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DATOS TFM\DATOS FINALES TFM\"/>
    </mc:Choice>
  </mc:AlternateContent>
  <xr:revisionPtr revIDLastSave="0" documentId="13_ncr:1_{E928988A-2FE8-4BE5-AE50-9E51400410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SENTACIÓN" sheetId="4" r:id="rId1"/>
    <sheet name="BDREMS_23Q3" sheetId="10" r:id="rId2"/>
    <sheet name="data" sheetId="11" r:id="rId3"/>
  </sheets>
  <definedNames>
    <definedName name="_xlnm._FilterDatabase" localSheetId="1" hidden="1">BDREMS_23Q3!$A$4:$R$179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0" l="1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K8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B12" i="10"/>
  <c r="B16" i="10" s="1"/>
  <c r="B20" i="10" s="1"/>
  <c r="B24" i="10" s="1"/>
  <c r="B28" i="10" s="1"/>
  <c r="B32" i="10" s="1"/>
  <c r="B36" i="10" s="1"/>
  <c r="B40" i="10" s="1"/>
  <c r="B44" i="10" s="1"/>
  <c r="B48" i="10" s="1"/>
  <c r="B52" i="10" s="1"/>
  <c r="B56" i="10" s="1"/>
  <c r="B60" i="10" s="1"/>
  <c r="B64" i="10" s="1"/>
  <c r="B68" i="10" s="1"/>
  <c r="B72" i="10" s="1"/>
  <c r="B76" i="10" s="1"/>
  <c r="B80" i="10" s="1"/>
  <c r="B84" i="10" s="1"/>
  <c r="B88" i="10" s="1"/>
  <c r="B92" i="10" s="1"/>
  <c r="B96" i="10" s="1"/>
  <c r="B100" i="10" s="1"/>
  <c r="B104" i="10" s="1"/>
  <c r="B108" i="10" s="1"/>
  <c r="B112" i="10" s="1"/>
  <c r="B116" i="10" s="1"/>
  <c r="B120" i="10" s="1"/>
  <c r="B124" i="10" s="1"/>
  <c r="B128" i="10" s="1"/>
  <c r="B132" i="10" s="1"/>
  <c r="B136" i="10" s="1"/>
  <c r="A12" i="10"/>
  <c r="A16" i="10" s="1"/>
  <c r="A20" i="10" s="1"/>
  <c r="A24" i="10" s="1"/>
  <c r="A28" i="10" s="1"/>
  <c r="A32" i="10" s="1"/>
  <c r="A36" i="10" s="1"/>
  <c r="A40" i="10" s="1"/>
  <c r="A44" i="10" s="1"/>
  <c r="A48" i="10" s="1"/>
  <c r="A52" i="10" s="1"/>
  <c r="A56" i="10" s="1"/>
  <c r="A60" i="10" s="1"/>
  <c r="A64" i="10" s="1"/>
  <c r="A68" i="10" s="1"/>
  <c r="A72" i="10" s="1"/>
  <c r="A76" i="10" s="1"/>
  <c r="A80" i="10" s="1"/>
  <c r="A84" i="10" s="1"/>
  <c r="A88" i="10" s="1"/>
  <c r="A92" i="10" s="1"/>
  <c r="A96" i="10" s="1"/>
  <c r="A100" i="10" s="1"/>
  <c r="A104" i="10" s="1"/>
  <c r="A108" i="10" s="1"/>
  <c r="A112" i="10" s="1"/>
  <c r="A116" i="10" s="1"/>
  <c r="A120" i="10" s="1"/>
  <c r="A124" i="10" s="1"/>
  <c r="A128" i="10" s="1"/>
  <c r="A132" i="10" s="1"/>
  <c r="A136" i="10" s="1"/>
  <c r="B11" i="10"/>
  <c r="B15" i="10" s="1"/>
  <c r="B19" i="10" s="1"/>
  <c r="B23" i="10" s="1"/>
  <c r="B27" i="10" s="1"/>
  <c r="B31" i="10" s="1"/>
  <c r="B35" i="10" s="1"/>
  <c r="B39" i="10" s="1"/>
  <c r="B43" i="10" s="1"/>
  <c r="B47" i="10" s="1"/>
  <c r="B51" i="10" s="1"/>
  <c r="B55" i="10" s="1"/>
  <c r="B59" i="10" s="1"/>
  <c r="B63" i="10" s="1"/>
  <c r="B67" i="10" s="1"/>
  <c r="B71" i="10" s="1"/>
  <c r="B75" i="10" s="1"/>
  <c r="B79" i="10" s="1"/>
  <c r="B83" i="10" s="1"/>
  <c r="B87" i="10" s="1"/>
  <c r="B91" i="10" s="1"/>
  <c r="B95" i="10" s="1"/>
  <c r="B99" i="10" s="1"/>
  <c r="B103" i="10" s="1"/>
  <c r="B107" i="10" s="1"/>
  <c r="B111" i="10" s="1"/>
  <c r="B115" i="10" s="1"/>
  <c r="B119" i="10" s="1"/>
  <c r="B123" i="10" s="1"/>
  <c r="B127" i="10" s="1"/>
  <c r="B131" i="10" s="1"/>
  <c r="B135" i="10" s="1"/>
  <c r="A11" i="10"/>
  <c r="A15" i="10" s="1"/>
  <c r="A19" i="10" s="1"/>
  <c r="A23" i="10" s="1"/>
  <c r="A27" i="10" s="1"/>
  <c r="A31" i="10" s="1"/>
  <c r="A35" i="10" s="1"/>
  <c r="A39" i="10" s="1"/>
  <c r="A43" i="10" s="1"/>
  <c r="A47" i="10" s="1"/>
  <c r="A51" i="10" s="1"/>
  <c r="A55" i="10" s="1"/>
  <c r="A59" i="10" s="1"/>
  <c r="A63" i="10" s="1"/>
  <c r="A67" i="10" s="1"/>
  <c r="A71" i="10" s="1"/>
  <c r="A75" i="10" s="1"/>
  <c r="A79" i="10" s="1"/>
  <c r="A83" i="10" s="1"/>
  <c r="A87" i="10" s="1"/>
  <c r="A91" i="10" s="1"/>
  <c r="A95" i="10" s="1"/>
  <c r="A99" i="10" s="1"/>
  <c r="A103" i="10" s="1"/>
  <c r="A107" i="10" s="1"/>
  <c r="A111" i="10" s="1"/>
  <c r="A115" i="10" s="1"/>
  <c r="A119" i="10" s="1"/>
  <c r="A123" i="10" s="1"/>
  <c r="A127" i="10" s="1"/>
  <c r="A131" i="10" s="1"/>
  <c r="A135" i="10" s="1"/>
  <c r="B10" i="10"/>
  <c r="B14" i="10" s="1"/>
  <c r="B18" i="10" s="1"/>
  <c r="B22" i="10" s="1"/>
  <c r="B26" i="10" s="1"/>
  <c r="B30" i="10" s="1"/>
  <c r="B34" i="10" s="1"/>
  <c r="B38" i="10" s="1"/>
  <c r="B42" i="10" s="1"/>
  <c r="B46" i="10" s="1"/>
  <c r="B50" i="10" s="1"/>
  <c r="B54" i="10" s="1"/>
  <c r="B58" i="10" s="1"/>
  <c r="B62" i="10" s="1"/>
  <c r="B66" i="10" s="1"/>
  <c r="B70" i="10" s="1"/>
  <c r="B74" i="10" s="1"/>
  <c r="B78" i="10" s="1"/>
  <c r="B82" i="10" s="1"/>
  <c r="B86" i="10" s="1"/>
  <c r="B90" i="10" s="1"/>
  <c r="B94" i="10" s="1"/>
  <c r="B98" i="10" s="1"/>
  <c r="B102" i="10" s="1"/>
  <c r="B106" i="10" s="1"/>
  <c r="B110" i="10" s="1"/>
  <c r="B114" i="10" s="1"/>
  <c r="B118" i="10" s="1"/>
  <c r="B122" i="10" s="1"/>
  <c r="B126" i="10" s="1"/>
  <c r="B130" i="10" s="1"/>
  <c r="B134" i="10" s="1"/>
  <c r="A10" i="10"/>
  <c r="A14" i="10" s="1"/>
  <c r="A18" i="10" s="1"/>
  <c r="A22" i="10" s="1"/>
  <c r="A26" i="10" s="1"/>
  <c r="A30" i="10" s="1"/>
  <c r="A34" i="10" s="1"/>
  <c r="A38" i="10" s="1"/>
  <c r="A42" i="10" s="1"/>
  <c r="A46" i="10" s="1"/>
  <c r="A50" i="10" s="1"/>
  <c r="A54" i="10" s="1"/>
  <c r="A58" i="10" s="1"/>
  <c r="A62" i="10" s="1"/>
  <c r="A66" i="10" s="1"/>
  <c r="A70" i="10" s="1"/>
  <c r="A74" i="10" s="1"/>
  <c r="A78" i="10" s="1"/>
  <c r="A82" i="10" s="1"/>
  <c r="A86" i="10" s="1"/>
  <c r="A90" i="10" s="1"/>
  <c r="A94" i="10" s="1"/>
  <c r="A98" i="10" s="1"/>
  <c r="A102" i="10" s="1"/>
  <c r="A106" i="10" s="1"/>
  <c r="A110" i="10" s="1"/>
  <c r="A114" i="10" s="1"/>
  <c r="A118" i="10" s="1"/>
  <c r="A122" i="10" s="1"/>
  <c r="A126" i="10" s="1"/>
  <c r="A130" i="10" s="1"/>
  <c r="A134" i="10" s="1"/>
  <c r="B9" i="10"/>
  <c r="B13" i="10" s="1"/>
  <c r="B17" i="10" s="1"/>
  <c r="B21" i="10" s="1"/>
  <c r="B25" i="10" s="1"/>
  <c r="B29" i="10" s="1"/>
  <c r="B33" i="10" s="1"/>
  <c r="B37" i="10" s="1"/>
  <c r="B41" i="10" s="1"/>
  <c r="B45" i="10" s="1"/>
  <c r="B49" i="10" s="1"/>
  <c r="B53" i="10" s="1"/>
  <c r="B57" i="10" s="1"/>
  <c r="B61" i="10" s="1"/>
  <c r="B65" i="10" s="1"/>
  <c r="B69" i="10" s="1"/>
  <c r="B73" i="10" s="1"/>
  <c r="B77" i="10" s="1"/>
  <c r="B81" i="10" s="1"/>
  <c r="B85" i="10" s="1"/>
  <c r="B89" i="10" s="1"/>
  <c r="B93" i="10" s="1"/>
  <c r="B97" i="10" s="1"/>
  <c r="B101" i="10" s="1"/>
  <c r="B105" i="10" s="1"/>
  <c r="B109" i="10" s="1"/>
  <c r="B113" i="10" s="1"/>
  <c r="B117" i="10" s="1"/>
  <c r="B121" i="10" s="1"/>
  <c r="B125" i="10" s="1"/>
  <c r="B129" i="10" s="1"/>
  <c r="B133" i="10" s="1"/>
  <c r="A9" i="10"/>
  <c r="A13" i="10" s="1"/>
  <c r="A17" i="10" s="1"/>
  <c r="A21" i="10" s="1"/>
  <c r="A25" i="10" s="1"/>
  <c r="A29" i="10" s="1"/>
  <c r="A33" i="10" s="1"/>
  <c r="A37" i="10" s="1"/>
  <c r="A41" i="10" s="1"/>
  <c r="A45" i="10" s="1"/>
  <c r="A49" i="10" s="1"/>
  <c r="A53" i="10" s="1"/>
  <c r="A57" i="10" s="1"/>
  <c r="A61" i="10" s="1"/>
  <c r="A65" i="10" s="1"/>
  <c r="A69" i="10" s="1"/>
  <c r="A73" i="10" s="1"/>
  <c r="A77" i="10" s="1"/>
  <c r="A81" i="10" s="1"/>
  <c r="A85" i="10" s="1"/>
  <c r="A89" i="10" s="1"/>
  <c r="A93" i="10" s="1"/>
  <c r="A97" i="10" s="1"/>
  <c r="A101" i="10" s="1"/>
  <c r="A105" i="10" s="1"/>
  <c r="A109" i="10" s="1"/>
  <c r="A113" i="10" s="1"/>
  <c r="A117" i="10" s="1"/>
  <c r="A121" i="10" s="1"/>
  <c r="A125" i="10" s="1"/>
  <c r="A129" i="10" s="1"/>
  <c r="A133" i="10" s="1"/>
  <c r="M12" i="10" l="1"/>
  <c r="M19" i="10"/>
  <c r="M27" i="10"/>
  <c r="M35" i="10"/>
  <c r="M43" i="10"/>
  <c r="M51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" i="10"/>
  <c r="M25" i="10"/>
  <c r="M33" i="10"/>
  <c r="M41" i="10"/>
  <c r="M49" i="10"/>
  <c r="M57" i="10"/>
  <c r="M65" i="10"/>
  <c r="M73" i="10"/>
  <c r="M81" i="10"/>
  <c r="M97" i="10"/>
  <c r="M105" i="10"/>
  <c r="M113" i="10"/>
  <c r="M121" i="10"/>
  <c r="M129" i="10"/>
  <c r="M137" i="10"/>
  <c r="M89" i="10"/>
  <c r="M179" i="10"/>
  <c r="M171" i="10"/>
  <c r="O8" i="10"/>
  <c r="M14" i="10"/>
  <c r="M30" i="10"/>
  <c r="M38" i="10"/>
  <c r="M46" i="10"/>
  <c r="M54" i="10"/>
  <c r="M62" i="10"/>
  <c r="M70" i="10"/>
  <c r="M78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22" i="10"/>
  <c r="M80" i="10"/>
  <c r="M88" i="10"/>
  <c r="M104" i="10"/>
  <c r="M112" i="10"/>
  <c r="M120" i="10"/>
  <c r="M128" i="10"/>
  <c r="M136" i="10"/>
  <c r="M144" i="10"/>
  <c r="M152" i="10"/>
  <c r="M160" i="10"/>
  <c r="M168" i="10"/>
  <c r="M176" i="10"/>
  <c r="O14" i="10"/>
  <c r="O22" i="10"/>
  <c r="O30" i="10"/>
  <c r="O38" i="10"/>
  <c r="O46" i="10"/>
  <c r="O54" i="10"/>
  <c r="O62" i="10"/>
  <c r="O70" i="10"/>
  <c r="P70" i="10" s="1"/>
  <c r="O78" i="10"/>
  <c r="O86" i="10"/>
  <c r="O94" i="10"/>
  <c r="O102" i="10"/>
  <c r="O110" i="10"/>
  <c r="O118" i="10"/>
  <c r="O126" i="10"/>
  <c r="O134" i="10"/>
  <c r="O142" i="10"/>
  <c r="O150" i="10"/>
  <c r="O158" i="10"/>
  <c r="O166" i="10"/>
  <c r="O174" i="10"/>
  <c r="M20" i="10"/>
  <c r="M28" i="10"/>
  <c r="M36" i="10"/>
  <c r="M44" i="10"/>
  <c r="M52" i="10"/>
  <c r="M60" i="10"/>
  <c r="M68" i="10"/>
  <c r="M149" i="10"/>
  <c r="M157" i="10"/>
  <c r="M165" i="10"/>
  <c r="M173" i="10"/>
  <c r="M145" i="10"/>
  <c r="M153" i="10"/>
  <c r="M161" i="10"/>
  <c r="M169" i="10"/>
  <c r="M177" i="10"/>
  <c r="O12" i="10"/>
  <c r="O20" i="10"/>
  <c r="O28" i="10"/>
  <c r="O36" i="10"/>
  <c r="O44" i="10"/>
  <c r="O52" i="10"/>
  <c r="O60" i="10"/>
  <c r="O68" i="10"/>
  <c r="O76" i="10"/>
  <c r="O84" i="10"/>
  <c r="O92" i="10"/>
  <c r="O100" i="10"/>
  <c r="O108" i="10"/>
  <c r="O116" i="10"/>
  <c r="O124" i="10"/>
  <c r="O132" i="10"/>
  <c r="O140" i="10"/>
  <c r="O148" i="10"/>
  <c r="O156" i="10"/>
  <c r="O164" i="10"/>
  <c r="O172" i="10"/>
  <c r="M18" i="10"/>
  <c r="M26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O13" i="10"/>
  <c r="O21" i="10"/>
  <c r="O29" i="10"/>
  <c r="O37" i="10"/>
  <c r="O45" i="10"/>
  <c r="O53" i="10"/>
  <c r="O61" i="10"/>
  <c r="O69" i="10"/>
  <c r="O77" i="10"/>
  <c r="O85" i="10"/>
  <c r="O93" i="10"/>
  <c r="O101" i="10"/>
  <c r="O109" i="10"/>
  <c r="O117" i="10"/>
  <c r="O125" i="10"/>
  <c r="O133" i="10"/>
  <c r="O141" i="10"/>
  <c r="O149" i="10"/>
  <c r="O157" i="10"/>
  <c r="O165" i="10"/>
  <c r="O173" i="10"/>
  <c r="M76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O15" i="10"/>
  <c r="O23" i="10"/>
  <c r="O31" i="10"/>
  <c r="O39" i="10"/>
  <c r="O47" i="10"/>
  <c r="O55" i="10"/>
  <c r="O63" i="10"/>
  <c r="O71" i="10"/>
  <c r="O79" i="10"/>
  <c r="O87" i="10"/>
  <c r="O95" i="10"/>
  <c r="O103" i="10"/>
  <c r="O111" i="10"/>
  <c r="O119" i="10"/>
  <c r="O127" i="10"/>
  <c r="O135" i="10"/>
  <c r="O143" i="10"/>
  <c r="O151" i="10"/>
  <c r="O159" i="10"/>
  <c r="O167" i="10"/>
  <c r="O175" i="10"/>
  <c r="M13" i="10"/>
  <c r="M21" i="10"/>
  <c r="M29" i="10"/>
  <c r="M37" i="10"/>
  <c r="M45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O16" i="10"/>
  <c r="O24" i="10"/>
  <c r="O32" i="10"/>
  <c r="O40" i="10"/>
  <c r="O48" i="10"/>
  <c r="O56" i="10"/>
  <c r="O64" i="10"/>
  <c r="O72" i="10"/>
  <c r="O80" i="10"/>
  <c r="O88" i="10"/>
  <c r="O96" i="10"/>
  <c r="O104" i="10"/>
  <c r="O112" i="10"/>
  <c r="O120" i="10"/>
  <c r="O128" i="10"/>
  <c r="O136" i="10"/>
  <c r="O144" i="10"/>
  <c r="O152" i="10"/>
  <c r="O160" i="10"/>
  <c r="O168" i="10"/>
  <c r="O176" i="10"/>
  <c r="O9" i="10"/>
  <c r="O17" i="10"/>
  <c r="O25" i="10"/>
  <c r="O33" i="10"/>
  <c r="O41" i="10"/>
  <c r="O49" i="10"/>
  <c r="O57" i="10"/>
  <c r="O65" i="10"/>
  <c r="O73" i="10"/>
  <c r="O81" i="10"/>
  <c r="O89" i="10"/>
  <c r="O97" i="10"/>
  <c r="O105" i="10"/>
  <c r="O113" i="10"/>
  <c r="O121" i="10"/>
  <c r="O129" i="10"/>
  <c r="O137" i="10"/>
  <c r="O145" i="10"/>
  <c r="O153" i="10"/>
  <c r="O161" i="10"/>
  <c r="O169" i="10"/>
  <c r="O177" i="10"/>
  <c r="M15" i="10"/>
  <c r="M23" i="10"/>
  <c r="M31" i="10"/>
  <c r="M39" i="10"/>
  <c r="M47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O10" i="10"/>
  <c r="O18" i="10"/>
  <c r="O26" i="10"/>
  <c r="O34" i="10"/>
  <c r="O42" i="10"/>
  <c r="O50" i="10"/>
  <c r="O58" i="10"/>
  <c r="O66" i="10"/>
  <c r="O74" i="10"/>
  <c r="O82" i="10"/>
  <c r="O90" i="10"/>
  <c r="O98" i="10"/>
  <c r="O106" i="10"/>
  <c r="O114" i="10"/>
  <c r="O122" i="10"/>
  <c r="O130" i="10"/>
  <c r="O138" i="10"/>
  <c r="O146" i="10"/>
  <c r="O154" i="10"/>
  <c r="O162" i="10"/>
  <c r="O170" i="10"/>
  <c r="O178" i="10"/>
  <c r="M16" i="10"/>
  <c r="M24" i="10"/>
  <c r="M32" i="10"/>
  <c r="M40" i="10"/>
  <c r="M48" i="10"/>
  <c r="M56" i="10"/>
  <c r="M64" i="10"/>
  <c r="M72" i="10"/>
  <c r="M96" i="10"/>
  <c r="O11" i="10"/>
  <c r="O19" i="10"/>
  <c r="O27" i="10"/>
  <c r="O35" i="10"/>
  <c r="O43" i="10"/>
  <c r="O51" i="10"/>
  <c r="O59" i="10"/>
  <c r="O67" i="10"/>
  <c r="O75" i="10"/>
  <c r="O83" i="10"/>
  <c r="O91" i="10"/>
  <c r="O99" i="10"/>
  <c r="O107" i="10"/>
  <c r="O115" i="10"/>
  <c r="O123" i="10"/>
  <c r="O131" i="10"/>
  <c r="O139" i="10"/>
  <c r="O147" i="10"/>
  <c r="O155" i="10"/>
  <c r="O163" i="10"/>
  <c r="O171" i="10"/>
  <c r="O179" i="10"/>
  <c r="P158" i="10" l="1"/>
  <c r="P150" i="10"/>
  <c r="P86" i="10"/>
  <c r="P22" i="10"/>
  <c r="P163" i="10"/>
  <c r="P99" i="10"/>
  <c r="P35" i="10"/>
  <c r="P159" i="10"/>
  <c r="P137" i="10"/>
  <c r="P73" i="10"/>
  <c r="P62" i="10"/>
  <c r="P126" i="10"/>
  <c r="P152" i="10"/>
  <c r="P161" i="10"/>
  <c r="P97" i="10"/>
  <c r="P33" i="10"/>
  <c r="P171" i="10"/>
  <c r="P107" i="10"/>
  <c r="P43" i="10"/>
  <c r="P90" i="10"/>
  <c r="P26" i="10"/>
  <c r="P121" i="10"/>
  <c r="P57" i="10"/>
  <c r="P168" i="10"/>
  <c r="P105" i="10"/>
  <c r="P24" i="10"/>
  <c r="P88" i="10"/>
  <c r="P94" i="10"/>
  <c r="P147" i="10"/>
  <c r="P83" i="10"/>
  <c r="P19" i="10"/>
  <c r="P15" i="10"/>
  <c r="P96" i="10"/>
  <c r="P32" i="10"/>
  <c r="P146" i="10"/>
  <c r="P176" i="10"/>
  <c r="P112" i="10"/>
  <c r="P48" i="10"/>
  <c r="P95" i="10"/>
  <c r="P31" i="10"/>
  <c r="P113" i="10"/>
  <c r="P128" i="10"/>
  <c r="P64" i="10"/>
  <c r="P170" i="10"/>
  <c r="P106" i="10"/>
  <c r="P42" i="10"/>
  <c r="P49" i="10"/>
  <c r="P177" i="10"/>
  <c r="P130" i="10"/>
  <c r="P66" i="10"/>
  <c r="P145" i="10"/>
  <c r="P81" i="10"/>
  <c r="P47" i="10"/>
  <c r="P12" i="10"/>
  <c r="P122" i="10"/>
  <c r="P58" i="10"/>
  <c r="P17" i="10"/>
  <c r="P162" i="10"/>
  <c r="P98" i="10"/>
  <c r="P34" i="10"/>
  <c r="P120" i="10"/>
  <c r="P56" i="10"/>
  <c r="P39" i="10"/>
  <c r="P46" i="10"/>
  <c r="P169" i="10"/>
  <c r="P41" i="10"/>
  <c r="P30" i="10"/>
  <c r="P144" i="10"/>
  <c r="P80" i="10"/>
  <c r="P16" i="10"/>
  <c r="P135" i="10"/>
  <c r="P71" i="10"/>
  <c r="P89" i="10"/>
  <c r="P164" i="10"/>
  <c r="P100" i="10"/>
  <c r="P36" i="10"/>
  <c r="P82" i="10"/>
  <c r="P18" i="10"/>
  <c r="P111" i="10"/>
  <c r="P178" i="10"/>
  <c r="P118" i="10"/>
  <c r="P50" i="10"/>
  <c r="P160" i="10"/>
  <c r="P174" i="10"/>
  <c r="P110" i="10"/>
  <c r="P119" i="10"/>
  <c r="P55" i="10"/>
  <c r="P114" i="10"/>
  <c r="P167" i="10"/>
  <c r="P54" i="10"/>
  <c r="P142" i="10"/>
  <c r="P78" i="10"/>
  <c r="P14" i="10"/>
  <c r="P102" i="10"/>
  <c r="P129" i="10"/>
  <c r="P65" i="10"/>
  <c r="P140" i="10"/>
  <c r="P76" i="10"/>
  <c r="P139" i="10"/>
  <c r="P75" i="10"/>
  <c r="P151" i="10"/>
  <c r="P87" i="10"/>
  <c r="P23" i="10"/>
  <c r="P132" i="10"/>
  <c r="P68" i="10"/>
  <c r="P175" i="10"/>
  <c r="P104" i="10"/>
  <c r="P154" i="10"/>
  <c r="P179" i="10"/>
  <c r="P115" i="10"/>
  <c r="P51" i="10"/>
  <c r="P127" i="10"/>
  <c r="P63" i="10"/>
  <c r="P149" i="10"/>
  <c r="P138" i="10"/>
  <c r="P40" i="10"/>
  <c r="P155" i="10"/>
  <c r="P91" i="10"/>
  <c r="P27" i="10"/>
  <c r="P134" i="10"/>
  <c r="P141" i="10"/>
  <c r="P77" i="10"/>
  <c r="P13" i="10"/>
  <c r="P156" i="10"/>
  <c r="P92" i="10"/>
  <c r="P28" i="10"/>
  <c r="P21" i="10"/>
  <c r="P74" i="10"/>
  <c r="P38" i="10"/>
  <c r="P166" i="10"/>
  <c r="P133" i="10"/>
  <c r="P69" i="10"/>
  <c r="P148" i="10"/>
  <c r="P84" i="10"/>
  <c r="P20" i="10"/>
  <c r="P125" i="10"/>
  <c r="P103" i="10"/>
  <c r="P67" i="10"/>
  <c r="P117" i="10"/>
  <c r="P53" i="10"/>
  <c r="P123" i="10"/>
  <c r="P59" i="10"/>
  <c r="P173" i="10"/>
  <c r="P109" i="10"/>
  <c r="P45" i="10"/>
  <c r="P124" i="10"/>
  <c r="P60" i="10"/>
  <c r="P131" i="10"/>
  <c r="P153" i="10"/>
  <c r="P25" i="10"/>
  <c r="P72" i="10"/>
  <c r="P165" i="10"/>
  <c r="P101" i="10"/>
  <c r="P37" i="10"/>
  <c r="P116" i="10"/>
  <c r="P52" i="10"/>
  <c r="P136" i="10"/>
  <c r="P143" i="10"/>
  <c r="P79" i="10"/>
  <c r="P157" i="10"/>
  <c r="P93" i="10"/>
  <c r="P29" i="10"/>
  <c r="P172" i="10"/>
  <c r="P108" i="10"/>
  <c r="P44" i="10"/>
  <c r="P61" i="10"/>
  <c r="P85" i="10"/>
</calcChain>
</file>

<file path=xl/sharedStrings.xml><?xml version="1.0" encoding="utf-8"?>
<sst xmlns="http://schemas.openxmlformats.org/spreadsheetml/2006/main" count="54" uniqueCount="37">
  <si>
    <t>PRODUCTO INTERIOR BRUTO pm</t>
  </si>
  <si>
    <t>PRODUCTO INTERIOR BRUTO pm (pr. corr.)</t>
  </si>
  <si>
    <t>Deflactor PIBpm</t>
  </si>
  <si>
    <t>Población activa</t>
  </si>
  <si>
    <t>Ocupados</t>
  </si>
  <si>
    <t>Tasa de paro</t>
  </si>
  <si>
    <t>mill. € cons.</t>
  </si>
  <si>
    <t>mill. € corr.</t>
  </si>
  <si>
    <t>Miles personas</t>
  </si>
  <si>
    <t>%</t>
  </si>
  <si>
    <t>Año</t>
  </si>
  <si>
    <t>Tr</t>
  </si>
  <si>
    <t>PIBpm</t>
  </si>
  <si>
    <t>PIBpmcorr</t>
  </si>
  <si>
    <t>ppm</t>
  </si>
  <si>
    <t>pa</t>
  </si>
  <si>
    <t>ld</t>
  </si>
  <si>
    <t>1 - n</t>
  </si>
  <si>
    <t>2015=1</t>
  </si>
  <si>
    <t>D.G. de Presupuestos</t>
  </si>
  <si>
    <t>Universidad de Valencia</t>
  </si>
  <si>
    <t>BASE DE DATOS PARA EL MODELO REMS (BDREMS)</t>
  </si>
  <si>
    <t>Actualización realizada por José Ramón García (jose.r.garcia@uv.es)</t>
  </si>
  <si>
    <t>Base de Datos del modelo REMS                             Versión mayo 2023</t>
  </si>
  <si>
    <r>
      <t>Fecha actualización</t>
    </r>
    <r>
      <rPr>
        <sz val="11"/>
        <color theme="1"/>
        <rFont val="Calibri"/>
        <family val="2"/>
        <scheme val="minor"/>
      </rPr>
      <t>: noviembre 2023</t>
    </r>
  </si>
  <si>
    <t>Conjunto de variables utilizadas como base estadística para el modelo REM Spain (A Rational Expectation Model for Simulation and Policy Evaluation of the Spanish Economy). Abarca el periodo 1980-2023q3 (b.2015) y su periodicidad es trimestral ; con carácter general, son series corregidas de estacionalidad y de efecto calendario. El origen de los datos es, siempre que es posible, las estadísticas oficiales.</t>
  </si>
  <si>
    <t>Deflactor PIB anual</t>
  </si>
  <si>
    <t>PIB anual (cons.)</t>
  </si>
  <si>
    <t>PIB anual (corr.)</t>
  </si>
  <si>
    <t>Var anual Deflactor del PIB</t>
  </si>
  <si>
    <t>Var anual PIB (cons.)</t>
  </si>
  <si>
    <t>Tasa de paro trimestral</t>
  </si>
  <si>
    <t>Tasa de paro media anual</t>
  </si>
  <si>
    <t>Trim</t>
  </si>
  <si>
    <t>Deflactor PIB trimestral</t>
  </si>
  <si>
    <t>E3CI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</si>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</sst>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0"/>
    <numFmt numFmtId="165" formatCode="#,##0.000"/>
    <numFmt numFmtId="166" formatCode="0.0%"/>
    <numFmt numFmtId="167" formatCode="_-* #,##0.0000_-;\-* #,##0.0000_-;_-* &quot;-&quot;??_-;_-@_-"/>
    <numFmt numFmtId="168" formatCode="yyyy\-mm\-dd;@"/>
  </numFmts>
  <fonts count="1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8"/>
      <color indexed="10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5">
    <xf numFmtId="0" fontId="0" fillId="0" borderId="0" xfId="0"/>
    <xf numFmtId="0" fontId="9" fillId="0" borderId="0" xfId="1"/>
    <xf numFmtId="0" fontId="8" fillId="0" borderId="0" xfId="1" applyFont="1" applyAlignment="1">
      <alignment wrapText="1"/>
    </xf>
    <xf numFmtId="0" fontId="9" fillId="0" borderId="0" xfId="1" applyFill="1"/>
    <xf numFmtId="0" fontId="4" fillId="0" borderId="0" xfId="1" applyFont="1" applyFill="1"/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wrapText="1"/>
    </xf>
    <xf numFmtId="0" fontId="10" fillId="0" borderId="0" xfId="1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3" fontId="12" fillId="0" borderId="0" xfId="0" applyNumberFormat="1" applyFont="1" applyAlignment="1">
      <alignment vertical="top"/>
    </xf>
    <xf numFmtId="164" fontId="12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/>
    </xf>
    <xf numFmtId="4" fontId="0" fillId="0" borderId="0" xfId="0" applyNumberFormat="1" applyAlignment="1">
      <alignment vertical="top"/>
    </xf>
    <xf numFmtId="10" fontId="0" fillId="0" borderId="0" xfId="5" applyNumberFormat="1" applyFont="1" applyAlignment="1">
      <alignment horizontal="center" vertical="top"/>
    </xf>
    <xf numFmtId="43" fontId="0" fillId="0" borderId="0" xfId="4" applyFont="1" applyFill="1" applyAlignment="1">
      <alignment vertical="top"/>
    </xf>
    <xf numFmtId="10" fontId="0" fillId="0" borderId="0" xfId="5" applyNumberFormat="1" applyFont="1" applyFill="1" applyAlignment="1">
      <alignment horizontal="center" vertical="top"/>
    </xf>
    <xf numFmtId="3" fontId="2" fillId="0" borderId="0" xfId="0" applyNumberFormat="1" applyFont="1" applyAlignment="1">
      <alignment horizontal="center" vertical="top" wrapText="1"/>
    </xf>
    <xf numFmtId="1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3" fontId="2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3" fontId="1" fillId="0" borderId="0" xfId="0" applyNumberFormat="1" applyFont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3" fontId="3" fillId="2" borderId="0" xfId="0" applyNumberFormat="1" applyFont="1" applyFill="1" applyAlignment="1">
      <alignment horizontal="center" vertical="top" wrapText="1"/>
    </xf>
    <xf numFmtId="3" fontId="4" fillId="2" borderId="0" xfId="0" applyNumberFormat="1" applyFont="1" applyFill="1" applyAlignment="1">
      <alignment horizontal="center" vertical="top" wrapText="1"/>
    </xf>
    <xf numFmtId="3" fontId="2" fillId="0" borderId="2" xfId="0" applyNumberFormat="1" applyFont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3" fontId="4" fillId="2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4" fontId="0" fillId="0" borderId="0" xfId="0" applyNumberFormat="1" applyAlignment="1">
      <alignment horizontal="center" vertical="top"/>
    </xf>
    <xf numFmtId="166" fontId="2" fillId="0" borderId="0" xfId="0" applyNumberFormat="1" applyFont="1" applyAlignment="1">
      <alignment horizontal="center" vertical="top" wrapText="1"/>
    </xf>
    <xf numFmtId="166" fontId="0" fillId="0" borderId="0" xfId="0" applyNumberFormat="1" applyAlignment="1">
      <alignment horizontal="center" vertical="top" wrapText="1"/>
    </xf>
    <xf numFmtId="166" fontId="4" fillId="0" borderId="0" xfId="0" applyNumberFormat="1" applyFont="1" applyAlignment="1">
      <alignment horizontal="center" vertical="top" wrapText="1"/>
    </xf>
    <xf numFmtId="166" fontId="0" fillId="0" borderId="0" xfId="5" applyNumberFormat="1" applyFont="1" applyAlignment="1">
      <alignment horizontal="center" vertical="top"/>
    </xf>
    <xf numFmtId="166" fontId="0" fillId="0" borderId="0" xfId="0" applyNumberFormat="1" applyAlignment="1">
      <alignment vertical="top"/>
    </xf>
    <xf numFmtId="166" fontId="0" fillId="0" borderId="0" xfId="0" applyNumberFormat="1" applyAlignment="1">
      <alignment horizontal="center" vertical="top"/>
    </xf>
    <xf numFmtId="3" fontId="2" fillId="3" borderId="0" xfId="0" applyNumberFormat="1" applyFont="1" applyFill="1" applyAlignment="1">
      <alignment horizontal="center" vertical="top" wrapText="1"/>
    </xf>
    <xf numFmtId="3" fontId="4" fillId="3" borderId="0" xfId="0" applyNumberFormat="1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166" fontId="4" fillId="3" borderId="0" xfId="0" applyNumberFormat="1" applyFont="1" applyFill="1" applyAlignment="1">
      <alignment horizontal="center" vertical="top" wrapText="1"/>
    </xf>
    <xf numFmtId="166" fontId="10" fillId="3" borderId="0" xfId="0" applyNumberFormat="1" applyFont="1" applyFill="1" applyAlignment="1">
      <alignment horizontal="center" vertical="top" wrapText="1"/>
    </xf>
    <xf numFmtId="166" fontId="10" fillId="4" borderId="0" xfId="0" applyNumberFormat="1" applyFont="1" applyFill="1" applyAlignment="1">
      <alignment horizontal="center" vertical="top" wrapText="1"/>
    </xf>
    <xf numFmtId="1" fontId="5" fillId="5" borderId="0" xfId="0" applyNumberFormat="1" applyFont="1" applyFill="1" applyAlignment="1">
      <alignment horizontal="center" vertical="top"/>
    </xf>
    <xf numFmtId="3" fontId="5" fillId="5" borderId="0" xfId="0" applyNumberFormat="1" applyFont="1" applyFill="1" applyAlignment="1">
      <alignment horizontal="center" vertical="top"/>
    </xf>
    <xf numFmtId="3" fontId="12" fillId="5" borderId="0" xfId="0" applyNumberFormat="1" applyFont="1" applyFill="1" applyAlignment="1">
      <alignment vertical="top"/>
    </xf>
    <xf numFmtId="164" fontId="12" fillId="5" borderId="0" xfId="0" applyNumberFormat="1" applyFont="1" applyFill="1" applyAlignment="1">
      <alignment vertical="top"/>
    </xf>
    <xf numFmtId="165" fontId="12" fillId="5" borderId="0" xfId="0" applyNumberFormat="1" applyFont="1" applyFill="1" applyAlignment="1">
      <alignment vertical="top"/>
    </xf>
    <xf numFmtId="0" fontId="0" fillId="5" borderId="0" xfId="0" applyFill="1" applyAlignment="1">
      <alignment vertical="top"/>
    </xf>
    <xf numFmtId="4" fontId="0" fillId="5" borderId="0" xfId="0" applyNumberFormat="1" applyFill="1" applyAlignment="1">
      <alignment vertical="top"/>
    </xf>
    <xf numFmtId="43" fontId="0" fillId="5" borderId="0" xfId="4" applyFont="1" applyFill="1" applyAlignment="1">
      <alignment vertical="top"/>
    </xf>
    <xf numFmtId="10" fontId="0" fillId="5" borderId="0" xfId="5" applyNumberFormat="1" applyFont="1" applyFill="1" applyAlignment="1">
      <alignment horizontal="center" vertical="top"/>
    </xf>
    <xf numFmtId="166" fontId="0" fillId="5" borderId="0" xfId="5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167" fontId="0" fillId="0" borderId="0" xfId="4" applyNumberFormat="1" applyFont="1" applyAlignment="1">
      <alignment vertical="top"/>
    </xf>
    <xf numFmtId="167" fontId="0" fillId="5" borderId="0" xfId="4" applyNumberFormat="1" applyFont="1" applyFill="1" applyAlignment="1">
      <alignment vertical="top"/>
    </xf>
    <xf numFmtId="0" fontId="8" fillId="2" borderId="0" xfId="1" applyFont="1" applyFill="1"/>
    <xf numFmtId="0" fontId="0" fillId="2" borderId="0" xfId="0" applyFill="1" applyAlignment="1">
      <alignment horizontal="center" vertical="top" wrapText="1"/>
    </xf>
    <xf numFmtId="3" fontId="12" fillId="5" borderId="4" xfId="0" applyNumberFormat="1" applyFont="1" applyFill="1" applyBorder="1" applyAlignment="1">
      <alignment vertical="top"/>
    </xf>
    <xf numFmtId="3" fontId="12" fillId="5" borderId="5" xfId="0" applyNumberFormat="1" applyFont="1" applyFill="1" applyBorder="1" applyAlignment="1">
      <alignment vertical="top"/>
    </xf>
    <xf numFmtId="164" fontId="12" fillId="5" borderId="5" xfId="0" applyNumberFormat="1" applyFont="1" applyFill="1" applyBorder="1" applyAlignment="1">
      <alignment vertical="top"/>
    </xf>
    <xf numFmtId="165" fontId="12" fillId="5" borderId="5" xfId="0" applyNumberFormat="1" applyFont="1" applyFill="1" applyBorder="1" applyAlignment="1">
      <alignment vertical="top"/>
    </xf>
    <xf numFmtId="0" fontId="0" fillId="5" borderId="5" xfId="0" applyFill="1" applyBorder="1" applyAlignment="1">
      <alignment vertical="top"/>
    </xf>
    <xf numFmtId="4" fontId="0" fillId="5" borderId="5" xfId="0" applyNumberFormat="1" applyFill="1" applyBorder="1" applyAlignment="1">
      <alignment vertical="top"/>
    </xf>
    <xf numFmtId="10" fontId="0" fillId="5" borderId="5" xfId="5" applyNumberFormat="1" applyFont="1" applyFill="1" applyBorder="1" applyAlignment="1">
      <alignment horizontal="center" vertical="top"/>
    </xf>
    <xf numFmtId="167" fontId="0" fillId="5" borderId="5" xfId="4" applyNumberFormat="1" applyFont="1" applyFill="1" applyBorder="1" applyAlignment="1">
      <alignment vertical="top"/>
    </xf>
    <xf numFmtId="43" fontId="0" fillId="5" borderId="5" xfId="4" applyFont="1" applyFill="1" applyBorder="1" applyAlignment="1">
      <alignment vertical="top"/>
    </xf>
    <xf numFmtId="166" fontId="0" fillId="5" borderId="5" xfId="5" applyNumberFormat="1" applyFont="1" applyFill="1" applyBorder="1" applyAlignment="1">
      <alignment horizontal="center" vertical="top"/>
    </xf>
    <xf numFmtId="166" fontId="0" fillId="5" borderId="6" xfId="5" applyNumberFormat="1" applyFont="1" applyFill="1" applyBorder="1" applyAlignment="1">
      <alignment horizontal="center" vertical="top"/>
    </xf>
    <xf numFmtId="3" fontId="12" fillId="0" borderId="7" xfId="0" applyNumberFormat="1" applyFont="1" applyBorder="1" applyAlignment="1">
      <alignment vertical="top"/>
    </xf>
    <xf numFmtId="10" fontId="0" fillId="0" borderId="0" xfId="5" applyNumberFormat="1" applyFont="1" applyFill="1" applyBorder="1" applyAlignment="1">
      <alignment horizontal="center" vertical="top"/>
    </xf>
    <xf numFmtId="167" fontId="0" fillId="0" borderId="0" xfId="4" applyNumberFormat="1" applyFont="1" applyBorder="1" applyAlignment="1">
      <alignment vertical="top"/>
    </xf>
    <xf numFmtId="43" fontId="0" fillId="0" borderId="0" xfId="4" applyFont="1" applyFill="1" applyBorder="1" applyAlignment="1">
      <alignment vertical="top"/>
    </xf>
    <xf numFmtId="10" fontId="0" fillId="0" borderId="0" xfId="5" applyNumberFormat="1" applyFont="1" applyBorder="1" applyAlignment="1">
      <alignment horizontal="center" vertical="top"/>
    </xf>
    <xf numFmtId="166" fontId="0" fillId="0" borderId="0" xfId="5" applyNumberFormat="1" applyFont="1" applyBorder="1" applyAlignment="1">
      <alignment horizontal="center" vertical="top"/>
    </xf>
    <xf numFmtId="166" fontId="0" fillId="0" borderId="8" xfId="5" applyNumberFormat="1" applyFont="1" applyBorder="1" applyAlignment="1">
      <alignment horizontal="center" vertical="top"/>
    </xf>
    <xf numFmtId="3" fontId="12" fillId="5" borderId="7" xfId="0" applyNumberFormat="1" applyFont="1" applyFill="1" applyBorder="1" applyAlignment="1">
      <alignment vertical="top"/>
    </xf>
    <xf numFmtId="10" fontId="0" fillId="5" borderId="0" xfId="5" applyNumberFormat="1" applyFont="1" applyFill="1" applyBorder="1" applyAlignment="1">
      <alignment horizontal="center" vertical="top"/>
    </xf>
    <xf numFmtId="167" fontId="0" fillId="5" borderId="0" xfId="4" applyNumberFormat="1" applyFont="1" applyFill="1" applyBorder="1" applyAlignment="1">
      <alignment vertical="top"/>
    </xf>
    <xf numFmtId="43" fontId="0" fillId="5" borderId="0" xfId="4" applyFont="1" applyFill="1" applyBorder="1" applyAlignment="1">
      <alignment vertical="top"/>
    </xf>
    <xf numFmtId="166" fontId="0" fillId="5" borderId="0" xfId="5" applyNumberFormat="1" applyFont="1" applyFill="1" applyBorder="1" applyAlignment="1">
      <alignment horizontal="center" vertical="top"/>
    </xf>
    <xf numFmtId="166" fontId="0" fillId="5" borderId="8" xfId="5" applyNumberFormat="1" applyFont="1" applyFill="1" applyBorder="1" applyAlignment="1">
      <alignment horizontal="center" vertical="top"/>
    </xf>
    <xf numFmtId="3" fontId="12" fillId="5" borderId="9" xfId="0" applyNumberFormat="1" applyFont="1" applyFill="1" applyBorder="1" applyAlignment="1">
      <alignment vertical="top"/>
    </xf>
    <xf numFmtId="3" fontId="12" fillId="5" borderId="10" xfId="0" applyNumberFormat="1" applyFont="1" applyFill="1" applyBorder="1" applyAlignment="1">
      <alignment vertical="top"/>
    </xf>
    <xf numFmtId="164" fontId="12" fillId="5" borderId="10" xfId="0" applyNumberFormat="1" applyFont="1" applyFill="1" applyBorder="1" applyAlignment="1">
      <alignment vertical="top"/>
    </xf>
    <xf numFmtId="165" fontId="12" fillId="5" borderId="10" xfId="0" applyNumberFormat="1" applyFont="1" applyFill="1" applyBorder="1" applyAlignment="1">
      <alignment vertical="top"/>
    </xf>
    <xf numFmtId="0" fontId="0" fillId="5" borderId="10" xfId="0" applyFill="1" applyBorder="1" applyAlignment="1">
      <alignment vertical="top"/>
    </xf>
    <xf numFmtId="4" fontId="0" fillId="5" borderId="10" xfId="0" applyNumberFormat="1" applyFill="1" applyBorder="1" applyAlignment="1">
      <alignment vertical="top"/>
    </xf>
    <xf numFmtId="10" fontId="0" fillId="5" borderId="10" xfId="5" applyNumberFormat="1" applyFont="1" applyFill="1" applyBorder="1" applyAlignment="1">
      <alignment horizontal="center" vertical="top"/>
    </xf>
    <xf numFmtId="167" fontId="0" fillId="5" borderId="10" xfId="4" applyNumberFormat="1" applyFont="1" applyFill="1" applyBorder="1" applyAlignment="1">
      <alignment vertical="top"/>
    </xf>
    <xf numFmtId="43" fontId="0" fillId="5" borderId="10" xfId="4" applyFont="1" applyFill="1" applyBorder="1" applyAlignment="1">
      <alignment vertical="top"/>
    </xf>
    <xf numFmtId="166" fontId="0" fillId="5" borderId="10" xfId="5" applyNumberFormat="1" applyFont="1" applyFill="1" applyBorder="1" applyAlignment="1">
      <alignment horizontal="center" vertical="top"/>
    </xf>
    <xf numFmtId="166" fontId="0" fillId="5" borderId="11" xfId="5" applyNumberFormat="1" applyFont="1" applyFill="1" applyBorder="1" applyAlignment="1">
      <alignment horizontal="center" vertical="top"/>
    </xf>
    <xf numFmtId="168" fontId="0" fillId="0" borderId="0" xfId="0" applyNumberFormat="1" applyAlignment="1">
      <alignment horizontal="center" vertical="top" wrapText="1"/>
    </xf>
    <xf numFmtId="168" fontId="0" fillId="0" borderId="0" xfId="0" applyNumberFormat="1"/>
    <xf numFmtId="3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3" fontId="2" fillId="6" borderId="1" xfId="0" applyNumberFormat="1" applyFont="1" applyFill="1" applyBorder="1" applyAlignment="1">
      <alignment horizontal="center" vertical="top" wrapText="1"/>
    </xf>
    <xf numFmtId="3" fontId="2" fillId="6" borderId="0" xfId="0" applyNumberFormat="1" applyFont="1" applyFill="1" applyAlignment="1">
      <alignment horizontal="center" vertical="top" wrapText="1"/>
    </xf>
  </cellXfs>
  <cellStyles count="6">
    <cellStyle name="Millares" xfId="4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orcentaje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activeCell="A16" sqref="A16"/>
    </sheetView>
  </sheetViews>
  <sheetFormatPr baseColWidth="10" defaultRowHeight="15" x14ac:dyDescent="0.25"/>
  <cols>
    <col min="1" max="1" width="93.7109375" customWidth="1"/>
  </cols>
  <sheetData>
    <row r="1" spans="1:1" x14ac:dyDescent="0.25">
      <c r="A1" s="3"/>
    </row>
    <row r="2" spans="1:1" x14ac:dyDescent="0.25">
      <c r="A2" s="4" t="s">
        <v>19</v>
      </c>
    </row>
    <row r="3" spans="1:1" x14ac:dyDescent="0.25">
      <c r="A3" s="4" t="s">
        <v>20</v>
      </c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ht="23.1" customHeight="1" x14ac:dyDescent="0.35">
      <c r="A8" s="5" t="s">
        <v>21</v>
      </c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ht="104.1" customHeight="1" x14ac:dyDescent="0.25">
      <c r="A12" s="6" t="s">
        <v>25</v>
      </c>
    </row>
    <row r="13" spans="1:1" x14ac:dyDescent="0.25">
      <c r="A13" s="3"/>
    </row>
    <row r="14" spans="1:1" x14ac:dyDescent="0.25">
      <c r="A14" s="3"/>
    </row>
    <row r="15" spans="1:1" x14ac:dyDescent="0.25">
      <c r="A15" s="7" t="s">
        <v>22</v>
      </c>
    </row>
    <row r="16" spans="1:1" x14ac:dyDescent="0.25">
      <c r="A16" s="62" t="s">
        <v>24</v>
      </c>
    </row>
    <row r="17" spans="1:1" x14ac:dyDescent="0.25">
      <c r="A17" s="2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S179"/>
  <sheetViews>
    <sheetView tabSelected="1" zoomScale="110" zoomScaleNormal="110" workbookViewId="0">
      <pane ySplit="3" topLeftCell="A4" activePane="bottomLeft" state="frozen"/>
      <selection pane="bottomLeft" activeCell="C5" sqref="C5"/>
    </sheetView>
  </sheetViews>
  <sheetFormatPr baseColWidth="10" defaultRowHeight="15" x14ac:dyDescent="0.25"/>
  <cols>
    <col min="1" max="1" width="5.85546875" style="8" bestFit="1" customWidth="1"/>
    <col min="2" max="2" width="11.42578125" style="8"/>
    <col min="3" max="8" width="12.7109375" style="8" customWidth="1"/>
    <col min="9" max="9" width="2.7109375" style="8" customWidth="1"/>
    <col min="10" max="10" width="6.7109375" style="8" customWidth="1"/>
    <col min="11" max="15" width="12.7109375" style="8" customWidth="1"/>
    <col min="16" max="16" width="12.7109375" style="9" customWidth="1"/>
    <col min="17" max="17" width="12.7109375" style="41" customWidth="1"/>
    <col min="18" max="18" width="12.7109375" style="40" customWidth="1"/>
    <col min="19" max="16384" width="11.42578125" style="8"/>
  </cols>
  <sheetData>
    <row r="1" spans="1:19" s="22" customFormat="1" ht="51" x14ac:dyDescent="0.25">
      <c r="A1" s="101" t="s">
        <v>23</v>
      </c>
      <c r="B1" s="102"/>
      <c r="C1" s="103" t="s">
        <v>0</v>
      </c>
      <c r="D1" s="17" t="s">
        <v>1</v>
      </c>
      <c r="E1" s="104" t="s">
        <v>2</v>
      </c>
      <c r="F1" s="17" t="s">
        <v>3</v>
      </c>
      <c r="G1" s="17" t="s">
        <v>4</v>
      </c>
      <c r="H1" s="21" t="s">
        <v>5</v>
      </c>
      <c r="Q1" s="36"/>
      <c r="R1" s="37"/>
    </row>
    <row r="2" spans="1:19" s="22" customFormat="1" ht="22.5" x14ac:dyDescent="0.25">
      <c r="A2" s="17"/>
      <c r="B2" s="23"/>
      <c r="C2" s="24" t="s">
        <v>6</v>
      </c>
      <c r="D2" s="25" t="s">
        <v>7</v>
      </c>
      <c r="E2" s="26" t="s">
        <v>18</v>
      </c>
      <c r="F2" s="25" t="s">
        <v>8</v>
      </c>
      <c r="G2" s="25" t="s">
        <v>8</v>
      </c>
      <c r="H2" s="27" t="s">
        <v>9</v>
      </c>
      <c r="Q2" s="37"/>
      <c r="R2" s="37"/>
    </row>
    <row r="3" spans="1:19" s="22" customFormat="1" ht="45" x14ac:dyDescent="0.25">
      <c r="A3" s="28" t="s">
        <v>10</v>
      </c>
      <c r="B3" s="28" t="s">
        <v>11</v>
      </c>
      <c r="C3" s="29" t="s">
        <v>12</v>
      </c>
      <c r="D3" s="30" t="s">
        <v>13</v>
      </c>
      <c r="E3" s="31" t="s">
        <v>14</v>
      </c>
      <c r="F3" s="32" t="s">
        <v>15</v>
      </c>
      <c r="G3" s="30" t="s">
        <v>16</v>
      </c>
      <c r="H3" s="31" t="s">
        <v>17</v>
      </c>
      <c r="J3" s="63" t="s">
        <v>33</v>
      </c>
      <c r="K3" s="22" t="s">
        <v>27</v>
      </c>
      <c r="L3" s="22" t="s">
        <v>28</v>
      </c>
      <c r="M3" s="33" t="s">
        <v>30</v>
      </c>
      <c r="N3" s="34" t="s">
        <v>34</v>
      </c>
      <c r="O3" s="34" t="s">
        <v>26</v>
      </c>
      <c r="P3" s="33" t="s">
        <v>29</v>
      </c>
      <c r="Q3" s="38" t="s">
        <v>31</v>
      </c>
      <c r="R3" s="48" t="s">
        <v>32</v>
      </c>
      <c r="S3" s="22" t="s">
        <v>35</v>
      </c>
    </row>
    <row r="4" spans="1:19" s="22" customFormat="1" x14ac:dyDescent="0.25">
      <c r="A4" s="42"/>
      <c r="B4" s="42"/>
      <c r="C4" s="43"/>
      <c r="D4" s="43"/>
      <c r="E4" s="43"/>
      <c r="F4" s="44"/>
      <c r="G4" s="43"/>
      <c r="H4" s="43"/>
      <c r="I4" s="45"/>
      <c r="J4" s="45"/>
      <c r="K4" s="45"/>
      <c r="L4" s="45"/>
      <c r="M4" s="44"/>
      <c r="N4" s="44"/>
      <c r="O4" s="44"/>
      <c r="P4" s="44"/>
      <c r="Q4" s="46"/>
      <c r="R4" s="47"/>
      <c r="S4" s="47"/>
    </row>
    <row r="5" spans="1:19" ht="15.75" x14ac:dyDescent="0.25">
      <c r="A5" s="18">
        <v>1980</v>
      </c>
      <c r="B5" s="19">
        <v>1</v>
      </c>
      <c r="C5" s="10">
        <v>124162</v>
      </c>
      <c r="D5" s="10">
        <v>23667</v>
      </c>
      <c r="E5" s="11">
        <v>0.19061387542082117</v>
      </c>
      <c r="F5" s="10">
        <v>14226.404195879342</v>
      </c>
      <c r="G5" s="10">
        <v>12845.533195879341</v>
      </c>
      <c r="H5" s="12">
        <v>9.7063951015813785</v>
      </c>
      <c r="K5" s="13"/>
      <c r="L5" s="13"/>
      <c r="M5" s="13"/>
      <c r="N5" s="60">
        <f>D5/C5</f>
        <v>0.19061387542082117</v>
      </c>
      <c r="O5" s="15"/>
      <c r="P5" s="35"/>
      <c r="Q5" s="39">
        <f t="shared" ref="Q5:Q11" si="0">1-(G5/F5)</f>
        <v>9.7063951015813887E-2</v>
      </c>
    </row>
    <row r="6" spans="1:19" ht="15.75" x14ac:dyDescent="0.25">
      <c r="A6" s="18">
        <v>1980</v>
      </c>
      <c r="B6" s="19">
        <v>2</v>
      </c>
      <c r="C6" s="10">
        <v>124585</v>
      </c>
      <c r="D6" s="10">
        <v>24737</v>
      </c>
      <c r="E6" s="11">
        <v>0.19855520327487258</v>
      </c>
      <c r="F6" s="10">
        <v>14209.840543672955</v>
      </c>
      <c r="G6" s="10">
        <v>12728.434543672955</v>
      </c>
      <c r="H6" s="12">
        <v>10.425211989163438</v>
      </c>
      <c r="K6" s="13"/>
      <c r="L6" s="13"/>
      <c r="M6" s="13"/>
      <c r="N6" s="60">
        <f t="shared" ref="N6:N69" si="1">D6/C6</f>
        <v>0.19855520327487258</v>
      </c>
      <c r="O6" s="15"/>
      <c r="P6" s="14"/>
      <c r="Q6" s="39">
        <f t="shared" si="0"/>
        <v>0.10425211989163441</v>
      </c>
    </row>
    <row r="7" spans="1:19" ht="15.75" x14ac:dyDescent="0.25">
      <c r="A7" s="18">
        <v>1980</v>
      </c>
      <c r="B7" s="19">
        <v>3</v>
      </c>
      <c r="C7" s="10">
        <v>124091</v>
      </c>
      <c r="D7" s="10">
        <v>24620</v>
      </c>
      <c r="E7" s="11">
        <v>0.19840278505290473</v>
      </c>
      <c r="F7" s="10">
        <v>14173.150759231188</v>
      </c>
      <c r="G7" s="10">
        <v>12627.636759231189</v>
      </c>
      <c r="H7" s="12">
        <v>10.904519582516846</v>
      </c>
      <c r="K7" s="13"/>
      <c r="L7" s="13"/>
      <c r="M7" s="13"/>
      <c r="N7" s="60">
        <f t="shared" si="1"/>
        <v>0.19840278505290473</v>
      </c>
      <c r="O7" s="15"/>
      <c r="P7" s="14"/>
      <c r="Q7" s="39">
        <f t="shared" si="0"/>
        <v>0.10904519582516836</v>
      </c>
    </row>
    <row r="8" spans="1:19" ht="15.75" x14ac:dyDescent="0.25">
      <c r="A8" s="49">
        <v>1980</v>
      </c>
      <c r="B8" s="50">
        <v>4</v>
      </c>
      <c r="C8" s="51">
        <v>124811</v>
      </c>
      <c r="D8" s="51">
        <v>27277</v>
      </c>
      <c r="E8" s="52">
        <v>0.2185464422206376</v>
      </c>
      <c r="F8" s="51">
        <v>14203.244596142617</v>
      </c>
      <c r="G8" s="51">
        <v>12564.169596142616</v>
      </c>
      <c r="H8" s="53">
        <v>11.540144851445758</v>
      </c>
      <c r="I8" s="54"/>
      <c r="J8" s="54"/>
      <c r="K8" s="55">
        <f t="shared" ref="K8:K39" si="2">SUM(C5:C8)</f>
        <v>497649</v>
      </c>
      <c r="L8" s="55">
        <f t="shared" ref="L8:L39" si="3">SUM(D5:D8)</f>
        <v>100301</v>
      </c>
      <c r="M8" s="55"/>
      <c r="N8" s="61">
        <f t="shared" si="1"/>
        <v>0.2185464422206376</v>
      </c>
      <c r="O8" s="56">
        <f t="shared" ref="O8:O11" si="4">L8/K8</f>
        <v>0.2015496866265179</v>
      </c>
      <c r="P8" s="57"/>
      <c r="Q8" s="58">
        <f t="shared" si="0"/>
        <v>0.11540144851445766</v>
      </c>
      <c r="R8" s="58">
        <f>AVERAGE(Q5:Q8)</f>
        <v>0.10644067881176858</v>
      </c>
    </row>
    <row r="9" spans="1:19" ht="15.75" x14ac:dyDescent="0.25">
      <c r="A9" s="18">
        <f t="shared" ref="A9:A72" si="5">A5+1</f>
        <v>1981</v>
      </c>
      <c r="B9" s="19">
        <f t="shared" ref="B9:B72" si="6">B5</f>
        <v>1</v>
      </c>
      <c r="C9" s="10">
        <v>124107</v>
      </c>
      <c r="D9" s="10">
        <v>26151</v>
      </c>
      <c r="E9" s="11">
        <v>0.21071333607290482</v>
      </c>
      <c r="F9" s="10">
        <v>14224.053522359698</v>
      </c>
      <c r="G9" s="10">
        <v>12493.246522359697</v>
      </c>
      <c r="H9" s="12">
        <v>12.168169905148586</v>
      </c>
      <c r="K9" s="13">
        <f>SUM(C6:C9)</f>
        <v>497594</v>
      </c>
      <c r="L9" s="13">
        <f t="shared" si="3"/>
        <v>102785</v>
      </c>
      <c r="M9" s="16"/>
      <c r="N9" s="60">
        <f t="shared" si="1"/>
        <v>0.21071333607290482</v>
      </c>
      <c r="O9" s="15">
        <f t="shared" si="4"/>
        <v>0.20656398590015154</v>
      </c>
      <c r="P9" s="14"/>
      <c r="Q9" s="39">
        <f t="shared" si="0"/>
        <v>0.12168169905148585</v>
      </c>
      <c r="R9" s="39">
        <f t="shared" ref="R9:R72" si="7">AVERAGE(Q6:Q9)</f>
        <v>0.11259511582068657</v>
      </c>
      <c r="S9">
        <v>-1.2266666666666667E-2</v>
      </c>
    </row>
    <row r="10" spans="1:19" ht="15.75" x14ac:dyDescent="0.25">
      <c r="A10" s="18">
        <f t="shared" si="5"/>
        <v>1981</v>
      </c>
      <c r="B10" s="19">
        <f t="shared" si="6"/>
        <v>2</v>
      </c>
      <c r="C10" s="10">
        <v>123969</v>
      </c>
      <c r="D10" s="10">
        <v>27734</v>
      </c>
      <c r="E10" s="11">
        <v>0.22371721962748753</v>
      </c>
      <c r="F10" s="10">
        <v>14219.408262910352</v>
      </c>
      <c r="G10" s="10">
        <v>12404.429262910353</v>
      </c>
      <c r="H10" s="12">
        <v>12.764096553399893</v>
      </c>
      <c r="K10" s="13">
        <f t="shared" si="2"/>
        <v>496978</v>
      </c>
      <c r="L10" s="13">
        <f t="shared" si="3"/>
        <v>105782</v>
      </c>
      <c r="M10" s="16"/>
      <c r="N10" s="60">
        <f t="shared" si="1"/>
        <v>0.22371721962748753</v>
      </c>
      <c r="O10" s="15">
        <f t="shared" si="4"/>
        <v>0.21285046822998202</v>
      </c>
      <c r="P10" s="14"/>
      <c r="Q10" s="39">
        <f t="shared" si="0"/>
        <v>0.12764096553399884</v>
      </c>
      <c r="R10" s="39">
        <f t="shared" si="7"/>
        <v>0.11844232723127768</v>
      </c>
      <c r="S10">
        <v>3.73E-2</v>
      </c>
    </row>
    <row r="11" spans="1:19" ht="16.5" thickBot="1" x14ac:dyDescent="0.3">
      <c r="A11" s="18">
        <f t="shared" si="5"/>
        <v>1981</v>
      </c>
      <c r="B11" s="19">
        <f t="shared" si="6"/>
        <v>3</v>
      </c>
      <c r="C11" s="10">
        <v>124520</v>
      </c>
      <c r="D11" s="10">
        <v>27839</v>
      </c>
      <c r="E11" s="11">
        <v>0.22357051076132348</v>
      </c>
      <c r="F11" s="10">
        <v>14249.391305270638</v>
      </c>
      <c r="G11" s="10">
        <v>12352.401305270638</v>
      </c>
      <c r="H11" s="12">
        <v>13.312779187264875</v>
      </c>
      <c r="K11" s="13">
        <f t="shared" si="2"/>
        <v>497407</v>
      </c>
      <c r="L11" s="13">
        <f t="shared" si="3"/>
        <v>109001</v>
      </c>
      <c r="M11" s="16"/>
      <c r="N11" s="60">
        <f t="shared" si="1"/>
        <v>0.22357051076132348</v>
      </c>
      <c r="O11" s="15">
        <f t="shared" si="4"/>
        <v>0.21913845201213494</v>
      </c>
      <c r="P11" s="14"/>
      <c r="Q11" s="39">
        <f t="shared" si="0"/>
        <v>0.13312779187264867</v>
      </c>
      <c r="R11" s="39">
        <f t="shared" si="7"/>
        <v>0.12446297624314775</v>
      </c>
      <c r="S11">
        <v>0.10316666666666667</v>
      </c>
    </row>
    <row r="12" spans="1:19" ht="15.75" x14ac:dyDescent="0.25">
      <c r="A12" s="49">
        <f t="shared" si="5"/>
        <v>1981</v>
      </c>
      <c r="B12" s="50">
        <f t="shared" si="6"/>
        <v>4</v>
      </c>
      <c r="C12" s="64">
        <v>124396</v>
      </c>
      <c r="D12" s="65">
        <v>30813</v>
      </c>
      <c r="E12" s="66">
        <v>0.24770089070388115</v>
      </c>
      <c r="F12" s="65">
        <v>14274.104799572558</v>
      </c>
      <c r="G12" s="65">
        <v>12296.951799572558</v>
      </c>
      <c r="H12" s="67">
        <v>13.85132747560608</v>
      </c>
      <c r="I12" s="68"/>
      <c r="J12" s="68">
        <v>1</v>
      </c>
      <c r="K12" s="69">
        <f t="shared" si="2"/>
        <v>496992</v>
      </c>
      <c r="L12" s="69">
        <f t="shared" si="3"/>
        <v>112537</v>
      </c>
      <c r="M12" s="70">
        <f>(K12-K8)/K8</f>
        <v>-1.3202076162114262E-3</v>
      </c>
      <c r="N12" s="71">
        <f t="shared" si="1"/>
        <v>0.24770089070388115</v>
      </c>
      <c r="O12" s="72">
        <f t="shared" ref="O12:O72" si="8">L12/K12</f>
        <v>0.22643624042238106</v>
      </c>
      <c r="P12" s="70">
        <f>(O12-O8)/O8</f>
        <v>0.12347602326953375</v>
      </c>
      <c r="Q12" s="73">
        <f t="shared" ref="Q12:Q75" si="9">1-(G12/F12)</f>
        <v>0.13851327475606079</v>
      </c>
      <c r="R12" s="74">
        <f t="shared" si="7"/>
        <v>0.13024093280354854</v>
      </c>
      <c r="S12">
        <v>0.61750000000000005</v>
      </c>
    </row>
    <row r="13" spans="1:19" ht="15.75" x14ac:dyDescent="0.25">
      <c r="A13" s="18">
        <f t="shared" si="5"/>
        <v>1982</v>
      </c>
      <c r="B13" s="19">
        <f t="shared" si="6"/>
        <v>1</v>
      </c>
      <c r="C13" s="75">
        <v>124906</v>
      </c>
      <c r="D13" s="10">
        <v>30083</v>
      </c>
      <c r="E13" s="11">
        <v>0.24084511552687621</v>
      </c>
      <c r="F13" s="10">
        <v>14351.540571627194</v>
      </c>
      <c r="G13" s="10">
        <v>12337.254571627194</v>
      </c>
      <c r="H13" s="12">
        <v>14.035329447364116</v>
      </c>
      <c r="J13" s="8">
        <v>2</v>
      </c>
      <c r="K13" s="13">
        <f t="shared" si="2"/>
        <v>497791</v>
      </c>
      <c r="L13" s="13">
        <f t="shared" si="3"/>
        <v>116469</v>
      </c>
      <c r="M13" s="76">
        <f t="shared" ref="M13" si="10">(K13-K9)/K9</f>
        <v>3.9590509531867347E-4</v>
      </c>
      <c r="N13" s="77">
        <f t="shared" si="1"/>
        <v>0.24084511552687621</v>
      </c>
      <c r="O13" s="78">
        <f t="shared" si="8"/>
        <v>0.23397168691278067</v>
      </c>
      <c r="P13" s="79">
        <f t="shared" ref="P13:P76" si="11">(O13-O9)/O9</f>
        <v>0.13268383108117116</v>
      </c>
      <c r="Q13" s="80">
        <f t="shared" si="9"/>
        <v>0.1403532944736412</v>
      </c>
      <c r="R13" s="81">
        <f t="shared" si="7"/>
        <v>0.13490883165908737</v>
      </c>
      <c r="S13">
        <v>-0.29003333333333331</v>
      </c>
    </row>
    <row r="14" spans="1:19" ht="15.75" x14ac:dyDescent="0.25">
      <c r="A14" s="18">
        <f t="shared" si="5"/>
        <v>1982</v>
      </c>
      <c r="B14" s="19">
        <f t="shared" si="6"/>
        <v>2</v>
      </c>
      <c r="C14" s="75">
        <v>125380</v>
      </c>
      <c r="D14" s="10">
        <v>31826</v>
      </c>
      <c r="E14" s="11">
        <v>0.25383633753389695</v>
      </c>
      <c r="F14" s="10">
        <v>14352.772301254987</v>
      </c>
      <c r="G14" s="10">
        <v>12298.984301254986</v>
      </c>
      <c r="H14" s="12">
        <v>14.309347050816235</v>
      </c>
      <c r="J14" s="8">
        <v>3</v>
      </c>
      <c r="K14" s="13">
        <f t="shared" si="2"/>
        <v>499202</v>
      </c>
      <c r="L14" s="13">
        <f t="shared" si="3"/>
        <v>120561</v>
      </c>
      <c r="M14" s="76">
        <f t="shared" ref="M14" si="12">(K14-K10)/K10</f>
        <v>4.475047185187272E-3</v>
      </c>
      <c r="N14" s="77">
        <f t="shared" si="1"/>
        <v>0.25383633753389695</v>
      </c>
      <c r="O14" s="78">
        <f t="shared" si="8"/>
        <v>0.24150744588363027</v>
      </c>
      <c r="P14" s="79">
        <f t="shared" si="11"/>
        <v>0.1346343181293112</v>
      </c>
      <c r="Q14" s="80">
        <f t="shared" si="9"/>
        <v>0.14309347050816235</v>
      </c>
      <c r="R14" s="81">
        <f t="shared" si="7"/>
        <v>0.13877195790262825</v>
      </c>
      <c r="S14">
        <v>-0.20476666666666665</v>
      </c>
    </row>
    <row r="15" spans="1:19" ht="15.75" x14ac:dyDescent="0.25">
      <c r="A15" s="18">
        <f t="shared" si="5"/>
        <v>1982</v>
      </c>
      <c r="B15" s="19">
        <f t="shared" si="6"/>
        <v>3</v>
      </c>
      <c r="C15" s="75">
        <v>126224</v>
      </c>
      <c r="D15" s="10">
        <v>32045</v>
      </c>
      <c r="E15" s="11">
        <v>0.2538740651540119</v>
      </c>
      <c r="F15" s="10">
        <v>14397.116724310577</v>
      </c>
      <c r="G15" s="10">
        <v>12239.418724310577</v>
      </c>
      <c r="H15" s="12">
        <v>14.987014701051704</v>
      </c>
      <c r="J15" s="8">
        <v>4</v>
      </c>
      <c r="K15" s="13">
        <f t="shared" si="2"/>
        <v>500906</v>
      </c>
      <c r="L15" s="13">
        <f t="shared" si="3"/>
        <v>124767</v>
      </c>
      <c r="M15" s="76">
        <f t="shared" ref="M15" si="13">(K15-K11)/K11</f>
        <v>7.0344808175196571E-3</v>
      </c>
      <c r="N15" s="77">
        <f t="shared" si="1"/>
        <v>0.2538740651540119</v>
      </c>
      <c r="O15" s="78">
        <f t="shared" si="8"/>
        <v>0.24908266221606448</v>
      </c>
      <c r="P15" s="79">
        <f t="shared" si="11"/>
        <v>0.13664516623614442</v>
      </c>
      <c r="Q15" s="80">
        <f t="shared" si="9"/>
        <v>0.14987014701051704</v>
      </c>
      <c r="R15" s="81">
        <f t="shared" si="7"/>
        <v>0.14295754668709534</v>
      </c>
      <c r="S15">
        <v>-3.333333333333614E-4</v>
      </c>
    </row>
    <row r="16" spans="1:19" ht="15.75" x14ac:dyDescent="0.25">
      <c r="A16" s="49">
        <f t="shared" si="5"/>
        <v>1982</v>
      </c>
      <c r="B16" s="50">
        <f t="shared" si="6"/>
        <v>4</v>
      </c>
      <c r="C16" s="82">
        <v>126669</v>
      </c>
      <c r="D16" s="51">
        <v>35463</v>
      </c>
      <c r="E16" s="52">
        <v>0.27996589536508537</v>
      </c>
      <c r="F16" s="51">
        <v>14458.226154828028</v>
      </c>
      <c r="G16" s="51">
        <v>12243.504154828028</v>
      </c>
      <c r="H16" s="53">
        <v>15.31807551136167</v>
      </c>
      <c r="I16" s="54"/>
      <c r="J16" s="54">
        <v>5</v>
      </c>
      <c r="K16" s="55">
        <f t="shared" si="2"/>
        <v>503179</v>
      </c>
      <c r="L16" s="55">
        <f t="shared" si="3"/>
        <v>129417</v>
      </c>
      <c r="M16" s="83">
        <f t="shared" ref="M16" si="14">(K16-K12)/K12</f>
        <v>1.2448892537505633E-2</v>
      </c>
      <c r="N16" s="84">
        <f t="shared" si="1"/>
        <v>0.27996589536508537</v>
      </c>
      <c r="O16" s="85">
        <f t="shared" si="8"/>
        <v>0.2571987304716612</v>
      </c>
      <c r="P16" s="83">
        <f t="shared" si="11"/>
        <v>0.13585497618180539</v>
      </c>
      <c r="Q16" s="86">
        <f t="shared" si="9"/>
        <v>0.15318075511361673</v>
      </c>
      <c r="R16" s="87">
        <f t="shared" si="7"/>
        <v>0.14662441677648433</v>
      </c>
      <c r="S16">
        <v>1.156666666666667E-2</v>
      </c>
    </row>
    <row r="17" spans="1:19" ht="15.75" x14ac:dyDescent="0.25">
      <c r="A17" s="18">
        <f t="shared" si="5"/>
        <v>1983</v>
      </c>
      <c r="B17" s="19">
        <f t="shared" si="6"/>
        <v>1</v>
      </c>
      <c r="C17" s="75">
        <v>127132</v>
      </c>
      <c r="D17" s="10">
        <v>34643</v>
      </c>
      <c r="E17" s="11">
        <v>0.27249630305509237</v>
      </c>
      <c r="F17" s="10">
        <v>14464.479252017074</v>
      </c>
      <c r="G17" s="10">
        <v>12206.112252017074</v>
      </c>
      <c r="H17" s="12">
        <v>15.613192570932483</v>
      </c>
      <c r="J17" s="8">
        <v>6</v>
      </c>
      <c r="K17" s="13">
        <f t="shared" si="2"/>
        <v>505405</v>
      </c>
      <c r="L17" s="13">
        <f t="shared" si="3"/>
        <v>133977</v>
      </c>
      <c r="M17" s="76">
        <f t="shared" ref="M17" si="15">(K17-K13)/K13</f>
        <v>1.5295575854123517E-2</v>
      </c>
      <c r="N17" s="77">
        <f t="shared" si="1"/>
        <v>0.27249630305509237</v>
      </c>
      <c r="O17" s="78">
        <f t="shared" si="8"/>
        <v>0.26508839445593141</v>
      </c>
      <c r="P17" s="79">
        <f t="shared" si="11"/>
        <v>0.13299347435465703</v>
      </c>
      <c r="Q17" s="80">
        <f t="shared" si="9"/>
        <v>0.15613192570932488</v>
      </c>
      <c r="R17" s="81">
        <f t="shared" si="7"/>
        <v>0.15056907458540525</v>
      </c>
      <c r="S17">
        <v>0.14066666666666666</v>
      </c>
    </row>
    <row r="18" spans="1:19" ht="15.75" x14ac:dyDescent="0.25">
      <c r="A18" s="18">
        <f t="shared" si="5"/>
        <v>1983</v>
      </c>
      <c r="B18" s="19">
        <f t="shared" si="6"/>
        <v>2</v>
      </c>
      <c r="C18" s="75">
        <v>127919</v>
      </c>
      <c r="D18" s="10">
        <v>36442</v>
      </c>
      <c r="E18" s="11">
        <v>0.28488340277832064</v>
      </c>
      <c r="F18" s="10">
        <v>14541.275598804923</v>
      </c>
      <c r="G18" s="10">
        <v>12263.849598804924</v>
      </c>
      <c r="H18" s="12">
        <v>15.66180342656576</v>
      </c>
      <c r="J18" s="8">
        <v>7</v>
      </c>
      <c r="K18" s="13">
        <f t="shared" si="2"/>
        <v>507944</v>
      </c>
      <c r="L18" s="13">
        <f t="shared" si="3"/>
        <v>138593</v>
      </c>
      <c r="M18" s="76">
        <f t="shared" ref="M18" si="16">(K18-K14)/K14</f>
        <v>1.7511949070716865E-2</v>
      </c>
      <c r="N18" s="77">
        <f t="shared" si="1"/>
        <v>0.28488340277832064</v>
      </c>
      <c r="O18" s="78">
        <f t="shared" si="8"/>
        <v>0.27285094419857309</v>
      </c>
      <c r="P18" s="79">
        <f t="shared" si="11"/>
        <v>0.12978274106731102</v>
      </c>
      <c r="Q18" s="80">
        <f t="shared" si="9"/>
        <v>0.15661803426565757</v>
      </c>
      <c r="R18" s="81">
        <f t="shared" si="7"/>
        <v>0.15395021552477905</v>
      </c>
      <c r="S18">
        <v>0.3624</v>
      </c>
    </row>
    <row r="19" spans="1:19" ht="15.75" x14ac:dyDescent="0.25">
      <c r="A19" s="18">
        <f t="shared" si="5"/>
        <v>1983</v>
      </c>
      <c r="B19" s="19">
        <f t="shared" si="6"/>
        <v>3</v>
      </c>
      <c r="C19" s="75">
        <v>128106</v>
      </c>
      <c r="D19" s="10">
        <v>36328</v>
      </c>
      <c r="E19" s="11">
        <v>0.28357766224845049</v>
      </c>
      <c r="F19" s="10">
        <v>14599.707530760759</v>
      </c>
      <c r="G19" s="10">
        <v>12251.46053076076</v>
      </c>
      <c r="H19" s="12">
        <v>16.084205762700218</v>
      </c>
      <c r="J19" s="8">
        <v>8</v>
      </c>
      <c r="K19" s="13">
        <f t="shared" si="2"/>
        <v>509826</v>
      </c>
      <c r="L19" s="13">
        <f t="shared" si="3"/>
        <v>142876</v>
      </c>
      <c r="M19" s="76">
        <f t="shared" ref="M19" si="17">(K19-K15)/K15</f>
        <v>1.7807732388911292E-2</v>
      </c>
      <c r="N19" s="77">
        <f t="shared" si="1"/>
        <v>0.28357766224845049</v>
      </c>
      <c r="O19" s="78">
        <f t="shared" si="8"/>
        <v>0.28024463248245479</v>
      </c>
      <c r="P19" s="79">
        <f t="shared" si="11"/>
        <v>0.12510694236662342</v>
      </c>
      <c r="Q19" s="80">
        <f t="shared" si="9"/>
        <v>0.16084205762700221</v>
      </c>
      <c r="R19" s="81">
        <f t="shared" si="7"/>
        <v>0.15669319317890035</v>
      </c>
      <c r="S19">
        <v>-1.056666666666666E-2</v>
      </c>
    </row>
    <row r="20" spans="1:19" ht="15.75" x14ac:dyDescent="0.25">
      <c r="A20" s="49">
        <f t="shared" si="5"/>
        <v>1983</v>
      </c>
      <c r="B20" s="50">
        <f t="shared" si="6"/>
        <v>4</v>
      </c>
      <c r="C20" s="82">
        <v>128934</v>
      </c>
      <c r="D20" s="51">
        <v>39948</v>
      </c>
      <c r="E20" s="52">
        <v>0.30983293778212107</v>
      </c>
      <c r="F20" s="51">
        <v>14639.372548657388</v>
      </c>
      <c r="G20" s="51">
        <v>12227.550548657387</v>
      </c>
      <c r="H20" s="53">
        <v>16.474900081842605</v>
      </c>
      <c r="I20" s="54"/>
      <c r="J20" s="54">
        <v>9</v>
      </c>
      <c r="K20" s="55">
        <f t="shared" si="2"/>
        <v>512091</v>
      </c>
      <c r="L20" s="55">
        <f t="shared" si="3"/>
        <v>147361</v>
      </c>
      <c r="M20" s="83">
        <f t="shared" ref="M20" si="18">(K20-K16)/K16</f>
        <v>1.771139097617349E-2</v>
      </c>
      <c r="N20" s="84">
        <f t="shared" si="1"/>
        <v>0.30983293778212107</v>
      </c>
      <c r="O20" s="85">
        <f t="shared" si="8"/>
        <v>0.28776330769335917</v>
      </c>
      <c r="P20" s="83">
        <f t="shared" si="11"/>
        <v>0.11883642335888457</v>
      </c>
      <c r="Q20" s="86">
        <f t="shared" si="9"/>
        <v>0.16474900081842603</v>
      </c>
      <c r="R20" s="87">
        <f t="shared" si="7"/>
        <v>0.15958525460510267</v>
      </c>
      <c r="S20">
        <v>-1.4800000000000008E-2</v>
      </c>
    </row>
    <row r="21" spans="1:19" ht="15.75" x14ac:dyDescent="0.25">
      <c r="A21" s="18">
        <f t="shared" si="5"/>
        <v>1984</v>
      </c>
      <c r="B21" s="19">
        <f t="shared" si="6"/>
        <v>1</v>
      </c>
      <c r="C21" s="75">
        <v>130001</v>
      </c>
      <c r="D21" s="10">
        <v>39333</v>
      </c>
      <c r="E21" s="11">
        <v>0.30255921108299166</v>
      </c>
      <c r="F21" s="10">
        <v>14663.393104776631</v>
      </c>
      <c r="G21" s="10">
        <v>12088.94210477663</v>
      </c>
      <c r="H21" s="12">
        <v>17.556993675368133</v>
      </c>
      <c r="J21" s="8">
        <v>10</v>
      </c>
      <c r="K21" s="13">
        <f t="shared" si="2"/>
        <v>514960</v>
      </c>
      <c r="L21" s="13">
        <f t="shared" si="3"/>
        <v>152051</v>
      </c>
      <c r="M21" s="76">
        <f t="shared" ref="M21" si="19">(K21-K17)/K17</f>
        <v>1.8905630138205995E-2</v>
      </c>
      <c r="N21" s="77">
        <f t="shared" si="1"/>
        <v>0.30255921108299166</v>
      </c>
      <c r="O21" s="78">
        <f t="shared" si="8"/>
        <v>0.29526759359950289</v>
      </c>
      <c r="P21" s="79">
        <f t="shared" si="11"/>
        <v>0.11384579549591901</v>
      </c>
      <c r="Q21" s="80">
        <f t="shared" si="9"/>
        <v>0.17556993675368138</v>
      </c>
      <c r="R21" s="81">
        <f t="shared" si="7"/>
        <v>0.1644447573661918</v>
      </c>
      <c r="S21">
        <v>-1.2866666666666674E-2</v>
      </c>
    </row>
    <row r="22" spans="1:19" ht="15.75" x14ac:dyDescent="0.25">
      <c r="A22" s="18">
        <f t="shared" si="5"/>
        <v>1984</v>
      </c>
      <c r="B22" s="19">
        <f t="shared" si="6"/>
        <v>2</v>
      </c>
      <c r="C22" s="75">
        <v>129600</v>
      </c>
      <c r="D22" s="10">
        <v>41175</v>
      </c>
      <c r="E22" s="11">
        <v>0.31770833333333331</v>
      </c>
      <c r="F22" s="10">
        <v>14623.274012202251</v>
      </c>
      <c r="G22" s="10">
        <v>11974.070012202252</v>
      </c>
      <c r="H22" s="12">
        <v>18.116353408883654</v>
      </c>
      <c r="J22" s="8">
        <v>11</v>
      </c>
      <c r="K22" s="13">
        <f t="shared" si="2"/>
        <v>516641</v>
      </c>
      <c r="L22" s="13">
        <f t="shared" si="3"/>
        <v>156784</v>
      </c>
      <c r="M22" s="76">
        <f t="shared" ref="M22" si="20">(K22-K18)/K18</f>
        <v>1.7121966200998536E-2</v>
      </c>
      <c r="N22" s="77">
        <f t="shared" si="1"/>
        <v>0.31770833333333331</v>
      </c>
      <c r="O22" s="78">
        <f t="shared" si="8"/>
        <v>0.30346797873184667</v>
      </c>
      <c r="P22" s="79">
        <f t="shared" si="11"/>
        <v>0.11221157626264756</v>
      </c>
      <c r="Q22" s="80">
        <f t="shared" si="9"/>
        <v>0.18116353408883656</v>
      </c>
      <c r="R22" s="81">
        <f t="shared" si="7"/>
        <v>0.17058113232198654</v>
      </c>
      <c r="S22">
        <v>0.30183333333333334</v>
      </c>
    </row>
    <row r="23" spans="1:19" ht="15.75" x14ac:dyDescent="0.25">
      <c r="A23" s="18">
        <f t="shared" si="5"/>
        <v>1984</v>
      </c>
      <c r="B23" s="19">
        <f t="shared" si="6"/>
        <v>3</v>
      </c>
      <c r="C23" s="75">
        <v>130730</v>
      </c>
      <c r="D23" s="10">
        <v>41084</v>
      </c>
      <c r="E23" s="11">
        <v>0.31426604451923812</v>
      </c>
      <c r="F23" s="10">
        <v>14663.181967142682</v>
      </c>
      <c r="G23" s="10">
        <v>11946.952967142683</v>
      </c>
      <c r="H23" s="12">
        <v>18.524144391623434</v>
      </c>
      <c r="J23" s="8">
        <v>12</v>
      </c>
      <c r="K23" s="13">
        <f t="shared" si="2"/>
        <v>519265</v>
      </c>
      <c r="L23" s="13">
        <f t="shared" si="3"/>
        <v>161540</v>
      </c>
      <c r="M23" s="76">
        <f t="shared" ref="M23" si="21">(K23-K19)/K19</f>
        <v>1.8514159732928491E-2</v>
      </c>
      <c r="N23" s="77">
        <f t="shared" si="1"/>
        <v>0.31426604451923812</v>
      </c>
      <c r="O23" s="78">
        <f t="shared" si="8"/>
        <v>0.31109356494275564</v>
      </c>
      <c r="P23" s="79">
        <f t="shared" si="11"/>
        <v>0.11007858451038202</v>
      </c>
      <c r="Q23" s="80">
        <f t="shared" si="9"/>
        <v>0.18524144391623432</v>
      </c>
      <c r="R23" s="81">
        <f t="shared" si="7"/>
        <v>0.17668097889429457</v>
      </c>
      <c r="S23">
        <v>-2.2266666666666667E-2</v>
      </c>
    </row>
    <row r="24" spans="1:19" ht="15.75" x14ac:dyDescent="0.25">
      <c r="A24" s="49">
        <f t="shared" si="5"/>
        <v>1984</v>
      </c>
      <c r="B24" s="50">
        <f t="shared" si="6"/>
        <v>4</v>
      </c>
      <c r="C24" s="82">
        <v>130896</v>
      </c>
      <c r="D24" s="51">
        <v>44695</v>
      </c>
      <c r="E24" s="52">
        <v>0.34145428431732061</v>
      </c>
      <c r="F24" s="51">
        <v>14673.678450943276</v>
      </c>
      <c r="G24" s="51">
        <v>11848.463450943276</v>
      </c>
      <c r="H24" s="53">
        <v>19.253624845639063</v>
      </c>
      <c r="I24" s="54"/>
      <c r="J24" s="54">
        <v>13</v>
      </c>
      <c r="K24" s="55">
        <f t="shared" si="2"/>
        <v>521227</v>
      </c>
      <c r="L24" s="55">
        <f t="shared" si="3"/>
        <v>166287</v>
      </c>
      <c r="M24" s="83">
        <f t="shared" ref="M24" si="22">(K24-K20)/K20</f>
        <v>1.7840579115821213E-2</v>
      </c>
      <c r="N24" s="84">
        <f t="shared" si="1"/>
        <v>0.34145428431732061</v>
      </c>
      <c r="O24" s="85">
        <f t="shared" si="8"/>
        <v>0.31902990443703033</v>
      </c>
      <c r="P24" s="83">
        <f t="shared" si="11"/>
        <v>0.10865386902276253</v>
      </c>
      <c r="Q24" s="86">
        <f t="shared" si="9"/>
        <v>0.19253624845639061</v>
      </c>
      <c r="R24" s="87">
        <f t="shared" si="7"/>
        <v>0.18362779080378572</v>
      </c>
      <c r="S24">
        <v>9.0366666666666665E-2</v>
      </c>
    </row>
    <row r="25" spans="1:19" ht="15.75" x14ac:dyDescent="0.25">
      <c r="A25" s="18">
        <f t="shared" si="5"/>
        <v>1985</v>
      </c>
      <c r="B25" s="19">
        <f t="shared" si="6"/>
        <v>1</v>
      </c>
      <c r="C25" s="75">
        <v>132355</v>
      </c>
      <c r="D25" s="10">
        <v>43606</v>
      </c>
      <c r="E25" s="11">
        <v>0.32946243058441316</v>
      </c>
      <c r="F25" s="10">
        <v>14671.670469083951</v>
      </c>
      <c r="G25" s="10">
        <v>11843.06046908395</v>
      </c>
      <c r="H25" s="12">
        <v>19.279399751789878</v>
      </c>
      <c r="J25" s="8">
        <v>14</v>
      </c>
      <c r="K25" s="13">
        <f t="shared" si="2"/>
        <v>523581</v>
      </c>
      <c r="L25" s="13">
        <f t="shared" si="3"/>
        <v>170560</v>
      </c>
      <c r="M25" s="76">
        <f t="shared" ref="M25" si="23">(K25-K21)/K21</f>
        <v>1.6741106105328571E-2</v>
      </c>
      <c r="N25" s="77">
        <f t="shared" si="1"/>
        <v>0.32946243058441316</v>
      </c>
      <c r="O25" s="78">
        <f t="shared" si="8"/>
        <v>0.32575666420286448</v>
      </c>
      <c r="P25" s="79">
        <f t="shared" si="11"/>
        <v>0.10325911567768106</v>
      </c>
      <c r="Q25" s="80">
        <f t="shared" si="9"/>
        <v>0.19279399751789883</v>
      </c>
      <c r="R25" s="81">
        <f t="shared" si="7"/>
        <v>0.18793380599484008</v>
      </c>
      <c r="S25">
        <v>-0.2794666666666667</v>
      </c>
    </row>
    <row r="26" spans="1:19" ht="15.75" x14ac:dyDescent="0.25">
      <c r="A26" s="18">
        <f t="shared" si="5"/>
        <v>1985</v>
      </c>
      <c r="B26" s="19">
        <f t="shared" si="6"/>
        <v>2</v>
      </c>
      <c r="C26" s="75">
        <v>132231</v>
      </c>
      <c r="D26" s="10">
        <v>45502</v>
      </c>
      <c r="E26" s="11">
        <v>0.34410992883665709</v>
      </c>
      <c r="F26" s="10">
        <v>14699.622299672394</v>
      </c>
      <c r="G26" s="10">
        <v>11802.308299672393</v>
      </c>
      <c r="H26" s="12">
        <v>19.710125477608845</v>
      </c>
      <c r="J26" s="8">
        <v>15</v>
      </c>
      <c r="K26" s="13">
        <f t="shared" si="2"/>
        <v>526212</v>
      </c>
      <c r="L26" s="13">
        <f t="shared" si="3"/>
        <v>174887</v>
      </c>
      <c r="M26" s="76">
        <f t="shared" ref="M26" si="24">(K26-K22)/K22</f>
        <v>1.8525436424906269E-2</v>
      </c>
      <c r="N26" s="77">
        <f t="shared" si="1"/>
        <v>0.34410992883665709</v>
      </c>
      <c r="O26" s="78">
        <f t="shared" si="8"/>
        <v>0.33235083958556627</v>
      </c>
      <c r="P26" s="79">
        <f t="shared" si="11"/>
        <v>9.5175975318441616E-2</v>
      </c>
      <c r="Q26" s="80">
        <f t="shared" si="9"/>
        <v>0.19710125477608853</v>
      </c>
      <c r="R26" s="81">
        <f t="shared" si="7"/>
        <v>0.19191823616665307</v>
      </c>
      <c r="S26">
        <v>-0.31693333333333334</v>
      </c>
    </row>
    <row r="27" spans="1:19" ht="15.75" x14ac:dyDescent="0.25">
      <c r="A27" s="18">
        <f t="shared" si="5"/>
        <v>1985</v>
      </c>
      <c r="B27" s="19">
        <f t="shared" si="6"/>
        <v>3</v>
      </c>
      <c r="C27" s="75">
        <v>133602</v>
      </c>
      <c r="D27" s="10">
        <v>45677</v>
      </c>
      <c r="E27" s="11">
        <v>0.34188859448211856</v>
      </c>
      <c r="F27" s="10">
        <v>14727.065970603682</v>
      </c>
      <c r="G27" s="10">
        <v>11832.754970603683</v>
      </c>
      <c r="H27" s="12">
        <v>19.653004921531963</v>
      </c>
      <c r="J27" s="8">
        <v>16</v>
      </c>
      <c r="K27" s="13">
        <f t="shared" si="2"/>
        <v>529084</v>
      </c>
      <c r="L27" s="13">
        <f t="shared" si="3"/>
        <v>179480</v>
      </c>
      <c r="M27" s="76">
        <f t="shared" ref="M27" si="25">(K27-K23)/K23</f>
        <v>1.8909420045641435E-2</v>
      </c>
      <c r="N27" s="77">
        <f t="shared" si="1"/>
        <v>0.34188859448211856</v>
      </c>
      <c r="O27" s="78">
        <f t="shared" si="8"/>
        <v>0.33922779747639314</v>
      </c>
      <c r="P27" s="79">
        <f t="shared" si="11"/>
        <v>9.04365621925175E-2</v>
      </c>
      <c r="Q27" s="80">
        <f t="shared" si="9"/>
        <v>0.19653004921531958</v>
      </c>
      <c r="R27" s="81">
        <f t="shared" si="7"/>
        <v>0.19474038749142439</v>
      </c>
      <c r="S27">
        <v>-1.5366666666666673E-2</v>
      </c>
    </row>
    <row r="28" spans="1:19" ht="15.75" x14ac:dyDescent="0.25">
      <c r="A28" s="49">
        <f t="shared" si="5"/>
        <v>1985</v>
      </c>
      <c r="B28" s="50">
        <f t="shared" si="6"/>
        <v>4</v>
      </c>
      <c r="C28" s="82">
        <v>135136</v>
      </c>
      <c r="D28" s="51">
        <v>49987</v>
      </c>
      <c r="E28" s="52">
        <v>0.36990143263083114</v>
      </c>
      <c r="F28" s="51">
        <v>14770.643668372522</v>
      </c>
      <c r="G28" s="51">
        <v>11889.552668372522</v>
      </c>
      <c r="H28" s="53">
        <v>19.505520982603514</v>
      </c>
      <c r="I28" s="54"/>
      <c r="J28" s="54">
        <v>17</v>
      </c>
      <c r="K28" s="55">
        <f t="shared" si="2"/>
        <v>533324</v>
      </c>
      <c r="L28" s="55">
        <f t="shared" si="3"/>
        <v>184772</v>
      </c>
      <c r="M28" s="83">
        <f t="shared" ref="M28" si="26">(K28-K24)/K24</f>
        <v>2.3208697937750732E-2</v>
      </c>
      <c r="N28" s="84">
        <f t="shared" si="1"/>
        <v>0.36990143263083114</v>
      </c>
      <c r="O28" s="85">
        <f t="shared" si="8"/>
        <v>0.34645356293735141</v>
      </c>
      <c r="P28" s="83">
        <f t="shared" si="11"/>
        <v>8.5959523288933318E-2</v>
      </c>
      <c r="Q28" s="86">
        <f t="shared" si="9"/>
        <v>0.19505520982603519</v>
      </c>
      <c r="R28" s="87">
        <f t="shared" si="7"/>
        <v>0.19537012783383553</v>
      </c>
      <c r="S28">
        <v>0.20096666666666671</v>
      </c>
    </row>
    <row r="29" spans="1:19" ht="15.75" x14ac:dyDescent="0.25">
      <c r="A29" s="18">
        <f t="shared" si="5"/>
        <v>1986</v>
      </c>
      <c r="B29" s="19">
        <f t="shared" si="6"/>
        <v>1</v>
      </c>
      <c r="C29" s="75">
        <v>135517</v>
      </c>
      <c r="D29" s="10">
        <v>49443</v>
      </c>
      <c r="E29" s="11">
        <v>0.36484721474058607</v>
      </c>
      <c r="F29" s="10">
        <v>14796.31293061729</v>
      </c>
      <c r="G29" s="10">
        <v>11939.251930617291</v>
      </c>
      <c r="H29" s="12">
        <v>19.309276665053652</v>
      </c>
      <c r="J29" s="8">
        <v>18</v>
      </c>
      <c r="K29" s="13">
        <f t="shared" si="2"/>
        <v>536486</v>
      </c>
      <c r="L29" s="13">
        <f t="shared" si="3"/>
        <v>190609</v>
      </c>
      <c r="M29" s="76">
        <f t="shared" ref="M29" si="27">(K29-K25)/K25</f>
        <v>2.4647571244945862E-2</v>
      </c>
      <c r="N29" s="77">
        <f t="shared" si="1"/>
        <v>0.36484721474058607</v>
      </c>
      <c r="O29" s="78">
        <f t="shared" si="8"/>
        <v>0.35529165719142719</v>
      </c>
      <c r="P29" s="79">
        <f t="shared" si="11"/>
        <v>9.0665813578474766E-2</v>
      </c>
      <c r="Q29" s="80">
        <f t="shared" si="9"/>
        <v>0.19309276665053643</v>
      </c>
      <c r="R29" s="81">
        <f t="shared" si="7"/>
        <v>0.19544482011699493</v>
      </c>
      <c r="S29">
        <v>-0.10923333333333334</v>
      </c>
    </row>
    <row r="30" spans="1:19" ht="15.75" x14ac:dyDescent="0.25">
      <c r="A30" s="18">
        <f t="shared" si="5"/>
        <v>1986</v>
      </c>
      <c r="B30" s="19">
        <f t="shared" si="6"/>
        <v>2</v>
      </c>
      <c r="C30" s="75">
        <v>138745</v>
      </c>
      <c r="D30" s="10">
        <v>53003</v>
      </c>
      <c r="E30" s="11">
        <v>0.38201736999531516</v>
      </c>
      <c r="F30" s="10">
        <v>14898.263506652076</v>
      </c>
      <c r="G30" s="10">
        <v>12055.390506652077</v>
      </c>
      <c r="H30" s="12">
        <v>19.081908430003651</v>
      </c>
      <c r="J30" s="8">
        <v>19</v>
      </c>
      <c r="K30" s="13">
        <f t="shared" si="2"/>
        <v>543000</v>
      </c>
      <c r="L30" s="13">
        <f t="shared" si="3"/>
        <v>198110</v>
      </c>
      <c r="M30" s="76">
        <f t="shared" ref="M30" si="28">(K30-K26)/K26</f>
        <v>3.190349136849787E-2</v>
      </c>
      <c r="N30" s="77">
        <f t="shared" si="1"/>
        <v>0.38201736999531516</v>
      </c>
      <c r="O30" s="78">
        <f t="shared" si="8"/>
        <v>0.36484346224677716</v>
      </c>
      <c r="P30" s="79">
        <f t="shared" si="11"/>
        <v>9.7766031527792827E-2</v>
      </c>
      <c r="Q30" s="80">
        <f t="shared" si="9"/>
        <v>0.19081908430003647</v>
      </c>
      <c r="R30" s="81">
        <f t="shared" si="7"/>
        <v>0.19387427749798192</v>
      </c>
      <c r="S30">
        <v>0.10443333333333334</v>
      </c>
    </row>
    <row r="31" spans="1:19" ht="15.75" x14ac:dyDescent="0.25">
      <c r="A31" s="18">
        <f t="shared" si="5"/>
        <v>1986</v>
      </c>
      <c r="B31" s="19">
        <f t="shared" si="6"/>
        <v>3</v>
      </c>
      <c r="C31" s="75">
        <v>137767</v>
      </c>
      <c r="D31" s="10">
        <v>52274</v>
      </c>
      <c r="E31" s="11">
        <v>0.37943774633983463</v>
      </c>
      <c r="F31" s="10">
        <v>14962.678146959424</v>
      </c>
      <c r="G31" s="10">
        <v>12149.008146959424</v>
      </c>
      <c r="H31" s="12">
        <v>18.804588138332495</v>
      </c>
      <c r="J31" s="8">
        <v>20</v>
      </c>
      <c r="K31" s="13">
        <f t="shared" si="2"/>
        <v>547165</v>
      </c>
      <c r="L31" s="13">
        <f t="shared" si="3"/>
        <v>204707</v>
      </c>
      <c r="M31" s="76">
        <f t="shared" ref="M31" si="29">(K31-K27)/K27</f>
        <v>3.4174157600683444E-2</v>
      </c>
      <c r="N31" s="77">
        <f t="shared" si="1"/>
        <v>0.37943774633983463</v>
      </c>
      <c r="O31" s="78">
        <f t="shared" si="8"/>
        <v>0.37412297935723227</v>
      </c>
      <c r="P31" s="79">
        <f t="shared" si="11"/>
        <v>0.10286651666058551</v>
      </c>
      <c r="Q31" s="80">
        <f t="shared" si="9"/>
        <v>0.1880458813833249</v>
      </c>
      <c r="R31" s="81">
        <f t="shared" si="7"/>
        <v>0.19175323553998325</v>
      </c>
      <c r="S31">
        <v>-1.0699999999999987E-2</v>
      </c>
    </row>
    <row r="32" spans="1:19" ht="15.75" x14ac:dyDescent="0.25">
      <c r="A32" s="49">
        <f t="shared" si="5"/>
        <v>1986</v>
      </c>
      <c r="B32" s="50">
        <f t="shared" si="6"/>
        <v>4</v>
      </c>
      <c r="C32" s="82">
        <v>138648</v>
      </c>
      <c r="D32" s="51">
        <v>56817</v>
      </c>
      <c r="E32" s="52">
        <v>0.40979314523108878</v>
      </c>
      <c r="F32" s="51">
        <v>15124.826740306613</v>
      </c>
      <c r="G32" s="51">
        <v>12322.485740306613</v>
      </c>
      <c r="H32" s="53">
        <v>18.528086622850068</v>
      </c>
      <c r="I32" s="54"/>
      <c r="J32" s="54">
        <v>21</v>
      </c>
      <c r="K32" s="55">
        <f t="shared" si="2"/>
        <v>550677</v>
      </c>
      <c r="L32" s="55">
        <f t="shared" si="3"/>
        <v>211537</v>
      </c>
      <c r="M32" s="83">
        <f t="shared" ref="M32" si="30">(K32-K28)/K28</f>
        <v>3.2537444405277095E-2</v>
      </c>
      <c r="N32" s="84">
        <f t="shared" si="1"/>
        <v>0.40979314523108878</v>
      </c>
      <c r="O32" s="85">
        <f t="shared" si="8"/>
        <v>0.38413988599487542</v>
      </c>
      <c r="P32" s="83">
        <f t="shared" si="11"/>
        <v>0.10877741518374501</v>
      </c>
      <c r="Q32" s="86">
        <f t="shared" si="9"/>
        <v>0.18528086622850071</v>
      </c>
      <c r="R32" s="87">
        <f t="shared" si="7"/>
        <v>0.18930964964059963</v>
      </c>
      <c r="S32">
        <v>-0.42263333333333336</v>
      </c>
    </row>
    <row r="33" spans="1:19" ht="15.75" x14ac:dyDescent="0.25">
      <c r="A33" s="18">
        <f t="shared" si="5"/>
        <v>1987</v>
      </c>
      <c r="B33" s="19">
        <f t="shared" si="6"/>
        <v>1</v>
      </c>
      <c r="C33" s="75">
        <v>141486</v>
      </c>
      <c r="D33" s="10">
        <v>54692</v>
      </c>
      <c r="E33" s="11">
        <v>0.38655414670002686</v>
      </c>
      <c r="F33" s="10">
        <v>15273.862602968478</v>
      </c>
      <c r="G33" s="10">
        <v>12454.036602968479</v>
      </c>
      <c r="H33" s="12">
        <v>18.461774033845021</v>
      </c>
      <c r="J33" s="8">
        <v>22</v>
      </c>
      <c r="K33" s="13">
        <f t="shared" si="2"/>
        <v>556646</v>
      </c>
      <c r="L33" s="13">
        <f t="shared" si="3"/>
        <v>216786</v>
      </c>
      <c r="M33" s="76">
        <f t="shared" ref="M33" si="31">(K33-K29)/K29</f>
        <v>3.7577867828797025E-2</v>
      </c>
      <c r="N33" s="77">
        <f t="shared" si="1"/>
        <v>0.38655414670002686</v>
      </c>
      <c r="O33" s="78">
        <f t="shared" si="8"/>
        <v>0.38945038678082661</v>
      </c>
      <c r="P33" s="79">
        <f t="shared" si="11"/>
        <v>9.6142785505923298E-2</v>
      </c>
      <c r="Q33" s="80">
        <f t="shared" si="9"/>
        <v>0.18461774033845013</v>
      </c>
      <c r="R33" s="81">
        <f t="shared" si="7"/>
        <v>0.18719089306257805</v>
      </c>
      <c r="S33">
        <v>-4.4966666666666676E-2</v>
      </c>
    </row>
    <row r="34" spans="1:19" ht="15.75" x14ac:dyDescent="0.25">
      <c r="A34" s="18">
        <f t="shared" si="5"/>
        <v>1987</v>
      </c>
      <c r="B34" s="19">
        <f t="shared" si="6"/>
        <v>2</v>
      </c>
      <c r="C34" s="75">
        <v>143603</v>
      </c>
      <c r="D34" s="10">
        <v>58065</v>
      </c>
      <c r="E34" s="11">
        <v>0.40434392039163525</v>
      </c>
      <c r="F34" s="10">
        <v>15448.081502643827</v>
      </c>
      <c r="G34" s="10">
        <v>12630.302502643826</v>
      </c>
      <c r="H34" s="12">
        <v>18.240316763720841</v>
      </c>
      <c r="J34" s="8">
        <v>23</v>
      </c>
      <c r="K34" s="13">
        <f t="shared" si="2"/>
        <v>561504</v>
      </c>
      <c r="L34" s="13">
        <f t="shared" si="3"/>
        <v>221848</v>
      </c>
      <c r="M34" s="76">
        <f t="shared" ref="M34" si="32">(K34-K30)/K30</f>
        <v>3.4077348066298342E-2</v>
      </c>
      <c r="N34" s="77">
        <f t="shared" si="1"/>
        <v>0.40434392039163525</v>
      </c>
      <c r="O34" s="78">
        <f t="shared" si="8"/>
        <v>0.39509602781102182</v>
      </c>
      <c r="P34" s="79">
        <f t="shared" si="11"/>
        <v>8.291930291951366E-2</v>
      </c>
      <c r="Q34" s="80">
        <f t="shared" si="9"/>
        <v>0.18240316763720843</v>
      </c>
      <c r="R34" s="81">
        <f t="shared" si="7"/>
        <v>0.18508691389687104</v>
      </c>
      <c r="S34">
        <v>1.8600000000000005E-2</v>
      </c>
    </row>
    <row r="35" spans="1:19" ht="15.75" x14ac:dyDescent="0.25">
      <c r="A35" s="18">
        <f t="shared" si="5"/>
        <v>1987</v>
      </c>
      <c r="B35" s="19">
        <f t="shared" si="6"/>
        <v>3</v>
      </c>
      <c r="C35" s="75">
        <v>146569</v>
      </c>
      <c r="D35" s="10">
        <v>59006</v>
      </c>
      <c r="E35" s="11">
        <v>0.40258171919027896</v>
      </c>
      <c r="F35" s="10">
        <v>15609.99416190533</v>
      </c>
      <c r="G35" s="10">
        <v>12780.207161905329</v>
      </c>
      <c r="H35" s="12">
        <v>18.12804649796615</v>
      </c>
      <c r="J35" s="8">
        <v>24</v>
      </c>
      <c r="K35" s="13">
        <f t="shared" si="2"/>
        <v>570306</v>
      </c>
      <c r="L35" s="13">
        <f t="shared" si="3"/>
        <v>228580</v>
      </c>
      <c r="M35" s="76">
        <f t="shared" ref="M35" si="33">(K35-K31)/K31</f>
        <v>4.2292544296510193E-2</v>
      </c>
      <c r="N35" s="77">
        <f t="shared" si="1"/>
        <v>0.40258171919027896</v>
      </c>
      <c r="O35" s="78">
        <f t="shared" si="8"/>
        <v>0.40080237626817883</v>
      </c>
      <c r="P35" s="79">
        <f t="shared" si="11"/>
        <v>7.1311836970782999E-2</v>
      </c>
      <c r="Q35" s="80">
        <f t="shared" si="9"/>
        <v>0.18128046497966155</v>
      </c>
      <c r="R35" s="81">
        <f t="shared" si="7"/>
        <v>0.1833955597959552</v>
      </c>
      <c r="S35">
        <v>-2.0900000000000002E-2</v>
      </c>
    </row>
    <row r="36" spans="1:19" ht="15.75" x14ac:dyDescent="0.25">
      <c r="A36" s="49">
        <f t="shared" si="5"/>
        <v>1987</v>
      </c>
      <c r="B36" s="50">
        <f t="shared" si="6"/>
        <v>4</v>
      </c>
      <c r="C36" s="82">
        <v>149567</v>
      </c>
      <c r="D36" s="51">
        <v>64779</v>
      </c>
      <c r="E36" s="52">
        <v>0.43311024490696476</v>
      </c>
      <c r="F36" s="51">
        <v>15708.2145081903</v>
      </c>
      <c r="G36" s="51">
        <v>12925.362508190301</v>
      </c>
      <c r="H36" s="53">
        <v>17.715902711597263</v>
      </c>
      <c r="I36" s="54"/>
      <c r="J36" s="54">
        <v>25</v>
      </c>
      <c r="K36" s="55">
        <f t="shared" si="2"/>
        <v>581225</v>
      </c>
      <c r="L36" s="55">
        <f t="shared" si="3"/>
        <v>236542</v>
      </c>
      <c r="M36" s="83">
        <f t="shared" ref="M36" si="34">(K36-K32)/K32</f>
        <v>5.5473535302908966E-2</v>
      </c>
      <c r="N36" s="84">
        <f t="shared" si="1"/>
        <v>0.43311024490696476</v>
      </c>
      <c r="O36" s="85">
        <f t="shared" si="8"/>
        <v>0.40697148264441479</v>
      </c>
      <c r="P36" s="83">
        <f t="shared" si="11"/>
        <v>5.9435631346659898E-2</v>
      </c>
      <c r="Q36" s="86">
        <f t="shared" si="9"/>
        <v>0.17715902711597253</v>
      </c>
      <c r="R36" s="87">
        <f t="shared" si="7"/>
        <v>0.18136510001782316</v>
      </c>
      <c r="S36">
        <v>-0.14513333333333334</v>
      </c>
    </row>
    <row r="37" spans="1:19" ht="15.75" x14ac:dyDescent="0.25">
      <c r="A37" s="18">
        <f t="shared" si="5"/>
        <v>1988</v>
      </c>
      <c r="B37" s="19">
        <f t="shared" si="6"/>
        <v>1</v>
      </c>
      <c r="C37" s="75">
        <v>150048</v>
      </c>
      <c r="D37" s="10">
        <v>61582</v>
      </c>
      <c r="E37" s="11">
        <v>0.4104153337598635</v>
      </c>
      <c r="F37" s="10">
        <v>15794.32861701955</v>
      </c>
      <c r="G37" s="10">
        <v>13017.37661701955</v>
      </c>
      <c r="H37" s="12">
        <v>17.581956582868806</v>
      </c>
      <c r="J37" s="8">
        <v>26</v>
      </c>
      <c r="K37" s="13">
        <f t="shared" si="2"/>
        <v>589787</v>
      </c>
      <c r="L37" s="13">
        <f t="shared" si="3"/>
        <v>243432</v>
      </c>
      <c r="M37" s="76">
        <f t="shared" ref="M37" si="35">(K37-K33)/K33</f>
        <v>5.9536940892416366E-2</v>
      </c>
      <c r="N37" s="77">
        <f t="shared" si="1"/>
        <v>0.4104153337598635</v>
      </c>
      <c r="O37" s="78">
        <f t="shared" si="8"/>
        <v>0.41274561833339835</v>
      </c>
      <c r="P37" s="79">
        <f t="shared" si="11"/>
        <v>5.9815659049997909E-2</v>
      </c>
      <c r="Q37" s="80">
        <f t="shared" si="9"/>
        <v>0.17581956582868796</v>
      </c>
      <c r="R37" s="81">
        <f t="shared" si="7"/>
        <v>0.17916555639038262</v>
      </c>
      <c r="S37">
        <v>-0.20576666666666665</v>
      </c>
    </row>
    <row r="38" spans="1:19" ht="15.75" x14ac:dyDescent="0.25">
      <c r="A38" s="18">
        <f t="shared" si="5"/>
        <v>1988</v>
      </c>
      <c r="B38" s="19">
        <f t="shared" si="6"/>
        <v>2</v>
      </c>
      <c r="C38" s="75">
        <v>151884</v>
      </c>
      <c r="D38" s="10">
        <v>65046</v>
      </c>
      <c r="E38" s="11">
        <v>0.42826104132100812</v>
      </c>
      <c r="F38" s="10">
        <v>15890.620349916067</v>
      </c>
      <c r="G38" s="10">
        <v>13101.434349916068</v>
      </c>
      <c r="H38" s="12">
        <v>17.552404743057956</v>
      </c>
      <c r="J38" s="8">
        <v>27</v>
      </c>
      <c r="K38" s="13">
        <f t="shared" si="2"/>
        <v>598068</v>
      </c>
      <c r="L38" s="13">
        <f t="shared" si="3"/>
        <v>250413</v>
      </c>
      <c r="M38" s="76">
        <f t="shared" ref="M38" si="36">(K38-K34)/K34</f>
        <v>6.5117968883569841E-2</v>
      </c>
      <c r="N38" s="77">
        <f t="shared" si="1"/>
        <v>0.42826104132100812</v>
      </c>
      <c r="O38" s="78">
        <f t="shared" si="8"/>
        <v>0.41870322438251167</v>
      </c>
      <c r="P38" s="79">
        <f t="shared" si="11"/>
        <v>5.975052875697702E-2</v>
      </c>
      <c r="Q38" s="80">
        <f t="shared" si="9"/>
        <v>0.17552404743057948</v>
      </c>
      <c r="R38" s="81">
        <f t="shared" si="7"/>
        <v>0.17744577633872538</v>
      </c>
      <c r="S38">
        <v>-0.35149999999999998</v>
      </c>
    </row>
    <row r="39" spans="1:19" ht="15.75" x14ac:dyDescent="0.25">
      <c r="A39" s="18">
        <f t="shared" si="5"/>
        <v>1988</v>
      </c>
      <c r="B39" s="19">
        <f t="shared" si="6"/>
        <v>3</v>
      </c>
      <c r="C39" s="75">
        <v>154622</v>
      </c>
      <c r="D39" s="10">
        <v>65975</v>
      </c>
      <c r="E39" s="11">
        <v>0.42668572389440051</v>
      </c>
      <c r="F39" s="10">
        <v>15915.302834352658</v>
      </c>
      <c r="G39" s="10">
        <v>13176.728834352658</v>
      </c>
      <c r="H39" s="12">
        <v>17.207174934107307</v>
      </c>
      <c r="J39" s="8">
        <v>28</v>
      </c>
      <c r="K39" s="13">
        <f t="shared" si="2"/>
        <v>606121</v>
      </c>
      <c r="L39" s="13">
        <f t="shared" si="3"/>
        <v>257382</v>
      </c>
      <c r="M39" s="76">
        <f t="shared" ref="M39" si="37">(K39-K35)/K35</f>
        <v>6.2799619853201621E-2</v>
      </c>
      <c r="N39" s="77">
        <f t="shared" si="1"/>
        <v>0.42668572389440051</v>
      </c>
      <c r="O39" s="78">
        <f t="shared" si="8"/>
        <v>0.42463798482481219</v>
      </c>
      <c r="P39" s="79">
        <f t="shared" si="11"/>
        <v>5.9469728644235477E-2</v>
      </c>
      <c r="Q39" s="80">
        <f t="shared" si="9"/>
        <v>0.17207174934107305</v>
      </c>
      <c r="R39" s="81">
        <f t="shared" si="7"/>
        <v>0.17514359742907826</v>
      </c>
      <c r="S39">
        <v>5.7266666666666667E-2</v>
      </c>
    </row>
    <row r="40" spans="1:19" ht="15.75" x14ac:dyDescent="0.25">
      <c r="A40" s="49">
        <f t="shared" si="5"/>
        <v>1988</v>
      </c>
      <c r="B40" s="50">
        <f t="shared" si="6"/>
        <v>4</v>
      </c>
      <c r="C40" s="82">
        <v>154275</v>
      </c>
      <c r="D40" s="51">
        <v>70745</v>
      </c>
      <c r="E40" s="52">
        <v>0.45856425214713986</v>
      </c>
      <c r="F40" s="51">
        <v>15862.959168413196</v>
      </c>
      <c r="G40" s="51">
        <v>13273.727168413196</v>
      </c>
      <c r="H40" s="53">
        <v>16.322503087291288</v>
      </c>
      <c r="I40" s="54"/>
      <c r="J40" s="54">
        <v>29</v>
      </c>
      <c r="K40" s="55">
        <f t="shared" ref="K40:K71" si="38">SUM(C37:C40)</f>
        <v>610829</v>
      </c>
      <c r="L40" s="55">
        <f t="shared" ref="L40:L71" si="39">SUM(D37:D40)</f>
        <v>263348</v>
      </c>
      <c r="M40" s="83">
        <f t="shared" ref="M40" si="40">(K40-K36)/K36</f>
        <v>5.0933803604456103E-2</v>
      </c>
      <c r="N40" s="84">
        <f t="shared" si="1"/>
        <v>0.45856425214713986</v>
      </c>
      <c r="O40" s="85">
        <f t="shared" si="8"/>
        <v>0.43113211717190897</v>
      </c>
      <c r="P40" s="83">
        <f t="shared" si="11"/>
        <v>5.9366898069868362E-2</v>
      </c>
      <c r="Q40" s="86">
        <f t="shared" si="9"/>
        <v>0.16322503087291285</v>
      </c>
      <c r="R40" s="87">
        <f t="shared" si="7"/>
        <v>0.17166009836831334</v>
      </c>
      <c r="S40">
        <v>-0.11066666666666665</v>
      </c>
    </row>
    <row r="41" spans="1:19" ht="15.75" x14ac:dyDescent="0.25">
      <c r="A41" s="18">
        <f t="shared" si="5"/>
        <v>1989</v>
      </c>
      <c r="B41" s="19">
        <f t="shared" si="6"/>
        <v>1</v>
      </c>
      <c r="C41" s="75">
        <v>157913</v>
      </c>
      <c r="D41" s="10">
        <v>69270</v>
      </c>
      <c r="E41" s="11">
        <v>0.43865926174539144</v>
      </c>
      <c r="F41" s="10">
        <v>15950.078302600932</v>
      </c>
      <c r="G41" s="10">
        <v>13405.482302600933</v>
      </c>
      <c r="H41" s="12">
        <v>15.953501617512813</v>
      </c>
      <c r="J41" s="8">
        <v>30</v>
      </c>
      <c r="K41" s="13">
        <f t="shared" si="38"/>
        <v>618694</v>
      </c>
      <c r="L41" s="13">
        <f t="shared" si="39"/>
        <v>271036</v>
      </c>
      <c r="M41" s="76">
        <f t="shared" ref="M41" si="41">(K41-K37)/K37</f>
        <v>4.9012609637038455E-2</v>
      </c>
      <c r="N41" s="77">
        <f t="shared" si="1"/>
        <v>0.43865926174539144</v>
      </c>
      <c r="O41" s="78">
        <f t="shared" si="8"/>
        <v>0.43807762803583034</v>
      </c>
      <c r="P41" s="79">
        <f t="shared" si="11"/>
        <v>6.1374387945579284E-2</v>
      </c>
      <c r="Q41" s="80">
        <f t="shared" si="9"/>
        <v>0.15953501617512811</v>
      </c>
      <c r="R41" s="81">
        <f t="shared" si="7"/>
        <v>0.16758896095492337</v>
      </c>
      <c r="S41">
        <v>-5.5333333333333345E-3</v>
      </c>
    </row>
    <row r="42" spans="1:19" ht="15.75" x14ac:dyDescent="0.25">
      <c r="A42" s="18">
        <f t="shared" si="5"/>
        <v>1989</v>
      </c>
      <c r="B42" s="19">
        <f t="shared" si="6"/>
        <v>2</v>
      </c>
      <c r="C42" s="75">
        <v>159467</v>
      </c>
      <c r="D42" s="10">
        <v>72788</v>
      </c>
      <c r="E42" s="11">
        <v>0.45644553418575629</v>
      </c>
      <c r="F42" s="10">
        <v>15990.775032783373</v>
      </c>
      <c r="G42" s="10">
        <v>13534.827032783372</v>
      </c>
      <c r="H42" s="12">
        <v>15.358530121053894</v>
      </c>
      <c r="J42" s="8">
        <v>31</v>
      </c>
      <c r="K42" s="13">
        <f t="shared" si="38"/>
        <v>626277</v>
      </c>
      <c r="L42" s="13">
        <f t="shared" si="39"/>
        <v>278778</v>
      </c>
      <c r="M42" s="76">
        <f t="shared" ref="M42" si="42">(K42-K38)/K38</f>
        <v>4.7166877345051067E-2</v>
      </c>
      <c r="N42" s="77">
        <f t="shared" si="1"/>
        <v>0.45644553418575629</v>
      </c>
      <c r="O42" s="78">
        <f t="shared" si="8"/>
        <v>0.44513529955594727</v>
      </c>
      <c r="P42" s="79">
        <f t="shared" si="11"/>
        <v>6.3128425180906278E-2</v>
      </c>
      <c r="Q42" s="80">
        <f t="shared" si="9"/>
        <v>0.15358530121053893</v>
      </c>
      <c r="R42" s="81">
        <f t="shared" si="7"/>
        <v>0.16210427439991323</v>
      </c>
      <c r="S42">
        <v>-0.21593333333333331</v>
      </c>
    </row>
    <row r="43" spans="1:19" ht="15.75" x14ac:dyDescent="0.25">
      <c r="A43" s="18">
        <f t="shared" si="5"/>
        <v>1989</v>
      </c>
      <c r="B43" s="19">
        <f t="shared" si="6"/>
        <v>3</v>
      </c>
      <c r="C43" s="75">
        <v>161603</v>
      </c>
      <c r="D43" s="10">
        <v>73811</v>
      </c>
      <c r="E43" s="11">
        <v>0.45674275848839441</v>
      </c>
      <c r="F43" s="10">
        <v>16086.045342949694</v>
      </c>
      <c r="G43" s="10">
        <v>13703.126342949694</v>
      </c>
      <c r="H43" s="12">
        <v>14.813578783329755</v>
      </c>
      <c r="J43" s="8">
        <v>32</v>
      </c>
      <c r="K43" s="13">
        <f t="shared" si="38"/>
        <v>633258</v>
      </c>
      <c r="L43" s="13">
        <f t="shared" si="39"/>
        <v>286614</v>
      </c>
      <c r="M43" s="76">
        <f t="shared" ref="M43" si="43">(K43-K39)/K39</f>
        <v>4.4771588511204857E-2</v>
      </c>
      <c r="N43" s="77">
        <f t="shared" si="1"/>
        <v>0.45674275848839441</v>
      </c>
      <c r="O43" s="78">
        <f t="shared" si="8"/>
        <v>0.45260225690003125</v>
      </c>
      <c r="P43" s="79">
        <f t="shared" si="11"/>
        <v>6.5854382025564553E-2</v>
      </c>
      <c r="Q43" s="80">
        <f t="shared" si="9"/>
        <v>0.14813578783329751</v>
      </c>
      <c r="R43" s="81">
        <f t="shared" si="7"/>
        <v>0.15612028402296935</v>
      </c>
      <c r="S43">
        <v>-0.28160000000000002</v>
      </c>
    </row>
    <row r="44" spans="1:19" ht="15.75" x14ac:dyDescent="0.25">
      <c r="A44" s="49">
        <f t="shared" si="5"/>
        <v>1989</v>
      </c>
      <c r="B44" s="50">
        <f t="shared" si="6"/>
        <v>4</v>
      </c>
      <c r="C44" s="82">
        <v>161335</v>
      </c>
      <c r="D44" s="51">
        <v>79231</v>
      </c>
      <c r="E44" s="52">
        <v>0.49109616636191777</v>
      </c>
      <c r="F44" s="51">
        <v>16225.027505209993</v>
      </c>
      <c r="G44" s="51">
        <v>13829.335505209992</v>
      </c>
      <c r="H44" s="53">
        <v>14.765411024608268</v>
      </c>
      <c r="I44" s="54"/>
      <c r="J44" s="54">
        <v>33</v>
      </c>
      <c r="K44" s="55">
        <f t="shared" si="38"/>
        <v>640318</v>
      </c>
      <c r="L44" s="55">
        <f t="shared" si="39"/>
        <v>295100</v>
      </c>
      <c r="M44" s="83">
        <f t="shared" ref="M44" si="44">(K44-K40)/K40</f>
        <v>4.827701369777794E-2</v>
      </c>
      <c r="N44" s="84">
        <f t="shared" si="1"/>
        <v>0.49109616636191777</v>
      </c>
      <c r="O44" s="85">
        <f t="shared" si="8"/>
        <v>0.46086475782345648</v>
      </c>
      <c r="P44" s="83">
        <f t="shared" si="11"/>
        <v>6.8964105125325109E-2</v>
      </c>
      <c r="Q44" s="86">
        <f t="shared" si="9"/>
        <v>0.14765411024608277</v>
      </c>
      <c r="R44" s="87">
        <f t="shared" si="7"/>
        <v>0.15222755386626183</v>
      </c>
      <c r="S44">
        <v>-7.8399999999999997E-2</v>
      </c>
    </row>
    <row r="45" spans="1:19" ht="15.75" x14ac:dyDescent="0.25">
      <c r="A45" s="18">
        <f t="shared" si="5"/>
        <v>1990</v>
      </c>
      <c r="B45" s="19">
        <f t="shared" si="6"/>
        <v>1</v>
      </c>
      <c r="C45" s="75">
        <v>162750</v>
      </c>
      <c r="D45" s="10">
        <v>76516</v>
      </c>
      <c r="E45" s="11">
        <v>0.47014439324116741</v>
      </c>
      <c r="F45" s="10">
        <v>16362.545641690274</v>
      </c>
      <c r="G45" s="10">
        <v>14009.390641690274</v>
      </c>
      <c r="H45" s="12">
        <v>14.381350258876441</v>
      </c>
      <c r="J45" s="8">
        <v>34</v>
      </c>
      <c r="K45" s="13">
        <f t="shared" si="38"/>
        <v>645155</v>
      </c>
      <c r="L45" s="13">
        <f t="shared" si="39"/>
        <v>302346</v>
      </c>
      <c r="M45" s="76">
        <f t="shared" ref="M45" si="45">(K45-K41)/K41</f>
        <v>4.2769123346921095E-2</v>
      </c>
      <c r="N45" s="77">
        <f t="shared" si="1"/>
        <v>0.47014439324116741</v>
      </c>
      <c r="O45" s="78">
        <f t="shared" si="8"/>
        <v>0.4686408692484752</v>
      </c>
      <c r="P45" s="79">
        <f t="shared" si="11"/>
        <v>6.9766724563586027E-2</v>
      </c>
      <c r="Q45" s="80">
        <f t="shared" si="9"/>
        <v>0.14381350258876446</v>
      </c>
      <c r="R45" s="81">
        <f t="shared" si="7"/>
        <v>0.14829717546967092</v>
      </c>
      <c r="S45">
        <v>-0.23846666666666669</v>
      </c>
    </row>
    <row r="46" spans="1:19" ht="15.75" x14ac:dyDescent="0.25">
      <c r="A46" s="18">
        <f t="shared" si="5"/>
        <v>1990</v>
      </c>
      <c r="B46" s="19">
        <f t="shared" si="6"/>
        <v>2</v>
      </c>
      <c r="C46" s="75">
        <v>165515</v>
      </c>
      <c r="D46" s="10">
        <v>80925</v>
      </c>
      <c r="E46" s="11">
        <v>0.48892849590671539</v>
      </c>
      <c r="F46" s="10">
        <v>16427.310305144914</v>
      </c>
      <c r="G46" s="10">
        <v>14100.618305144913</v>
      </c>
      <c r="H46" s="12">
        <v>14.163560295511658</v>
      </c>
      <c r="J46" s="8">
        <v>35</v>
      </c>
      <c r="K46" s="13">
        <f t="shared" si="38"/>
        <v>651203</v>
      </c>
      <c r="L46" s="13">
        <f t="shared" si="39"/>
        <v>310483</v>
      </c>
      <c r="M46" s="76">
        <f t="shared" ref="M46" si="46">(K46-K42)/K42</f>
        <v>3.9800280067765544E-2</v>
      </c>
      <c r="N46" s="77">
        <f t="shared" si="1"/>
        <v>0.48892849590671539</v>
      </c>
      <c r="O46" s="78">
        <f t="shared" si="8"/>
        <v>0.47678373717565797</v>
      </c>
      <c r="P46" s="79">
        <f t="shared" si="11"/>
        <v>7.1098467480072175E-2</v>
      </c>
      <c r="Q46" s="80">
        <f t="shared" si="9"/>
        <v>0.14163560295511668</v>
      </c>
      <c r="R46" s="81">
        <f t="shared" si="7"/>
        <v>0.14530975090581535</v>
      </c>
      <c r="S46">
        <v>-0.3004</v>
      </c>
    </row>
    <row r="47" spans="1:19" ht="15.75" x14ac:dyDescent="0.25">
      <c r="A47" s="18">
        <f t="shared" si="5"/>
        <v>1990</v>
      </c>
      <c r="B47" s="19">
        <f t="shared" si="6"/>
        <v>3</v>
      </c>
      <c r="C47" s="75">
        <v>165020</v>
      </c>
      <c r="D47" s="10">
        <v>80731</v>
      </c>
      <c r="E47" s="11">
        <v>0.48921948854684283</v>
      </c>
      <c r="F47" s="10">
        <v>16456.802087538181</v>
      </c>
      <c r="G47" s="10">
        <v>14171.623087538181</v>
      </c>
      <c r="H47" s="12">
        <v>13.885923813414752</v>
      </c>
      <c r="J47" s="8">
        <v>36</v>
      </c>
      <c r="K47" s="13">
        <f t="shared" si="38"/>
        <v>654620</v>
      </c>
      <c r="L47" s="13">
        <f t="shared" si="39"/>
        <v>317403</v>
      </c>
      <c r="M47" s="76">
        <f t="shared" ref="M47" si="47">(K47-K43)/K43</f>
        <v>3.3733486193620925E-2</v>
      </c>
      <c r="N47" s="77">
        <f t="shared" si="1"/>
        <v>0.48921948854684283</v>
      </c>
      <c r="O47" s="78">
        <f t="shared" si="8"/>
        <v>0.48486602914668053</v>
      </c>
      <c r="P47" s="79">
        <f t="shared" si="11"/>
        <v>7.1285044992110053E-2</v>
      </c>
      <c r="Q47" s="80">
        <f t="shared" si="9"/>
        <v>0.13885923813414747</v>
      </c>
      <c r="R47" s="81">
        <f t="shared" si="7"/>
        <v>0.14299061348102785</v>
      </c>
      <c r="S47">
        <v>-0.16596666666666668</v>
      </c>
    </row>
    <row r="48" spans="1:19" ht="15.75" x14ac:dyDescent="0.25">
      <c r="A48" s="49">
        <f t="shared" si="5"/>
        <v>1990</v>
      </c>
      <c r="B48" s="50">
        <f t="shared" si="6"/>
        <v>4</v>
      </c>
      <c r="C48" s="82">
        <v>171261</v>
      </c>
      <c r="D48" s="51">
        <v>90522</v>
      </c>
      <c r="E48" s="52">
        <v>0.52856166903147828</v>
      </c>
      <c r="F48" s="51">
        <v>16546.027047307743</v>
      </c>
      <c r="G48" s="51">
        <v>14259.613047307743</v>
      </c>
      <c r="H48" s="53">
        <v>13.818507569598285</v>
      </c>
      <c r="I48" s="54"/>
      <c r="J48" s="54">
        <v>37</v>
      </c>
      <c r="K48" s="55">
        <f t="shared" si="38"/>
        <v>664546</v>
      </c>
      <c r="L48" s="55">
        <f t="shared" si="39"/>
        <v>328694</v>
      </c>
      <c r="M48" s="83">
        <f t="shared" ref="M48" si="48">(K48-K44)/K44</f>
        <v>3.7837449517271103E-2</v>
      </c>
      <c r="N48" s="84">
        <f t="shared" si="1"/>
        <v>0.52856166903147828</v>
      </c>
      <c r="O48" s="85">
        <f t="shared" si="8"/>
        <v>0.49461436830558003</v>
      </c>
      <c r="P48" s="83">
        <f t="shared" si="11"/>
        <v>7.3231050778354415E-2</v>
      </c>
      <c r="Q48" s="86">
        <f t="shared" si="9"/>
        <v>0.13818507569598293</v>
      </c>
      <c r="R48" s="87">
        <f t="shared" si="7"/>
        <v>0.14062335484350288</v>
      </c>
      <c r="S48">
        <v>-0.1163</v>
      </c>
    </row>
    <row r="49" spans="1:19" ht="15.75" x14ac:dyDescent="0.25">
      <c r="A49" s="18">
        <f t="shared" si="5"/>
        <v>1991</v>
      </c>
      <c r="B49" s="19">
        <f t="shared" si="6"/>
        <v>1</v>
      </c>
      <c r="C49" s="75">
        <v>167971</v>
      </c>
      <c r="D49" s="10">
        <v>84751</v>
      </c>
      <c r="E49" s="11">
        <v>0.50455733430175442</v>
      </c>
      <c r="F49" s="10">
        <v>16560.861701740116</v>
      </c>
      <c r="G49" s="10">
        <v>14294.410701740115</v>
      </c>
      <c r="H49" s="12">
        <v>13.685586177933333</v>
      </c>
      <c r="J49" s="8">
        <v>38</v>
      </c>
      <c r="K49" s="13">
        <f t="shared" si="38"/>
        <v>669767</v>
      </c>
      <c r="L49" s="13">
        <f t="shared" si="39"/>
        <v>336929</v>
      </c>
      <c r="M49" s="76">
        <f t="shared" ref="M49" si="49">(K49-K45)/K45</f>
        <v>3.8148971952476539E-2</v>
      </c>
      <c r="N49" s="77">
        <f t="shared" si="1"/>
        <v>0.50455733430175442</v>
      </c>
      <c r="O49" s="78">
        <f t="shared" si="8"/>
        <v>0.50305404715371171</v>
      </c>
      <c r="P49" s="79">
        <f t="shared" si="11"/>
        <v>7.3431875372761218E-2</v>
      </c>
      <c r="Q49" s="80">
        <f t="shared" si="9"/>
        <v>0.1368558617793334</v>
      </c>
      <c r="R49" s="81">
        <f t="shared" si="7"/>
        <v>0.13888394464114512</v>
      </c>
      <c r="S49">
        <v>-0.23446666666666668</v>
      </c>
    </row>
    <row r="50" spans="1:19" ht="15.75" x14ac:dyDescent="0.25">
      <c r="A50" s="18">
        <f t="shared" si="5"/>
        <v>1991</v>
      </c>
      <c r="B50" s="19">
        <f t="shared" si="6"/>
        <v>2</v>
      </c>
      <c r="C50" s="75">
        <v>170019</v>
      </c>
      <c r="D50" s="10">
        <v>88458</v>
      </c>
      <c r="E50" s="11">
        <v>0.52028302719107866</v>
      </c>
      <c r="F50" s="10">
        <v>16614.952144319301</v>
      </c>
      <c r="G50" s="10">
        <v>14334.3151443193</v>
      </c>
      <c r="H50" s="12">
        <v>13.72641329442382</v>
      </c>
      <c r="J50" s="8">
        <v>39</v>
      </c>
      <c r="K50" s="13">
        <f t="shared" si="38"/>
        <v>674271</v>
      </c>
      <c r="L50" s="13">
        <f t="shared" si="39"/>
        <v>344462</v>
      </c>
      <c r="M50" s="76">
        <f t="shared" ref="M50" si="50">(K50-K46)/K46</f>
        <v>3.5423669731251238E-2</v>
      </c>
      <c r="N50" s="77">
        <f t="shared" si="1"/>
        <v>0.52028302719107866</v>
      </c>
      <c r="O50" s="78">
        <f t="shared" si="8"/>
        <v>0.51086580914795388</v>
      </c>
      <c r="P50" s="79">
        <f t="shared" si="11"/>
        <v>7.1483293818260601E-2</v>
      </c>
      <c r="Q50" s="80">
        <f t="shared" si="9"/>
        <v>0.13726413294423823</v>
      </c>
      <c r="R50" s="81">
        <f t="shared" si="7"/>
        <v>0.13779107713842551</v>
      </c>
      <c r="S50">
        <v>5.8766666666666662E-2</v>
      </c>
    </row>
    <row r="51" spans="1:19" ht="15.75" x14ac:dyDescent="0.25">
      <c r="A51" s="18">
        <f t="shared" si="5"/>
        <v>1991</v>
      </c>
      <c r="B51" s="19">
        <f t="shared" si="6"/>
        <v>3</v>
      </c>
      <c r="C51" s="75">
        <v>171304</v>
      </c>
      <c r="D51" s="10">
        <v>89707</v>
      </c>
      <c r="E51" s="11">
        <v>0.52367136786064539</v>
      </c>
      <c r="F51" s="10">
        <v>16669.923175349984</v>
      </c>
      <c r="G51" s="10">
        <v>14301.989175349983</v>
      </c>
      <c r="H51" s="12">
        <v>14.204828511156505</v>
      </c>
      <c r="J51" s="8">
        <v>40</v>
      </c>
      <c r="K51" s="13">
        <f t="shared" si="38"/>
        <v>680555</v>
      </c>
      <c r="L51" s="13">
        <f t="shared" si="39"/>
        <v>353438</v>
      </c>
      <c r="M51" s="76">
        <f t="shared" ref="M51" si="51">(K51-K47)/K47</f>
        <v>3.9618404570590571E-2</v>
      </c>
      <c r="N51" s="77">
        <f t="shared" si="1"/>
        <v>0.52367136786064539</v>
      </c>
      <c r="O51" s="78">
        <f t="shared" si="8"/>
        <v>0.51933789333705582</v>
      </c>
      <c r="P51" s="79">
        <f t="shared" si="11"/>
        <v>7.1095647288473868E-2</v>
      </c>
      <c r="Q51" s="80">
        <f t="shared" si="9"/>
        <v>0.14204828511156509</v>
      </c>
      <c r="R51" s="81">
        <f t="shared" si="7"/>
        <v>0.13858833888277991</v>
      </c>
      <c r="S51">
        <v>0.10316666666666667</v>
      </c>
    </row>
    <row r="52" spans="1:19" ht="15.75" x14ac:dyDescent="0.25">
      <c r="A52" s="49">
        <f t="shared" si="5"/>
        <v>1991</v>
      </c>
      <c r="B52" s="50">
        <f t="shared" si="6"/>
        <v>4</v>
      </c>
      <c r="C52" s="82">
        <v>172156.3</v>
      </c>
      <c r="D52" s="51">
        <v>97525</v>
      </c>
      <c r="E52" s="52">
        <v>0.56649103169619708</v>
      </c>
      <c r="F52" s="51">
        <v>16691.494449996673</v>
      </c>
      <c r="G52" s="51">
        <v>14287.751449996673</v>
      </c>
      <c r="H52" s="53">
        <v>14.401005297644149</v>
      </c>
      <c r="I52" s="54"/>
      <c r="J52" s="54">
        <v>41</v>
      </c>
      <c r="K52" s="55">
        <f t="shared" si="38"/>
        <v>681450.3</v>
      </c>
      <c r="L52" s="55">
        <f t="shared" si="39"/>
        <v>360441</v>
      </c>
      <c r="M52" s="83">
        <f t="shared" ref="M52" si="52">(K52-K48)/K48</f>
        <v>2.5437366262079746E-2</v>
      </c>
      <c r="N52" s="84">
        <f t="shared" si="1"/>
        <v>0.56649103169619708</v>
      </c>
      <c r="O52" s="85">
        <f t="shared" si="8"/>
        <v>0.52893219065278863</v>
      </c>
      <c r="P52" s="83">
        <f t="shared" si="11"/>
        <v>6.9382987123428122E-2</v>
      </c>
      <c r="Q52" s="86">
        <f t="shared" si="9"/>
        <v>0.14401005297644154</v>
      </c>
      <c r="R52" s="87">
        <f t="shared" si="7"/>
        <v>0.14004458320289456</v>
      </c>
      <c r="S52">
        <v>-0.17449999999999999</v>
      </c>
    </row>
    <row r="53" spans="1:19" ht="15.75" x14ac:dyDescent="0.25">
      <c r="A53" s="18">
        <f t="shared" si="5"/>
        <v>1992</v>
      </c>
      <c r="B53" s="19">
        <f t="shared" si="6"/>
        <v>1</v>
      </c>
      <c r="C53" s="75">
        <v>173874.3</v>
      </c>
      <c r="D53" s="10">
        <v>94764</v>
      </c>
      <c r="E53" s="11">
        <v>0.54501441558643227</v>
      </c>
      <c r="F53" s="10">
        <v>16674.651737289329</v>
      </c>
      <c r="G53" s="10">
        <v>14228.083737289327</v>
      </c>
      <c r="H53" s="12">
        <v>14.672378401335775</v>
      </c>
      <c r="J53" s="8">
        <v>42</v>
      </c>
      <c r="K53" s="13">
        <f t="shared" si="38"/>
        <v>687353.6</v>
      </c>
      <c r="L53" s="13">
        <f t="shared" si="39"/>
        <v>370454</v>
      </c>
      <c r="M53" s="76">
        <f t="shared" ref="M53" si="53">(K53-K49)/K49</f>
        <v>2.6257788156179653E-2</v>
      </c>
      <c r="N53" s="77">
        <f t="shared" si="1"/>
        <v>0.54501441558643227</v>
      </c>
      <c r="O53" s="78">
        <f t="shared" si="8"/>
        <v>0.53895695025093349</v>
      </c>
      <c r="P53" s="79">
        <f t="shared" si="11"/>
        <v>7.1369872283825173E-2</v>
      </c>
      <c r="Q53" s="80">
        <f t="shared" si="9"/>
        <v>0.14672378401335784</v>
      </c>
      <c r="R53" s="81">
        <f t="shared" si="7"/>
        <v>0.14251156376140067</v>
      </c>
      <c r="S53">
        <v>3.8000000000000069E-3</v>
      </c>
    </row>
    <row r="54" spans="1:19" ht="15.75" x14ac:dyDescent="0.25">
      <c r="A54" s="18">
        <f t="shared" si="5"/>
        <v>1992</v>
      </c>
      <c r="B54" s="19">
        <f t="shared" si="6"/>
        <v>2</v>
      </c>
      <c r="C54" s="75">
        <v>171607.3</v>
      </c>
      <c r="D54" s="10">
        <v>95768</v>
      </c>
      <c r="E54" s="11">
        <v>0.55806483756809888</v>
      </c>
      <c r="F54" s="10">
        <v>16749.064043210747</v>
      </c>
      <c r="G54" s="10">
        <v>14200.027043210746</v>
      </c>
      <c r="H54" s="12">
        <v>15.218981749808611</v>
      </c>
      <c r="J54" s="8">
        <v>43</v>
      </c>
      <c r="K54" s="13">
        <f t="shared" si="38"/>
        <v>688941.89999999991</v>
      </c>
      <c r="L54" s="13">
        <f t="shared" si="39"/>
        <v>377764</v>
      </c>
      <c r="M54" s="76">
        <f t="shared" ref="M54" si="54">(K54-K50)/K50</f>
        <v>2.1758165485390751E-2</v>
      </c>
      <c r="N54" s="77">
        <f t="shared" si="1"/>
        <v>0.55806483756809888</v>
      </c>
      <c r="O54" s="78">
        <f t="shared" si="8"/>
        <v>0.54832490228856756</v>
      </c>
      <c r="P54" s="79">
        <f t="shared" si="11"/>
        <v>7.3324721423596015E-2</v>
      </c>
      <c r="Q54" s="80">
        <f t="shared" si="9"/>
        <v>0.15218981749808613</v>
      </c>
      <c r="R54" s="81">
        <f t="shared" si="7"/>
        <v>0.14624298489986265</v>
      </c>
      <c r="S54">
        <v>0.20530000000000001</v>
      </c>
    </row>
    <row r="55" spans="1:19" ht="15.75" x14ac:dyDescent="0.25">
      <c r="A55" s="18">
        <f t="shared" si="5"/>
        <v>1992</v>
      </c>
      <c r="B55" s="19">
        <f t="shared" si="6"/>
        <v>3</v>
      </c>
      <c r="C55" s="75">
        <v>171715.3</v>
      </c>
      <c r="D55" s="10">
        <v>96465</v>
      </c>
      <c r="E55" s="11">
        <v>0.56177288803036196</v>
      </c>
      <c r="F55" s="10">
        <v>16725.546313191</v>
      </c>
      <c r="G55" s="10">
        <v>14083.020313191</v>
      </c>
      <c r="H55" s="12">
        <v>15.799340425226701</v>
      </c>
      <c r="J55" s="8">
        <v>44</v>
      </c>
      <c r="K55" s="13">
        <f t="shared" si="38"/>
        <v>689353.2</v>
      </c>
      <c r="L55" s="13">
        <f t="shared" si="39"/>
        <v>384522</v>
      </c>
      <c r="M55" s="76">
        <f t="shared" ref="M55" si="55">(K55-K51)/K51</f>
        <v>1.2927977900390054E-2</v>
      </c>
      <c r="N55" s="77">
        <f t="shared" si="1"/>
        <v>0.56177288803036196</v>
      </c>
      <c r="O55" s="78">
        <f t="shared" si="8"/>
        <v>0.55780113880663795</v>
      </c>
      <c r="P55" s="79">
        <f t="shared" si="11"/>
        <v>7.4062081667934584E-2</v>
      </c>
      <c r="Q55" s="80">
        <f t="shared" si="9"/>
        <v>0.15799340425226704</v>
      </c>
      <c r="R55" s="81">
        <f t="shared" si="7"/>
        <v>0.15022926468503814</v>
      </c>
      <c r="S55">
        <v>-8.5266666666666671E-2</v>
      </c>
    </row>
    <row r="56" spans="1:19" ht="15.75" x14ac:dyDescent="0.25">
      <c r="A56" s="49">
        <f t="shared" si="5"/>
        <v>1992</v>
      </c>
      <c r="B56" s="50">
        <f t="shared" si="6"/>
        <v>4</v>
      </c>
      <c r="C56" s="82">
        <v>170596.5</v>
      </c>
      <c r="D56" s="51">
        <v>101207</v>
      </c>
      <c r="E56" s="52">
        <v>0.59325367167556198</v>
      </c>
      <c r="F56" s="51">
        <v>16757.252127132619</v>
      </c>
      <c r="G56" s="51">
        <v>13909.84912713262</v>
      </c>
      <c r="H56" s="53">
        <v>16.992063963694907</v>
      </c>
      <c r="I56" s="54"/>
      <c r="J56" s="54">
        <v>45</v>
      </c>
      <c r="K56" s="55">
        <f t="shared" si="38"/>
        <v>687793.39999999991</v>
      </c>
      <c r="L56" s="55">
        <f t="shared" si="39"/>
        <v>388204</v>
      </c>
      <c r="M56" s="83">
        <f t="shared" ref="M56" si="56">(K56-K52)/K52</f>
        <v>9.3082356849793161E-3</v>
      </c>
      <c r="N56" s="84">
        <f t="shared" si="1"/>
        <v>0.59325367167556198</v>
      </c>
      <c r="O56" s="85">
        <f t="shared" si="8"/>
        <v>0.56441948992240987</v>
      </c>
      <c r="P56" s="83">
        <f t="shared" si="11"/>
        <v>6.7092341696624896E-2</v>
      </c>
      <c r="Q56" s="86">
        <f t="shared" si="9"/>
        <v>0.16992063963694903</v>
      </c>
      <c r="R56" s="87">
        <f t="shared" si="7"/>
        <v>0.15670691135016501</v>
      </c>
      <c r="S56">
        <v>-9.7866666666666657E-2</v>
      </c>
    </row>
    <row r="57" spans="1:19" ht="15.75" x14ac:dyDescent="0.25">
      <c r="A57" s="18">
        <f t="shared" si="5"/>
        <v>1993</v>
      </c>
      <c r="B57" s="19">
        <f t="shared" si="6"/>
        <v>1</v>
      </c>
      <c r="C57" s="75">
        <v>169004</v>
      </c>
      <c r="D57" s="10">
        <v>96373</v>
      </c>
      <c r="E57" s="11">
        <v>0.57024094104281553</v>
      </c>
      <c r="F57" s="10">
        <v>16835.763509565822</v>
      </c>
      <c r="G57" s="10">
        <v>13782.996509565823</v>
      </c>
      <c r="H57" s="12">
        <v>18.132631753026612</v>
      </c>
      <c r="J57" s="8">
        <v>46</v>
      </c>
      <c r="K57" s="13">
        <f t="shared" si="38"/>
        <v>682923.1</v>
      </c>
      <c r="L57" s="13">
        <f t="shared" si="39"/>
        <v>389813</v>
      </c>
      <c r="M57" s="76">
        <f t="shared" ref="M57" si="57">(K57-K53)/K53</f>
        <v>-6.445736226594289E-3</v>
      </c>
      <c r="N57" s="77">
        <f t="shared" si="1"/>
        <v>0.57024094104281553</v>
      </c>
      <c r="O57" s="78">
        <f t="shared" si="8"/>
        <v>0.57080072412252569</v>
      </c>
      <c r="P57" s="79">
        <f t="shared" si="11"/>
        <v>5.9084076857652608E-2</v>
      </c>
      <c r="Q57" s="80">
        <f t="shared" si="9"/>
        <v>0.18132631753026607</v>
      </c>
      <c r="R57" s="81">
        <f t="shared" si="7"/>
        <v>0.16535754472939207</v>
      </c>
      <c r="S57">
        <v>-0.18826666666666667</v>
      </c>
    </row>
    <row r="58" spans="1:19" ht="15.75" x14ac:dyDescent="0.25">
      <c r="A58" s="18">
        <f t="shared" si="5"/>
        <v>1993</v>
      </c>
      <c r="B58" s="19">
        <f t="shared" si="6"/>
        <v>2</v>
      </c>
      <c r="C58" s="75">
        <v>168992</v>
      </c>
      <c r="D58" s="10">
        <v>98465</v>
      </c>
      <c r="E58" s="11">
        <v>0.58266071766710847</v>
      </c>
      <c r="F58" s="10">
        <v>16934.609808513469</v>
      </c>
      <c r="G58" s="10">
        <v>13728.302808513468</v>
      </c>
      <c r="H58" s="12">
        <v>18.933456609009706</v>
      </c>
      <c r="J58" s="8">
        <v>47</v>
      </c>
      <c r="K58" s="13">
        <f t="shared" si="38"/>
        <v>680307.8</v>
      </c>
      <c r="L58" s="13">
        <f t="shared" si="39"/>
        <v>392510</v>
      </c>
      <c r="M58" s="76">
        <f t="shared" ref="M58" si="58">(K58-K54)/K54</f>
        <v>-1.2532406578841934E-2</v>
      </c>
      <c r="N58" s="77">
        <f t="shared" si="1"/>
        <v>0.58266071766710847</v>
      </c>
      <c r="O58" s="78">
        <f t="shared" si="8"/>
        <v>0.57695942924658505</v>
      </c>
      <c r="P58" s="79">
        <f t="shared" si="11"/>
        <v>5.2221824758467685E-2</v>
      </c>
      <c r="Q58" s="80">
        <f t="shared" si="9"/>
        <v>0.18933456609009713</v>
      </c>
      <c r="R58" s="81">
        <f t="shared" si="7"/>
        <v>0.17464373187739482</v>
      </c>
      <c r="S58">
        <v>-0.26803333333333335</v>
      </c>
    </row>
    <row r="59" spans="1:19" ht="15.75" x14ac:dyDescent="0.25">
      <c r="A59" s="18">
        <f t="shared" si="5"/>
        <v>1993</v>
      </c>
      <c r="B59" s="19">
        <f t="shared" si="6"/>
        <v>3</v>
      </c>
      <c r="C59" s="75">
        <v>171025</v>
      </c>
      <c r="D59" s="10">
        <v>100328</v>
      </c>
      <c r="E59" s="11">
        <v>0.58662768601081716</v>
      </c>
      <c r="F59" s="10">
        <v>17006.943094164366</v>
      </c>
      <c r="G59" s="10">
        <v>13669.687094164366</v>
      </c>
      <c r="H59" s="12">
        <v>19.622903313794943</v>
      </c>
      <c r="J59" s="8">
        <v>48</v>
      </c>
      <c r="K59" s="13">
        <f t="shared" si="38"/>
        <v>679617.5</v>
      </c>
      <c r="L59" s="13">
        <f t="shared" si="39"/>
        <v>396373</v>
      </c>
      <c r="M59" s="76">
        <f t="shared" ref="M59" si="59">(K59-K55)/K55</f>
        <v>-1.4122948874394076E-2</v>
      </c>
      <c r="N59" s="77">
        <f t="shared" si="1"/>
        <v>0.58662768601081716</v>
      </c>
      <c r="O59" s="78">
        <f t="shared" si="8"/>
        <v>0.58322953720291193</v>
      </c>
      <c r="P59" s="79">
        <f t="shared" si="11"/>
        <v>4.5586852781755872E-2</v>
      </c>
      <c r="Q59" s="80">
        <f t="shared" si="9"/>
        <v>0.19622903313794937</v>
      </c>
      <c r="R59" s="81">
        <f t="shared" si="7"/>
        <v>0.1842026390988154</v>
      </c>
      <c r="S59">
        <v>0.21313333333333331</v>
      </c>
    </row>
    <row r="60" spans="1:19" ht="15.75" x14ac:dyDescent="0.25">
      <c r="A60" s="49">
        <f t="shared" si="5"/>
        <v>1993</v>
      </c>
      <c r="B60" s="50">
        <f t="shared" si="6"/>
        <v>4</v>
      </c>
      <c r="C60" s="82">
        <v>171670</v>
      </c>
      <c r="D60" s="51">
        <v>106463</v>
      </c>
      <c r="E60" s="52">
        <v>0.62016077357721211</v>
      </c>
      <c r="F60" s="51">
        <v>17060.813827238369</v>
      </c>
      <c r="G60" s="51">
        <v>13641.650827238371</v>
      </c>
      <c r="H60" s="53">
        <v>20.041031070517572</v>
      </c>
      <c r="I60" s="54"/>
      <c r="J60" s="54">
        <v>49</v>
      </c>
      <c r="K60" s="55">
        <f t="shared" si="38"/>
        <v>680691</v>
      </c>
      <c r="L60" s="55">
        <f t="shared" si="39"/>
        <v>401629</v>
      </c>
      <c r="M60" s="83">
        <f t="shared" ref="M60" si="60">(K60-K56)/K56</f>
        <v>-1.0326356722818085E-2</v>
      </c>
      <c r="N60" s="84">
        <f t="shared" si="1"/>
        <v>0.62016077357721211</v>
      </c>
      <c r="O60" s="85">
        <f t="shared" si="8"/>
        <v>0.59003130642244428</v>
      </c>
      <c r="P60" s="83">
        <f t="shared" si="11"/>
        <v>4.5377271616816851E-2</v>
      </c>
      <c r="Q60" s="86">
        <f t="shared" si="9"/>
        <v>0.20041031070517568</v>
      </c>
      <c r="R60" s="87">
        <f t="shared" si="7"/>
        <v>0.19182505686587206</v>
      </c>
      <c r="S60">
        <v>-0.21719999999999998</v>
      </c>
    </row>
    <row r="61" spans="1:19" ht="15.75" x14ac:dyDescent="0.25">
      <c r="A61" s="18">
        <f t="shared" si="5"/>
        <v>1994</v>
      </c>
      <c r="B61" s="19">
        <f t="shared" si="6"/>
        <v>1</v>
      </c>
      <c r="C61" s="75">
        <v>173091</v>
      </c>
      <c r="D61" s="10">
        <v>103242</v>
      </c>
      <c r="E61" s="11">
        <v>0.59646082118654353</v>
      </c>
      <c r="F61" s="10">
        <v>17069.289063067125</v>
      </c>
      <c r="G61" s="10">
        <v>13571.412063067126</v>
      </c>
      <c r="H61" s="12">
        <v>20.49222429285803</v>
      </c>
      <c r="J61" s="8">
        <v>50</v>
      </c>
      <c r="K61" s="13">
        <f t="shared" si="38"/>
        <v>684778</v>
      </c>
      <c r="L61" s="13">
        <f t="shared" si="39"/>
        <v>408498</v>
      </c>
      <c r="M61" s="76">
        <f t="shared" ref="M61" si="61">(K61-K57)/K57</f>
        <v>2.7161184033751727E-3</v>
      </c>
      <c r="N61" s="77">
        <f t="shared" si="1"/>
        <v>0.59646082118654353</v>
      </c>
      <c r="O61" s="78">
        <f t="shared" si="8"/>
        <v>0.59654077671887829</v>
      </c>
      <c r="P61" s="79">
        <f t="shared" si="11"/>
        <v>4.5094639001942369E-2</v>
      </c>
      <c r="Q61" s="80">
        <f t="shared" si="9"/>
        <v>0.20492224292858019</v>
      </c>
      <c r="R61" s="81">
        <f t="shared" si="7"/>
        <v>0.19772403821545059</v>
      </c>
      <c r="S61">
        <v>-9.5066666666666674E-2</v>
      </c>
    </row>
    <row r="62" spans="1:19" ht="15.75" x14ac:dyDescent="0.25">
      <c r="A62" s="18">
        <f t="shared" si="5"/>
        <v>1994</v>
      </c>
      <c r="B62" s="19">
        <f t="shared" si="6"/>
        <v>2</v>
      </c>
      <c r="C62" s="75">
        <v>173471</v>
      </c>
      <c r="D62" s="10">
        <v>105332</v>
      </c>
      <c r="E62" s="11">
        <v>0.60720235658986232</v>
      </c>
      <c r="F62" s="10">
        <v>17116.696808284214</v>
      </c>
      <c r="G62" s="10">
        <v>13585.363808284215</v>
      </c>
      <c r="H62" s="12">
        <v>20.63092569525967</v>
      </c>
      <c r="J62" s="8">
        <v>51</v>
      </c>
      <c r="K62" s="13">
        <f t="shared" si="38"/>
        <v>689257</v>
      </c>
      <c r="L62" s="13">
        <f t="shared" si="39"/>
        <v>415365</v>
      </c>
      <c r="M62" s="76">
        <f t="shared" ref="M62" si="62">(K62-K58)/K58</f>
        <v>1.3154633828981459E-2</v>
      </c>
      <c r="N62" s="77">
        <f t="shared" si="1"/>
        <v>0.60720235658986232</v>
      </c>
      <c r="O62" s="78">
        <f t="shared" si="8"/>
        <v>0.6026271768005258</v>
      </c>
      <c r="P62" s="79">
        <f t="shared" si="11"/>
        <v>4.4487959209642589E-2</v>
      </c>
      <c r="Q62" s="80">
        <f t="shared" si="9"/>
        <v>0.20630925695259661</v>
      </c>
      <c r="R62" s="81">
        <f t="shared" si="7"/>
        <v>0.20196771093107546</v>
      </c>
      <c r="S62">
        <v>0.29023333333333334</v>
      </c>
    </row>
    <row r="63" spans="1:19" ht="15.75" x14ac:dyDescent="0.25">
      <c r="A63" s="18">
        <f t="shared" si="5"/>
        <v>1994</v>
      </c>
      <c r="B63" s="19">
        <f t="shared" si="6"/>
        <v>3</v>
      </c>
      <c r="C63" s="75">
        <v>174848</v>
      </c>
      <c r="D63" s="10">
        <v>106377</v>
      </c>
      <c r="E63" s="11">
        <v>0.60839700768667637</v>
      </c>
      <c r="F63" s="10">
        <v>17135.207299450529</v>
      </c>
      <c r="G63" s="10">
        <v>13668.788299450527</v>
      </c>
      <c r="H63" s="12">
        <v>20.229804865629823</v>
      </c>
      <c r="J63" s="8">
        <v>52</v>
      </c>
      <c r="K63" s="13">
        <f t="shared" si="38"/>
        <v>693080</v>
      </c>
      <c r="L63" s="13">
        <f t="shared" si="39"/>
        <v>421414</v>
      </c>
      <c r="M63" s="76">
        <f t="shared" ref="M63" si="63">(K63-K59)/K59</f>
        <v>1.9808936644509594E-2</v>
      </c>
      <c r="N63" s="77">
        <f t="shared" si="1"/>
        <v>0.60839700768667637</v>
      </c>
      <c r="O63" s="78">
        <f t="shared" si="8"/>
        <v>0.60803081895307898</v>
      </c>
      <c r="P63" s="79">
        <f t="shared" si="11"/>
        <v>4.2524049569078001E-2</v>
      </c>
      <c r="Q63" s="80">
        <f t="shared" si="9"/>
        <v>0.2022980486562983</v>
      </c>
      <c r="R63" s="81">
        <f t="shared" si="7"/>
        <v>0.20348496481066269</v>
      </c>
      <c r="S63">
        <v>0.47820000000000001</v>
      </c>
    </row>
    <row r="64" spans="1:19" ht="15.75" x14ac:dyDescent="0.25">
      <c r="A64" s="49">
        <f t="shared" si="5"/>
        <v>1994</v>
      </c>
      <c r="B64" s="50">
        <f t="shared" si="6"/>
        <v>4</v>
      </c>
      <c r="C64" s="82">
        <v>175501.6</v>
      </c>
      <c r="D64" s="51">
        <v>112206</v>
      </c>
      <c r="E64" s="52">
        <v>0.63934459856776238</v>
      </c>
      <c r="F64" s="51">
        <v>17164.246583526226</v>
      </c>
      <c r="G64" s="51">
        <v>13741.825583526226</v>
      </c>
      <c r="H64" s="53">
        <v>19.939243958920667</v>
      </c>
      <c r="I64" s="54"/>
      <c r="J64" s="54">
        <v>53</v>
      </c>
      <c r="K64" s="55">
        <f t="shared" si="38"/>
        <v>696911.6</v>
      </c>
      <c r="L64" s="55">
        <f t="shared" si="39"/>
        <v>427157</v>
      </c>
      <c r="M64" s="83">
        <f t="shared" ref="M64" si="64">(K64-K60)/K60</f>
        <v>2.3829608442009629E-2</v>
      </c>
      <c r="N64" s="84">
        <f t="shared" si="1"/>
        <v>0.63934459856776238</v>
      </c>
      <c r="O64" s="85">
        <f t="shared" si="8"/>
        <v>0.61292852637264184</v>
      </c>
      <c r="P64" s="83">
        <f t="shared" si="11"/>
        <v>3.8806788217782891E-2</v>
      </c>
      <c r="Q64" s="86">
        <f t="shared" si="9"/>
        <v>0.19939243958920672</v>
      </c>
      <c r="R64" s="87">
        <f t="shared" si="7"/>
        <v>0.20323049703167045</v>
      </c>
      <c r="S64">
        <v>-0.20579999999999998</v>
      </c>
    </row>
    <row r="65" spans="1:19" ht="15.75" x14ac:dyDescent="0.25">
      <c r="A65" s="18">
        <f t="shared" si="5"/>
        <v>1995</v>
      </c>
      <c r="B65" s="19">
        <f t="shared" si="6"/>
        <v>1</v>
      </c>
      <c r="C65" s="75">
        <v>177501</v>
      </c>
      <c r="D65" s="10">
        <v>112760</v>
      </c>
      <c r="E65" s="11">
        <v>0.63526402668153981</v>
      </c>
      <c r="F65" s="10">
        <v>17159.358</v>
      </c>
      <c r="G65" s="10">
        <v>13810.9</v>
      </c>
      <c r="H65" s="12">
        <v>19.513888573220513</v>
      </c>
      <c r="J65" s="8">
        <v>54</v>
      </c>
      <c r="K65" s="13">
        <f t="shared" si="38"/>
        <v>701321.6</v>
      </c>
      <c r="L65" s="13">
        <f t="shared" si="39"/>
        <v>436675</v>
      </c>
      <c r="M65" s="76">
        <f t="shared" ref="M65" si="65">(K65-K61)/K61</f>
        <v>2.4159070530887349E-2</v>
      </c>
      <c r="N65" s="77">
        <f t="shared" si="1"/>
        <v>0.63526402668153981</v>
      </c>
      <c r="O65" s="78">
        <f t="shared" si="8"/>
        <v>0.62264587316289699</v>
      </c>
      <c r="P65" s="79">
        <f t="shared" si="11"/>
        <v>4.3760791320256745E-2</v>
      </c>
      <c r="Q65" s="80">
        <f t="shared" si="9"/>
        <v>0.19513888573220517</v>
      </c>
      <c r="R65" s="81">
        <f t="shared" si="7"/>
        <v>0.2007846577325767</v>
      </c>
      <c r="S65">
        <v>-1.8966666666666666E-2</v>
      </c>
    </row>
    <row r="66" spans="1:19" ht="15.75" x14ac:dyDescent="0.25">
      <c r="A66" s="18">
        <f t="shared" si="5"/>
        <v>1995</v>
      </c>
      <c r="B66" s="19">
        <f t="shared" si="6"/>
        <v>2</v>
      </c>
      <c r="C66" s="75">
        <v>178613.2</v>
      </c>
      <c r="D66" s="10">
        <v>114401</v>
      </c>
      <c r="E66" s="11">
        <v>0.64049577522825851</v>
      </c>
      <c r="F66" s="10">
        <v>17172.278999999999</v>
      </c>
      <c r="G66" s="10">
        <v>13874</v>
      </c>
      <c r="H66" s="12">
        <v>19.206996345680153</v>
      </c>
      <c r="J66" s="8">
        <v>55</v>
      </c>
      <c r="K66" s="13">
        <f t="shared" si="38"/>
        <v>706463.8</v>
      </c>
      <c r="L66" s="13">
        <f t="shared" si="39"/>
        <v>445744</v>
      </c>
      <c r="M66" s="76">
        <f t="shared" ref="M66" si="66">(K66-K62)/K62</f>
        <v>2.4964273123087681E-2</v>
      </c>
      <c r="N66" s="77">
        <f t="shared" si="1"/>
        <v>0.64049577522825851</v>
      </c>
      <c r="O66" s="78">
        <f t="shared" si="8"/>
        <v>0.63095094186000755</v>
      </c>
      <c r="P66" s="79">
        <f t="shared" si="11"/>
        <v>4.7000477492333763E-2</v>
      </c>
      <c r="Q66" s="80">
        <f t="shared" si="9"/>
        <v>0.1920699634568015</v>
      </c>
      <c r="R66" s="81">
        <f t="shared" si="7"/>
        <v>0.19722483435862792</v>
      </c>
      <c r="S66">
        <v>0.2969</v>
      </c>
    </row>
    <row r="67" spans="1:19" ht="15.75" x14ac:dyDescent="0.25">
      <c r="A67" s="18">
        <f t="shared" si="5"/>
        <v>1995</v>
      </c>
      <c r="B67" s="19">
        <f t="shared" si="6"/>
        <v>3</v>
      </c>
      <c r="C67" s="75">
        <v>179336</v>
      </c>
      <c r="D67" s="10">
        <v>115628</v>
      </c>
      <c r="E67" s="11">
        <v>0.64475621180354192</v>
      </c>
      <c r="F67" s="10">
        <v>17163.208999999999</v>
      </c>
      <c r="G67" s="10">
        <v>13864.4</v>
      </c>
      <c r="H67" s="12">
        <v>19.220234397891446</v>
      </c>
      <c r="J67" s="8">
        <v>56</v>
      </c>
      <c r="K67" s="13">
        <f t="shared" si="38"/>
        <v>710951.8</v>
      </c>
      <c r="L67" s="13">
        <f t="shared" si="39"/>
        <v>454995</v>
      </c>
      <c r="M67" s="76">
        <f t="shared" ref="M67" si="67">(K67-K63)/K63</f>
        <v>2.5786056443700651E-2</v>
      </c>
      <c r="N67" s="77">
        <f t="shared" si="1"/>
        <v>0.64475621180354192</v>
      </c>
      <c r="O67" s="78">
        <f t="shared" si="8"/>
        <v>0.63998009429049896</v>
      </c>
      <c r="P67" s="79">
        <f t="shared" si="11"/>
        <v>5.2545486744291936E-2</v>
      </c>
      <c r="Q67" s="80">
        <f t="shared" si="9"/>
        <v>0.19220234397891445</v>
      </c>
      <c r="R67" s="81">
        <f t="shared" si="7"/>
        <v>0.19470090818928196</v>
      </c>
      <c r="S67">
        <v>-2.5133333333333337E-2</v>
      </c>
    </row>
    <row r="68" spans="1:19" ht="15.75" x14ac:dyDescent="0.25">
      <c r="A68" s="49">
        <f t="shared" si="5"/>
        <v>1995</v>
      </c>
      <c r="B68" s="50">
        <f t="shared" si="6"/>
        <v>4</v>
      </c>
      <c r="C68" s="82">
        <v>180677</v>
      </c>
      <c r="D68" s="51">
        <v>117799</v>
      </c>
      <c r="E68" s="52">
        <v>0.65198669448795366</v>
      </c>
      <c r="F68" s="51">
        <v>17146.575000000001</v>
      </c>
      <c r="G68" s="51">
        <v>13884.3</v>
      </c>
      <c r="H68" s="53">
        <v>19.025811277179262</v>
      </c>
      <c r="I68" s="54"/>
      <c r="J68" s="54">
        <v>57</v>
      </c>
      <c r="K68" s="55">
        <f t="shared" si="38"/>
        <v>716127.2</v>
      </c>
      <c r="L68" s="55">
        <f t="shared" si="39"/>
        <v>460588</v>
      </c>
      <c r="M68" s="83">
        <f t="shared" ref="M68" si="68">(K68-K64)/K64</f>
        <v>2.7572507043934952E-2</v>
      </c>
      <c r="N68" s="84">
        <f t="shared" si="1"/>
        <v>0.65198669448795366</v>
      </c>
      <c r="O68" s="85">
        <f t="shared" si="8"/>
        <v>0.64316506899891535</v>
      </c>
      <c r="P68" s="83">
        <f t="shared" si="11"/>
        <v>4.9331270001766264E-2</v>
      </c>
      <c r="Q68" s="86">
        <f t="shared" si="9"/>
        <v>0.19025811277179272</v>
      </c>
      <c r="R68" s="87">
        <f t="shared" si="7"/>
        <v>0.19241732648492846</v>
      </c>
      <c r="S68">
        <v>5.6433333333333328E-2</v>
      </c>
    </row>
    <row r="69" spans="1:19" ht="15.75" x14ac:dyDescent="0.25">
      <c r="A69" s="18">
        <f t="shared" si="5"/>
        <v>1996</v>
      </c>
      <c r="B69" s="19">
        <f t="shared" si="6"/>
        <v>1</v>
      </c>
      <c r="C69" s="75">
        <v>181754</v>
      </c>
      <c r="D69" s="10">
        <v>119460</v>
      </c>
      <c r="E69" s="11">
        <v>0.65726201349076219</v>
      </c>
      <c r="F69" s="10">
        <v>17179.025999999998</v>
      </c>
      <c r="G69" s="10">
        <v>13905.9</v>
      </c>
      <c r="H69" s="12">
        <v>19.053035952096472</v>
      </c>
      <c r="J69" s="8">
        <v>58</v>
      </c>
      <c r="K69" s="13">
        <f t="shared" si="38"/>
        <v>720380.2</v>
      </c>
      <c r="L69" s="13">
        <f t="shared" si="39"/>
        <v>467288</v>
      </c>
      <c r="M69" s="76">
        <f t="shared" ref="M69" si="69">(K69-K65)/K65</f>
        <v>2.7175264529140378E-2</v>
      </c>
      <c r="N69" s="77">
        <f t="shared" si="1"/>
        <v>0.65726201349076219</v>
      </c>
      <c r="O69" s="78">
        <f t="shared" si="8"/>
        <v>0.64866857806474976</v>
      </c>
      <c r="P69" s="79">
        <f t="shared" si="11"/>
        <v>4.1793748298151315E-2</v>
      </c>
      <c r="Q69" s="80">
        <f t="shared" si="9"/>
        <v>0.19053035952096464</v>
      </c>
      <c r="R69" s="81">
        <f t="shared" si="7"/>
        <v>0.19126519493211833</v>
      </c>
      <c r="S69">
        <v>-0.24826666666666666</v>
      </c>
    </row>
    <row r="70" spans="1:19" ht="15.75" x14ac:dyDescent="0.25">
      <c r="A70" s="18">
        <f t="shared" si="5"/>
        <v>1996</v>
      </c>
      <c r="B70" s="19">
        <f t="shared" si="6"/>
        <v>2</v>
      </c>
      <c r="C70" s="75">
        <v>183107</v>
      </c>
      <c r="D70" s="10">
        <v>121212</v>
      </c>
      <c r="E70" s="11">
        <v>0.66197360013543993</v>
      </c>
      <c r="F70" s="10">
        <v>17213.552</v>
      </c>
      <c r="G70" s="10">
        <v>13961.2</v>
      </c>
      <c r="H70" s="12">
        <v>18.894136433898129</v>
      </c>
      <c r="J70" s="8">
        <v>59</v>
      </c>
      <c r="K70" s="13">
        <f t="shared" si="38"/>
        <v>724874</v>
      </c>
      <c r="L70" s="13">
        <f t="shared" si="39"/>
        <v>474099</v>
      </c>
      <c r="M70" s="76">
        <f t="shared" ref="M70" si="70">(K70-K66)/K66</f>
        <v>2.6059650897894488E-2</v>
      </c>
      <c r="N70" s="77">
        <f t="shared" ref="N70:N133" si="71">D70/C70</f>
        <v>0.66197360013543993</v>
      </c>
      <c r="O70" s="78">
        <f t="shared" si="8"/>
        <v>0.65404332339137561</v>
      </c>
      <c r="P70" s="79">
        <f t="shared" si="11"/>
        <v>3.6599329677348649E-2</v>
      </c>
      <c r="Q70" s="80">
        <f t="shared" si="9"/>
        <v>0.18894136433898123</v>
      </c>
      <c r="R70" s="81">
        <f t="shared" si="7"/>
        <v>0.19048304515266326</v>
      </c>
      <c r="S70">
        <v>-0.10583333333333333</v>
      </c>
    </row>
    <row r="71" spans="1:19" ht="15.75" x14ac:dyDescent="0.25">
      <c r="A71" s="18">
        <f t="shared" si="5"/>
        <v>1996</v>
      </c>
      <c r="B71" s="19">
        <f t="shared" si="6"/>
        <v>3</v>
      </c>
      <c r="C71" s="75">
        <v>184678</v>
      </c>
      <c r="D71" s="10">
        <v>123582</v>
      </c>
      <c r="E71" s="11">
        <v>0.66917553796337403</v>
      </c>
      <c r="F71" s="10">
        <v>17318.572</v>
      </c>
      <c r="G71" s="10">
        <v>14119.6</v>
      </c>
      <c r="H71" s="12">
        <v>18.471338168066051</v>
      </c>
      <c r="J71" s="8">
        <v>60</v>
      </c>
      <c r="K71" s="13">
        <f t="shared" si="38"/>
        <v>730216</v>
      </c>
      <c r="L71" s="13">
        <f t="shared" si="39"/>
        <v>482053</v>
      </c>
      <c r="M71" s="76">
        <f t="shared" ref="M71" si="72">(K71-K67)/K67</f>
        <v>2.709635167953714E-2</v>
      </c>
      <c r="N71" s="77">
        <f t="shared" si="71"/>
        <v>0.66917553796337403</v>
      </c>
      <c r="O71" s="78">
        <f t="shared" si="8"/>
        <v>0.66015124291990313</v>
      </c>
      <c r="P71" s="79">
        <f t="shared" si="11"/>
        <v>3.1518400039873905E-2</v>
      </c>
      <c r="Q71" s="80">
        <f t="shared" si="9"/>
        <v>0.18471338168066054</v>
      </c>
      <c r="R71" s="81">
        <f t="shared" si="7"/>
        <v>0.18861080457809978</v>
      </c>
      <c r="S71">
        <v>-8.9100000000000013E-2</v>
      </c>
    </row>
    <row r="72" spans="1:19" ht="15.75" x14ac:dyDescent="0.25">
      <c r="A72" s="49">
        <f t="shared" si="5"/>
        <v>1996</v>
      </c>
      <c r="B72" s="50">
        <f t="shared" si="6"/>
        <v>4</v>
      </c>
      <c r="C72" s="82">
        <v>185641</v>
      </c>
      <c r="D72" s="51">
        <v>124949</v>
      </c>
      <c r="E72" s="52">
        <v>0.67306791064473903</v>
      </c>
      <c r="F72" s="51">
        <v>17380.964</v>
      </c>
      <c r="G72" s="51">
        <v>14248.5</v>
      </c>
      <c r="H72" s="53">
        <v>18.022383568598382</v>
      </c>
      <c r="I72" s="54"/>
      <c r="J72" s="54">
        <v>61</v>
      </c>
      <c r="K72" s="55">
        <f t="shared" ref="K72:K103" si="73">SUM(C69:C72)</f>
        <v>735180</v>
      </c>
      <c r="L72" s="55">
        <f t="shared" ref="L72:L103" si="74">SUM(D69:D72)</f>
        <v>489203</v>
      </c>
      <c r="M72" s="83">
        <f t="shared" ref="M72" si="75">(K72-K68)/K68</f>
        <v>2.6605329332554394E-2</v>
      </c>
      <c r="N72" s="84">
        <f t="shared" si="71"/>
        <v>0.67306791064473903</v>
      </c>
      <c r="O72" s="85">
        <f t="shared" si="8"/>
        <v>0.66541935308359856</v>
      </c>
      <c r="P72" s="83">
        <f t="shared" si="11"/>
        <v>3.4601201398144883E-2</v>
      </c>
      <c r="Q72" s="86">
        <f t="shared" si="9"/>
        <v>0.18022383568598377</v>
      </c>
      <c r="R72" s="87">
        <f t="shared" si="7"/>
        <v>0.18610223530664755</v>
      </c>
      <c r="S72">
        <v>-1.546666666666667E-2</v>
      </c>
    </row>
    <row r="73" spans="1:19" ht="15.75" x14ac:dyDescent="0.25">
      <c r="A73" s="18">
        <f t="shared" ref="A73:A136" si="76">A69+1</f>
        <v>1997</v>
      </c>
      <c r="B73" s="19">
        <f t="shared" ref="B73:B136" si="77">B69</f>
        <v>1</v>
      </c>
      <c r="C73" s="75">
        <v>187535</v>
      </c>
      <c r="D73" s="10">
        <v>126164</v>
      </c>
      <c r="E73" s="11">
        <v>0.67274908683712376</v>
      </c>
      <c r="F73" s="10">
        <v>17496.923999999999</v>
      </c>
      <c r="G73" s="10">
        <v>14403.4</v>
      </c>
      <c r="H73" s="12">
        <v>17.680387707004957</v>
      </c>
      <c r="J73" s="8">
        <v>62</v>
      </c>
      <c r="K73" s="13">
        <f t="shared" si="73"/>
        <v>740961</v>
      </c>
      <c r="L73" s="13">
        <f t="shared" si="74"/>
        <v>495907</v>
      </c>
      <c r="M73" s="76">
        <f t="shared" ref="M73" si="78">(K73-K69)/K69</f>
        <v>2.8569358236109278E-2</v>
      </c>
      <c r="N73" s="77">
        <f t="shared" si="71"/>
        <v>0.67274908683712376</v>
      </c>
      <c r="O73" s="78">
        <f t="shared" ref="O73:O136" si="79">L73/K73</f>
        <v>0.66927544094763425</v>
      </c>
      <c r="P73" s="79">
        <f t="shared" si="11"/>
        <v>3.1767937556592303E-2</v>
      </c>
      <c r="Q73" s="80">
        <f t="shared" si="9"/>
        <v>0.17680387707004952</v>
      </c>
      <c r="R73" s="81">
        <f t="shared" ref="R73:R136" si="80">AVERAGE(Q70:Q73)</f>
        <v>0.18267061469391876</v>
      </c>
      <c r="S73">
        <v>-0.21640000000000001</v>
      </c>
    </row>
    <row r="74" spans="1:19" ht="15.75" x14ac:dyDescent="0.25">
      <c r="A74" s="18">
        <f t="shared" si="76"/>
        <v>1997</v>
      </c>
      <c r="B74" s="19">
        <f t="shared" si="77"/>
        <v>2</v>
      </c>
      <c r="C74" s="75">
        <v>189247</v>
      </c>
      <c r="D74" s="10">
        <v>127719</v>
      </c>
      <c r="E74" s="11">
        <v>0.67487991883622989</v>
      </c>
      <c r="F74" s="10">
        <v>17580.727999999999</v>
      </c>
      <c r="G74" s="10">
        <v>14498.3</v>
      </c>
      <c r="H74" s="12">
        <v>17.532994083066413</v>
      </c>
      <c r="J74" s="8">
        <v>63</v>
      </c>
      <c r="K74" s="13">
        <f t="shared" si="73"/>
        <v>747101</v>
      </c>
      <c r="L74" s="13">
        <f t="shared" si="74"/>
        <v>502414</v>
      </c>
      <c r="M74" s="76">
        <f t="shared" ref="M74" si="81">(K74-K70)/K70</f>
        <v>3.0663260097616964E-2</v>
      </c>
      <c r="N74" s="77">
        <f t="shared" si="71"/>
        <v>0.67487991883622989</v>
      </c>
      <c r="O74" s="78">
        <f t="shared" si="79"/>
        <v>0.67248471090254192</v>
      </c>
      <c r="P74" s="79">
        <f t="shared" si="11"/>
        <v>2.8195972425103546E-2</v>
      </c>
      <c r="Q74" s="80">
        <f t="shared" si="9"/>
        <v>0.17532994083066411</v>
      </c>
      <c r="R74" s="81">
        <f t="shared" si="80"/>
        <v>0.17926775881683948</v>
      </c>
      <c r="S74">
        <v>0.29693333333333333</v>
      </c>
    </row>
    <row r="75" spans="1:19" ht="15.75" x14ac:dyDescent="0.25">
      <c r="A75" s="18">
        <f t="shared" si="76"/>
        <v>1997</v>
      </c>
      <c r="B75" s="19">
        <f t="shared" si="77"/>
        <v>3</v>
      </c>
      <c r="C75" s="75">
        <v>191501</v>
      </c>
      <c r="D75" s="10">
        <v>130564</v>
      </c>
      <c r="E75" s="11">
        <v>0.68179278437188318</v>
      </c>
      <c r="F75" s="10">
        <v>17642.406999999999</v>
      </c>
      <c r="G75" s="10">
        <v>14636.6</v>
      </c>
      <c r="H75" s="12">
        <v>17.037397448091973</v>
      </c>
      <c r="J75" s="8">
        <v>64</v>
      </c>
      <c r="K75" s="13">
        <f t="shared" si="73"/>
        <v>753924</v>
      </c>
      <c r="L75" s="13">
        <f t="shared" si="74"/>
        <v>509396</v>
      </c>
      <c r="M75" s="76">
        <f t="shared" ref="M75" si="82">(K75-K71)/K71</f>
        <v>3.2467105623541527E-2</v>
      </c>
      <c r="N75" s="77">
        <f t="shared" si="71"/>
        <v>0.68179278437188318</v>
      </c>
      <c r="O75" s="78">
        <f t="shared" si="79"/>
        <v>0.67565961555806686</v>
      </c>
      <c r="P75" s="79">
        <f t="shared" si="11"/>
        <v>2.3492150934335793E-2</v>
      </c>
      <c r="Q75" s="80">
        <f t="shared" si="9"/>
        <v>0.17037397448091973</v>
      </c>
      <c r="R75" s="81">
        <f t="shared" si="80"/>
        <v>0.17568290701690428</v>
      </c>
      <c r="S75">
        <v>-0.32679999999999998</v>
      </c>
    </row>
    <row r="76" spans="1:19" ht="15.75" x14ac:dyDescent="0.25">
      <c r="A76" s="49">
        <f t="shared" si="76"/>
        <v>1997</v>
      </c>
      <c r="B76" s="50">
        <f t="shared" si="77"/>
        <v>4</v>
      </c>
      <c r="C76" s="82">
        <v>194117</v>
      </c>
      <c r="D76" s="51">
        <v>134821</v>
      </c>
      <c r="E76" s="52">
        <v>0.69453473935822208</v>
      </c>
      <c r="F76" s="51">
        <v>17728.745000000003</v>
      </c>
      <c r="G76" s="51">
        <v>14799.7</v>
      </c>
      <c r="H76" s="53">
        <v>16.521445821461132</v>
      </c>
      <c r="I76" s="54"/>
      <c r="J76" s="54">
        <v>65</v>
      </c>
      <c r="K76" s="55">
        <f t="shared" si="73"/>
        <v>762400</v>
      </c>
      <c r="L76" s="55">
        <f t="shared" si="74"/>
        <v>519268</v>
      </c>
      <c r="M76" s="83">
        <f t="shared" ref="M76" si="83">(K76-K72)/K72</f>
        <v>3.7024946271661363E-2</v>
      </c>
      <c r="N76" s="84">
        <f t="shared" si="71"/>
        <v>0.69453473935822208</v>
      </c>
      <c r="O76" s="85">
        <f t="shared" si="79"/>
        <v>0.681096537250787</v>
      </c>
      <c r="P76" s="83">
        <f t="shared" si="11"/>
        <v>2.3559856043469884E-2</v>
      </c>
      <c r="Q76" s="86">
        <f t="shared" ref="Q76:Q139" si="84">1-(G76/F76)</f>
        <v>0.16521445821461145</v>
      </c>
      <c r="R76" s="87">
        <f t="shared" si="80"/>
        <v>0.1719305626490612</v>
      </c>
      <c r="S76">
        <v>-1.9666666666666666E-2</v>
      </c>
    </row>
    <row r="77" spans="1:19" ht="15.75" x14ac:dyDescent="0.25">
      <c r="A77" s="18">
        <f t="shared" si="76"/>
        <v>1998</v>
      </c>
      <c r="B77" s="19">
        <f t="shared" si="77"/>
        <v>1</v>
      </c>
      <c r="C77" s="75">
        <v>195829</v>
      </c>
      <c r="D77" s="10">
        <v>134458</v>
      </c>
      <c r="E77" s="11">
        <v>0.68660923560861775</v>
      </c>
      <c r="F77" s="10">
        <v>17806.151999999998</v>
      </c>
      <c r="G77" s="10">
        <v>14977.3</v>
      </c>
      <c r="H77" s="12">
        <v>15.886936155548938</v>
      </c>
      <c r="J77" s="8">
        <v>66</v>
      </c>
      <c r="K77" s="13">
        <f t="shared" si="73"/>
        <v>770694</v>
      </c>
      <c r="L77" s="13">
        <f t="shared" si="74"/>
        <v>527562</v>
      </c>
      <c r="M77" s="76">
        <f t="shared" ref="M77" si="85">(K77-K73)/K73</f>
        <v>4.0127618052772006E-2</v>
      </c>
      <c r="N77" s="77">
        <f t="shared" si="71"/>
        <v>0.68660923560861775</v>
      </c>
      <c r="O77" s="78">
        <f t="shared" si="79"/>
        <v>0.68452848990649984</v>
      </c>
      <c r="P77" s="79">
        <f t="shared" ref="P77:P140" si="86">(O77-O73)/O73</f>
        <v>2.2790390959615422E-2</v>
      </c>
      <c r="Q77" s="80">
        <f t="shared" si="84"/>
        <v>0.15886936155548936</v>
      </c>
      <c r="R77" s="81">
        <f t="shared" si="80"/>
        <v>0.16744693377042116</v>
      </c>
      <c r="S77">
        <v>-0.2888</v>
      </c>
    </row>
    <row r="78" spans="1:19" ht="15.75" x14ac:dyDescent="0.25">
      <c r="A78" s="18">
        <f t="shared" si="76"/>
        <v>1998</v>
      </c>
      <c r="B78" s="19">
        <f t="shared" si="77"/>
        <v>2</v>
      </c>
      <c r="C78" s="75">
        <v>198049</v>
      </c>
      <c r="D78" s="10">
        <v>137644</v>
      </c>
      <c r="E78" s="11">
        <v>0.6949997222909482</v>
      </c>
      <c r="F78" s="10">
        <v>17923.341</v>
      </c>
      <c r="G78" s="10">
        <v>15125.1</v>
      </c>
      <c r="H78" s="12">
        <v>15.612273403714184</v>
      </c>
      <c r="J78" s="8">
        <v>67</v>
      </c>
      <c r="K78" s="13">
        <f t="shared" si="73"/>
        <v>779496</v>
      </c>
      <c r="L78" s="13">
        <f t="shared" si="74"/>
        <v>537487</v>
      </c>
      <c r="M78" s="76">
        <f t="shared" ref="M78" si="87">(K78-K74)/K74</f>
        <v>4.3360937811621189E-2</v>
      </c>
      <c r="N78" s="77">
        <f t="shared" si="71"/>
        <v>0.6949997222909482</v>
      </c>
      <c r="O78" s="78">
        <f t="shared" si="79"/>
        <v>0.68953144082843276</v>
      </c>
      <c r="P78" s="79">
        <f t="shared" si="86"/>
        <v>2.5348873587047689E-2</v>
      </c>
      <c r="Q78" s="80">
        <f t="shared" si="84"/>
        <v>0.15612273403714183</v>
      </c>
      <c r="R78" s="81">
        <f t="shared" si="80"/>
        <v>0.16264513207204059</v>
      </c>
      <c r="S78">
        <v>-6.6900000000000001E-2</v>
      </c>
    </row>
    <row r="79" spans="1:19" ht="15.75" x14ac:dyDescent="0.25">
      <c r="A79" s="18">
        <f t="shared" si="76"/>
        <v>1998</v>
      </c>
      <c r="B79" s="19">
        <f t="shared" si="77"/>
        <v>3</v>
      </c>
      <c r="C79" s="75">
        <v>199922</v>
      </c>
      <c r="D79" s="10">
        <v>139892</v>
      </c>
      <c r="E79" s="11">
        <v>0.69973289582937348</v>
      </c>
      <c r="F79" s="10">
        <v>18062.366999999998</v>
      </c>
      <c r="G79" s="10">
        <v>15329.8</v>
      </c>
      <c r="H79" s="12">
        <v>15.128510012004519</v>
      </c>
      <c r="J79" s="8">
        <v>68</v>
      </c>
      <c r="K79" s="13">
        <f t="shared" si="73"/>
        <v>787917</v>
      </c>
      <c r="L79" s="13">
        <f t="shared" si="74"/>
        <v>546815</v>
      </c>
      <c r="M79" s="76">
        <f t="shared" ref="M79" si="88">(K79-K75)/K75</f>
        <v>4.5088099065688315E-2</v>
      </c>
      <c r="N79" s="77">
        <f t="shared" si="71"/>
        <v>0.69973289582937348</v>
      </c>
      <c r="O79" s="78">
        <f t="shared" si="79"/>
        <v>0.6940007640398671</v>
      </c>
      <c r="P79" s="79">
        <f t="shared" si="86"/>
        <v>2.7145544974818733E-2</v>
      </c>
      <c r="Q79" s="80">
        <f t="shared" si="84"/>
        <v>0.15128510012004515</v>
      </c>
      <c r="R79" s="81">
        <f t="shared" si="80"/>
        <v>0.15787291348182195</v>
      </c>
      <c r="S79">
        <v>-0.11256666666666666</v>
      </c>
    </row>
    <row r="80" spans="1:19" ht="15.75" x14ac:dyDescent="0.25">
      <c r="A80" s="49">
        <f t="shared" si="76"/>
        <v>1998</v>
      </c>
      <c r="B80" s="50">
        <f t="shared" si="77"/>
        <v>4</v>
      </c>
      <c r="C80" s="82">
        <v>202093</v>
      </c>
      <c r="D80" s="51">
        <v>143999</v>
      </c>
      <c r="E80" s="52">
        <v>0.71253828682834142</v>
      </c>
      <c r="F80" s="51">
        <v>18087.666000000001</v>
      </c>
      <c r="G80" s="51">
        <v>15461</v>
      </c>
      <c r="H80" s="53">
        <v>14.521862577515531</v>
      </c>
      <c r="I80" s="54"/>
      <c r="J80" s="54">
        <v>69</v>
      </c>
      <c r="K80" s="55">
        <f t="shared" si="73"/>
        <v>795893</v>
      </c>
      <c r="L80" s="55">
        <f t="shared" si="74"/>
        <v>555993</v>
      </c>
      <c r="M80" s="83">
        <f t="shared" ref="M80" si="89">(K80-K76)/K76</f>
        <v>4.3931007345225606E-2</v>
      </c>
      <c r="N80" s="84">
        <f t="shared" si="71"/>
        <v>0.71253828682834142</v>
      </c>
      <c r="O80" s="85">
        <f t="shared" si="79"/>
        <v>0.69857757261340403</v>
      </c>
      <c r="P80" s="83">
        <f t="shared" si="86"/>
        <v>2.5666017086474074E-2</v>
      </c>
      <c r="Q80" s="86">
        <f t="shared" si="84"/>
        <v>0.14521862577515532</v>
      </c>
      <c r="R80" s="87">
        <f t="shared" si="80"/>
        <v>0.15287395537195791</v>
      </c>
      <c r="S80">
        <v>-5.2766666666666663E-2</v>
      </c>
    </row>
    <row r="81" spans="1:19" ht="15.75" x14ac:dyDescent="0.25">
      <c r="A81" s="18">
        <f t="shared" si="76"/>
        <v>1999</v>
      </c>
      <c r="B81" s="19">
        <f t="shared" si="77"/>
        <v>1</v>
      </c>
      <c r="C81" s="75">
        <v>204123</v>
      </c>
      <c r="D81" s="10">
        <v>144949</v>
      </c>
      <c r="E81" s="11">
        <v>0.71010616148106775</v>
      </c>
      <c r="F81" s="10">
        <v>18092.142</v>
      </c>
      <c r="G81" s="10">
        <v>15638.5</v>
      </c>
      <c r="H81" s="12">
        <v>13.561920970993926</v>
      </c>
      <c r="J81" s="8">
        <v>70</v>
      </c>
      <c r="K81" s="13">
        <f t="shared" si="73"/>
        <v>804187</v>
      </c>
      <c r="L81" s="13">
        <f t="shared" si="74"/>
        <v>566484</v>
      </c>
      <c r="M81" s="76">
        <f t="shared" ref="M81" si="90">(K81-K77)/K77</f>
        <v>4.3458233747765002E-2</v>
      </c>
      <c r="N81" s="77">
        <f t="shared" si="71"/>
        <v>0.71010616148106775</v>
      </c>
      <c r="O81" s="78">
        <f t="shared" si="79"/>
        <v>0.70441825097893895</v>
      </c>
      <c r="P81" s="79">
        <f t="shared" si="86"/>
        <v>2.9056147940834238E-2</v>
      </c>
      <c r="Q81" s="80">
        <f t="shared" si="84"/>
        <v>0.13561920970993924</v>
      </c>
      <c r="R81" s="81">
        <f t="shared" si="80"/>
        <v>0.14706141741057038</v>
      </c>
      <c r="S81">
        <v>-8.0266666666666667E-2</v>
      </c>
    </row>
    <row r="82" spans="1:19" ht="15.75" x14ac:dyDescent="0.25">
      <c r="A82" s="18">
        <f t="shared" si="76"/>
        <v>1999</v>
      </c>
      <c r="B82" s="19">
        <f t="shared" si="77"/>
        <v>2</v>
      </c>
      <c r="C82" s="75">
        <v>206555</v>
      </c>
      <c r="D82" s="10">
        <v>147105</v>
      </c>
      <c r="E82" s="11">
        <v>0.7121831957589988</v>
      </c>
      <c r="F82" s="10">
        <v>18157.628000000001</v>
      </c>
      <c r="G82" s="10">
        <v>15832.5</v>
      </c>
      <c r="H82" s="12">
        <v>12.805240860755601</v>
      </c>
      <c r="J82" s="8">
        <v>71</v>
      </c>
      <c r="K82" s="13">
        <f t="shared" si="73"/>
        <v>812693</v>
      </c>
      <c r="L82" s="13">
        <f t="shared" si="74"/>
        <v>575945</v>
      </c>
      <c r="M82" s="76">
        <f t="shared" ref="M82" si="91">(K82-K78)/K78</f>
        <v>4.2587774664655111E-2</v>
      </c>
      <c r="N82" s="77">
        <f t="shared" si="71"/>
        <v>0.7121831957589988</v>
      </c>
      <c r="O82" s="78">
        <f t="shared" si="79"/>
        <v>0.70868704418519668</v>
      </c>
      <c r="P82" s="79">
        <f t="shared" si="86"/>
        <v>2.7780609008560293E-2</v>
      </c>
      <c r="Q82" s="80">
        <f t="shared" si="84"/>
        <v>0.12805240860755607</v>
      </c>
      <c r="R82" s="81">
        <f t="shared" si="80"/>
        <v>0.14004383605317394</v>
      </c>
      <c r="S82">
        <v>8.9866666666666664E-2</v>
      </c>
    </row>
    <row r="83" spans="1:19" ht="15.75" x14ac:dyDescent="0.25">
      <c r="A83" s="18">
        <f t="shared" si="76"/>
        <v>1999</v>
      </c>
      <c r="B83" s="19">
        <f t="shared" si="77"/>
        <v>3</v>
      </c>
      <c r="C83" s="75">
        <v>209303</v>
      </c>
      <c r="D83" s="10">
        <v>149860</v>
      </c>
      <c r="E83" s="11">
        <v>0.71599547068126113</v>
      </c>
      <c r="F83" s="10">
        <v>18308.882000000001</v>
      </c>
      <c r="G83" s="10">
        <v>16024.7</v>
      </c>
      <c r="H83" s="12">
        <v>12.475813651538088</v>
      </c>
      <c r="J83" s="8">
        <v>72</v>
      </c>
      <c r="K83" s="13">
        <f t="shared" si="73"/>
        <v>822074</v>
      </c>
      <c r="L83" s="13">
        <f t="shared" si="74"/>
        <v>585913</v>
      </c>
      <c r="M83" s="76">
        <f t="shared" ref="M83" si="92">(K83-K79)/K79</f>
        <v>4.3351012860491651E-2</v>
      </c>
      <c r="N83" s="77">
        <f t="shared" si="71"/>
        <v>0.71599547068126113</v>
      </c>
      <c r="O83" s="78">
        <f t="shared" si="79"/>
        <v>0.71272537508788747</v>
      </c>
      <c r="P83" s="79">
        <f t="shared" si="86"/>
        <v>2.6980677858367209E-2</v>
      </c>
      <c r="Q83" s="80">
        <f t="shared" si="84"/>
        <v>0.12475813651538092</v>
      </c>
      <c r="R83" s="81">
        <f t="shared" si="80"/>
        <v>0.13341209515200789</v>
      </c>
      <c r="S83">
        <v>-3.4633333333333328E-2</v>
      </c>
    </row>
    <row r="84" spans="1:19" ht="15.75" x14ac:dyDescent="0.25">
      <c r="A84" s="49">
        <f t="shared" si="76"/>
        <v>1999</v>
      </c>
      <c r="B84" s="50">
        <f t="shared" si="77"/>
        <v>4</v>
      </c>
      <c r="C84" s="82">
        <v>211652</v>
      </c>
      <c r="D84" s="51">
        <v>153809</v>
      </c>
      <c r="E84" s="52">
        <v>0.72670704741745884</v>
      </c>
      <c r="F84" s="51">
        <v>18417.385999999999</v>
      </c>
      <c r="G84" s="51">
        <v>16169.1</v>
      </c>
      <c r="H84" s="53">
        <v>12.20741097569438</v>
      </c>
      <c r="I84" s="54"/>
      <c r="J84" s="54">
        <v>73</v>
      </c>
      <c r="K84" s="55">
        <f t="shared" si="73"/>
        <v>831633</v>
      </c>
      <c r="L84" s="55">
        <f t="shared" si="74"/>
        <v>595723</v>
      </c>
      <c r="M84" s="83">
        <f t="shared" ref="M84" si="93">(K84-K80)/K80</f>
        <v>4.4905533784063936E-2</v>
      </c>
      <c r="N84" s="84">
        <f t="shared" si="71"/>
        <v>0.72670704741745884</v>
      </c>
      <c r="O84" s="85">
        <f t="shared" si="79"/>
        <v>0.71632919809579465</v>
      </c>
      <c r="P84" s="83">
        <f t="shared" si="86"/>
        <v>2.5411101326916558E-2</v>
      </c>
      <c r="Q84" s="86">
        <f t="shared" si="84"/>
        <v>0.12207410975694366</v>
      </c>
      <c r="R84" s="87">
        <f t="shared" si="80"/>
        <v>0.12762596614745497</v>
      </c>
      <c r="S84">
        <v>-0.10556666666666668</v>
      </c>
    </row>
    <row r="85" spans="1:19" ht="15.75" x14ac:dyDescent="0.25">
      <c r="A85" s="18">
        <f t="shared" si="76"/>
        <v>2000</v>
      </c>
      <c r="B85" s="19">
        <f t="shared" si="77"/>
        <v>1</v>
      </c>
      <c r="C85" s="75">
        <v>215049</v>
      </c>
      <c r="D85" s="10">
        <v>157400</v>
      </c>
      <c r="E85" s="11">
        <v>0.7319262121655995</v>
      </c>
      <c r="F85" s="10">
        <v>18635.650000000001</v>
      </c>
      <c r="G85" s="10">
        <v>16434.5</v>
      </c>
      <c r="H85" s="12">
        <v>11.811501074553341</v>
      </c>
      <c r="J85" s="8">
        <v>74</v>
      </c>
      <c r="K85" s="13">
        <f t="shared" si="73"/>
        <v>842559</v>
      </c>
      <c r="L85" s="13">
        <f t="shared" si="74"/>
        <v>608174</v>
      </c>
      <c r="M85" s="76">
        <f t="shared" ref="M85" si="94">(K85-K81)/K81</f>
        <v>4.7715270204566847E-2</v>
      </c>
      <c r="N85" s="77">
        <f t="shared" si="71"/>
        <v>0.7319262121655995</v>
      </c>
      <c r="O85" s="78">
        <f t="shared" si="79"/>
        <v>0.72181770060019534</v>
      </c>
      <c r="P85" s="79">
        <f t="shared" si="86"/>
        <v>2.4700452603373287E-2</v>
      </c>
      <c r="Q85" s="80">
        <f t="shared" si="84"/>
        <v>0.11811501074553354</v>
      </c>
      <c r="R85" s="81">
        <f t="shared" si="80"/>
        <v>0.12324991640635355</v>
      </c>
      <c r="S85">
        <v>-2.5800000000000007E-2</v>
      </c>
    </row>
    <row r="86" spans="1:19" ht="15.75" x14ac:dyDescent="0.25">
      <c r="A86" s="18">
        <f t="shared" si="76"/>
        <v>2000</v>
      </c>
      <c r="B86" s="19">
        <f t="shared" si="77"/>
        <v>2</v>
      </c>
      <c r="C86" s="75">
        <v>217755</v>
      </c>
      <c r="D86" s="10">
        <v>160232</v>
      </c>
      <c r="E86" s="11">
        <v>0.73583614612752868</v>
      </c>
      <c r="F86" s="10">
        <v>18767.831000000002</v>
      </c>
      <c r="G86" s="10">
        <v>16643.2</v>
      </c>
      <c r="H86" s="12">
        <v>11.320599594060708</v>
      </c>
      <c r="J86" s="8">
        <v>75</v>
      </c>
      <c r="K86" s="13">
        <f t="shared" si="73"/>
        <v>853759</v>
      </c>
      <c r="L86" s="13">
        <f t="shared" si="74"/>
        <v>621301</v>
      </c>
      <c r="M86" s="76">
        <f t="shared" ref="M86" si="95">(K86-K82)/K82</f>
        <v>5.0530766230298528E-2</v>
      </c>
      <c r="N86" s="77">
        <f t="shared" si="71"/>
        <v>0.73583614612752868</v>
      </c>
      <c r="O86" s="78">
        <f t="shared" si="79"/>
        <v>0.72772410012661648</v>
      </c>
      <c r="P86" s="79">
        <f t="shared" si="86"/>
        <v>2.6862429753188727E-2</v>
      </c>
      <c r="Q86" s="80">
        <f t="shared" si="84"/>
        <v>0.1132059959406071</v>
      </c>
      <c r="R86" s="81">
        <f t="shared" si="80"/>
        <v>0.11953831323961631</v>
      </c>
      <c r="S86">
        <v>-4.3733333333333325E-2</v>
      </c>
    </row>
    <row r="87" spans="1:19" ht="15.75" x14ac:dyDescent="0.25">
      <c r="A87" s="18">
        <f t="shared" si="76"/>
        <v>2000</v>
      </c>
      <c r="B87" s="19">
        <f t="shared" si="77"/>
        <v>3</v>
      </c>
      <c r="C87" s="75">
        <v>220107</v>
      </c>
      <c r="D87" s="10">
        <v>163227</v>
      </c>
      <c r="E87" s="11">
        <v>0.74158023143289398</v>
      </c>
      <c r="F87" s="10">
        <v>18882.394</v>
      </c>
      <c r="G87" s="10">
        <v>16794.5</v>
      </c>
      <c r="H87" s="12">
        <v>11.057358510790525</v>
      </c>
      <c r="J87" s="8">
        <v>76</v>
      </c>
      <c r="K87" s="13">
        <f t="shared" si="73"/>
        <v>864563</v>
      </c>
      <c r="L87" s="13">
        <f t="shared" si="74"/>
        <v>634668</v>
      </c>
      <c r="M87" s="76">
        <f t="shared" ref="M87" si="96">(K87-K83)/K83</f>
        <v>5.1685128102822858E-2</v>
      </c>
      <c r="N87" s="77">
        <f t="shared" si="71"/>
        <v>0.74158023143289398</v>
      </c>
      <c r="O87" s="78">
        <f t="shared" si="79"/>
        <v>0.73409109573275744</v>
      </c>
      <c r="P87" s="79">
        <f t="shared" si="86"/>
        <v>2.9977493985302996E-2</v>
      </c>
      <c r="Q87" s="80">
        <f t="shared" si="84"/>
        <v>0.11057358510790527</v>
      </c>
      <c r="R87" s="81">
        <f t="shared" si="80"/>
        <v>0.11599217538774739</v>
      </c>
      <c r="S87">
        <v>0.18999999999999997</v>
      </c>
    </row>
    <row r="88" spans="1:19" ht="15.75" x14ac:dyDescent="0.25">
      <c r="A88" s="49">
        <f t="shared" si="76"/>
        <v>2000</v>
      </c>
      <c r="B88" s="50">
        <f t="shared" si="77"/>
        <v>4</v>
      </c>
      <c r="C88" s="82">
        <v>222349</v>
      </c>
      <c r="D88" s="51">
        <v>166992</v>
      </c>
      <c r="E88" s="52">
        <v>0.75103553422772307</v>
      </c>
      <c r="F88" s="51">
        <v>18985.898999999998</v>
      </c>
      <c r="G88" s="51">
        <v>16953.8</v>
      </c>
      <c r="H88" s="53">
        <v>10.703201360125218</v>
      </c>
      <c r="I88" s="54"/>
      <c r="J88" s="54">
        <v>77</v>
      </c>
      <c r="K88" s="55">
        <f t="shared" si="73"/>
        <v>875260</v>
      </c>
      <c r="L88" s="55">
        <f t="shared" si="74"/>
        <v>647851</v>
      </c>
      <c r="M88" s="83">
        <f t="shared" ref="M88" si="97">(K88-K84)/K84</f>
        <v>5.2459438237780369E-2</v>
      </c>
      <c r="N88" s="84">
        <f t="shared" si="71"/>
        <v>0.75103553422772307</v>
      </c>
      <c r="O88" s="85">
        <f t="shared" si="79"/>
        <v>0.74018120329959103</v>
      </c>
      <c r="P88" s="83">
        <f t="shared" si="86"/>
        <v>3.3297547087570552E-2</v>
      </c>
      <c r="Q88" s="86">
        <f t="shared" si="84"/>
        <v>0.10703201360125214</v>
      </c>
      <c r="R88" s="87">
        <f t="shared" si="80"/>
        <v>0.11223165134882451</v>
      </c>
      <c r="S88">
        <v>0.19083333333333333</v>
      </c>
    </row>
    <row r="89" spans="1:19" ht="15.75" x14ac:dyDescent="0.25">
      <c r="A89" s="18">
        <f t="shared" si="76"/>
        <v>2001</v>
      </c>
      <c r="B89" s="19">
        <f t="shared" si="77"/>
        <v>1</v>
      </c>
      <c r="C89" s="75">
        <v>224721</v>
      </c>
      <c r="D89" s="10">
        <v>170735</v>
      </c>
      <c r="E89" s="11">
        <v>0.75976432999141152</v>
      </c>
      <c r="F89" s="10">
        <v>19034.702000000001</v>
      </c>
      <c r="G89" s="10">
        <v>17098.900000000001</v>
      </c>
      <c r="H89" s="12">
        <v>10.169857137768691</v>
      </c>
      <c r="J89" s="8">
        <v>78</v>
      </c>
      <c r="K89" s="13">
        <f t="shared" si="73"/>
        <v>884932</v>
      </c>
      <c r="L89" s="13">
        <f t="shared" si="74"/>
        <v>661186</v>
      </c>
      <c r="M89" s="76">
        <f t="shared" ref="M89" si="98">(K89-K85)/K85</f>
        <v>5.0290840166682692E-2</v>
      </c>
      <c r="N89" s="77">
        <f t="shared" si="71"/>
        <v>0.75976432999141152</v>
      </c>
      <c r="O89" s="78">
        <f t="shared" si="79"/>
        <v>0.74716023378067464</v>
      </c>
      <c r="P89" s="79">
        <f t="shared" si="86"/>
        <v>3.5109326301373388E-2</v>
      </c>
      <c r="Q89" s="80">
        <f t="shared" si="84"/>
        <v>0.1016985713776869</v>
      </c>
      <c r="R89" s="81">
        <f t="shared" si="80"/>
        <v>0.10812754150686285</v>
      </c>
      <c r="S89">
        <v>0.13156666666666667</v>
      </c>
    </row>
    <row r="90" spans="1:19" ht="15.75" x14ac:dyDescent="0.25">
      <c r="A90" s="18">
        <f t="shared" si="76"/>
        <v>2001</v>
      </c>
      <c r="B90" s="19">
        <f t="shared" si="77"/>
        <v>2</v>
      </c>
      <c r="C90" s="75">
        <v>226396</v>
      </c>
      <c r="D90" s="10">
        <v>173291</v>
      </c>
      <c r="E90" s="11">
        <v>0.76543313486103992</v>
      </c>
      <c r="F90" s="10">
        <v>19101.803</v>
      </c>
      <c r="G90" s="10">
        <v>17191.2</v>
      </c>
      <c r="H90" s="12">
        <v>10.002212880113989</v>
      </c>
      <c r="J90" s="8">
        <v>79</v>
      </c>
      <c r="K90" s="13">
        <f t="shared" si="73"/>
        <v>893573</v>
      </c>
      <c r="L90" s="13">
        <f t="shared" si="74"/>
        <v>674245</v>
      </c>
      <c r="M90" s="76">
        <f t="shared" ref="M90" si="99">(K90-K86)/K86</f>
        <v>4.6633769014440843E-2</v>
      </c>
      <c r="N90" s="77">
        <f t="shared" si="71"/>
        <v>0.76543313486103992</v>
      </c>
      <c r="O90" s="78">
        <f t="shared" si="79"/>
        <v>0.75454943244704131</v>
      </c>
      <c r="P90" s="79">
        <f t="shared" si="86"/>
        <v>3.6861954023176505E-2</v>
      </c>
      <c r="Q90" s="80">
        <f t="shared" si="84"/>
        <v>0.10002212880113981</v>
      </c>
      <c r="R90" s="81">
        <f t="shared" si="80"/>
        <v>0.10483157472199603</v>
      </c>
      <c r="S90">
        <v>1.7033333333333334E-2</v>
      </c>
    </row>
    <row r="91" spans="1:19" ht="15.75" x14ac:dyDescent="0.25">
      <c r="A91" s="18">
        <f t="shared" si="76"/>
        <v>2001</v>
      </c>
      <c r="B91" s="19">
        <f t="shared" si="77"/>
        <v>3</v>
      </c>
      <c r="C91" s="75">
        <v>228506</v>
      </c>
      <c r="D91" s="10">
        <v>176927</v>
      </c>
      <c r="E91" s="11">
        <v>0.77427726186620915</v>
      </c>
      <c r="F91" s="10">
        <v>19182.013999999999</v>
      </c>
      <c r="G91" s="10">
        <v>17282.2</v>
      </c>
      <c r="H91" s="12">
        <v>9.9041424951519694</v>
      </c>
      <c r="J91" s="8">
        <v>80</v>
      </c>
      <c r="K91" s="13">
        <f t="shared" si="73"/>
        <v>901972</v>
      </c>
      <c r="L91" s="13">
        <f t="shared" si="74"/>
        <v>687945</v>
      </c>
      <c r="M91" s="76">
        <f t="shared" ref="M91" si="100">(K91-K87)/K87</f>
        <v>4.3269258573406452E-2</v>
      </c>
      <c r="N91" s="77">
        <f t="shared" si="71"/>
        <v>0.77427726186620915</v>
      </c>
      <c r="O91" s="78">
        <f t="shared" si="79"/>
        <v>0.76271214627505068</v>
      </c>
      <c r="P91" s="79">
        <f t="shared" si="86"/>
        <v>3.8988418070545039E-2</v>
      </c>
      <c r="Q91" s="80">
        <f t="shared" si="84"/>
        <v>9.9041424951519574E-2</v>
      </c>
      <c r="R91" s="81">
        <f t="shared" si="80"/>
        <v>0.10194853468289961</v>
      </c>
      <c r="S91">
        <v>-7.6933333333333326E-2</v>
      </c>
    </row>
    <row r="92" spans="1:19" ht="15.75" x14ac:dyDescent="0.25">
      <c r="A92" s="49">
        <f t="shared" si="76"/>
        <v>2001</v>
      </c>
      <c r="B92" s="50">
        <f t="shared" si="77"/>
        <v>4</v>
      </c>
      <c r="C92" s="82">
        <v>230061</v>
      </c>
      <c r="D92" s="51">
        <v>180040</v>
      </c>
      <c r="E92" s="52">
        <v>0.78257505618075207</v>
      </c>
      <c r="F92" s="51">
        <v>19343.566000000003</v>
      </c>
      <c r="G92" s="51">
        <v>17406.900000000001</v>
      </c>
      <c r="H92" s="53">
        <v>10.011938853466832</v>
      </c>
      <c r="I92" s="54"/>
      <c r="J92" s="54">
        <v>81</v>
      </c>
      <c r="K92" s="55">
        <f t="shared" si="73"/>
        <v>909684</v>
      </c>
      <c r="L92" s="55">
        <f t="shared" si="74"/>
        <v>700993</v>
      </c>
      <c r="M92" s="83">
        <f t="shared" ref="M92" si="101">(K92-K88)/K88</f>
        <v>3.9330027648927179E-2</v>
      </c>
      <c r="N92" s="84">
        <f t="shared" si="71"/>
        <v>0.78257505618075207</v>
      </c>
      <c r="O92" s="85">
        <f t="shared" si="79"/>
        <v>0.77058956736625028</v>
      </c>
      <c r="P92" s="83">
        <f t="shared" si="86"/>
        <v>4.1082324072949143E-2</v>
      </c>
      <c r="Q92" s="86">
        <f t="shared" si="84"/>
        <v>0.1001193885346684</v>
      </c>
      <c r="R92" s="87">
        <f t="shared" si="80"/>
        <v>0.10022037841625367</v>
      </c>
      <c r="S92">
        <v>4.4600000000000001E-2</v>
      </c>
    </row>
    <row r="93" spans="1:19" ht="15.75" x14ac:dyDescent="0.25">
      <c r="A93" s="18">
        <f t="shared" si="76"/>
        <v>2002</v>
      </c>
      <c r="B93" s="19">
        <f t="shared" si="77"/>
        <v>1</v>
      </c>
      <c r="C93" s="75">
        <v>231052</v>
      </c>
      <c r="D93" s="10">
        <v>182753</v>
      </c>
      <c r="E93" s="11">
        <v>0.79096047642954836</v>
      </c>
      <c r="F93" s="10">
        <v>19607.917000000001</v>
      </c>
      <c r="G93" s="10">
        <v>17493</v>
      </c>
      <c r="H93" s="12">
        <v>10.786036069002126</v>
      </c>
      <c r="J93" s="8">
        <v>82</v>
      </c>
      <c r="K93" s="13">
        <f t="shared" si="73"/>
        <v>916015</v>
      </c>
      <c r="L93" s="13">
        <f t="shared" si="74"/>
        <v>713011</v>
      </c>
      <c r="M93" s="76">
        <f t="shared" ref="M93" si="102">(K93-K89)/K89</f>
        <v>3.5124732747826952E-2</v>
      </c>
      <c r="N93" s="77">
        <f t="shared" si="71"/>
        <v>0.79096047642954836</v>
      </c>
      <c r="O93" s="78">
        <f t="shared" si="79"/>
        <v>0.77838354175422897</v>
      </c>
      <c r="P93" s="79">
        <f t="shared" si="86"/>
        <v>4.1789306445770752E-2</v>
      </c>
      <c r="Q93" s="80">
        <f t="shared" si="84"/>
        <v>0.10786036069002136</v>
      </c>
      <c r="R93" s="81">
        <f t="shared" si="80"/>
        <v>0.10176082574433729</v>
      </c>
      <c r="S93">
        <v>-6.0166666666666653E-2</v>
      </c>
    </row>
    <row r="94" spans="1:19" ht="15.75" x14ac:dyDescent="0.25">
      <c r="A94" s="18">
        <f t="shared" si="76"/>
        <v>2002</v>
      </c>
      <c r="B94" s="19">
        <f t="shared" si="77"/>
        <v>2</v>
      </c>
      <c r="C94" s="75">
        <v>232949</v>
      </c>
      <c r="D94" s="10">
        <v>186170</v>
      </c>
      <c r="E94" s="11">
        <v>0.79918780505604226</v>
      </c>
      <c r="F94" s="10">
        <v>19776.971000000001</v>
      </c>
      <c r="G94" s="10">
        <v>17631.900000000001</v>
      </c>
      <c r="H94" s="12">
        <v>10.84630705076121</v>
      </c>
      <c r="J94" s="8">
        <v>83</v>
      </c>
      <c r="K94" s="13">
        <f t="shared" si="73"/>
        <v>922568</v>
      </c>
      <c r="L94" s="13">
        <f t="shared" si="74"/>
        <v>725890</v>
      </c>
      <c r="M94" s="76">
        <f t="shared" ref="M94" si="103">(K94-K90)/K90</f>
        <v>3.2448384183497041E-2</v>
      </c>
      <c r="N94" s="77">
        <f t="shared" si="71"/>
        <v>0.79918780505604226</v>
      </c>
      <c r="O94" s="78">
        <f t="shared" si="79"/>
        <v>0.78681463046626376</v>
      </c>
      <c r="P94" s="79">
        <f t="shared" si="86"/>
        <v>4.2760880376763136E-2</v>
      </c>
      <c r="Q94" s="80">
        <f t="shared" si="84"/>
        <v>0.10846307050761206</v>
      </c>
      <c r="R94" s="81">
        <f t="shared" si="80"/>
        <v>0.10387106117095535</v>
      </c>
      <c r="S94">
        <v>4.1133333333333327E-2</v>
      </c>
    </row>
    <row r="95" spans="1:19" ht="15.75" x14ac:dyDescent="0.25">
      <c r="A95" s="18">
        <f t="shared" si="76"/>
        <v>2002</v>
      </c>
      <c r="B95" s="19">
        <f t="shared" si="77"/>
        <v>3</v>
      </c>
      <c r="C95" s="75">
        <v>234386</v>
      </c>
      <c r="D95" s="10">
        <v>188931</v>
      </c>
      <c r="E95" s="11">
        <v>0.80606776855272921</v>
      </c>
      <c r="F95" s="10">
        <v>19939.212</v>
      </c>
      <c r="G95" s="10">
        <v>17721.400000000001</v>
      </c>
      <c r="H95" s="12">
        <v>11.122866841477988</v>
      </c>
      <c r="J95" s="8">
        <v>84</v>
      </c>
      <c r="K95" s="13">
        <f t="shared" si="73"/>
        <v>928448</v>
      </c>
      <c r="L95" s="13">
        <f t="shared" si="74"/>
        <v>737894</v>
      </c>
      <c r="M95" s="76">
        <f t="shared" ref="M95" si="104">(K95-K91)/K91</f>
        <v>2.9353461083049141E-2</v>
      </c>
      <c r="N95" s="77">
        <f t="shared" si="71"/>
        <v>0.80606776855272921</v>
      </c>
      <c r="O95" s="78">
        <f t="shared" si="79"/>
        <v>0.79476071896325917</v>
      </c>
      <c r="P95" s="79">
        <f t="shared" si="86"/>
        <v>4.2019224218111599E-2</v>
      </c>
      <c r="Q95" s="80">
        <f t="shared" si="84"/>
        <v>0.11122866841477974</v>
      </c>
      <c r="R95" s="81">
        <f t="shared" si="80"/>
        <v>0.10691787203677039</v>
      </c>
      <c r="S95">
        <v>-0.21483333333333332</v>
      </c>
    </row>
    <row r="96" spans="1:19" ht="15.75" x14ac:dyDescent="0.25">
      <c r="A96" s="49">
        <f t="shared" si="76"/>
        <v>2002</v>
      </c>
      <c r="B96" s="50">
        <f t="shared" si="77"/>
        <v>4</v>
      </c>
      <c r="C96" s="82">
        <v>236140</v>
      </c>
      <c r="D96" s="51">
        <v>191698</v>
      </c>
      <c r="E96" s="52">
        <v>0.8117980858812569</v>
      </c>
      <c r="F96" s="51">
        <v>20056.581000000002</v>
      </c>
      <c r="G96" s="51">
        <v>17843.7</v>
      </c>
      <c r="H96" s="53">
        <v>11.033191549447034</v>
      </c>
      <c r="I96" s="54"/>
      <c r="J96" s="54">
        <v>85</v>
      </c>
      <c r="K96" s="55">
        <f t="shared" si="73"/>
        <v>934527</v>
      </c>
      <c r="L96" s="55">
        <f t="shared" si="74"/>
        <v>749552</v>
      </c>
      <c r="M96" s="83">
        <f t="shared" ref="M96" si="105">(K96-K92)/K92</f>
        <v>2.7309483293099582E-2</v>
      </c>
      <c r="N96" s="84">
        <f t="shared" si="71"/>
        <v>0.8117980858812569</v>
      </c>
      <c r="O96" s="85">
        <f t="shared" si="79"/>
        <v>0.80206564390327939</v>
      </c>
      <c r="P96" s="83">
        <f t="shared" si="86"/>
        <v>4.0846746270662884E-2</v>
      </c>
      <c r="Q96" s="86">
        <f t="shared" si="84"/>
        <v>0.11033191549447041</v>
      </c>
      <c r="R96" s="87">
        <f t="shared" si="80"/>
        <v>0.10947100377672089</v>
      </c>
      <c r="S96">
        <v>-0.1537</v>
      </c>
    </row>
    <row r="97" spans="1:19" ht="15.75" x14ac:dyDescent="0.25">
      <c r="A97" s="18">
        <f t="shared" si="76"/>
        <v>2003</v>
      </c>
      <c r="B97" s="19">
        <f t="shared" si="77"/>
        <v>1</v>
      </c>
      <c r="C97" s="75">
        <v>238352</v>
      </c>
      <c r="D97" s="10">
        <v>195380</v>
      </c>
      <c r="E97" s="11">
        <v>0.81971202255487685</v>
      </c>
      <c r="F97" s="10">
        <v>20268.486000000001</v>
      </c>
      <c r="G97" s="10">
        <v>17987.400000000001</v>
      </c>
      <c r="H97" s="12">
        <v>11.254348252750599</v>
      </c>
      <c r="J97" s="8">
        <v>86</v>
      </c>
      <c r="K97" s="13">
        <f t="shared" si="73"/>
        <v>941827</v>
      </c>
      <c r="L97" s="13">
        <f t="shared" si="74"/>
        <v>762179</v>
      </c>
      <c r="M97" s="76">
        <f t="shared" ref="M97" si="106">(K97-K93)/K93</f>
        <v>2.817857786171624E-2</v>
      </c>
      <c r="N97" s="77">
        <f t="shared" si="71"/>
        <v>0.81971202255487685</v>
      </c>
      <c r="O97" s="78">
        <f t="shared" si="79"/>
        <v>0.80925583997910444</v>
      </c>
      <c r="P97" s="79">
        <f t="shared" si="86"/>
        <v>3.9662064482117815E-2</v>
      </c>
      <c r="Q97" s="80">
        <f t="shared" si="84"/>
        <v>0.11254348252750601</v>
      </c>
      <c r="R97" s="81">
        <f t="shared" si="80"/>
        <v>0.11064178423609206</v>
      </c>
      <c r="S97">
        <v>-8.0600000000000005E-2</v>
      </c>
    </row>
    <row r="98" spans="1:19" ht="15.75" x14ac:dyDescent="0.25">
      <c r="A98" s="18">
        <f t="shared" si="76"/>
        <v>2003</v>
      </c>
      <c r="B98" s="19">
        <f t="shared" si="77"/>
        <v>2</v>
      </c>
      <c r="C98" s="75">
        <v>239608</v>
      </c>
      <c r="D98" s="10">
        <v>199288</v>
      </c>
      <c r="E98" s="11">
        <v>0.83172515108009748</v>
      </c>
      <c r="F98" s="10">
        <v>20434.848999999998</v>
      </c>
      <c r="G98" s="10">
        <v>18179.599999999999</v>
      </c>
      <c r="H98" s="12">
        <v>11.036289037418381</v>
      </c>
      <c r="J98" s="8">
        <v>87</v>
      </c>
      <c r="K98" s="13">
        <f t="shared" si="73"/>
        <v>948486</v>
      </c>
      <c r="L98" s="13">
        <f t="shared" si="74"/>
        <v>775297</v>
      </c>
      <c r="M98" s="76">
        <f t="shared" ref="M98" si="107">(K98-K94)/K94</f>
        <v>2.80933221182612E-2</v>
      </c>
      <c r="N98" s="77">
        <f t="shared" si="71"/>
        <v>0.83172515108009748</v>
      </c>
      <c r="O98" s="78">
        <f t="shared" si="79"/>
        <v>0.81740479037118097</v>
      </c>
      <c r="P98" s="79">
        <f t="shared" si="86"/>
        <v>3.8878483851767696E-2</v>
      </c>
      <c r="Q98" s="80">
        <f t="shared" si="84"/>
        <v>0.11036289037418379</v>
      </c>
      <c r="R98" s="81">
        <f t="shared" si="80"/>
        <v>0.11111673920273499</v>
      </c>
      <c r="S98">
        <v>-4.0100000000000004E-2</v>
      </c>
    </row>
    <row r="99" spans="1:19" ht="15.75" x14ac:dyDescent="0.25">
      <c r="A99" s="18">
        <f t="shared" si="76"/>
        <v>2003</v>
      </c>
      <c r="B99" s="19">
        <f t="shared" si="77"/>
        <v>3</v>
      </c>
      <c r="C99" s="75">
        <v>241189</v>
      </c>
      <c r="D99" s="10">
        <v>202014</v>
      </c>
      <c r="E99" s="11">
        <v>0.83757551132099728</v>
      </c>
      <c r="F99" s="10">
        <v>20583.274000000001</v>
      </c>
      <c r="G99" s="10">
        <v>18308.2</v>
      </c>
      <c r="H99" s="12">
        <v>11.053022954462929</v>
      </c>
      <c r="J99" s="8">
        <v>88</v>
      </c>
      <c r="K99" s="13">
        <f t="shared" si="73"/>
        <v>955289</v>
      </c>
      <c r="L99" s="13">
        <f t="shared" si="74"/>
        <v>788380</v>
      </c>
      <c r="M99" s="76">
        <f t="shared" ref="M99" si="108">(K99-K95)/K95</f>
        <v>2.8909535052043842E-2</v>
      </c>
      <c r="N99" s="77">
        <f t="shared" si="71"/>
        <v>0.83757551132099728</v>
      </c>
      <c r="O99" s="78">
        <f t="shared" si="79"/>
        <v>0.82527905167964877</v>
      </c>
      <c r="P99" s="79">
        <f t="shared" si="86"/>
        <v>3.8399397439017643E-2</v>
      </c>
      <c r="Q99" s="80">
        <f t="shared" si="84"/>
        <v>0.11053022954462932</v>
      </c>
      <c r="R99" s="81">
        <f t="shared" si="80"/>
        <v>0.11094212948519738</v>
      </c>
      <c r="S99">
        <v>0.12193333333333334</v>
      </c>
    </row>
    <row r="100" spans="1:19" ht="15.75" x14ac:dyDescent="0.25">
      <c r="A100" s="49">
        <f t="shared" si="76"/>
        <v>2003</v>
      </c>
      <c r="B100" s="50">
        <f t="shared" si="77"/>
        <v>4</v>
      </c>
      <c r="C100" s="82">
        <v>243245</v>
      </c>
      <c r="D100" s="51">
        <v>205584</v>
      </c>
      <c r="E100" s="52">
        <v>0.8451725626426031</v>
      </c>
      <c r="F100" s="51">
        <v>20741.339999999997</v>
      </c>
      <c r="G100" s="51">
        <v>18479.599999999999</v>
      </c>
      <c r="H100" s="53">
        <v>10.90450279490139</v>
      </c>
      <c r="I100" s="54"/>
      <c r="J100" s="54">
        <v>89</v>
      </c>
      <c r="K100" s="55">
        <f t="shared" si="73"/>
        <v>962394</v>
      </c>
      <c r="L100" s="55">
        <f t="shared" si="74"/>
        <v>802266</v>
      </c>
      <c r="M100" s="83">
        <f t="shared" ref="M100" si="109">(K100-K96)/K96</f>
        <v>2.9819363164467157E-2</v>
      </c>
      <c r="N100" s="84">
        <f t="shared" si="71"/>
        <v>0.8451725626426031</v>
      </c>
      <c r="O100" s="85">
        <f t="shared" si="79"/>
        <v>0.83361492278630167</v>
      </c>
      <c r="P100" s="83">
        <f t="shared" si="86"/>
        <v>3.9335033388896518E-2</v>
      </c>
      <c r="Q100" s="86">
        <f t="shared" si="84"/>
        <v>0.10904502794901383</v>
      </c>
      <c r="R100" s="87">
        <f t="shared" si="80"/>
        <v>0.11062040759883324</v>
      </c>
      <c r="S100">
        <v>-0.27926666666666672</v>
      </c>
    </row>
    <row r="101" spans="1:19" ht="15.75" x14ac:dyDescent="0.25">
      <c r="A101" s="18">
        <f t="shared" si="76"/>
        <v>2004</v>
      </c>
      <c r="B101" s="19">
        <f t="shared" si="77"/>
        <v>1</v>
      </c>
      <c r="C101" s="75">
        <v>244725</v>
      </c>
      <c r="D101" s="10">
        <v>209190</v>
      </c>
      <c r="E101" s="11">
        <v>0.85479619981612009</v>
      </c>
      <c r="F101" s="10">
        <v>20923.595999999998</v>
      </c>
      <c r="G101" s="10">
        <v>18665.3</v>
      </c>
      <c r="H101" s="12">
        <v>10.793058707499418</v>
      </c>
      <c r="J101" s="8">
        <v>90</v>
      </c>
      <c r="K101" s="13">
        <f t="shared" si="73"/>
        <v>968767</v>
      </c>
      <c r="L101" s="13">
        <f t="shared" si="74"/>
        <v>816076</v>
      </c>
      <c r="M101" s="76">
        <f t="shared" ref="M101" si="110">(K101-K97)/K97</f>
        <v>2.8603979287066521E-2</v>
      </c>
      <c r="N101" s="77">
        <f t="shared" si="71"/>
        <v>0.85479619981612009</v>
      </c>
      <c r="O101" s="78">
        <f t="shared" si="79"/>
        <v>0.84238624973806908</v>
      </c>
      <c r="P101" s="79">
        <f t="shared" si="86"/>
        <v>4.0939352084033265E-2</v>
      </c>
      <c r="Q101" s="80">
        <f t="shared" si="84"/>
        <v>0.10793058707499414</v>
      </c>
      <c r="R101" s="81">
        <f t="shared" si="80"/>
        <v>0.10946718373570527</v>
      </c>
      <c r="S101">
        <v>3.2933333333333335E-2</v>
      </c>
    </row>
    <row r="102" spans="1:19" ht="15.75" x14ac:dyDescent="0.25">
      <c r="A102" s="18">
        <f t="shared" si="76"/>
        <v>2004</v>
      </c>
      <c r="B102" s="19">
        <f t="shared" si="77"/>
        <v>2</v>
      </c>
      <c r="C102" s="75">
        <v>247131</v>
      </c>
      <c r="D102" s="10">
        <v>212367</v>
      </c>
      <c r="E102" s="11">
        <v>0.85932966726149285</v>
      </c>
      <c r="F102" s="10">
        <v>21093.764999999999</v>
      </c>
      <c r="G102" s="10">
        <v>18811.7</v>
      </c>
      <c r="H102" s="12">
        <v>10.818670825241487</v>
      </c>
      <c r="J102" s="8">
        <v>91</v>
      </c>
      <c r="K102" s="13">
        <f t="shared" si="73"/>
        <v>976290</v>
      </c>
      <c r="L102" s="13">
        <f t="shared" si="74"/>
        <v>829155</v>
      </c>
      <c r="M102" s="76">
        <f t="shared" ref="M102" si="111">(K102-K98)/K98</f>
        <v>2.9314085816764823E-2</v>
      </c>
      <c r="N102" s="77">
        <f t="shared" si="71"/>
        <v>0.85932966726149285</v>
      </c>
      <c r="O102" s="78">
        <f t="shared" si="79"/>
        <v>0.84929170635774209</v>
      </c>
      <c r="P102" s="79">
        <f t="shared" si="86"/>
        <v>3.9009945087404463E-2</v>
      </c>
      <c r="Q102" s="80">
        <f t="shared" si="84"/>
        <v>0.10818670825241483</v>
      </c>
      <c r="R102" s="81">
        <f t="shared" si="80"/>
        <v>0.10892313820526303</v>
      </c>
      <c r="S102">
        <v>-0.22029999999999997</v>
      </c>
    </row>
    <row r="103" spans="1:19" ht="15.75" x14ac:dyDescent="0.25">
      <c r="A103" s="18">
        <f t="shared" si="76"/>
        <v>2004</v>
      </c>
      <c r="B103" s="19">
        <f t="shared" si="77"/>
        <v>3</v>
      </c>
      <c r="C103" s="75">
        <v>249458</v>
      </c>
      <c r="D103" s="10">
        <v>216525</v>
      </c>
      <c r="E103" s="11">
        <v>0.86798178450881514</v>
      </c>
      <c r="F103" s="10">
        <v>21206.234</v>
      </c>
      <c r="G103" s="10">
        <v>18973.400000000001</v>
      </c>
      <c r="H103" s="12">
        <v>10.52913968599988</v>
      </c>
      <c r="J103" s="8">
        <v>92</v>
      </c>
      <c r="K103" s="13">
        <f t="shared" si="73"/>
        <v>984559</v>
      </c>
      <c r="L103" s="13">
        <f t="shared" si="74"/>
        <v>843666</v>
      </c>
      <c r="M103" s="76">
        <f t="shared" ref="M103" si="112">(K103-K99)/K99</f>
        <v>3.0639942467672085E-2</v>
      </c>
      <c r="N103" s="77">
        <f t="shared" si="71"/>
        <v>0.86798178450881514</v>
      </c>
      <c r="O103" s="78">
        <f t="shared" si="79"/>
        <v>0.85689735201242379</v>
      </c>
      <c r="P103" s="79">
        <f t="shared" si="86"/>
        <v>3.8312253617032797E-2</v>
      </c>
      <c r="Q103" s="80">
        <f t="shared" si="84"/>
        <v>0.10529139685999878</v>
      </c>
      <c r="R103" s="81">
        <f t="shared" si="80"/>
        <v>0.1076134300341054</v>
      </c>
      <c r="S103">
        <v>4.7666666666666663E-2</v>
      </c>
    </row>
    <row r="104" spans="1:19" ht="15.75" x14ac:dyDescent="0.25">
      <c r="A104" s="49">
        <f t="shared" si="76"/>
        <v>2004</v>
      </c>
      <c r="B104" s="50">
        <f t="shared" si="77"/>
        <v>4</v>
      </c>
      <c r="C104" s="82">
        <v>251133</v>
      </c>
      <c r="D104" s="51">
        <v>221355</v>
      </c>
      <c r="E104" s="52">
        <v>0.88142538017703764</v>
      </c>
      <c r="F104" s="51">
        <v>21342.156999999999</v>
      </c>
      <c r="G104" s="51">
        <v>19177.2</v>
      </c>
      <c r="H104" s="53">
        <v>10.144040267345048</v>
      </c>
      <c r="I104" s="54"/>
      <c r="J104" s="54">
        <v>93</v>
      </c>
      <c r="K104" s="55">
        <f t="shared" ref="K104:K135" si="113">SUM(C101:C104)</f>
        <v>992447</v>
      </c>
      <c r="L104" s="55">
        <f t="shared" ref="L104:L135" si="114">SUM(D101:D104)</f>
        <v>859437</v>
      </c>
      <c r="M104" s="83">
        <f t="shared" ref="M104" si="115">(K104-K100)/K100</f>
        <v>3.1227335166262467E-2</v>
      </c>
      <c r="N104" s="84">
        <f t="shared" si="71"/>
        <v>0.88142538017703764</v>
      </c>
      <c r="O104" s="85">
        <f t="shared" si="79"/>
        <v>0.86597772979312748</v>
      </c>
      <c r="P104" s="83">
        <f t="shared" si="86"/>
        <v>3.8822250084793723E-2</v>
      </c>
      <c r="Q104" s="86">
        <f t="shared" si="84"/>
        <v>0.10144040267345045</v>
      </c>
      <c r="R104" s="87">
        <f t="shared" si="80"/>
        <v>0.10571227371521455</v>
      </c>
      <c r="S104">
        <v>3.0166666666666665E-2</v>
      </c>
    </row>
    <row r="105" spans="1:19" ht="15.75" x14ac:dyDescent="0.25">
      <c r="A105" s="18">
        <f t="shared" si="76"/>
        <v>2005</v>
      </c>
      <c r="B105" s="19">
        <f t="shared" si="77"/>
        <v>1</v>
      </c>
      <c r="C105" s="75">
        <v>253599</v>
      </c>
      <c r="D105" s="10">
        <v>224814</v>
      </c>
      <c r="E105" s="11">
        <v>0.88649403191652965</v>
      </c>
      <c r="F105" s="10">
        <v>21395.055</v>
      </c>
      <c r="G105" s="10">
        <v>19326.099999999999</v>
      </c>
      <c r="H105" s="12">
        <v>9.6702485691202948</v>
      </c>
      <c r="J105" s="8">
        <v>94</v>
      </c>
      <c r="K105" s="13">
        <f t="shared" si="113"/>
        <v>1001321</v>
      </c>
      <c r="L105" s="13">
        <f t="shared" si="114"/>
        <v>875061</v>
      </c>
      <c r="M105" s="76">
        <f t="shared" ref="M105" si="116">(K105-K101)/K101</f>
        <v>3.3603539344341828E-2</v>
      </c>
      <c r="N105" s="77">
        <f t="shared" si="71"/>
        <v>0.88649403191652965</v>
      </c>
      <c r="O105" s="78">
        <f t="shared" si="79"/>
        <v>0.87390656942179379</v>
      </c>
      <c r="P105" s="79">
        <f t="shared" si="86"/>
        <v>3.7417894337099647E-2</v>
      </c>
      <c r="Q105" s="80">
        <f t="shared" si="84"/>
        <v>9.6702485691202988E-2</v>
      </c>
      <c r="R105" s="81">
        <f t="shared" si="80"/>
        <v>0.10290524836926676</v>
      </c>
      <c r="S105">
        <v>0.25590000000000002</v>
      </c>
    </row>
    <row r="106" spans="1:19" ht="15.75" x14ac:dyDescent="0.25">
      <c r="A106" s="18">
        <f t="shared" si="76"/>
        <v>2005</v>
      </c>
      <c r="B106" s="19">
        <f t="shared" si="77"/>
        <v>2</v>
      </c>
      <c r="C106" s="75">
        <v>255852</v>
      </c>
      <c r="D106" s="10">
        <v>229433</v>
      </c>
      <c r="E106" s="11">
        <v>0.89674108468958613</v>
      </c>
      <c r="F106" s="10">
        <v>21564.594000000001</v>
      </c>
      <c r="G106" s="10">
        <v>19568.8</v>
      </c>
      <c r="H106" s="12">
        <v>9.2549574547983617</v>
      </c>
      <c r="J106" s="8">
        <v>95</v>
      </c>
      <c r="K106" s="13">
        <f t="shared" si="113"/>
        <v>1010042</v>
      </c>
      <c r="L106" s="13">
        <f t="shared" si="114"/>
        <v>892127</v>
      </c>
      <c r="M106" s="76">
        <f t="shared" ref="M106" si="117">(K106-K102)/K102</f>
        <v>3.4571694885740918E-2</v>
      </c>
      <c r="N106" s="77">
        <f t="shared" si="71"/>
        <v>0.89674108468958613</v>
      </c>
      <c r="O106" s="78">
        <f t="shared" si="79"/>
        <v>0.88325732989321237</v>
      </c>
      <c r="P106" s="79">
        <f t="shared" si="86"/>
        <v>3.9992882635266361E-2</v>
      </c>
      <c r="Q106" s="80">
        <f t="shared" si="84"/>
        <v>9.2549574547983626E-2</v>
      </c>
      <c r="R106" s="81">
        <f t="shared" si="80"/>
        <v>9.8995964943158959E-2</v>
      </c>
      <c r="S106">
        <v>0.26289999999999997</v>
      </c>
    </row>
    <row r="107" spans="1:19" ht="15.75" x14ac:dyDescent="0.25">
      <c r="A107" s="18">
        <f t="shared" si="76"/>
        <v>2005</v>
      </c>
      <c r="B107" s="19">
        <f t="shared" si="77"/>
        <v>3</v>
      </c>
      <c r="C107" s="75">
        <v>258327</v>
      </c>
      <c r="D107" s="10">
        <v>233904</v>
      </c>
      <c r="E107" s="11">
        <v>0.90545703701122993</v>
      </c>
      <c r="F107" s="10">
        <v>21694.657999999999</v>
      </c>
      <c r="G107" s="10">
        <v>19877.7</v>
      </c>
      <c r="H107" s="12">
        <v>8.3751400920908736</v>
      </c>
      <c r="J107" s="8">
        <v>96</v>
      </c>
      <c r="K107" s="13">
        <f t="shared" si="113"/>
        <v>1018911</v>
      </c>
      <c r="L107" s="13">
        <f t="shared" si="114"/>
        <v>909506</v>
      </c>
      <c r="M107" s="76">
        <f t="shared" ref="M107" si="118">(K107-K103)/K103</f>
        <v>3.4890748040493254E-2</v>
      </c>
      <c r="N107" s="77">
        <f t="shared" si="71"/>
        <v>0.90545703701122993</v>
      </c>
      <c r="O107" s="78">
        <f t="shared" si="79"/>
        <v>0.89262555807131339</v>
      </c>
      <c r="P107" s="79">
        <f t="shared" si="86"/>
        <v>4.1694849418056776E-2</v>
      </c>
      <c r="Q107" s="80">
        <f t="shared" si="84"/>
        <v>8.3751400920908714E-2</v>
      </c>
      <c r="R107" s="81">
        <f t="shared" si="80"/>
        <v>9.3610965958386444E-2</v>
      </c>
      <c r="S107">
        <v>0.18526666666666666</v>
      </c>
    </row>
    <row r="108" spans="1:19" ht="15.75" x14ac:dyDescent="0.25">
      <c r="A108" s="49">
        <f t="shared" si="76"/>
        <v>2005</v>
      </c>
      <c r="B108" s="50">
        <f t="shared" si="77"/>
        <v>4</v>
      </c>
      <c r="C108" s="82">
        <v>260914</v>
      </c>
      <c r="D108" s="51">
        <v>239206</v>
      </c>
      <c r="E108" s="52">
        <v>0.91680017170408645</v>
      </c>
      <c r="F108" s="51">
        <v>21898.147000000001</v>
      </c>
      <c r="G108" s="51">
        <v>20045</v>
      </c>
      <c r="H108" s="53">
        <v>8.4625744817586614</v>
      </c>
      <c r="I108" s="54"/>
      <c r="J108" s="54">
        <v>97</v>
      </c>
      <c r="K108" s="55">
        <f t="shared" si="113"/>
        <v>1028692</v>
      </c>
      <c r="L108" s="55">
        <f t="shared" si="114"/>
        <v>927357</v>
      </c>
      <c r="M108" s="83">
        <f t="shared" ref="M108" si="119">(K108-K104)/K104</f>
        <v>3.6520841919014314E-2</v>
      </c>
      <c r="N108" s="84">
        <f t="shared" si="71"/>
        <v>0.91680017170408645</v>
      </c>
      <c r="O108" s="85">
        <f t="shared" si="79"/>
        <v>0.90149140850711384</v>
      </c>
      <c r="P108" s="83">
        <f t="shared" si="86"/>
        <v>4.1009921493558719E-2</v>
      </c>
      <c r="Q108" s="86">
        <f t="shared" si="84"/>
        <v>8.4625744817586668E-2</v>
      </c>
      <c r="R108" s="87">
        <f t="shared" si="80"/>
        <v>8.9407301494420499E-2</v>
      </c>
      <c r="S108">
        <v>-0.14476666666666668</v>
      </c>
    </row>
    <row r="109" spans="1:19" ht="15.75" x14ac:dyDescent="0.25">
      <c r="A109" s="18">
        <f t="shared" si="76"/>
        <v>2006</v>
      </c>
      <c r="B109" s="19">
        <f t="shared" si="77"/>
        <v>1</v>
      </c>
      <c r="C109" s="75">
        <v>263915</v>
      </c>
      <c r="D109" s="10">
        <v>243627</v>
      </c>
      <c r="E109" s="11">
        <v>0.92312676429911145</v>
      </c>
      <c r="F109" s="10">
        <v>22116.523000000001</v>
      </c>
      <c r="G109" s="10">
        <v>20227</v>
      </c>
      <c r="H109" s="12">
        <v>8.5434903126499577</v>
      </c>
      <c r="J109" s="8">
        <v>98</v>
      </c>
      <c r="K109" s="13">
        <f t="shared" si="113"/>
        <v>1039008</v>
      </c>
      <c r="L109" s="13">
        <f t="shared" si="114"/>
        <v>946170</v>
      </c>
      <c r="M109" s="76">
        <f t="shared" ref="M109" si="120">(K109-K105)/K105</f>
        <v>3.7637281151598735E-2</v>
      </c>
      <c r="N109" s="77">
        <f t="shared" si="71"/>
        <v>0.92312676429911145</v>
      </c>
      <c r="O109" s="78">
        <f t="shared" si="79"/>
        <v>0.91064746373463923</v>
      </c>
      <c r="P109" s="79">
        <f t="shared" si="86"/>
        <v>4.2042130816289047E-2</v>
      </c>
      <c r="Q109" s="80">
        <f t="shared" si="84"/>
        <v>8.5434903126499595E-2</v>
      </c>
      <c r="R109" s="81">
        <f t="shared" si="80"/>
        <v>8.6590405853244651E-2</v>
      </c>
      <c r="S109">
        <v>-9.7633333333333308E-2</v>
      </c>
    </row>
    <row r="110" spans="1:19" ht="15.75" x14ac:dyDescent="0.25">
      <c r="A110" s="18">
        <f t="shared" si="76"/>
        <v>2006</v>
      </c>
      <c r="B110" s="19">
        <f t="shared" si="77"/>
        <v>2</v>
      </c>
      <c r="C110" s="75">
        <v>266491</v>
      </c>
      <c r="D110" s="10">
        <v>249021</v>
      </c>
      <c r="E110" s="11">
        <v>0.93444431519263316</v>
      </c>
      <c r="F110" s="10">
        <v>22260.065999999999</v>
      </c>
      <c r="G110" s="10">
        <v>20406</v>
      </c>
      <c r="H110" s="12">
        <v>8.3291127708246702</v>
      </c>
      <c r="J110" s="8">
        <v>99</v>
      </c>
      <c r="K110" s="13">
        <f t="shared" si="113"/>
        <v>1049647</v>
      </c>
      <c r="L110" s="13">
        <f t="shared" si="114"/>
        <v>965758</v>
      </c>
      <c r="M110" s="76">
        <f t="shared" ref="M110" si="121">(K110-K106)/K106</f>
        <v>3.9211240720682904E-2</v>
      </c>
      <c r="N110" s="77">
        <f t="shared" si="71"/>
        <v>0.93444431519263316</v>
      </c>
      <c r="O110" s="78">
        <f t="shared" si="79"/>
        <v>0.92007884555474362</v>
      </c>
      <c r="P110" s="79">
        <f t="shared" si="86"/>
        <v>4.1688321642327095E-2</v>
      </c>
      <c r="Q110" s="80">
        <f t="shared" si="84"/>
        <v>8.3291127708246648E-2</v>
      </c>
      <c r="R110" s="81">
        <f t="shared" si="80"/>
        <v>8.4275794143310406E-2</v>
      </c>
      <c r="S110">
        <v>0.12319999999999999</v>
      </c>
    </row>
    <row r="111" spans="1:19" ht="15.75" x14ac:dyDescent="0.25">
      <c r="A111" s="18">
        <f t="shared" si="76"/>
        <v>2006</v>
      </c>
      <c r="B111" s="19">
        <f t="shared" si="77"/>
        <v>3</v>
      </c>
      <c r="C111" s="75">
        <v>268969</v>
      </c>
      <c r="D111" s="10">
        <v>253409</v>
      </c>
      <c r="E111" s="11">
        <v>0.94214946703895242</v>
      </c>
      <c r="F111" s="10">
        <v>22424.48</v>
      </c>
      <c r="G111" s="10">
        <v>20620.2</v>
      </c>
      <c r="H111" s="12">
        <v>8.0460282691059053</v>
      </c>
      <c r="J111" s="8">
        <v>100</v>
      </c>
      <c r="K111" s="13">
        <f t="shared" si="113"/>
        <v>1060289</v>
      </c>
      <c r="L111" s="13">
        <f t="shared" si="114"/>
        <v>985263</v>
      </c>
      <c r="M111" s="76">
        <f t="shared" ref="M111" si="122">(K111-K107)/K107</f>
        <v>4.061002383917732E-2</v>
      </c>
      <c r="N111" s="77">
        <f t="shared" si="71"/>
        <v>0.94214946703895242</v>
      </c>
      <c r="O111" s="78">
        <f t="shared" si="79"/>
        <v>0.92924004681742434</v>
      </c>
      <c r="P111" s="79">
        <f t="shared" si="86"/>
        <v>4.1018866662549398E-2</v>
      </c>
      <c r="Q111" s="80">
        <f t="shared" si="84"/>
        <v>8.0460282691058982E-2</v>
      </c>
      <c r="R111" s="81">
        <f t="shared" si="80"/>
        <v>8.3453014585847973E-2</v>
      </c>
      <c r="S111">
        <v>8.6300000000000002E-2</v>
      </c>
    </row>
    <row r="112" spans="1:19" ht="15.75" x14ac:dyDescent="0.25">
      <c r="A112" s="49">
        <f t="shared" si="76"/>
        <v>2006</v>
      </c>
      <c r="B112" s="50">
        <f t="shared" si="77"/>
        <v>4</v>
      </c>
      <c r="C112" s="82">
        <v>271521</v>
      </c>
      <c r="D112" s="51">
        <v>257766</v>
      </c>
      <c r="E112" s="52">
        <v>0.94934093495530736</v>
      </c>
      <c r="F112" s="51">
        <v>22612.822</v>
      </c>
      <c r="G112" s="51">
        <v>20796</v>
      </c>
      <c r="H112" s="53">
        <v>8.0344770767664464</v>
      </c>
      <c r="I112" s="54"/>
      <c r="J112" s="54">
        <v>101</v>
      </c>
      <c r="K112" s="55">
        <f t="shared" si="113"/>
        <v>1070896</v>
      </c>
      <c r="L112" s="55">
        <f t="shared" si="114"/>
        <v>1003823</v>
      </c>
      <c r="M112" s="83">
        <f t="shared" ref="M112" si="123">(K112-K108)/K108</f>
        <v>4.1026857407270592E-2</v>
      </c>
      <c r="N112" s="84">
        <f t="shared" si="71"/>
        <v>0.94934093495530736</v>
      </c>
      <c r="O112" s="85">
        <f t="shared" si="79"/>
        <v>0.93736740075600244</v>
      </c>
      <c r="P112" s="83">
        <f t="shared" si="86"/>
        <v>3.9796266398478379E-2</v>
      </c>
      <c r="Q112" s="86">
        <f t="shared" si="84"/>
        <v>8.0344770767664442E-2</v>
      </c>
      <c r="R112" s="87">
        <f t="shared" si="80"/>
        <v>8.2382771073367417E-2</v>
      </c>
      <c r="S112">
        <v>-0.20793333333333333</v>
      </c>
    </row>
    <row r="113" spans="1:19" ht="15.75" x14ac:dyDescent="0.25">
      <c r="A113" s="18">
        <f t="shared" si="76"/>
        <v>2007</v>
      </c>
      <c r="B113" s="19">
        <f t="shared" si="77"/>
        <v>1</v>
      </c>
      <c r="C113" s="75">
        <v>274020</v>
      </c>
      <c r="D113" s="10">
        <v>263773</v>
      </c>
      <c r="E113" s="11">
        <v>0.96260491934895265</v>
      </c>
      <c r="F113" s="10">
        <v>22810.922000000002</v>
      </c>
      <c r="G113" s="10">
        <v>21000.2</v>
      </c>
      <c r="H113" s="12">
        <v>7.9379605962442028</v>
      </c>
      <c r="J113" s="8">
        <v>102</v>
      </c>
      <c r="K113" s="13">
        <f t="shared" si="113"/>
        <v>1081001</v>
      </c>
      <c r="L113" s="13">
        <f t="shared" si="114"/>
        <v>1023969</v>
      </c>
      <c r="M113" s="76">
        <f t="shared" ref="M113" si="124">(K113-K109)/K109</f>
        <v>4.0416435677107392E-2</v>
      </c>
      <c r="N113" s="77">
        <f t="shared" si="71"/>
        <v>0.96260491934895265</v>
      </c>
      <c r="O113" s="78">
        <f t="shared" si="79"/>
        <v>0.94724149191351348</v>
      </c>
      <c r="P113" s="79">
        <f t="shared" si="86"/>
        <v>4.0184626473124041E-2</v>
      </c>
      <c r="Q113" s="80">
        <f t="shared" si="84"/>
        <v>7.937960596244209E-2</v>
      </c>
      <c r="R113" s="81">
        <f t="shared" si="80"/>
        <v>8.0868946782353041E-2</v>
      </c>
      <c r="S113">
        <v>0.15759999999999999</v>
      </c>
    </row>
    <row r="114" spans="1:19" ht="15.75" x14ac:dyDescent="0.25">
      <c r="A114" s="18">
        <f t="shared" si="76"/>
        <v>2007</v>
      </c>
      <c r="B114" s="19">
        <f t="shared" si="77"/>
        <v>2</v>
      </c>
      <c r="C114" s="75">
        <v>276493</v>
      </c>
      <c r="D114" s="10">
        <v>267333</v>
      </c>
      <c r="E114" s="11">
        <v>0.96687077068858884</v>
      </c>
      <c r="F114" s="10">
        <v>22894.891000000003</v>
      </c>
      <c r="G114" s="10">
        <v>21108.400000000001</v>
      </c>
      <c r="H114" s="12">
        <v>7.8030115976529428</v>
      </c>
      <c r="J114" s="8">
        <v>103</v>
      </c>
      <c r="K114" s="13">
        <f t="shared" si="113"/>
        <v>1091003</v>
      </c>
      <c r="L114" s="13">
        <f t="shared" si="114"/>
        <v>1042281</v>
      </c>
      <c r="M114" s="76">
        <f t="shared" ref="M114" si="125">(K114-K110)/K110</f>
        <v>3.939991254202603E-2</v>
      </c>
      <c r="N114" s="77">
        <f t="shared" si="71"/>
        <v>0.96687077068858884</v>
      </c>
      <c r="O114" s="78">
        <f t="shared" si="79"/>
        <v>0.95534201097522187</v>
      </c>
      <c r="P114" s="79">
        <f t="shared" si="86"/>
        <v>3.8326243007159901E-2</v>
      </c>
      <c r="Q114" s="80">
        <f t="shared" si="84"/>
        <v>7.8030115976529535E-2</v>
      </c>
      <c r="R114" s="81">
        <f t="shared" si="80"/>
        <v>7.9553693849423762E-2</v>
      </c>
      <c r="S114">
        <v>-0.24123333333333333</v>
      </c>
    </row>
    <row r="115" spans="1:19" ht="15.75" x14ac:dyDescent="0.25">
      <c r="A115" s="18">
        <f t="shared" si="76"/>
        <v>2007</v>
      </c>
      <c r="B115" s="19">
        <f t="shared" si="77"/>
        <v>3</v>
      </c>
      <c r="C115" s="75">
        <v>278615</v>
      </c>
      <c r="D115" s="10">
        <v>269354</v>
      </c>
      <c r="E115" s="11">
        <v>0.96676058360102646</v>
      </c>
      <c r="F115" s="10">
        <v>23086.566999999999</v>
      </c>
      <c r="G115" s="10">
        <v>21240.799999999999</v>
      </c>
      <c r="H115" s="12">
        <v>7.9949825368145913</v>
      </c>
      <c r="J115" s="8">
        <v>104</v>
      </c>
      <c r="K115" s="13">
        <f t="shared" si="113"/>
        <v>1100649</v>
      </c>
      <c r="L115" s="13">
        <f t="shared" si="114"/>
        <v>1058226</v>
      </c>
      <c r="M115" s="76">
        <f t="shared" ref="M115" si="126">(K115-K111)/K111</f>
        <v>3.8065093573544574E-2</v>
      </c>
      <c r="N115" s="77">
        <f t="shared" si="71"/>
        <v>0.96676058360102646</v>
      </c>
      <c r="O115" s="78">
        <f t="shared" si="79"/>
        <v>0.96145637710114673</v>
      </c>
      <c r="P115" s="79">
        <f t="shared" si="86"/>
        <v>3.4669545715405668E-2</v>
      </c>
      <c r="Q115" s="80">
        <f t="shared" si="84"/>
        <v>7.9949825368145877E-2</v>
      </c>
      <c r="R115" s="81">
        <f t="shared" si="80"/>
        <v>7.9426079518695486E-2</v>
      </c>
      <c r="S115">
        <v>8.7833333333333319E-2</v>
      </c>
    </row>
    <row r="116" spans="1:19" ht="15.75" x14ac:dyDescent="0.25">
      <c r="A116" s="49">
        <f t="shared" si="76"/>
        <v>2007</v>
      </c>
      <c r="B116" s="50">
        <f t="shared" si="77"/>
        <v>4</v>
      </c>
      <c r="C116" s="82">
        <v>280371</v>
      </c>
      <c r="D116" s="51">
        <v>275079</v>
      </c>
      <c r="E116" s="52">
        <v>0.98112500936259461</v>
      </c>
      <c r="F116" s="51">
        <v>23287.231</v>
      </c>
      <c r="G116" s="51">
        <v>21342.6</v>
      </c>
      <c r="H116" s="53">
        <v>8.3506321554503415</v>
      </c>
      <c r="I116" s="54"/>
      <c r="J116" s="54">
        <v>105</v>
      </c>
      <c r="K116" s="55">
        <f t="shared" si="113"/>
        <v>1109499</v>
      </c>
      <c r="L116" s="55">
        <f t="shared" si="114"/>
        <v>1075539</v>
      </c>
      <c r="M116" s="83">
        <f t="shared" ref="M116" si="127">(K116-K112)/K112</f>
        <v>3.6047384619981769E-2</v>
      </c>
      <c r="N116" s="84">
        <f t="shared" si="71"/>
        <v>0.98112500936259461</v>
      </c>
      <c r="O116" s="85">
        <f t="shared" si="79"/>
        <v>0.96939159025830579</v>
      </c>
      <c r="P116" s="83">
        <f t="shared" si="86"/>
        <v>3.4163967593150033E-2</v>
      </c>
      <c r="Q116" s="86">
        <f t="shared" si="84"/>
        <v>8.3506321554503438E-2</v>
      </c>
      <c r="R116" s="87">
        <f t="shared" si="80"/>
        <v>8.0216467215405235E-2</v>
      </c>
      <c r="S116">
        <v>-3.0733333333333335E-2</v>
      </c>
    </row>
    <row r="117" spans="1:19" ht="15.75" x14ac:dyDescent="0.25">
      <c r="A117" s="18">
        <f t="shared" si="76"/>
        <v>2008</v>
      </c>
      <c r="B117" s="19">
        <f t="shared" si="77"/>
        <v>1</v>
      </c>
      <c r="C117" s="75">
        <v>280990.75</v>
      </c>
      <c r="D117" s="10">
        <v>277657</v>
      </c>
      <c r="E117" s="11">
        <v>0.98813573044664282</v>
      </c>
      <c r="F117" s="10">
        <v>23675.012999999999</v>
      </c>
      <c r="G117" s="10">
        <v>21544.3</v>
      </c>
      <c r="H117" s="12">
        <v>8.9998387751677278</v>
      </c>
      <c r="J117" s="8">
        <v>106</v>
      </c>
      <c r="K117" s="13">
        <f t="shared" si="113"/>
        <v>1116469.75</v>
      </c>
      <c r="L117" s="13">
        <f t="shared" si="114"/>
        <v>1089423</v>
      </c>
      <c r="M117" s="76">
        <f t="shared" ref="M117" si="128">(K117-K113)/K113</f>
        <v>3.2811024226619585E-2</v>
      </c>
      <c r="N117" s="77">
        <f t="shared" si="71"/>
        <v>0.98813573044664282</v>
      </c>
      <c r="O117" s="78">
        <f t="shared" si="79"/>
        <v>0.9757747578920074</v>
      </c>
      <c r="P117" s="79">
        <f t="shared" si="86"/>
        <v>3.0122483254881656E-2</v>
      </c>
      <c r="Q117" s="80">
        <f t="shared" si="84"/>
        <v>8.9998387751677233E-2</v>
      </c>
      <c r="R117" s="81">
        <f t="shared" si="80"/>
        <v>8.2871162662714021E-2</v>
      </c>
      <c r="S117">
        <v>9.000000000000008E-3</v>
      </c>
    </row>
    <row r="118" spans="1:19" ht="15.75" x14ac:dyDescent="0.25">
      <c r="A118" s="18">
        <f t="shared" si="76"/>
        <v>2008</v>
      </c>
      <c r="B118" s="19">
        <f t="shared" si="77"/>
        <v>2</v>
      </c>
      <c r="C118" s="75">
        <v>281315.75</v>
      </c>
      <c r="D118" s="10">
        <v>278983</v>
      </c>
      <c r="E118" s="11">
        <v>0.991707716329427</v>
      </c>
      <c r="F118" s="10">
        <v>23737.127</v>
      </c>
      <c r="G118" s="10">
        <v>21341.7</v>
      </c>
      <c r="H118" s="12">
        <v>10.091478214697171</v>
      </c>
      <c r="J118" s="8">
        <v>107</v>
      </c>
      <c r="K118" s="13">
        <f t="shared" si="113"/>
        <v>1121292.5</v>
      </c>
      <c r="L118" s="13">
        <f t="shared" si="114"/>
        <v>1101073</v>
      </c>
      <c r="M118" s="76">
        <f t="shared" ref="M118" si="129">(K118-K114)/K114</f>
        <v>2.7762985069701915E-2</v>
      </c>
      <c r="N118" s="77">
        <f t="shared" si="71"/>
        <v>0.991707716329427</v>
      </c>
      <c r="O118" s="78">
        <f t="shared" si="79"/>
        <v>0.98196768461396111</v>
      </c>
      <c r="P118" s="79">
        <f t="shared" si="86"/>
        <v>2.7870305432877922E-2</v>
      </c>
      <c r="Q118" s="80">
        <f t="shared" si="84"/>
        <v>0.10091478214697169</v>
      </c>
      <c r="R118" s="81">
        <f t="shared" si="80"/>
        <v>8.859232920532456E-2</v>
      </c>
      <c r="S118">
        <v>-0.20453333333333334</v>
      </c>
    </row>
    <row r="119" spans="1:19" ht="15.75" x14ac:dyDescent="0.25">
      <c r="A119" s="18">
        <f t="shared" si="76"/>
        <v>2008</v>
      </c>
      <c r="B119" s="19">
        <f t="shared" si="77"/>
        <v>3</v>
      </c>
      <c r="C119" s="75">
        <v>280801.75</v>
      </c>
      <c r="D119" s="10">
        <v>277456</v>
      </c>
      <c r="E119" s="11">
        <v>0.98808501015396089</v>
      </c>
      <c r="F119" s="10">
        <v>23788.494999999999</v>
      </c>
      <c r="G119" s="10">
        <v>21131.599999999999</v>
      </c>
      <c r="H119" s="12">
        <v>11.168823416529714</v>
      </c>
      <c r="J119" s="8">
        <v>108</v>
      </c>
      <c r="K119" s="13">
        <f t="shared" si="113"/>
        <v>1123479.25</v>
      </c>
      <c r="L119" s="13">
        <f t="shared" si="114"/>
        <v>1109175</v>
      </c>
      <c r="M119" s="76">
        <f t="shared" ref="M119" si="130">(K119-K115)/K115</f>
        <v>2.0742534631839941E-2</v>
      </c>
      <c r="N119" s="77">
        <f t="shared" si="71"/>
        <v>0.98808501015396089</v>
      </c>
      <c r="O119" s="78">
        <f t="shared" si="79"/>
        <v>0.98726790014145793</v>
      </c>
      <c r="P119" s="79">
        <f t="shared" si="86"/>
        <v>2.6846275769821838E-2</v>
      </c>
      <c r="Q119" s="80">
        <f t="shared" si="84"/>
        <v>0.11168823416529716</v>
      </c>
      <c r="R119" s="81">
        <f t="shared" si="80"/>
        <v>9.6526931404612382E-2</v>
      </c>
      <c r="S119">
        <v>-0.15890000000000001</v>
      </c>
    </row>
    <row r="120" spans="1:19" ht="15.75" x14ac:dyDescent="0.25">
      <c r="A120" s="49">
        <f t="shared" si="76"/>
        <v>2008</v>
      </c>
      <c r="B120" s="50">
        <f t="shared" si="77"/>
        <v>4</v>
      </c>
      <c r="C120" s="82">
        <v>276232.75</v>
      </c>
      <c r="D120" s="51">
        <v>275445</v>
      </c>
      <c r="E120" s="52">
        <v>0.99714823821578003</v>
      </c>
      <c r="F120" s="51">
        <v>23983.482</v>
      </c>
      <c r="G120" s="51">
        <v>20766.8</v>
      </c>
      <c r="H120" s="53">
        <v>13.412072525582397</v>
      </c>
      <c r="I120" s="54"/>
      <c r="J120" s="54">
        <v>109</v>
      </c>
      <c r="K120" s="55">
        <f t="shared" si="113"/>
        <v>1119341</v>
      </c>
      <c r="L120" s="55">
        <f t="shared" si="114"/>
        <v>1109541</v>
      </c>
      <c r="M120" s="83">
        <f t="shared" ref="M120" si="131">(K120-K116)/K116</f>
        <v>8.870670455764269E-3</v>
      </c>
      <c r="N120" s="84">
        <f t="shared" si="71"/>
        <v>0.99714823821578003</v>
      </c>
      <c r="O120" s="85">
        <f t="shared" si="79"/>
        <v>0.9912448485314127</v>
      </c>
      <c r="P120" s="83">
        <f t="shared" si="86"/>
        <v>2.2543271978750976E-2</v>
      </c>
      <c r="Q120" s="86">
        <f t="shared" si="84"/>
        <v>0.13412072525582397</v>
      </c>
      <c r="R120" s="87">
        <f t="shared" si="80"/>
        <v>0.10918053232994251</v>
      </c>
      <c r="S120">
        <v>-3.2933333333333328E-2</v>
      </c>
    </row>
    <row r="121" spans="1:19" ht="15.75" x14ac:dyDescent="0.25">
      <c r="A121" s="18">
        <f t="shared" si="76"/>
        <v>2009</v>
      </c>
      <c r="B121" s="19">
        <f t="shared" si="77"/>
        <v>1</v>
      </c>
      <c r="C121" s="75">
        <v>269050</v>
      </c>
      <c r="D121" s="10">
        <v>269199</v>
      </c>
      <c r="E121" s="11">
        <v>1.0005538004088459</v>
      </c>
      <c r="F121" s="10">
        <v>24107.111000000001</v>
      </c>
      <c r="G121" s="10">
        <v>20195.3</v>
      </c>
      <c r="H121" s="12">
        <v>16.226792998962008</v>
      </c>
      <c r="J121" s="8">
        <v>110</v>
      </c>
      <c r="K121" s="13">
        <f t="shared" si="113"/>
        <v>1107400.25</v>
      </c>
      <c r="L121" s="13">
        <f t="shared" si="114"/>
        <v>1101083</v>
      </c>
      <c r="M121" s="76">
        <f t="shared" ref="M121" si="132">(K121-K117)/K117</f>
        <v>-8.1233728007409061E-3</v>
      </c>
      <c r="N121" s="77">
        <f t="shared" si="71"/>
        <v>1.0005538004088459</v>
      </c>
      <c r="O121" s="78">
        <f t="shared" si="79"/>
        <v>0.99429542299633755</v>
      </c>
      <c r="P121" s="79">
        <f t="shared" si="86"/>
        <v>1.8980471624763937E-2</v>
      </c>
      <c r="Q121" s="80">
        <f t="shared" si="84"/>
        <v>0.16226792998962014</v>
      </c>
      <c r="R121" s="81">
        <f t="shared" si="80"/>
        <v>0.12724791788942824</v>
      </c>
      <c r="S121">
        <v>2.0266666666666659E-2</v>
      </c>
    </row>
    <row r="122" spans="1:19" ht="15.75" x14ac:dyDescent="0.25">
      <c r="A122" s="18">
        <f t="shared" si="76"/>
        <v>2009</v>
      </c>
      <c r="B122" s="19">
        <f t="shared" si="77"/>
        <v>2</v>
      </c>
      <c r="C122" s="75">
        <v>269038</v>
      </c>
      <c r="D122" s="10">
        <v>267165</v>
      </c>
      <c r="E122" s="11">
        <v>0.99303815817839858</v>
      </c>
      <c r="F122" s="10">
        <v>24037.839999999997</v>
      </c>
      <c r="G122" s="10">
        <v>19890.099999999999</v>
      </c>
      <c r="H122" s="12">
        <v>17.255044546431794</v>
      </c>
      <c r="J122" s="8">
        <v>111</v>
      </c>
      <c r="K122" s="13">
        <f t="shared" si="113"/>
        <v>1095122.5</v>
      </c>
      <c r="L122" s="13">
        <f t="shared" si="114"/>
        <v>1089265</v>
      </c>
      <c r="M122" s="76">
        <f t="shared" ref="M122" si="133">(K122-K118)/K118</f>
        <v>-2.3339137646956526E-2</v>
      </c>
      <c r="N122" s="77">
        <f t="shared" si="71"/>
        <v>0.99303815817839858</v>
      </c>
      <c r="O122" s="78">
        <f t="shared" si="79"/>
        <v>0.99465128330392261</v>
      </c>
      <c r="P122" s="79">
        <f t="shared" si="86"/>
        <v>1.2916513332053051E-2</v>
      </c>
      <c r="Q122" s="80">
        <f t="shared" si="84"/>
        <v>0.17255044546431786</v>
      </c>
      <c r="R122" s="81">
        <f t="shared" si="80"/>
        <v>0.14515683371876478</v>
      </c>
      <c r="S122">
        <v>-9.6666666666667123E-4</v>
      </c>
    </row>
    <row r="123" spans="1:19" ht="15.75" x14ac:dyDescent="0.25">
      <c r="A123" s="18">
        <f t="shared" si="76"/>
        <v>2009</v>
      </c>
      <c r="B123" s="19">
        <f t="shared" si="77"/>
        <v>3</v>
      </c>
      <c r="C123" s="75">
        <v>269612</v>
      </c>
      <c r="D123" s="10">
        <v>266711</v>
      </c>
      <c r="E123" s="11">
        <v>0.98924009317092709</v>
      </c>
      <c r="F123" s="10">
        <v>23918.403999999999</v>
      </c>
      <c r="G123" s="10">
        <v>19708.3</v>
      </c>
      <c r="H123" s="12">
        <v>17.60194367483717</v>
      </c>
      <c r="J123" s="8">
        <v>112</v>
      </c>
      <c r="K123" s="13">
        <f t="shared" si="113"/>
        <v>1083932.75</v>
      </c>
      <c r="L123" s="13">
        <f t="shared" si="114"/>
        <v>1078520</v>
      </c>
      <c r="M123" s="76">
        <f t="shared" ref="M123" si="134">(K123-K119)/K119</f>
        <v>-3.5200027058799703E-2</v>
      </c>
      <c r="N123" s="77">
        <f t="shared" si="71"/>
        <v>0.98924009317092709</v>
      </c>
      <c r="O123" s="78">
        <f t="shared" si="79"/>
        <v>0.99500637839386252</v>
      </c>
      <c r="P123" s="79">
        <f t="shared" si="86"/>
        <v>7.8382759647060377E-3</v>
      </c>
      <c r="Q123" s="80">
        <f t="shared" si="84"/>
        <v>0.17601943674837162</v>
      </c>
      <c r="R123" s="81">
        <f t="shared" si="80"/>
        <v>0.1612396343645334</v>
      </c>
      <c r="S123">
        <v>8.2766666666666655E-2</v>
      </c>
    </row>
    <row r="124" spans="1:19" ht="15.75" x14ac:dyDescent="0.25">
      <c r="A124" s="49">
        <f t="shared" si="76"/>
        <v>2009</v>
      </c>
      <c r="B124" s="50">
        <f t="shared" si="77"/>
        <v>4</v>
      </c>
      <c r="C124" s="82">
        <v>269519</v>
      </c>
      <c r="D124" s="51">
        <v>266248</v>
      </c>
      <c r="E124" s="52">
        <v>0.98786356434982325</v>
      </c>
      <c r="F124" s="51">
        <v>23968.701000000001</v>
      </c>
      <c r="G124" s="51">
        <v>19616.3</v>
      </c>
      <c r="H124" s="53">
        <v>18.158685362214662</v>
      </c>
      <c r="I124" s="54"/>
      <c r="J124" s="54">
        <v>113</v>
      </c>
      <c r="K124" s="55">
        <f t="shared" si="113"/>
        <v>1077219</v>
      </c>
      <c r="L124" s="55">
        <f t="shared" si="114"/>
        <v>1069323</v>
      </c>
      <c r="M124" s="83">
        <f t="shared" ref="M124" si="135">(K124-K120)/K120</f>
        <v>-3.7631070424472973E-2</v>
      </c>
      <c r="N124" s="84">
        <f t="shared" si="71"/>
        <v>0.98786356434982325</v>
      </c>
      <c r="O124" s="85">
        <f t="shared" si="79"/>
        <v>0.99267001417539047</v>
      </c>
      <c r="P124" s="83">
        <f t="shared" si="86"/>
        <v>1.4377533927053768E-3</v>
      </c>
      <c r="Q124" s="86">
        <f t="shared" si="84"/>
        <v>0.18158685362214666</v>
      </c>
      <c r="R124" s="87">
        <f t="shared" si="80"/>
        <v>0.17310616645611407</v>
      </c>
      <c r="S124">
        <v>0.37756666666666666</v>
      </c>
    </row>
    <row r="125" spans="1:19" ht="15.75" x14ac:dyDescent="0.25">
      <c r="A125" s="18">
        <f t="shared" si="76"/>
        <v>2010</v>
      </c>
      <c r="B125" s="19">
        <f t="shared" si="77"/>
        <v>1</v>
      </c>
      <c r="C125" s="75">
        <v>269458</v>
      </c>
      <c r="D125" s="10">
        <v>268031</v>
      </c>
      <c r="E125" s="11">
        <v>0.9947041839544567</v>
      </c>
      <c r="F125" s="10">
        <v>24105.184999999998</v>
      </c>
      <c r="G125" s="10">
        <v>19607.099999999999</v>
      </c>
      <c r="H125" s="12">
        <v>18.660238450773143</v>
      </c>
      <c r="J125" s="8">
        <v>114</v>
      </c>
      <c r="K125" s="13">
        <f t="shared" si="113"/>
        <v>1077627</v>
      </c>
      <c r="L125" s="13">
        <f t="shared" si="114"/>
        <v>1068155</v>
      </c>
      <c r="M125" s="76">
        <f t="shared" ref="M125" si="136">(K125-K121)/K121</f>
        <v>-2.6885717246316315E-2</v>
      </c>
      <c r="N125" s="77">
        <f t="shared" si="71"/>
        <v>0.9947041839544567</v>
      </c>
      <c r="O125" s="78">
        <f t="shared" si="79"/>
        <v>0.99121031674224935</v>
      </c>
      <c r="P125" s="79">
        <f t="shared" si="86"/>
        <v>-3.1028064524235097E-3</v>
      </c>
      <c r="Q125" s="80">
        <f t="shared" si="84"/>
        <v>0.18660238450773137</v>
      </c>
      <c r="R125" s="81">
        <f t="shared" si="80"/>
        <v>0.17918978008564188</v>
      </c>
      <c r="S125">
        <v>-0.10853333333333333</v>
      </c>
    </row>
    <row r="126" spans="1:19" ht="15.75" x14ac:dyDescent="0.25">
      <c r="A126" s="18">
        <f t="shared" si="76"/>
        <v>2010</v>
      </c>
      <c r="B126" s="19">
        <f t="shared" si="77"/>
        <v>2</v>
      </c>
      <c r="C126" s="75">
        <v>269879</v>
      </c>
      <c r="D126" s="10">
        <v>267355</v>
      </c>
      <c r="E126" s="11">
        <v>0.99064766061827703</v>
      </c>
      <c r="F126" s="10">
        <v>24176.899000000001</v>
      </c>
      <c r="G126" s="10">
        <v>19512.900000000001</v>
      </c>
      <c r="H126" s="12">
        <v>19.291138205937823</v>
      </c>
      <c r="J126" s="8">
        <v>115</v>
      </c>
      <c r="K126" s="13">
        <f t="shared" si="113"/>
        <v>1078468</v>
      </c>
      <c r="L126" s="13">
        <f t="shared" si="114"/>
        <v>1068345</v>
      </c>
      <c r="M126" s="76">
        <f t="shared" ref="M126" si="137">(K126-K122)/K122</f>
        <v>-1.5207887702060729E-2</v>
      </c>
      <c r="N126" s="77">
        <f t="shared" si="71"/>
        <v>0.99064766061827703</v>
      </c>
      <c r="O126" s="78">
        <f t="shared" si="79"/>
        <v>0.99061353698023491</v>
      </c>
      <c r="P126" s="79">
        <f t="shared" si="86"/>
        <v>-4.059459221000105E-3</v>
      </c>
      <c r="Q126" s="80">
        <f t="shared" si="84"/>
        <v>0.19291138205937819</v>
      </c>
      <c r="R126" s="81">
        <f t="shared" si="80"/>
        <v>0.18428001423440696</v>
      </c>
      <c r="S126">
        <v>-0.17960000000000001</v>
      </c>
    </row>
    <row r="127" spans="1:19" ht="15.75" x14ac:dyDescent="0.25">
      <c r="A127" s="18">
        <f t="shared" si="76"/>
        <v>2010</v>
      </c>
      <c r="B127" s="19">
        <f t="shared" si="77"/>
        <v>3</v>
      </c>
      <c r="C127" s="75">
        <v>269748</v>
      </c>
      <c r="D127" s="10">
        <v>267959</v>
      </c>
      <c r="E127" s="11">
        <v>0.99336788409923338</v>
      </c>
      <c r="F127" s="10">
        <v>24156.737000000001</v>
      </c>
      <c r="G127" s="10">
        <v>19476.8</v>
      </c>
      <c r="H127" s="12">
        <v>19.373216672433863</v>
      </c>
      <c r="J127" s="8">
        <v>116</v>
      </c>
      <c r="K127" s="13">
        <f t="shared" si="113"/>
        <v>1078604</v>
      </c>
      <c r="L127" s="13">
        <f t="shared" si="114"/>
        <v>1069593</v>
      </c>
      <c r="M127" s="76">
        <f t="shared" ref="M127" si="138">(K127-K123)/K123</f>
        <v>-4.916126023500997E-3</v>
      </c>
      <c r="N127" s="77">
        <f t="shared" si="71"/>
        <v>0.99336788409923338</v>
      </c>
      <c r="O127" s="78">
        <f t="shared" si="79"/>
        <v>0.99164568275289167</v>
      </c>
      <c r="P127" s="79">
        <f t="shared" si="86"/>
        <v>-3.3775619070861491E-3</v>
      </c>
      <c r="Q127" s="80">
        <f t="shared" si="84"/>
        <v>0.19373216672433868</v>
      </c>
      <c r="R127" s="81">
        <f t="shared" si="80"/>
        <v>0.18870819672839872</v>
      </c>
      <c r="S127">
        <v>-0.18333333333333335</v>
      </c>
    </row>
    <row r="128" spans="1:19" ht="15.75" x14ac:dyDescent="0.25">
      <c r="A128" s="49">
        <f t="shared" si="76"/>
        <v>2010</v>
      </c>
      <c r="B128" s="50">
        <f t="shared" si="77"/>
        <v>4</v>
      </c>
      <c r="C128" s="82">
        <v>269889</v>
      </c>
      <c r="D128" s="51">
        <v>269364</v>
      </c>
      <c r="E128" s="52">
        <v>0.99805475584406922</v>
      </c>
      <c r="F128" s="51">
        <v>24146.406999999999</v>
      </c>
      <c r="G128" s="51">
        <v>19426.8</v>
      </c>
      <c r="H128" s="53">
        <v>19.545794121667875</v>
      </c>
      <c r="I128" s="54"/>
      <c r="J128" s="54">
        <v>117</v>
      </c>
      <c r="K128" s="55">
        <f t="shared" si="113"/>
        <v>1078974</v>
      </c>
      <c r="L128" s="55">
        <f t="shared" si="114"/>
        <v>1072709</v>
      </c>
      <c r="M128" s="83">
        <f t="shared" ref="M128" si="139">(K128-K124)/K124</f>
        <v>1.6291951775822744E-3</v>
      </c>
      <c r="N128" s="84">
        <f t="shared" si="71"/>
        <v>0.99805475584406922</v>
      </c>
      <c r="O128" s="85">
        <f t="shared" si="79"/>
        <v>0.99419355795413045</v>
      </c>
      <c r="P128" s="83">
        <f t="shared" si="86"/>
        <v>1.5347937955047257E-3</v>
      </c>
      <c r="Q128" s="86">
        <f t="shared" si="84"/>
        <v>0.1954579412166787</v>
      </c>
      <c r="R128" s="87">
        <f t="shared" si="80"/>
        <v>0.19217596862703173</v>
      </c>
      <c r="S128">
        <v>0.18389999999999998</v>
      </c>
    </row>
    <row r="129" spans="1:19" ht="15.75" x14ac:dyDescent="0.25">
      <c r="A129" s="18">
        <f t="shared" si="76"/>
        <v>2011</v>
      </c>
      <c r="B129" s="19">
        <f t="shared" si="77"/>
        <v>1</v>
      </c>
      <c r="C129" s="75">
        <v>269484</v>
      </c>
      <c r="D129" s="10">
        <v>267991</v>
      </c>
      <c r="E129" s="11">
        <v>0.99445978239895505</v>
      </c>
      <c r="F129" s="10">
        <v>24022.256000000001</v>
      </c>
      <c r="G129" s="10">
        <v>19227</v>
      </c>
      <c r="H129" s="12">
        <v>19.961722162980863</v>
      </c>
      <c r="J129" s="8">
        <v>118</v>
      </c>
      <c r="K129" s="13">
        <f t="shared" si="113"/>
        <v>1079000</v>
      </c>
      <c r="L129" s="13">
        <f t="shared" si="114"/>
        <v>1072669</v>
      </c>
      <c r="M129" s="76">
        <f t="shared" ref="M129" si="140">(K129-K125)/K125</f>
        <v>1.2740957678306129E-3</v>
      </c>
      <c r="N129" s="77">
        <f t="shared" si="71"/>
        <v>0.99445978239895505</v>
      </c>
      <c r="O129" s="78">
        <f t="shared" si="79"/>
        <v>0.99413253012048197</v>
      </c>
      <c r="P129" s="79">
        <f t="shared" si="86"/>
        <v>2.94812647616187E-3</v>
      </c>
      <c r="Q129" s="80">
        <f t="shared" si="84"/>
        <v>0.19961722162980866</v>
      </c>
      <c r="R129" s="81">
        <f t="shared" si="80"/>
        <v>0.19542967790755106</v>
      </c>
      <c r="S129">
        <v>-0.22123333333333331</v>
      </c>
    </row>
    <row r="130" spans="1:19" ht="15.75" x14ac:dyDescent="0.25">
      <c r="A130" s="18">
        <f t="shared" si="76"/>
        <v>2011</v>
      </c>
      <c r="B130" s="19">
        <f t="shared" si="77"/>
        <v>2</v>
      </c>
      <c r="C130" s="75">
        <v>268648</v>
      </c>
      <c r="D130" s="10">
        <v>267784</v>
      </c>
      <c r="E130" s="11">
        <v>0.99678389565528125</v>
      </c>
      <c r="F130" s="10">
        <v>24003.376</v>
      </c>
      <c r="G130" s="10">
        <v>19143.2</v>
      </c>
      <c r="H130" s="12">
        <v>20.247885130824933</v>
      </c>
      <c r="J130" s="8">
        <v>119</v>
      </c>
      <c r="K130" s="13">
        <f t="shared" si="113"/>
        <v>1077769</v>
      </c>
      <c r="L130" s="13">
        <f t="shared" si="114"/>
        <v>1073098</v>
      </c>
      <c r="M130" s="76">
        <f t="shared" ref="M130" si="141">(K130-K126)/K126</f>
        <v>-6.4814162311723671E-4</v>
      </c>
      <c r="N130" s="77">
        <f t="shared" si="71"/>
        <v>0.99678389565528125</v>
      </c>
      <c r="O130" s="78">
        <f t="shared" si="79"/>
        <v>0.99566604717708529</v>
      </c>
      <c r="P130" s="79">
        <f t="shared" si="86"/>
        <v>5.1003847698794253E-3</v>
      </c>
      <c r="Q130" s="80">
        <f t="shared" si="84"/>
        <v>0.20247885130824927</v>
      </c>
      <c r="R130" s="81">
        <f t="shared" si="80"/>
        <v>0.19782154521976883</v>
      </c>
      <c r="S130">
        <v>0.14130000000000001</v>
      </c>
    </row>
    <row r="131" spans="1:19" ht="15.75" x14ac:dyDescent="0.25">
      <c r="A131" s="18">
        <f t="shared" si="76"/>
        <v>2011</v>
      </c>
      <c r="B131" s="19">
        <f t="shared" si="77"/>
        <v>3</v>
      </c>
      <c r="C131" s="75">
        <v>266913</v>
      </c>
      <c r="D131" s="10">
        <v>265547</v>
      </c>
      <c r="E131" s="11">
        <v>0.99488222754230782</v>
      </c>
      <c r="F131" s="10">
        <v>24009.796999999999</v>
      </c>
      <c r="G131" s="10">
        <v>18912.099999999999</v>
      </c>
      <c r="H131" s="12">
        <v>21.231737194612684</v>
      </c>
      <c r="J131" s="8">
        <v>120</v>
      </c>
      <c r="K131" s="13">
        <f t="shared" si="113"/>
        <v>1074934</v>
      </c>
      <c r="L131" s="13">
        <f t="shared" si="114"/>
        <v>1070686</v>
      </c>
      <c r="M131" s="76">
        <f t="shared" ref="M131" si="142">(K131-K127)/K127</f>
        <v>-3.4025462542323225E-3</v>
      </c>
      <c r="N131" s="77">
        <f t="shared" si="71"/>
        <v>0.99488222754230782</v>
      </c>
      <c r="O131" s="78">
        <f t="shared" si="79"/>
        <v>0.9960481294665533</v>
      </c>
      <c r="P131" s="79">
        <f t="shared" si="86"/>
        <v>4.4395360058847554E-3</v>
      </c>
      <c r="Q131" s="80">
        <f t="shared" si="84"/>
        <v>0.21231737194612688</v>
      </c>
      <c r="R131" s="81">
        <f t="shared" si="80"/>
        <v>0.20246784652521588</v>
      </c>
      <c r="S131">
        <v>6.5433333333333329E-2</v>
      </c>
    </row>
    <row r="132" spans="1:19" ht="15.75" x14ac:dyDescent="0.25">
      <c r="A132" s="49">
        <f t="shared" si="76"/>
        <v>2011</v>
      </c>
      <c r="B132" s="50">
        <f t="shared" si="77"/>
        <v>4</v>
      </c>
      <c r="C132" s="82">
        <v>265142</v>
      </c>
      <c r="D132" s="51">
        <v>262441</v>
      </c>
      <c r="E132" s="52">
        <v>0.98981300586101029</v>
      </c>
      <c r="F132" s="51">
        <v>24064.432000000001</v>
      </c>
      <c r="G132" s="51">
        <v>18760.900000000001</v>
      </c>
      <c r="H132" s="53">
        <v>22.038882945585421</v>
      </c>
      <c r="I132" s="54"/>
      <c r="J132" s="54">
        <v>121</v>
      </c>
      <c r="K132" s="55">
        <f t="shared" si="113"/>
        <v>1070187</v>
      </c>
      <c r="L132" s="55">
        <f t="shared" si="114"/>
        <v>1063763</v>
      </c>
      <c r="M132" s="83">
        <f t="shared" ref="M132" si="143">(K132-K128)/K128</f>
        <v>-8.1438477664892758E-3</v>
      </c>
      <c r="N132" s="84">
        <f t="shared" si="71"/>
        <v>0.98981300586101029</v>
      </c>
      <c r="O132" s="85">
        <f t="shared" si="79"/>
        <v>0.99399731075036424</v>
      </c>
      <c r="P132" s="83">
        <f t="shared" si="86"/>
        <v>-1.9739335685301553E-4</v>
      </c>
      <c r="Q132" s="86">
        <f t="shared" si="84"/>
        <v>0.22038882945585414</v>
      </c>
      <c r="R132" s="87">
        <f t="shared" si="80"/>
        <v>0.20870056858500974</v>
      </c>
      <c r="S132">
        <v>0.80840000000000012</v>
      </c>
    </row>
    <row r="133" spans="1:19" ht="15.75" x14ac:dyDescent="0.25">
      <c r="A133" s="18">
        <f t="shared" si="76"/>
        <v>2012</v>
      </c>
      <c r="B133" s="19">
        <f t="shared" si="77"/>
        <v>1</v>
      </c>
      <c r="C133" s="75">
        <v>262674</v>
      </c>
      <c r="D133" s="10">
        <v>261476</v>
      </c>
      <c r="E133" s="11">
        <v>0.99543921362601551</v>
      </c>
      <c r="F133" s="10">
        <v>24041.86</v>
      </c>
      <c r="G133" s="10">
        <v>18519.599999999999</v>
      </c>
      <c r="H133" s="12">
        <v>22.969354284568663</v>
      </c>
      <c r="J133" s="8">
        <v>122</v>
      </c>
      <c r="K133" s="13">
        <f t="shared" si="113"/>
        <v>1063377</v>
      </c>
      <c r="L133" s="13">
        <f t="shared" si="114"/>
        <v>1057248</v>
      </c>
      <c r="M133" s="76">
        <f t="shared" ref="M133" si="144">(K133-K129)/K129</f>
        <v>-1.447914735866543E-2</v>
      </c>
      <c r="N133" s="77">
        <f t="shared" si="71"/>
        <v>0.99543921362601551</v>
      </c>
      <c r="O133" s="78">
        <f t="shared" si="79"/>
        <v>0.99423628684840837</v>
      </c>
      <c r="P133" s="79">
        <f t="shared" si="86"/>
        <v>1.0436911053883494E-4</v>
      </c>
      <c r="Q133" s="80">
        <f t="shared" si="84"/>
        <v>0.22969354284568677</v>
      </c>
      <c r="R133" s="81">
        <f t="shared" si="80"/>
        <v>0.21621964888897927</v>
      </c>
      <c r="S133">
        <v>0.57293333333333329</v>
      </c>
    </row>
    <row r="134" spans="1:19" ht="15.75" x14ac:dyDescent="0.25">
      <c r="A134" s="18">
        <f t="shared" si="76"/>
        <v>2012</v>
      </c>
      <c r="B134" s="19">
        <f t="shared" si="77"/>
        <v>2</v>
      </c>
      <c r="C134" s="75">
        <v>260156</v>
      </c>
      <c r="D134" s="10">
        <v>258841</v>
      </c>
      <c r="E134" s="11">
        <v>0.99494534048801486</v>
      </c>
      <c r="F134" s="10">
        <v>24105.216999999997</v>
      </c>
      <c r="G134" s="10">
        <v>18350.599999999999</v>
      </c>
      <c r="H134" s="12">
        <v>23.872910996818661</v>
      </c>
      <c r="J134" s="8">
        <v>123</v>
      </c>
      <c r="K134" s="13">
        <f t="shared" si="113"/>
        <v>1054885</v>
      </c>
      <c r="L134" s="13">
        <f t="shared" si="114"/>
        <v>1048305</v>
      </c>
      <c r="M134" s="76">
        <f t="shared" ref="M134" si="145">(K134-K130)/K130</f>
        <v>-2.1232750246110252E-2</v>
      </c>
      <c r="N134" s="77">
        <f t="shared" ref="N134:N179" si="146">D134/C134</f>
        <v>0.99494534048801486</v>
      </c>
      <c r="O134" s="78">
        <f t="shared" si="79"/>
        <v>0.99376235324229656</v>
      </c>
      <c r="P134" s="79">
        <f t="shared" si="86"/>
        <v>-1.9119803674998138E-3</v>
      </c>
      <c r="Q134" s="80">
        <f t="shared" si="84"/>
        <v>0.23872910996818653</v>
      </c>
      <c r="R134" s="81">
        <f t="shared" si="80"/>
        <v>0.22528221355396358</v>
      </c>
      <c r="S134">
        <v>0.44459999999999994</v>
      </c>
    </row>
    <row r="135" spans="1:19" ht="15.75" x14ac:dyDescent="0.25">
      <c r="A135" s="18">
        <f t="shared" si="76"/>
        <v>2012</v>
      </c>
      <c r="B135" s="19">
        <f t="shared" si="77"/>
        <v>3</v>
      </c>
      <c r="C135" s="75">
        <v>258804</v>
      </c>
      <c r="D135" s="10">
        <v>257494</v>
      </c>
      <c r="E135" s="11">
        <v>0.9949382544319253</v>
      </c>
      <c r="F135" s="10">
        <v>24088.817999999999</v>
      </c>
      <c r="G135" s="10">
        <v>18150.5</v>
      </c>
      <c r="H135" s="12">
        <v>24.651761659704519</v>
      </c>
      <c r="J135" s="8">
        <v>124</v>
      </c>
      <c r="K135" s="13">
        <f t="shared" si="113"/>
        <v>1046776</v>
      </c>
      <c r="L135" s="13">
        <f t="shared" si="114"/>
        <v>1040252</v>
      </c>
      <c r="M135" s="76">
        <f t="shared" ref="M135" si="147">(K135-K131)/K131</f>
        <v>-2.6195096629188397E-2</v>
      </c>
      <c r="N135" s="77">
        <f t="shared" si="146"/>
        <v>0.9949382544319253</v>
      </c>
      <c r="O135" s="78">
        <f t="shared" si="79"/>
        <v>0.99376753001597284</v>
      </c>
      <c r="P135" s="79">
        <f t="shared" si="86"/>
        <v>-2.2896478424208888E-3</v>
      </c>
      <c r="Q135" s="80">
        <f t="shared" si="84"/>
        <v>0.24651761659704508</v>
      </c>
      <c r="R135" s="81">
        <f t="shared" si="80"/>
        <v>0.23383227471669313</v>
      </c>
      <c r="S135">
        <v>0.55113333333333336</v>
      </c>
    </row>
    <row r="136" spans="1:19" ht="15.75" x14ac:dyDescent="0.25">
      <c r="A136" s="49">
        <f t="shared" si="76"/>
        <v>2012</v>
      </c>
      <c r="B136" s="50">
        <f t="shared" si="77"/>
        <v>4</v>
      </c>
      <c r="C136" s="82">
        <v>256887</v>
      </c>
      <c r="D136" s="51">
        <v>253293</v>
      </c>
      <c r="E136" s="52">
        <v>0.9860094126989688</v>
      </c>
      <c r="F136" s="51">
        <v>24008.135999999999</v>
      </c>
      <c r="G136" s="51">
        <v>17971.7</v>
      </c>
      <c r="H136" s="53">
        <v>25.143293090309051</v>
      </c>
      <c r="I136" s="54"/>
      <c r="J136" s="54">
        <v>125</v>
      </c>
      <c r="K136" s="55">
        <f t="shared" ref="K136:K167" si="148">SUM(C133:C136)</f>
        <v>1038521</v>
      </c>
      <c r="L136" s="55">
        <f t="shared" ref="L136:L167" si="149">SUM(D133:D136)</f>
        <v>1031104</v>
      </c>
      <c r="M136" s="83">
        <f t="shared" ref="M136" si="150">(K136-K132)/K132</f>
        <v>-2.9589221323002429E-2</v>
      </c>
      <c r="N136" s="84">
        <f t="shared" si="146"/>
        <v>0.9860094126989688</v>
      </c>
      <c r="O136" s="85">
        <f t="shared" si="79"/>
        <v>0.99285811264288348</v>
      </c>
      <c r="P136" s="83">
        <f t="shared" si="86"/>
        <v>-1.1460776555026883E-3</v>
      </c>
      <c r="Q136" s="86">
        <f t="shared" si="84"/>
        <v>0.25143293090309049</v>
      </c>
      <c r="R136" s="87">
        <f t="shared" si="80"/>
        <v>0.24159330007850222</v>
      </c>
      <c r="S136">
        <v>-8.6366666666666661E-2</v>
      </c>
    </row>
    <row r="137" spans="1:19" ht="15.75" x14ac:dyDescent="0.25">
      <c r="A137" s="20">
        <v>2013</v>
      </c>
      <c r="B137" s="20">
        <v>1</v>
      </c>
      <c r="C137" s="75">
        <v>256097</v>
      </c>
      <c r="D137" s="10">
        <v>255947</v>
      </c>
      <c r="E137" s="11">
        <v>0.99941428443128966</v>
      </c>
      <c r="F137" s="10">
        <v>23978.165000000001</v>
      </c>
      <c r="G137" s="10">
        <v>17860.8</v>
      </c>
      <c r="H137" s="12">
        <v>25.512231649085741</v>
      </c>
      <c r="J137" s="8">
        <v>126</v>
      </c>
      <c r="K137" s="13">
        <f t="shared" si="148"/>
        <v>1031944</v>
      </c>
      <c r="L137" s="13">
        <f t="shared" si="149"/>
        <v>1025575</v>
      </c>
      <c r="M137" s="76">
        <f t="shared" ref="M137" si="151">(K137-K133)/K133</f>
        <v>-2.9559601157444632E-2</v>
      </c>
      <c r="N137" s="77">
        <f t="shared" si="146"/>
        <v>0.99941428443128966</v>
      </c>
      <c r="O137" s="78">
        <f t="shared" ref="O137:O179" si="152">L137/K137</f>
        <v>0.99382815346569198</v>
      </c>
      <c r="P137" s="79">
        <f t="shared" si="86"/>
        <v>-4.1049938341127917E-4</v>
      </c>
      <c r="Q137" s="80">
        <f t="shared" si="84"/>
        <v>0.25512231649085748</v>
      </c>
      <c r="R137" s="81">
        <f t="shared" ref="R137:R179" si="153">AVERAGE(Q134:Q137)</f>
        <v>0.24795049348979489</v>
      </c>
      <c r="S137">
        <v>0.30009999999999998</v>
      </c>
    </row>
    <row r="138" spans="1:19" ht="15.75" x14ac:dyDescent="0.25">
      <c r="A138" s="20">
        <v>2013</v>
      </c>
      <c r="B138" s="20">
        <v>2</v>
      </c>
      <c r="C138" s="75">
        <v>255871</v>
      </c>
      <c r="D138" s="10">
        <v>255243</v>
      </c>
      <c r="E138" s="11">
        <v>0.99754563823176523</v>
      </c>
      <c r="F138" s="10">
        <v>23870.106</v>
      </c>
      <c r="G138" s="10">
        <v>17795</v>
      </c>
      <c r="H138" s="12">
        <v>25.450687148184429</v>
      </c>
      <c r="J138" s="8">
        <v>127</v>
      </c>
      <c r="K138" s="13">
        <f t="shared" si="148"/>
        <v>1027659</v>
      </c>
      <c r="L138" s="13">
        <f t="shared" si="149"/>
        <v>1021977</v>
      </c>
      <c r="M138" s="76">
        <f t="shared" ref="M138" si="154">(K138-K134)/K134</f>
        <v>-2.5809448423287848E-2</v>
      </c>
      <c r="N138" s="77">
        <f t="shared" si="146"/>
        <v>0.99754563823176523</v>
      </c>
      <c r="O138" s="78">
        <f t="shared" si="152"/>
        <v>0.99447092858623332</v>
      </c>
      <c r="P138" s="79">
        <f t="shared" si="86"/>
        <v>7.1302292909861727E-4</v>
      </c>
      <c r="Q138" s="80">
        <f t="shared" si="84"/>
        <v>0.25450687148184425</v>
      </c>
      <c r="R138" s="81">
        <f t="shared" si="153"/>
        <v>0.25189493386820933</v>
      </c>
      <c r="S138">
        <v>9.3166666666666662E-2</v>
      </c>
    </row>
    <row r="139" spans="1:19" ht="15.75" x14ac:dyDescent="0.25">
      <c r="A139" s="20">
        <v>2013</v>
      </c>
      <c r="B139" s="20">
        <v>3</v>
      </c>
      <c r="C139" s="75">
        <v>255777</v>
      </c>
      <c r="D139" s="10">
        <v>254906</v>
      </c>
      <c r="E139" s="11">
        <v>0.99659468990566002</v>
      </c>
      <c r="F139" s="10">
        <v>23841.918000000001</v>
      </c>
      <c r="G139" s="10">
        <v>17781.2</v>
      </c>
      <c r="H139" s="12">
        <v>25.420429681873745</v>
      </c>
      <c r="J139" s="8">
        <v>128</v>
      </c>
      <c r="K139" s="13">
        <f t="shared" si="148"/>
        <v>1024632</v>
      </c>
      <c r="L139" s="13">
        <f t="shared" si="149"/>
        <v>1019389</v>
      </c>
      <c r="M139" s="76">
        <f t="shared" ref="M139" si="155">(K139-K135)/K135</f>
        <v>-2.1154478130946831E-2</v>
      </c>
      <c r="N139" s="77">
        <f t="shared" si="146"/>
        <v>0.99659468990566002</v>
      </c>
      <c r="O139" s="78">
        <f t="shared" si="152"/>
        <v>0.99488304093567248</v>
      </c>
      <c r="P139" s="79">
        <f t="shared" si="86"/>
        <v>1.1225069103251004E-3</v>
      </c>
      <c r="Q139" s="80">
        <f t="shared" si="84"/>
        <v>0.25420429681873746</v>
      </c>
      <c r="R139" s="81">
        <f t="shared" si="153"/>
        <v>0.25381660392363242</v>
      </c>
      <c r="S139">
        <v>2.9333333333333333E-2</v>
      </c>
    </row>
    <row r="140" spans="1:19" ht="15.75" x14ac:dyDescent="0.25">
      <c r="A140" s="59">
        <v>2013</v>
      </c>
      <c r="B140" s="59">
        <v>4</v>
      </c>
      <c r="C140" s="82">
        <v>256202</v>
      </c>
      <c r="D140" s="51">
        <v>254581</v>
      </c>
      <c r="E140" s="52">
        <v>0.99367296117906967</v>
      </c>
      <c r="F140" s="51">
        <v>23721.690999999999</v>
      </c>
      <c r="G140" s="51">
        <v>17774.2</v>
      </c>
      <c r="H140" s="53">
        <v>25.071952079638841</v>
      </c>
      <c r="I140" s="54"/>
      <c r="J140" s="54">
        <v>129</v>
      </c>
      <c r="K140" s="55">
        <f t="shared" si="148"/>
        <v>1023947</v>
      </c>
      <c r="L140" s="55">
        <f t="shared" si="149"/>
        <v>1020677</v>
      </c>
      <c r="M140" s="83">
        <f t="shared" ref="M140" si="156">(K140-K136)/K136</f>
        <v>-1.4033418679063783E-2</v>
      </c>
      <c r="N140" s="84">
        <f t="shared" si="146"/>
        <v>0.99367296117906967</v>
      </c>
      <c r="O140" s="85">
        <f t="shared" si="152"/>
        <v>0.99680647533514921</v>
      </c>
      <c r="P140" s="83">
        <f t="shared" si="86"/>
        <v>3.9767642949057472E-3</v>
      </c>
      <c r="Q140" s="86">
        <f t="shared" ref="Q140:Q179" si="157">1-(G140/F140)</f>
        <v>0.25071952079638837</v>
      </c>
      <c r="R140" s="87">
        <f t="shared" si="153"/>
        <v>0.25363825139695689</v>
      </c>
      <c r="S140">
        <v>0.32843333333333335</v>
      </c>
    </row>
    <row r="141" spans="1:19" ht="15.75" x14ac:dyDescent="0.25">
      <c r="A141" s="20">
        <v>2014</v>
      </c>
      <c r="B141" s="20">
        <v>1</v>
      </c>
      <c r="C141" s="75">
        <v>257144</v>
      </c>
      <c r="D141" s="10">
        <v>256405</v>
      </c>
      <c r="E141" s="11">
        <v>0.99712612388389388</v>
      </c>
      <c r="F141" s="10">
        <v>23564.482</v>
      </c>
      <c r="G141" s="10">
        <v>17783.2</v>
      </c>
      <c r="H141" s="12">
        <v>24.533881118201542</v>
      </c>
      <c r="J141" s="8">
        <v>130</v>
      </c>
      <c r="K141" s="13">
        <f t="shared" si="148"/>
        <v>1024994</v>
      </c>
      <c r="L141" s="13">
        <f t="shared" si="149"/>
        <v>1021135</v>
      </c>
      <c r="M141" s="76">
        <f t="shared" ref="M141" si="158">(K141-K137)/K137</f>
        <v>-6.7348615816362131E-3</v>
      </c>
      <c r="N141" s="77">
        <f t="shared" si="146"/>
        <v>0.99712612388389388</v>
      </c>
      <c r="O141" s="78">
        <f t="shared" si="152"/>
        <v>0.99623509991278003</v>
      </c>
      <c r="P141" s="79">
        <f t="shared" ref="P141:P179" si="159">(O141-O137)/O137</f>
        <v>2.4218940052105745E-3</v>
      </c>
      <c r="Q141" s="80">
        <f t="shared" si="157"/>
        <v>0.24533881118201539</v>
      </c>
      <c r="R141" s="81">
        <f t="shared" si="153"/>
        <v>0.25119237506974634</v>
      </c>
      <c r="S141">
        <v>0.24876666666666666</v>
      </c>
    </row>
    <row r="142" spans="1:19" ht="15.75" x14ac:dyDescent="0.25">
      <c r="A142" s="20">
        <v>2014</v>
      </c>
      <c r="B142" s="20">
        <v>2</v>
      </c>
      <c r="C142" s="75">
        <v>258355</v>
      </c>
      <c r="D142" s="10">
        <v>257113</v>
      </c>
      <c r="E142" s="11">
        <v>0.99519266126066841</v>
      </c>
      <c r="F142" s="10">
        <v>23595.042999999998</v>
      </c>
      <c r="G142" s="10">
        <v>17945.8</v>
      </c>
      <c r="H142" s="12">
        <v>23.94249927834419</v>
      </c>
      <c r="J142" s="8">
        <v>131</v>
      </c>
      <c r="K142" s="13">
        <f t="shared" si="148"/>
        <v>1027478</v>
      </c>
      <c r="L142" s="13">
        <f t="shared" si="149"/>
        <v>1023005</v>
      </c>
      <c r="M142" s="76">
        <f t="shared" ref="M142" si="160">(K142-K138)/K138</f>
        <v>-1.7612846284613865E-4</v>
      </c>
      <c r="N142" s="77">
        <f t="shared" si="146"/>
        <v>0.99519266126066841</v>
      </c>
      <c r="O142" s="78">
        <f t="shared" si="152"/>
        <v>0.99564662211745658</v>
      </c>
      <c r="P142" s="79">
        <f t="shared" si="159"/>
        <v>1.1822301662399151E-3</v>
      </c>
      <c r="Q142" s="80">
        <f t="shared" si="157"/>
        <v>0.23942499278344176</v>
      </c>
      <c r="R142" s="81">
        <f t="shared" si="153"/>
        <v>0.24742190539514575</v>
      </c>
      <c r="S142">
        <v>0.44359999999999999</v>
      </c>
    </row>
    <row r="143" spans="1:19" ht="15.75" x14ac:dyDescent="0.25">
      <c r="A143" s="20">
        <v>2014</v>
      </c>
      <c r="B143" s="20">
        <v>3</v>
      </c>
      <c r="C143" s="75">
        <v>260252</v>
      </c>
      <c r="D143" s="10">
        <v>258397</v>
      </c>
      <c r="E143" s="11">
        <v>0.99287229300831503</v>
      </c>
      <c r="F143" s="10">
        <v>23579.25</v>
      </c>
      <c r="G143" s="10">
        <v>18041.2</v>
      </c>
      <c r="H143" s="12">
        <v>23.486964174008929</v>
      </c>
      <c r="J143" s="8">
        <v>132</v>
      </c>
      <c r="K143" s="13">
        <f t="shared" si="148"/>
        <v>1031953</v>
      </c>
      <c r="L143" s="13">
        <f t="shared" si="149"/>
        <v>1026496</v>
      </c>
      <c r="M143" s="76">
        <f t="shared" ref="M143" si="161">(K143-K139)/K139</f>
        <v>7.1450042551862523E-3</v>
      </c>
      <c r="N143" s="77">
        <f t="shared" si="146"/>
        <v>0.99287229300831503</v>
      </c>
      <c r="O143" s="78">
        <f t="shared" si="152"/>
        <v>0.99471196847143228</v>
      </c>
      <c r="P143" s="79">
        <f t="shared" si="159"/>
        <v>-1.7195233731123318E-4</v>
      </c>
      <c r="Q143" s="80">
        <f t="shared" si="157"/>
        <v>0.23486964174008929</v>
      </c>
      <c r="R143" s="81">
        <f t="shared" si="153"/>
        <v>0.2425882416254837</v>
      </c>
      <c r="S143">
        <v>-8.2600000000000007E-2</v>
      </c>
    </row>
    <row r="144" spans="1:19" ht="15.75" x14ac:dyDescent="0.25">
      <c r="A144" s="59">
        <v>2014</v>
      </c>
      <c r="B144" s="59">
        <v>4</v>
      </c>
      <c r="C144" s="82">
        <v>262488</v>
      </c>
      <c r="D144" s="51">
        <v>260693</v>
      </c>
      <c r="E144" s="52">
        <v>0.99316159214897448</v>
      </c>
      <c r="F144" s="51">
        <v>23648.881999999998</v>
      </c>
      <c r="G144" s="51">
        <v>18180.599999999999</v>
      </c>
      <c r="H144" s="53">
        <v>23.122792866064454</v>
      </c>
      <c r="I144" s="54"/>
      <c r="J144" s="54">
        <v>133</v>
      </c>
      <c r="K144" s="55">
        <f t="shared" si="148"/>
        <v>1038239</v>
      </c>
      <c r="L144" s="55">
        <f t="shared" si="149"/>
        <v>1032608</v>
      </c>
      <c r="M144" s="83">
        <f t="shared" ref="M144" si="162">(K144-K140)/K140</f>
        <v>1.3957753672797517E-2</v>
      </c>
      <c r="N144" s="84">
        <f t="shared" si="146"/>
        <v>0.99316159214897448</v>
      </c>
      <c r="O144" s="85">
        <f t="shared" si="152"/>
        <v>0.99457639329672642</v>
      </c>
      <c r="P144" s="83">
        <f t="shared" si="159"/>
        <v>-2.2372266769966381E-3</v>
      </c>
      <c r="Q144" s="86">
        <f t="shared" si="157"/>
        <v>0.23122792866064446</v>
      </c>
      <c r="R144" s="87">
        <f t="shared" si="153"/>
        <v>0.23771534359154772</v>
      </c>
      <c r="S144">
        <v>7.6566666666666672E-2</v>
      </c>
    </row>
    <row r="145" spans="1:19" ht="15.75" x14ac:dyDescent="0.25">
      <c r="A145" s="20">
        <v>2015</v>
      </c>
      <c r="B145" s="20">
        <v>1</v>
      </c>
      <c r="C145" s="75">
        <v>265500</v>
      </c>
      <c r="D145" s="10">
        <v>265947</v>
      </c>
      <c r="E145" s="11">
        <v>1.0016836158192091</v>
      </c>
      <c r="F145" s="10">
        <v>23591.681</v>
      </c>
      <c r="G145" s="10">
        <v>18288.400000000001</v>
      </c>
      <c r="H145" s="12">
        <v>22.47945366843507</v>
      </c>
      <c r="J145" s="8">
        <v>134</v>
      </c>
      <c r="K145" s="13">
        <f t="shared" si="148"/>
        <v>1046595</v>
      </c>
      <c r="L145" s="13">
        <f t="shared" si="149"/>
        <v>1042150</v>
      </c>
      <c r="M145" s="76">
        <f t="shared" ref="M145" si="163">(K145-K141)/K141</f>
        <v>2.1074269703042166E-2</v>
      </c>
      <c r="N145" s="77">
        <f t="shared" si="146"/>
        <v>1.0016836158192091</v>
      </c>
      <c r="O145" s="78">
        <f t="shared" si="152"/>
        <v>0.99575289390834087</v>
      </c>
      <c r="P145" s="79">
        <f t="shared" si="159"/>
        <v>-4.8402832271355749E-4</v>
      </c>
      <c r="Q145" s="80">
        <f t="shared" si="157"/>
        <v>0.22479453668435068</v>
      </c>
      <c r="R145" s="81">
        <f t="shared" si="153"/>
        <v>0.23257927496713154</v>
      </c>
      <c r="S145">
        <v>0.2054</v>
      </c>
    </row>
    <row r="146" spans="1:19" ht="15.75" x14ac:dyDescent="0.25">
      <c r="A146" s="20">
        <v>2015</v>
      </c>
      <c r="B146" s="20">
        <v>2</v>
      </c>
      <c r="C146" s="75">
        <v>268365</v>
      </c>
      <c r="D146" s="10">
        <v>268339</v>
      </c>
      <c r="E146" s="11">
        <v>0.99990311702345691</v>
      </c>
      <c r="F146" s="10">
        <v>23623.423999999999</v>
      </c>
      <c r="G146" s="10">
        <v>18452.8</v>
      </c>
      <c r="H146" s="12">
        <v>21.887699259853271</v>
      </c>
      <c r="J146" s="8">
        <v>135</v>
      </c>
      <c r="K146" s="13">
        <f t="shared" si="148"/>
        <v>1056605</v>
      </c>
      <c r="L146" s="13">
        <f t="shared" si="149"/>
        <v>1053376</v>
      </c>
      <c r="M146" s="76">
        <f t="shared" ref="M146" si="164">(K146-K142)/K142</f>
        <v>2.8348052221069453E-2</v>
      </c>
      <c r="N146" s="77">
        <f t="shared" si="146"/>
        <v>0.99990311702345691</v>
      </c>
      <c r="O146" s="78">
        <f t="shared" si="152"/>
        <v>0.99694398569001663</v>
      </c>
      <c r="P146" s="79">
        <f t="shared" si="159"/>
        <v>1.3030361814525401E-3</v>
      </c>
      <c r="Q146" s="80">
        <f t="shared" si="157"/>
        <v>0.21887699259853266</v>
      </c>
      <c r="R146" s="81">
        <f t="shared" si="153"/>
        <v>0.22744227492090427</v>
      </c>
      <c r="S146">
        <v>0.58499999999999996</v>
      </c>
    </row>
    <row r="147" spans="1:19" ht="15.75" x14ac:dyDescent="0.25">
      <c r="A147" s="20">
        <v>2015</v>
      </c>
      <c r="B147" s="20">
        <v>3</v>
      </c>
      <c r="C147" s="75">
        <v>270796</v>
      </c>
      <c r="D147" s="10">
        <v>270752</v>
      </c>
      <c r="E147" s="11">
        <v>0.99983751606375282</v>
      </c>
      <c r="F147" s="10">
        <v>23512.861000000001</v>
      </c>
      <c r="G147" s="10">
        <v>18562.400000000001</v>
      </c>
      <c r="H147" s="12">
        <v>21.054268980708049</v>
      </c>
      <c r="J147" s="8">
        <v>136</v>
      </c>
      <c r="K147" s="13">
        <f t="shared" si="148"/>
        <v>1067149</v>
      </c>
      <c r="L147" s="13">
        <f t="shared" si="149"/>
        <v>1065731</v>
      </c>
      <c r="M147" s="76">
        <f t="shared" ref="M147" si="165">(K147-K143)/K143</f>
        <v>3.4106204449233637E-2</v>
      </c>
      <c r="N147" s="77">
        <f t="shared" si="146"/>
        <v>0.99983751606375282</v>
      </c>
      <c r="O147" s="78">
        <f t="shared" si="152"/>
        <v>0.99867122585505863</v>
      </c>
      <c r="P147" s="79">
        <f t="shared" si="159"/>
        <v>3.9803053638838917E-3</v>
      </c>
      <c r="Q147" s="80">
        <f t="shared" si="157"/>
        <v>0.21054268980708046</v>
      </c>
      <c r="R147" s="81">
        <f t="shared" si="153"/>
        <v>0.22136053693765206</v>
      </c>
      <c r="S147">
        <v>0.5675</v>
      </c>
    </row>
    <row r="148" spans="1:19" ht="15.75" x14ac:dyDescent="0.25">
      <c r="A148" s="59">
        <v>2015</v>
      </c>
      <c r="B148" s="59">
        <v>4</v>
      </c>
      <c r="C148" s="82">
        <v>273431</v>
      </c>
      <c r="D148" s="51">
        <v>273054</v>
      </c>
      <c r="E148" s="52">
        <v>0.99862122436739065</v>
      </c>
      <c r="F148" s="51">
        <v>23450.978999999999</v>
      </c>
      <c r="G148" s="51">
        <v>18659.599999999999</v>
      </c>
      <c r="H148" s="53">
        <v>20.431466848356308</v>
      </c>
      <c r="I148" s="54"/>
      <c r="J148" s="54">
        <v>137</v>
      </c>
      <c r="K148" s="55">
        <f t="shared" si="148"/>
        <v>1078092</v>
      </c>
      <c r="L148" s="55">
        <f t="shared" si="149"/>
        <v>1078092</v>
      </c>
      <c r="M148" s="83">
        <f t="shared" ref="M148" si="166">(K148-K144)/K144</f>
        <v>3.8385188766748311E-2</v>
      </c>
      <c r="N148" s="84">
        <f t="shared" si="146"/>
        <v>0.99862122436739065</v>
      </c>
      <c r="O148" s="85">
        <f t="shared" si="152"/>
        <v>1</v>
      </c>
      <c r="P148" s="83">
        <f t="shared" si="159"/>
        <v>5.4531826210915029E-3</v>
      </c>
      <c r="Q148" s="86">
        <f t="shared" si="157"/>
        <v>0.20431466848356317</v>
      </c>
      <c r="R148" s="87">
        <f t="shared" si="153"/>
        <v>0.21463222189338174</v>
      </c>
      <c r="S148">
        <v>0.34666666666666668</v>
      </c>
    </row>
    <row r="149" spans="1:19" ht="15.75" x14ac:dyDescent="0.25">
      <c r="A149" s="20">
        <v>2016</v>
      </c>
      <c r="B149" s="20">
        <v>1</v>
      </c>
      <c r="C149" s="75">
        <v>275291</v>
      </c>
      <c r="D149" s="10">
        <v>275083</v>
      </c>
      <c r="E149" s="11">
        <v>0.99924443588784229</v>
      </c>
      <c r="F149" s="10">
        <v>23406.39</v>
      </c>
      <c r="G149" s="10">
        <v>18740.3</v>
      </c>
      <c r="H149" s="12">
        <v>19.935111736581337</v>
      </c>
      <c r="J149" s="8">
        <v>138</v>
      </c>
      <c r="K149" s="13">
        <f t="shared" si="148"/>
        <v>1087883</v>
      </c>
      <c r="L149" s="13">
        <f t="shared" si="149"/>
        <v>1087228</v>
      </c>
      <c r="M149" s="76">
        <f t="shared" ref="M149" si="167">(K149-K145)/K145</f>
        <v>3.9449834940927485E-2</v>
      </c>
      <c r="N149" s="77">
        <f t="shared" si="146"/>
        <v>0.99924443588784229</v>
      </c>
      <c r="O149" s="78">
        <f t="shared" si="152"/>
        <v>0.99939791319470939</v>
      </c>
      <c r="P149" s="79">
        <f t="shared" si="159"/>
        <v>3.6605660989462671E-3</v>
      </c>
      <c r="Q149" s="80">
        <f t="shared" si="157"/>
        <v>0.19935111736581335</v>
      </c>
      <c r="R149" s="81">
        <f t="shared" si="153"/>
        <v>0.20827136706374741</v>
      </c>
      <c r="S149">
        <v>0.41573333333333329</v>
      </c>
    </row>
    <row r="150" spans="1:19" ht="15.75" x14ac:dyDescent="0.25">
      <c r="A150" s="20">
        <v>2016</v>
      </c>
      <c r="B150" s="20">
        <v>2</v>
      </c>
      <c r="C150" s="75">
        <v>276433</v>
      </c>
      <c r="D150" s="10">
        <v>276972</v>
      </c>
      <c r="E150" s="11">
        <v>1.0019498395632938</v>
      </c>
      <c r="F150" s="10">
        <v>23424.307000000001</v>
      </c>
      <c r="G150" s="10">
        <v>18828.7</v>
      </c>
      <c r="H150" s="12">
        <v>19.618966742537996</v>
      </c>
      <c r="J150" s="8">
        <v>139</v>
      </c>
      <c r="K150" s="13">
        <f t="shared" si="148"/>
        <v>1095951</v>
      </c>
      <c r="L150" s="13">
        <f t="shared" si="149"/>
        <v>1095861</v>
      </c>
      <c r="M150" s="76">
        <f t="shared" ref="M150" si="168">(K150-K146)/K146</f>
        <v>3.7238135348592896E-2</v>
      </c>
      <c r="N150" s="77">
        <f t="shared" si="146"/>
        <v>1.0019498395632938</v>
      </c>
      <c r="O150" s="78">
        <f t="shared" si="152"/>
        <v>0.99991787954023492</v>
      </c>
      <c r="P150" s="79">
        <f t="shared" si="159"/>
        <v>2.9830099713776433E-3</v>
      </c>
      <c r="Q150" s="80">
        <f t="shared" si="157"/>
        <v>0.19618966742537991</v>
      </c>
      <c r="R150" s="81">
        <f t="shared" si="153"/>
        <v>0.20259953577045922</v>
      </c>
      <c r="S150">
        <v>-0.11436666666666666</v>
      </c>
    </row>
    <row r="151" spans="1:19" ht="15.75" x14ac:dyDescent="0.25">
      <c r="A151" s="20">
        <v>2016</v>
      </c>
      <c r="B151" s="20">
        <v>3</v>
      </c>
      <c r="C151" s="75">
        <v>278801</v>
      </c>
      <c r="D151" s="10">
        <v>280309</v>
      </c>
      <c r="E151" s="11">
        <v>1.0054088758648643</v>
      </c>
      <c r="F151" s="10">
        <v>23346.699999999997</v>
      </c>
      <c r="G151" s="10">
        <v>18939.599999999999</v>
      </c>
      <c r="H151" s="12">
        <v>18.876757743064335</v>
      </c>
      <c r="J151" s="8">
        <v>140</v>
      </c>
      <c r="K151" s="13">
        <f t="shared" si="148"/>
        <v>1103956</v>
      </c>
      <c r="L151" s="13">
        <f t="shared" si="149"/>
        <v>1105418</v>
      </c>
      <c r="M151" s="76">
        <f t="shared" ref="M151" si="169">(K151-K147)/K147</f>
        <v>3.4490966116259306E-2</v>
      </c>
      <c r="N151" s="77">
        <f t="shared" si="146"/>
        <v>1.0054088758648643</v>
      </c>
      <c r="O151" s="78">
        <f t="shared" si="152"/>
        <v>1.0013243281435129</v>
      </c>
      <c r="P151" s="79">
        <f t="shared" si="159"/>
        <v>2.6566323528373439E-3</v>
      </c>
      <c r="Q151" s="80">
        <f t="shared" si="157"/>
        <v>0.18876757743064332</v>
      </c>
      <c r="R151" s="81">
        <f t="shared" si="153"/>
        <v>0.19715575767634994</v>
      </c>
      <c r="S151">
        <v>0.31863333333333332</v>
      </c>
    </row>
    <row r="152" spans="1:19" ht="15.75" x14ac:dyDescent="0.25">
      <c r="A152" s="59">
        <v>2016</v>
      </c>
      <c r="B152" s="59">
        <v>4</v>
      </c>
      <c r="C152" s="82">
        <v>280317</v>
      </c>
      <c r="D152" s="51">
        <v>282056</v>
      </c>
      <c r="E152" s="52">
        <v>1.0062036908214629</v>
      </c>
      <c r="F152" s="51">
        <v>23280.462</v>
      </c>
      <c r="G152" s="51">
        <v>19033</v>
      </c>
      <c r="H152" s="53">
        <v>18.244749610209627</v>
      </c>
      <c r="I152" s="54"/>
      <c r="J152" s="54">
        <v>141</v>
      </c>
      <c r="K152" s="55">
        <f t="shared" si="148"/>
        <v>1110842</v>
      </c>
      <c r="L152" s="55">
        <f t="shared" si="149"/>
        <v>1114420</v>
      </c>
      <c r="M152" s="83">
        <f t="shared" ref="M152" si="170">(K152-K148)/K148</f>
        <v>3.0377741417244541E-2</v>
      </c>
      <c r="N152" s="84">
        <f t="shared" si="146"/>
        <v>1.0062036908214629</v>
      </c>
      <c r="O152" s="85">
        <f t="shared" si="152"/>
        <v>1.0032209801213854</v>
      </c>
      <c r="P152" s="83">
        <f t="shared" si="159"/>
        <v>3.2209801213853861E-3</v>
      </c>
      <c r="Q152" s="86">
        <f t="shared" si="157"/>
        <v>0.18244749610209621</v>
      </c>
      <c r="R152" s="87">
        <f t="shared" si="153"/>
        <v>0.1916889645809832</v>
      </c>
      <c r="S152">
        <v>-9.2466666666666683E-2</v>
      </c>
    </row>
    <row r="153" spans="1:19" ht="15.75" x14ac:dyDescent="0.25">
      <c r="A153" s="20">
        <v>2017</v>
      </c>
      <c r="B153" s="20">
        <v>1</v>
      </c>
      <c r="C153" s="75">
        <v>282518</v>
      </c>
      <c r="D153" s="10">
        <v>285932</v>
      </c>
      <c r="E153" s="11">
        <v>1.0120841857863925</v>
      </c>
      <c r="F153" s="10">
        <v>23317.691000000003</v>
      </c>
      <c r="G153" s="10">
        <v>19174.900000000001</v>
      </c>
      <c r="H153" s="12">
        <v>17.766729132828804</v>
      </c>
      <c r="J153" s="8">
        <v>142</v>
      </c>
      <c r="K153" s="13">
        <f t="shared" si="148"/>
        <v>1118069</v>
      </c>
      <c r="L153" s="13">
        <f t="shared" si="149"/>
        <v>1125269</v>
      </c>
      <c r="M153" s="76">
        <f t="shared" ref="M153" si="171">(K153-K149)/K149</f>
        <v>2.7747469167180662E-2</v>
      </c>
      <c r="N153" s="77">
        <f t="shared" si="146"/>
        <v>1.0120841857863925</v>
      </c>
      <c r="O153" s="78">
        <f t="shared" si="152"/>
        <v>1.0064396741167136</v>
      </c>
      <c r="P153" s="79">
        <f t="shared" si="159"/>
        <v>7.0460032275776185E-3</v>
      </c>
      <c r="Q153" s="80">
        <f t="shared" si="157"/>
        <v>0.17766729132828807</v>
      </c>
      <c r="R153" s="81">
        <f t="shared" si="153"/>
        <v>0.18626800807160188</v>
      </c>
      <c r="S153">
        <v>0.22863333333333333</v>
      </c>
    </row>
    <row r="154" spans="1:19" ht="15.75" x14ac:dyDescent="0.25">
      <c r="A154" s="20">
        <v>2017</v>
      </c>
      <c r="B154" s="20">
        <v>2</v>
      </c>
      <c r="C154" s="75">
        <v>285413</v>
      </c>
      <c r="D154" s="10">
        <v>289674</v>
      </c>
      <c r="E154" s="11">
        <v>1.0149292428866239</v>
      </c>
      <c r="F154" s="10">
        <v>23259.702999999998</v>
      </c>
      <c r="G154" s="10">
        <v>19322.099999999999</v>
      </c>
      <c r="H154" s="12">
        <v>16.928861903352765</v>
      </c>
      <c r="J154" s="8">
        <v>143</v>
      </c>
      <c r="K154" s="13">
        <f t="shared" si="148"/>
        <v>1127049</v>
      </c>
      <c r="L154" s="13">
        <f t="shared" si="149"/>
        <v>1137971</v>
      </c>
      <c r="M154" s="76">
        <f t="shared" ref="M154" si="172">(K154-K150)/K150</f>
        <v>2.837535619749423E-2</v>
      </c>
      <c r="N154" s="77">
        <f t="shared" si="146"/>
        <v>1.0149292428866239</v>
      </c>
      <c r="O154" s="78">
        <f t="shared" si="152"/>
        <v>1.0096907942777997</v>
      </c>
      <c r="P154" s="79">
        <f t="shared" si="159"/>
        <v>9.7737173597280038E-3</v>
      </c>
      <c r="Q154" s="80">
        <f t="shared" si="157"/>
        <v>0.16928861903352765</v>
      </c>
      <c r="R154" s="81">
        <f t="shared" si="153"/>
        <v>0.17954274597363881</v>
      </c>
      <c r="S154">
        <v>0.7836333333333334</v>
      </c>
    </row>
    <row r="155" spans="1:19" ht="15.75" x14ac:dyDescent="0.25">
      <c r="A155" s="20">
        <v>2017</v>
      </c>
      <c r="B155" s="20">
        <v>3</v>
      </c>
      <c r="C155" s="75">
        <v>287209</v>
      </c>
      <c r="D155" s="10">
        <v>291342</v>
      </c>
      <c r="E155" s="11">
        <v>1.0143902175767472</v>
      </c>
      <c r="F155" s="10">
        <v>23277.401000000002</v>
      </c>
      <c r="G155" s="10">
        <v>19474.900000000001</v>
      </c>
      <c r="H155" s="12">
        <v>16.335590902094268</v>
      </c>
      <c r="J155" s="8">
        <v>144</v>
      </c>
      <c r="K155" s="13">
        <f t="shared" si="148"/>
        <v>1135457</v>
      </c>
      <c r="L155" s="13">
        <f t="shared" si="149"/>
        <v>1149004</v>
      </c>
      <c r="M155" s="76">
        <f t="shared" ref="M155" si="173">(K155-K151)/K151</f>
        <v>2.8534651743366585E-2</v>
      </c>
      <c r="N155" s="77">
        <f t="shared" si="146"/>
        <v>1.0143902175767472</v>
      </c>
      <c r="O155" s="78">
        <f t="shared" si="152"/>
        <v>1.0119308789324475</v>
      </c>
      <c r="P155" s="79">
        <f t="shared" si="159"/>
        <v>1.0592522812862701E-2</v>
      </c>
      <c r="Q155" s="80">
        <f t="shared" si="157"/>
        <v>0.16335590902094266</v>
      </c>
      <c r="R155" s="81">
        <f t="shared" si="153"/>
        <v>0.17318982887121365</v>
      </c>
      <c r="S155">
        <v>0.5638333333333333</v>
      </c>
    </row>
    <row r="156" spans="1:19" ht="15.75" x14ac:dyDescent="0.25">
      <c r="A156" s="59">
        <v>2017</v>
      </c>
      <c r="B156" s="59">
        <v>4</v>
      </c>
      <c r="C156" s="82">
        <v>288758</v>
      </c>
      <c r="D156" s="51">
        <v>295544</v>
      </c>
      <c r="E156" s="52">
        <v>1.0235006476011055</v>
      </c>
      <c r="F156" s="51">
        <v>23330.963</v>
      </c>
      <c r="G156" s="51">
        <v>19556.5</v>
      </c>
      <c r="H156" s="53">
        <v>16.177913444892955</v>
      </c>
      <c r="I156" s="54"/>
      <c r="J156" s="54">
        <v>145</v>
      </c>
      <c r="K156" s="55">
        <f t="shared" si="148"/>
        <v>1143898</v>
      </c>
      <c r="L156" s="55">
        <f t="shared" si="149"/>
        <v>1162492</v>
      </c>
      <c r="M156" s="83">
        <f t="shared" ref="M156" si="174">(K156-K152)/K152</f>
        <v>2.9757607292486239E-2</v>
      </c>
      <c r="N156" s="84">
        <f t="shared" si="146"/>
        <v>1.0235006476011055</v>
      </c>
      <c r="O156" s="85">
        <f t="shared" si="152"/>
        <v>1.0162549458081052</v>
      </c>
      <c r="P156" s="83">
        <f t="shared" si="159"/>
        <v>1.2992118331838234E-2</v>
      </c>
      <c r="Q156" s="86">
        <f t="shared" si="157"/>
        <v>0.16177913444892955</v>
      </c>
      <c r="R156" s="87">
        <f t="shared" si="153"/>
        <v>0.16802273845792198</v>
      </c>
      <c r="S156">
        <v>1.2298333333333333</v>
      </c>
    </row>
    <row r="157" spans="1:19" ht="15.75" x14ac:dyDescent="0.25">
      <c r="A157" s="20">
        <v>2018</v>
      </c>
      <c r="B157" s="20">
        <v>1</v>
      </c>
      <c r="C157" s="75">
        <v>289991</v>
      </c>
      <c r="D157" s="10">
        <v>296377</v>
      </c>
      <c r="E157" s="11">
        <v>1.0220213730770955</v>
      </c>
      <c r="F157" s="10">
        <v>23308.473000000002</v>
      </c>
      <c r="G157" s="10">
        <v>19609.400000000001</v>
      </c>
      <c r="H157" s="12">
        <v>15.870078661952672</v>
      </c>
      <c r="J157" s="8">
        <v>146</v>
      </c>
      <c r="K157" s="13">
        <f t="shared" si="148"/>
        <v>1151371</v>
      </c>
      <c r="L157" s="13">
        <f t="shared" si="149"/>
        <v>1172937</v>
      </c>
      <c r="M157" s="76">
        <f t="shared" ref="M157" si="175">(K157-K153)/K153</f>
        <v>2.9785281588166741E-2</v>
      </c>
      <c r="N157" s="77">
        <f t="shared" si="146"/>
        <v>1.0220213730770955</v>
      </c>
      <c r="O157" s="78">
        <f t="shared" si="152"/>
        <v>1.0187307132105985</v>
      </c>
      <c r="P157" s="79">
        <f t="shared" si="159"/>
        <v>1.2212395248301285E-2</v>
      </c>
      <c r="Q157" s="80">
        <f t="shared" si="157"/>
        <v>0.15870078661952669</v>
      </c>
      <c r="R157" s="81">
        <f t="shared" si="153"/>
        <v>0.16328111228073164</v>
      </c>
      <c r="S157">
        <v>0.45800000000000002</v>
      </c>
    </row>
    <row r="158" spans="1:19" ht="15.75" x14ac:dyDescent="0.25">
      <c r="A158" s="20">
        <v>2018</v>
      </c>
      <c r="B158" s="20">
        <v>2</v>
      </c>
      <c r="C158" s="75">
        <v>291690</v>
      </c>
      <c r="D158" s="10">
        <v>299596</v>
      </c>
      <c r="E158" s="11">
        <v>1.0271041173848949</v>
      </c>
      <c r="F158" s="10">
        <v>23259.589</v>
      </c>
      <c r="G158" s="10">
        <v>19746.7</v>
      </c>
      <c r="H158" s="12">
        <v>15.102971080013496</v>
      </c>
      <c r="J158" s="8">
        <v>147</v>
      </c>
      <c r="K158" s="13">
        <f t="shared" si="148"/>
        <v>1157648</v>
      </c>
      <c r="L158" s="13">
        <f t="shared" si="149"/>
        <v>1182859</v>
      </c>
      <c r="M158" s="76">
        <f t="shared" ref="M158" si="176">(K158-K154)/K154</f>
        <v>2.7149662525764187E-2</v>
      </c>
      <c r="N158" s="77">
        <f t="shared" si="146"/>
        <v>1.0271041173848949</v>
      </c>
      <c r="O158" s="78">
        <f t="shared" si="152"/>
        <v>1.0217777770099374</v>
      </c>
      <c r="P158" s="79">
        <f t="shared" si="159"/>
        <v>1.1970974481136227E-2</v>
      </c>
      <c r="Q158" s="80">
        <f t="shared" si="157"/>
        <v>0.15102971080013494</v>
      </c>
      <c r="R158" s="81">
        <f t="shared" si="153"/>
        <v>0.15871638522238346</v>
      </c>
      <c r="S158">
        <v>-0.36113333333333336</v>
      </c>
    </row>
    <row r="159" spans="1:19" ht="15.75" x14ac:dyDescent="0.25">
      <c r="A159" s="20">
        <v>2018</v>
      </c>
      <c r="B159" s="20">
        <v>3</v>
      </c>
      <c r="C159" s="75">
        <v>293208</v>
      </c>
      <c r="D159" s="10">
        <v>302068</v>
      </c>
      <c r="E159" s="11">
        <v>1.0302174565496167</v>
      </c>
      <c r="F159" s="10">
        <v>23265.073</v>
      </c>
      <c r="G159" s="10">
        <v>19885.2</v>
      </c>
      <c r="H159" s="12">
        <v>14.527669868046406</v>
      </c>
      <c r="J159" s="8">
        <v>148</v>
      </c>
      <c r="K159" s="13">
        <f t="shared" si="148"/>
        <v>1163647</v>
      </c>
      <c r="L159" s="13">
        <f t="shared" si="149"/>
        <v>1193585</v>
      </c>
      <c r="M159" s="76">
        <f t="shared" ref="M159" si="177">(K159-K155)/K155</f>
        <v>2.4827007980046799E-2</v>
      </c>
      <c r="N159" s="77">
        <f t="shared" si="146"/>
        <v>1.0302174565496167</v>
      </c>
      <c r="O159" s="78">
        <f t="shared" si="152"/>
        <v>1.0257277335824353</v>
      </c>
      <c r="P159" s="79">
        <f t="shared" si="159"/>
        <v>1.3634186817723184E-2</v>
      </c>
      <c r="Q159" s="80">
        <f t="shared" si="157"/>
        <v>0.145276698680464</v>
      </c>
      <c r="R159" s="81">
        <f t="shared" si="153"/>
        <v>0.1541965826372638</v>
      </c>
      <c r="S159">
        <v>-0.10346666666666665</v>
      </c>
    </row>
    <row r="160" spans="1:19" ht="15.75" x14ac:dyDescent="0.25">
      <c r="A160" s="59">
        <v>2018</v>
      </c>
      <c r="B160" s="59">
        <v>4</v>
      </c>
      <c r="C160" s="82">
        <v>295141</v>
      </c>
      <c r="D160" s="51">
        <v>305818</v>
      </c>
      <c r="E160" s="52">
        <v>1.0361759294709987</v>
      </c>
      <c r="F160" s="51">
        <v>23307.539999999997</v>
      </c>
      <c r="G160" s="51">
        <v>19995.099999999999</v>
      </c>
      <c r="H160" s="53">
        <v>14.211881648599553</v>
      </c>
      <c r="I160" s="54"/>
      <c r="J160" s="54">
        <v>149</v>
      </c>
      <c r="K160" s="55">
        <f t="shared" si="148"/>
        <v>1170030</v>
      </c>
      <c r="L160" s="55">
        <f t="shared" si="149"/>
        <v>1203859</v>
      </c>
      <c r="M160" s="83">
        <f t="shared" ref="M160" si="178">(K160-K156)/K156</f>
        <v>2.2844694194762122E-2</v>
      </c>
      <c r="N160" s="84">
        <f t="shared" si="146"/>
        <v>1.0361759294709987</v>
      </c>
      <c r="O160" s="85">
        <f t="shared" si="152"/>
        <v>1.0289129338563969</v>
      </c>
      <c r="P160" s="83">
        <f t="shared" si="159"/>
        <v>1.2455524177770565E-2</v>
      </c>
      <c r="Q160" s="86">
        <f t="shared" si="157"/>
        <v>0.14211881648599545</v>
      </c>
      <c r="R160" s="87">
        <f t="shared" si="153"/>
        <v>0.14928150314653027</v>
      </c>
      <c r="S160">
        <v>0.13223333333333334</v>
      </c>
    </row>
    <row r="161" spans="1:19" ht="15.75" x14ac:dyDescent="0.25">
      <c r="A161" s="20">
        <v>2019</v>
      </c>
      <c r="B161" s="20">
        <v>1</v>
      </c>
      <c r="C161" s="75">
        <v>296938</v>
      </c>
      <c r="D161" s="10">
        <v>309124</v>
      </c>
      <c r="E161" s="11">
        <v>1.041038870067152</v>
      </c>
      <c r="F161" s="10">
        <v>23480.207000000002</v>
      </c>
      <c r="G161" s="10">
        <v>20201.400000000001</v>
      </c>
      <c r="H161" s="12">
        <v>13.964131576863863</v>
      </c>
      <c r="J161" s="8">
        <v>150</v>
      </c>
      <c r="K161" s="13">
        <f t="shared" si="148"/>
        <v>1176977</v>
      </c>
      <c r="L161" s="13">
        <f t="shared" si="149"/>
        <v>1216606</v>
      </c>
      <c r="M161" s="76">
        <f t="shared" ref="M161" si="179">(K161-K157)/K157</f>
        <v>2.2239573517137394E-2</v>
      </c>
      <c r="N161" s="77">
        <f t="shared" si="146"/>
        <v>1.041038870067152</v>
      </c>
      <c r="O161" s="78">
        <f t="shared" si="152"/>
        <v>1.0336701566810567</v>
      </c>
      <c r="P161" s="79">
        <f t="shared" si="159"/>
        <v>1.4664762018782673E-2</v>
      </c>
      <c r="Q161" s="80">
        <f t="shared" si="157"/>
        <v>0.1396413157686387</v>
      </c>
      <c r="R161" s="81">
        <f t="shared" si="153"/>
        <v>0.14451663543380827</v>
      </c>
      <c r="S161">
        <v>0.62213333333333332</v>
      </c>
    </row>
    <row r="162" spans="1:19" ht="15.75" x14ac:dyDescent="0.25">
      <c r="A162" s="20">
        <v>2019</v>
      </c>
      <c r="B162" s="20">
        <v>2</v>
      </c>
      <c r="C162" s="75">
        <v>297966</v>
      </c>
      <c r="D162" s="10">
        <v>310078</v>
      </c>
      <c r="E162" s="11">
        <v>1.0406489330997497</v>
      </c>
      <c r="F162" s="10">
        <v>23551.205999999998</v>
      </c>
      <c r="G162" s="10">
        <v>20298.599999999999</v>
      </c>
      <c r="H162" s="12">
        <v>13.810783193013558</v>
      </c>
      <c r="J162" s="8">
        <v>151</v>
      </c>
      <c r="K162" s="13">
        <f t="shared" si="148"/>
        <v>1183253</v>
      </c>
      <c r="L162" s="13">
        <f t="shared" si="149"/>
        <v>1227088</v>
      </c>
      <c r="M162" s="76">
        <f t="shared" ref="M162" si="180">(K162-K158)/K158</f>
        <v>2.2118122261689219E-2</v>
      </c>
      <c r="N162" s="77">
        <f t="shared" si="146"/>
        <v>1.0406489330997497</v>
      </c>
      <c r="O162" s="78">
        <f t="shared" si="152"/>
        <v>1.0370461769376456</v>
      </c>
      <c r="P162" s="79">
        <f t="shared" si="159"/>
        <v>1.4942975147089763E-2</v>
      </c>
      <c r="Q162" s="80">
        <f t="shared" si="157"/>
        <v>0.13810783193013554</v>
      </c>
      <c r="R162" s="81">
        <f t="shared" si="153"/>
        <v>0.14128616571630842</v>
      </c>
      <c r="S162">
        <v>0.51019999999999999</v>
      </c>
    </row>
    <row r="163" spans="1:19" ht="15.75" x14ac:dyDescent="0.25">
      <c r="A163" s="20">
        <v>2019</v>
      </c>
      <c r="B163" s="20">
        <v>3</v>
      </c>
      <c r="C163" s="75">
        <v>298845</v>
      </c>
      <c r="D163" s="10">
        <v>311392</v>
      </c>
      <c r="E163" s="11">
        <v>1.0419849754889658</v>
      </c>
      <c r="F163" s="10">
        <v>23602.989000000001</v>
      </c>
      <c r="G163" s="10">
        <v>20349.7</v>
      </c>
      <c r="H163" s="12">
        <v>13.7833771815934</v>
      </c>
      <c r="J163" s="8">
        <v>152</v>
      </c>
      <c r="K163" s="13">
        <f t="shared" si="148"/>
        <v>1188890</v>
      </c>
      <c r="L163" s="13">
        <f t="shared" si="149"/>
        <v>1236412</v>
      </c>
      <c r="M163" s="76">
        <f t="shared" ref="M163" si="181">(K163-K159)/K159</f>
        <v>2.1693004837377659E-2</v>
      </c>
      <c r="N163" s="77">
        <f t="shared" si="146"/>
        <v>1.0419849754889658</v>
      </c>
      <c r="O163" s="78">
        <f t="shared" si="152"/>
        <v>1.0399717383441698</v>
      </c>
      <c r="P163" s="79">
        <f t="shared" si="159"/>
        <v>1.3886730655108809E-2</v>
      </c>
      <c r="Q163" s="80">
        <f t="shared" si="157"/>
        <v>0.13783377181593404</v>
      </c>
      <c r="R163" s="81">
        <f t="shared" si="153"/>
        <v>0.13942543400017593</v>
      </c>
      <c r="S163">
        <v>0.25879999999999997</v>
      </c>
    </row>
    <row r="164" spans="1:19" ht="16.5" thickBot="1" x14ac:dyDescent="0.3">
      <c r="A164" s="59">
        <v>2019</v>
      </c>
      <c r="B164" s="59">
        <v>4</v>
      </c>
      <c r="C164" s="88">
        <v>299494</v>
      </c>
      <c r="D164" s="89">
        <v>314919</v>
      </c>
      <c r="E164" s="90">
        <v>1.0515035359639926</v>
      </c>
      <c r="F164" s="89">
        <v>23677.012000000002</v>
      </c>
      <c r="G164" s="89">
        <v>20478.7</v>
      </c>
      <c r="H164" s="91">
        <v>13.508089618740742</v>
      </c>
      <c r="I164" s="92"/>
      <c r="J164" s="92">
        <v>153</v>
      </c>
      <c r="K164" s="93">
        <f t="shared" si="148"/>
        <v>1193243</v>
      </c>
      <c r="L164" s="93">
        <f t="shared" si="149"/>
        <v>1245513</v>
      </c>
      <c r="M164" s="94">
        <f t="shared" ref="M164" si="182">(K164-K160)/K160</f>
        <v>1.983966223088297E-2</v>
      </c>
      <c r="N164" s="95">
        <f t="shared" si="146"/>
        <v>1.0515035359639926</v>
      </c>
      <c r="O164" s="96">
        <f t="shared" si="152"/>
        <v>1.0438049919421275</v>
      </c>
      <c r="P164" s="94">
        <f t="shared" si="159"/>
        <v>1.4473584300194079E-2</v>
      </c>
      <c r="Q164" s="97">
        <f t="shared" si="157"/>
        <v>0.13508089618740748</v>
      </c>
      <c r="R164" s="98">
        <f t="shared" si="153"/>
        <v>0.13766595392552894</v>
      </c>
      <c r="S164">
        <v>0.48393333333333333</v>
      </c>
    </row>
    <row r="165" spans="1:19" ht="15.75" x14ac:dyDescent="0.25">
      <c r="A165" s="20">
        <v>2020</v>
      </c>
      <c r="B165" s="20">
        <v>1</v>
      </c>
      <c r="C165" s="10">
        <v>283370</v>
      </c>
      <c r="D165" s="10">
        <v>298322</v>
      </c>
      <c r="E165" s="11">
        <v>1.0527649363023608</v>
      </c>
      <c r="F165" s="10">
        <v>23458.296999999999</v>
      </c>
      <c r="G165" s="10">
        <v>20243.8</v>
      </c>
      <c r="H165" s="12">
        <v>13.852228914997539</v>
      </c>
      <c r="K165" s="13">
        <f t="shared" si="148"/>
        <v>1179675</v>
      </c>
      <c r="L165" s="13">
        <f t="shared" si="149"/>
        <v>1234711</v>
      </c>
      <c r="M165" s="16">
        <f t="shared" ref="M165" si="183">(K165-K161)/K161</f>
        <v>2.2923132737513135E-3</v>
      </c>
      <c r="N165" s="60">
        <f t="shared" si="146"/>
        <v>1.0527649363023608</v>
      </c>
      <c r="O165" s="15">
        <f t="shared" si="152"/>
        <v>1.0466535274545956</v>
      </c>
      <c r="P165" s="14">
        <f t="shared" si="159"/>
        <v>1.2560458178677033E-2</v>
      </c>
      <c r="Q165" s="39">
        <f t="shared" si="157"/>
        <v>0.13703027973428761</v>
      </c>
      <c r="R165" s="39">
        <f t="shared" si="153"/>
        <v>0.13701319491694117</v>
      </c>
      <c r="S165">
        <v>0.4864</v>
      </c>
    </row>
    <row r="166" spans="1:19" ht="15.75" x14ac:dyDescent="0.25">
      <c r="A166" s="20">
        <v>2020</v>
      </c>
      <c r="B166" s="20">
        <v>2</v>
      </c>
      <c r="C166" s="10">
        <v>233382</v>
      </c>
      <c r="D166" s="10">
        <v>245108</v>
      </c>
      <c r="E166" s="11">
        <v>1.0502438062918305</v>
      </c>
      <c r="F166" s="10">
        <v>22172.101999999999</v>
      </c>
      <c r="G166" s="10">
        <v>18777.099999999999</v>
      </c>
      <c r="H166" s="12">
        <v>15.312043937015986</v>
      </c>
      <c r="K166" s="13">
        <f t="shared" si="148"/>
        <v>1115091</v>
      </c>
      <c r="L166" s="13">
        <f t="shared" si="149"/>
        <v>1169741</v>
      </c>
      <c r="M166" s="16">
        <f t="shared" ref="M166" si="184">(K166-K162)/K162</f>
        <v>-5.7605600830929651E-2</v>
      </c>
      <c r="N166" s="60">
        <f t="shared" si="146"/>
        <v>1.0502438062918305</v>
      </c>
      <c r="O166" s="15">
        <f t="shared" si="152"/>
        <v>1.0490094530401555</v>
      </c>
      <c r="P166" s="14">
        <f t="shared" si="159"/>
        <v>1.1535914570204552E-2</v>
      </c>
      <c r="Q166" s="39">
        <f t="shared" si="157"/>
        <v>0.15312043937015984</v>
      </c>
      <c r="R166" s="39">
        <f t="shared" si="153"/>
        <v>0.14076634677694724</v>
      </c>
      <c r="S166">
        <v>0.37563333333333332</v>
      </c>
    </row>
    <row r="167" spans="1:19" ht="15.75" x14ac:dyDescent="0.25">
      <c r="A167" s="20">
        <v>2020</v>
      </c>
      <c r="B167" s="20">
        <v>3</v>
      </c>
      <c r="C167" s="10">
        <v>271292</v>
      </c>
      <c r="D167" s="10">
        <v>285947</v>
      </c>
      <c r="E167" s="11">
        <v>1.0540192854931218</v>
      </c>
      <c r="F167" s="10">
        <v>23078.528000000002</v>
      </c>
      <c r="G167" s="10">
        <v>19320.900000000001</v>
      </c>
      <c r="H167" s="12">
        <v>16.281922313242852</v>
      </c>
      <c r="K167" s="13">
        <f t="shared" si="148"/>
        <v>1087538</v>
      </c>
      <c r="L167" s="13">
        <f t="shared" si="149"/>
        <v>1144296</v>
      </c>
      <c r="M167" s="16">
        <f t="shared" ref="M167" si="185">(K167-K163)/K163</f>
        <v>-8.52492661221812E-2</v>
      </c>
      <c r="N167" s="60">
        <f t="shared" si="146"/>
        <v>1.0540192854931218</v>
      </c>
      <c r="O167" s="15">
        <f t="shared" si="152"/>
        <v>1.0521894407367836</v>
      </c>
      <c r="P167" s="14">
        <f t="shared" si="159"/>
        <v>1.1748110013130402E-2</v>
      </c>
      <c r="Q167" s="39">
        <f t="shared" si="157"/>
        <v>0.16281922313242858</v>
      </c>
      <c r="R167" s="39">
        <f t="shared" si="153"/>
        <v>0.14701270960607088</v>
      </c>
      <c r="S167">
        <v>0.2861333333333333</v>
      </c>
    </row>
    <row r="168" spans="1:19" ht="15.75" x14ac:dyDescent="0.25">
      <c r="A168" s="59">
        <v>2020</v>
      </c>
      <c r="B168" s="59">
        <v>4</v>
      </c>
      <c r="C168" s="51">
        <v>271946</v>
      </c>
      <c r="D168" s="51">
        <v>289633</v>
      </c>
      <c r="E168" s="52">
        <v>1.0650386473785236</v>
      </c>
      <c r="F168" s="51">
        <v>23310.060999999998</v>
      </c>
      <c r="G168" s="51">
        <v>19588.599999999999</v>
      </c>
      <c r="H168" s="53">
        <v>15.965041876123792</v>
      </c>
      <c r="I168" s="54"/>
      <c r="J168" s="54"/>
      <c r="K168" s="55">
        <f t="shared" ref="K168:K179" si="186">SUM(C165:C168)</f>
        <v>1059990</v>
      </c>
      <c r="L168" s="55">
        <f t="shared" ref="L168:L179" si="187">SUM(D165:D168)</f>
        <v>1119010</v>
      </c>
      <c r="M168" s="57">
        <f t="shared" ref="M168" si="188">(K168-K164)/K164</f>
        <v>-0.11167297859698318</v>
      </c>
      <c r="N168" s="61">
        <f t="shared" si="146"/>
        <v>1.0650386473785236</v>
      </c>
      <c r="O168" s="56">
        <f t="shared" si="152"/>
        <v>1.0556797705638732</v>
      </c>
      <c r="P168" s="57">
        <f t="shared" si="159"/>
        <v>1.1376434021120362E-2</v>
      </c>
      <c r="Q168" s="58">
        <f t="shared" si="157"/>
        <v>0.15965041876123787</v>
      </c>
      <c r="R168" s="58">
        <f t="shared" si="153"/>
        <v>0.15315509024952847</v>
      </c>
      <c r="S168">
        <v>0.40866666666666668</v>
      </c>
    </row>
    <row r="169" spans="1:19" ht="15.75" x14ac:dyDescent="0.25">
      <c r="A169" s="20">
        <v>2021</v>
      </c>
      <c r="B169" s="20">
        <v>1</v>
      </c>
      <c r="C169" s="10">
        <v>273029</v>
      </c>
      <c r="D169" s="10">
        <v>293369</v>
      </c>
      <c r="E169" s="11">
        <v>1.0744975808430606</v>
      </c>
      <c r="F169" s="10">
        <v>23295.379999999997</v>
      </c>
      <c r="G169" s="10">
        <v>19705.8</v>
      </c>
      <c r="H169" s="12">
        <v>15.408978089217692</v>
      </c>
      <c r="K169" s="13">
        <f t="shared" si="186"/>
        <v>1049649</v>
      </c>
      <c r="L169" s="13">
        <f t="shared" si="187"/>
        <v>1114057</v>
      </c>
      <c r="M169" s="16">
        <f t="shared" ref="M169" si="189">(K169-K165)/K165</f>
        <v>-0.11022188314578167</v>
      </c>
      <c r="N169" s="60">
        <f t="shared" si="146"/>
        <v>1.0744975808430606</v>
      </c>
      <c r="O169" s="15">
        <f t="shared" si="152"/>
        <v>1.0613614646419898</v>
      </c>
      <c r="P169" s="14">
        <f t="shared" si="159"/>
        <v>1.4052345691857612E-2</v>
      </c>
      <c r="Q169" s="39">
        <f t="shared" si="157"/>
        <v>0.15408978089217684</v>
      </c>
      <c r="R169" s="39">
        <f t="shared" si="153"/>
        <v>0.15741996553900078</v>
      </c>
      <c r="S169">
        <v>0.25910000000000005</v>
      </c>
    </row>
    <row r="170" spans="1:19" ht="15.75" x14ac:dyDescent="0.25">
      <c r="A170" s="20">
        <v>2021</v>
      </c>
      <c r="B170" s="20">
        <v>2</v>
      </c>
      <c r="C170" s="10">
        <v>278745</v>
      </c>
      <c r="D170" s="10">
        <v>297904</v>
      </c>
      <c r="E170" s="11">
        <v>1.0687330714452277</v>
      </c>
      <c r="F170" s="10">
        <v>23198.364000000001</v>
      </c>
      <c r="G170" s="10">
        <v>19618.2</v>
      </c>
      <c r="H170" s="12">
        <v>15.432829659884638</v>
      </c>
      <c r="K170" s="13">
        <f t="shared" si="186"/>
        <v>1095012</v>
      </c>
      <c r="L170" s="13">
        <f t="shared" si="187"/>
        <v>1166853</v>
      </c>
      <c r="M170" s="16">
        <f t="shared" ref="M170" si="190">(K170-K166)/K166</f>
        <v>-1.8006602151752638E-2</v>
      </c>
      <c r="N170" s="60">
        <f t="shared" si="146"/>
        <v>1.0687330714452277</v>
      </c>
      <c r="O170" s="15">
        <f t="shared" si="152"/>
        <v>1.0656075001917786</v>
      </c>
      <c r="P170" s="14">
        <f t="shared" si="159"/>
        <v>1.5822590638740221E-2</v>
      </c>
      <c r="Q170" s="39">
        <f t="shared" si="157"/>
        <v>0.15432829659884639</v>
      </c>
      <c r="R170" s="39">
        <f t="shared" si="153"/>
        <v>0.15772192984617242</v>
      </c>
      <c r="S170">
        <v>-0.12459999999999999</v>
      </c>
    </row>
    <row r="171" spans="1:19" ht="15.75" x14ac:dyDescent="0.25">
      <c r="A171" s="20">
        <v>2021</v>
      </c>
      <c r="B171" s="20">
        <v>3</v>
      </c>
      <c r="C171" s="10">
        <v>285208</v>
      </c>
      <c r="D171" s="10">
        <v>308358</v>
      </c>
      <c r="E171" s="11">
        <v>1.0811688311688312</v>
      </c>
      <c r="F171" s="10">
        <v>23522.091</v>
      </c>
      <c r="G171" s="10">
        <v>20078.7</v>
      </c>
      <c r="H171" s="12">
        <v>14.638966408216005</v>
      </c>
      <c r="K171" s="13">
        <f t="shared" si="186"/>
        <v>1108928</v>
      </c>
      <c r="L171" s="13">
        <f t="shared" si="187"/>
        <v>1189264</v>
      </c>
      <c r="M171" s="16">
        <f t="shared" ref="M171" si="191">(K171-K167)/K167</f>
        <v>1.9668278257863173E-2</v>
      </c>
      <c r="N171" s="60">
        <f t="shared" si="146"/>
        <v>1.0811688311688312</v>
      </c>
      <c r="O171" s="15">
        <f t="shared" si="152"/>
        <v>1.0724447394240204</v>
      </c>
      <c r="P171" s="14">
        <f t="shared" si="159"/>
        <v>1.9250619615659055E-2</v>
      </c>
      <c r="Q171" s="39">
        <f t="shared" si="157"/>
        <v>0.14638966408216003</v>
      </c>
      <c r="R171" s="39">
        <f t="shared" si="153"/>
        <v>0.15361454008360528</v>
      </c>
      <c r="S171">
        <v>0.66886666666666672</v>
      </c>
    </row>
    <row r="172" spans="1:19" ht="15.75" x14ac:dyDescent="0.25">
      <c r="A172" s="59">
        <v>2021</v>
      </c>
      <c r="B172" s="59">
        <v>4</v>
      </c>
      <c r="C172" s="51">
        <v>290881</v>
      </c>
      <c r="D172" s="51">
        <v>322659</v>
      </c>
      <c r="E172" s="52">
        <v>1.1092474242043997</v>
      </c>
      <c r="F172" s="51">
        <v>23408.131999999998</v>
      </c>
      <c r="G172" s="51">
        <v>20307.3</v>
      </c>
      <c r="H172" s="53">
        <v>13.246815252067105</v>
      </c>
      <c r="I172" s="54"/>
      <c r="J172" s="54"/>
      <c r="K172" s="55">
        <f t="shared" si="186"/>
        <v>1127863</v>
      </c>
      <c r="L172" s="55">
        <f t="shared" si="187"/>
        <v>1222290</v>
      </c>
      <c r="M172" s="57">
        <f t="shared" ref="M172" si="192">(K172-K168)/K168</f>
        <v>6.4031736148454227E-2</v>
      </c>
      <c r="N172" s="61">
        <f t="shared" si="146"/>
        <v>1.1092474242043997</v>
      </c>
      <c r="O172" s="56">
        <f t="shared" si="152"/>
        <v>1.083722047801905</v>
      </c>
      <c r="P172" s="57">
        <f t="shared" si="159"/>
        <v>2.6563242017087686E-2</v>
      </c>
      <c r="Q172" s="58">
        <f t="shared" si="157"/>
        <v>0.13246815252067101</v>
      </c>
      <c r="R172" s="58">
        <f t="shared" si="153"/>
        <v>0.14681897352346357</v>
      </c>
      <c r="S172">
        <v>0.10416666666666667</v>
      </c>
    </row>
    <row r="173" spans="1:19" ht="15.75" x14ac:dyDescent="0.25">
      <c r="A173" s="20">
        <v>2022</v>
      </c>
      <c r="B173" s="20">
        <v>1</v>
      </c>
      <c r="C173" s="10">
        <v>291636</v>
      </c>
      <c r="D173" s="10">
        <v>325592</v>
      </c>
      <c r="E173" s="11">
        <v>1.1164328135072488</v>
      </c>
      <c r="F173" s="10">
        <v>23546.569000000003</v>
      </c>
      <c r="G173" s="10">
        <v>20428.400000000001</v>
      </c>
      <c r="H173" s="12">
        <v>13.242562005530399</v>
      </c>
      <c r="K173" s="13">
        <f t="shared" si="186"/>
        <v>1146470</v>
      </c>
      <c r="L173" s="13">
        <f t="shared" si="187"/>
        <v>1254513</v>
      </c>
      <c r="M173" s="16">
        <f t="shared" ref="M173" si="193">(K173-K169)/K169</f>
        <v>9.2241311143058294E-2</v>
      </c>
      <c r="N173" s="60">
        <f t="shared" si="146"/>
        <v>1.1164328135072488</v>
      </c>
      <c r="O173" s="15">
        <f t="shared" si="152"/>
        <v>1.0942397097176551</v>
      </c>
      <c r="P173" s="14">
        <f t="shared" si="159"/>
        <v>3.0977424912214533E-2</v>
      </c>
      <c r="Q173" s="39">
        <f t="shared" si="157"/>
        <v>0.13242562005530412</v>
      </c>
      <c r="R173" s="39">
        <f t="shared" si="153"/>
        <v>0.14140293331424539</v>
      </c>
      <c r="S173">
        <v>0.1487</v>
      </c>
    </row>
    <row r="174" spans="1:19" ht="15.75" x14ac:dyDescent="0.25">
      <c r="A174" s="20">
        <v>2022</v>
      </c>
      <c r="B174" s="20">
        <v>2</v>
      </c>
      <c r="C174" s="10">
        <v>298888</v>
      </c>
      <c r="D174" s="10">
        <v>333308</v>
      </c>
      <c r="E174" s="11">
        <v>1.1151601937849629</v>
      </c>
      <c r="F174" s="10">
        <v>23242.622000000003</v>
      </c>
      <c r="G174" s="10">
        <v>20286.400000000001</v>
      </c>
      <c r="H174" s="12">
        <v>12.71896948631699</v>
      </c>
      <c r="K174" s="13">
        <f t="shared" si="186"/>
        <v>1166613</v>
      </c>
      <c r="L174" s="13">
        <f t="shared" si="187"/>
        <v>1289917</v>
      </c>
      <c r="M174" s="16">
        <f t="shared" ref="M174" si="194">(K174-K170)/K170</f>
        <v>6.5388324511512205E-2</v>
      </c>
      <c r="N174" s="60">
        <f t="shared" si="146"/>
        <v>1.1151601937849629</v>
      </c>
      <c r="O174" s="15">
        <f t="shared" si="152"/>
        <v>1.1056940047813628</v>
      </c>
      <c r="P174" s="14">
        <f t="shared" si="159"/>
        <v>3.7618451993224306E-2</v>
      </c>
      <c r="Q174" s="39">
        <f t="shared" si="157"/>
        <v>0.12718969486317</v>
      </c>
      <c r="R174" s="39">
        <f t="shared" si="153"/>
        <v>0.13461828288032629</v>
      </c>
      <c r="S174">
        <v>0.84543333333333326</v>
      </c>
    </row>
    <row r="175" spans="1:19" ht="15.75" x14ac:dyDescent="0.25">
      <c r="A175" s="20">
        <v>2022</v>
      </c>
      <c r="B175" s="20">
        <v>3</v>
      </c>
      <c r="C175" s="10">
        <v>300474</v>
      </c>
      <c r="D175" s="10">
        <v>337389</v>
      </c>
      <c r="E175" s="11">
        <v>1.1228558876974379</v>
      </c>
      <c r="F175" s="10">
        <v>23504.967000000001</v>
      </c>
      <c r="G175" s="10">
        <v>20501.8</v>
      </c>
      <c r="H175" s="12">
        <v>12.776733530406574</v>
      </c>
      <c r="K175" s="13">
        <f t="shared" si="186"/>
        <v>1181879</v>
      </c>
      <c r="L175" s="13">
        <f t="shared" si="187"/>
        <v>1318948</v>
      </c>
      <c r="M175" s="16">
        <f t="shared" ref="M175" si="195">(K175-K171)/K171</f>
        <v>6.5785154671899354E-2</v>
      </c>
      <c r="N175" s="60">
        <f t="shared" si="146"/>
        <v>1.1228558876974379</v>
      </c>
      <c r="O175" s="15">
        <f t="shared" si="152"/>
        <v>1.1159754932611545</v>
      </c>
      <c r="P175" s="14">
        <f t="shared" si="159"/>
        <v>4.0590206876778799E-2</v>
      </c>
      <c r="Q175" s="39">
        <f t="shared" si="157"/>
        <v>0.12776733530406581</v>
      </c>
      <c r="R175" s="39">
        <f t="shared" si="153"/>
        <v>0.12996270068580273</v>
      </c>
      <c r="S175">
        <v>1.0770333333333333</v>
      </c>
    </row>
    <row r="176" spans="1:19" ht="15.75" x14ac:dyDescent="0.25">
      <c r="A176" s="59">
        <v>2022</v>
      </c>
      <c r="B176" s="59">
        <v>4</v>
      </c>
      <c r="C176" s="51">
        <v>301950</v>
      </c>
      <c r="D176" s="51">
        <v>350088</v>
      </c>
      <c r="E176" s="52">
        <v>1.1594237456532539</v>
      </c>
      <c r="F176" s="51">
        <v>23649.885999999999</v>
      </c>
      <c r="G176" s="51">
        <v>20629.8</v>
      </c>
      <c r="H176" s="53">
        <v>12.769981216822778</v>
      </c>
      <c r="I176" s="54"/>
      <c r="J176" s="54"/>
      <c r="K176" s="55">
        <f t="shared" si="186"/>
        <v>1192948</v>
      </c>
      <c r="L176" s="55">
        <f t="shared" si="187"/>
        <v>1346377</v>
      </c>
      <c r="M176" s="57">
        <f t="shared" ref="M176" si="196">(K176-K172)/K172</f>
        <v>5.7706476761805292E-2</v>
      </c>
      <c r="N176" s="61">
        <f t="shared" si="146"/>
        <v>1.1594237456532539</v>
      </c>
      <c r="O176" s="56">
        <f t="shared" si="152"/>
        <v>1.1286133175964081</v>
      </c>
      <c r="P176" s="57">
        <f t="shared" si="159"/>
        <v>4.1423231986057123E-2</v>
      </c>
      <c r="Q176" s="58">
        <f t="shared" si="157"/>
        <v>0.12769981216822779</v>
      </c>
      <c r="R176" s="58">
        <f t="shared" si="153"/>
        <v>0.12877061559769193</v>
      </c>
      <c r="S176">
        <v>0.34076666666666666</v>
      </c>
    </row>
    <row r="177" spans="1:19" ht="15.75" x14ac:dyDescent="0.25">
      <c r="A177" s="20">
        <v>2023</v>
      </c>
      <c r="B177" s="20">
        <v>1</v>
      </c>
      <c r="C177" s="10">
        <v>303638</v>
      </c>
      <c r="D177" s="10">
        <v>360416</v>
      </c>
      <c r="E177" s="11">
        <v>1.1869924054301504</v>
      </c>
      <c r="F177" s="10">
        <v>24010.147000000001</v>
      </c>
      <c r="G177" s="10">
        <v>20941</v>
      </c>
      <c r="H177" s="12">
        <v>12.78270807754738</v>
      </c>
      <c r="K177" s="13">
        <f t="shared" si="186"/>
        <v>1204950</v>
      </c>
      <c r="L177" s="13">
        <f t="shared" si="187"/>
        <v>1381201</v>
      </c>
      <c r="M177" s="16">
        <f t="shared" ref="M177" si="197">(K177-K173)/K173</f>
        <v>5.1008748593508769E-2</v>
      </c>
      <c r="N177" s="60">
        <f t="shared" si="146"/>
        <v>1.1869924054301504</v>
      </c>
      <c r="O177" s="15">
        <f t="shared" si="152"/>
        <v>1.146272459438151</v>
      </c>
      <c r="P177" s="14">
        <f t="shared" si="159"/>
        <v>4.7551509288510388E-2</v>
      </c>
      <c r="Q177" s="39">
        <f t="shared" si="157"/>
        <v>0.12782708077547378</v>
      </c>
      <c r="R177" s="39">
        <f t="shared" si="153"/>
        <v>0.12762098077773434</v>
      </c>
      <c r="S177">
        <v>0.29333333333333333</v>
      </c>
    </row>
    <row r="178" spans="1:19" ht="15.75" x14ac:dyDescent="0.25">
      <c r="A178" s="20">
        <v>2023</v>
      </c>
      <c r="B178" s="20">
        <v>2</v>
      </c>
      <c r="C178" s="10">
        <v>304960</v>
      </c>
      <c r="D178" s="10">
        <v>362178</v>
      </c>
      <c r="E178" s="11">
        <v>1.1876246065057712</v>
      </c>
      <c r="F178" s="10">
        <v>23732.339</v>
      </c>
      <c r="G178" s="10">
        <v>20934.3</v>
      </c>
      <c r="H178" s="12">
        <v>11.789984122508955</v>
      </c>
      <c r="K178" s="13">
        <f t="shared" si="186"/>
        <v>1211022</v>
      </c>
      <c r="L178" s="13">
        <f t="shared" si="187"/>
        <v>1410071</v>
      </c>
      <c r="M178" s="16">
        <f t="shared" ref="M178" si="198">(K178-K174)/K174</f>
        <v>3.8066608206834655E-2</v>
      </c>
      <c r="N178" s="60">
        <f t="shared" si="146"/>
        <v>1.1876246065057712</v>
      </c>
      <c r="O178" s="15">
        <f t="shared" si="152"/>
        <v>1.1643644789277157</v>
      </c>
      <c r="P178" s="14">
        <f t="shared" si="159"/>
        <v>5.3062125590483053E-2</v>
      </c>
      <c r="Q178" s="39">
        <f t="shared" si="157"/>
        <v>0.11789984122508956</v>
      </c>
      <c r="R178" s="39">
        <f t="shared" si="153"/>
        <v>0.12529851736821424</v>
      </c>
      <c r="S178">
        <v>0.95543333333333347</v>
      </c>
    </row>
    <row r="179" spans="1:19" ht="15.75" x14ac:dyDescent="0.25">
      <c r="A179" s="20">
        <v>2023</v>
      </c>
      <c r="B179" s="20">
        <v>3</v>
      </c>
      <c r="C179" s="10">
        <v>305925</v>
      </c>
      <c r="D179" s="10">
        <v>364625</v>
      </c>
      <c r="E179" s="11">
        <v>1.1918770940590013</v>
      </c>
      <c r="F179" s="10">
        <v>24076.361000000001</v>
      </c>
      <c r="G179" s="10">
        <v>21199.3</v>
      </c>
      <c r="H179" s="12">
        <v>11.949733599691417</v>
      </c>
      <c r="K179" s="13">
        <f t="shared" si="186"/>
        <v>1216473</v>
      </c>
      <c r="L179" s="13">
        <f t="shared" si="187"/>
        <v>1437307</v>
      </c>
      <c r="M179" s="16">
        <f t="shared" ref="M179" si="199">(K179-K175)/K175</f>
        <v>2.9270339857125814E-2</v>
      </c>
      <c r="N179" s="60">
        <f t="shared" si="146"/>
        <v>1.1918770940590013</v>
      </c>
      <c r="O179" s="15">
        <f t="shared" si="152"/>
        <v>1.1815362938593788</v>
      </c>
      <c r="P179" s="14">
        <f t="shared" si="159"/>
        <v>5.8747527158181101E-2</v>
      </c>
      <c r="Q179" s="39">
        <f t="shared" si="157"/>
        <v>0.11949733599691426</v>
      </c>
      <c r="R179" s="39">
        <f t="shared" si="153"/>
        <v>0.12323101754142635</v>
      </c>
      <c r="S179">
        <v>0.90370000000000006</v>
      </c>
    </row>
  </sheetData>
  <autoFilter ref="A4:R179" xr:uid="{00000000-0001-0000-0200-000000000000}"/>
  <mergeCells count="1">
    <mergeCell ref="A1:B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0406-49F5-4A58-B39C-F886A1DF1262}">
  <dimension ref="A1:Q154"/>
  <sheetViews>
    <sheetView workbookViewId="0">
      <selection activeCell="A2" sqref="A2"/>
    </sheetView>
  </sheetViews>
  <sheetFormatPr baseColWidth="10" defaultRowHeight="15" x14ac:dyDescent="0.25"/>
  <cols>
    <col min="1" max="1" width="11.85546875" style="100" bestFit="1" customWidth="1"/>
  </cols>
  <sheetData>
    <row r="1" spans="1:17" s="22" customFormat="1" ht="45" x14ac:dyDescent="0.25">
      <c r="A1" s="99" t="s">
        <v>36</v>
      </c>
      <c r="B1" s="29" t="s">
        <v>12</v>
      </c>
      <c r="C1" s="30" t="s">
        <v>13</v>
      </c>
      <c r="D1" s="31" t="s">
        <v>14</v>
      </c>
      <c r="E1" s="32" t="s">
        <v>15</v>
      </c>
      <c r="F1" s="30" t="s">
        <v>16</v>
      </c>
      <c r="G1" s="31" t="s">
        <v>17</v>
      </c>
      <c r="H1" s="63" t="s">
        <v>33</v>
      </c>
      <c r="I1" s="22" t="s">
        <v>27</v>
      </c>
      <c r="J1" s="22" t="s">
        <v>28</v>
      </c>
      <c r="K1" s="33" t="s">
        <v>30</v>
      </c>
      <c r="L1" s="34" t="s">
        <v>34</v>
      </c>
      <c r="M1" s="34" t="s">
        <v>26</v>
      </c>
      <c r="N1" s="33" t="s">
        <v>29</v>
      </c>
      <c r="O1" s="38" t="s">
        <v>31</v>
      </c>
      <c r="P1" s="48" t="s">
        <v>32</v>
      </c>
      <c r="Q1" s="22" t="s">
        <v>35</v>
      </c>
    </row>
    <row r="2" spans="1:17" x14ac:dyDescent="0.25">
      <c r="A2" s="100">
        <v>29950</v>
      </c>
      <c r="B2">
        <v>124396</v>
      </c>
      <c r="C2">
        <v>30813</v>
      </c>
      <c r="D2">
        <v>0.24770089070388115</v>
      </c>
      <c r="E2">
        <v>14274.104799572558</v>
      </c>
      <c r="F2">
        <v>12296.951799572558</v>
      </c>
      <c r="G2">
        <v>13.85132747560608</v>
      </c>
      <c r="H2">
        <v>1</v>
      </c>
      <c r="I2">
        <v>496992</v>
      </c>
      <c r="J2">
        <v>112537</v>
      </c>
      <c r="K2">
        <v>-1.3202076162114262E-3</v>
      </c>
      <c r="L2">
        <v>0.24770089070388115</v>
      </c>
      <c r="M2">
        <v>0.22643624042238106</v>
      </c>
      <c r="N2">
        <v>0.12347602326953375</v>
      </c>
      <c r="O2">
        <v>0.13851327475606079</v>
      </c>
      <c r="P2">
        <v>0.13024093280354854</v>
      </c>
      <c r="Q2">
        <v>0.61750000000000005</v>
      </c>
    </row>
    <row r="3" spans="1:17" x14ac:dyDescent="0.25">
      <c r="A3" s="100">
        <v>30040</v>
      </c>
      <c r="B3">
        <v>124906</v>
      </c>
      <c r="C3">
        <v>30083</v>
      </c>
      <c r="D3">
        <v>0.24084511552687621</v>
      </c>
      <c r="E3">
        <v>14351.540571627194</v>
      </c>
      <c r="F3">
        <v>12337.254571627194</v>
      </c>
      <c r="G3">
        <v>14.035329447364116</v>
      </c>
      <c r="H3">
        <v>2</v>
      </c>
      <c r="I3">
        <v>497791</v>
      </c>
      <c r="J3">
        <v>116469</v>
      </c>
      <c r="K3">
        <v>3.9590509531867347E-4</v>
      </c>
      <c r="L3">
        <v>0.24084511552687621</v>
      </c>
      <c r="M3">
        <v>0.23397168691278067</v>
      </c>
      <c r="N3">
        <v>0.13268383108117116</v>
      </c>
      <c r="O3">
        <v>0.1403532944736412</v>
      </c>
      <c r="P3">
        <v>0.13490883165908737</v>
      </c>
      <c r="Q3">
        <v>-0.29003333333333331</v>
      </c>
    </row>
    <row r="4" spans="1:17" x14ac:dyDescent="0.25">
      <c r="A4" s="100">
        <v>30132</v>
      </c>
      <c r="B4">
        <v>125380</v>
      </c>
      <c r="C4">
        <v>31826</v>
      </c>
      <c r="D4">
        <v>0.25383633753389695</v>
      </c>
      <c r="E4">
        <v>14352.772301254987</v>
      </c>
      <c r="F4">
        <v>12298.984301254986</v>
      </c>
      <c r="G4">
        <v>14.309347050816235</v>
      </c>
      <c r="H4">
        <v>3</v>
      </c>
      <c r="I4">
        <v>499202</v>
      </c>
      <c r="J4">
        <v>120561</v>
      </c>
      <c r="K4">
        <v>4.475047185187272E-3</v>
      </c>
      <c r="L4">
        <v>0.25383633753389695</v>
      </c>
      <c r="M4">
        <v>0.24150744588363027</v>
      </c>
      <c r="N4">
        <v>0.1346343181293112</v>
      </c>
      <c r="O4">
        <v>0.14309347050816235</v>
      </c>
      <c r="P4">
        <v>0.13877195790262825</v>
      </c>
      <c r="Q4">
        <v>-0.20476666666666665</v>
      </c>
    </row>
    <row r="5" spans="1:17" x14ac:dyDescent="0.25">
      <c r="A5" s="100">
        <v>30224</v>
      </c>
      <c r="B5">
        <v>126224</v>
      </c>
      <c r="C5">
        <v>32045</v>
      </c>
      <c r="D5">
        <v>0.2538740651540119</v>
      </c>
      <c r="E5">
        <v>14397.116724310577</v>
      </c>
      <c r="F5">
        <v>12239.418724310577</v>
      </c>
      <c r="G5">
        <v>14.987014701051704</v>
      </c>
      <c r="H5">
        <v>4</v>
      </c>
      <c r="I5">
        <v>500906</v>
      </c>
      <c r="J5">
        <v>124767</v>
      </c>
      <c r="K5">
        <v>7.0344808175196571E-3</v>
      </c>
      <c r="L5">
        <v>0.2538740651540119</v>
      </c>
      <c r="M5">
        <v>0.24908266221606448</v>
      </c>
      <c r="N5">
        <v>0.13664516623614442</v>
      </c>
      <c r="O5">
        <v>0.14987014701051704</v>
      </c>
      <c r="P5">
        <v>0.14295754668709534</v>
      </c>
      <c r="Q5">
        <v>-3.333333333333614E-4</v>
      </c>
    </row>
    <row r="6" spans="1:17" x14ac:dyDescent="0.25">
      <c r="A6" s="100">
        <v>30315</v>
      </c>
      <c r="B6">
        <v>126669</v>
      </c>
      <c r="C6">
        <v>35463</v>
      </c>
      <c r="D6">
        <v>0.27996589536508537</v>
      </c>
      <c r="E6">
        <v>14458.226154828028</v>
      </c>
      <c r="F6">
        <v>12243.504154828028</v>
      </c>
      <c r="G6">
        <v>15.31807551136167</v>
      </c>
      <c r="H6">
        <v>5</v>
      </c>
      <c r="I6">
        <v>503179</v>
      </c>
      <c r="J6">
        <v>129417</v>
      </c>
      <c r="K6">
        <v>1.2448892537505633E-2</v>
      </c>
      <c r="L6">
        <v>0.27996589536508537</v>
      </c>
      <c r="M6">
        <v>0.2571987304716612</v>
      </c>
      <c r="N6">
        <v>0.13585497618180539</v>
      </c>
      <c r="O6">
        <v>0.15318075511361673</v>
      </c>
      <c r="P6">
        <v>0.14662441677648433</v>
      </c>
      <c r="Q6">
        <v>1.156666666666667E-2</v>
      </c>
    </row>
    <row r="7" spans="1:17" x14ac:dyDescent="0.25">
      <c r="A7" s="100">
        <v>30405</v>
      </c>
      <c r="B7">
        <v>127132</v>
      </c>
      <c r="C7">
        <v>34643</v>
      </c>
      <c r="D7">
        <v>0.27249630305509237</v>
      </c>
      <c r="E7">
        <v>14464.479252017074</v>
      </c>
      <c r="F7">
        <v>12206.112252017074</v>
      </c>
      <c r="G7">
        <v>15.613192570932483</v>
      </c>
      <c r="H7">
        <v>6</v>
      </c>
      <c r="I7">
        <v>505405</v>
      </c>
      <c r="J7">
        <v>133977</v>
      </c>
      <c r="K7">
        <v>1.5295575854123517E-2</v>
      </c>
      <c r="L7">
        <v>0.27249630305509237</v>
      </c>
      <c r="M7">
        <v>0.26508839445593141</v>
      </c>
      <c r="N7">
        <v>0.13299347435465703</v>
      </c>
      <c r="O7">
        <v>0.15613192570932488</v>
      </c>
      <c r="P7">
        <v>0.15056907458540525</v>
      </c>
      <c r="Q7">
        <v>0.14066666666666666</v>
      </c>
    </row>
    <row r="8" spans="1:17" x14ac:dyDescent="0.25">
      <c r="A8" s="100">
        <v>30497</v>
      </c>
      <c r="B8">
        <v>127919</v>
      </c>
      <c r="C8">
        <v>36442</v>
      </c>
      <c r="D8">
        <v>0.28488340277832064</v>
      </c>
      <c r="E8">
        <v>14541.275598804923</v>
      </c>
      <c r="F8">
        <v>12263.849598804924</v>
      </c>
      <c r="G8">
        <v>15.66180342656576</v>
      </c>
      <c r="H8">
        <v>7</v>
      </c>
      <c r="I8">
        <v>507944</v>
      </c>
      <c r="J8">
        <v>138593</v>
      </c>
      <c r="K8">
        <v>1.7511949070716865E-2</v>
      </c>
      <c r="L8">
        <v>0.28488340277832064</v>
      </c>
      <c r="M8">
        <v>0.27285094419857309</v>
      </c>
      <c r="N8">
        <v>0.12978274106731102</v>
      </c>
      <c r="O8">
        <v>0.15661803426565757</v>
      </c>
      <c r="P8">
        <v>0.15395021552477905</v>
      </c>
      <c r="Q8">
        <v>0.3624</v>
      </c>
    </row>
    <row r="9" spans="1:17" x14ac:dyDescent="0.25">
      <c r="A9" s="100">
        <v>30589</v>
      </c>
      <c r="B9">
        <v>128106</v>
      </c>
      <c r="C9">
        <v>36328</v>
      </c>
      <c r="D9">
        <v>0.28357766224845049</v>
      </c>
      <c r="E9">
        <v>14599.707530760759</v>
      </c>
      <c r="F9">
        <v>12251.46053076076</v>
      </c>
      <c r="G9">
        <v>16.084205762700218</v>
      </c>
      <c r="H9">
        <v>8</v>
      </c>
      <c r="I9">
        <v>509826</v>
      </c>
      <c r="J9">
        <v>142876</v>
      </c>
      <c r="K9">
        <v>1.7807732388911292E-2</v>
      </c>
      <c r="L9">
        <v>0.28357766224845049</v>
      </c>
      <c r="M9">
        <v>0.28024463248245479</v>
      </c>
      <c r="N9">
        <v>0.12510694236662342</v>
      </c>
      <c r="O9">
        <v>0.16084205762700221</v>
      </c>
      <c r="P9">
        <v>0.15669319317890035</v>
      </c>
      <c r="Q9">
        <v>-1.056666666666666E-2</v>
      </c>
    </row>
    <row r="10" spans="1:17" x14ac:dyDescent="0.25">
      <c r="A10" s="100">
        <v>30680</v>
      </c>
      <c r="B10">
        <v>128934</v>
      </c>
      <c r="C10">
        <v>39948</v>
      </c>
      <c r="D10">
        <v>0.30983293778212107</v>
      </c>
      <c r="E10">
        <v>14639.372548657388</v>
      </c>
      <c r="F10">
        <v>12227.550548657387</v>
      </c>
      <c r="G10">
        <v>16.474900081842605</v>
      </c>
      <c r="H10">
        <v>9</v>
      </c>
      <c r="I10">
        <v>512091</v>
      </c>
      <c r="J10">
        <v>147361</v>
      </c>
      <c r="K10">
        <v>1.771139097617349E-2</v>
      </c>
      <c r="L10">
        <v>0.30983293778212107</v>
      </c>
      <c r="M10">
        <v>0.28776330769335917</v>
      </c>
      <c r="N10">
        <v>0.11883642335888457</v>
      </c>
      <c r="O10">
        <v>0.16474900081842603</v>
      </c>
      <c r="P10">
        <v>0.15958525460510267</v>
      </c>
      <c r="Q10">
        <v>-1.4800000000000008E-2</v>
      </c>
    </row>
    <row r="11" spans="1:17" x14ac:dyDescent="0.25">
      <c r="A11" s="100">
        <v>30771</v>
      </c>
      <c r="B11">
        <v>130001</v>
      </c>
      <c r="C11">
        <v>39333</v>
      </c>
      <c r="D11">
        <v>0.30255921108299166</v>
      </c>
      <c r="E11">
        <v>14663.393104776631</v>
      </c>
      <c r="F11">
        <v>12088.94210477663</v>
      </c>
      <c r="G11">
        <v>17.556993675368133</v>
      </c>
      <c r="H11">
        <v>10</v>
      </c>
      <c r="I11">
        <v>514960</v>
      </c>
      <c r="J11">
        <v>152051</v>
      </c>
      <c r="K11">
        <v>1.8905630138205995E-2</v>
      </c>
      <c r="L11">
        <v>0.30255921108299166</v>
      </c>
      <c r="M11">
        <v>0.29526759359950289</v>
      </c>
      <c r="N11">
        <v>0.11384579549591901</v>
      </c>
      <c r="O11">
        <v>0.17556993675368138</v>
      </c>
      <c r="P11">
        <v>0.1644447573661918</v>
      </c>
      <c r="Q11">
        <v>-1.2866666666666674E-2</v>
      </c>
    </row>
    <row r="12" spans="1:17" x14ac:dyDescent="0.25">
      <c r="A12" s="100">
        <v>30863</v>
      </c>
      <c r="B12">
        <v>129600</v>
      </c>
      <c r="C12">
        <v>41175</v>
      </c>
      <c r="D12">
        <v>0.31770833333333331</v>
      </c>
      <c r="E12">
        <v>14623.274012202251</v>
      </c>
      <c r="F12">
        <v>11974.070012202252</v>
      </c>
      <c r="G12">
        <v>18.116353408883654</v>
      </c>
      <c r="H12">
        <v>11</v>
      </c>
      <c r="I12">
        <v>516641</v>
      </c>
      <c r="J12">
        <v>156784</v>
      </c>
      <c r="K12">
        <v>1.7121966200998536E-2</v>
      </c>
      <c r="L12">
        <v>0.31770833333333331</v>
      </c>
      <c r="M12">
        <v>0.30346797873184667</v>
      </c>
      <c r="N12">
        <v>0.11221157626264756</v>
      </c>
      <c r="O12">
        <v>0.18116353408883656</v>
      </c>
      <c r="P12">
        <v>0.17058113232198654</v>
      </c>
      <c r="Q12">
        <v>0.30183333333333334</v>
      </c>
    </row>
    <row r="13" spans="1:17" x14ac:dyDescent="0.25">
      <c r="A13" s="100">
        <v>30955</v>
      </c>
      <c r="B13">
        <v>130730</v>
      </c>
      <c r="C13">
        <v>41084</v>
      </c>
      <c r="D13">
        <v>0.31426604451923812</v>
      </c>
      <c r="E13">
        <v>14663.181967142682</v>
      </c>
      <c r="F13">
        <v>11946.952967142683</v>
      </c>
      <c r="G13">
        <v>18.524144391623434</v>
      </c>
      <c r="H13">
        <v>12</v>
      </c>
      <c r="I13">
        <v>519265</v>
      </c>
      <c r="J13">
        <v>161540</v>
      </c>
      <c r="K13">
        <v>1.8514159732928491E-2</v>
      </c>
      <c r="L13">
        <v>0.31426604451923812</v>
      </c>
      <c r="M13">
        <v>0.31109356494275564</v>
      </c>
      <c r="N13">
        <v>0.11007858451038202</v>
      </c>
      <c r="O13">
        <v>0.18524144391623432</v>
      </c>
      <c r="P13">
        <v>0.17668097889429457</v>
      </c>
      <c r="Q13">
        <v>-2.2266666666666667E-2</v>
      </c>
    </row>
    <row r="14" spans="1:17" x14ac:dyDescent="0.25">
      <c r="A14" s="100">
        <v>31046</v>
      </c>
      <c r="B14">
        <v>130896</v>
      </c>
      <c r="C14">
        <v>44695</v>
      </c>
      <c r="D14">
        <v>0.34145428431732061</v>
      </c>
      <c r="E14">
        <v>14673.678450943276</v>
      </c>
      <c r="F14">
        <v>11848.463450943276</v>
      </c>
      <c r="G14">
        <v>19.253624845639063</v>
      </c>
      <c r="H14">
        <v>13</v>
      </c>
      <c r="I14">
        <v>521227</v>
      </c>
      <c r="J14">
        <v>166287</v>
      </c>
      <c r="K14">
        <v>1.7840579115821213E-2</v>
      </c>
      <c r="L14">
        <v>0.34145428431732061</v>
      </c>
      <c r="M14">
        <v>0.31902990443703033</v>
      </c>
      <c r="N14">
        <v>0.10865386902276253</v>
      </c>
      <c r="O14">
        <v>0.19253624845639061</v>
      </c>
      <c r="P14">
        <v>0.18362779080378572</v>
      </c>
      <c r="Q14">
        <v>9.0366666666666665E-2</v>
      </c>
    </row>
    <row r="15" spans="1:17" x14ac:dyDescent="0.25">
      <c r="A15" s="100">
        <v>31136</v>
      </c>
      <c r="B15">
        <v>132355</v>
      </c>
      <c r="C15">
        <v>43606</v>
      </c>
      <c r="D15">
        <v>0.32946243058441316</v>
      </c>
      <c r="E15">
        <v>14671.670469083951</v>
      </c>
      <c r="F15">
        <v>11843.06046908395</v>
      </c>
      <c r="G15">
        <v>19.279399751789878</v>
      </c>
      <c r="H15">
        <v>14</v>
      </c>
      <c r="I15">
        <v>523581</v>
      </c>
      <c r="J15">
        <v>170560</v>
      </c>
      <c r="K15">
        <v>1.6741106105328571E-2</v>
      </c>
      <c r="L15">
        <v>0.32946243058441316</v>
      </c>
      <c r="M15">
        <v>0.32575666420286448</v>
      </c>
      <c r="N15">
        <v>0.10325911567768106</v>
      </c>
      <c r="O15">
        <v>0.19279399751789883</v>
      </c>
      <c r="P15">
        <v>0.18793380599484008</v>
      </c>
      <c r="Q15">
        <v>-0.2794666666666667</v>
      </c>
    </row>
    <row r="16" spans="1:17" x14ac:dyDescent="0.25">
      <c r="A16" s="100">
        <v>31228</v>
      </c>
      <c r="B16">
        <v>132231</v>
      </c>
      <c r="C16">
        <v>45502</v>
      </c>
      <c r="D16">
        <v>0.34410992883665709</v>
      </c>
      <c r="E16">
        <v>14699.622299672394</v>
      </c>
      <c r="F16">
        <v>11802.308299672393</v>
      </c>
      <c r="G16">
        <v>19.710125477608845</v>
      </c>
      <c r="H16">
        <v>15</v>
      </c>
      <c r="I16">
        <v>526212</v>
      </c>
      <c r="J16">
        <v>174887</v>
      </c>
      <c r="K16">
        <v>1.8525436424906269E-2</v>
      </c>
      <c r="L16">
        <v>0.34410992883665709</v>
      </c>
      <c r="M16">
        <v>0.33235083958556627</v>
      </c>
      <c r="N16">
        <v>9.5175975318441616E-2</v>
      </c>
      <c r="O16">
        <v>0.19710125477608853</v>
      </c>
      <c r="P16">
        <v>0.19191823616665307</v>
      </c>
      <c r="Q16">
        <v>-0.31693333333333334</v>
      </c>
    </row>
    <row r="17" spans="1:17" x14ac:dyDescent="0.25">
      <c r="A17" s="100">
        <v>31320</v>
      </c>
      <c r="B17">
        <v>133602</v>
      </c>
      <c r="C17">
        <v>45677</v>
      </c>
      <c r="D17">
        <v>0.34188859448211856</v>
      </c>
      <c r="E17">
        <v>14727.065970603682</v>
      </c>
      <c r="F17">
        <v>11832.754970603683</v>
      </c>
      <c r="G17">
        <v>19.653004921531963</v>
      </c>
      <c r="H17">
        <v>16</v>
      </c>
      <c r="I17">
        <v>529084</v>
      </c>
      <c r="J17">
        <v>179480</v>
      </c>
      <c r="K17">
        <v>1.8909420045641435E-2</v>
      </c>
      <c r="L17">
        <v>0.34188859448211856</v>
      </c>
      <c r="M17">
        <v>0.33922779747639314</v>
      </c>
      <c r="N17">
        <v>9.04365621925175E-2</v>
      </c>
      <c r="O17">
        <v>0.19653004921531958</v>
      </c>
      <c r="P17">
        <v>0.19474038749142439</v>
      </c>
      <c r="Q17">
        <v>-1.5366666666666673E-2</v>
      </c>
    </row>
    <row r="18" spans="1:17" x14ac:dyDescent="0.25">
      <c r="A18" s="100">
        <v>31411</v>
      </c>
      <c r="B18">
        <v>135136</v>
      </c>
      <c r="C18">
        <v>49987</v>
      </c>
      <c r="D18">
        <v>0.36990143263083114</v>
      </c>
      <c r="E18">
        <v>14770.643668372522</v>
      </c>
      <c r="F18">
        <v>11889.552668372522</v>
      </c>
      <c r="G18">
        <v>19.505520982603514</v>
      </c>
      <c r="H18">
        <v>17</v>
      </c>
      <c r="I18">
        <v>533324</v>
      </c>
      <c r="J18">
        <v>184772</v>
      </c>
      <c r="K18">
        <v>2.3208697937750732E-2</v>
      </c>
      <c r="L18">
        <v>0.36990143263083114</v>
      </c>
      <c r="M18">
        <v>0.34645356293735141</v>
      </c>
      <c r="N18">
        <v>8.5959523288933318E-2</v>
      </c>
      <c r="O18">
        <v>0.19505520982603519</v>
      </c>
      <c r="P18">
        <v>0.19537012783383553</v>
      </c>
      <c r="Q18">
        <v>0.20096666666666671</v>
      </c>
    </row>
    <row r="19" spans="1:17" x14ac:dyDescent="0.25">
      <c r="A19" s="100">
        <v>31501</v>
      </c>
      <c r="B19">
        <v>135517</v>
      </c>
      <c r="C19">
        <v>49443</v>
      </c>
      <c r="D19">
        <v>0.36484721474058607</v>
      </c>
      <c r="E19">
        <v>14796.31293061729</v>
      </c>
      <c r="F19">
        <v>11939.251930617291</v>
      </c>
      <c r="G19">
        <v>19.309276665053652</v>
      </c>
      <c r="H19">
        <v>18</v>
      </c>
      <c r="I19">
        <v>536486</v>
      </c>
      <c r="J19">
        <v>190609</v>
      </c>
      <c r="K19">
        <v>2.4647571244945862E-2</v>
      </c>
      <c r="L19">
        <v>0.36484721474058607</v>
      </c>
      <c r="M19">
        <v>0.35529165719142719</v>
      </c>
      <c r="N19">
        <v>9.0665813578474766E-2</v>
      </c>
      <c r="O19">
        <v>0.19309276665053643</v>
      </c>
      <c r="P19">
        <v>0.19544482011699493</v>
      </c>
      <c r="Q19">
        <v>-0.10923333333333334</v>
      </c>
    </row>
    <row r="20" spans="1:17" x14ac:dyDescent="0.25">
      <c r="A20" s="100">
        <v>31593</v>
      </c>
      <c r="B20">
        <v>138745</v>
      </c>
      <c r="C20">
        <v>53003</v>
      </c>
      <c r="D20">
        <v>0.38201736999531516</v>
      </c>
      <c r="E20">
        <v>14898.263506652076</v>
      </c>
      <c r="F20">
        <v>12055.390506652077</v>
      </c>
      <c r="G20">
        <v>19.081908430003651</v>
      </c>
      <c r="H20">
        <v>19</v>
      </c>
      <c r="I20">
        <v>543000</v>
      </c>
      <c r="J20">
        <v>198110</v>
      </c>
      <c r="K20">
        <v>3.190349136849787E-2</v>
      </c>
      <c r="L20">
        <v>0.38201736999531516</v>
      </c>
      <c r="M20">
        <v>0.36484346224677716</v>
      </c>
      <c r="N20">
        <v>9.7766031527792827E-2</v>
      </c>
      <c r="O20">
        <v>0.19081908430003647</v>
      </c>
      <c r="P20">
        <v>0.19387427749798192</v>
      </c>
      <c r="Q20">
        <v>0.10443333333333334</v>
      </c>
    </row>
    <row r="21" spans="1:17" x14ac:dyDescent="0.25">
      <c r="A21" s="100">
        <v>31685</v>
      </c>
      <c r="B21">
        <v>137767</v>
      </c>
      <c r="C21">
        <v>52274</v>
      </c>
      <c r="D21">
        <v>0.37943774633983463</v>
      </c>
      <c r="E21">
        <v>14962.678146959424</v>
      </c>
      <c r="F21">
        <v>12149.008146959424</v>
      </c>
      <c r="G21">
        <v>18.804588138332495</v>
      </c>
      <c r="H21">
        <v>20</v>
      </c>
      <c r="I21">
        <v>547165</v>
      </c>
      <c r="J21">
        <v>204707</v>
      </c>
      <c r="K21">
        <v>3.4174157600683444E-2</v>
      </c>
      <c r="L21">
        <v>0.37943774633983463</v>
      </c>
      <c r="M21">
        <v>0.37412297935723227</v>
      </c>
      <c r="N21">
        <v>0.10286651666058551</v>
      </c>
      <c r="O21">
        <v>0.1880458813833249</v>
      </c>
      <c r="P21">
        <v>0.19175323553998325</v>
      </c>
      <c r="Q21">
        <v>-1.0699999999999987E-2</v>
      </c>
    </row>
    <row r="22" spans="1:17" x14ac:dyDescent="0.25">
      <c r="A22" s="100">
        <v>31776</v>
      </c>
      <c r="B22">
        <v>138648</v>
      </c>
      <c r="C22">
        <v>56817</v>
      </c>
      <c r="D22">
        <v>0.40979314523108878</v>
      </c>
      <c r="E22">
        <v>15124.826740306613</v>
      </c>
      <c r="F22">
        <v>12322.485740306613</v>
      </c>
      <c r="G22">
        <v>18.528086622850068</v>
      </c>
      <c r="H22">
        <v>21</v>
      </c>
      <c r="I22">
        <v>550677</v>
      </c>
      <c r="J22">
        <v>211537</v>
      </c>
      <c r="K22">
        <v>3.2537444405277095E-2</v>
      </c>
      <c r="L22">
        <v>0.40979314523108878</v>
      </c>
      <c r="M22">
        <v>0.38413988599487542</v>
      </c>
      <c r="N22">
        <v>0.10877741518374501</v>
      </c>
      <c r="O22">
        <v>0.18528086622850071</v>
      </c>
      <c r="P22">
        <v>0.18930964964059963</v>
      </c>
      <c r="Q22">
        <v>-0.42263333333333336</v>
      </c>
    </row>
    <row r="23" spans="1:17" x14ac:dyDescent="0.25">
      <c r="A23" s="100">
        <v>31866</v>
      </c>
      <c r="B23">
        <v>141486</v>
      </c>
      <c r="C23">
        <v>54692</v>
      </c>
      <c r="D23">
        <v>0.38655414670002686</v>
      </c>
      <c r="E23">
        <v>15273.862602968478</v>
      </c>
      <c r="F23">
        <v>12454.036602968479</v>
      </c>
      <c r="G23">
        <v>18.461774033845021</v>
      </c>
      <c r="H23">
        <v>22</v>
      </c>
      <c r="I23">
        <v>556646</v>
      </c>
      <c r="J23">
        <v>216786</v>
      </c>
      <c r="K23">
        <v>3.7577867828797025E-2</v>
      </c>
      <c r="L23">
        <v>0.38655414670002686</v>
      </c>
      <c r="M23">
        <v>0.38945038678082661</v>
      </c>
      <c r="N23">
        <v>9.6142785505923298E-2</v>
      </c>
      <c r="O23">
        <v>0.18461774033845013</v>
      </c>
      <c r="P23">
        <v>0.18719089306257805</v>
      </c>
      <c r="Q23">
        <v>-4.4966666666666676E-2</v>
      </c>
    </row>
    <row r="24" spans="1:17" x14ac:dyDescent="0.25">
      <c r="A24" s="100">
        <v>31958</v>
      </c>
      <c r="B24">
        <v>143603</v>
      </c>
      <c r="C24">
        <v>58065</v>
      </c>
      <c r="D24">
        <v>0.40434392039163525</v>
      </c>
      <c r="E24">
        <v>15448.081502643827</v>
      </c>
      <c r="F24">
        <v>12630.302502643826</v>
      </c>
      <c r="G24">
        <v>18.240316763720841</v>
      </c>
      <c r="H24">
        <v>23</v>
      </c>
      <c r="I24">
        <v>561504</v>
      </c>
      <c r="J24">
        <v>221848</v>
      </c>
      <c r="K24">
        <v>3.4077348066298342E-2</v>
      </c>
      <c r="L24">
        <v>0.40434392039163525</v>
      </c>
      <c r="M24">
        <v>0.39509602781102182</v>
      </c>
      <c r="N24">
        <v>8.291930291951366E-2</v>
      </c>
      <c r="O24">
        <v>0.18240316763720843</v>
      </c>
      <c r="P24">
        <v>0.18508691389687104</v>
      </c>
      <c r="Q24">
        <v>1.8600000000000005E-2</v>
      </c>
    </row>
    <row r="25" spans="1:17" x14ac:dyDescent="0.25">
      <c r="A25" s="100">
        <v>32050</v>
      </c>
      <c r="B25">
        <v>146569</v>
      </c>
      <c r="C25">
        <v>59006</v>
      </c>
      <c r="D25">
        <v>0.40258171919027896</v>
      </c>
      <c r="E25">
        <v>15609.99416190533</v>
      </c>
      <c r="F25">
        <v>12780.207161905329</v>
      </c>
      <c r="G25">
        <v>18.12804649796615</v>
      </c>
      <c r="H25">
        <v>24</v>
      </c>
      <c r="I25">
        <v>570306</v>
      </c>
      <c r="J25">
        <v>228580</v>
      </c>
      <c r="K25">
        <v>4.2292544296510193E-2</v>
      </c>
      <c r="L25">
        <v>0.40258171919027896</v>
      </c>
      <c r="M25">
        <v>0.40080237626817883</v>
      </c>
      <c r="N25">
        <v>7.1311836970782999E-2</v>
      </c>
      <c r="O25">
        <v>0.18128046497966155</v>
      </c>
      <c r="P25">
        <v>0.1833955597959552</v>
      </c>
      <c r="Q25">
        <v>-2.0900000000000002E-2</v>
      </c>
    </row>
    <row r="26" spans="1:17" x14ac:dyDescent="0.25">
      <c r="A26" s="100">
        <v>32141</v>
      </c>
      <c r="B26">
        <v>149567</v>
      </c>
      <c r="C26">
        <v>64779</v>
      </c>
      <c r="D26">
        <v>0.43311024490696476</v>
      </c>
      <c r="E26">
        <v>15708.2145081903</v>
      </c>
      <c r="F26">
        <v>12925.362508190301</v>
      </c>
      <c r="G26">
        <v>17.715902711597263</v>
      </c>
      <c r="H26">
        <v>25</v>
      </c>
      <c r="I26">
        <v>581225</v>
      </c>
      <c r="J26">
        <v>236542</v>
      </c>
      <c r="K26">
        <v>5.5473535302908966E-2</v>
      </c>
      <c r="L26">
        <v>0.43311024490696476</v>
      </c>
      <c r="M26">
        <v>0.40697148264441479</v>
      </c>
      <c r="N26">
        <v>5.9435631346659898E-2</v>
      </c>
      <c r="O26">
        <v>0.17715902711597253</v>
      </c>
      <c r="P26">
        <v>0.18136510001782316</v>
      </c>
      <c r="Q26">
        <v>-0.14513333333333334</v>
      </c>
    </row>
    <row r="27" spans="1:17" x14ac:dyDescent="0.25">
      <c r="A27" s="100">
        <v>32232</v>
      </c>
      <c r="B27">
        <v>150048</v>
      </c>
      <c r="C27">
        <v>61582</v>
      </c>
      <c r="D27">
        <v>0.4104153337598635</v>
      </c>
      <c r="E27">
        <v>15794.32861701955</v>
      </c>
      <c r="F27">
        <v>13017.37661701955</v>
      </c>
      <c r="G27">
        <v>17.581956582868806</v>
      </c>
      <c r="H27">
        <v>26</v>
      </c>
      <c r="I27">
        <v>589787</v>
      </c>
      <c r="J27">
        <v>243432</v>
      </c>
      <c r="K27">
        <v>5.9536940892416366E-2</v>
      </c>
      <c r="L27">
        <v>0.4104153337598635</v>
      </c>
      <c r="M27">
        <v>0.41274561833339835</v>
      </c>
      <c r="N27">
        <v>5.9815659049997909E-2</v>
      </c>
      <c r="O27">
        <v>0.17581956582868796</v>
      </c>
      <c r="P27">
        <v>0.17916555639038262</v>
      </c>
      <c r="Q27">
        <v>-0.20576666666666665</v>
      </c>
    </row>
    <row r="28" spans="1:17" x14ac:dyDescent="0.25">
      <c r="A28" s="100">
        <v>32324</v>
      </c>
      <c r="B28">
        <v>151884</v>
      </c>
      <c r="C28">
        <v>65046</v>
      </c>
      <c r="D28">
        <v>0.42826104132100812</v>
      </c>
      <c r="E28">
        <v>15890.620349916067</v>
      </c>
      <c r="F28">
        <v>13101.434349916068</v>
      </c>
      <c r="G28">
        <v>17.552404743057956</v>
      </c>
      <c r="H28">
        <v>27</v>
      </c>
      <c r="I28">
        <v>598068</v>
      </c>
      <c r="J28">
        <v>250413</v>
      </c>
      <c r="K28">
        <v>6.5117968883569841E-2</v>
      </c>
      <c r="L28">
        <v>0.42826104132100812</v>
      </c>
      <c r="M28">
        <v>0.41870322438251167</v>
      </c>
      <c r="N28">
        <v>5.975052875697702E-2</v>
      </c>
      <c r="O28">
        <v>0.17552404743057948</v>
      </c>
      <c r="P28">
        <v>0.17744577633872538</v>
      </c>
      <c r="Q28">
        <v>-0.35149999999999998</v>
      </c>
    </row>
    <row r="29" spans="1:17" x14ac:dyDescent="0.25">
      <c r="A29" s="100">
        <v>32416</v>
      </c>
      <c r="B29">
        <v>154622</v>
      </c>
      <c r="C29">
        <v>65975</v>
      </c>
      <c r="D29">
        <v>0.42668572389440051</v>
      </c>
      <c r="E29">
        <v>15915.302834352658</v>
      </c>
      <c r="F29">
        <v>13176.728834352658</v>
      </c>
      <c r="G29">
        <v>17.207174934107307</v>
      </c>
      <c r="H29">
        <v>28</v>
      </c>
      <c r="I29">
        <v>606121</v>
      </c>
      <c r="J29">
        <v>257382</v>
      </c>
      <c r="K29">
        <v>6.2799619853201621E-2</v>
      </c>
      <c r="L29">
        <v>0.42668572389440051</v>
      </c>
      <c r="M29">
        <v>0.42463798482481219</v>
      </c>
      <c r="N29">
        <v>5.9469728644235477E-2</v>
      </c>
      <c r="O29">
        <v>0.17207174934107305</v>
      </c>
      <c r="P29">
        <v>0.17514359742907826</v>
      </c>
      <c r="Q29">
        <v>5.7266666666666667E-2</v>
      </c>
    </row>
    <row r="30" spans="1:17" x14ac:dyDescent="0.25">
      <c r="A30" s="100">
        <v>32507</v>
      </c>
      <c r="B30">
        <v>154275</v>
      </c>
      <c r="C30">
        <v>70745</v>
      </c>
      <c r="D30">
        <v>0.45856425214713986</v>
      </c>
      <c r="E30">
        <v>15862.959168413196</v>
      </c>
      <c r="F30">
        <v>13273.727168413196</v>
      </c>
      <c r="G30">
        <v>16.322503087291288</v>
      </c>
      <c r="H30">
        <v>29</v>
      </c>
      <c r="I30">
        <v>610829</v>
      </c>
      <c r="J30">
        <v>263348</v>
      </c>
      <c r="K30">
        <v>5.0933803604456103E-2</v>
      </c>
      <c r="L30">
        <v>0.45856425214713986</v>
      </c>
      <c r="M30">
        <v>0.43113211717190897</v>
      </c>
      <c r="N30">
        <v>5.9366898069868362E-2</v>
      </c>
      <c r="O30">
        <v>0.16322503087291285</v>
      </c>
      <c r="P30">
        <v>0.17166009836831334</v>
      </c>
      <c r="Q30">
        <v>-0.11066666666666665</v>
      </c>
    </row>
    <row r="31" spans="1:17" x14ac:dyDescent="0.25">
      <c r="A31" s="100">
        <v>32597</v>
      </c>
      <c r="B31">
        <v>157913</v>
      </c>
      <c r="C31">
        <v>69270</v>
      </c>
      <c r="D31">
        <v>0.43865926174539144</v>
      </c>
      <c r="E31">
        <v>15950.078302600932</v>
      </c>
      <c r="F31">
        <v>13405.482302600933</v>
      </c>
      <c r="G31">
        <v>15.953501617512813</v>
      </c>
      <c r="H31">
        <v>30</v>
      </c>
      <c r="I31">
        <v>618694</v>
      </c>
      <c r="J31">
        <v>271036</v>
      </c>
      <c r="K31">
        <v>4.9012609637038455E-2</v>
      </c>
      <c r="L31">
        <v>0.43865926174539144</v>
      </c>
      <c r="M31">
        <v>0.43807762803583034</v>
      </c>
      <c r="N31">
        <v>6.1374387945579284E-2</v>
      </c>
      <c r="O31">
        <v>0.15953501617512811</v>
      </c>
      <c r="P31">
        <v>0.16758896095492337</v>
      </c>
      <c r="Q31">
        <v>-5.5333333333333345E-3</v>
      </c>
    </row>
    <row r="32" spans="1:17" x14ac:dyDescent="0.25">
      <c r="A32" s="100">
        <v>32689</v>
      </c>
      <c r="B32">
        <v>159467</v>
      </c>
      <c r="C32">
        <v>72788</v>
      </c>
      <c r="D32">
        <v>0.45644553418575629</v>
      </c>
      <c r="E32">
        <v>15990.775032783373</v>
      </c>
      <c r="F32">
        <v>13534.827032783372</v>
      </c>
      <c r="G32">
        <v>15.358530121053894</v>
      </c>
      <c r="H32">
        <v>31</v>
      </c>
      <c r="I32">
        <v>626277</v>
      </c>
      <c r="J32">
        <v>278778</v>
      </c>
      <c r="K32">
        <v>4.7166877345051067E-2</v>
      </c>
      <c r="L32">
        <v>0.45644553418575629</v>
      </c>
      <c r="M32">
        <v>0.44513529955594727</v>
      </c>
      <c r="N32">
        <v>6.3128425180906278E-2</v>
      </c>
      <c r="O32">
        <v>0.15358530121053893</v>
      </c>
      <c r="P32">
        <v>0.16210427439991323</v>
      </c>
      <c r="Q32">
        <v>-0.21593333333333331</v>
      </c>
    </row>
    <row r="33" spans="1:17" x14ac:dyDescent="0.25">
      <c r="A33" s="100">
        <v>32781</v>
      </c>
      <c r="B33">
        <v>161603</v>
      </c>
      <c r="C33">
        <v>73811</v>
      </c>
      <c r="D33">
        <v>0.45674275848839441</v>
      </c>
      <c r="E33">
        <v>16086.045342949694</v>
      </c>
      <c r="F33">
        <v>13703.126342949694</v>
      </c>
      <c r="G33">
        <v>14.813578783329755</v>
      </c>
      <c r="H33">
        <v>32</v>
      </c>
      <c r="I33">
        <v>633258</v>
      </c>
      <c r="J33">
        <v>286614</v>
      </c>
      <c r="K33">
        <v>4.4771588511204857E-2</v>
      </c>
      <c r="L33">
        <v>0.45674275848839441</v>
      </c>
      <c r="M33">
        <v>0.45260225690003125</v>
      </c>
      <c r="N33">
        <v>6.5854382025564553E-2</v>
      </c>
      <c r="O33">
        <v>0.14813578783329751</v>
      </c>
      <c r="P33">
        <v>0.15612028402296935</v>
      </c>
      <c r="Q33">
        <v>-0.28160000000000002</v>
      </c>
    </row>
    <row r="34" spans="1:17" x14ac:dyDescent="0.25">
      <c r="A34" s="100">
        <v>32872</v>
      </c>
      <c r="B34">
        <v>161335</v>
      </c>
      <c r="C34">
        <v>79231</v>
      </c>
      <c r="D34">
        <v>0.49109616636191777</v>
      </c>
      <c r="E34">
        <v>16225.027505209993</v>
      </c>
      <c r="F34">
        <v>13829.335505209992</v>
      </c>
      <c r="G34">
        <v>14.765411024608268</v>
      </c>
      <c r="H34">
        <v>33</v>
      </c>
      <c r="I34">
        <v>640318</v>
      </c>
      <c r="J34">
        <v>295100</v>
      </c>
      <c r="K34">
        <v>4.827701369777794E-2</v>
      </c>
      <c r="L34">
        <v>0.49109616636191777</v>
      </c>
      <c r="M34">
        <v>0.46086475782345648</v>
      </c>
      <c r="N34">
        <v>6.8964105125325109E-2</v>
      </c>
      <c r="O34">
        <v>0.14765411024608277</v>
      </c>
      <c r="P34">
        <v>0.15222755386626183</v>
      </c>
      <c r="Q34">
        <v>-7.8399999999999997E-2</v>
      </c>
    </row>
    <row r="35" spans="1:17" x14ac:dyDescent="0.25">
      <c r="A35" s="100">
        <v>32962</v>
      </c>
      <c r="B35">
        <v>162750</v>
      </c>
      <c r="C35">
        <v>76516</v>
      </c>
      <c r="D35">
        <v>0.47014439324116741</v>
      </c>
      <c r="E35">
        <v>16362.545641690274</v>
      </c>
      <c r="F35">
        <v>14009.390641690274</v>
      </c>
      <c r="G35">
        <v>14.381350258876441</v>
      </c>
      <c r="H35">
        <v>34</v>
      </c>
      <c r="I35">
        <v>645155</v>
      </c>
      <c r="J35">
        <v>302346</v>
      </c>
      <c r="K35">
        <v>4.2769123346921095E-2</v>
      </c>
      <c r="L35">
        <v>0.47014439324116741</v>
      </c>
      <c r="M35">
        <v>0.4686408692484752</v>
      </c>
      <c r="N35">
        <v>6.9766724563586027E-2</v>
      </c>
      <c r="O35">
        <v>0.14381350258876446</v>
      </c>
      <c r="P35">
        <v>0.14829717546967092</v>
      </c>
      <c r="Q35">
        <v>-0.23846666666666669</v>
      </c>
    </row>
    <row r="36" spans="1:17" x14ac:dyDescent="0.25">
      <c r="A36" s="100">
        <v>33054</v>
      </c>
      <c r="B36">
        <v>165515</v>
      </c>
      <c r="C36">
        <v>80925</v>
      </c>
      <c r="D36">
        <v>0.48892849590671539</v>
      </c>
      <c r="E36">
        <v>16427.310305144914</v>
      </c>
      <c r="F36">
        <v>14100.618305144913</v>
      </c>
      <c r="G36">
        <v>14.163560295511658</v>
      </c>
      <c r="H36">
        <v>35</v>
      </c>
      <c r="I36">
        <v>651203</v>
      </c>
      <c r="J36">
        <v>310483</v>
      </c>
      <c r="K36">
        <v>3.9800280067765544E-2</v>
      </c>
      <c r="L36">
        <v>0.48892849590671539</v>
      </c>
      <c r="M36">
        <v>0.47678373717565797</v>
      </c>
      <c r="N36">
        <v>7.1098467480072175E-2</v>
      </c>
      <c r="O36">
        <v>0.14163560295511668</v>
      </c>
      <c r="P36">
        <v>0.14530975090581535</v>
      </c>
      <c r="Q36">
        <v>-0.3004</v>
      </c>
    </row>
    <row r="37" spans="1:17" x14ac:dyDescent="0.25">
      <c r="A37" s="100">
        <v>33146</v>
      </c>
      <c r="B37">
        <v>165020</v>
      </c>
      <c r="C37">
        <v>80731</v>
      </c>
      <c r="D37">
        <v>0.48921948854684283</v>
      </c>
      <c r="E37">
        <v>16456.802087538181</v>
      </c>
      <c r="F37">
        <v>14171.623087538181</v>
      </c>
      <c r="G37">
        <v>13.885923813414752</v>
      </c>
      <c r="H37">
        <v>36</v>
      </c>
      <c r="I37">
        <v>654620</v>
      </c>
      <c r="J37">
        <v>317403</v>
      </c>
      <c r="K37">
        <v>3.3733486193620925E-2</v>
      </c>
      <c r="L37">
        <v>0.48921948854684283</v>
      </c>
      <c r="M37">
        <v>0.48486602914668053</v>
      </c>
      <c r="N37">
        <v>7.1285044992110053E-2</v>
      </c>
      <c r="O37">
        <v>0.13885923813414747</v>
      </c>
      <c r="P37">
        <v>0.14299061348102785</v>
      </c>
      <c r="Q37">
        <v>-0.16596666666666668</v>
      </c>
    </row>
    <row r="38" spans="1:17" x14ac:dyDescent="0.25">
      <c r="A38" s="100">
        <v>33237</v>
      </c>
      <c r="B38">
        <v>171261</v>
      </c>
      <c r="C38">
        <v>90522</v>
      </c>
      <c r="D38">
        <v>0.52856166903147828</v>
      </c>
      <c r="E38">
        <v>16546.027047307743</v>
      </c>
      <c r="F38">
        <v>14259.613047307743</v>
      </c>
      <c r="G38">
        <v>13.818507569598285</v>
      </c>
      <c r="H38">
        <v>37</v>
      </c>
      <c r="I38">
        <v>664546</v>
      </c>
      <c r="J38">
        <v>328694</v>
      </c>
      <c r="K38">
        <v>3.7837449517271103E-2</v>
      </c>
      <c r="L38">
        <v>0.52856166903147828</v>
      </c>
      <c r="M38">
        <v>0.49461436830558003</v>
      </c>
      <c r="N38">
        <v>7.3231050778354415E-2</v>
      </c>
      <c r="O38">
        <v>0.13818507569598293</v>
      </c>
      <c r="P38">
        <v>0.14062335484350288</v>
      </c>
      <c r="Q38">
        <v>-0.1163</v>
      </c>
    </row>
    <row r="39" spans="1:17" x14ac:dyDescent="0.25">
      <c r="A39" s="100">
        <v>33327</v>
      </c>
      <c r="B39">
        <v>167971</v>
      </c>
      <c r="C39">
        <v>84751</v>
      </c>
      <c r="D39">
        <v>0.50455733430175442</v>
      </c>
      <c r="E39">
        <v>16560.861701740116</v>
      </c>
      <c r="F39">
        <v>14294.410701740115</v>
      </c>
      <c r="G39">
        <v>13.685586177933333</v>
      </c>
      <c r="H39">
        <v>38</v>
      </c>
      <c r="I39">
        <v>669767</v>
      </c>
      <c r="J39">
        <v>336929</v>
      </c>
      <c r="K39">
        <v>3.8148971952476539E-2</v>
      </c>
      <c r="L39">
        <v>0.50455733430175442</v>
      </c>
      <c r="M39">
        <v>0.50305404715371171</v>
      </c>
      <c r="N39">
        <v>7.3431875372761218E-2</v>
      </c>
      <c r="O39">
        <v>0.1368558617793334</v>
      </c>
      <c r="P39">
        <v>0.13888394464114512</v>
      </c>
      <c r="Q39">
        <v>-0.23446666666666668</v>
      </c>
    </row>
    <row r="40" spans="1:17" x14ac:dyDescent="0.25">
      <c r="A40" s="100">
        <v>33419</v>
      </c>
      <c r="B40">
        <v>170019</v>
      </c>
      <c r="C40">
        <v>88458</v>
      </c>
      <c r="D40">
        <v>0.52028302719107866</v>
      </c>
      <c r="E40">
        <v>16614.952144319301</v>
      </c>
      <c r="F40">
        <v>14334.3151443193</v>
      </c>
      <c r="G40">
        <v>13.72641329442382</v>
      </c>
      <c r="H40">
        <v>39</v>
      </c>
      <c r="I40">
        <v>674271</v>
      </c>
      <c r="J40">
        <v>344462</v>
      </c>
      <c r="K40">
        <v>3.5423669731251238E-2</v>
      </c>
      <c r="L40">
        <v>0.52028302719107866</v>
      </c>
      <c r="M40">
        <v>0.51086580914795388</v>
      </c>
      <c r="N40">
        <v>7.1483293818260601E-2</v>
      </c>
      <c r="O40">
        <v>0.13726413294423823</v>
      </c>
      <c r="P40">
        <v>0.13779107713842551</v>
      </c>
      <c r="Q40">
        <v>5.8766666666666662E-2</v>
      </c>
    </row>
    <row r="41" spans="1:17" x14ac:dyDescent="0.25">
      <c r="A41" s="100">
        <v>33511</v>
      </c>
      <c r="B41">
        <v>171304</v>
      </c>
      <c r="C41">
        <v>89707</v>
      </c>
      <c r="D41">
        <v>0.52367136786064539</v>
      </c>
      <c r="E41">
        <v>16669.923175349984</v>
      </c>
      <c r="F41">
        <v>14301.989175349983</v>
      </c>
      <c r="G41">
        <v>14.204828511156505</v>
      </c>
      <c r="H41">
        <v>40</v>
      </c>
      <c r="I41">
        <v>680555</v>
      </c>
      <c r="J41">
        <v>353438</v>
      </c>
      <c r="K41">
        <v>3.9618404570590571E-2</v>
      </c>
      <c r="L41">
        <v>0.52367136786064539</v>
      </c>
      <c r="M41">
        <v>0.51933789333705582</v>
      </c>
      <c r="N41">
        <v>7.1095647288473868E-2</v>
      </c>
      <c r="O41">
        <v>0.14204828511156509</v>
      </c>
      <c r="P41">
        <v>0.13858833888277991</v>
      </c>
      <c r="Q41">
        <v>0.10316666666666667</v>
      </c>
    </row>
    <row r="42" spans="1:17" x14ac:dyDescent="0.25">
      <c r="A42" s="100">
        <v>33602</v>
      </c>
      <c r="B42">
        <v>172156.3</v>
      </c>
      <c r="C42">
        <v>97525</v>
      </c>
      <c r="D42">
        <v>0.56649103169619708</v>
      </c>
      <c r="E42">
        <v>16691.494449996673</v>
      </c>
      <c r="F42">
        <v>14287.751449996673</v>
      </c>
      <c r="G42">
        <v>14.401005297644149</v>
      </c>
      <c r="H42">
        <v>41</v>
      </c>
      <c r="I42">
        <v>681450.3</v>
      </c>
      <c r="J42">
        <v>360441</v>
      </c>
      <c r="K42">
        <v>2.5437366262079746E-2</v>
      </c>
      <c r="L42">
        <v>0.56649103169619708</v>
      </c>
      <c r="M42">
        <v>0.52893219065278863</v>
      </c>
      <c r="N42">
        <v>6.9382987123428122E-2</v>
      </c>
      <c r="O42">
        <v>0.14401005297644154</v>
      </c>
      <c r="P42">
        <v>0.14004458320289456</v>
      </c>
      <c r="Q42">
        <v>-0.17449999999999999</v>
      </c>
    </row>
    <row r="43" spans="1:17" x14ac:dyDescent="0.25">
      <c r="A43" s="100">
        <v>33693</v>
      </c>
      <c r="B43">
        <v>173874.3</v>
      </c>
      <c r="C43">
        <v>94764</v>
      </c>
      <c r="D43">
        <v>0.54501441558643227</v>
      </c>
      <c r="E43">
        <v>16674.651737289329</v>
      </c>
      <c r="F43">
        <v>14228.083737289327</v>
      </c>
      <c r="G43">
        <v>14.672378401335775</v>
      </c>
      <c r="H43">
        <v>42</v>
      </c>
      <c r="I43">
        <v>687353.6</v>
      </c>
      <c r="J43">
        <v>370454</v>
      </c>
      <c r="K43">
        <v>2.6257788156179653E-2</v>
      </c>
      <c r="L43">
        <v>0.54501441558643227</v>
      </c>
      <c r="M43">
        <v>0.53895695025093349</v>
      </c>
      <c r="N43">
        <v>7.1369872283825173E-2</v>
      </c>
      <c r="O43">
        <v>0.14672378401335784</v>
      </c>
      <c r="P43">
        <v>0.14251156376140067</v>
      </c>
      <c r="Q43">
        <v>3.8000000000000069E-3</v>
      </c>
    </row>
    <row r="44" spans="1:17" x14ac:dyDescent="0.25">
      <c r="A44" s="100">
        <v>33785</v>
      </c>
      <c r="B44">
        <v>171607.3</v>
      </c>
      <c r="C44">
        <v>95768</v>
      </c>
      <c r="D44">
        <v>0.55806483756809888</v>
      </c>
      <c r="E44">
        <v>16749.064043210747</v>
      </c>
      <c r="F44">
        <v>14200.027043210746</v>
      </c>
      <c r="G44">
        <v>15.218981749808611</v>
      </c>
      <c r="H44">
        <v>43</v>
      </c>
      <c r="I44">
        <v>688941.89999999991</v>
      </c>
      <c r="J44">
        <v>377764</v>
      </c>
      <c r="K44">
        <v>2.1758165485390751E-2</v>
      </c>
      <c r="L44">
        <v>0.55806483756809888</v>
      </c>
      <c r="M44">
        <v>0.54832490228856756</v>
      </c>
      <c r="N44">
        <v>7.3324721423596015E-2</v>
      </c>
      <c r="O44">
        <v>0.15218981749808613</v>
      </c>
      <c r="P44">
        <v>0.14624298489986265</v>
      </c>
      <c r="Q44">
        <v>0.20530000000000001</v>
      </c>
    </row>
    <row r="45" spans="1:17" x14ac:dyDescent="0.25">
      <c r="A45" s="100">
        <v>33877</v>
      </c>
      <c r="B45">
        <v>171715.3</v>
      </c>
      <c r="C45">
        <v>96465</v>
      </c>
      <c r="D45">
        <v>0.56177288803036196</v>
      </c>
      <c r="E45">
        <v>16725.546313191</v>
      </c>
      <c r="F45">
        <v>14083.020313191</v>
      </c>
      <c r="G45">
        <v>15.799340425226701</v>
      </c>
      <c r="H45">
        <v>44</v>
      </c>
      <c r="I45">
        <v>689353.2</v>
      </c>
      <c r="J45">
        <v>384522</v>
      </c>
      <c r="K45">
        <v>1.2927977900390054E-2</v>
      </c>
      <c r="L45">
        <v>0.56177288803036196</v>
      </c>
      <c r="M45">
        <v>0.55780113880663795</v>
      </c>
      <c r="N45">
        <v>7.4062081667934584E-2</v>
      </c>
      <c r="O45">
        <v>0.15799340425226704</v>
      </c>
      <c r="P45">
        <v>0.15022926468503814</v>
      </c>
      <c r="Q45">
        <v>-8.5266666666666671E-2</v>
      </c>
    </row>
    <row r="46" spans="1:17" x14ac:dyDescent="0.25">
      <c r="A46" s="100">
        <v>33968</v>
      </c>
      <c r="B46">
        <v>170596.5</v>
      </c>
      <c r="C46">
        <v>101207</v>
      </c>
      <c r="D46">
        <v>0.59325367167556198</v>
      </c>
      <c r="E46">
        <v>16757.252127132619</v>
      </c>
      <c r="F46">
        <v>13909.84912713262</v>
      </c>
      <c r="G46">
        <v>16.992063963694907</v>
      </c>
      <c r="H46">
        <v>45</v>
      </c>
      <c r="I46">
        <v>687793.39999999991</v>
      </c>
      <c r="J46">
        <v>388204</v>
      </c>
      <c r="K46">
        <v>9.3082356849793161E-3</v>
      </c>
      <c r="L46">
        <v>0.59325367167556198</v>
      </c>
      <c r="M46">
        <v>0.56441948992240987</v>
      </c>
      <c r="N46">
        <v>6.7092341696624896E-2</v>
      </c>
      <c r="O46">
        <v>0.16992063963694903</v>
      </c>
      <c r="P46">
        <v>0.15670691135016501</v>
      </c>
      <c r="Q46">
        <v>-9.7866666666666657E-2</v>
      </c>
    </row>
    <row r="47" spans="1:17" x14ac:dyDescent="0.25">
      <c r="A47" s="100">
        <v>34058</v>
      </c>
      <c r="B47">
        <v>169004</v>
      </c>
      <c r="C47">
        <v>96373</v>
      </c>
      <c r="D47">
        <v>0.57024094104281553</v>
      </c>
      <c r="E47">
        <v>16835.763509565822</v>
      </c>
      <c r="F47">
        <v>13782.996509565823</v>
      </c>
      <c r="G47">
        <v>18.132631753026612</v>
      </c>
      <c r="H47">
        <v>46</v>
      </c>
      <c r="I47">
        <v>682923.1</v>
      </c>
      <c r="J47">
        <v>389813</v>
      </c>
      <c r="K47">
        <v>-6.445736226594289E-3</v>
      </c>
      <c r="L47">
        <v>0.57024094104281553</v>
      </c>
      <c r="M47">
        <v>0.57080072412252569</v>
      </c>
      <c r="N47">
        <v>5.9084076857652608E-2</v>
      </c>
      <c r="O47">
        <v>0.18132631753026607</v>
      </c>
      <c r="P47">
        <v>0.16535754472939207</v>
      </c>
      <c r="Q47">
        <v>-0.18826666666666667</v>
      </c>
    </row>
    <row r="48" spans="1:17" x14ac:dyDescent="0.25">
      <c r="A48" s="100">
        <v>34150</v>
      </c>
      <c r="B48">
        <v>168992</v>
      </c>
      <c r="C48">
        <v>98465</v>
      </c>
      <c r="D48">
        <v>0.58266071766710847</v>
      </c>
      <c r="E48">
        <v>16934.609808513469</v>
      </c>
      <c r="F48">
        <v>13728.302808513468</v>
      </c>
      <c r="G48">
        <v>18.933456609009706</v>
      </c>
      <c r="H48">
        <v>47</v>
      </c>
      <c r="I48">
        <v>680307.8</v>
      </c>
      <c r="J48">
        <v>392510</v>
      </c>
      <c r="K48">
        <v>-1.2532406578841934E-2</v>
      </c>
      <c r="L48">
        <v>0.58266071766710847</v>
      </c>
      <c r="M48">
        <v>0.57695942924658505</v>
      </c>
      <c r="N48">
        <v>5.2221824758467685E-2</v>
      </c>
      <c r="O48">
        <v>0.18933456609009713</v>
      </c>
      <c r="P48">
        <v>0.17464373187739482</v>
      </c>
      <c r="Q48">
        <v>-0.26803333333333335</v>
      </c>
    </row>
    <row r="49" spans="1:17" x14ac:dyDescent="0.25">
      <c r="A49" s="100">
        <v>34242</v>
      </c>
      <c r="B49">
        <v>171025</v>
      </c>
      <c r="C49">
        <v>100328</v>
      </c>
      <c r="D49">
        <v>0.58662768601081716</v>
      </c>
      <c r="E49">
        <v>17006.943094164366</v>
      </c>
      <c r="F49">
        <v>13669.687094164366</v>
      </c>
      <c r="G49">
        <v>19.622903313794943</v>
      </c>
      <c r="H49">
        <v>48</v>
      </c>
      <c r="I49">
        <v>679617.5</v>
      </c>
      <c r="J49">
        <v>396373</v>
      </c>
      <c r="K49">
        <v>-1.4122948874394076E-2</v>
      </c>
      <c r="L49">
        <v>0.58662768601081716</v>
      </c>
      <c r="M49">
        <v>0.58322953720291193</v>
      </c>
      <c r="N49">
        <v>4.5586852781755872E-2</v>
      </c>
      <c r="O49">
        <v>0.19622903313794937</v>
      </c>
      <c r="P49">
        <v>0.1842026390988154</v>
      </c>
      <c r="Q49">
        <v>0.21313333333333331</v>
      </c>
    </row>
    <row r="50" spans="1:17" x14ac:dyDescent="0.25">
      <c r="A50" s="100">
        <v>34333</v>
      </c>
      <c r="B50">
        <v>171670</v>
      </c>
      <c r="C50">
        <v>106463</v>
      </c>
      <c r="D50">
        <v>0.62016077357721211</v>
      </c>
      <c r="E50">
        <v>17060.813827238369</v>
      </c>
      <c r="F50">
        <v>13641.650827238371</v>
      </c>
      <c r="G50">
        <v>20.041031070517572</v>
      </c>
      <c r="H50">
        <v>49</v>
      </c>
      <c r="I50">
        <v>680691</v>
      </c>
      <c r="J50">
        <v>401629</v>
      </c>
      <c r="K50">
        <v>-1.0326356722818085E-2</v>
      </c>
      <c r="L50">
        <v>0.62016077357721211</v>
      </c>
      <c r="M50">
        <v>0.59003130642244428</v>
      </c>
      <c r="N50">
        <v>4.5377271616816851E-2</v>
      </c>
      <c r="O50">
        <v>0.20041031070517568</v>
      </c>
      <c r="P50">
        <v>0.19182505686587206</v>
      </c>
      <c r="Q50">
        <v>-0.21719999999999998</v>
      </c>
    </row>
    <row r="51" spans="1:17" x14ac:dyDescent="0.25">
      <c r="A51" s="100">
        <v>34423</v>
      </c>
      <c r="B51">
        <v>173091</v>
      </c>
      <c r="C51">
        <v>103242</v>
      </c>
      <c r="D51">
        <v>0.59646082118654353</v>
      </c>
      <c r="E51">
        <v>17069.289063067125</v>
      </c>
      <c r="F51">
        <v>13571.412063067126</v>
      </c>
      <c r="G51">
        <v>20.49222429285803</v>
      </c>
      <c r="H51">
        <v>50</v>
      </c>
      <c r="I51">
        <v>684778</v>
      </c>
      <c r="J51">
        <v>408498</v>
      </c>
      <c r="K51">
        <v>2.7161184033751727E-3</v>
      </c>
      <c r="L51">
        <v>0.59646082118654353</v>
      </c>
      <c r="M51">
        <v>0.59654077671887829</v>
      </c>
      <c r="N51">
        <v>4.5094639001942369E-2</v>
      </c>
      <c r="O51">
        <v>0.20492224292858019</v>
      </c>
      <c r="P51">
        <v>0.19772403821545059</v>
      </c>
      <c r="Q51">
        <v>-9.5066666666666674E-2</v>
      </c>
    </row>
    <row r="52" spans="1:17" x14ac:dyDescent="0.25">
      <c r="A52" s="100">
        <v>34515</v>
      </c>
      <c r="B52">
        <v>173471</v>
      </c>
      <c r="C52">
        <v>105332</v>
      </c>
      <c r="D52">
        <v>0.60720235658986232</v>
      </c>
      <c r="E52">
        <v>17116.696808284214</v>
      </c>
      <c r="F52">
        <v>13585.363808284215</v>
      </c>
      <c r="G52">
        <v>20.63092569525967</v>
      </c>
      <c r="H52">
        <v>51</v>
      </c>
      <c r="I52">
        <v>689257</v>
      </c>
      <c r="J52">
        <v>415365</v>
      </c>
      <c r="K52">
        <v>1.3154633828981459E-2</v>
      </c>
      <c r="L52">
        <v>0.60720235658986232</v>
      </c>
      <c r="M52">
        <v>0.6026271768005258</v>
      </c>
      <c r="N52">
        <v>4.4487959209642589E-2</v>
      </c>
      <c r="O52">
        <v>0.20630925695259661</v>
      </c>
      <c r="P52">
        <v>0.20196771093107546</v>
      </c>
      <c r="Q52">
        <v>0.29023333333333334</v>
      </c>
    </row>
    <row r="53" spans="1:17" x14ac:dyDescent="0.25">
      <c r="A53" s="100">
        <v>34607</v>
      </c>
      <c r="B53">
        <v>174848</v>
      </c>
      <c r="C53">
        <v>106377</v>
      </c>
      <c r="D53">
        <v>0.60839700768667637</v>
      </c>
      <c r="E53">
        <v>17135.207299450529</v>
      </c>
      <c r="F53">
        <v>13668.788299450527</v>
      </c>
      <c r="G53">
        <v>20.229804865629823</v>
      </c>
      <c r="H53">
        <v>52</v>
      </c>
      <c r="I53">
        <v>693080</v>
      </c>
      <c r="J53">
        <v>421414</v>
      </c>
      <c r="K53">
        <v>1.9808936644509594E-2</v>
      </c>
      <c r="L53">
        <v>0.60839700768667637</v>
      </c>
      <c r="M53">
        <v>0.60803081895307898</v>
      </c>
      <c r="N53">
        <v>4.2524049569078001E-2</v>
      </c>
      <c r="O53">
        <v>0.2022980486562983</v>
      </c>
      <c r="P53">
        <v>0.20348496481066269</v>
      </c>
      <c r="Q53">
        <v>0.47820000000000001</v>
      </c>
    </row>
    <row r="54" spans="1:17" x14ac:dyDescent="0.25">
      <c r="A54" s="100">
        <v>34698</v>
      </c>
      <c r="B54">
        <v>175501.6</v>
      </c>
      <c r="C54">
        <v>112206</v>
      </c>
      <c r="D54">
        <v>0.63934459856776238</v>
      </c>
      <c r="E54">
        <v>17164.246583526226</v>
      </c>
      <c r="F54">
        <v>13741.825583526226</v>
      </c>
      <c r="G54">
        <v>19.939243958920667</v>
      </c>
      <c r="H54">
        <v>53</v>
      </c>
      <c r="I54">
        <v>696911.6</v>
      </c>
      <c r="J54">
        <v>427157</v>
      </c>
      <c r="K54">
        <v>2.3829608442009629E-2</v>
      </c>
      <c r="L54">
        <v>0.63934459856776238</v>
      </c>
      <c r="M54">
        <v>0.61292852637264184</v>
      </c>
      <c r="N54">
        <v>3.8806788217782891E-2</v>
      </c>
      <c r="O54">
        <v>0.19939243958920672</v>
      </c>
      <c r="P54">
        <v>0.20323049703167045</v>
      </c>
      <c r="Q54">
        <v>-0.20579999999999998</v>
      </c>
    </row>
    <row r="55" spans="1:17" x14ac:dyDescent="0.25">
      <c r="A55" s="100">
        <v>34788</v>
      </c>
      <c r="B55">
        <v>177501</v>
      </c>
      <c r="C55">
        <v>112760</v>
      </c>
      <c r="D55">
        <v>0.63526402668153981</v>
      </c>
      <c r="E55">
        <v>17159.358</v>
      </c>
      <c r="F55">
        <v>13810.9</v>
      </c>
      <c r="G55">
        <v>19.513888573220513</v>
      </c>
      <c r="H55">
        <v>54</v>
      </c>
      <c r="I55">
        <v>701321.6</v>
      </c>
      <c r="J55">
        <v>436675</v>
      </c>
      <c r="K55">
        <v>2.4159070530887349E-2</v>
      </c>
      <c r="L55">
        <v>0.63526402668153981</v>
      </c>
      <c r="M55">
        <v>0.62264587316289699</v>
      </c>
      <c r="N55">
        <v>4.3760791320256745E-2</v>
      </c>
      <c r="O55">
        <v>0.19513888573220517</v>
      </c>
      <c r="P55">
        <v>0.2007846577325767</v>
      </c>
      <c r="Q55">
        <v>-1.8966666666666666E-2</v>
      </c>
    </row>
    <row r="56" spans="1:17" x14ac:dyDescent="0.25">
      <c r="A56" s="100">
        <v>34880</v>
      </c>
      <c r="B56">
        <v>178613.2</v>
      </c>
      <c r="C56">
        <v>114401</v>
      </c>
      <c r="D56">
        <v>0.64049577522825851</v>
      </c>
      <c r="E56">
        <v>17172.278999999999</v>
      </c>
      <c r="F56">
        <v>13874</v>
      </c>
      <c r="G56">
        <v>19.206996345680153</v>
      </c>
      <c r="H56">
        <v>55</v>
      </c>
      <c r="I56">
        <v>706463.8</v>
      </c>
      <c r="J56">
        <v>445744</v>
      </c>
      <c r="K56">
        <v>2.4964273123087681E-2</v>
      </c>
      <c r="L56">
        <v>0.64049577522825851</v>
      </c>
      <c r="M56">
        <v>0.63095094186000755</v>
      </c>
      <c r="N56">
        <v>4.7000477492333763E-2</v>
      </c>
      <c r="O56">
        <v>0.1920699634568015</v>
      </c>
      <c r="P56">
        <v>0.19722483435862792</v>
      </c>
      <c r="Q56">
        <v>0.2969</v>
      </c>
    </row>
    <row r="57" spans="1:17" x14ac:dyDescent="0.25">
      <c r="A57" s="100">
        <v>34972</v>
      </c>
      <c r="B57">
        <v>179336</v>
      </c>
      <c r="C57">
        <v>115628</v>
      </c>
      <c r="D57">
        <v>0.64475621180354192</v>
      </c>
      <c r="E57">
        <v>17163.208999999999</v>
      </c>
      <c r="F57">
        <v>13864.4</v>
      </c>
      <c r="G57">
        <v>19.220234397891446</v>
      </c>
      <c r="H57">
        <v>56</v>
      </c>
      <c r="I57">
        <v>710951.8</v>
      </c>
      <c r="J57">
        <v>454995</v>
      </c>
      <c r="K57">
        <v>2.5786056443700651E-2</v>
      </c>
      <c r="L57">
        <v>0.64475621180354192</v>
      </c>
      <c r="M57">
        <v>0.63998009429049896</v>
      </c>
      <c r="N57">
        <v>5.2545486744291936E-2</v>
      </c>
      <c r="O57">
        <v>0.19220234397891445</v>
      </c>
      <c r="P57">
        <v>0.19470090818928196</v>
      </c>
      <c r="Q57">
        <v>-2.5133333333333337E-2</v>
      </c>
    </row>
    <row r="58" spans="1:17" x14ac:dyDescent="0.25">
      <c r="A58" s="100">
        <v>35063</v>
      </c>
      <c r="B58">
        <v>180677</v>
      </c>
      <c r="C58">
        <v>117799</v>
      </c>
      <c r="D58">
        <v>0.65198669448795366</v>
      </c>
      <c r="E58">
        <v>17146.575000000001</v>
      </c>
      <c r="F58">
        <v>13884.3</v>
      </c>
      <c r="G58">
        <v>19.025811277179262</v>
      </c>
      <c r="H58">
        <v>57</v>
      </c>
      <c r="I58">
        <v>716127.2</v>
      </c>
      <c r="J58">
        <v>460588</v>
      </c>
      <c r="K58">
        <v>2.7572507043934952E-2</v>
      </c>
      <c r="L58">
        <v>0.65198669448795366</v>
      </c>
      <c r="M58">
        <v>0.64316506899891535</v>
      </c>
      <c r="N58">
        <v>4.9331270001766264E-2</v>
      </c>
      <c r="O58">
        <v>0.19025811277179272</v>
      </c>
      <c r="P58">
        <v>0.19241732648492846</v>
      </c>
      <c r="Q58">
        <v>5.6433333333333328E-2</v>
      </c>
    </row>
    <row r="59" spans="1:17" x14ac:dyDescent="0.25">
      <c r="A59" s="100">
        <v>35154</v>
      </c>
      <c r="B59">
        <v>181754</v>
      </c>
      <c r="C59">
        <v>119460</v>
      </c>
      <c r="D59">
        <v>0.65726201349076219</v>
      </c>
      <c r="E59">
        <v>17179.025999999998</v>
      </c>
      <c r="F59">
        <v>13905.9</v>
      </c>
      <c r="G59">
        <v>19.053035952096472</v>
      </c>
      <c r="H59">
        <v>58</v>
      </c>
      <c r="I59">
        <v>720380.2</v>
      </c>
      <c r="J59">
        <v>467288</v>
      </c>
      <c r="K59">
        <v>2.7175264529140378E-2</v>
      </c>
      <c r="L59">
        <v>0.65726201349076219</v>
      </c>
      <c r="M59">
        <v>0.64866857806474976</v>
      </c>
      <c r="N59">
        <v>4.1793748298151315E-2</v>
      </c>
      <c r="O59">
        <v>0.19053035952096464</v>
      </c>
      <c r="P59">
        <v>0.19126519493211833</v>
      </c>
      <c r="Q59">
        <v>-0.24826666666666666</v>
      </c>
    </row>
    <row r="60" spans="1:17" x14ac:dyDescent="0.25">
      <c r="A60" s="100">
        <v>35246</v>
      </c>
      <c r="B60">
        <v>183107</v>
      </c>
      <c r="C60">
        <v>121212</v>
      </c>
      <c r="D60">
        <v>0.66197360013543993</v>
      </c>
      <c r="E60">
        <v>17213.552</v>
      </c>
      <c r="F60">
        <v>13961.2</v>
      </c>
      <c r="G60">
        <v>18.894136433898129</v>
      </c>
      <c r="H60">
        <v>59</v>
      </c>
      <c r="I60">
        <v>724874</v>
      </c>
      <c r="J60">
        <v>474099</v>
      </c>
      <c r="K60">
        <v>2.6059650897894488E-2</v>
      </c>
      <c r="L60">
        <v>0.66197360013543993</v>
      </c>
      <c r="M60">
        <v>0.65404332339137561</v>
      </c>
      <c r="N60">
        <v>3.6599329677348649E-2</v>
      </c>
      <c r="O60">
        <v>0.18894136433898123</v>
      </c>
      <c r="P60">
        <v>0.19048304515266326</v>
      </c>
      <c r="Q60">
        <v>-0.10583333333333333</v>
      </c>
    </row>
    <row r="61" spans="1:17" x14ac:dyDescent="0.25">
      <c r="A61" s="100">
        <v>35338</v>
      </c>
      <c r="B61">
        <v>184678</v>
      </c>
      <c r="C61">
        <v>123582</v>
      </c>
      <c r="D61">
        <v>0.66917553796337403</v>
      </c>
      <c r="E61">
        <v>17318.572</v>
      </c>
      <c r="F61">
        <v>14119.6</v>
      </c>
      <c r="G61">
        <v>18.471338168066051</v>
      </c>
      <c r="H61">
        <v>60</v>
      </c>
      <c r="I61">
        <v>730216</v>
      </c>
      <c r="J61">
        <v>482053</v>
      </c>
      <c r="K61">
        <v>2.709635167953714E-2</v>
      </c>
      <c r="L61">
        <v>0.66917553796337403</v>
      </c>
      <c r="M61">
        <v>0.66015124291990313</v>
      </c>
      <c r="N61">
        <v>3.1518400039873905E-2</v>
      </c>
      <c r="O61">
        <v>0.18471338168066054</v>
      </c>
      <c r="P61">
        <v>0.18861080457809978</v>
      </c>
      <c r="Q61">
        <v>-8.9100000000000013E-2</v>
      </c>
    </row>
    <row r="62" spans="1:17" x14ac:dyDescent="0.25">
      <c r="A62" s="100">
        <v>35429</v>
      </c>
      <c r="B62">
        <v>185641</v>
      </c>
      <c r="C62">
        <v>124949</v>
      </c>
      <c r="D62">
        <v>0.67306791064473903</v>
      </c>
      <c r="E62">
        <v>17380.964</v>
      </c>
      <c r="F62">
        <v>14248.5</v>
      </c>
      <c r="G62">
        <v>18.022383568598382</v>
      </c>
      <c r="H62">
        <v>61</v>
      </c>
      <c r="I62">
        <v>735180</v>
      </c>
      <c r="J62">
        <v>489203</v>
      </c>
      <c r="K62">
        <v>2.6605329332554394E-2</v>
      </c>
      <c r="L62">
        <v>0.67306791064473903</v>
      </c>
      <c r="M62">
        <v>0.66541935308359856</v>
      </c>
      <c r="N62">
        <v>3.4601201398144883E-2</v>
      </c>
      <c r="O62">
        <v>0.18022383568598377</v>
      </c>
      <c r="P62">
        <v>0.18610223530664755</v>
      </c>
      <c r="Q62">
        <v>-1.546666666666667E-2</v>
      </c>
    </row>
    <row r="63" spans="1:17" x14ac:dyDescent="0.25">
      <c r="A63" s="100">
        <v>35519</v>
      </c>
      <c r="B63">
        <v>187535</v>
      </c>
      <c r="C63">
        <v>126164</v>
      </c>
      <c r="D63">
        <v>0.67274908683712376</v>
      </c>
      <c r="E63">
        <v>17496.923999999999</v>
      </c>
      <c r="F63">
        <v>14403.4</v>
      </c>
      <c r="G63">
        <v>17.680387707004957</v>
      </c>
      <c r="H63">
        <v>62</v>
      </c>
      <c r="I63">
        <v>740961</v>
      </c>
      <c r="J63">
        <v>495907</v>
      </c>
      <c r="K63">
        <v>2.8569358236109278E-2</v>
      </c>
      <c r="L63">
        <v>0.67274908683712376</v>
      </c>
      <c r="M63">
        <v>0.66927544094763425</v>
      </c>
      <c r="N63">
        <v>3.1767937556592303E-2</v>
      </c>
      <c r="O63">
        <v>0.17680387707004952</v>
      </c>
      <c r="P63">
        <v>0.18267061469391876</v>
      </c>
      <c r="Q63">
        <v>-0.21640000000000001</v>
      </c>
    </row>
    <row r="64" spans="1:17" x14ac:dyDescent="0.25">
      <c r="A64" s="100">
        <v>35611</v>
      </c>
      <c r="B64">
        <v>189247</v>
      </c>
      <c r="C64">
        <v>127719</v>
      </c>
      <c r="D64">
        <v>0.67487991883622989</v>
      </c>
      <c r="E64">
        <v>17580.727999999999</v>
      </c>
      <c r="F64">
        <v>14498.3</v>
      </c>
      <c r="G64">
        <v>17.532994083066413</v>
      </c>
      <c r="H64">
        <v>63</v>
      </c>
      <c r="I64">
        <v>747101</v>
      </c>
      <c r="J64">
        <v>502414</v>
      </c>
      <c r="K64">
        <v>3.0663260097616964E-2</v>
      </c>
      <c r="L64">
        <v>0.67487991883622989</v>
      </c>
      <c r="M64">
        <v>0.67248471090254192</v>
      </c>
      <c r="N64">
        <v>2.8195972425103546E-2</v>
      </c>
      <c r="O64">
        <v>0.17532994083066411</v>
      </c>
      <c r="P64">
        <v>0.17926775881683948</v>
      </c>
      <c r="Q64">
        <v>0.29693333333333333</v>
      </c>
    </row>
    <row r="65" spans="1:17" x14ac:dyDescent="0.25">
      <c r="A65" s="100">
        <v>35703</v>
      </c>
      <c r="B65">
        <v>191501</v>
      </c>
      <c r="C65">
        <v>130564</v>
      </c>
      <c r="D65">
        <v>0.68179278437188318</v>
      </c>
      <c r="E65">
        <v>17642.406999999999</v>
      </c>
      <c r="F65">
        <v>14636.6</v>
      </c>
      <c r="G65">
        <v>17.037397448091973</v>
      </c>
      <c r="H65">
        <v>64</v>
      </c>
      <c r="I65">
        <v>753924</v>
      </c>
      <c r="J65">
        <v>509396</v>
      </c>
      <c r="K65">
        <v>3.2467105623541527E-2</v>
      </c>
      <c r="L65">
        <v>0.68179278437188318</v>
      </c>
      <c r="M65">
        <v>0.67565961555806686</v>
      </c>
      <c r="N65">
        <v>2.3492150934335793E-2</v>
      </c>
      <c r="O65">
        <v>0.17037397448091973</v>
      </c>
      <c r="P65">
        <v>0.17568290701690428</v>
      </c>
      <c r="Q65">
        <v>-0.32679999999999998</v>
      </c>
    </row>
    <row r="66" spans="1:17" x14ac:dyDescent="0.25">
      <c r="A66" s="100">
        <v>35794</v>
      </c>
      <c r="B66">
        <v>194117</v>
      </c>
      <c r="C66">
        <v>134821</v>
      </c>
      <c r="D66">
        <v>0.69453473935822208</v>
      </c>
      <c r="E66">
        <v>17728.745000000003</v>
      </c>
      <c r="F66">
        <v>14799.7</v>
      </c>
      <c r="G66">
        <v>16.521445821461132</v>
      </c>
      <c r="H66">
        <v>65</v>
      </c>
      <c r="I66">
        <v>762400</v>
      </c>
      <c r="J66">
        <v>519268</v>
      </c>
      <c r="K66">
        <v>3.7024946271661363E-2</v>
      </c>
      <c r="L66">
        <v>0.69453473935822208</v>
      </c>
      <c r="M66">
        <v>0.681096537250787</v>
      </c>
      <c r="N66">
        <v>2.3559856043469884E-2</v>
      </c>
      <c r="O66">
        <v>0.16521445821461145</v>
      </c>
      <c r="P66">
        <v>0.1719305626490612</v>
      </c>
      <c r="Q66">
        <v>-1.9666666666666666E-2</v>
      </c>
    </row>
    <row r="67" spans="1:17" x14ac:dyDescent="0.25">
      <c r="A67" s="100">
        <v>35884</v>
      </c>
      <c r="B67">
        <v>195829</v>
      </c>
      <c r="C67">
        <v>134458</v>
      </c>
      <c r="D67">
        <v>0.68660923560861775</v>
      </c>
      <c r="E67">
        <v>17806.151999999998</v>
      </c>
      <c r="F67">
        <v>14977.3</v>
      </c>
      <c r="G67">
        <v>15.886936155548938</v>
      </c>
      <c r="H67">
        <v>66</v>
      </c>
      <c r="I67">
        <v>770694</v>
      </c>
      <c r="J67">
        <v>527562</v>
      </c>
      <c r="K67">
        <v>4.0127618052772006E-2</v>
      </c>
      <c r="L67">
        <v>0.68660923560861775</v>
      </c>
      <c r="M67">
        <v>0.68452848990649984</v>
      </c>
      <c r="N67">
        <v>2.2790390959615422E-2</v>
      </c>
      <c r="O67">
        <v>0.15886936155548936</v>
      </c>
      <c r="P67">
        <v>0.16744693377042116</v>
      </c>
      <c r="Q67">
        <v>-0.2888</v>
      </c>
    </row>
    <row r="68" spans="1:17" x14ac:dyDescent="0.25">
      <c r="A68" s="100">
        <v>35976</v>
      </c>
      <c r="B68">
        <v>198049</v>
      </c>
      <c r="C68">
        <v>137644</v>
      </c>
      <c r="D68">
        <v>0.6949997222909482</v>
      </c>
      <c r="E68">
        <v>17923.341</v>
      </c>
      <c r="F68">
        <v>15125.1</v>
      </c>
      <c r="G68">
        <v>15.612273403714184</v>
      </c>
      <c r="H68">
        <v>67</v>
      </c>
      <c r="I68">
        <v>779496</v>
      </c>
      <c r="J68">
        <v>537487</v>
      </c>
      <c r="K68">
        <v>4.3360937811621189E-2</v>
      </c>
      <c r="L68">
        <v>0.6949997222909482</v>
      </c>
      <c r="M68">
        <v>0.68953144082843276</v>
      </c>
      <c r="N68">
        <v>2.5348873587047689E-2</v>
      </c>
      <c r="O68">
        <v>0.15612273403714183</v>
      </c>
      <c r="P68">
        <v>0.16264513207204059</v>
      </c>
      <c r="Q68">
        <v>-6.6900000000000001E-2</v>
      </c>
    </row>
    <row r="69" spans="1:17" x14ac:dyDescent="0.25">
      <c r="A69" s="100">
        <v>36068</v>
      </c>
      <c r="B69">
        <v>199922</v>
      </c>
      <c r="C69">
        <v>139892</v>
      </c>
      <c r="D69">
        <v>0.69973289582937348</v>
      </c>
      <c r="E69">
        <v>18062.366999999998</v>
      </c>
      <c r="F69">
        <v>15329.8</v>
      </c>
      <c r="G69">
        <v>15.128510012004519</v>
      </c>
      <c r="H69">
        <v>68</v>
      </c>
      <c r="I69">
        <v>787917</v>
      </c>
      <c r="J69">
        <v>546815</v>
      </c>
      <c r="K69">
        <v>4.5088099065688315E-2</v>
      </c>
      <c r="L69">
        <v>0.69973289582937348</v>
      </c>
      <c r="M69">
        <v>0.6940007640398671</v>
      </c>
      <c r="N69">
        <v>2.7145544974818733E-2</v>
      </c>
      <c r="O69">
        <v>0.15128510012004515</v>
      </c>
      <c r="P69">
        <v>0.15787291348182195</v>
      </c>
      <c r="Q69">
        <v>-0.11256666666666666</v>
      </c>
    </row>
    <row r="70" spans="1:17" x14ac:dyDescent="0.25">
      <c r="A70" s="100">
        <v>36159</v>
      </c>
      <c r="B70">
        <v>202093</v>
      </c>
      <c r="C70">
        <v>143999</v>
      </c>
      <c r="D70">
        <v>0.71253828682834142</v>
      </c>
      <c r="E70">
        <v>18087.666000000001</v>
      </c>
      <c r="F70">
        <v>15461</v>
      </c>
      <c r="G70">
        <v>14.521862577515531</v>
      </c>
      <c r="H70">
        <v>69</v>
      </c>
      <c r="I70">
        <v>795893</v>
      </c>
      <c r="J70">
        <v>555993</v>
      </c>
      <c r="K70">
        <v>4.3931007345225606E-2</v>
      </c>
      <c r="L70">
        <v>0.71253828682834142</v>
      </c>
      <c r="M70">
        <v>0.69857757261340403</v>
      </c>
      <c r="N70">
        <v>2.5666017086474074E-2</v>
      </c>
      <c r="O70">
        <v>0.14521862577515532</v>
      </c>
      <c r="P70">
        <v>0.15287395537195791</v>
      </c>
      <c r="Q70">
        <v>-5.2766666666666663E-2</v>
      </c>
    </row>
    <row r="71" spans="1:17" x14ac:dyDescent="0.25">
      <c r="A71" s="100">
        <v>36249</v>
      </c>
      <c r="B71">
        <v>204123</v>
      </c>
      <c r="C71">
        <v>144949</v>
      </c>
      <c r="D71">
        <v>0.71010616148106775</v>
      </c>
      <c r="E71">
        <v>18092.142</v>
      </c>
      <c r="F71">
        <v>15638.5</v>
      </c>
      <c r="G71">
        <v>13.561920970993926</v>
      </c>
      <c r="H71">
        <v>70</v>
      </c>
      <c r="I71">
        <v>804187</v>
      </c>
      <c r="J71">
        <v>566484</v>
      </c>
      <c r="K71">
        <v>4.3458233747765002E-2</v>
      </c>
      <c r="L71">
        <v>0.71010616148106775</v>
      </c>
      <c r="M71">
        <v>0.70441825097893895</v>
      </c>
      <c r="N71">
        <v>2.9056147940834238E-2</v>
      </c>
      <c r="O71">
        <v>0.13561920970993924</v>
      </c>
      <c r="P71">
        <v>0.14706141741057038</v>
      </c>
      <c r="Q71">
        <v>-8.0266666666666667E-2</v>
      </c>
    </row>
    <row r="72" spans="1:17" x14ac:dyDescent="0.25">
      <c r="A72" s="100">
        <v>36341</v>
      </c>
      <c r="B72">
        <v>206555</v>
      </c>
      <c r="C72">
        <v>147105</v>
      </c>
      <c r="D72">
        <v>0.7121831957589988</v>
      </c>
      <c r="E72">
        <v>18157.628000000001</v>
      </c>
      <c r="F72">
        <v>15832.5</v>
      </c>
      <c r="G72">
        <v>12.805240860755601</v>
      </c>
      <c r="H72">
        <v>71</v>
      </c>
      <c r="I72">
        <v>812693</v>
      </c>
      <c r="J72">
        <v>575945</v>
      </c>
      <c r="K72">
        <v>4.2587774664655111E-2</v>
      </c>
      <c r="L72">
        <v>0.7121831957589988</v>
      </c>
      <c r="M72">
        <v>0.70868704418519668</v>
      </c>
      <c r="N72">
        <v>2.7780609008560293E-2</v>
      </c>
      <c r="O72">
        <v>0.12805240860755607</v>
      </c>
      <c r="P72">
        <v>0.14004383605317394</v>
      </c>
      <c r="Q72">
        <v>8.9866666666666664E-2</v>
      </c>
    </row>
    <row r="73" spans="1:17" x14ac:dyDescent="0.25">
      <c r="A73" s="100">
        <v>36433</v>
      </c>
      <c r="B73">
        <v>209303</v>
      </c>
      <c r="C73">
        <v>149860</v>
      </c>
      <c r="D73">
        <v>0.71599547068126113</v>
      </c>
      <c r="E73">
        <v>18308.882000000001</v>
      </c>
      <c r="F73">
        <v>16024.7</v>
      </c>
      <c r="G73">
        <v>12.475813651538088</v>
      </c>
      <c r="H73">
        <v>72</v>
      </c>
      <c r="I73">
        <v>822074</v>
      </c>
      <c r="J73">
        <v>585913</v>
      </c>
      <c r="K73">
        <v>4.3351012860491651E-2</v>
      </c>
      <c r="L73">
        <v>0.71599547068126113</v>
      </c>
      <c r="M73">
        <v>0.71272537508788747</v>
      </c>
      <c r="N73">
        <v>2.6980677858367209E-2</v>
      </c>
      <c r="O73">
        <v>0.12475813651538092</v>
      </c>
      <c r="P73">
        <v>0.13341209515200789</v>
      </c>
      <c r="Q73">
        <v>-3.4633333333333328E-2</v>
      </c>
    </row>
    <row r="74" spans="1:17" x14ac:dyDescent="0.25">
      <c r="A74" s="100">
        <v>36524</v>
      </c>
      <c r="B74">
        <v>211652</v>
      </c>
      <c r="C74">
        <v>153809</v>
      </c>
      <c r="D74">
        <v>0.72670704741745884</v>
      </c>
      <c r="E74">
        <v>18417.385999999999</v>
      </c>
      <c r="F74">
        <v>16169.1</v>
      </c>
      <c r="G74">
        <v>12.20741097569438</v>
      </c>
      <c r="H74">
        <v>73</v>
      </c>
      <c r="I74">
        <v>831633</v>
      </c>
      <c r="J74">
        <v>595723</v>
      </c>
      <c r="K74">
        <v>4.4905533784063936E-2</v>
      </c>
      <c r="L74">
        <v>0.72670704741745884</v>
      </c>
      <c r="M74">
        <v>0.71632919809579465</v>
      </c>
      <c r="N74">
        <v>2.5411101326916558E-2</v>
      </c>
      <c r="O74">
        <v>0.12207410975694366</v>
      </c>
      <c r="P74">
        <v>0.12762596614745497</v>
      </c>
      <c r="Q74">
        <v>-0.10556666666666668</v>
      </c>
    </row>
    <row r="75" spans="1:17" x14ac:dyDescent="0.25">
      <c r="A75" s="100">
        <v>36615</v>
      </c>
      <c r="B75">
        <v>215049</v>
      </c>
      <c r="C75">
        <v>157400</v>
      </c>
      <c r="D75">
        <v>0.7319262121655995</v>
      </c>
      <c r="E75">
        <v>18635.650000000001</v>
      </c>
      <c r="F75">
        <v>16434.5</v>
      </c>
      <c r="G75">
        <v>11.811501074553341</v>
      </c>
      <c r="H75">
        <v>74</v>
      </c>
      <c r="I75">
        <v>842559</v>
      </c>
      <c r="J75">
        <v>608174</v>
      </c>
      <c r="K75">
        <v>4.7715270204566847E-2</v>
      </c>
      <c r="L75">
        <v>0.7319262121655995</v>
      </c>
      <c r="M75">
        <v>0.72181770060019534</v>
      </c>
      <c r="N75">
        <v>2.4700452603373287E-2</v>
      </c>
      <c r="O75">
        <v>0.11811501074553354</v>
      </c>
      <c r="P75">
        <v>0.12324991640635355</v>
      </c>
      <c r="Q75">
        <v>-2.5800000000000007E-2</v>
      </c>
    </row>
    <row r="76" spans="1:17" x14ac:dyDescent="0.25">
      <c r="A76" s="100">
        <v>36707</v>
      </c>
      <c r="B76">
        <v>217755</v>
      </c>
      <c r="C76">
        <v>160232</v>
      </c>
      <c r="D76">
        <v>0.73583614612752868</v>
      </c>
      <c r="E76">
        <v>18767.831000000002</v>
      </c>
      <c r="F76">
        <v>16643.2</v>
      </c>
      <c r="G76">
        <v>11.320599594060708</v>
      </c>
      <c r="H76">
        <v>75</v>
      </c>
      <c r="I76">
        <v>853759</v>
      </c>
      <c r="J76">
        <v>621301</v>
      </c>
      <c r="K76">
        <v>5.0530766230298528E-2</v>
      </c>
      <c r="L76">
        <v>0.73583614612752868</v>
      </c>
      <c r="M76">
        <v>0.72772410012661648</v>
      </c>
      <c r="N76">
        <v>2.6862429753188727E-2</v>
      </c>
      <c r="O76">
        <v>0.1132059959406071</v>
      </c>
      <c r="P76">
        <v>0.11953831323961631</v>
      </c>
      <c r="Q76">
        <v>-4.3733333333333325E-2</v>
      </c>
    </row>
    <row r="77" spans="1:17" x14ac:dyDescent="0.25">
      <c r="A77" s="100">
        <v>36799</v>
      </c>
      <c r="B77">
        <v>220107</v>
      </c>
      <c r="C77">
        <v>163227</v>
      </c>
      <c r="D77">
        <v>0.74158023143289398</v>
      </c>
      <c r="E77">
        <v>18882.394</v>
      </c>
      <c r="F77">
        <v>16794.5</v>
      </c>
      <c r="G77">
        <v>11.057358510790525</v>
      </c>
      <c r="H77">
        <v>76</v>
      </c>
      <c r="I77">
        <v>864563</v>
      </c>
      <c r="J77">
        <v>634668</v>
      </c>
      <c r="K77">
        <v>5.1685128102822858E-2</v>
      </c>
      <c r="L77">
        <v>0.74158023143289398</v>
      </c>
      <c r="M77">
        <v>0.73409109573275744</v>
      </c>
      <c r="N77">
        <v>2.9977493985302996E-2</v>
      </c>
      <c r="O77">
        <v>0.11057358510790527</v>
      </c>
      <c r="P77">
        <v>0.11599217538774739</v>
      </c>
      <c r="Q77">
        <v>0.18999999999999997</v>
      </c>
    </row>
    <row r="78" spans="1:17" x14ac:dyDescent="0.25">
      <c r="A78" s="100">
        <v>36890</v>
      </c>
      <c r="B78">
        <v>222349</v>
      </c>
      <c r="C78">
        <v>166992</v>
      </c>
      <c r="D78">
        <v>0.75103553422772307</v>
      </c>
      <c r="E78">
        <v>18985.898999999998</v>
      </c>
      <c r="F78">
        <v>16953.8</v>
      </c>
      <c r="G78">
        <v>10.703201360125218</v>
      </c>
      <c r="H78">
        <v>77</v>
      </c>
      <c r="I78">
        <v>875260</v>
      </c>
      <c r="J78">
        <v>647851</v>
      </c>
      <c r="K78">
        <v>5.2459438237780369E-2</v>
      </c>
      <c r="L78">
        <v>0.75103553422772307</v>
      </c>
      <c r="M78">
        <v>0.74018120329959103</v>
      </c>
      <c r="N78">
        <v>3.3297547087570552E-2</v>
      </c>
      <c r="O78">
        <v>0.10703201360125214</v>
      </c>
      <c r="P78">
        <v>0.11223165134882451</v>
      </c>
      <c r="Q78">
        <v>0.19083333333333333</v>
      </c>
    </row>
    <row r="79" spans="1:17" x14ac:dyDescent="0.25">
      <c r="A79" s="100">
        <v>36980</v>
      </c>
      <c r="B79">
        <v>224721</v>
      </c>
      <c r="C79">
        <v>170735</v>
      </c>
      <c r="D79">
        <v>0.75976432999141152</v>
      </c>
      <c r="E79">
        <v>19034.702000000001</v>
      </c>
      <c r="F79">
        <v>17098.900000000001</v>
      </c>
      <c r="G79">
        <v>10.169857137768691</v>
      </c>
      <c r="H79">
        <v>78</v>
      </c>
      <c r="I79">
        <v>884932</v>
      </c>
      <c r="J79">
        <v>661186</v>
      </c>
      <c r="K79">
        <v>5.0290840166682692E-2</v>
      </c>
      <c r="L79">
        <v>0.75976432999141152</v>
      </c>
      <c r="M79">
        <v>0.74716023378067464</v>
      </c>
      <c r="N79">
        <v>3.5109326301373388E-2</v>
      </c>
      <c r="O79">
        <v>0.1016985713776869</v>
      </c>
      <c r="P79">
        <v>0.10812754150686285</v>
      </c>
      <c r="Q79">
        <v>0.13156666666666667</v>
      </c>
    </row>
    <row r="80" spans="1:17" x14ac:dyDescent="0.25">
      <c r="A80" s="100">
        <v>37072</v>
      </c>
      <c r="B80">
        <v>226396</v>
      </c>
      <c r="C80">
        <v>173291</v>
      </c>
      <c r="D80">
        <v>0.76543313486103992</v>
      </c>
      <c r="E80">
        <v>19101.803</v>
      </c>
      <c r="F80">
        <v>17191.2</v>
      </c>
      <c r="G80">
        <v>10.002212880113989</v>
      </c>
      <c r="H80">
        <v>79</v>
      </c>
      <c r="I80">
        <v>893573</v>
      </c>
      <c r="J80">
        <v>674245</v>
      </c>
      <c r="K80">
        <v>4.6633769014440843E-2</v>
      </c>
      <c r="L80">
        <v>0.76543313486103992</v>
      </c>
      <c r="M80">
        <v>0.75454943244704131</v>
      </c>
      <c r="N80">
        <v>3.6861954023176505E-2</v>
      </c>
      <c r="O80">
        <v>0.10002212880113981</v>
      </c>
      <c r="P80">
        <v>0.10483157472199603</v>
      </c>
      <c r="Q80">
        <v>1.7033333333333334E-2</v>
      </c>
    </row>
    <row r="81" spans="1:17" x14ac:dyDescent="0.25">
      <c r="A81" s="100">
        <v>37164</v>
      </c>
      <c r="B81">
        <v>228506</v>
      </c>
      <c r="C81">
        <v>176927</v>
      </c>
      <c r="D81">
        <v>0.77427726186620915</v>
      </c>
      <c r="E81">
        <v>19182.013999999999</v>
      </c>
      <c r="F81">
        <v>17282.2</v>
      </c>
      <c r="G81">
        <v>9.9041424951519694</v>
      </c>
      <c r="H81">
        <v>80</v>
      </c>
      <c r="I81">
        <v>901972</v>
      </c>
      <c r="J81">
        <v>687945</v>
      </c>
      <c r="K81">
        <v>4.3269258573406452E-2</v>
      </c>
      <c r="L81">
        <v>0.77427726186620915</v>
      </c>
      <c r="M81">
        <v>0.76271214627505068</v>
      </c>
      <c r="N81">
        <v>3.8988418070545039E-2</v>
      </c>
      <c r="O81">
        <v>9.9041424951519574E-2</v>
      </c>
      <c r="P81">
        <v>0.10194853468289961</v>
      </c>
      <c r="Q81">
        <v>-7.6933333333333326E-2</v>
      </c>
    </row>
    <row r="82" spans="1:17" x14ac:dyDescent="0.25">
      <c r="A82" s="100">
        <v>37255</v>
      </c>
      <c r="B82">
        <v>230061</v>
      </c>
      <c r="C82">
        <v>180040</v>
      </c>
      <c r="D82">
        <v>0.78257505618075207</v>
      </c>
      <c r="E82">
        <v>19343.566000000003</v>
      </c>
      <c r="F82">
        <v>17406.900000000001</v>
      </c>
      <c r="G82">
        <v>10.011938853466832</v>
      </c>
      <c r="H82">
        <v>81</v>
      </c>
      <c r="I82">
        <v>909684</v>
      </c>
      <c r="J82">
        <v>700993</v>
      </c>
      <c r="K82">
        <v>3.9330027648927179E-2</v>
      </c>
      <c r="L82">
        <v>0.78257505618075207</v>
      </c>
      <c r="M82">
        <v>0.77058956736625028</v>
      </c>
      <c r="N82">
        <v>4.1082324072949143E-2</v>
      </c>
      <c r="O82">
        <v>0.1001193885346684</v>
      </c>
      <c r="P82">
        <v>0.10022037841625367</v>
      </c>
      <c r="Q82">
        <v>4.4600000000000001E-2</v>
      </c>
    </row>
    <row r="83" spans="1:17" x14ac:dyDescent="0.25">
      <c r="A83" s="100">
        <v>37345</v>
      </c>
      <c r="B83">
        <v>231052</v>
      </c>
      <c r="C83">
        <v>182753</v>
      </c>
      <c r="D83">
        <v>0.79096047642954836</v>
      </c>
      <c r="E83">
        <v>19607.917000000001</v>
      </c>
      <c r="F83">
        <v>17493</v>
      </c>
      <c r="G83">
        <v>10.786036069002126</v>
      </c>
      <c r="H83">
        <v>82</v>
      </c>
      <c r="I83">
        <v>916015</v>
      </c>
      <c r="J83">
        <v>713011</v>
      </c>
      <c r="K83">
        <v>3.5124732747826952E-2</v>
      </c>
      <c r="L83">
        <v>0.79096047642954836</v>
      </c>
      <c r="M83">
        <v>0.77838354175422897</v>
      </c>
      <c r="N83">
        <v>4.1789306445770752E-2</v>
      </c>
      <c r="O83">
        <v>0.10786036069002136</v>
      </c>
      <c r="P83">
        <v>0.10176082574433729</v>
      </c>
      <c r="Q83">
        <v>-6.0166666666666653E-2</v>
      </c>
    </row>
    <row r="84" spans="1:17" x14ac:dyDescent="0.25">
      <c r="A84" s="100">
        <v>37437</v>
      </c>
      <c r="B84">
        <v>232949</v>
      </c>
      <c r="C84">
        <v>186170</v>
      </c>
      <c r="D84">
        <v>0.79918780505604226</v>
      </c>
      <c r="E84">
        <v>19776.971000000001</v>
      </c>
      <c r="F84">
        <v>17631.900000000001</v>
      </c>
      <c r="G84">
        <v>10.84630705076121</v>
      </c>
      <c r="H84">
        <v>83</v>
      </c>
      <c r="I84">
        <v>922568</v>
      </c>
      <c r="J84">
        <v>725890</v>
      </c>
      <c r="K84">
        <v>3.2448384183497041E-2</v>
      </c>
      <c r="L84">
        <v>0.79918780505604226</v>
      </c>
      <c r="M84">
        <v>0.78681463046626376</v>
      </c>
      <c r="N84">
        <v>4.2760880376763136E-2</v>
      </c>
      <c r="O84">
        <v>0.10846307050761206</v>
      </c>
      <c r="P84">
        <v>0.10387106117095535</v>
      </c>
      <c r="Q84">
        <v>4.1133333333333327E-2</v>
      </c>
    </row>
    <row r="85" spans="1:17" x14ac:dyDescent="0.25">
      <c r="A85" s="100">
        <v>37529</v>
      </c>
      <c r="B85">
        <v>234386</v>
      </c>
      <c r="C85">
        <v>188931</v>
      </c>
      <c r="D85">
        <v>0.80606776855272921</v>
      </c>
      <c r="E85">
        <v>19939.212</v>
      </c>
      <c r="F85">
        <v>17721.400000000001</v>
      </c>
      <c r="G85">
        <v>11.122866841477988</v>
      </c>
      <c r="H85">
        <v>84</v>
      </c>
      <c r="I85">
        <v>928448</v>
      </c>
      <c r="J85">
        <v>737894</v>
      </c>
      <c r="K85">
        <v>2.9353461083049141E-2</v>
      </c>
      <c r="L85">
        <v>0.80606776855272921</v>
      </c>
      <c r="M85">
        <v>0.79476071896325917</v>
      </c>
      <c r="N85">
        <v>4.2019224218111599E-2</v>
      </c>
      <c r="O85">
        <v>0.11122866841477974</v>
      </c>
      <c r="P85">
        <v>0.10691787203677039</v>
      </c>
      <c r="Q85">
        <v>-0.21483333333333332</v>
      </c>
    </row>
    <row r="86" spans="1:17" x14ac:dyDescent="0.25">
      <c r="A86" s="100">
        <v>37620</v>
      </c>
      <c r="B86">
        <v>236140</v>
      </c>
      <c r="C86">
        <v>191698</v>
      </c>
      <c r="D86">
        <v>0.8117980858812569</v>
      </c>
      <c r="E86">
        <v>20056.581000000002</v>
      </c>
      <c r="F86">
        <v>17843.7</v>
      </c>
      <c r="G86">
        <v>11.033191549447034</v>
      </c>
      <c r="H86">
        <v>85</v>
      </c>
      <c r="I86">
        <v>934527</v>
      </c>
      <c r="J86">
        <v>749552</v>
      </c>
      <c r="K86">
        <v>2.7309483293099582E-2</v>
      </c>
      <c r="L86">
        <v>0.8117980858812569</v>
      </c>
      <c r="M86">
        <v>0.80206564390327939</v>
      </c>
      <c r="N86">
        <v>4.0846746270662884E-2</v>
      </c>
      <c r="O86">
        <v>0.11033191549447041</v>
      </c>
      <c r="P86">
        <v>0.10947100377672089</v>
      </c>
      <c r="Q86">
        <v>-0.1537</v>
      </c>
    </row>
    <row r="87" spans="1:17" x14ac:dyDescent="0.25">
      <c r="A87" s="100">
        <v>37710</v>
      </c>
      <c r="B87">
        <v>238352</v>
      </c>
      <c r="C87">
        <v>195380</v>
      </c>
      <c r="D87">
        <v>0.81971202255487685</v>
      </c>
      <c r="E87">
        <v>20268.486000000001</v>
      </c>
      <c r="F87">
        <v>17987.400000000001</v>
      </c>
      <c r="G87">
        <v>11.254348252750599</v>
      </c>
      <c r="H87">
        <v>86</v>
      </c>
      <c r="I87">
        <v>941827</v>
      </c>
      <c r="J87">
        <v>762179</v>
      </c>
      <c r="K87">
        <v>2.817857786171624E-2</v>
      </c>
      <c r="L87">
        <v>0.81971202255487685</v>
      </c>
      <c r="M87">
        <v>0.80925583997910444</v>
      </c>
      <c r="N87">
        <v>3.9662064482117815E-2</v>
      </c>
      <c r="O87">
        <v>0.11254348252750601</v>
      </c>
      <c r="P87">
        <v>0.11064178423609206</v>
      </c>
      <c r="Q87">
        <v>-8.0600000000000005E-2</v>
      </c>
    </row>
    <row r="88" spans="1:17" x14ac:dyDescent="0.25">
      <c r="A88" s="100">
        <v>37802</v>
      </c>
      <c r="B88">
        <v>239608</v>
      </c>
      <c r="C88">
        <v>199288</v>
      </c>
      <c r="D88">
        <v>0.83172515108009748</v>
      </c>
      <c r="E88">
        <v>20434.848999999998</v>
      </c>
      <c r="F88">
        <v>18179.599999999999</v>
      </c>
      <c r="G88">
        <v>11.036289037418381</v>
      </c>
      <c r="H88">
        <v>87</v>
      </c>
      <c r="I88">
        <v>948486</v>
      </c>
      <c r="J88">
        <v>775297</v>
      </c>
      <c r="K88">
        <v>2.80933221182612E-2</v>
      </c>
      <c r="L88">
        <v>0.83172515108009748</v>
      </c>
      <c r="M88">
        <v>0.81740479037118097</v>
      </c>
      <c r="N88">
        <v>3.8878483851767696E-2</v>
      </c>
      <c r="O88">
        <v>0.11036289037418379</v>
      </c>
      <c r="P88">
        <v>0.11111673920273499</v>
      </c>
      <c r="Q88">
        <v>-4.0100000000000004E-2</v>
      </c>
    </row>
    <row r="89" spans="1:17" x14ac:dyDescent="0.25">
      <c r="A89" s="100">
        <v>37894</v>
      </c>
      <c r="B89">
        <v>241189</v>
      </c>
      <c r="C89">
        <v>202014</v>
      </c>
      <c r="D89">
        <v>0.83757551132099728</v>
      </c>
      <c r="E89">
        <v>20583.274000000001</v>
      </c>
      <c r="F89">
        <v>18308.2</v>
      </c>
      <c r="G89">
        <v>11.053022954462929</v>
      </c>
      <c r="H89">
        <v>88</v>
      </c>
      <c r="I89">
        <v>955289</v>
      </c>
      <c r="J89">
        <v>788380</v>
      </c>
      <c r="K89">
        <v>2.8909535052043842E-2</v>
      </c>
      <c r="L89">
        <v>0.83757551132099728</v>
      </c>
      <c r="M89">
        <v>0.82527905167964877</v>
      </c>
      <c r="N89">
        <v>3.8399397439017643E-2</v>
      </c>
      <c r="O89">
        <v>0.11053022954462932</v>
      </c>
      <c r="P89">
        <v>0.11094212948519738</v>
      </c>
      <c r="Q89">
        <v>0.12193333333333334</v>
      </c>
    </row>
    <row r="90" spans="1:17" x14ac:dyDescent="0.25">
      <c r="A90" s="100">
        <v>37985</v>
      </c>
      <c r="B90">
        <v>243245</v>
      </c>
      <c r="C90">
        <v>205584</v>
      </c>
      <c r="D90">
        <v>0.8451725626426031</v>
      </c>
      <c r="E90">
        <v>20741.339999999997</v>
      </c>
      <c r="F90">
        <v>18479.599999999999</v>
      </c>
      <c r="G90">
        <v>10.90450279490139</v>
      </c>
      <c r="H90">
        <v>89</v>
      </c>
      <c r="I90">
        <v>962394</v>
      </c>
      <c r="J90">
        <v>802266</v>
      </c>
      <c r="K90">
        <v>2.9819363164467157E-2</v>
      </c>
      <c r="L90">
        <v>0.8451725626426031</v>
      </c>
      <c r="M90">
        <v>0.83361492278630167</v>
      </c>
      <c r="N90">
        <v>3.9335033388896518E-2</v>
      </c>
      <c r="O90">
        <v>0.10904502794901383</v>
      </c>
      <c r="P90">
        <v>0.11062040759883324</v>
      </c>
      <c r="Q90">
        <v>-0.27926666666666672</v>
      </c>
    </row>
    <row r="91" spans="1:17" x14ac:dyDescent="0.25">
      <c r="A91" s="100">
        <v>38076</v>
      </c>
      <c r="B91">
        <v>244725</v>
      </c>
      <c r="C91">
        <v>209190</v>
      </c>
      <c r="D91">
        <v>0.85479619981612009</v>
      </c>
      <c r="E91">
        <v>20923.595999999998</v>
      </c>
      <c r="F91">
        <v>18665.3</v>
      </c>
      <c r="G91">
        <v>10.793058707499418</v>
      </c>
      <c r="H91">
        <v>90</v>
      </c>
      <c r="I91">
        <v>968767</v>
      </c>
      <c r="J91">
        <v>816076</v>
      </c>
      <c r="K91">
        <v>2.8603979287066521E-2</v>
      </c>
      <c r="L91">
        <v>0.85479619981612009</v>
      </c>
      <c r="M91">
        <v>0.84238624973806908</v>
      </c>
      <c r="N91">
        <v>4.0939352084033265E-2</v>
      </c>
      <c r="O91">
        <v>0.10793058707499414</v>
      </c>
      <c r="P91">
        <v>0.10946718373570527</v>
      </c>
      <c r="Q91">
        <v>3.2933333333333335E-2</v>
      </c>
    </row>
    <row r="92" spans="1:17" x14ac:dyDescent="0.25">
      <c r="A92" s="100">
        <v>38168</v>
      </c>
      <c r="B92">
        <v>247131</v>
      </c>
      <c r="C92">
        <v>212367</v>
      </c>
      <c r="D92">
        <v>0.85932966726149285</v>
      </c>
      <c r="E92">
        <v>21093.764999999999</v>
      </c>
      <c r="F92">
        <v>18811.7</v>
      </c>
      <c r="G92">
        <v>10.818670825241487</v>
      </c>
      <c r="H92">
        <v>91</v>
      </c>
      <c r="I92">
        <v>976290</v>
      </c>
      <c r="J92">
        <v>829155</v>
      </c>
      <c r="K92">
        <v>2.9314085816764823E-2</v>
      </c>
      <c r="L92">
        <v>0.85932966726149285</v>
      </c>
      <c r="M92">
        <v>0.84929170635774209</v>
      </c>
      <c r="N92">
        <v>3.9009945087404463E-2</v>
      </c>
      <c r="O92">
        <v>0.10818670825241483</v>
      </c>
      <c r="P92">
        <v>0.10892313820526303</v>
      </c>
      <c r="Q92">
        <v>-0.22029999999999997</v>
      </c>
    </row>
    <row r="93" spans="1:17" x14ac:dyDescent="0.25">
      <c r="A93" s="100">
        <v>38260</v>
      </c>
      <c r="B93">
        <v>249458</v>
      </c>
      <c r="C93">
        <v>216525</v>
      </c>
      <c r="D93">
        <v>0.86798178450881514</v>
      </c>
      <c r="E93">
        <v>21206.234</v>
      </c>
      <c r="F93">
        <v>18973.400000000001</v>
      </c>
      <c r="G93">
        <v>10.52913968599988</v>
      </c>
      <c r="H93">
        <v>92</v>
      </c>
      <c r="I93">
        <v>984559</v>
      </c>
      <c r="J93">
        <v>843666</v>
      </c>
      <c r="K93">
        <v>3.0639942467672085E-2</v>
      </c>
      <c r="L93">
        <v>0.86798178450881514</v>
      </c>
      <c r="M93">
        <v>0.85689735201242379</v>
      </c>
      <c r="N93">
        <v>3.8312253617032797E-2</v>
      </c>
      <c r="O93">
        <v>0.10529139685999878</v>
      </c>
      <c r="P93">
        <v>0.1076134300341054</v>
      </c>
      <c r="Q93">
        <v>4.7666666666666663E-2</v>
      </c>
    </row>
    <row r="94" spans="1:17" x14ac:dyDescent="0.25">
      <c r="A94" s="100">
        <v>38351</v>
      </c>
      <c r="B94">
        <v>251133</v>
      </c>
      <c r="C94">
        <v>221355</v>
      </c>
      <c r="D94">
        <v>0.88142538017703764</v>
      </c>
      <c r="E94">
        <v>21342.156999999999</v>
      </c>
      <c r="F94">
        <v>19177.2</v>
      </c>
      <c r="G94">
        <v>10.144040267345048</v>
      </c>
      <c r="H94">
        <v>93</v>
      </c>
      <c r="I94">
        <v>992447</v>
      </c>
      <c r="J94">
        <v>859437</v>
      </c>
      <c r="K94">
        <v>3.1227335166262467E-2</v>
      </c>
      <c r="L94">
        <v>0.88142538017703764</v>
      </c>
      <c r="M94">
        <v>0.86597772979312748</v>
      </c>
      <c r="N94">
        <v>3.8822250084793723E-2</v>
      </c>
      <c r="O94">
        <v>0.10144040267345045</v>
      </c>
      <c r="P94">
        <v>0.10571227371521455</v>
      </c>
      <c r="Q94">
        <v>3.0166666666666665E-2</v>
      </c>
    </row>
    <row r="95" spans="1:17" x14ac:dyDescent="0.25">
      <c r="A95" s="100">
        <v>38441</v>
      </c>
      <c r="B95">
        <v>253599</v>
      </c>
      <c r="C95">
        <v>224814</v>
      </c>
      <c r="D95">
        <v>0.88649403191652965</v>
      </c>
      <c r="E95">
        <v>21395.055</v>
      </c>
      <c r="F95">
        <v>19326.099999999999</v>
      </c>
      <c r="G95">
        <v>9.6702485691202948</v>
      </c>
      <c r="H95">
        <v>94</v>
      </c>
      <c r="I95">
        <v>1001321</v>
      </c>
      <c r="J95">
        <v>875061</v>
      </c>
      <c r="K95">
        <v>3.3603539344341828E-2</v>
      </c>
      <c r="L95">
        <v>0.88649403191652965</v>
      </c>
      <c r="M95">
        <v>0.87390656942179379</v>
      </c>
      <c r="N95">
        <v>3.7417894337099647E-2</v>
      </c>
      <c r="O95">
        <v>9.6702485691202988E-2</v>
      </c>
      <c r="P95">
        <v>0.10290524836926676</v>
      </c>
      <c r="Q95">
        <v>0.25590000000000002</v>
      </c>
    </row>
    <row r="96" spans="1:17" x14ac:dyDescent="0.25">
      <c r="A96" s="100">
        <v>38533</v>
      </c>
      <c r="B96">
        <v>255852</v>
      </c>
      <c r="C96">
        <v>229433</v>
      </c>
      <c r="D96">
        <v>0.89674108468958613</v>
      </c>
      <c r="E96">
        <v>21564.594000000001</v>
      </c>
      <c r="F96">
        <v>19568.8</v>
      </c>
      <c r="G96">
        <v>9.2549574547983617</v>
      </c>
      <c r="H96">
        <v>95</v>
      </c>
      <c r="I96">
        <v>1010042</v>
      </c>
      <c r="J96">
        <v>892127</v>
      </c>
      <c r="K96">
        <v>3.4571694885740918E-2</v>
      </c>
      <c r="L96">
        <v>0.89674108468958613</v>
      </c>
      <c r="M96">
        <v>0.88325732989321237</v>
      </c>
      <c r="N96">
        <v>3.9992882635266361E-2</v>
      </c>
      <c r="O96">
        <v>9.2549574547983626E-2</v>
      </c>
      <c r="P96">
        <v>9.8995964943158959E-2</v>
      </c>
      <c r="Q96">
        <v>0.26289999999999997</v>
      </c>
    </row>
    <row r="97" spans="1:17" x14ac:dyDescent="0.25">
      <c r="A97" s="100">
        <v>38625</v>
      </c>
      <c r="B97">
        <v>258327</v>
      </c>
      <c r="C97">
        <v>233904</v>
      </c>
      <c r="D97">
        <v>0.90545703701122993</v>
      </c>
      <c r="E97">
        <v>21694.657999999999</v>
      </c>
      <c r="F97">
        <v>19877.7</v>
      </c>
      <c r="G97">
        <v>8.3751400920908736</v>
      </c>
      <c r="H97">
        <v>96</v>
      </c>
      <c r="I97">
        <v>1018911</v>
      </c>
      <c r="J97">
        <v>909506</v>
      </c>
      <c r="K97">
        <v>3.4890748040493254E-2</v>
      </c>
      <c r="L97">
        <v>0.90545703701122993</v>
      </c>
      <c r="M97">
        <v>0.89262555807131339</v>
      </c>
      <c r="N97">
        <v>4.1694849418056776E-2</v>
      </c>
      <c r="O97">
        <v>8.3751400920908714E-2</v>
      </c>
      <c r="P97">
        <v>9.3610965958386444E-2</v>
      </c>
      <c r="Q97">
        <v>0.18526666666666666</v>
      </c>
    </row>
    <row r="98" spans="1:17" x14ac:dyDescent="0.25">
      <c r="A98" s="100">
        <v>38716</v>
      </c>
      <c r="B98">
        <v>260914</v>
      </c>
      <c r="C98">
        <v>239206</v>
      </c>
      <c r="D98">
        <v>0.91680017170408645</v>
      </c>
      <c r="E98">
        <v>21898.147000000001</v>
      </c>
      <c r="F98">
        <v>20045</v>
      </c>
      <c r="G98">
        <v>8.4625744817586614</v>
      </c>
      <c r="H98">
        <v>97</v>
      </c>
      <c r="I98">
        <v>1028692</v>
      </c>
      <c r="J98">
        <v>927357</v>
      </c>
      <c r="K98">
        <v>3.6520841919014314E-2</v>
      </c>
      <c r="L98">
        <v>0.91680017170408645</v>
      </c>
      <c r="M98">
        <v>0.90149140850711384</v>
      </c>
      <c r="N98">
        <v>4.1009921493558719E-2</v>
      </c>
      <c r="O98">
        <v>8.4625744817586668E-2</v>
      </c>
      <c r="P98">
        <v>8.9407301494420499E-2</v>
      </c>
      <c r="Q98">
        <v>-0.14476666666666668</v>
      </c>
    </row>
    <row r="99" spans="1:17" x14ac:dyDescent="0.25">
      <c r="A99" s="100">
        <v>38806</v>
      </c>
      <c r="B99">
        <v>263915</v>
      </c>
      <c r="C99">
        <v>243627</v>
      </c>
      <c r="D99">
        <v>0.92312676429911145</v>
      </c>
      <c r="E99">
        <v>22116.523000000001</v>
      </c>
      <c r="F99">
        <v>20227</v>
      </c>
      <c r="G99">
        <v>8.5434903126499577</v>
      </c>
      <c r="H99">
        <v>98</v>
      </c>
      <c r="I99">
        <v>1039008</v>
      </c>
      <c r="J99">
        <v>946170</v>
      </c>
      <c r="K99">
        <v>3.7637281151598735E-2</v>
      </c>
      <c r="L99">
        <v>0.92312676429911145</v>
      </c>
      <c r="M99">
        <v>0.91064746373463923</v>
      </c>
      <c r="N99">
        <v>4.2042130816289047E-2</v>
      </c>
      <c r="O99">
        <v>8.5434903126499595E-2</v>
      </c>
      <c r="P99">
        <v>8.6590405853244651E-2</v>
      </c>
      <c r="Q99">
        <v>-9.7633333333333308E-2</v>
      </c>
    </row>
    <row r="100" spans="1:17" x14ac:dyDescent="0.25">
      <c r="A100" s="100">
        <v>38898</v>
      </c>
      <c r="B100">
        <v>266491</v>
      </c>
      <c r="C100">
        <v>249021</v>
      </c>
      <c r="D100">
        <v>0.93444431519263316</v>
      </c>
      <c r="E100">
        <v>22260.065999999999</v>
      </c>
      <c r="F100">
        <v>20406</v>
      </c>
      <c r="G100">
        <v>8.3291127708246702</v>
      </c>
      <c r="H100">
        <v>99</v>
      </c>
      <c r="I100">
        <v>1049647</v>
      </c>
      <c r="J100">
        <v>965758</v>
      </c>
      <c r="K100">
        <v>3.9211240720682904E-2</v>
      </c>
      <c r="L100">
        <v>0.93444431519263316</v>
      </c>
      <c r="M100">
        <v>0.92007884555474362</v>
      </c>
      <c r="N100">
        <v>4.1688321642327095E-2</v>
      </c>
      <c r="O100">
        <v>8.3291127708246648E-2</v>
      </c>
      <c r="P100">
        <v>8.4275794143310406E-2</v>
      </c>
      <c r="Q100">
        <v>0.12319999999999999</v>
      </c>
    </row>
    <row r="101" spans="1:17" x14ac:dyDescent="0.25">
      <c r="A101" s="100">
        <v>38990</v>
      </c>
      <c r="B101">
        <v>268969</v>
      </c>
      <c r="C101">
        <v>253409</v>
      </c>
      <c r="D101">
        <v>0.94214946703895242</v>
      </c>
      <c r="E101">
        <v>22424.48</v>
      </c>
      <c r="F101">
        <v>20620.2</v>
      </c>
      <c r="G101">
        <v>8.0460282691059053</v>
      </c>
      <c r="H101">
        <v>100</v>
      </c>
      <c r="I101">
        <v>1060289</v>
      </c>
      <c r="J101">
        <v>985263</v>
      </c>
      <c r="K101">
        <v>4.061002383917732E-2</v>
      </c>
      <c r="L101">
        <v>0.94214946703895242</v>
      </c>
      <c r="M101">
        <v>0.92924004681742434</v>
      </c>
      <c r="N101">
        <v>4.1018866662549398E-2</v>
      </c>
      <c r="O101">
        <v>8.0460282691058982E-2</v>
      </c>
      <c r="P101">
        <v>8.3453014585847973E-2</v>
      </c>
      <c r="Q101">
        <v>8.6300000000000002E-2</v>
      </c>
    </row>
    <row r="102" spans="1:17" x14ac:dyDescent="0.25">
      <c r="A102" s="100">
        <v>39081</v>
      </c>
      <c r="B102">
        <v>271521</v>
      </c>
      <c r="C102">
        <v>257766</v>
      </c>
      <c r="D102">
        <v>0.94934093495530736</v>
      </c>
      <c r="E102">
        <v>22612.822</v>
      </c>
      <c r="F102">
        <v>20796</v>
      </c>
      <c r="G102">
        <v>8.0344770767664464</v>
      </c>
      <c r="H102">
        <v>101</v>
      </c>
      <c r="I102">
        <v>1070896</v>
      </c>
      <c r="J102">
        <v>1003823</v>
      </c>
      <c r="K102">
        <v>4.1026857407270592E-2</v>
      </c>
      <c r="L102">
        <v>0.94934093495530736</v>
      </c>
      <c r="M102">
        <v>0.93736740075600244</v>
      </c>
      <c r="N102">
        <v>3.9796266398478379E-2</v>
      </c>
      <c r="O102">
        <v>8.0344770767664442E-2</v>
      </c>
      <c r="P102">
        <v>8.2382771073367417E-2</v>
      </c>
      <c r="Q102">
        <v>-0.20793333333333333</v>
      </c>
    </row>
    <row r="103" spans="1:17" x14ac:dyDescent="0.25">
      <c r="A103" s="100">
        <v>39171</v>
      </c>
      <c r="B103">
        <v>274020</v>
      </c>
      <c r="C103">
        <v>263773</v>
      </c>
      <c r="D103">
        <v>0.96260491934895265</v>
      </c>
      <c r="E103">
        <v>22810.922000000002</v>
      </c>
      <c r="F103">
        <v>21000.2</v>
      </c>
      <c r="G103">
        <v>7.9379605962442028</v>
      </c>
      <c r="H103">
        <v>102</v>
      </c>
      <c r="I103">
        <v>1081001</v>
      </c>
      <c r="J103">
        <v>1023969</v>
      </c>
      <c r="K103">
        <v>4.0416435677107392E-2</v>
      </c>
      <c r="L103">
        <v>0.96260491934895265</v>
      </c>
      <c r="M103">
        <v>0.94724149191351348</v>
      </c>
      <c r="N103">
        <v>4.0184626473124041E-2</v>
      </c>
      <c r="O103">
        <v>7.937960596244209E-2</v>
      </c>
      <c r="P103">
        <v>8.0868946782353041E-2</v>
      </c>
      <c r="Q103">
        <v>0.15759999999999999</v>
      </c>
    </row>
    <row r="104" spans="1:17" x14ac:dyDescent="0.25">
      <c r="A104" s="100">
        <v>39263</v>
      </c>
      <c r="B104">
        <v>276493</v>
      </c>
      <c r="C104">
        <v>267333</v>
      </c>
      <c r="D104">
        <v>0.96687077068858884</v>
      </c>
      <c r="E104">
        <v>22894.891000000003</v>
      </c>
      <c r="F104">
        <v>21108.400000000001</v>
      </c>
      <c r="G104">
        <v>7.8030115976529428</v>
      </c>
      <c r="H104">
        <v>103</v>
      </c>
      <c r="I104">
        <v>1091003</v>
      </c>
      <c r="J104">
        <v>1042281</v>
      </c>
      <c r="K104">
        <v>3.939991254202603E-2</v>
      </c>
      <c r="L104">
        <v>0.96687077068858884</v>
      </c>
      <c r="M104">
        <v>0.95534201097522187</v>
      </c>
      <c r="N104">
        <v>3.8326243007159901E-2</v>
      </c>
      <c r="O104">
        <v>7.8030115976529535E-2</v>
      </c>
      <c r="P104">
        <v>7.9553693849423762E-2</v>
      </c>
      <c r="Q104">
        <v>-0.24123333333333333</v>
      </c>
    </row>
    <row r="105" spans="1:17" x14ac:dyDescent="0.25">
      <c r="A105" s="100">
        <v>39355</v>
      </c>
      <c r="B105">
        <v>278615</v>
      </c>
      <c r="C105">
        <v>269354</v>
      </c>
      <c r="D105">
        <v>0.96676058360102646</v>
      </c>
      <c r="E105">
        <v>23086.566999999999</v>
      </c>
      <c r="F105">
        <v>21240.799999999999</v>
      </c>
      <c r="G105">
        <v>7.9949825368145913</v>
      </c>
      <c r="H105">
        <v>104</v>
      </c>
      <c r="I105">
        <v>1100649</v>
      </c>
      <c r="J105">
        <v>1058226</v>
      </c>
      <c r="K105">
        <v>3.8065093573544574E-2</v>
      </c>
      <c r="L105">
        <v>0.96676058360102646</v>
      </c>
      <c r="M105">
        <v>0.96145637710114673</v>
      </c>
      <c r="N105">
        <v>3.4669545715405668E-2</v>
      </c>
      <c r="O105">
        <v>7.9949825368145877E-2</v>
      </c>
      <c r="P105">
        <v>7.9426079518695486E-2</v>
      </c>
      <c r="Q105">
        <v>8.7833333333333319E-2</v>
      </c>
    </row>
    <row r="106" spans="1:17" x14ac:dyDescent="0.25">
      <c r="A106" s="100">
        <v>39446</v>
      </c>
      <c r="B106">
        <v>280371</v>
      </c>
      <c r="C106">
        <v>275079</v>
      </c>
      <c r="D106">
        <v>0.98112500936259461</v>
      </c>
      <c r="E106">
        <v>23287.231</v>
      </c>
      <c r="F106">
        <v>21342.6</v>
      </c>
      <c r="G106">
        <v>8.3506321554503415</v>
      </c>
      <c r="H106">
        <v>105</v>
      </c>
      <c r="I106">
        <v>1109499</v>
      </c>
      <c r="J106">
        <v>1075539</v>
      </c>
      <c r="K106">
        <v>3.6047384619981769E-2</v>
      </c>
      <c r="L106">
        <v>0.98112500936259461</v>
      </c>
      <c r="M106">
        <v>0.96939159025830579</v>
      </c>
      <c r="N106">
        <v>3.4163967593150033E-2</v>
      </c>
      <c r="O106">
        <v>8.3506321554503438E-2</v>
      </c>
      <c r="P106">
        <v>8.0216467215405235E-2</v>
      </c>
      <c r="Q106">
        <v>-3.0733333333333335E-2</v>
      </c>
    </row>
    <row r="107" spans="1:17" x14ac:dyDescent="0.25">
      <c r="A107" s="100">
        <v>39537</v>
      </c>
      <c r="B107">
        <v>280990.75</v>
      </c>
      <c r="C107">
        <v>277657</v>
      </c>
      <c r="D107">
        <v>0.98813573044664282</v>
      </c>
      <c r="E107">
        <v>23675.012999999999</v>
      </c>
      <c r="F107">
        <v>21544.3</v>
      </c>
      <c r="G107">
        <v>8.9998387751677278</v>
      </c>
      <c r="H107">
        <v>106</v>
      </c>
      <c r="I107">
        <v>1116469.75</v>
      </c>
      <c r="J107">
        <v>1089423</v>
      </c>
      <c r="K107">
        <v>3.2811024226619585E-2</v>
      </c>
      <c r="L107">
        <v>0.98813573044664282</v>
      </c>
      <c r="M107">
        <v>0.9757747578920074</v>
      </c>
      <c r="N107">
        <v>3.0122483254881656E-2</v>
      </c>
      <c r="O107">
        <v>8.9998387751677233E-2</v>
      </c>
      <c r="P107">
        <v>8.2871162662714021E-2</v>
      </c>
      <c r="Q107">
        <v>9.000000000000008E-3</v>
      </c>
    </row>
    <row r="108" spans="1:17" x14ac:dyDescent="0.25">
      <c r="A108" s="100">
        <v>39629</v>
      </c>
      <c r="B108">
        <v>281315.75</v>
      </c>
      <c r="C108">
        <v>278983</v>
      </c>
      <c r="D108">
        <v>0.991707716329427</v>
      </c>
      <c r="E108">
        <v>23737.127</v>
      </c>
      <c r="F108">
        <v>21341.7</v>
      </c>
      <c r="G108">
        <v>10.091478214697171</v>
      </c>
      <c r="H108">
        <v>107</v>
      </c>
      <c r="I108">
        <v>1121292.5</v>
      </c>
      <c r="J108">
        <v>1101073</v>
      </c>
      <c r="K108">
        <v>2.7762985069701915E-2</v>
      </c>
      <c r="L108">
        <v>0.991707716329427</v>
      </c>
      <c r="M108">
        <v>0.98196768461396111</v>
      </c>
      <c r="N108">
        <v>2.7870305432877922E-2</v>
      </c>
      <c r="O108">
        <v>0.10091478214697169</v>
      </c>
      <c r="P108">
        <v>8.859232920532456E-2</v>
      </c>
      <c r="Q108">
        <v>-0.20453333333333334</v>
      </c>
    </row>
    <row r="109" spans="1:17" x14ac:dyDescent="0.25">
      <c r="A109" s="100">
        <v>39721</v>
      </c>
      <c r="B109">
        <v>280801.75</v>
      </c>
      <c r="C109">
        <v>277456</v>
      </c>
      <c r="D109">
        <v>0.98808501015396089</v>
      </c>
      <c r="E109">
        <v>23788.494999999999</v>
      </c>
      <c r="F109">
        <v>21131.599999999999</v>
      </c>
      <c r="G109">
        <v>11.168823416529714</v>
      </c>
      <c r="H109">
        <v>108</v>
      </c>
      <c r="I109">
        <v>1123479.25</v>
      </c>
      <c r="J109">
        <v>1109175</v>
      </c>
      <c r="K109">
        <v>2.0742534631839941E-2</v>
      </c>
      <c r="L109">
        <v>0.98808501015396089</v>
      </c>
      <c r="M109">
        <v>0.98726790014145793</v>
      </c>
      <c r="N109">
        <v>2.6846275769821838E-2</v>
      </c>
      <c r="O109">
        <v>0.11168823416529716</v>
      </c>
      <c r="P109">
        <v>9.6526931404612382E-2</v>
      </c>
      <c r="Q109">
        <v>-0.15890000000000001</v>
      </c>
    </row>
    <row r="110" spans="1:17" x14ac:dyDescent="0.25">
      <c r="A110" s="100">
        <v>39812</v>
      </c>
      <c r="B110">
        <v>276232.75</v>
      </c>
      <c r="C110">
        <v>275445</v>
      </c>
      <c r="D110">
        <v>0.99714823821578003</v>
      </c>
      <c r="E110">
        <v>23983.482</v>
      </c>
      <c r="F110">
        <v>20766.8</v>
      </c>
      <c r="G110">
        <v>13.412072525582397</v>
      </c>
      <c r="H110">
        <v>109</v>
      </c>
      <c r="I110">
        <v>1119341</v>
      </c>
      <c r="J110">
        <v>1109541</v>
      </c>
      <c r="K110">
        <v>8.870670455764269E-3</v>
      </c>
      <c r="L110">
        <v>0.99714823821578003</v>
      </c>
      <c r="M110">
        <v>0.9912448485314127</v>
      </c>
      <c r="N110">
        <v>2.2543271978750976E-2</v>
      </c>
      <c r="O110">
        <v>0.13412072525582397</v>
      </c>
      <c r="P110">
        <v>0.10918053232994251</v>
      </c>
      <c r="Q110">
        <v>-3.2933333333333328E-2</v>
      </c>
    </row>
    <row r="111" spans="1:17" x14ac:dyDescent="0.25">
      <c r="A111" s="100">
        <v>39902</v>
      </c>
      <c r="B111">
        <v>269050</v>
      </c>
      <c r="C111">
        <v>269199</v>
      </c>
      <c r="D111">
        <v>1.0005538004088459</v>
      </c>
      <c r="E111">
        <v>24107.111000000001</v>
      </c>
      <c r="F111">
        <v>20195.3</v>
      </c>
      <c r="G111">
        <v>16.226792998962008</v>
      </c>
      <c r="H111">
        <v>110</v>
      </c>
      <c r="I111">
        <v>1107400.25</v>
      </c>
      <c r="J111">
        <v>1101083</v>
      </c>
      <c r="K111">
        <v>-8.1233728007409061E-3</v>
      </c>
      <c r="L111">
        <v>1.0005538004088459</v>
      </c>
      <c r="M111">
        <v>0.99429542299633755</v>
      </c>
      <c r="N111">
        <v>1.8980471624763937E-2</v>
      </c>
      <c r="O111">
        <v>0.16226792998962014</v>
      </c>
      <c r="P111">
        <v>0.12724791788942824</v>
      </c>
      <c r="Q111">
        <v>2.0266666666666659E-2</v>
      </c>
    </row>
    <row r="112" spans="1:17" x14ac:dyDescent="0.25">
      <c r="A112" s="100">
        <v>39994</v>
      </c>
      <c r="B112">
        <v>269038</v>
      </c>
      <c r="C112">
        <v>267165</v>
      </c>
      <c r="D112">
        <v>0.99303815817839858</v>
      </c>
      <c r="E112">
        <v>24037.839999999997</v>
      </c>
      <c r="F112">
        <v>19890.099999999999</v>
      </c>
      <c r="G112">
        <v>17.255044546431794</v>
      </c>
      <c r="H112">
        <v>111</v>
      </c>
      <c r="I112">
        <v>1095122.5</v>
      </c>
      <c r="J112">
        <v>1089265</v>
      </c>
      <c r="K112">
        <v>-2.3339137646956526E-2</v>
      </c>
      <c r="L112">
        <v>0.99303815817839858</v>
      </c>
      <c r="M112">
        <v>0.99465128330392261</v>
      </c>
      <c r="N112">
        <v>1.2916513332053051E-2</v>
      </c>
      <c r="O112">
        <v>0.17255044546431786</v>
      </c>
      <c r="P112">
        <v>0.14515683371876478</v>
      </c>
      <c r="Q112">
        <v>-9.6666666666667123E-4</v>
      </c>
    </row>
    <row r="113" spans="1:17" x14ac:dyDescent="0.25">
      <c r="A113" s="100">
        <v>40086</v>
      </c>
      <c r="B113">
        <v>269612</v>
      </c>
      <c r="C113">
        <v>266711</v>
      </c>
      <c r="D113">
        <v>0.98924009317092709</v>
      </c>
      <c r="E113">
        <v>23918.403999999999</v>
      </c>
      <c r="F113">
        <v>19708.3</v>
      </c>
      <c r="G113">
        <v>17.60194367483717</v>
      </c>
      <c r="H113">
        <v>112</v>
      </c>
      <c r="I113">
        <v>1083932.75</v>
      </c>
      <c r="J113">
        <v>1078520</v>
      </c>
      <c r="K113">
        <v>-3.5200027058799703E-2</v>
      </c>
      <c r="L113">
        <v>0.98924009317092709</v>
      </c>
      <c r="M113">
        <v>0.99500637839386252</v>
      </c>
      <c r="N113">
        <v>7.8382759647060377E-3</v>
      </c>
      <c r="O113">
        <v>0.17601943674837162</v>
      </c>
      <c r="P113">
        <v>0.1612396343645334</v>
      </c>
      <c r="Q113">
        <v>8.2766666666666655E-2</v>
      </c>
    </row>
    <row r="114" spans="1:17" x14ac:dyDescent="0.25">
      <c r="A114" s="100">
        <v>40177</v>
      </c>
      <c r="B114">
        <v>269519</v>
      </c>
      <c r="C114">
        <v>266248</v>
      </c>
      <c r="D114">
        <v>0.98786356434982325</v>
      </c>
      <c r="E114">
        <v>23968.701000000001</v>
      </c>
      <c r="F114">
        <v>19616.3</v>
      </c>
      <c r="G114">
        <v>18.158685362214662</v>
      </c>
      <c r="H114">
        <v>113</v>
      </c>
      <c r="I114">
        <v>1077219</v>
      </c>
      <c r="J114">
        <v>1069323</v>
      </c>
      <c r="K114">
        <v>-3.7631070424472973E-2</v>
      </c>
      <c r="L114">
        <v>0.98786356434982325</v>
      </c>
      <c r="M114">
        <v>0.99267001417539047</v>
      </c>
      <c r="N114">
        <v>1.4377533927053768E-3</v>
      </c>
      <c r="O114">
        <v>0.18158685362214666</v>
      </c>
      <c r="P114">
        <v>0.17310616645611407</v>
      </c>
      <c r="Q114">
        <v>0.37756666666666666</v>
      </c>
    </row>
    <row r="115" spans="1:17" x14ac:dyDescent="0.25">
      <c r="A115" s="100">
        <v>40267</v>
      </c>
      <c r="B115">
        <v>269458</v>
      </c>
      <c r="C115">
        <v>268031</v>
      </c>
      <c r="D115">
        <v>0.9947041839544567</v>
      </c>
      <c r="E115">
        <v>24105.184999999998</v>
      </c>
      <c r="F115">
        <v>19607.099999999999</v>
      </c>
      <c r="G115">
        <v>18.660238450773143</v>
      </c>
      <c r="H115">
        <v>114</v>
      </c>
      <c r="I115">
        <v>1077627</v>
      </c>
      <c r="J115">
        <v>1068155</v>
      </c>
      <c r="K115">
        <v>-2.6885717246316315E-2</v>
      </c>
      <c r="L115">
        <v>0.9947041839544567</v>
      </c>
      <c r="M115">
        <v>0.99121031674224935</v>
      </c>
      <c r="N115">
        <v>-3.1028064524235097E-3</v>
      </c>
      <c r="O115">
        <v>0.18660238450773137</v>
      </c>
      <c r="P115">
        <v>0.17918978008564188</v>
      </c>
      <c r="Q115">
        <v>-0.10853333333333333</v>
      </c>
    </row>
    <row r="116" spans="1:17" x14ac:dyDescent="0.25">
      <c r="A116" s="100">
        <v>40359</v>
      </c>
      <c r="B116">
        <v>269879</v>
      </c>
      <c r="C116">
        <v>267355</v>
      </c>
      <c r="D116">
        <v>0.99064766061827703</v>
      </c>
      <c r="E116">
        <v>24176.899000000001</v>
      </c>
      <c r="F116">
        <v>19512.900000000001</v>
      </c>
      <c r="G116">
        <v>19.291138205937823</v>
      </c>
      <c r="H116">
        <v>115</v>
      </c>
      <c r="I116">
        <v>1078468</v>
      </c>
      <c r="J116">
        <v>1068345</v>
      </c>
      <c r="K116">
        <v>-1.5207887702060729E-2</v>
      </c>
      <c r="L116">
        <v>0.99064766061827703</v>
      </c>
      <c r="M116">
        <v>0.99061353698023491</v>
      </c>
      <c r="N116">
        <v>-4.059459221000105E-3</v>
      </c>
      <c r="O116">
        <v>0.19291138205937819</v>
      </c>
      <c r="P116">
        <v>0.18428001423440696</v>
      </c>
      <c r="Q116">
        <v>-0.17960000000000001</v>
      </c>
    </row>
    <row r="117" spans="1:17" x14ac:dyDescent="0.25">
      <c r="A117" s="100">
        <v>40451</v>
      </c>
      <c r="B117">
        <v>269748</v>
      </c>
      <c r="C117">
        <v>267959</v>
      </c>
      <c r="D117">
        <v>0.99336788409923338</v>
      </c>
      <c r="E117">
        <v>24156.737000000001</v>
      </c>
      <c r="F117">
        <v>19476.8</v>
      </c>
      <c r="G117">
        <v>19.373216672433863</v>
      </c>
      <c r="H117">
        <v>116</v>
      </c>
      <c r="I117">
        <v>1078604</v>
      </c>
      <c r="J117">
        <v>1069593</v>
      </c>
      <c r="K117">
        <v>-4.916126023500997E-3</v>
      </c>
      <c r="L117">
        <v>0.99336788409923338</v>
      </c>
      <c r="M117">
        <v>0.99164568275289167</v>
      </c>
      <c r="N117">
        <v>-3.3775619070861491E-3</v>
      </c>
      <c r="O117">
        <v>0.19373216672433868</v>
      </c>
      <c r="P117">
        <v>0.18870819672839872</v>
      </c>
      <c r="Q117">
        <v>-0.18333333333333335</v>
      </c>
    </row>
    <row r="118" spans="1:17" x14ac:dyDescent="0.25">
      <c r="A118" s="100">
        <v>40542</v>
      </c>
      <c r="B118">
        <v>269889</v>
      </c>
      <c r="C118">
        <v>269364</v>
      </c>
      <c r="D118">
        <v>0.99805475584406922</v>
      </c>
      <c r="E118">
        <v>24146.406999999999</v>
      </c>
      <c r="F118">
        <v>19426.8</v>
      </c>
      <c r="G118">
        <v>19.545794121667875</v>
      </c>
      <c r="H118">
        <v>117</v>
      </c>
      <c r="I118">
        <v>1078974</v>
      </c>
      <c r="J118">
        <v>1072709</v>
      </c>
      <c r="K118">
        <v>1.6291951775822744E-3</v>
      </c>
      <c r="L118">
        <v>0.99805475584406922</v>
      </c>
      <c r="M118">
        <v>0.99419355795413045</v>
      </c>
      <c r="N118">
        <v>1.5347937955047257E-3</v>
      </c>
      <c r="O118">
        <v>0.1954579412166787</v>
      </c>
      <c r="P118">
        <v>0.19217596862703173</v>
      </c>
      <c r="Q118">
        <v>0.18389999999999998</v>
      </c>
    </row>
    <row r="119" spans="1:17" x14ac:dyDescent="0.25">
      <c r="A119" s="100">
        <v>40632</v>
      </c>
      <c r="B119">
        <v>269484</v>
      </c>
      <c r="C119">
        <v>267991</v>
      </c>
      <c r="D119">
        <v>0.99445978239895505</v>
      </c>
      <c r="E119">
        <v>24022.256000000001</v>
      </c>
      <c r="F119">
        <v>19227</v>
      </c>
      <c r="G119">
        <v>19.961722162980863</v>
      </c>
      <c r="H119">
        <v>118</v>
      </c>
      <c r="I119">
        <v>1079000</v>
      </c>
      <c r="J119">
        <v>1072669</v>
      </c>
      <c r="K119">
        <v>1.2740957678306129E-3</v>
      </c>
      <c r="L119">
        <v>0.99445978239895505</v>
      </c>
      <c r="M119">
        <v>0.99413253012048197</v>
      </c>
      <c r="N119">
        <v>2.94812647616187E-3</v>
      </c>
      <c r="O119">
        <v>0.19961722162980866</v>
      </c>
      <c r="P119">
        <v>0.19542967790755106</v>
      </c>
      <c r="Q119">
        <v>-0.22123333333333331</v>
      </c>
    </row>
    <row r="120" spans="1:17" x14ac:dyDescent="0.25">
      <c r="A120" s="100">
        <v>40724</v>
      </c>
      <c r="B120">
        <v>268648</v>
      </c>
      <c r="C120">
        <v>267784</v>
      </c>
      <c r="D120">
        <v>0.99678389565528125</v>
      </c>
      <c r="E120">
        <v>24003.376</v>
      </c>
      <c r="F120">
        <v>19143.2</v>
      </c>
      <c r="G120">
        <v>20.247885130824933</v>
      </c>
      <c r="H120">
        <v>119</v>
      </c>
      <c r="I120">
        <v>1077769</v>
      </c>
      <c r="J120">
        <v>1073098</v>
      </c>
      <c r="K120">
        <v>-6.4814162311723671E-4</v>
      </c>
      <c r="L120">
        <v>0.99678389565528125</v>
      </c>
      <c r="M120">
        <v>0.99566604717708529</v>
      </c>
      <c r="N120">
        <v>5.1003847698794253E-3</v>
      </c>
      <c r="O120">
        <v>0.20247885130824927</v>
      </c>
      <c r="P120">
        <v>0.19782154521976883</v>
      </c>
      <c r="Q120">
        <v>0.14130000000000001</v>
      </c>
    </row>
    <row r="121" spans="1:17" x14ac:dyDescent="0.25">
      <c r="A121" s="100">
        <v>40816</v>
      </c>
      <c r="B121">
        <v>266913</v>
      </c>
      <c r="C121">
        <v>265547</v>
      </c>
      <c r="D121">
        <v>0.99488222754230782</v>
      </c>
      <c r="E121">
        <v>24009.796999999999</v>
      </c>
      <c r="F121">
        <v>18912.099999999999</v>
      </c>
      <c r="G121">
        <v>21.231737194612684</v>
      </c>
      <c r="H121">
        <v>120</v>
      </c>
      <c r="I121">
        <v>1074934</v>
      </c>
      <c r="J121">
        <v>1070686</v>
      </c>
      <c r="K121">
        <v>-3.4025462542323225E-3</v>
      </c>
      <c r="L121">
        <v>0.99488222754230782</v>
      </c>
      <c r="M121">
        <v>0.9960481294665533</v>
      </c>
      <c r="N121">
        <v>4.4395360058847554E-3</v>
      </c>
      <c r="O121">
        <v>0.21231737194612688</v>
      </c>
      <c r="P121">
        <v>0.20246784652521588</v>
      </c>
      <c r="Q121">
        <v>6.5433333333333329E-2</v>
      </c>
    </row>
    <row r="122" spans="1:17" x14ac:dyDescent="0.25">
      <c r="A122" s="100">
        <v>40907</v>
      </c>
      <c r="B122">
        <v>265142</v>
      </c>
      <c r="C122">
        <v>262441</v>
      </c>
      <c r="D122">
        <v>0.98981300586101029</v>
      </c>
      <c r="E122">
        <v>24064.432000000001</v>
      </c>
      <c r="F122">
        <v>18760.900000000001</v>
      </c>
      <c r="G122">
        <v>22.038882945585421</v>
      </c>
      <c r="H122">
        <v>121</v>
      </c>
      <c r="I122">
        <v>1070187</v>
      </c>
      <c r="J122">
        <v>1063763</v>
      </c>
      <c r="K122">
        <v>-8.1438477664892758E-3</v>
      </c>
      <c r="L122">
        <v>0.98981300586101029</v>
      </c>
      <c r="M122">
        <v>0.99399731075036424</v>
      </c>
      <c r="N122">
        <v>-1.9739335685301553E-4</v>
      </c>
      <c r="O122">
        <v>0.22038882945585414</v>
      </c>
      <c r="P122">
        <v>0.20870056858500974</v>
      </c>
      <c r="Q122">
        <v>0.80840000000000012</v>
      </c>
    </row>
    <row r="123" spans="1:17" x14ac:dyDescent="0.25">
      <c r="A123" s="100">
        <v>40998</v>
      </c>
      <c r="B123">
        <v>262674</v>
      </c>
      <c r="C123">
        <v>261476</v>
      </c>
      <c r="D123">
        <v>0.99543921362601551</v>
      </c>
      <c r="E123">
        <v>24041.86</v>
      </c>
      <c r="F123">
        <v>18519.599999999999</v>
      </c>
      <c r="G123">
        <v>22.969354284568663</v>
      </c>
      <c r="H123">
        <v>122</v>
      </c>
      <c r="I123">
        <v>1063377</v>
      </c>
      <c r="J123">
        <v>1057248</v>
      </c>
      <c r="K123">
        <v>-1.447914735866543E-2</v>
      </c>
      <c r="L123">
        <v>0.99543921362601551</v>
      </c>
      <c r="M123">
        <v>0.99423628684840837</v>
      </c>
      <c r="N123">
        <v>1.0436911053883494E-4</v>
      </c>
      <c r="O123">
        <v>0.22969354284568677</v>
      </c>
      <c r="P123">
        <v>0.21621964888897927</v>
      </c>
      <c r="Q123">
        <v>0.57293333333333329</v>
      </c>
    </row>
    <row r="124" spans="1:17" x14ac:dyDescent="0.25">
      <c r="A124" s="100">
        <v>41090</v>
      </c>
      <c r="B124">
        <v>260156</v>
      </c>
      <c r="C124">
        <v>258841</v>
      </c>
      <c r="D124">
        <v>0.99494534048801486</v>
      </c>
      <c r="E124">
        <v>24105.216999999997</v>
      </c>
      <c r="F124">
        <v>18350.599999999999</v>
      </c>
      <c r="G124">
        <v>23.872910996818661</v>
      </c>
      <c r="H124">
        <v>123</v>
      </c>
      <c r="I124">
        <v>1054885</v>
      </c>
      <c r="J124">
        <v>1048305</v>
      </c>
      <c r="K124">
        <v>-2.1232750246110252E-2</v>
      </c>
      <c r="L124">
        <v>0.99494534048801486</v>
      </c>
      <c r="M124">
        <v>0.99376235324229656</v>
      </c>
      <c r="N124">
        <v>-1.9119803674998138E-3</v>
      </c>
      <c r="O124">
        <v>0.23872910996818653</v>
      </c>
      <c r="P124">
        <v>0.22528221355396358</v>
      </c>
      <c r="Q124">
        <v>0.44459999999999994</v>
      </c>
    </row>
    <row r="125" spans="1:17" x14ac:dyDescent="0.25">
      <c r="A125" s="100">
        <v>41182</v>
      </c>
      <c r="B125">
        <v>258804</v>
      </c>
      <c r="C125">
        <v>257494</v>
      </c>
      <c r="D125">
        <v>0.9949382544319253</v>
      </c>
      <c r="E125">
        <v>24088.817999999999</v>
      </c>
      <c r="F125">
        <v>18150.5</v>
      </c>
      <c r="G125">
        <v>24.651761659704519</v>
      </c>
      <c r="H125">
        <v>124</v>
      </c>
      <c r="I125">
        <v>1046776</v>
      </c>
      <c r="J125">
        <v>1040252</v>
      </c>
      <c r="K125">
        <v>-2.6195096629188397E-2</v>
      </c>
      <c r="L125">
        <v>0.9949382544319253</v>
      </c>
      <c r="M125">
        <v>0.99376753001597284</v>
      </c>
      <c r="N125">
        <v>-2.2896478424208888E-3</v>
      </c>
      <c r="O125">
        <v>0.24651761659704508</v>
      </c>
      <c r="P125">
        <v>0.23383227471669313</v>
      </c>
      <c r="Q125">
        <v>0.55113333333333336</v>
      </c>
    </row>
    <row r="126" spans="1:17" x14ac:dyDescent="0.25">
      <c r="A126" s="100">
        <v>41273</v>
      </c>
      <c r="B126">
        <v>256887</v>
      </c>
      <c r="C126">
        <v>253293</v>
      </c>
      <c r="D126">
        <v>0.9860094126989688</v>
      </c>
      <c r="E126">
        <v>24008.135999999999</v>
      </c>
      <c r="F126">
        <v>17971.7</v>
      </c>
      <c r="G126">
        <v>25.143293090309051</v>
      </c>
      <c r="H126">
        <v>125</v>
      </c>
      <c r="I126">
        <v>1038521</v>
      </c>
      <c r="J126">
        <v>1031104</v>
      </c>
      <c r="K126">
        <v>-2.9589221323002429E-2</v>
      </c>
      <c r="L126">
        <v>0.9860094126989688</v>
      </c>
      <c r="M126">
        <v>0.99285811264288348</v>
      </c>
      <c r="N126">
        <v>-1.1460776555026883E-3</v>
      </c>
      <c r="O126">
        <v>0.25143293090309049</v>
      </c>
      <c r="P126">
        <v>0.24159330007850222</v>
      </c>
      <c r="Q126">
        <v>-8.6366666666666661E-2</v>
      </c>
    </row>
    <row r="127" spans="1:17" x14ac:dyDescent="0.25">
      <c r="A127" s="100">
        <v>41363</v>
      </c>
      <c r="B127">
        <v>256097</v>
      </c>
      <c r="C127">
        <v>255947</v>
      </c>
      <c r="D127">
        <v>0.99941428443128966</v>
      </c>
      <c r="E127">
        <v>23978.165000000001</v>
      </c>
      <c r="F127">
        <v>17860.8</v>
      </c>
      <c r="G127">
        <v>25.512231649085741</v>
      </c>
      <c r="H127">
        <v>126</v>
      </c>
      <c r="I127">
        <v>1031944</v>
      </c>
      <c r="J127">
        <v>1025575</v>
      </c>
      <c r="K127">
        <v>-2.9559601157444632E-2</v>
      </c>
      <c r="L127">
        <v>0.99941428443128966</v>
      </c>
      <c r="M127">
        <v>0.99382815346569198</v>
      </c>
      <c r="N127">
        <v>-4.1049938341127917E-4</v>
      </c>
      <c r="O127">
        <v>0.25512231649085748</v>
      </c>
      <c r="P127">
        <v>0.24795049348979489</v>
      </c>
      <c r="Q127">
        <v>0.30009999999999998</v>
      </c>
    </row>
    <row r="128" spans="1:17" x14ac:dyDescent="0.25">
      <c r="A128" s="100">
        <v>41455</v>
      </c>
      <c r="B128">
        <v>255871</v>
      </c>
      <c r="C128">
        <v>255243</v>
      </c>
      <c r="D128">
        <v>0.99754563823176523</v>
      </c>
      <c r="E128">
        <v>23870.106</v>
      </c>
      <c r="F128">
        <v>17795</v>
      </c>
      <c r="G128">
        <v>25.450687148184429</v>
      </c>
      <c r="H128">
        <v>127</v>
      </c>
      <c r="I128">
        <v>1027659</v>
      </c>
      <c r="J128">
        <v>1021977</v>
      </c>
      <c r="K128">
        <v>-2.5809448423287848E-2</v>
      </c>
      <c r="L128">
        <v>0.99754563823176523</v>
      </c>
      <c r="M128">
        <v>0.99447092858623332</v>
      </c>
      <c r="N128">
        <v>7.1302292909861727E-4</v>
      </c>
      <c r="O128">
        <v>0.25450687148184425</v>
      </c>
      <c r="P128">
        <v>0.25189493386820933</v>
      </c>
      <c r="Q128">
        <v>9.3166666666666662E-2</v>
      </c>
    </row>
    <row r="129" spans="1:17" x14ac:dyDescent="0.25">
      <c r="A129" s="100">
        <v>41547</v>
      </c>
      <c r="B129">
        <v>255777</v>
      </c>
      <c r="C129">
        <v>254906</v>
      </c>
      <c r="D129">
        <v>0.99659468990566002</v>
      </c>
      <c r="E129">
        <v>23841.918000000001</v>
      </c>
      <c r="F129">
        <v>17781.2</v>
      </c>
      <c r="G129">
        <v>25.420429681873745</v>
      </c>
      <c r="H129">
        <v>128</v>
      </c>
      <c r="I129">
        <v>1024632</v>
      </c>
      <c r="J129">
        <v>1019389</v>
      </c>
      <c r="K129">
        <v>-2.1154478130946831E-2</v>
      </c>
      <c r="L129">
        <v>0.99659468990566002</v>
      </c>
      <c r="M129">
        <v>0.99488304093567248</v>
      </c>
      <c r="N129">
        <v>1.1225069103251004E-3</v>
      </c>
      <c r="O129">
        <v>0.25420429681873746</v>
      </c>
      <c r="P129">
        <v>0.25381660392363242</v>
      </c>
      <c r="Q129">
        <v>2.9333333333333333E-2</v>
      </c>
    </row>
    <row r="130" spans="1:17" x14ac:dyDescent="0.25">
      <c r="A130" s="100">
        <v>41638</v>
      </c>
      <c r="B130">
        <v>256202</v>
      </c>
      <c r="C130">
        <v>254581</v>
      </c>
      <c r="D130">
        <v>0.99367296117906967</v>
      </c>
      <c r="E130">
        <v>23721.690999999999</v>
      </c>
      <c r="F130">
        <v>17774.2</v>
      </c>
      <c r="G130">
        <v>25.071952079638841</v>
      </c>
      <c r="H130">
        <v>129</v>
      </c>
      <c r="I130">
        <v>1023947</v>
      </c>
      <c r="J130">
        <v>1020677</v>
      </c>
      <c r="K130">
        <v>-1.4033418679063783E-2</v>
      </c>
      <c r="L130">
        <v>0.99367296117906967</v>
      </c>
      <c r="M130">
        <v>0.99680647533514921</v>
      </c>
      <c r="N130">
        <v>3.9767642949057472E-3</v>
      </c>
      <c r="O130">
        <v>0.25071952079638837</v>
      </c>
      <c r="P130">
        <v>0.25363825139695689</v>
      </c>
      <c r="Q130">
        <v>0.32843333333333335</v>
      </c>
    </row>
    <row r="131" spans="1:17" x14ac:dyDescent="0.25">
      <c r="A131" s="100">
        <v>41728</v>
      </c>
      <c r="B131">
        <v>257144</v>
      </c>
      <c r="C131">
        <v>256405</v>
      </c>
      <c r="D131">
        <v>0.99712612388389388</v>
      </c>
      <c r="E131">
        <v>23564.482</v>
      </c>
      <c r="F131">
        <v>17783.2</v>
      </c>
      <c r="G131">
        <v>24.533881118201542</v>
      </c>
      <c r="H131">
        <v>130</v>
      </c>
      <c r="I131">
        <v>1024994</v>
      </c>
      <c r="J131">
        <v>1021135</v>
      </c>
      <c r="K131">
        <v>-6.7348615816362131E-3</v>
      </c>
      <c r="L131">
        <v>0.99712612388389388</v>
      </c>
      <c r="M131">
        <v>0.99623509991278003</v>
      </c>
      <c r="N131">
        <v>2.4218940052105745E-3</v>
      </c>
      <c r="O131">
        <v>0.24533881118201539</v>
      </c>
      <c r="P131">
        <v>0.25119237506974634</v>
      </c>
      <c r="Q131">
        <v>0.24876666666666666</v>
      </c>
    </row>
    <row r="132" spans="1:17" x14ac:dyDescent="0.25">
      <c r="A132" s="100">
        <v>41820</v>
      </c>
      <c r="B132">
        <v>258355</v>
      </c>
      <c r="C132">
        <v>257113</v>
      </c>
      <c r="D132">
        <v>0.99519266126066841</v>
      </c>
      <c r="E132">
        <v>23595.042999999998</v>
      </c>
      <c r="F132">
        <v>17945.8</v>
      </c>
      <c r="G132">
        <v>23.94249927834419</v>
      </c>
      <c r="H132">
        <v>131</v>
      </c>
      <c r="I132">
        <v>1027478</v>
      </c>
      <c r="J132">
        <v>1023005</v>
      </c>
      <c r="K132">
        <v>-1.7612846284613865E-4</v>
      </c>
      <c r="L132">
        <v>0.99519266126066841</v>
      </c>
      <c r="M132">
        <v>0.99564662211745658</v>
      </c>
      <c r="N132">
        <v>1.1822301662399151E-3</v>
      </c>
      <c r="O132">
        <v>0.23942499278344176</v>
      </c>
      <c r="P132">
        <v>0.24742190539514575</v>
      </c>
      <c r="Q132">
        <v>0.44359999999999999</v>
      </c>
    </row>
    <row r="133" spans="1:17" x14ac:dyDescent="0.25">
      <c r="A133" s="100">
        <v>41912</v>
      </c>
      <c r="B133">
        <v>260252</v>
      </c>
      <c r="C133">
        <v>258397</v>
      </c>
      <c r="D133">
        <v>0.99287229300831503</v>
      </c>
      <c r="E133">
        <v>23579.25</v>
      </c>
      <c r="F133">
        <v>18041.2</v>
      </c>
      <c r="G133">
        <v>23.486964174008929</v>
      </c>
      <c r="H133">
        <v>132</v>
      </c>
      <c r="I133">
        <v>1031953</v>
      </c>
      <c r="J133">
        <v>1026496</v>
      </c>
      <c r="K133">
        <v>7.1450042551862523E-3</v>
      </c>
      <c r="L133">
        <v>0.99287229300831503</v>
      </c>
      <c r="M133">
        <v>0.99471196847143228</v>
      </c>
      <c r="N133">
        <v>-1.7195233731123318E-4</v>
      </c>
      <c r="O133">
        <v>0.23486964174008929</v>
      </c>
      <c r="P133">
        <v>0.2425882416254837</v>
      </c>
      <c r="Q133">
        <v>-8.2600000000000007E-2</v>
      </c>
    </row>
    <row r="134" spans="1:17" x14ac:dyDescent="0.25">
      <c r="A134" s="100">
        <v>42003</v>
      </c>
      <c r="B134">
        <v>262488</v>
      </c>
      <c r="C134">
        <v>260693</v>
      </c>
      <c r="D134">
        <v>0.99316159214897448</v>
      </c>
      <c r="E134">
        <v>23648.881999999998</v>
      </c>
      <c r="F134">
        <v>18180.599999999999</v>
      </c>
      <c r="G134">
        <v>23.122792866064454</v>
      </c>
      <c r="H134">
        <v>133</v>
      </c>
      <c r="I134">
        <v>1038239</v>
      </c>
      <c r="J134">
        <v>1032608</v>
      </c>
      <c r="K134">
        <v>1.3957753672797517E-2</v>
      </c>
      <c r="L134">
        <v>0.99316159214897448</v>
      </c>
      <c r="M134">
        <v>0.99457639329672642</v>
      </c>
      <c r="N134">
        <v>-2.2372266769966381E-3</v>
      </c>
      <c r="O134">
        <v>0.23122792866064446</v>
      </c>
      <c r="P134">
        <v>0.23771534359154772</v>
      </c>
      <c r="Q134">
        <v>7.6566666666666672E-2</v>
      </c>
    </row>
    <row r="135" spans="1:17" x14ac:dyDescent="0.25">
      <c r="A135" s="100">
        <v>42093</v>
      </c>
      <c r="B135">
        <v>265500</v>
      </c>
      <c r="C135">
        <v>265947</v>
      </c>
      <c r="D135">
        <v>1.0016836158192091</v>
      </c>
      <c r="E135">
        <v>23591.681</v>
      </c>
      <c r="F135">
        <v>18288.400000000001</v>
      </c>
      <c r="G135">
        <v>22.47945366843507</v>
      </c>
      <c r="H135">
        <v>134</v>
      </c>
      <c r="I135">
        <v>1046595</v>
      </c>
      <c r="J135">
        <v>1042150</v>
      </c>
      <c r="K135">
        <v>2.1074269703042166E-2</v>
      </c>
      <c r="L135">
        <v>1.0016836158192091</v>
      </c>
      <c r="M135">
        <v>0.99575289390834087</v>
      </c>
      <c r="N135">
        <v>-4.8402832271355749E-4</v>
      </c>
      <c r="O135">
        <v>0.22479453668435068</v>
      </c>
      <c r="P135">
        <v>0.23257927496713154</v>
      </c>
      <c r="Q135">
        <v>0.2054</v>
      </c>
    </row>
    <row r="136" spans="1:17" x14ac:dyDescent="0.25">
      <c r="A136" s="100">
        <v>42185</v>
      </c>
      <c r="B136">
        <v>268365</v>
      </c>
      <c r="C136">
        <v>268339</v>
      </c>
      <c r="D136">
        <v>0.99990311702345691</v>
      </c>
      <c r="E136">
        <v>23623.423999999999</v>
      </c>
      <c r="F136">
        <v>18452.8</v>
      </c>
      <c r="G136">
        <v>21.887699259853271</v>
      </c>
      <c r="H136">
        <v>135</v>
      </c>
      <c r="I136">
        <v>1056605</v>
      </c>
      <c r="J136">
        <v>1053376</v>
      </c>
      <c r="K136">
        <v>2.8348052221069453E-2</v>
      </c>
      <c r="L136">
        <v>0.99990311702345691</v>
      </c>
      <c r="M136">
        <v>0.99694398569001663</v>
      </c>
      <c r="N136">
        <v>1.3030361814525401E-3</v>
      </c>
      <c r="O136">
        <v>0.21887699259853266</v>
      </c>
      <c r="P136">
        <v>0.22744227492090427</v>
      </c>
      <c r="Q136">
        <v>0.58499999999999996</v>
      </c>
    </row>
    <row r="137" spans="1:17" x14ac:dyDescent="0.25">
      <c r="A137" s="100">
        <v>42277</v>
      </c>
      <c r="B137">
        <v>270796</v>
      </c>
      <c r="C137">
        <v>270752</v>
      </c>
      <c r="D137">
        <v>0.99983751606375282</v>
      </c>
      <c r="E137">
        <v>23512.861000000001</v>
      </c>
      <c r="F137">
        <v>18562.400000000001</v>
      </c>
      <c r="G137">
        <v>21.054268980708049</v>
      </c>
      <c r="H137">
        <v>136</v>
      </c>
      <c r="I137">
        <v>1067149</v>
      </c>
      <c r="J137">
        <v>1065731</v>
      </c>
      <c r="K137">
        <v>3.4106204449233637E-2</v>
      </c>
      <c r="L137">
        <v>0.99983751606375282</v>
      </c>
      <c r="M137">
        <v>0.99867122585505863</v>
      </c>
      <c r="N137">
        <v>3.9803053638838917E-3</v>
      </c>
      <c r="O137">
        <v>0.21054268980708046</v>
      </c>
      <c r="P137">
        <v>0.22136053693765206</v>
      </c>
      <c r="Q137">
        <v>0.5675</v>
      </c>
    </row>
    <row r="138" spans="1:17" x14ac:dyDescent="0.25">
      <c r="A138" s="100">
        <v>42368</v>
      </c>
      <c r="B138">
        <v>273431</v>
      </c>
      <c r="C138">
        <v>273054</v>
      </c>
      <c r="D138">
        <v>0.99862122436739065</v>
      </c>
      <c r="E138">
        <v>23450.978999999999</v>
      </c>
      <c r="F138">
        <v>18659.599999999999</v>
      </c>
      <c r="G138">
        <v>20.431466848356308</v>
      </c>
      <c r="H138">
        <v>137</v>
      </c>
      <c r="I138">
        <v>1078092</v>
      </c>
      <c r="J138">
        <v>1078092</v>
      </c>
      <c r="K138">
        <v>3.8385188766748311E-2</v>
      </c>
      <c r="L138">
        <v>0.99862122436739065</v>
      </c>
      <c r="M138">
        <v>1</v>
      </c>
      <c r="N138">
        <v>5.4531826210915029E-3</v>
      </c>
      <c r="O138">
        <v>0.20431466848356317</v>
      </c>
      <c r="P138">
        <v>0.21463222189338174</v>
      </c>
      <c r="Q138">
        <v>0.34666666666666668</v>
      </c>
    </row>
    <row r="139" spans="1:17" x14ac:dyDescent="0.25">
      <c r="A139" s="100">
        <v>42459</v>
      </c>
      <c r="B139">
        <v>275291</v>
      </c>
      <c r="C139">
        <v>275083</v>
      </c>
      <c r="D139">
        <v>0.99924443588784229</v>
      </c>
      <c r="E139">
        <v>23406.39</v>
      </c>
      <c r="F139">
        <v>18740.3</v>
      </c>
      <c r="G139">
        <v>19.935111736581337</v>
      </c>
      <c r="H139">
        <v>138</v>
      </c>
      <c r="I139">
        <v>1087883</v>
      </c>
      <c r="J139">
        <v>1087228</v>
      </c>
      <c r="K139">
        <v>3.9449834940927485E-2</v>
      </c>
      <c r="L139">
        <v>0.99924443588784229</v>
      </c>
      <c r="M139">
        <v>0.99939791319470939</v>
      </c>
      <c r="N139">
        <v>3.6605660989462671E-3</v>
      </c>
      <c r="O139">
        <v>0.19935111736581335</v>
      </c>
      <c r="P139">
        <v>0.20827136706374741</v>
      </c>
      <c r="Q139">
        <v>0.41573333333333329</v>
      </c>
    </row>
    <row r="140" spans="1:17" x14ac:dyDescent="0.25">
      <c r="A140" s="100">
        <v>42551</v>
      </c>
      <c r="B140">
        <v>276433</v>
      </c>
      <c r="C140">
        <v>276972</v>
      </c>
      <c r="D140">
        <v>1.0019498395632938</v>
      </c>
      <c r="E140">
        <v>23424.307000000001</v>
      </c>
      <c r="F140">
        <v>18828.7</v>
      </c>
      <c r="G140">
        <v>19.618966742537996</v>
      </c>
      <c r="H140">
        <v>139</v>
      </c>
      <c r="I140">
        <v>1095951</v>
      </c>
      <c r="J140">
        <v>1095861</v>
      </c>
      <c r="K140">
        <v>3.7238135348592896E-2</v>
      </c>
      <c r="L140">
        <v>1.0019498395632938</v>
      </c>
      <c r="M140">
        <v>0.99991787954023492</v>
      </c>
      <c r="N140">
        <v>2.9830099713776433E-3</v>
      </c>
      <c r="O140">
        <v>0.19618966742537991</v>
      </c>
      <c r="P140">
        <v>0.20259953577045922</v>
      </c>
      <c r="Q140">
        <v>-0.11436666666666666</v>
      </c>
    </row>
    <row r="141" spans="1:17" x14ac:dyDescent="0.25">
      <c r="A141" s="100">
        <v>42643</v>
      </c>
      <c r="B141">
        <v>278801</v>
      </c>
      <c r="C141">
        <v>280309</v>
      </c>
      <c r="D141">
        <v>1.0054088758648643</v>
      </c>
      <c r="E141">
        <v>23346.699999999997</v>
      </c>
      <c r="F141">
        <v>18939.599999999999</v>
      </c>
      <c r="G141">
        <v>18.876757743064335</v>
      </c>
      <c r="H141">
        <v>140</v>
      </c>
      <c r="I141">
        <v>1103956</v>
      </c>
      <c r="J141">
        <v>1105418</v>
      </c>
      <c r="K141">
        <v>3.4490966116259306E-2</v>
      </c>
      <c r="L141">
        <v>1.0054088758648643</v>
      </c>
      <c r="M141">
        <v>1.0013243281435129</v>
      </c>
      <c r="N141">
        <v>2.6566323528373439E-3</v>
      </c>
      <c r="O141">
        <v>0.18876757743064332</v>
      </c>
      <c r="P141">
        <v>0.19715575767634994</v>
      </c>
      <c r="Q141">
        <v>0.31863333333333332</v>
      </c>
    </row>
    <row r="142" spans="1:17" x14ac:dyDescent="0.25">
      <c r="A142" s="100">
        <v>42734</v>
      </c>
      <c r="B142">
        <v>280317</v>
      </c>
      <c r="C142">
        <v>282056</v>
      </c>
      <c r="D142">
        <v>1.0062036908214629</v>
      </c>
      <c r="E142">
        <v>23280.462</v>
      </c>
      <c r="F142">
        <v>19033</v>
      </c>
      <c r="G142">
        <v>18.244749610209627</v>
      </c>
      <c r="H142">
        <v>141</v>
      </c>
      <c r="I142">
        <v>1110842</v>
      </c>
      <c r="J142">
        <v>1114420</v>
      </c>
      <c r="K142">
        <v>3.0377741417244541E-2</v>
      </c>
      <c r="L142">
        <v>1.0062036908214629</v>
      </c>
      <c r="M142">
        <v>1.0032209801213854</v>
      </c>
      <c r="N142">
        <v>3.2209801213853861E-3</v>
      </c>
      <c r="O142">
        <v>0.18244749610209621</v>
      </c>
      <c r="P142">
        <v>0.1916889645809832</v>
      </c>
      <c r="Q142">
        <v>-9.2466666666666683E-2</v>
      </c>
    </row>
    <row r="143" spans="1:17" x14ac:dyDescent="0.25">
      <c r="A143" s="100">
        <v>42824</v>
      </c>
      <c r="B143">
        <v>282518</v>
      </c>
      <c r="C143">
        <v>285932</v>
      </c>
      <c r="D143">
        <v>1.0120841857863925</v>
      </c>
      <c r="E143">
        <v>23317.691000000003</v>
      </c>
      <c r="F143">
        <v>19174.900000000001</v>
      </c>
      <c r="G143">
        <v>17.766729132828804</v>
      </c>
      <c r="H143">
        <v>142</v>
      </c>
      <c r="I143">
        <v>1118069</v>
      </c>
      <c r="J143">
        <v>1125269</v>
      </c>
      <c r="K143">
        <v>2.7747469167180662E-2</v>
      </c>
      <c r="L143">
        <v>1.0120841857863925</v>
      </c>
      <c r="M143">
        <v>1.0064396741167136</v>
      </c>
      <c r="N143">
        <v>7.0460032275776185E-3</v>
      </c>
      <c r="O143">
        <v>0.17766729132828807</v>
      </c>
      <c r="P143">
        <v>0.18626800807160188</v>
      </c>
      <c r="Q143">
        <v>0.22863333333333333</v>
      </c>
    </row>
    <row r="144" spans="1:17" x14ac:dyDescent="0.25">
      <c r="A144" s="100">
        <v>42916</v>
      </c>
      <c r="B144">
        <v>285413</v>
      </c>
      <c r="C144">
        <v>289674</v>
      </c>
      <c r="D144">
        <v>1.0149292428866239</v>
      </c>
      <c r="E144">
        <v>23259.702999999998</v>
      </c>
      <c r="F144">
        <v>19322.099999999999</v>
      </c>
      <c r="G144">
        <v>16.928861903352765</v>
      </c>
      <c r="H144">
        <v>143</v>
      </c>
      <c r="I144">
        <v>1127049</v>
      </c>
      <c r="J144">
        <v>1137971</v>
      </c>
      <c r="K144">
        <v>2.837535619749423E-2</v>
      </c>
      <c r="L144">
        <v>1.0149292428866239</v>
      </c>
      <c r="M144">
        <v>1.0096907942777997</v>
      </c>
      <c r="N144">
        <v>9.7737173597280038E-3</v>
      </c>
      <c r="O144">
        <v>0.16928861903352765</v>
      </c>
      <c r="P144">
        <v>0.17954274597363881</v>
      </c>
      <c r="Q144">
        <v>0.7836333333333334</v>
      </c>
    </row>
    <row r="145" spans="1:17" x14ac:dyDescent="0.25">
      <c r="A145" s="100">
        <v>43008</v>
      </c>
      <c r="B145">
        <v>287209</v>
      </c>
      <c r="C145">
        <v>291342</v>
      </c>
      <c r="D145">
        <v>1.0143902175767472</v>
      </c>
      <c r="E145">
        <v>23277.401000000002</v>
      </c>
      <c r="F145">
        <v>19474.900000000001</v>
      </c>
      <c r="G145">
        <v>16.335590902094268</v>
      </c>
      <c r="H145">
        <v>144</v>
      </c>
      <c r="I145">
        <v>1135457</v>
      </c>
      <c r="J145">
        <v>1149004</v>
      </c>
      <c r="K145">
        <v>2.8534651743366585E-2</v>
      </c>
      <c r="L145">
        <v>1.0143902175767472</v>
      </c>
      <c r="M145">
        <v>1.0119308789324475</v>
      </c>
      <c r="N145">
        <v>1.0592522812862701E-2</v>
      </c>
      <c r="O145">
        <v>0.16335590902094266</v>
      </c>
      <c r="P145">
        <v>0.17318982887121365</v>
      </c>
      <c r="Q145">
        <v>0.5638333333333333</v>
      </c>
    </row>
    <row r="146" spans="1:17" x14ac:dyDescent="0.25">
      <c r="A146" s="100">
        <v>43099</v>
      </c>
      <c r="B146">
        <v>288758</v>
      </c>
      <c r="C146">
        <v>295544</v>
      </c>
      <c r="D146">
        <v>1.0235006476011055</v>
      </c>
      <c r="E146">
        <v>23330.963</v>
      </c>
      <c r="F146">
        <v>19556.5</v>
      </c>
      <c r="G146">
        <v>16.177913444892955</v>
      </c>
      <c r="H146">
        <v>145</v>
      </c>
      <c r="I146">
        <v>1143898</v>
      </c>
      <c r="J146">
        <v>1162492</v>
      </c>
      <c r="K146">
        <v>2.9757607292486239E-2</v>
      </c>
      <c r="L146">
        <v>1.0235006476011055</v>
      </c>
      <c r="M146">
        <v>1.0162549458081052</v>
      </c>
      <c r="N146">
        <v>1.2992118331838234E-2</v>
      </c>
      <c r="O146">
        <v>0.16177913444892955</v>
      </c>
      <c r="P146">
        <v>0.16802273845792198</v>
      </c>
      <c r="Q146">
        <v>1.2298333333333333</v>
      </c>
    </row>
    <row r="147" spans="1:17" x14ac:dyDescent="0.25">
      <c r="A147" s="100">
        <v>43189</v>
      </c>
      <c r="B147">
        <v>289991</v>
      </c>
      <c r="C147">
        <v>296377</v>
      </c>
      <c r="D147">
        <v>1.0220213730770955</v>
      </c>
      <c r="E147">
        <v>23308.473000000002</v>
      </c>
      <c r="F147">
        <v>19609.400000000001</v>
      </c>
      <c r="G147">
        <v>15.870078661952672</v>
      </c>
      <c r="H147">
        <v>146</v>
      </c>
      <c r="I147">
        <v>1151371</v>
      </c>
      <c r="J147">
        <v>1172937</v>
      </c>
      <c r="K147">
        <v>2.9785281588166741E-2</v>
      </c>
      <c r="L147">
        <v>1.0220213730770955</v>
      </c>
      <c r="M147">
        <v>1.0187307132105985</v>
      </c>
      <c r="N147">
        <v>1.2212395248301285E-2</v>
      </c>
      <c r="O147">
        <v>0.15870078661952669</v>
      </c>
      <c r="P147">
        <v>0.16328111228073164</v>
      </c>
      <c r="Q147">
        <v>0.45800000000000002</v>
      </c>
    </row>
    <row r="148" spans="1:17" x14ac:dyDescent="0.25">
      <c r="A148" s="100">
        <v>43281</v>
      </c>
      <c r="B148">
        <v>291690</v>
      </c>
      <c r="C148">
        <v>299596</v>
      </c>
      <c r="D148">
        <v>1.0271041173848949</v>
      </c>
      <c r="E148">
        <v>23259.589</v>
      </c>
      <c r="F148">
        <v>19746.7</v>
      </c>
      <c r="G148">
        <v>15.102971080013496</v>
      </c>
      <c r="H148">
        <v>147</v>
      </c>
      <c r="I148">
        <v>1157648</v>
      </c>
      <c r="J148">
        <v>1182859</v>
      </c>
      <c r="K148">
        <v>2.7149662525764187E-2</v>
      </c>
      <c r="L148">
        <v>1.0271041173848949</v>
      </c>
      <c r="M148">
        <v>1.0217777770099374</v>
      </c>
      <c r="N148">
        <v>1.1970974481136227E-2</v>
      </c>
      <c r="O148">
        <v>0.15102971080013494</v>
      </c>
      <c r="P148">
        <v>0.15871638522238346</v>
      </c>
      <c r="Q148">
        <v>-0.36113333333333336</v>
      </c>
    </row>
    <row r="149" spans="1:17" x14ac:dyDescent="0.25">
      <c r="A149" s="100">
        <v>43373</v>
      </c>
      <c r="B149">
        <v>293208</v>
      </c>
      <c r="C149">
        <v>302068</v>
      </c>
      <c r="D149">
        <v>1.0302174565496167</v>
      </c>
      <c r="E149">
        <v>23265.073</v>
      </c>
      <c r="F149">
        <v>19885.2</v>
      </c>
      <c r="G149">
        <v>14.527669868046406</v>
      </c>
      <c r="H149">
        <v>148</v>
      </c>
      <c r="I149">
        <v>1163647</v>
      </c>
      <c r="J149">
        <v>1193585</v>
      </c>
      <c r="K149">
        <v>2.4827007980046799E-2</v>
      </c>
      <c r="L149">
        <v>1.0302174565496167</v>
      </c>
      <c r="M149">
        <v>1.0257277335824353</v>
      </c>
      <c r="N149">
        <v>1.3634186817723184E-2</v>
      </c>
      <c r="O149">
        <v>0.145276698680464</v>
      </c>
      <c r="P149">
        <v>0.1541965826372638</v>
      </c>
      <c r="Q149">
        <v>-0.10346666666666665</v>
      </c>
    </row>
    <row r="150" spans="1:17" x14ac:dyDescent="0.25">
      <c r="A150" s="100">
        <v>43464</v>
      </c>
      <c r="B150">
        <v>295141</v>
      </c>
      <c r="C150">
        <v>305818</v>
      </c>
      <c r="D150">
        <v>1.0361759294709987</v>
      </c>
      <c r="E150">
        <v>23307.539999999997</v>
      </c>
      <c r="F150">
        <v>19995.099999999999</v>
      </c>
      <c r="G150">
        <v>14.211881648599553</v>
      </c>
      <c r="H150">
        <v>149</v>
      </c>
      <c r="I150">
        <v>1170030</v>
      </c>
      <c r="J150">
        <v>1203859</v>
      </c>
      <c r="K150">
        <v>2.2844694194762122E-2</v>
      </c>
      <c r="L150">
        <v>1.0361759294709987</v>
      </c>
      <c r="M150">
        <v>1.0289129338563969</v>
      </c>
      <c r="N150">
        <v>1.2455524177770565E-2</v>
      </c>
      <c r="O150">
        <v>0.14211881648599545</v>
      </c>
      <c r="P150">
        <v>0.14928150314653027</v>
      </c>
      <c r="Q150">
        <v>0.13223333333333334</v>
      </c>
    </row>
    <row r="151" spans="1:17" x14ac:dyDescent="0.25">
      <c r="A151" s="100">
        <v>43554</v>
      </c>
      <c r="B151">
        <v>296938</v>
      </c>
      <c r="C151">
        <v>309124</v>
      </c>
      <c r="D151">
        <v>1.041038870067152</v>
      </c>
      <c r="E151">
        <v>23480.207000000002</v>
      </c>
      <c r="F151">
        <v>20201.400000000001</v>
      </c>
      <c r="G151">
        <v>13.964131576863863</v>
      </c>
      <c r="H151">
        <v>150</v>
      </c>
      <c r="I151">
        <v>1176977</v>
      </c>
      <c r="J151">
        <v>1216606</v>
      </c>
      <c r="K151">
        <v>2.2239573517137394E-2</v>
      </c>
      <c r="L151">
        <v>1.041038870067152</v>
      </c>
      <c r="M151">
        <v>1.0336701566810567</v>
      </c>
      <c r="N151">
        <v>1.4664762018782673E-2</v>
      </c>
      <c r="O151">
        <v>0.1396413157686387</v>
      </c>
      <c r="P151">
        <v>0.14451663543380827</v>
      </c>
      <c r="Q151">
        <v>0.62213333333333332</v>
      </c>
    </row>
    <row r="152" spans="1:17" x14ac:dyDescent="0.25">
      <c r="A152" s="100">
        <v>43646</v>
      </c>
      <c r="B152">
        <v>297966</v>
      </c>
      <c r="C152">
        <v>310078</v>
      </c>
      <c r="D152">
        <v>1.0406489330997497</v>
      </c>
      <c r="E152">
        <v>23551.205999999998</v>
      </c>
      <c r="F152">
        <v>20298.599999999999</v>
      </c>
      <c r="G152">
        <v>13.810783193013558</v>
      </c>
      <c r="H152">
        <v>151</v>
      </c>
      <c r="I152">
        <v>1183253</v>
      </c>
      <c r="J152">
        <v>1227088</v>
      </c>
      <c r="K152">
        <v>2.2118122261689219E-2</v>
      </c>
      <c r="L152">
        <v>1.0406489330997497</v>
      </c>
      <c r="M152">
        <v>1.0370461769376456</v>
      </c>
      <c r="N152">
        <v>1.4942975147089763E-2</v>
      </c>
      <c r="O152">
        <v>0.13810783193013554</v>
      </c>
      <c r="P152">
        <v>0.14128616571630842</v>
      </c>
      <c r="Q152">
        <v>0.51019999999999999</v>
      </c>
    </row>
    <row r="153" spans="1:17" x14ac:dyDescent="0.25">
      <c r="A153" s="100">
        <v>43738</v>
      </c>
      <c r="B153">
        <v>298845</v>
      </c>
      <c r="C153">
        <v>311392</v>
      </c>
      <c r="D153">
        <v>1.0419849754889658</v>
      </c>
      <c r="E153">
        <v>23602.989000000001</v>
      </c>
      <c r="F153">
        <v>20349.7</v>
      </c>
      <c r="G153">
        <v>13.7833771815934</v>
      </c>
      <c r="H153">
        <v>152</v>
      </c>
      <c r="I153">
        <v>1188890</v>
      </c>
      <c r="J153">
        <v>1236412</v>
      </c>
      <c r="K153">
        <v>2.1693004837377659E-2</v>
      </c>
      <c r="L153">
        <v>1.0419849754889658</v>
      </c>
      <c r="M153">
        <v>1.0399717383441698</v>
      </c>
      <c r="N153">
        <v>1.3886730655108809E-2</v>
      </c>
      <c r="O153">
        <v>0.13783377181593404</v>
      </c>
      <c r="P153">
        <v>0.13942543400017593</v>
      </c>
      <c r="Q153">
        <v>0.25879999999999997</v>
      </c>
    </row>
    <row r="154" spans="1:17" x14ac:dyDescent="0.25">
      <c r="A154" s="100">
        <v>43829</v>
      </c>
      <c r="B154">
        <v>299494</v>
      </c>
      <c r="C154">
        <v>314919</v>
      </c>
      <c r="D154">
        <v>1.0515035359639926</v>
      </c>
      <c r="E154">
        <v>23677.012000000002</v>
      </c>
      <c r="F154">
        <v>20478.7</v>
      </c>
      <c r="G154">
        <v>13.508089618740742</v>
      </c>
      <c r="H154">
        <v>153</v>
      </c>
      <c r="I154">
        <v>1193243</v>
      </c>
      <c r="J154">
        <v>1245513</v>
      </c>
      <c r="K154">
        <v>1.983966223088297E-2</v>
      </c>
      <c r="L154">
        <v>1.0515035359639926</v>
      </c>
      <c r="M154">
        <v>1.0438049919421275</v>
      </c>
      <c r="N154">
        <v>1.4473584300194079E-2</v>
      </c>
      <c r="O154">
        <v>0.13508089618740748</v>
      </c>
      <c r="P154">
        <v>0.13766595392552894</v>
      </c>
      <c r="Q154">
        <v>0.48393333333333333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F28E4ECB1AE41B2CFD9BBD8A3D194" ma:contentTypeVersion="1" ma:contentTypeDescription="Crear nuevo documento." ma:contentTypeScope="" ma:versionID="bd614ff46a95dc0cdf0ac82e15b7280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b5f0d48ff83a005300e43886532853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BBC990-BA70-4506-BDCA-10004D693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418CD-3319-4CFD-8BB9-247529706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1E0621-9BAE-425E-A8B4-25198E30EE6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BDREMS_23Q3</vt:lpstr>
      <vt:lpstr>data</vt:lpstr>
    </vt:vector>
  </TitlesOfParts>
  <Company>UVEG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Rober Alvarez</cp:lastModifiedBy>
  <dcterms:created xsi:type="dcterms:W3CDTF">2015-07-15T22:36:30Z</dcterms:created>
  <dcterms:modified xsi:type="dcterms:W3CDTF">2024-05-26T16:22:16Z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0x010100A0CF28E4ECB1AE41B2CFD9BBD8A3D194</vt:lpwstr>
  </property>
</Properties>
</file>