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Studium\Master\Forschungsarbeit\05_Data\TRX\HP2_eval\"/>
    </mc:Choice>
  </mc:AlternateContent>
  <xr:revisionPtr revIDLastSave="0" documentId="13_ncr:1_{BAAEF755-A063-460C-8A63-E136E5C7D378}" xr6:coauthVersionLast="47" xr6:coauthVersionMax="47" xr10:uidLastSave="{00000000-0000-0000-0000-000000000000}"/>
  <bookViews>
    <workbookView xWindow="28680" yWindow="-120" windowWidth="29040" windowHeight="15720" activeTab="1" xr2:uid="{D6CA858F-E35E-4E73-9F61-61F922D1E291}"/>
  </bookViews>
  <sheets>
    <sheet name="results_eval" sheetId="2" r:id="rId1"/>
    <sheet name="Tabelle1" sheetId="1" r:id="rId2"/>
  </sheets>
  <definedNames>
    <definedName name="ExterneDaten_1" localSheetId="0" hidden="1">'results_eval'!$A$1:$K$22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G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M11" i="2" l="1"/>
  <c r="M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7A9875-32B5-4B55-99FD-C5C9EB8D32F7}" keepAlive="1" name="Abfrage - results_eval" description="Verbindung mit der Abfrage 'results_eval' in der Arbeitsmappe." type="5" refreshedVersion="8" background="1" saveData="1">
    <dbPr connection="Provider=Microsoft.Mashup.OleDb.1;Data Source=$Workbook$;Location=results_eval;Extended Properties=&quot;&quot;" command="SELECT * FROM [results_eval]"/>
  </connection>
</connections>
</file>

<file path=xl/sharedStrings.xml><?xml version="1.0" encoding="utf-8"?>
<sst xmlns="http://schemas.openxmlformats.org/spreadsheetml/2006/main" count="113" uniqueCount="46">
  <si>
    <t>resnet34</t>
  </si>
  <si>
    <t>[2, 3]</t>
  </si>
  <si>
    <t>resnet18</t>
  </si>
  <si>
    <t>[2]</t>
  </si>
  <si>
    <t>Kardinalität</t>
  </si>
  <si>
    <t>Query pro Klasse</t>
  </si>
  <si>
    <t>Epoche</t>
  </si>
  <si>
    <t>Videolänge</t>
  </si>
  <si>
    <t>acc_test</t>
  </si>
  <si>
    <t>Confidence</t>
  </si>
  <si>
    <t>loss_test</t>
  </si>
  <si>
    <t>Backbone</t>
  </si>
  <si>
    <t>Split</t>
  </si>
  <si>
    <t>diff_acc_f12</t>
  </si>
  <si>
    <t>f1</t>
  </si>
  <si>
    <t>Lernrate</t>
  </si>
  <si>
    <t>f1_Trocar_Placement</t>
  </si>
  <si>
    <t>Mittelwert f1</t>
  </si>
  <si>
    <t>/</t>
  </si>
  <si>
    <t>Trocar Placement</t>
  </si>
  <si>
    <t>f1_P5_Gallbladder_Packaging</t>
  </si>
  <si>
    <t>P5_Gallbladder_Packaging</t>
  </si>
  <si>
    <t>f1_P6_Gallbladder_Retraction</t>
  </si>
  <si>
    <t>P6_Gallbladder_Retraction</t>
  </si>
  <si>
    <t>P0_Preparation</t>
  </si>
  <si>
    <t>f1_P0_Preparation</t>
  </si>
  <si>
    <t>f1_P3_Gallbladder_Dissection</t>
  </si>
  <si>
    <t>P3_Gallbladder_Dissection</t>
  </si>
  <si>
    <t>P1_Triangle_Dissection</t>
  </si>
  <si>
    <t>f1_P1_Triangle_Dissection</t>
  </si>
  <si>
    <t>f1_P4_Cleaning_Coagulation</t>
  </si>
  <si>
    <t>P4_Cleaning_Coagulation</t>
  </si>
  <si>
    <t>f1_P2_Clipping_Cutting</t>
  </si>
  <si>
    <t>P2_Clipping_Cutting</t>
  </si>
  <si>
    <t>Phase 0</t>
  </si>
  <si>
    <t>Phase 1</t>
  </si>
  <si>
    <t>Phase 2</t>
  </si>
  <si>
    <t>Phase 3</t>
  </si>
  <si>
    <t>Phase 4</t>
  </si>
  <si>
    <t>Phase 5</t>
  </si>
  <si>
    <t>Phase 6</t>
  </si>
  <si>
    <t>Phase 0/1</t>
  </si>
  <si>
    <t>F1-Score</t>
  </si>
  <si>
    <t>Precision</t>
  </si>
  <si>
    <t>Endonet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</si>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</sst>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7104989-1DF2-411B-AA0C-03356AA5CA60}" autoFormatId="16" applyNumberFormats="0" applyBorderFormats="0" applyFontFormats="0" applyPatternFormats="0" applyAlignmentFormats="0" applyWidthHeightFormats="0">
  <queryTableRefresh nextId="23" unboundColumnsRight="10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A0FFC-8F95-471A-84FB-06A50FC212FF}" name="results_eval" displayName="results_eval" ref="A1:U22" tableType="queryTable" totalsRowShown="0">
  <autoFilter ref="A1:U22" xr:uid="{A9EA0FFC-8F95-471A-84FB-06A50FC212FF}"/>
  <sortState xmlns:xlrd2="http://schemas.microsoft.com/office/spreadsheetml/2017/richdata2" ref="A12:U21">
    <sortCondition descending="1" ref="H1:H22"/>
  </sortState>
  <tableColumns count="21">
    <tableColumn id="1" xr3:uid="{8081C723-2D0A-4FAD-A398-A083C5A1A66C}" uniqueName="1" name="Split" queryTableFieldId="1" dataDxfId="20"/>
    <tableColumn id="2" xr3:uid="{81B55A16-1086-4084-B19B-DACD8875E2D6}" uniqueName="2" name="Lernrate" queryTableFieldId="2" dataDxfId="19"/>
    <tableColumn id="3" xr3:uid="{8351F664-A4E3-4FDC-8024-58593771B036}" uniqueName="3" name="Backbone" queryTableFieldId="3" dataDxfId="18"/>
    <tableColumn id="4" xr3:uid="{C7ABB4F8-8A81-485B-874E-AF131368EEEC}" uniqueName="4" name="Kardinalität" queryTableFieldId="4" dataDxfId="17"/>
    <tableColumn id="5" xr3:uid="{D948808E-8545-45C2-BD4F-045E28A10C3D}" uniqueName="5" name="Videolänge" queryTableFieldId="5" dataDxfId="16"/>
    <tableColumn id="6" xr3:uid="{CE500521-6405-4748-BA3B-03BDA998725C}" uniqueName="6" name="Epoche" queryTableFieldId="6" dataDxfId="15"/>
    <tableColumn id="7" xr3:uid="{C0A7D0B0-8AC2-4AC8-8F45-64C6372D9E13}" uniqueName="7" name="Query pro Klasse" queryTableFieldId="7" dataDxfId="14"/>
    <tableColumn id="8" xr3:uid="{E23ECAB1-DFEE-4236-8BC5-458B749891D1}" uniqueName="8" name="acc_test" queryTableFieldId="8" dataDxfId="13"/>
    <tableColumn id="9" xr3:uid="{64623496-F227-4769-99D3-D1E00285DDD1}" uniqueName="9" name="Confidence" queryTableFieldId="9" dataDxfId="12"/>
    <tableColumn id="10" xr3:uid="{08AE486E-40D3-44F2-9E92-5B652658C1D1}" uniqueName="10" name="loss_test" queryTableFieldId="10" dataDxfId="11"/>
    <tableColumn id="11" xr3:uid="{9412493C-5491-4F42-82E0-30625E6B61DE}" uniqueName="11" name="f1" queryTableFieldId="11" dataDxfId="10"/>
    <tableColumn id="12" xr3:uid="{6E063B43-4248-4546-B92E-D95283999C6B}" uniqueName="12" name="diff_acc_f12" queryTableFieldId="12" dataDxfId="9">
      <calculatedColumnFormula>ABS(results_eval[[#This Row],[f1]]-results_eval[[#This Row],[acc_test]])</calculatedColumnFormula>
    </tableColumn>
    <tableColumn id="13" xr3:uid="{863EEE78-DCDE-4B39-9241-60ED3D48B5C4}" uniqueName="13" name="Mittelwert f1" queryTableFieldId="13" dataDxfId="8"/>
    <tableColumn id="14" xr3:uid="{3120503E-1899-4382-9104-DFF314B75E4C}" uniqueName="14" name="f1_Trocar_Placement" queryTableFieldId="14" dataDxfId="7"/>
    <tableColumn id="15" xr3:uid="{2694EA37-B9E4-48A5-BC93-D1F43BCF3EBD}" uniqueName="15" name="f1_P0_Preparation" queryTableFieldId="15" dataDxfId="6"/>
    <tableColumn id="17" xr3:uid="{4AB4A256-2B19-452F-82A5-90D5860804DB}" uniqueName="17" name="f1_P1_Triangle_Dissection" queryTableFieldId="17" dataDxfId="5"/>
    <tableColumn id="18" xr3:uid="{4F62D6C4-9185-4CB0-BA8D-BC5F38E62214}" uniqueName="18" name="f1_P2_Clipping_Cutting" queryTableFieldId="18" dataDxfId="4"/>
    <tableColumn id="19" xr3:uid="{8C7C0093-4921-4C13-B241-573561A04D6A}" uniqueName="19" name="f1_P3_Gallbladder_Dissection" queryTableFieldId="19" dataDxfId="3"/>
    <tableColumn id="20" xr3:uid="{36D980FD-D29F-4620-9ED7-FBA068232F6C}" uniqueName="20" name="f1_P4_Cleaning_Coagulation" queryTableFieldId="20" dataDxfId="2"/>
    <tableColumn id="21" xr3:uid="{DC8DE319-C653-4F80-B423-C311F73E2566}" uniqueName="21" name="f1_P5_Gallbladder_Packaging" queryTableFieldId="21" dataDxfId="1"/>
    <tableColumn id="22" xr3:uid="{909FCB47-5670-4E5B-9D3E-42025E6A33C0}" uniqueName="22" name="f1_P6_Gallbladder_Retraction" queryTableFieldId="2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7412-0387-4D4A-919A-143B3B8AEB55}">
  <dimension ref="A1:AF23"/>
  <sheetViews>
    <sheetView topLeftCell="J1" workbookViewId="0">
      <selection activeCell="O22" sqref="O22:U22"/>
    </sheetView>
  </sheetViews>
  <sheetFormatPr baseColWidth="10" defaultRowHeight="14.4" x14ac:dyDescent="0.3"/>
  <cols>
    <col min="1" max="1" width="6.6640625" bestFit="1" customWidth="1"/>
    <col min="2" max="2" width="10" bestFit="1" customWidth="1"/>
    <col min="3" max="3" width="11.21875" bestFit="1" customWidth="1"/>
    <col min="4" max="4" width="12.33203125" bestFit="1" customWidth="1"/>
    <col min="5" max="5" width="12.109375" hidden="1" customWidth="1"/>
    <col min="6" max="6" width="9.21875" hidden="1" customWidth="1"/>
    <col min="7" max="7" width="16.5546875" bestFit="1" customWidth="1"/>
    <col min="8" max="8" width="10" bestFit="1" customWidth="1"/>
    <col min="9" max="9" width="12.44140625" bestFit="1" customWidth="1"/>
    <col min="10" max="10" width="12" bestFit="1" customWidth="1"/>
    <col min="11" max="11" width="5.5546875" bestFit="1" customWidth="1"/>
    <col min="12" max="12" width="12.88671875" bestFit="1" customWidth="1"/>
    <col min="13" max="13" width="13.109375" bestFit="1" customWidth="1"/>
    <col min="14" max="14" width="20.33203125" bestFit="1" customWidth="1"/>
    <col min="15" max="15" width="17.88671875" bestFit="1" customWidth="1"/>
    <col min="16" max="16" width="24.21875" bestFit="1" customWidth="1"/>
    <col min="17" max="17" width="21.44140625" bestFit="1" customWidth="1"/>
    <col min="18" max="18" width="27.21875" bestFit="1" customWidth="1"/>
    <col min="19" max="19" width="26" bestFit="1" customWidth="1"/>
    <col min="20" max="20" width="27" bestFit="1" customWidth="1"/>
    <col min="21" max="21" width="27.109375" bestFit="1" customWidth="1"/>
    <col min="24" max="24" width="4.44140625" bestFit="1" customWidth="1"/>
    <col min="25" max="25" width="22.44140625" bestFit="1" customWidth="1"/>
    <col min="26" max="26" width="15.21875" bestFit="1" customWidth="1"/>
    <col min="27" max="27" width="22.6640625" bestFit="1" customWidth="1"/>
    <col min="28" max="28" width="22.5546875" bestFit="1" customWidth="1"/>
    <col min="29" max="29" width="22.6640625" bestFit="1" customWidth="1"/>
    <col min="30" max="30" width="21.44140625" bestFit="1" customWidth="1"/>
    <col min="31" max="31" width="16.88671875" bestFit="1" customWidth="1"/>
    <col min="32" max="32" width="22.6640625" bestFit="1" customWidth="1"/>
  </cols>
  <sheetData>
    <row r="1" spans="1:32" x14ac:dyDescent="0.3">
      <c r="A1" t="s">
        <v>12</v>
      </c>
      <c r="B1" t="s">
        <v>15</v>
      </c>
      <c r="C1" t="s">
        <v>11</v>
      </c>
      <c r="D1" t="s">
        <v>4</v>
      </c>
      <c r="E1" t="s">
        <v>7</v>
      </c>
      <c r="F1" t="s">
        <v>6</v>
      </c>
      <c r="G1" t="s">
        <v>5</v>
      </c>
      <c r="H1" t="s">
        <v>8</v>
      </c>
      <c r="I1" t="s">
        <v>9</v>
      </c>
      <c r="J1" t="s">
        <v>10</v>
      </c>
      <c r="K1" t="s">
        <v>14</v>
      </c>
      <c r="L1" t="s">
        <v>13</v>
      </c>
      <c r="M1" t="s">
        <v>17</v>
      </c>
      <c r="N1" t="s">
        <v>16</v>
      </c>
      <c r="O1" t="s">
        <v>25</v>
      </c>
      <c r="P1" t="s">
        <v>29</v>
      </c>
      <c r="Q1" t="s">
        <v>32</v>
      </c>
      <c r="R1" t="s">
        <v>26</v>
      </c>
      <c r="S1" t="s">
        <v>30</v>
      </c>
      <c r="T1" t="s">
        <v>20</v>
      </c>
      <c r="U1" t="s">
        <v>22</v>
      </c>
      <c r="X1" t="s">
        <v>12</v>
      </c>
    </row>
    <row r="2" spans="1:32" x14ac:dyDescent="0.3">
      <c r="A2">
        <v>1</v>
      </c>
      <c r="B2">
        <v>1E-4</v>
      </c>
      <c r="C2" t="s">
        <v>0</v>
      </c>
      <c r="D2" t="s">
        <v>1</v>
      </c>
      <c r="E2">
        <v>7</v>
      </c>
      <c r="F2">
        <v>6900</v>
      </c>
      <c r="G2">
        <v>4</v>
      </c>
      <c r="H2" s="1">
        <v>89.006004333496094</v>
      </c>
      <c r="I2">
        <v>0.26969197392463601</v>
      </c>
      <c r="J2">
        <v>2.6217281818389799</v>
      </c>
      <c r="K2" s="1">
        <v>85.765326023101807</v>
      </c>
      <c r="L2" s="1">
        <f>ABS(results_eval[[#This Row],[f1]]-results_eval[[#This Row],[acc_test]])</f>
        <v>3.2406783103942871</v>
      </c>
      <c r="M2" s="1"/>
      <c r="N2" s="2" t="s">
        <v>18</v>
      </c>
      <c r="O2">
        <v>89.01</v>
      </c>
      <c r="P2" s="1">
        <v>86.73</v>
      </c>
      <c r="Q2">
        <v>80.05</v>
      </c>
      <c r="R2" s="1">
        <v>87.78</v>
      </c>
      <c r="S2" s="1">
        <v>75.78</v>
      </c>
      <c r="T2" s="1">
        <v>91.95</v>
      </c>
      <c r="U2" s="1">
        <v>89.18</v>
      </c>
      <c r="X2">
        <v>1</v>
      </c>
      <c r="Y2" t="s">
        <v>21</v>
      </c>
      <c r="Z2" s="3" t="s">
        <v>18</v>
      </c>
      <c r="AA2" t="s">
        <v>23</v>
      </c>
      <c r="AB2" t="s">
        <v>24</v>
      </c>
      <c r="AC2" t="s">
        <v>27</v>
      </c>
      <c r="AD2" t="s">
        <v>28</v>
      </c>
      <c r="AE2" t="s">
        <v>33</v>
      </c>
      <c r="AF2" t="s">
        <v>31</v>
      </c>
    </row>
    <row r="3" spans="1:32" x14ac:dyDescent="0.3">
      <c r="A3">
        <v>1</v>
      </c>
      <c r="B3">
        <v>1E-4</v>
      </c>
      <c r="C3" t="s">
        <v>2</v>
      </c>
      <c r="D3" t="s">
        <v>3</v>
      </c>
      <c r="E3">
        <v>11</v>
      </c>
      <c r="F3">
        <v>8600</v>
      </c>
      <c r="G3">
        <v>4</v>
      </c>
      <c r="H3" s="1">
        <v>88.889999389648395</v>
      </c>
      <c r="I3">
        <v>0.27093970775604198</v>
      </c>
      <c r="J3">
        <v>3.6567697525024401</v>
      </c>
      <c r="K3" s="1">
        <v>85.613262653350802</v>
      </c>
      <c r="L3" s="1">
        <f>ABS(results_eval[[#This Row],[f1]]-results_eval[[#This Row],[acc_test]])</f>
        <v>3.2767367362975932</v>
      </c>
      <c r="M3" s="1"/>
      <c r="N3" s="2" t="s">
        <v>18</v>
      </c>
      <c r="O3" s="1">
        <v>88.89</v>
      </c>
      <c r="P3" s="1">
        <v>87.91</v>
      </c>
      <c r="Q3" s="1">
        <v>79.87</v>
      </c>
      <c r="R3" s="1">
        <v>88.8</v>
      </c>
      <c r="S3" s="1">
        <v>75.92</v>
      </c>
      <c r="T3" s="1">
        <v>92.9</v>
      </c>
      <c r="U3" s="1">
        <v>88.76</v>
      </c>
      <c r="X3">
        <v>2</v>
      </c>
      <c r="Y3" t="s">
        <v>21</v>
      </c>
      <c r="Z3" t="s">
        <v>19</v>
      </c>
      <c r="AA3" t="s">
        <v>27</v>
      </c>
      <c r="AB3" t="s">
        <v>23</v>
      </c>
      <c r="AC3" t="s">
        <v>28</v>
      </c>
      <c r="AD3" t="s">
        <v>31</v>
      </c>
      <c r="AE3" t="s">
        <v>24</v>
      </c>
      <c r="AF3" t="s">
        <v>33</v>
      </c>
    </row>
    <row r="4" spans="1:32" x14ac:dyDescent="0.3">
      <c r="A4">
        <v>1</v>
      </c>
      <c r="B4">
        <v>1E-4</v>
      </c>
      <c r="C4" t="s">
        <v>0</v>
      </c>
      <c r="D4" t="s">
        <v>1</v>
      </c>
      <c r="E4">
        <v>9</v>
      </c>
      <c r="F4">
        <v>9500</v>
      </c>
      <c r="G4">
        <v>2</v>
      </c>
      <c r="H4" s="1">
        <v>87.9739990234375</v>
      </c>
      <c r="I4">
        <v>0.27494218945503202</v>
      </c>
      <c r="J4">
        <v>3.7707405090332</v>
      </c>
      <c r="K4" s="1">
        <v>84.442466497421194</v>
      </c>
      <c r="L4" s="1">
        <f>ABS(results_eval[[#This Row],[f1]]-results_eval[[#This Row],[acc_test]])</f>
        <v>3.5315325260163064</v>
      </c>
      <c r="M4" s="1"/>
      <c r="N4" s="2" t="s">
        <v>18</v>
      </c>
      <c r="O4" s="1">
        <v>87.97</v>
      </c>
      <c r="P4" s="1">
        <v>83.06</v>
      </c>
      <c r="Q4" s="1">
        <v>81.650000000000006</v>
      </c>
      <c r="R4" s="1">
        <v>84.54</v>
      </c>
      <c r="S4" s="1">
        <v>73.069999999999993</v>
      </c>
      <c r="T4" s="1">
        <v>92.86</v>
      </c>
      <c r="U4" s="1">
        <v>89.98</v>
      </c>
      <c r="X4">
        <v>3</v>
      </c>
      <c r="Y4" t="s">
        <v>21</v>
      </c>
      <c r="Z4" s="4" t="s">
        <v>18</v>
      </c>
      <c r="AA4" t="s">
        <v>23</v>
      </c>
      <c r="AB4" t="s">
        <v>24</v>
      </c>
      <c r="AC4" t="s">
        <v>28</v>
      </c>
      <c r="AD4" t="s">
        <v>31</v>
      </c>
      <c r="AE4" t="s">
        <v>33</v>
      </c>
      <c r="AF4" t="s">
        <v>27</v>
      </c>
    </row>
    <row r="5" spans="1:32" x14ac:dyDescent="0.3">
      <c r="A5">
        <v>1</v>
      </c>
      <c r="B5">
        <v>1E-4</v>
      </c>
      <c r="C5" t="s">
        <v>0</v>
      </c>
      <c r="D5" t="s">
        <v>1</v>
      </c>
      <c r="E5">
        <v>8</v>
      </c>
      <c r="F5">
        <v>6900</v>
      </c>
      <c r="G5">
        <v>3</v>
      </c>
      <c r="H5" s="1">
        <v>87.849998474121094</v>
      </c>
      <c r="I5">
        <v>0.278690695762634</v>
      </c>
      <c r="J5">
        <v>4.48890781402587</v>
      </c>
      <c r="K5" s="1">
        <v>84.323674440383897</v>
      </c>
      <c r="L5" s="1">
        <f>ABS(results_eval[[#This Row],[f1]]-results_eval[[#This Row],[acc_test]])</f>
        <v>3.5263240337371968</v>
      </c>
      <c r="M5" s="1"/>
      <c r="N5" s="2" t="s">
        <v>18</v>
      </c>
      <c r="O5" s="1">
        <v>87.85</v>
      </c>
      <c r="P5" s="1">
        <v>83.8</v>
      </c>
      <c r="Q5" s="1">
        <v>80.239999999999995</v>
      </c>
      <c r="R5" s="1">
        <v>85.31</v>
      </c>
      <c r="S5" s="1">
        <v>70.959999999999994</v>
      </c>
      <c r="T5" s="1">
        <v>92.55</v>
      </c>
      <c r="U5" s="1">
        <v>90.33</v>
      </c>
    </row>
    <row r="6" spans="1:32" x14ac:dyDescent="0.3">
      <c r="A6">
        <v>1</v>
      </c>
      <c r="B6">
        <v>1E-4</v>
      </c>
      <c r="C6" t="s">
        <v>2</v>
      </c>
      <c r="D6" t="s">
        <v>1</v>
      </c>
      <c r="E6">
        <v>12</v>
      </c>
      <c r="F6">
        <v>9000</v>
      </c>
      <c r="G6">
        <v>2</v>
      </c>
      <c r="H6" s="1">
        <v>87.582000732421804</v>
      </c>
      <c r="I6">
        <v>0.28267064690589899</v>
      </c>
      <c r="J6">
        <v>3.9793961048126198</v>
      </c>
      <c r="K6" s="1">
        <v>83.973872661590505</v>
      </c>
      <c r="L6" s="1">
        <f>ABS(results_eval[[#This Row],[f1]]-results_eval[[#This Row],[acc_test]])</f>
        <v>3.6081280708312988</v>
      </c>
      <c r="M6" s="1"/>
      <c r="N6" s="2" t="s">
        <v>18</v>
      </c>
      <c r="O6" s="1">
        <v>87.58</v>
      </c>
      <c r="P6" s="1">
        <v>84.56</v>
      </c>
      <c r="Q6" s="1">
        <v>77.66</v>
      </c>
      <c r="R6" s="1">
        <v>86.07</v>
      </c>
      <c r="S6" s="1">
        <v>72.41</v>
      </c>
      <c r="T6" s="1">
        <v>93.48</v>
      </c>
      <c r="U6" s="1">
        <v>88.47</v>
      </c>
    </row>
    <row r="7" spans="1:32" x14ac:dyDescent="0.3">
      <c r="A7">
        <v>1</v>
      </c>
      <c r="B7">
        <v>1E-4</v>
      </c>
      <c r="C7" t="s">
        <v>2</v>
      </c>
      <c r="D7" t="s">
        <v>3</v>
      </c>
      <c r="E7">
        <v>14</v>
      </c>
      <c r="F7">
        <v>2600</v>
      </c>
      <c r="G7">
        <v>2</v>
      </c>
      <c r="H7" s="1">
        <v>87.298004150390597</v>
      </c>
      <c r="I7">
        <v>0.28146252036094599</v>
      </c>
      <c r="J7">
        <v>3.1817026138305602</v>
      </c>
      <c r="K7" s="1">
        <v>83.564001321792603</v>
      </c>
      <c r="L7" s="1">
        <f>ABS(results_eval[[#This Row],[f1]]-results_eval[[#This Row],[acc_test]])</f>
        <v>3.734002828597994</v>
      </c>
      <c r="M7" s="1"/>
      <c r="N7" s="2" t="s">
        <v>18</v>
      </c>
      <c r="O7" s="1">
        <v>87.3</v>
      </c>
      <c r="P7" s="1">
        <v>84.99</v>
      </c>
      <c r="Q7" s="1">
        <v>74.58</v>
      </c>
      <c r="R7" s="1">
        <v>85.96</v>
      </c>
      <c r="S7" s="1">
        <v>72.77</v>
      </c>
      <c r="T7" s="1">
        <v>93.09</v>
      </c>
      <c r="U7" s="1">
        <v>89.96</v>
      </c>
    </row>
    <row r="8" spans="1:32" x14ac:dyDescent="0.3">
      <c r="A8">
        <v>1</v>
      </c>
      <c r="B8">
        <v>1E-4</v>
      </c>
      <c r="C8" t="s">
        <v>2</v>
      </c>
      <c r="D8" t="s">
        <v>3</v>
      </c>
      <c r="E8">
        <v>12</v>
      </c>
      <c r="F8">
        <v>5200</v>
      </c>
      <c r="G8">
        <v>3</v>
      </c>
      <c r="H8" s="1">
        <v>86.994003295898395</v>
      </c>
      <c r="I8">
        <v>0.29135116934776301</v>
      </c>
      <c r="J8">
        <v>3.7837748527526802</v>
      </c>
      <c r="K8" s="1">
        <v>83.230346441268907</v>
      </c>
      <c r="L8" s="1">
        <f>ABS(results_eval[[#This Row],[f1]]-results_eval[[#This Row],[acc_test]])</f>
        <v>3.7636568546294882</v>
      </c>
      <c r="M8" s="1"/>
      <c r="N8" s="2" t="s">
        <v>18</v>
      </c>
      <c r="O8" s="1">
        <v>86.99</v>
      </c>
      <c r="P8" s="1">
        <v>83.66</v>
      </c>
      <c r="Q8" s="1">
        <v>79.150000000000006</v>
      </c>
      <c r="R8" s="1">
        <v>84.1</v>
      </c>
      <c r="S8" s="1">
        <v>74.22</v>
      </c>
      <c r="T8" s="1">
        <v>92.25</v>
      </c>
      <c r="U8" s="1">
        <v>88.1</v>
      </c>
    </row>
    <row r="9" spans="1:32" x14ac:dyDescent="0.3">
      <c r="A9">
        <v>1</v>
      </c>
      <c r="B9">
        <v>1E-4</v>
      </c>
      <c r="C9" t="s">
        <v>2</v>
      </c>
      <c r="D9" t="s">
        <v>1</v>
      </c>
      <c r="E9">
        <v>9</v>
      </c>
      <c r="F9">
        <v>9000</v>
      </c>
      <c r="G9">
        <v>5</v>
      </c>
      <c r="H9" s="1">
        <v>86.959999084472599</v>
      </c>
      <c r="I9">
        <v>0.28813892602920499</v>
      </c>
      <c r="J9">
        <v>3.7501096725463801</v>
      </c>
      <c r="K9" s="1">
        <v>83.189076185226398</v>
      </c>
      <c r="L9" s="1">
        <f>ABS(results_eval[[#This Row],[f1]]-results_eval[[#This Row],[acc_test]])</f>
        <v>3.7709228992462016</v>
      </c>
      <c r="M9" s="1"/>
      <c r="N9" s="2" t="s">
        <v>18</v>
      </c>
      <c r="O9" s="1">
        <v>86.96</v>
      </c>
      <c r="P9" s="1">
        <v>84.42</v>
      </c>
      <c r="Q9" s="1">
        <v>77.56</v>
      </c>
      <c r="R9" s="1">
        <v>86.3</v>
      </c>
      <c r="S9" s="1">
        <v>71.2</v>
      </c>
      <c r="T9" s="1">
        <v>92</v>
      </c>
      <c r="U9" s="1">
        <v>86.83</v>
      </c>
    </row>
    <row r="10" spans="1:32" x14ac:dyDescent="0.3">
      <c r="A10">
        <v>1</v>
      </c>
      <c r="B10">
        <v>1E-4</v>
      </c>
      <c r="C10" t="s">
        <v>2</v>
      </c>
      <c r="D10" t="s">
        <v>3</v>
      </c>
      <c r="E10">
        <v>17</v>
      </c>
      <c r="F10">
        <v>2600</v>
      </c>
      <c r="G10">
        <v>1</v>
      </c>
      <c r="H10" s="1">
        <v>86.585998535156193</v>
      </c>
      <c r="I10">
        <v>0.29257526993751498</v>
      </c>
      <c r="J10">
        <v>3.7158756256103498</v>
      </c>
      <c r="K10" s="1">
        <v>82.711201906204195</v>
      </c>
      <c r="L10" s="1">
        <f>ABS(results_eval[[#This Row],[f1]]-results_eval[[#This Row],[acc_test]])</f>
        <v>3.8747966289519979</v>
      </c>
      <c r="M10" s="1"/>
      <c r="N10" s="2" t="s">
        <v>18</v>
      </c>
      <c r="O10" s="1">
        <v>86.59</v>
      </c>
      <c r="P10" s="1">
        <v>81.2</v>
      </c>
      <c r="Q10" s="1">
        <v>77.88</v>
      </c>
      <c r="R10" s="1">
        <v>85.89</v>
      </c>
      <c r="S10" s="1">
        <v>72.69</v>
      </c>
      <c r="T10" s="1">
        <v>92.72</v>
      </c>
      <c r="U10" s="1">
        <v>88.4</v>
      </c>
    </row>
    <row r="11" spans="1:32" x14ac:dyDescent="0.3">
      <c r="A11">
        <v>1</v>
      </c>
      <c r="B11">
        <v>1E-4</v>
      </c>
      <c r="C11" t="s">
        <v>0</v>
      </c>
      <c r="D11" t="s">
        <v>3</v>
      </c>
      <c r="E11">
        <v>8</v>
      </c>
      <c r="F11">
        <v>5100</v>
      </c>
      <c r="G11">
        <v>3</v>
      </c>
      <c r="H11" s="1">
        <v>86.022003173828097</v>
      </c>
      <c r="I11">
        <v>0.29419299960136402</v>
      </c>
      <c r="J11">
        <v>4.2060608863830504</v>
      </c>
      <c r="K11" s="1">
        <v>82.026141881942706</v>
      </c>
      <c r="L11" s="1">
        <f>ABS(results_eval[[#This Row],[f1]]-results_eval[[#This Row],[acc_test]])</f>
        <v>3.9958612918853902</v>
      </c>
      <c r="M11" s="1">
        <f xml:space="preserve"> AVERAGE(L6:L11)</f>
        <v>3.791228095690395</v>
      </c>
      <c r="N11" s="2" t="s">
        <v>18</v>
      </c>
      <c r="O11" s="1">
        <v>86.02</v>
      </c>
      <c r="P11" s="1">
        <v>80.400000000000006</v>
      </c>
      <c r="Q11" s="1">
        <v>74.283000000000001</v>
      </c>
      <c r="R11" s="1">
        <v>85.64</v>
      </c>
      <c r="S11" s="1">
        <v>70.92</v>
      </c>
      <c r="T11" s="1">
        <v>91.61</v>
      </c>
      <c r="U11" s="1">
        <v>87.67</v>
      </c>
    </row>
    <row r="12" spans="1:32" x14ac:dyDescent="0.3">
      <c r="A12">
        <v>2</v>
      </c>
      <c r="B12">
        <v>1E-4</v>
      </c>
      <c r="C12" t="s">
        <v>2</v>
      </c>
      <c r="D12" t="s">
        <v>3</v>
      </c>
      <c r="E12">
        <v>11</v>
      </c>
      <c r="F12">
        <v>8600</v>
      </c>
      <c r="G12">
        <v>4</v>
      </c>
      <c r="H12" s="1">
        <v>75.398002624511705</v>
      </c>
      <c r="I12">
        <v>0.367133468389511</v>
      </c>
      <c r="J12">
        <v>7.15042877197265</v>
      </c>
      <c r="K12" s="1">
        <v>69.305670261383</v>
      </c>
      <c r="L12" s="1">
        <f>ABS(results_eval[[#This Row],[f1]]-results_eval[[#This Row],[acc_test]])</f>
        <v>6.0923323631287047</v>
      </c>
      <c r="M12" s="1"/>
      <c r="N12" s="1">
        <v>75.81</v>
      </c>
      <c r="O12" s="1">
        <v>62.74</v>
      </c>
      <c r="P12" s="1">
        <v>68.11</v>
      </c>
      <c r="Q12" s="1">
        <v>59.83</v>
      </c>
      <c r="R12" s="1">
        <v>71.650000000000006</v>
      </c>
      <c r="S12" s="1">
        <v>67.989999999999995</v>
      </c>
      <c r="T12" s="1">
        <v>78.459999999999994</v>
      </c>
      <c r="U12" s="1">
        <v>69.95</v>
      </c>
    </row>
    <row r="13" spans="1:32" x14ac:dyDescent="0.3">
      <c r="A13">
        <v>2</v>
      </c>
      <c r="B13">
        <v>1E-4</v>
      </c>
      <c r="C13" t="s">
        <v>2</v>
      </c>
      <c r="D13" t="s">
        <v>1</v>
      </c>
      <c r="E13">
        <v>12</v>
      </c>
      <c r="F13">
        <v>9000</v>
      </c>
      <c r="G13">
        <v>2</v>
      </c>
      <c r="H13" s="1">
        <v>74.802001953125</v>
      </c>
      <c r="I13">
        <v>0.36926150321960399</v>
      </c>
      <c r="J13">
        <v>6.8981266021728498</v>
      </c>
      <c r="K13" s="1">
        <v>68.620330095291095</v>
      </c>
      <c r="L13" s="1">
        <f>ABS(results_eval[[#This Row],[f1]]-results_eval[[#This Row],[acc_test]])</f>
        <v>6.1816718578339049</v>
      </c>
      <c r="M13" s="1"/>
      <c r="N13" s="1"/>
      <c r="O13" s="1"/>
      <c r="P13" s="1"/>
      <c r="Q13" s="1"/>
      <c r="R13" s="1"/>
      <c r="S13" s="1"/>
      <c r="T13" s="1"/>
      <c r="U13" s="1"/>
    </row>
    <row r="14" spans="1:32" x14ac:dyDescent="0.3">
      <c r="A14">
        <v>2</v>
      </c>
      <c r="B14">
        <v>1E-4</v>
      </c>
      <c r="C14" t="s">
        <v>2</v>
      </c>
      <c r="D14" t="s">
        <v>3</v>
      </c>
      <c r="E14">
        <v>17</v>
      </c>
      <c r="F14">
        <v>2600</v>
      </c>
      <c r="G14">
        <v>1</v>
      </c>
      <c r="H14" s="1">
        <v>74.402000427246094</v>
      </c>
      <c r="I14">
        <v>0.36776116490364003</v>
      </c>
      <c r="J14">
        <v>8.1519289016723597</v>
      </c>
      <c r="K14" s="1">
        <v>68.055874109268103</v>
      </c>
      <c r="L14" s="1">
        <f>ABS(results_eval[[#This Row],[f1]]-results_eval[[#This Row],[acc_test]])</f>
        <v>6.3461263179779905</v>
      </c>
      <c r="M14" s="1"/>
      <c r="N14" s="1"/>
      <c r="O14" s="1"/>
      <c r="P14" s="1"/>
      <c r="Q14" s="1"/>
      <c r="R14" s="1"/>
      <c r="S14" s="1"/>
      <c r="T14" s="1"/>
      <c r="U14" s="1"/>
    </row>
    <row r="15" spans="1:32" x14ac:dyDescent="0.3">
      <c r="A15">
        <v>2</v>
      </c>
      <c r="B15">
        <v>1E-4</v>
      </c>
      <c r="C15" t="s">
        <v>0</v>
      </c>
      <c r="D15" t="s">
        <v>1</v>
      </c>
      <c r="E15">
        <v>9</v>
      </c>
      <c r="F15">
        <v>9500</v>
      </c>
      <c r="G15">
        <v>2</v>
      </c>
      <c r="H15" s="1">
        <v>74.251998901367102</v>
      </c>
      <c r="I15">
        <v>0.36751985549926702</v>
      </c>
      <c r="J15">
        <v>9.0611648559570295</v>
      </c>
      <c r="K15" s="1">
        <v>68.035262823104802</v>
      </c>
      <c r="L15" s="1">
        <f>ABS(results_eval[[#This Row],[f1]]-results_eval[[#This Row],[acc_test]])</f>
        <v>6.2167360782623007</v>
      </c>
      <c r="M15" s="1"/>
      <c r="N15" s="1"/>
      <c r="O15" s="1"/>
      <c r="P15" s="1"/>
      <c r="Q15" s="1"/>
      <c r="R15" s="1"/>
      <c r="S15" s="1"/>
      <c r="T15" s="1"/>
      <c r="U15" s="1"/>
    </row>
    <row r="16" spans="1:32" x14ac:dyDescent="0.3">
      <c r="A16">
        <v>2</v>
      </c>
      <c r="B16">
        <v>1E-4</v>
      </c>
      <c r="C16" t="s">
        <v>0</v>
      </c>
      <c r="D16" t="s">
        <v>1</v>
      </c>
      <c r="E16">
        <v>8</v>
      </c>
      <c r="F16">
        <v>6900</v>
      </c>
      <c r="G16">
        <v>3</v>
      </c>
      <c r="H16" s="1">
        <v>73.557998657226506</v>
      </c>
      <c r="I16">
        <v>0.37606501579284601</v>
      </c>
      <c r="J16">
        <v>10.0270490646362</v>
      </c>
      <c r="K16" s="1">
        <v>67.253470420837402</v>
      </c>
      <c r="L16" s="1">
        <f>ABS(results_eval[[#This Row],[f1]]-results_eval[[#This Row],[acc_test]])</f>
        <v>6.3045282363891033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>
        <v>2</v>
      </c>
      <c r="B17">
        <v>1E-4</v>
      </c>
      <c r="C17" t="s">
        <v>2</v>
      </c>
      <c r="D17" t="s">
        <v>3</v>
      </c>
      <c r="E17">
        <v>12</v>
      </c>
      <c r="F17">
        <v>5200</v>
      </c>
      <c r="G17">
        <v>3</v>
      </c>
      <c r="H17" s="1">
        <v>73.428001403808594</v>
      </c>
      <c r="I17">
        <v>0.37860423326492298</v>
      </c>
      <c r="J17">
        <v>6.1096048355102504</v>
      </c>
      <c r="K17" s="1">
        <v>67.040807008743201</v>
      </c>
      <c r="L17" s="1">
        <f>ABS(results_eval[[#This Row],[f1]]-results_eval[[#This Row],[acc_test]])</f>
        <v>6.3871943950653929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>
        <v>2</v>
      </c>
      <c r="B18">
        <v>1E-4</v>
      </c>
      <c r="C18" t="s">
        <v>2</v>
      </c>
      <c r="D18" t="s">
        <v>1</v>
      </c>
      <c r="E18">
        <v>9</v>
      </c>
      <c r="F18">
        <v>9000</v>
      </c>
      <c r="G18">
        <v>5</v>
      </c>
      <c r="H18" s="1">
        <v>73.1300048828125</v>
      </c>
      <c r="I18">
        <v>0.37670928239822299</v>
      </c>
      <c r="J18">
        <v>7.2137637138366699</v>
      </c>
      <c r="K18" s="1">
        <v>66.695600748062105</v>
      </c>
      <c r="L18" s="1">
        <f>ABS(results_eval[[#This Row],[f1]]-results_eval[[#This Row],[acc_test]])</f>
        <v>6.4344041347503946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>
        <v>2</v>
      </c>
      <c r="B19">
        <v>1E-4</v>
      </c>
      <c r="C19" t="s">
        <v>2</v>
      </c>
      <c r="D19" t="s">
        <v>3</v>
      </c>
      <c r="E19">
        <v>14</v>
      </c>
      <c r="F19">
        <v>2600</v>
      </c>
      <c r="G19">
        <v>2</v>
      </c>
      <c r="H19" s="1">
        <v>72.914001464843693</v>
      </c>
      <c r="I19">
        <v>0.37336254119873002</v>
      </c>
      <c r="J19">
        <v>7.43263339996337</v>
      </c>
      <c r="K19" s="1">
        <v>66.371268033981295</v>
      </c>
      <c r="L19" s="1">
        <f>ABS(results_eval[[#This Row],[f1]]-results_eval[[#This Row],[acc_test]])</f>
        <v>6.5427334308623983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>
        <v>2</v>
      </c>
      <c r="B20">
        <v>1E-4</v>
      </c>
      <c r="C20" t="s">
        <v>0</v>
      </c>
      <c r="D20" t="s">
        <v>1</v>
      </c>
      <c r="E20">
        <v>7</v>
      </c>
      <c r="F20">
        <v>6900</v>
      </c>
      <c r="G20">
        <v>4</v>
      </c>
      <c r="H20" s="1">
        <v>72.889999389648395</v>
      </c>
      <c r="I20">
        <v>0.37699717283248901</v>
      </c>
      <c r="J20">
        <v>8.5535926818847603</v>
      </c>
      <c r="K20" s="1">
        <v>66.477131843566895</v>
      </c>
      <c r="L20" s="1">
        <f>ABS(results_eval[[#This Row],[f1]]-results_eval[[#This Row],[acc_test]])</f>
        <v>6.4128675460815003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>
        <v>2</v>
      </c>
      <c r="B21">
        <v>1E-4</v>
      </c>
      <c r="C21" t="s">
        <v>0</v>
      </c>
      <c r="D21" t="s">
        <v>3</v>
      </c>
      <c r="E21">
        <v>8</v>
      </c>
      <c r="F21">
        <v>5100</v>
      </c>
      <c r="G21">
        <v>3</v>
      </c>
      <c r="H21" s="1">
        <v>72.809997558593693</v>
      </c>
      <c r="I21">
        <v>0.37735161185264499</v>
      </c>
      <c r="J21">
        <v>9.3159656524658203</v>
      </c>
      <c r="K21" s="1">
        <v>66.353201866149902</v>
      </c>
      <c r="L21" s="1">
        <f>ABS(results_eval[[#This Row],[f1]]-results_eval[[#This Row],[acc_test]])</f>
        <v>6.4567956924437908</v>
      </c>
      <c r="M21" s="1">
        <f xml:space="preserve"> AVERAGE(L12:L21)</f>
        <v>6.3375390052795479</v>
      </c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>
        <v>3</v>
      </c>
      <c r="B22">
        <v>1E-3</v>
      </c>
      <c r="C22" t="s">
        <v>0</v>
      </c>
      <c r="D22" t="s">
        <v>1</v>
      </c>
      <c r="E22">
        <v>8</v>
      </c>
      <c r="F22">
        <v>10000</v>
      </c>
      <c r="G22">
        <v>1</v>
      </c>
      <c r="H22" s="1">
        <v>49.082000732421797</v>
      </c>
      <c r="I22">
        <v>0.43061038851737898</v>
      </c>
      <c r="J22">
        <v>6.6095156669616699</v>
      </c>
      <c r="K22" s="1">
        <v>41.337999701499903</v>
      </c>
      <c r="L22" s="1">
        <f>ABS(results_eval[[#This Row],[f1]]-results_eval[[#This Row],[acc_test]])</f>
        <v>7.7440010309218934</v>
      </c>
      <c r="M22" s="1"/>
      <c r="N22" s="2" t="s">
        <v>18</v>
      </c>
      <c r="O22" s="1">
        <v>44.6</v>
      </c>
      <c r="P22" s="1">
        <v>43.17</v>
      </c>
      <c r="Q22" s="1">
        <v>35.380000000000003</v>
      </c>
      <c r="R22" s="1">
        <v>34.520000000000003</v>
      </c>
      <c r="S22" s="1">
        <v>37.03</v>
      </c>
      <c r="T22" s="1">
        <v>48.32</v>
      </c>
      <c r="U22" s="1">
        <v>46.19</v>
      </c>
    </row>
    <row r="23" spans="1:21" x14ac:dyDescent="0.3">
      <c r="L23" s="1"/>
    </row>
  </sheetData>
  <phoneticPr fontId="1" type="noConversion"/>
  <conditionalFormatting sqref="N12:U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U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U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C713-1B47-49E9-A45D-2AB2FD06C809}">
  <dimension ref="E2:N9"/>
  <sheetViews>
    <sheetView tabSelected="1" workbookViewId="0">
      <selection activeCell="L9" sqref="L9"/>
    </sheetView>
  </sheetViews>
  <sheetFormatPr baseColWidth="10" defaultRowHeight="14.4" x14ac:dyDescent="0.3"/>
  <sheetData>
    <row r="2" spans="5:14" x14ac:dyDescent="0.3">
      <c r="G2" s="5" t="s">
        <v>42</v>
      </c>
      <c r="H2" s="5"/>
      <c r="I2" s="5"/>
      <c r="J2" s="5"/>
      <c r="K2" s="5"/>
      <c r="L2" s="5"/>
      <c r="M2" s="5"/>
      <c r="N2" s="5"/>
    </row>
    <row r="3" spans="5:14" x14ac:dyDescent="0.3">
      <c r="F3" t="s">
        <v>12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</row>
    <row r="4" spans="5:14" x14ac:dyDescent="0.3">
      <c r="F4">
        <v>1</v>
      </c>
      <c r="G4" s="1">
        <v>89.01</v>
      </c>
      <c r="H4" s="1">
        <v>86.73</v>
      </c>
      <c r="I4" s="1">
        <v>80.05</v>
      </c>
      <c r="J4" s="1">
        <v>87.78</v>
      </c>
      <c r="K4" s="1">
        <v>75.78</v>
      </c>
      <c r="L4" s="1">
        <v>91.95</v>
      </c>
      <c r="M4" s="1">
        <v>89.18</v>
      </c>
    </row>
    <row r="5" spans="5:14" x14ac:dyDescent="0.3">
      <c r="F5">
        <v>2</v>
      </c>
      <c r="G5" s="1">
        <v>62.74</v>
      </c>
      <c r="H5" s="1">
        <v>68.11</v>
      </c>
      <c r="I5" s="1">
        <v>59.83</v>
      </c>
      <c r="J5" s="1">
        <v>71.650000000000006</v>
      </c>
      <c r="K5" s="1">
        <v>67.989999999999995</v>
      </c>
      <c r="L5" s="1">
        <v>78.459999999999994</v>
      </c>
      <c r="M5" s="1">
        <v>69.95</v>
      </c>
      <c r="N5" s="1">
        <v>75.81</v>
      </c>
    </row>
    <row r="6" spans="5:14" x14ac:dyDescent="0.3">
      <c r="F6">
        <v>3</v>
      </c>
      <c r="G6" s="1">
        <v>44.6</v>
      </c>
      <c r="H6" s="1">
        <v>43.17</v>
      </c>
      <c r="I6" s="1">
        <v>35.380000000000003</v>
      </c>
      <c r="J6" s="1">
        <v>34.520000000000003</v>
      </c>
      <c r="K6" s="1">
        <v>37.03</v>
      </c>
      <c r="L6" s="1">
        <v>48.32</v>
      </c>
      <c r="M6" s="1">
        <v>46.19</v>
      </c>
    </row>
    <row r="7" spans="5:14" x14ac:dyDescent="0.3">
      <c r="E7" t="s">
        <v>44</v>
      </c>
      <c r="F7" t="s">
        <v>42</v>
      </c>
      <c r="G7" s="1">
        <f>2*((G9*G8)/(G9+G8))</f>
        <v>87.692307692307693</v>
      </c>
      <c r="H7" s="1">
        <f>2*((H9*H8)/(H9+H8))</f>
        <v>88.09059154929578</v>
      </c>
      <c r="I7" s="1">
        <f>2*((I9*I8)/(I9+I8))</f>
        <v>70.493049645390073</v>
      </c>
      <c r="J7" s="1">
        <f>2*((J9*J8)/(J9+J8))</f>
        <v>84.609568812758411</v>
      </c>
      <c r="K7" s="1">
        <f>2*((K9*K8)/(K9+K8))</f>
        <v>63.973282442748094</v>
      </c>
      <c r="L7" s="1">
        <f>2*((L9*L8)/(L9+L8))</f>
        <v>66.213122171945713</v>
      </c>
      <c r="M7" s="1">
        <f>2*((M9*M8)/(M9+M8))</f>
        <v>69.832650273224047</v>
      </c>
    </row>
    <row r="8" spans="5:14" x14ac:dyDescent="0.3">
      <c r="F8" t="s">
        <v>43</v>
      </c>
      <c r="G8" s="1">
        <v>90</v>
      </c>
      <c r="H8" s="1">
        <v>96.4</v>
      </c>
      <c r="I8" s="1">
        <v>69.8</v>
      </c>
      <c r="J8" s="1">
        <v>82.8</v>
      </c>
      <c r="K8" s="1">
        <v>55.5</v>
      </c>
      <c r="L8" s="1">
        <v>63.9</v>
      </c>
      <c r="M8" s="1">
        <v>57.5</v>
      </c>
    </row>
    <row r="9" spans="5:14" x14ac:dyDescent="0.3">
      <c r="F9" t="s">
        <v>45</v>
      </c>
      <c r="G9" s="1">
        <v>85.5</v>
      </c>
      <c r="H9" s="1">
        <v>81.099999999999994</v>
      </c>
      <c r="I9" s="1">
        <v>71.2</v>
      </c>
      <c r="J9" s="1">
        <v>86.5</v>
      </c>
      <c r="K9" s="1">
        <v>75.5</v>
      </c>
      <c r="L9" s="1">
        <v>68.7</v>
      </c>
      <c r="M9" s="1">
        <v>88.9</v>
      </c>
    </row>
  </sheetData>
  <mergeCells count="1">
    <mergeCell ref="G2:N2"/>
  </mergeCells>
  <phoneticPr fontId="1" type="noConversion"/>
  <conditionalFormatting sqref="G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M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M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M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V 0 j i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F d I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S O J Y A d m R J i c B A A B W A g A A E w A c A E Z v c m 1 1 b G F z L 1 N l Y 3 R p b 2 4 x L m 0 g o h g A K K A U A A A A A A A A A A A A A A A A A A A A A A A A A A A A d Z D N S g M x E M f v C / s O I V 5 a C E t 3 t X 6 V P U h r 9 V K p d g + C k Z L u j m 0 g m 0 g y K Z b S t / F N f D G D i 6 h g 5 j I z v x l m 5 j 8 O a p R G k 0 X n 8 1 G a p I n b C A s N s e C 8 Q r e E r V C k J A o w T U i w e w 9 K Q S B j t 8 0 m p v Y t a O x N p Y J s b D S G x P X o z S W f g d R A r l Z K r I E v 0 D f S t 3 w m H I L l U 2 N d v f F 6 7 Y R d g U Q + G C 4 n A g W v H h 7 5 7 b z 4 W s p / X 5 D V b k v 7 7 G k C S r Y y z C g p o 4 y M j f K t d m W e M 3 K t a 9 N I v S 7 z Y l i w c K d B W O B O Q f k T Z n d G w 3 O f d V K O a L V 7 J R / v u g G r a Z B U i V X o q a z Q 7 s X Y t p s e e s D 1 O t l s v 6 c d z c N 2 D B W C 8 I Y H R r 5 5 E e H H E X 4 S 4 c M I P 4 3 w s w g / j / C L C M 8 H s c J f x Y d + m k j 9 3 x 9 H n 1 B L A Q I t A B Q A A g A I A F d I 4 l h 2 P H b X p Q A A A P Y A A A A S A A A A A A A A A A A A A A A A A A A A A A B D b 2 5 m a W c v U G F j a 2 F n Z S 5 4 b W x Q S w E C L Q A U A A I A C A B X S O J Y D 8 r p q 6 Q A A A D p A A A A E w A A A A A A A A A A A A A A A A D x A A A A W 0 N v b n R l b n R f V H l w Z X N d L n h t b F B L A Q I t A B Q A A g A I A F d I 4 l g B 2 Z E m J w E A A F Y C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O A A A A A A A A A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V 2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B i N D k w N y 0 2 Z W U 0 L T R m O G I t Y j k 2 Y y 0 y N T F h N j F k O D Q 4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l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3 O j A y O j Q 3 L j I 3 N T A z M D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2 Y W w v Q X V 0 b 1 J l b W 9 2 Z W R D b 2 x 1 b W 5 z M S 5 7 Q 2 9 s d W 1 u M S w w f S Z x d W 9 0 O y w m c X V v d D t T Z W N 0 a W 9 u M S 9 y Z X N 1 b H R z X 2 V 2 Y W w v Q X V 0 b 1 J l b W 9 2 Z W R D b 2 x 1 b W 5 z M S 5 7 Q 2 9 s d W 1 u M i w x f S Z x d W 9 0 O y w m c X V v d D t T Z W N 0 a W 9 u M S 9 y Z X N 1 b H R z X 2 V 2 Y W w v Q X V 0 b 1 J l b W 9 2 Z W R D b 2 x 1 b W 5 z M S 5 7 Q 2 9 s d W 1 u M y w y f S Z x d W 9 0 O y w m c X V v d D t T Z W N 0 a W 9 u M S 9 y Z X N 1 b H R z X 2 V 2 Y W w v Q X V 0 b 1 J l b W 9 2 Z W R D b 2 x 1 b W 5 z M S 5 7 Q 2 9 s d W 1 u N C w z f S Z x d W 9 0 O y w m c X V v d D t T Z W N 0 a W 9 u M S 9 y Z X N 1 b H R z X 2 V 2 Y W w v Q X V 0 b 1 J l b W 9 2 Z W R D b 2 x 1 b W 5 z M S 5 7 Q 2 9 s d W 1 u N S w 0 f S Z x d W 9 0 O y w m c X V v d D t T Z W N 0 a W 9 u M S 9 y Z X N 1 b H R z X 2 V 2 Y W w v Q X V 0 b 1 J l b W 9 2 Z W R D b 2 x 1 b W 5 z M S 5 7 Q 2 9 s d W 1 u N i w 1 f S Z x d W 9 0 O y w m c X V v d D t T Z W N 0 a W 9 u M S 9 y Z X N 1 b H R z X 2 V 2 Y W w v Q X V 0 b 1 J l b W 9 2 Z W R D b 2 x 1 b W 5 z M S 5 7 Q 2 9 s d W 1 u N y w 2 f S Z x d W 9 0 O y w m c X V v d D t T Z W N 0 a W 9 u M S 9 y Z X N 1 b H R z X 2 V 2 Y W w v Q X V 0 b 1 J l b W 9 2 Z W R D b 2 x 1 b W 5 z M S 5 7 Q 2 9 s d W 1 u O C w 3 f S Z x d W 9 0 O y w m c X V v d D t T Z W N 0 a W 9 u M S 9 y Z X N 1 b H R z X 2 V 2 Y W w v Q X V 0 b 1 J l b W 9 2 Z W R D b 2 x 1 b W 5 z M S 5 7 Q 2 9 s d W 1 u O S w 4 f S Z x d W 9 0 O y w m c X V v d D t T Z W N 0 a W 9 u M S 9 y Z X N 1 b H R z X 2 V 2 Y W w v Q X V 0 b 1 J l b W 9 2 Z W R D b 2 x 1 b W 5 z M S 5 7 Q 2 9 s d W 1 u M T A s O X 0 m c X V v d D s s J n F 1 b 3 Q 7 U 2 V j d G l v b j E v c m V z d W x 0 c 1 9 l d m F s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1 9 l d m F s L 0 F 1 d G 9 S Z W 1 v d m V k Q 2 9 s d W 1 u c z E u e 0 N v b H V t b j E s M H 0 m c X V v d D s s J n F 1 b 3 Q 7 U 2 V j d G l v b j E v c m V z d W x 0 c 1 9 l d m F s L 0 F 1 d G 9 S Z W 1 v d m V k Q 2 9 s d W 1 u c z E u e 0 N v b H V t b j I s M X 0 m c X V v d D s s J n F 1 b 3 Q 7 U 2 V j d G l v b j E v c m V z d W x 0 c 1 9 l d m F s L 0 F 1 d G 9 S Z W 1 v d m V k Q 2 9 s d W 1 u c z E u e 0 N v b H V t b j M s M n 0 m c X V v d D s s J n F 1 b 3 Q 7 U 2 V j d G l v b j E v c m V z d W x 0 c 1 9 l d m F s L 0 F 1 d G 9 S Z W 1 v d m V k Q 2 9 s d W 1 u c z E u e 0 N v b H V t b j Q s M 3 0 m c X V v d D s s J n F 1 b 3 Q 7 U 2 V j d G l v b j E v c m V z d W x 0 c 1 9 l d m F s L 0 F 1 d G 9 S Z W 1 v d m V k Q 2 9 s d W 1 u c z E u e 0 N v b H V t b j U s N H 0 m c X V v d D s s J n F 1 b 3 Q 7 U 2 V j d G l v b j E v c m V z d W x 0 c 1 9 l d m F s L 0 F 1 d G 9 S Z W 1 v d m V k Q 2 9 s d W 1 u c z E u e 0 N v b H V t b j Y s N X 0 m c X V v d D s s J n F 1 b 3 Q 7 U 2 V j d G l v b j E v c m V z d W x 0 c 1 9 l d m F s L 0 F 1 d G 9 S Z W 1 v d m V k Q 2 9 s d W 1 u c z E u e 0 N v b H V t b j c s N n 0 m c X V v d D s s J n F 1 b 3 Q 7 U 2 V j d G l v b j E v c m V z d W x 0 c 1 9 l d m F s L 0 F 1 d G 9 S Z W 1 v d m V k Q 2 9 s d W 1 u c z E u e 0 N v b H V t b j g s N 3 0 m c X V v d D s s J n F 1 b 3 Q 7 U 2 V j d G l v b j E v c m V z d W x 0 c 1 9 l d m F s L 0 F 1 d G 9 S Z W 1 v d m V k Q 2 9 s d W 1 u c z E u e 0 N v b H V t b j k s O H 0 m c X V v d D s s J n F 1 b 3 Q 7 U 2 V j d G l v b j E v c m V z d W x 0 c 1 9 l d m F s L 0 F 1 d G 9 S Z W 1 v d m V k Q 2 9 s d W 1 u c z E u e 0 N v b H V t b j E w L D l 9 J n F 1 b 3 Q 7 L C Z x d W 9 0 O 1 N l Y 3 R p b 2 4 x L 3 J l c 3 V s d H N f Z X Z h b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Z X Z h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V 2 Y W w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c f x A j M X E k q f / b Y F K H N F / g A A A A A C A A A A A A A Q Z g A A A A E A A C A A A A D 5 o Q h r y s k Q Q T V z X k + 5 J 6 y W + x e L S e 3 I O y O L Q P x K 5 Q h q x w A A A A A O g A A A A A I A A C A A A A C E w 6 Y P F Q 3 8 X 0 6 5 d C E l i Y 6 o 6 f 0 D e U s X b c k p y A R 7 M i S F B 1 A A A A A G p v I + a 9 o c c q L e R R R h 7 J 4 b u A Z 4 c B K I F 5 c Q v P 6 W V L x 1 l F b o D T Y / q Y 7 q L I W v E J / U v 1 1 s n 9 f S Y y R u 9 f R V w 5 M g D 9 g 8 W S T E X 3 4 C K 1 A / w h l p T 9 w y 1 U A A A A A D 5 b d L / 6 1 i y 7 7 m K R / t R T 4 m J F F 0 d S 6 P Z 8 S V m f R / Q l G D 2 2 e + c A r Z X y C 9 p P G v d G Q F l 2 C o 1 x O E s m s Q g 8 m a K Q B T g K w o < / D a t a M a s h u p > 
</file>

<file path=customXml/itemProps1.xml><?xml version="1.0" encoding="utf-8"?>
<ds:datastoreItem xmlns:ds="http://schemas.openxmlformats.org/officeDocument/2006/customXml" ds:itemID="{E3267738-9EBA-4A8F-AABD-2F47AA82D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results_eval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Asmußen</dc:creator>
  <cp:lastModifiedBy>Robert Asmußen</cp:lastModifiedBy>
  <dcterms:created xsi:type="dcterms:W3CDTF">2024-07-02T07:01:45Z</dcterms:created>
  <dcterms:modified xsi:type="dcterms:W3CDTF">2024-07-09T16:39:19Z</dcterms:modified>
</cp:coreProperties>
</file>