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R\EdxAnalyticsEdge\Week8\"/>
    </mc:Choice>
  </mc:AlternateContent>
  <bookViews>
    <workbookView xWindow="0" yWindow="0" windowWidth="19200" windowHeight="7635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Sheet1!$B$53</definedName>
    <definedName name="solver_lhs2" localSheetId="0" hidden="1">Sheet1!$B$53:$E$59</definedName>
    <definedName name="solver_lhs3" localSheetId="0" hidden="1">Sheet1!$B$56</definedName>
    <definedName name="solver_lhs4" localSheetId="0" hidden="1">Sheet1!$B$60:$E$60</definedName>
    <definedName name="solver_lhs5" localSheetId="0" hidden="1">Sheet1!$F$53:$F$59</definedName>
    <definedName name="solver_lhs6" localSheetId="0" hidden="1">Sheet1!$E$53:$E$59</definedName>
    <definedName name="solver_lhs7" localSheetId="0" hidden="1">Sheet1!$E$53:$E$59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Sheet1!$G$4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Sheet1!$B$45:$B$48</definedName>
    <definedName name="solver_rhs5" localSheetId="0" hidden="1">Sheet1!$B$15:$B$21</definedName>
    <definedName name="solver_rhs6" localSheetId="0" hidden="1">Sheet1!$B$48</definedName>
    <definedName name="solver_rhs7" localSheetId="0" hidden="1">Sheet1!$B$48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I11" i="1"/>
  <c r="B47" i="1"/>
  <c r="E30" i="1"/>
  <c r="D30" i="1"/>
  <c r="C30" i="1"/>
  <c r="B30" i="1"/>
  <c r="I10" i="1"/>
  <c r="I9" i="1"/>
  <c r="I8" i="1"/>
  <c r="C61" i="1"/>
  <c r="D61" i="1"/>
  <c r="E61" i="1"/>
  <c r="B61" i="1"/>
  <c r="F54" i="1"/>
  <c r="G54" i="1"/>
  <c r="F55" i="1"/>
  <c r="G55" i="1"/>
  <c r="F56" i="1"/>
  <c r="G56" i="1"/>
  <c r="F57" i="1"/>
  <c r="G57" i="1"/>
  <c r="F58" i="1"/>
  <c r="G58" i="1"/>
  <c r="F59" i="1"/>
  <c r="G59" i="1"/>
  <c r="F53" i="1"/>
  <c r="G53" i="1"/>
  <c r="C60" i="1"/>
  <c r="D60" i="1"/>
  <c r="E60" i="1"/>
  <c r="B60" i="1"/>
  <c r="G4" i="1"/>
</calcChain>
</file>

<file path=xl/sharedStrings.xml><?xml version="1.0" encoding="utf-8"?>
<sst xmlns="http://schemas.openxmlformats.org/spreadsheetml/2006/main" count="81" uniqueCount="33">
  <si>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</si>
  <si>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</si>
  <si>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</si>
  <si>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</si>
  <si>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</si>
  <si>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</si>
  <si>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</si>
  <si>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</si>
  <si>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</si>
  <si>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</si>
  <si>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</si>
  <si>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</si>
  <si>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</si>
  <si>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</si>
  <si>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</si>
  <si>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</si>
  <si>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</si>
  <si>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</si>
  <si>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</si>
  <si>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</si>
  <si>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</si>
  <si>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</si>
  <si>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</si>
  <si>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Capacity</t>
  </si>
  <si>
    <t>Not Used</t>
  </si>
  <si>
    <t>Total</t>
  </si>
  <si>
    <t>Outsource</t>
  </si>
  <si>
    <t>Orig. Obj.</t>
  </si>
  <si>
    <t>p+  600 hrs</t>
  </si>
  <si>
    <t>Diff</t>
  </si>
  <si>
    <t>p+ 5%</t>
  </si>
  <si>
    <t>p-5%</t>
  </si>
  <si>
    <t>p+6000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</si>
</sst>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J11" sqref="J11"/>
    </sheetView>
  </sheetViews>
  <sheetFormatPr defaultColWidth="11" defaultRowHeight="15.75" x14ac:dyDescent="0.25"/>
  <sheetData>
    <row r="1" spans="1:11" x14ac:dyDescent="0.25">
      <c r="A1" s="13" t="s">
        <v>0</v>
      </c>
      <c r="B1" s="1"/>
      <c r="C1" s="1"/>
      <c r="D1" s="1"/>
      <c r="E1" s="1"/>
    </row>
    <row r="2" spans="1:11" x14ac:dyDescent="0.25">
      <c r="A2" s="1"/>
      <c r="B2" s="1"/>
      <c r="C2" s="1"/>
      <c r="D2" s="1"/>
      <c r="E2" s="1"/>
    </row>
    <row r="3" spans="1:11" ht="16.5" thickBot="1" x14ac:dyDescent="0.3">
      <c r="A3" s="13" t="s">
        <v>1</v>
      </c>
      <c r="B3" s="1"/>
      <c r="C3" s="1"/>
      <c r="D3" s="1"/>
      <c r="E3" s="1"/>
      <c r="G3" t="s">
        <v>22</v>
      </c>
    </row>
    <row r="4" spans="1:11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G4">
        <f>SUMPRODUCT(B53:E59,B35:E41) + SUMPRODUCT(B53:E59,B25:E31)</f>
        <v>1457237.8826938665</v>
      </c>
    </row>
    <row r="5" spans="1:11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11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I6" t="s">
        <v>29</v>
      </c>
    </row>
    <row r="7" spans="1:11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G7" s="32" t="s">
        <v>27</v>
      </c>
      <c r="H7" s="32">
        <v>1382544.334</v>
      </c>
      <c r="J7" s="32"/>
      <c r="K7" s="32"/>
    </row>
    <row r="8" spans="1:11" x14ac:dyDescent="0.25">
      <c r="A8" s="5" t="s">
        <v>10</v>
      </c>
      <c r="B8" s="6"/>
      <c r="C8" s="22">
        <v>0.45</v>
      </c>
      <c r="D8" s="22">
        <v>0.35</v>
      </c>
      <c r="E8" s="23">
        <v>0.2</v>
      </c>
      <c r="G8" s="32" t="s">
        <v>28</v>
      </c>
      <c r="H8" s="32">
        <v>1381273.746</v>
      </c>
      <c r="I8" s="35">
        <f>H7-H8</f>
        <v>1270.5879999999888</v>
      </c>
      <c r="J8" s="32"/>
      <c r="K8" s="32"/>
    </row>
    <row r="9" spans="1:11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G9" t="s">
        <v>30</v>
      </c>
      <c r="H9">
        <v>1431468.825</v>
      </c>
      <c r="I9" s="35">
        <f>H7-H9</f>
        <v>-48924.490999999922</v>
      </c>
    </row>
    <row r="10" spans="1:11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G10" t="s">
        <v>31</v>
      </c>
      <c r="H10">
        <v>1333619.844</v>
      </c>
      <c r="I10" s="35">
        <f>H7-H10</f>
        <v>48924.489999999991</v>
      </c>
    </row>
    <row r="11" spans="1:11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G11" t="s">
        <v>32</v>
      </c>
      <c r="H11">
        <v>1457237.8829999999</v>
      </c>
      <c r="I11" s="35">
        <f>H7-H11</f>
        <v>-74693.548999999883</v>
      </c>
      <c r="J11">
        <f>I11/6000</f>
        <v>-12.448924833333313</v>
      </c>
    </row>
    <row r="12" spans="1:11" x14ac:dyDescent="0.25">
      <c r="A12" s="1"/>
      <c r="B12" s="1"/>
      <c r="C12" s="1"/>
      <c r="D12" s="1"/>
      <c r="E12" s="1"/>
    </row>
    <row r="13" spans="1:11" ht="16.5" thickBot="1" x14ac:dyDescent="0.3">
      <c r="A13" s="13" t="s">
        <v>14</v>
      </c>
      <c r="B13" s="1"/>
      <c r="C13" s="1"/>
      <c r="D13" s="1"/>
      <c r="E13" s="1"/>
    </row>
    <row r="14" spans="1:11" ht="16.5" thickBot="1" x14ac:dyDescent="0.3">
      <c r="A14" s="2" t="s">
        <v>2</v>
      </c>
      <c r="B14" s="4" t="s">
        <v>15</v>
      </c>
      <c r="C14" s="1"/>
      <c r="D14" s="1"/>
      <c r="E14" s="1"/>
    </row>
    <row r="15" spans="1:11" x14ac:dyDescent="0.25">
      <c r="A15" s="5" t="s">
        <v>7</v>
      </c>
      <c r="B15" s="8">
        <v>2500</v>
      </c>
      <c r="C15" s="1"/>
      <c r="D15" s="1"/>
      <c r="E15" s="1"/>
    </row>
    <row r="16" spans="1:11" x14ac:dyDescent="0.25">
      <c r="A16" s="5" t="s">
        <v>8</v>
      </c>
      <c r="B16" s="8">
        <v>3000</v>
      </c>
      <c r="C16" s="1"/>
      <c r="D16" s="1"/>
      <c r="E16" s="1"/>
    </row>
    <row r="17" spans="1:5" x14ac:dyDescent="0.25">
      <c r="A17" s="5" t="s">
        <v>9</v>
      </c>
      <c r="B17" s="8">
        <v>2500</v>
      </c>
      <c r="C17" s="1"/>
      <c r="D17" s="1"/>
      <c r="E17" s="1"/>
    </row>
    <row r="18" spans="1:5" x14ac:dyDescent="0.25">
      <c r="A18" s="5" t="s">
        <v>10</v>
      </c>
      <c r="B18" s="8">
        <v>2600</v>
      </c>
      <c r="C18" s="1"/>
      <c r="D18" s="1"/>
      <c r="E18" s="1"/>
    </row>
    <row r="19" spans="1:5" x14ac:dyDescent="0.25">
      <c r="A19" s="5" t="s">
        <v>11</v>
      </c>
      <c r="B19" s="8">
        <v>2500</v>
      </c>
      <c r="C19" s="1"/>
      <c r="D19" s="1"/>
      <c r="E19" s="1"/>
    </row>
    <row r="20" spans="1:5" x14ac:dyDescent="0.25">
      <c r="A20" s="5" t="s">
        <v>12</v>
      </c>
      <c r="B20" s="8">
        <v>38000</v>
      </c>
      <c r="C20" s="1"/>
      <c r="D20" s="1"/>
      <c r="E20" s="1"/>
    </row>
    <row r="21" spans="1:5" ht="16.5" thickBot="1" x14ac:dyDescent="0.3">
      <c r="A21" s="9" t="s">
        <v>13</v>
      </c>
      <c r="B21" s="10">
        <v>2500</v>
      </c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ht="16.5" thickBot="1" x14ac:dyDescent="0.3">
      <c r="A23" s="13" t="s">
        <v>16</v>
      </c>
      <c r="B23" s="1"/>
      <c r="C23" s="1"/>
      <c r="D23" s="1"/>
      <c r="E23" s="1"/>
    </row>
    <row r="24" spans="1:5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5">
      <c r="A30" s="5" t="s">
        <v>12</v>
      </c>
      <c r="B30" s="18">
        <f>18.25</f>
        <v>18.25</v>
      </c>
      <c r="C30" s="18">
        <f>13.9</f>
        <v>13.9</v>
      </c>
      <c r="D30" s="18">
        <f>11.4</f>
        <v>11.4</v>
      </c>
      <c r="E30" s="19">
        <f>8.9</f>
        <v>8.9</v>
      </c>
    </row>
    <row r="31" spans="1:5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f>28000+6000</f>
        <v>34000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7" x14ac:dyDescent="0.25">
      <c r="A49" s="1"/>
      <c r="B49" s="1"/>
      <c r="C49" s="1"/>
      <c r="D49" s="1"/>
      <c r="E49" s="1"/>
    </row>
    <row r="50" spans="1:7" x14ac:dyDescent="0.25">
      <c r="A50" s="1"/>
      <c r="B50" s="1"/>
      <c r="C50" s="1"/>
      <c r="D50" s="1"/>
      <c r="E50" s="1"/>
    </row>
    <row r="51" spans="1:7" ht="16.5" thickBot="1" x14ac:dyDescent="0.3">
      <c r="A51" s="13" t="s">
        <v>21</v>
      </c>
      <c r="B51" s="1"/>
      <c r="C51" s="1"/>
      <c r="D51" s="1"/>
      <c r="E51" s="1"/>
    </row>
    <row r="52" spans="1:7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F52" s="33" t="s">
        <v>23</v>
      </c>
      <c r="G52" s="33" t="s">
        <v>24</v>
      </c>
    </row>
    <row r="53" spans="1:7" x14ac:dyDescent="0.25">
      <c r="A53" s="5" t="s">
        <v>7</v>
      </c>
      <c r="B53" s="27">
        <v>0</v>
      </c>
      <c r="C53" s="27">
        <v>6249.9999994456412</v>
      </c>
      <c r="D53" s="27">
        <v>4.3822912984482774E-7</v>
      </c>
      <c r="E53" s="28">
        <v>2.2962965442144695E-7</v>
      </c>
      <c r="F53">
        <f>SUMPRODUCT(B5:E5,B53:E53)</f>
        <v>2500</v>
      </c>
      <c r="G53">
        <f>F53-B15</f>
        <v>0</v>
      </c>
    </row>
    <row r="54" spans="1:7" x14ac:dyDescent="0.25">
      <c r="A54" s="5" t="s">
        <v>8</v>
      </c>
      <c r="B54" s="26">
        <v>3130.5566861418465</v>
      </c>
      <c r="C54" s="26">
        <v>0</v>
      </c>
      <c r="D54" s="26">
        <v>2310.3151991448781</v>
      </c>
      <c r="E54" s="29">
        <v>0</v>
      </c>
      <c r="F54">
        <f t="shared" ref="F54:F59" si="0">SUMPRODUCT(B6:E6,B54:E54)</f>
        <v>2999.9999999999995</v>
      </c>
      <c r="G54">
        <f t="shared" ref="G54:G59" si="1">F54-B16</f>
        <v>0</v>
      </c>
    </row>
    <row r="55" spans="1:7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F55">
        <f t="shared" si="0"/>
        <v>2500</v>
      </c>
      <c r="G55">
        <f t="shared" si="1"/>
        <v>0</v>
      </c>
    </row>
    <row r="56" spans="1:7" x14ac:dyDescent="0.25">
      <c r="A56" s="5" t="s">
        <v>10</v>
      </c>
      <c r="B56" s="26">
        <v>0</v>
      </c>
      <c r="C56" s="26">
        <v>0</v>
      </c>
      <c r="D56" s="26">
        <v>7428.5714285714294</v>
      </c>
      <c r="E56" s="29">
        <v>0</v>
      </c>
      <c r="F56">
        <f t="shared" si="0"/>
        <v>2600</v>
      </c>
      <c r="G56">
        <f t="shared" si="1"/>
        <v>0</v>
      </c>
    </row>
    <row r="57" spans="1:7" x14ac:dyDescent="0.25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  <c r="F57">
        <f t="shared" si="0"/>
        <v>2500</v>
      </c>
      <c r="G57">
        <f t="shared" si="1"/>
        <v>0</v>
      </c>
    </row>
    <row r="58" spans="1:7" x14ac:dyDescent="0.25">
      <c r="A58" s="5" t="s">
        <v>12</v>
      </c>
      <c r="B58" s="26">
        <v>14319.585764000603</v>
      </c>
      <c r="C58" s="26">
        <v>19750.000000554359</v>
      </c>
      <c r="D58" s="26">
        <v>17118.256228988321</v>
      </c>
      <c r="E58" s="29">
        <v>27999.999999770371</v>
      </c>
      <c r="F58">
        <f t="shared" si="0"/>
        <v>38000</v>
      </c>
      <c r="G58">
        <f t="shared" si="1"/>
        <v>0</v>
      </c>
    </row>
    <row r="59" spans="1:7" ht="16.5" thickBot="1" x14ac:dyDescent="0.3">
      <c r="A59" s="9" t="s">
        <v>13</v>
      </c>
      <c r="B59" s="30">
        <v>0</v>
      </c>
      <c r="C59" s="30">
        <v>0</v>
      </c>
      <c r="D59" s="30">
        <v>7142.8571428571431</v>
      </c>
      <c r="E59" s="31">
        <v>0</v>
      </c>
      <c r="F59">
        <f t="shared" si="0"/>
        <v>2500</v>
      </c>
      <c r="G59">
        <f t="shared" si="1"/>
        <v>0</v>
      </c>
    </row>
    <row r="60" spans="1:7" x14ac:dyDescent="0.25">
      <c r="A60" s="34" t="s">
        <v>25</v>
      </c>
      <c r="B60">
        <f>SUM(B53:B59)</f>
        <v>25000</v>
      </c>
      <c r="C60">
        <f t="shared" ref="C60:E60" si="2">SUM(C53:C59)</f>
        <v>26000</v>
      </c>
      <c r="D60">
        <f t="shared" si="2"/>
        <v>34000</v>
      </c>
      <c r="E60">
        <f t="shared" si="2"/>
        <v>28000</v>
      </c>
    </row>
    <row r="61" spans="1:7" x14ac:dyDescent="0.25">
      <c r="A61" s="34" t="s">
        <v>26</v>
      </c>
      <c r="B61">
        <f>SUM(B53:B59)-B58</f>
        <v>10680.414235999397</v>
      </c>
      <c r="C61">
        <f t="shared" ref="C61:E61" si="3">SUM(C53:C59)-C58</f>
        <v>6249.9999994456412</v>
      </c>
      <c r="D61">
        <f t="shared" si="3"/>
        <v>16881.743771011679</v>
      </c>
      <c r="E61">
        <f t="shared" si="3"/>
        <v>2.2962922230362892E-7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robert c phillips</cp:lastModifiedBy>
  <dcterms:created xsi:type="dcterms:W3CDTF">2014-01-19T03:55:05Z</dcterms:created>
  <dcterms:modified xsi:type="dcterms:W3CDTF">2015-08-06T00:54:30Z</dcterms:modified>
</cp:coreProperties>
</file>