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pc\Desktop\Semestre 5 - ESPE\Metodlogia de desarrollo\Grupo4_SolucionesABP_U1_NRC4617\"/>
    </mc:Choice>
  </mc:AlternateContent>
  <xr:revisionPtr revIDLastSave="0" documentId="13_ncr:1_{71778257-BAFB-4BED-8F72-82D5749D4D61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<sst xmlns="http://schemas.openxmlformats.org/spreadsheetml/2006/main" count="110" uniqueCount="81">
  <si>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</si>
  <si>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</si>
  <si>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</si>
  <si>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</si>
  <si>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</si>
  <si>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</si>
  <si>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</si>
  <si>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</si>
  <si>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</si>
  <si>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</si>
  <si>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</si>
  <si>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</si>
  <si>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</si>
  <si>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</si>
  <si>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</si>
  <si>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</si>
  <si>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Personal/Administrador</t>
  </si>
  <si>
    <t>Alta</t>
  </si>
  <si>
    <t>No iniciado</t>
  </si>
  <si>
    <t>REQ002</t>
  </si>
  <si>
    <t xml:space="preserve">Poder consultar esa información </t>
  </si>
  <si>
    <t>Registrar nuevo cliente</t>
  </si>
  <si>
    <t>REQ003</t>
  </si>
  <si>
    <t>El formulario debe permitir consultar los clientes registrados</t>
  </si>
  <si>
    <t>Poder mostrar esa información en pantalla a quien desee consultarla</t>
  </si>
  <si>
    <t>Ingresar los datos solicitados en la aplicación y mostrar el cliente que corresponda a esos datos</t>
  </si>
  <si>
    <t>Consultar cliente</t>
  </si>
  <si>
    <t>REQ004</t>
  </si>
  <si>
    <t>Registrar nuevo empleado</t>
  </si>
  <si>
    <t>REQ005</t>
  </si>
  <si>
    <t>Ingresar los datos solicitados en la aplicación y mostrar el empleado que corresponda a esos datos</t>
  </si>
  <si>
    <t>Consultar empleado</t>
  </si>
  <si>
    <t>REQ006</t>
  </si>
  <si>
    <t>El formulario debe permitir ingresar el cargo que tiene un empleado en la institución</t>
  </si>
  <si>
    <t>Registrar cargo empleado</t>
  </si>
  <si>
    <t>REQ007</t>
  </si>
  <si>
    <t>El formulario debe permitir consultar los cargos registrados</t>
  </si>
  <si>
    <t>Ingresar los datos solicitados en la aplicación y mostrar el cargo que corresponda a esos datos</t>
  </si>
  <si>
    <t>Consultar cargo</t>
  </si>
  <si>
    <t>REQ008</t>
  </si>
  <si>
    <t>REQ010</t>
  </si>
  <si>
    <t>REQ011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</si>
  <si>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</si>
  <si>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</si>
  <si>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</si>
  <si>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</si>
  <si>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</si>
  <si>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</si>
  <si>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</si>
  <si>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</si>
  <si>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</si>
  <si>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</si>
  <si>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</si>
  <si>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</si>
  <si>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</si>
  <si>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</si>
  <si>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</si>
  <si>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</si>
  <si>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</si>
  <si>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Departamento de Tesoreria/Talento Humano</t>
  </si>
  <si>
    <t>Robert Cherrez</t>
  </si>
  <si>
    <t>David Reyes</t>
  </si>
  <si>
    <t>Nataly Maldonado</t>
  </si>
  <si>
    <t>Verificar en la estructura de datos que se haya registrado un nuevo cliente</t>
  </si>
  <si>
    <t>Verificar que en la estructura de datos que se haya registrado un nuevo empleado</t>
  </si>
  <si>
    <t>Verificar que en la estructura de datos existe un empleado</t>
  </si>
  <si>
    <t>Verificar que en la estructura de datos que se haya registrado el cargo de un empleado</t>
  </si>
  <si>
    <t>Verificar que en la estructura  de datos existe un cargo</t>
  </si>
  <si>
    <t>Verificar que en la estructura  de datos existe un cliente</t>
  </si>
  <si>
    <t>Registrar clientes en la estructura de datos</t>
  </si>
  <si>
    <t>Consultar los clientes en la estructura  de datos</t>
  </si>
  <si>
    <t>Registrar empleados en la estructura  de datos</t>
  </si>
  <si>
    <t>Consultar los empleados en la estructura  de datos</t>
  </si>
  <si>
    <t>Registrar cargos en la estructura  de datos</t>
  </si>
  <si>
    <t>Consultar los cargos en la estructura  de datos</t>
  </si>
  <si>
    <t>Ingresar los datos solicitados (nombre, apellidos, fecha de nacimiento, teléfono, género, dirección, usuario y contraseña) y registrarlos en la estructura  de datos</t>
  </si>
  <si>
    <t>Ingresar el cargo de cada empleado y registrarlo en la estructura  de datos</t>
  </si>
  <si>
    <t>REQ09</t>
  </si>
  <si>
    <t>El aplicativo debe permitir ingresar nuevos clientes</t>
  </si>
  <si>
    <t>El aplicativo debe permitir ingresar nuevos empleados</t>
  </si>
  <si>
    <t>El aplicativo debe permitir consultar los empleados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</si>
</sst>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b/>
      <i/>
      <sz val="11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10" xfId="0" applyFont="1" applyFill="1" applyBorder="1"/>
    <xf numFmtId="0" fontId="9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12" fillId="4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4" fillId="5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4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16" fillId="0" borderId="3" xfId="0" applyFont="1" applyBorder="1" applyAlignment="1">
      <alignment wrapText="1"/>
    </xf>
    <xf numFmtId="0" fontId="1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2" fillId="6" borderId="17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4" xfId="0" applyFont="1" applyBorder="1"/>
    <xf numFmtId="0" fontId="1" fillId="5" borderId="18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19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5" xfId="0" applyFont="1" applyBorder="1"/>
    <xf numFmtId="0" fontId="11" fillId="0" borderId="27" xfId="0" applyFont="1" applyBorder="1"/>
    <xf numFmtId="0" fontId="11" fillId="0" borderId="26" xfId="0" applyFont="1" applyBorder="1"/>
    <xf numFmtId="0" fontId="14" fillId="2" borderId="28" xfId="0" applyFont="1" applyFill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  <xf numFmtId="0" fontId="11" fillId="0" borderId="33" xfId="0" applyFont="1" applyBorder="1"/>
    <xf numFmtId="0" fontId="12" fillId="4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1" fillId="5" borderId="7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266700</xdr:rowOff>
    </xdr:from>
    <xdr:ext cx="1171575" cy="11620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4.5" customWidth="1"/>
    <col min="7" max="7" width="20.625" customWidth="1"/>
    <col min="8" max="12" width="10.625" customWidth="1"/>
    <col min="13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47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9.25" x14ac:dyDescent="0.2">
      <c r="B6" s="7" t="s">
        <v>15</v>
      </c>
      <c r="C6" s="8" t="s">
        <v>78</v>
      </c>
      <c r="D6" s="9" t="s">
        <v>69</v>
      </c>
      <c r="E6" s="9" t="s">
        <v>20</v>
      </c>
      <c r="F6" s="12" t="s">
        <v>16</v>
      </c>
      <c r="G6" s="9" t="s">
        <v>75</v>
      </c>
      <c r="H6" s="13" t="s">
        <v>61</v>
      </c>
      <c r="I6" s="10">
        <v>2</v>
      </c>
      <c r="J6" s="22">
        <v>44837</v>
      </c>
      <c r="K6" s="10" t="s">
        <v>17</v>
      </c>
      <c r="L6" s="14" t="s">
        <v>46</v>
      </c>
      <c r="M6" s="9" t="s">
        <v>63</v>
      </c>
      <c r="N6" s="15"/>
      <c r="O6" s="9" t="s">
        <v>21</v>
      </c>
    </row>
    <row r="7" spans="2:15" ht="51" x14ac:dyDescent="0.2">
      <c r="B7" s="7" t="s">
        <v>19</v>
      </c>
      <c r="C7" s="16" t="s">
        <v>23</v>
      </c>
      <c r="D7" s="17" t="s">
        <v>70</v>
      </c>
      <c r="E7" s="17" t="s">
        <v>24</v>
      </c>
      <c r="F7" s="46" t="s">
        <v>16</v>
      </c>
      <c r="G7" s="18" t="s">
        <v>25</v>
      </c>
      <c r="H7" s="13" t="s">
        <v>61</v>
      </c>
      <c r="I7" s="14">
        <v>2</v>
      </c>
      <c r="J7" s="22">
        <v>44837</v>
      </c>
      <c r="K7" s="10" t="s">
        <v>17</v>
      </c>
      <c r="L7" s="10" t="s">
        <v>18</v>
      </c>
      <c r="M7" s="9" t="s">
        <v>68</v>
      </c>
      <c r="N7" s="15"/>
      <c r="O7" s="9" t="s">
        <v>26</v>
      </c>
    </row>
    <row r="8" spans="2:15" ht="89.25" x14ac:dyDescent="0.2">
      <c r="B8" s="7" t="s">
        <v>22</v>
      </c>
      <c r="C8" s="8" t="s">
        <v>79</v>
      </c>
      <c r="D8" s="9" t="s">
        <v>71</v>
      </c>
      <c r="E8" s="9" t="s">
        <v>20</v>
      </c>
      <c r="F8" s="46" t="s">
        <v>16</v>
      </c>
      <c r="G8" s="9" t="s">
        <v>75</v>
      </c>
      <c r="H8" s="15" t="s">
        <v>62</v>
      </c>
      <c r="I8" s="10">
        <v>2</v>
      </c>
      <c r="J8" s="22">
        <v>44837</v>
      </c>
      <c r="K8" s="10" t="s">
        <v>17</v>
      </c>
      <c r="L8" s="10" t="s">
        <v>46</v>
      </c>
      <c r="M8" s="9" t="s">
        <v>64</v>
      </c>
      <c r="N8" s="15"/>
      <c r="O8" s="9" t="s">
        <v>28</v>
      </c>
    </row>
    <row r="9" spans="2:15" ht="51" x14ac:dyDescent="0.2">
      <c r="B9" s="7" t="s">
        <v>27</v>
      </c>
      <c r="C9" s="16" t="s">
        <v>80</v>
      </c>
      <c r="D9" s="17" t="s">
        <v>72</v>
      </c>
      <c r="E9" s="17" t="s">
        <v>24</v>
      </c>
      <c r="F9" s="46" t="s">
        <v>16</v>
      </c>
      <c r="G9" s="18" t="s">
        <v>30</v>
      </c>
      <c r="H9" s="15" t="s">
        <v>62</v>
      </c>
      <c r="I9" s="14">
        <v>2</v>
      </c>
      <c r="J9" s="22">
        <v>44835</v>
      </c>
      <c r="K9" s="10" t="s">
        <v>17</v>
      </c>
      <c r="L9" s="10" t="s">
        <v>18</v>
      </c>
      <c r="M9" s="9" t="s">
        <v>65</v>
      </c>
      <c r="N9" s="15"/>
      <c r="O9" s="19" t="s">
        <v>31</v>
      </c>
    </row>
    <row r="10" spans="2:15" ht="51" x14ac:dyDescent="0.2">
      <c r="B10" s="7" t="s">
        <v>29</v>
      </c>
      <c r="C10" s="8" t="s">
        <v>33</v>
      </c>
      <c r="D10" s="9" t="s">
        <v>73</v>
      </c>
      <c r="E10" s="9" t="s">
        <v>20</v>
      </c>
      <c r="F10" s="46" t="s">
        <v>59</v>
      </c>
      <c r="G10" s="9" t="s">
        <v>76</v>
      </c>
      <c r="H10" s="15" t="s">
        <v>60</v>
      </c>
      <c r="I10" s="10">
        <v>2</v>
      </c>
      <c r="J10" s="22">
        <v>44836</v>
      </c>
      <c r="K10" s="20" t="s">
        <v>17</v>
      </c>
      <c r="L10" s="10" t="s">
        <v>18</v>
      </c>
      <c r="M10" s="9" t="s">
        <v>66</v>
      </c>
      <c r="N10" s="21"/>
      <c r="O10" s="9" t="s">
        <v>34</v>
      </c>
    </row>
    <row r="11" spans="2:15" ht="51" x14ac:dyDescent="0.2">
      <c r="B11" s="7" t="s">
        <v>32</v>
      </c>
      <c r="C11" s="16" t="s">
        <v>36</v>
      </c>
      <c r="D11" s="17" t="s">
        <v>74</v>
      </c>
      <c r="E11" s="17" t="s">
        <v>24</v>
      </c>
      <c r="F11" s="46" t="s">
        <v>59</v>
      </c>
      <c r="G11" s="18" t="s">
        <v>37</v>
      </c>
      <c r="H11" s="15" t="s">
        <v>60</v>
      </c>
      <c r="I11" s="10">
        <v>2</v>
      </c>
      <c r="J11" s="11">
        <v>44837</v>
      </c>
      <c r="K11" s="10" t="s">
        <v>17</v>
      </c>
      <c r="L11" s="10" t="s">
        <v>18</v>
      </c>
      <c r="M11" s="9" t="s">
        <v>67</v>
      </c>
      <c r="N11" s="22"/>
      <c r="O11" s="19" t="s">
        <v>38</v>
      </c>
    </row>
    <row r="12" spans="2:15" ht="39.75" customHeight="1" x14ac:dyDescent="0.2">
      <c r="B12" s="7" t="s">
        <v>35</v>
      </c>
      <c r="C12" s="15"/>
      <c r="D12" s="15"/>
      <c r="E12" s="15"/>
      <c r="F12" s="15"/>
      <c r="G12" s="15"/>
      <c r="H12" s="15"/>
      <c r="I12" s="20"/>
      <c r="J12" s="22"/>
      <c r="K12" s="20"/>
      <c r="L12" s="20"/>
      <c r="M12" s="22"/>
      <c r="N12" s="22"/>
      <c r="O12" s="22"/>
    </row>
    <row r="13" spans="2:15" ht="39.75" customHeight="1" x14ac:dyDescent="0.2">
      <c r="B13" s="7" t="s">
        <v>39</v>
      </c>
      <c r="C13" s="15"/>
      <c r="D13" s="15"/>
      <c r="E13" s="15"/>
      <c r="F13" s="15"/>
      <c r="G13" s="15"/>
      <c r="H13" s="15"/>
      <c r="I13" s="20"/>
      <c r="J13" s="22"/>
      <c r="K13" s="20"/>
      <c r="L13" s="20"/>
      <c r="M13" s="15"/>
      <c r="N13" s="15"/>
      <c r="O13" s="15"/>
    </row>
    <row r="14" spans="2:15" ht="39.75" customHeight="1" x14ac:dyDescent="0.2">
      <c r="B14" s="7" t="s">
        <v>77</v>
      </c>
      <c r="C14" s="15"/>
      <c r="D14" s="15"/>
      <c r="E14" s="15"/>
      <c r="F14" s="15"/>
      <c r="G14" s="15"/>
      <c r="H14" s="15"/>
      <c r="I14" s="20"/>
      <c r="J14" s="22"/>
      <c r="K14" s="20"/>
      <c r="L14" s="20"/>
      <c r="M14" s="15"/>
      <c r="N14" s="15"/>
      <c r="O14" s="15"/>
    </row>
    <row r="15" spans="2:15" ht="39.75" customHeight="1" x14ac:dyDescent="0.2">
      <c r="B15" s="7" t="s">
        <v>40</v>
      </c>
      <c r="C15" s="15"/>
      <c r="D15" s="15"/>
      <c r="E15" s="15"/>
      <c r="F15" s="15"/>
      <c r="G15" s="15"/>
      <c r="H15" s="15"/>
      <c r="I15" s="20"/>
      <c r="J15" s="22"/>
      <c r="K15" s="20"/>
      <c r="L15" s="20"/>
      <c r="M15" s="15"/>
      <c r="N15" s="15"/>
      <c r="O15" s="15"/>
    </row>
    <row r="16" spans="2:15" ht="39.75" customHeight="1" x14ac:dyDescent="0.2">
      <c r="B16" s="7" t="s">
        <v>41</v>
      </c>
      <c r="C16" s="15"/>
      <c r="D16" s="15"/>
      <c r="E16" s="15"/>
      <c r="F16" s="15"/>
      <c r="G16" s="15"/>
      <c r="H16" s="15"/>
      <c r="I16" s="20"/>
      <c r="J16" s="22"/>
      <c r="K16" s="20"/>
      <c r="L16" s="20"/>
      <c r="M16" s="15"/>
      <c r="N16" s="15"/>
      <c r="O16" s="15"/>
    </row>
    <row r="17" spans="2:15" ht="39.75" customHeight="1" x14ac:dyDescent="0.2">
      <c r="B17" s="7" t="s">
        <v>42</v>
      </c>
      <c r="C17" s="15"/>
      <c r="D17" s="15"/>
      <c r="E17" s="15"/>
      <c r="F17" s="15"/>
      <c r="G17" s="15"/>
      <c r="H17" s="15"/>
      <c r="I17" s="20"/>
      <c r="J17" s="22"/>
      <c r="K17" s="20"/>
      <c r="L17" s="20"/>
      <c r="M17" s="15"/>
      <c r="N17" s="15"/>
      <c r="O17" s="15"/>
    </row>
    <row r="18" spans="2:15" ht="39.75" customHeight="1" x14ac:dyDescent="0.2">
      <c r="B18" s="7" t="s">
        <v>43</v>
      </c>
      <c r="C18" s="15"/>
      <c r="D18" s="15"/>
      <c r="E18" s="15"/>
      <c r="F18" s="15"/>
      <c r="G18" s="15"/>
      <c r="H18" s="15"/>
      <c r="I18" s="20"/>
      <c r="J18" s="22"/>
      <c r="K18" s="20"/>
      <c r="L18" s="20"/>
      <c r="M18" s="15"/>
      <c r="N18" s="15"/>
      <c r="O18" s="15"/>
    </row>
    <row r="19" spans="2:15" ht="39.75" customHeight="1" x14ac:dyDescent="0.2">
      <c r="B19" s="7" t="s">
        <v>44</v>
      </c>
      <c r="C19" s="15"/>
      <c r="D19" s="15"/>
      <c r="E19" s="15"/>
      <c r="F19" s="15"/>
      <c r="G19" s="15"/>
      <c r="H19" s="15"/>
      <c r="I19" s="20"/>
      <c r="J19" s="22"/>
      <c r="K19" s="20"/>
      <c r="L19" s="20"/>
      <c r="M19" s="15"/>
      <c r="N19" s="15"/>
      <c r="O19" s="15"/>
    </row>
    <row r="20" spans="2:15" ht="19.5" customHeight="1" x14ac:dyDescent="0.2">
      <c r="I20" s="3"/>
      <c r="J20" s="3"/>
      <c r="K20" s="23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">
      <c r="I24" s="1"/>
      <c r="J24" s="1"/>
      <c r="K24" s="24"/>
      <c r="L24" s="3"/>
    </row>
    <row r="25" spans="2:15" ht="19.5" customHeight="1" x14ac:dyDescent="0.2">
      <c r="I25" s="1"/>
      <c r="J25" s="1"/>
      <c r="K25" s="24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 t="s">
        <v>17</v>
      </c>
      <c r="L29" s="1" t="s">
        <v>18</v>
      </c>
      <c r="M29" s="4"/>
    </row>
    <row r="30" spans="2:15" ht="19.5" customHeight="1" x14ac:dyDescent="0.25">
      <c r="I30" s="1"/>
      <c r="J30" s="1"/>
      <c r="K30" s="2" t="s">
        <v>45</v>
      </c>
      <c r="L30" s="1" t="s">
        <v>46</v>
      </c>
      <c r="M30" s="4"/>
    </row>
    <row r="31" spans="2:15" ht="19.5" customHeight="1" x14ac:dyDescent="0.25">
      <c r="I31" s="1"/>
      <c r="J31" s="1"/>
      <c r="K31" s="2" t="s">
        <v>47</v>
      </c>
      <c r="L31" s="1" t="s">
        <v>48</v>
      </c>
      <c r="M31" s="4"/>
    </row>
    <row r="32" spans="2:15" ht="19.5" customHeight="1" x14ac:dyDescent="0.25">
      <c r="I32" s="1"/>
      <c r="J32" s="1"/>
      <c r="K32" s="2"/>
      <c r="L32" s="1" t="s">
        <v>49</v>
      </c>
      <c r="M32" s="4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3:O3"/>
  </mergeCells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topLeftCell="A12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72" t="s">
        <v>50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68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67" t="s">
        <v>51</v>
      </c>
      <c r="F9" s="68"/>
      <c r="G9" s="34"/>
      <c r="H9" s="67" t="s">
        <v>11</v>
      </c>
      <c r="I9" s="68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22</v>
      </c>
      <c r="D10" s="38"/>
      <c r="E10" s="69" t="str">
        <f>VLOOKUP(C10,'Formato descripción HU'!B6:O19,5,0)</f>
        <v>Personal/Administrador</v>
      </c>
      <c r="F10" s="68"/>
      <c r="G10" s="39"/>
      <c r="H10" s="69" t="str">
        <f>VLOOKUP(C10,'Formato descripción HU'!B6:O19,11,0)</f>
        <v>En proceso</v>
      </c>
      <c r="I10" s="68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52</v>
      </c>
      <c r="D12" s="38"/>
      <c r="E12" s="67" t="s">
        <v>10</v>
      </c>
      <c r="F12" s="68"/>
      <c r="G12" s="39"/>
      <c r="H12" s="67" t="s">
        <v>53</v>
      </c>
      <c r="I12" s="68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42">
        <f>VLOOKUP('Historia de Usuario'!C10,'Formato descripción HU'!B6:O19,8,0)</f>
        <v>2</v>
      </c>
      <c r="D13" s="38"/>
      <c r="E13" s="69" t="str">
        <f>VLOOKUP(C10,'Formato descripción HU'!B6:O19,10,0)</f>
        <v>Alta</v>
      </c>
      <c r="F13" s="68"/>
      <c r="G13" s="39"/>
      <c r="H13" s="69" t="str">
        <f>VLOOKUP(C10,'Formato descripción HU'!B6:O19,7,0)</f>
        <v>Nataly Maldonado</v>
      </c>
      <c r="I13" s="68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50" t="s">
        <v>54</v>
      </c>
      <c r="D15" s="74" t="str">
        <f>VLOOKUP(C10,'Formato descripción HU'!B6:O19,3,0)</f>
        <v>Registrar empleados en la estructura  de datos</v>
      </c>
      <c r="E15" s="55"/>
      <c r="F15" s="35"/>
      <c r="G15" s="50" t="s">
        <v>55</v>
      </c>
      <c r="H15" s="74" t="str">
        <f>VLOOKUP(C10,'Formato descripción HU'!B6:O19,4,0)</f>
        <v xml:space="preserve">Poder consultar esa información </v>
      </c>
      <c r="I15" s="54"/>
      <c r="J15" s="55"/>
      <c r="K15" s="35"/>
      <c r="L15" s="50" t="s">
        <v>56</v>
      </c>
      <c r="M15" s="53" t="str">
        <f>VLOOKUP(C10,'Formato descripción HU'!B6:O19,6,0)</f>
        <v>Ingresar los datos solicitados (nombre, apellidos, fecha de nacimiento, teléfono, género, dirección, usuario y contraseña) y registrarlos en la estructura  de datos</v>
      </c>
      <c r="N15" s="54"/>
      <c r="O15" s="55"/>
      <c r="P15" s="36"/>
    </row>
    <row r="16" spans="2:16" ht="19.5" customHeight="1" x14ac:dyDescent="0.2">
      <c r="B16" s="32"/>
      <c r="C16" s="51"/>
      <c r="D16" s="56"/>
      <c r="E16" s="57"/>
      <c r="F16" s="35"/>
      <c r="G16" s="51"/>
      <c r="H16" s="56"/>
      <c r="I16" s="49"/>
      <c r="J16" s="57"/>
      <c r="K16" s="35"/>
      <c r="L16" s="51"/>
      <c r="M16" s="56"/>
      <c r="N16" s="49"/>
      <c r="O16" s="57"/>
      <c r="P16" s="36"/>
    </row>
    <row r="17" spans="2:16" ht="19.5" customHeight="1" x14ac:dyDescent="0.2">
      <c r="B17" s="32"/>
      <c r="C17" s="52"/>
      <c r="D17" s="58"/>
      <c r="E17" s="60"/>
      <c r="F17" s="35"/>
      <c r="G17" s="52"/>
      <c r="H17" s="58"/>
      <c r="I17" s="59"/>
      <c r="J17" s="60"/>
      <c r="K17" s="35"/>
      <c r="L17" s="52"/>
      <c r="M17" s="58"/>
      <c r="N17" s="59"/>
      <c r="O17" s="60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70" t="s">
        <v>57</v>
      </c>
      <c r="D19" s="55"/>
      <c r="E19" s="61" t="str">
        <f>VLOOKUP(C10,'Formato descripción HU'!B6:O19,14,0)</f>
        <v>Registrar nuevo empleado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6"/>
    </row>
    <row r="20" spans="2:16" ht="19.5" customHeight="1" x14ac:dyDescent="0.2">
      <c r="B20" s="32"/>
      <c r="C20" s="58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71" t="s">
        <v>58</v>
      </c>
      <c r="D22" s="55"/>
      <c r="E22" s="53" t="str">
        <f>VLOOKUP(C10,'Formato descripción HU'!B6:O19,12,0)</f>
        <v>Verificar que en la estructura de datos que se haya registrado un nuevo empleado</v>
      </c>
      <c r="F22" s="54"/>
      <c r="G22" s="54"/>
      <c r="H22" s="55"/>
      <c r="I22" s="35"/>
      <c r="J22" s="71" t="s">
        <v>13</v>
      </c>
      <c r="K22" s="55"/>
      <c r="L22" s="53">
        <f>VLOOKUP(C10,'Formato descripción HU'!B6:O19,13,0)</f>
        <v>0</v>
      </c>
      <c r="M22" s="54"/>
      <c r="N22" s="54"/>
      <c r="O22" s="55"/>
      <c r="P22" s="36"/>
    </row>
    <row r="23" spans="2:16" ht="19.5" customHeight="1" x14ac:dyDescent="0.2">
      <c r="B23" s="32"/>
      <c r="C23" s="56"/>
      <c r="D23" s="57"/>
      <c r="E23" s="56"/>
      <c r="F23" s="49"/>
      <c r="G23" s="49"/>
      <c r="H23" s="57"/>
      <c r="I23" s="35"/>
      <c r="J23" s="56"/>
      <c r="K23" s="57"/>
      <c r="L23" s="56"/>
      <c r="M23" s="49"/>
      <c r="N23" s="49"/>
      <c r="O23" s="57"/>
      <c r="P23" s="36"/>
    </row>
    <row r="24" spans="2:16" ht="19.5" customHeight="1" x14ac:dyDescent="0.2">
      <c r="B24" s="32"/>
      <c r="C24" s="58"/>
      <c r="D24" s="60"/>
      <c r="E24" s="58"/>
      <c r="F24" s="59"/>
      <c r="G24" s="59"/>
      <c r="H24" s="60"/>
      <c r="I24" s="35"/>
      <c r="J24" s="58"/>
      <c r="K24" s="60"/>
      <c r="L24" s="58"/>
      <c r="M24" s="59"/>
      <c r="N24" s="59"/>
      <c r="O24" s="60"/>
      <c r="P24" s="36"/>
    </row>
    <row r="25" spans="2:16" ht="9.75" customHeight="1" x14ac:dyDescent="0.2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reyes</dc:creator>
  <cp:lastModifiedBy>pc</cp:lastModifiedBy>
  <dcterms:created xsi:type="dcterms:W3CDTF">2022-06-08T13:53:49Z</dcterms:created>
  <dcterms:modified xsi:type="dcterms:W3CDTF">2022-06-08T19:55:08Z</dcterms:modified>
</cp:coreProperties>
</file>