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rafas\Downloads\"/>
    </mc:Choice>
  </mc:AlternateContent>
  <xr:revisionPtr revIDLastSave="0" documentId="8_{2DC62A0B-893B-4950-B679-AC7F6DCC8B8F}" xr6:coauthVersionLast="47" xr6:coauthVersionMax="47" xr10:uidLastSave="{00000000-0000-0000-0000-000000000000}"/>
  <bookViews>
    <workbookView xWindow="-120" yWindow="-120" windowWidth="20730" windowHeight="11160" activeTab="1" xr2:uid="{00000000-000D-0000-FFFF-FFFF00000000}"/>
  </bookViews>
  <sheets>
    <sheet name="Backlog" sheetId="1" r:id="rId1"/>
    <sheet name="sprint0" sheetId="2" r:id="rId2"/>
    <sheet name="burdonchart (1)" sheetId="3" r:id="rId3"/>
    <sheet name="burdonchart (2)" sheetId="4" r:id="rId4"/>
    <sheet name="burdonchart (3)" sheetId="5" r:id="rId5"/>
    <sheet name="burdonchart (4)" sheetId="6" r:id="rId6"/>
  </sheets>
  <definedNames>
    <definedName name="_xlnm._FilterDatabase" localSheetId="0" hidden="1">Backlog!$A$1:$Z$996</definedName>
  </definedNames>
  <calcPr calcId="181029"/>
</workbook>
</file>

<file path=xl/calcChain.xml><?xml version="1.0" encoding="utf-8"?>
<calcChain xmlns="http://schemas.openxmlformats.org/spreadsheetml/2006/main">
  <c r="I11" i="6" l="1"/>
  <c r="I10" i="6"/>
  <c r="I9" i="6"/>
  <c r="I8" i="6"/>
  <c r="I7" i="6"/>
  <c r="I6" i="6"/>
  <c r="I5" i="6"/>
  <c r="I4" i="6"/>
  <c r="C16" i="6"/>
  <c r="D16" i="6" s="1"/>
  <c r="E16" i="6" s="1"/>
  <c r="F16" i="6" s="1"/>
  <c r="G16" i="6" s="1"/>
  <c r="H16" i="6" s="1"/>
  <c r="I85" i="2"/>
  <c r="I76" i="2"/>
  <c r="H85" i="2"/>
  <c r="H76" i="2"/>
  <c r="G85" i="2"/>
  <c r="G76" i="2"/>
  <c r="F85" i="2"/>
  <c r="F76" i="2"/>
  <c r="E85" i="2"/>
  <c r="E76" i="2"/>
  <c r="B85" i="2"/>
  <c r="B76" i="2"/>
  <c r="B66" i="2"/>
  <c r="C85" i="2"/>
  <c r="C76" i="2"/>
  <c r="D85" i="2"/>
  <c r="D76" i="2"/>
  <c r="D66" i="2"/>
  <c r="B81" i="2" s="1"/>
  <c r="I91" i="2"/>
  <c r="B90" i="2"/>
  <c r="I82" i="2"/>
  <c r="I13" i="5"/>
  <c r="C13" i="5"/>
  <c r="I12" i="5"/>
  <c r="C12" i="5"/>
  <c r="I11" i="5"/>
  <c r="C11" i="5"/>
  <c r="I10" i="5"/>
  <c r="C10" i="5"/>
  <c r="I9" i="5"/>
  <c r="C9" i="5"/>
  <c r="I8" i="5"/>
  <c r="C8" i="5"/>
  <c r="I7" i="5"/>
  <c r="C7" i="5"/>
  <c r="I6" i="5"/>
  <c r="C6" i="5"/>
  <c r="I5" i="5"/>
  <c r="C5" i="5"/>
  <c r="I4" i="5"/>
  <c r="C4" i="5"/>
  <c r="I11" i="4"/>
  <c r="C11" i="4"/>
  <c r="I10" i="4"/>
  <c r="C10" i="4"/>
  <c r="I9" i="4"/>
  <c r="I8" i="4"/>
  <c r="C8" i="4"/>
  <c r="I7" i="4"/>
  <c r="C6" i="4"/>
  <c r="I4" i="4"/>
  <c r="C4" i="4"/>
  <c r="C15" i="6" l="1"/>
  <c r="D15" i="6" s="1"/>
  <c r="E15" i="6" s="1"/>
  <c r="F15" i="6" s="1"/>
  <c r="G15" i="6" s="1"/>
  <c r="H15" i="6" s="1"/>
  <c r="B87" i="2"/>
  <c r="B88" i="2"/>
  <c r="B89" i="2"/>
  <c r="B78" i="2"/>
  <c r="B79" i="2"/>
  <c r="B80" i="2"/>
  <c r="C16" i="5"/>
  <c r="D16" i="5" s="1"/>
  <c r="E16" i="5" s="1"/>
  <c r="F16" i="5" s="1"/>
  <c r="G16" i="5" s="1"/>
  <c r="H16" i="5" s="1"/>
  <c r="C14" i="4"/>
  <c r="D14" i="4" s="1"/>
  <c r="E14" i="4" s="1"/>
  <c r="F14" i="4" s="1"/>
  <c r="G14" i="4" s="1"/>
  <c r="H14" i="4" s="1"/>
  <c r="C15" i="4"/>
  <c r="D15" i="4" s="1"/>
  <c r="E15" i="4" s="1"/>
  <c r="F15" i="4" s="1"/>
  <c r="G15" i="4" s="1"/>
  <c r="H15" i="4" s="1"/>
  <c r="C15" i="5"/>
  <c r="D15" i="5" s="1"/>
  <c r="E15" i="5" s="1"/>
  <c r="F15" i="5" s="1"/>
  <c r="G15" i="5" s="1"/>
  <c r="H15" i="5" s="1"/>
  <c r="I8" i="3"/>
  <c r="C13" i="3"/>
  <c r="I13" i="3"/>
  <c r="C14" i="3"/>
  <c r="I14" i="3"/>
  <c r="C15" i="3"/>
  <c r="I15" i="3"/>
  <c r="C16" i="3"/>
  <c r="I16" i="3"/>
  <c r="C17" i="3"/>
  <c r="I17" i="3"/>
  <c r="B71" i="2"/>
  <c r="I43" i="2"/>
  <c r="I34" i="2"/>
  <c r="I24" i="2"/>
  <c r="I12" i="2"/>
  <c r="L9" i="2" s="1"/>
  <c r="C66" i="2"/>
  <c r="E66" i="2"/>
  <c r="F66" i="2"/>
  <c r="G66" i="2"/>
  <c r="H66" i="2"/>
  <c r="I66" i="2"/>
  <c r="C57" i="2"/>
  <c r="D57" i="2"/>
  <c r="E57" i="2"/>
  <c r="F57" i="2"/>
  <c r="G57" i="2"/>
  <c r="H57" i="2"/>
  <c r="I57" i="2"/>
  <c r="C46" i="2"/>
  <c r="D46" i="2"/>
  <c r="E46" i="2"/>
  <c r="F46" i="2"/>
  <c r="G46" i="2"/>
  <c r="H46" i="2"/>
  <c r="I46" i="2"/>
  <c r="C37" i="2"/>
  <c r="D37" i="2"/>
  <c r="E37" i="2"/>
  <c r="F37" i="2"/>
  <c r="G37" i="2"/>
  <c r="H37" i="2"/>
  <c r="I37" i="2"/>
  <c r="C27" i="2"/>
  <c r="D27" i="2"/>
  <c r="E27" i="2"/>
  <c r="F27" i="2"/>
  <c r="G27" i="2"/>
  <c r="H27" i="2"/>
  <c r="I27" i="2"/>
  <c r="C15" i="2"/>
  <c r="D15" i="2"/>
  <c r="E15" i="2"/>
  <c r="F15" i="2"/>
  <c r="G15" i="2"/>
  <c r="H15" i="2"/>
  <c r="I15" i="2"/>
  <c r="C3" i="2"/>
  <c r="D3" i="2"/>
  <c r="E3" i="2"/>
  <c r="F3" i="2"/>
  <c r="G3" i="2"/>
  <c r="H3" i="2"/>
  <c r="I3" i="2"/>
  <c r="I72" i="2"/>
  <c r="B57" i="2"/>
  <c r="B62" i="2" s="1"/>
  <c r="I63" i="2"/>
  <c r="B46" i="2"/>
  <c r="B53" i="2" s="1"/>
  <c r="B37" i="2"/>
  <c r="B42" i="2" s="1"/>
  <c r="B27" i="2"/>
  <c r="B33" i="2" s="1"/>
  <c r="B15" i="2"/>
  <c r="B22" i="2" s="1"/>
  <c r="B3" i="2"/>
  <c r="B11" i="2" s="1"/>
  <c r="I12" i="3"/>
  <c r="C12" i="3"/>
  <c r="C11" i="3"/>
  <c r="C5" i="3"/>
  <c r="C6" i="3"/>
  <c r="C7" i="3"/>
  <c r="C8" i="3"/>
  <c r="C9" i="3"/>
  <c r="C10" i="3"/>
  <c r="C4" i="3"/>
  <c r="C19" i="3" s="1"/>
  <c r="D19" i="3" s="1"/>
  <c r="E19" i="3" s="1"/>
  <c r="F19" i="3" s="1"/>
  <c r="G19" i="3" s="1"/>
  <c r="H19" i="3" s="1"/>
  <c r="I54" i="2"/>
  <c r="I4" i="3"/>
  <c r="I11" i="3"/>
  <c r="I10" i="3"/>
  <c r="I9" i="3"/>
  <c r="I7" i="3"/>
  <c r="I6" i="3"/>
  <c r="I5" i="3"/>
  <c r="C20" i="3" l="1"/>
  <c r="D20" i="3" s="1"/>
  <c r="E20" i="3" s="1"/>
  <c r="F20" i="3" s="1"/>
  <c r="G20" i="3" s="1"/>
  <c r="H20" i="3" s="1"/>
  <c r="B70" i="2"/>
  <c r="B61" i="2"/>
  <c r="B52" i="2"/>
  <c r="B41" i="2"/>
  <c r="B32" i="2"/>
  <c r="B39" i="2"/>
  <c r="B40" i="2"/>
  <c r="B17" i="2"/>
  <c r="B19" i="2"/>
  <c r="B21" i="2"/>
  <c r="B23" i="2"/>
  <c r="B18" i="2"/>
  <c r="B20" i="2"/>
  <c r="B6" i="2"/>
  <c r="B10" i="2"/>
  <c r="B8" i="2"/>
  <c r="B5" i="2"/>
  <c r="B7" i="2"/>
  <c r="B9" i="2"/>
  <c r="B68" i="2"/>
  <c r="B69" i="2"/>
  <c r="B59" i="2"/>
  <c r="B60" i="2"/>
  <c r="B51" i="2"/>
  <c r="B49" i="2"/>
  <c r="B48" i="2"/>
  <c r="B50" i="2"/>
  <c r="B30" i="2"/>
  <c r="B29" i="2"/>
  <c r="B31" i="2"/>
</calcChain>
</file>

<file path=xl/sharedStrings.xml><?xml version="1.0" encoding="utf-8"?>
<sst xmlns="http://schemas.openxmlformats.org/spreadsheetml/2006/main" count="385" uniqueCount="146">
  <si>
    <t>ID</t>
  </si>
  <si>
    <t>Tema</t>
  </si>
  <si>
    <t>Como un..</t>
  </si>
  <si>
    <t>C-101</t>
  </si>
  <si>
    <t xml:space="preserve">Gerente </t>
  </si>
  <si>
    <t>Alta</t>
  </si>
  <si>
    <t>Terminado</t>
  </si>
  <si>
    <t>C-102</t>
  </si>
  <si>
    <t>C-103</t>
  </si>
  <si>
    <t>C-104</t>
  </si>
  <si>
    <t>P-101</t>
  </si>
  <si>
    <t>Proforma</t>
  </si>
  <si>
    <t>Agregar proforma</t>
  </si>
  <si>
    <t>registrar una proforma realizada</t>
  </si>
  <si>
    <t>Media</t>
  </si>
  <si>
    <t>En proceso</t>
  </si>
  <si>
    <t>P-102</t>
  </si>
  <si>
    <t>Eliminar proforma</t>
  </si>
  <si>
    <t>eliminar una proforma innecesaria o mal registrada</t>
  </si>
  <si>
    <t>P-103</t>
  </si>
  <si>
    <t>Modificar proforma</t>
  </si>
  <si>
    <t>modificar los datos ingresados en una proforma realizada</t>
  </si>
  <si>
    <t>P-104</t>
  </si>
  <si>
    <t>Visualizar proforma</t>
  </si>
  <si>
    <t>visualizar todas la proformas realizadas</t>
  </si>
  <si>
    <t>P-105</t>
  </si>
  <si>
    <t>Buscar proforma</t>
  </si>
  <si>
    <t>realizar la busqueda de una determinada proforma mediantem su código</t>
  </si>
  <si>
    <t>Necesito</t>
  </si>
  <si>
    <t>Prioridad</t>
  </si>
  <si>
    <t>Status</t>
  </si>
  <si>
    <t>Tareas</t>
  </si>
  <si>
    <t>Asignado</t>
  </si>
  <si>
    <t>Estimado</t>
  </si>
  <si>
    <t>C-101-1</t>
  </si>
  <si>
    <t>C-101-2</t>
  </si>
  <si>
    <t>C-102-1</t>
  </si>
  <si>
    <t>C-102-2</t>
  </si>
  <si>
    <t>Dia 5</t>
  </si>
  <si>
    <t>Dia 4</t>
  </si>
  <si>
    <t>Dia 3</t>
  </si>
  <si>
    <t>Dia 2</t>
  </si>
  <si>
    <t>Dia 1</t>
  </si>
  <si>
    <t>Total de Horas</t>
  </si>
  <si>
    <t>Horas Estimadas</t>
  </si>
  <si>
    <t>Horas Estimadas
Restantes</t>
  </si>
  <si>
    <t>Así podre...</t>
  </si>
  <si>
    <t>Notas</t>
  </si>
  <si>
    <t>Estatus</t>
  </si>
  <si>
    <t>REQ001</t>
  </si>
  <si>
    <t>Programador</t>
  </si>
  <si>
    <t>REQ002</t>
  </si>
  <si>
    <t>C-105</t>
  </si>
  <si>
    <t>Sanguña Robert</t>
  </si>
  <si>
    <t xml:space="preserve">Total </t>
  </si>
  <si>
    <t>Generar un prototipo del ingreso al sistema</t>
  </si>
  <si>
    <t>Crear una interfaz de usuario</t>
  </si>
  <si>
    <t xml:space="preserve">Colocar un formulario para el ingreso de los datos de usuario </t>
  </si>
  <si>
    <t>Validar los datos ingresados</t>
  </si>
  <si>
    <t>Verificar que el usuario se encuentre requistrado en el sistema</t>
  </si>
  <si>
    <t>Prueba de caja blanca</t>
  </si>
  <si>
    <t>Prueba de caja negra</t>
  </si>
  <si>
    <t>Validar que los datos introducidos se hayan guardado correctamente</t>
  </si>
  <si>
    <t>Validar el ingreso al sistema</t>
  </si>
  <si>
    <t>Verificar el ingreso al sistema</t>
  </si>
  <si>
    <t>C-101-3</t>
  </si>
  <si>
    <t>C-101-4</t>
  </si>
  <si>
    <t>C-101-5</t>
  </si>
  <si>
    <t>C-101-6</t>
  </si>
  <si>
    <t>C-101-7</t>
  </si>
  <si>
    <t>C-106</t>
  </si>
  <si>
    <t>REQ003</t>
  </si>
  <si>
    <t>REQ004</t>
  </si>
  <si>
    <t>REQ005</t>
  </si>
  <si>
    <t>REQ006</t>
  </si>
  <si>
    <t>C-107</t>
  </si>
  <si>
    <t>REQ007</t>
  </si>
  <si>
    <t xml:space="preserve">Colocar las opciones con los servicios disponibles en la peluquería </t>
  </si>
  <si>
    <t>Validar que se puedan seleccionar correctamente</t>
  </si>
  <si>
    <t>Generar una pantalla con infomación de los servicios seleccionados por el cliente, así como el valor total a pagar</t>
  </si>
  <si>
    <t>Colocar un formulario para el ingreso de los datos de la tarjeta</t>
  </si>
  <si>
    <t>Enviar un recibo al correo del cliente</t>
  </si>
  <si>
    <t>Imprimir el recibo con todos los datos</t>
  </si>
  <si>
    <t>Crear un menú con todas las opciones disponibles para el control del día</t>
  </si>
  <si>
    <t>C-102-3</t>
  </si>
  <si>
    <t>C-102-4</t>
  </si>
  <si>
    <t>C-102-5</t>
  </si>
  <si>
    <t>C-102-6</t>
  </si>
  <si>
    <t>C-102-7</t>
  </si>
  <si>
    <r>
      <rPr>
        <b/>
        <i/>
        <sz val="12"/>
        <color rgb="FF000000"/>
        <rFont val="Times New Roman"/>
        <family val="1"/>
      </rPr>
      <t>Analisis del Gráfico</t>
    </r>
    <r>
      <rPr>
        <sz val="11"/>
        <color rgb="FF000000"/>
        <rFont val="Times New Roman"/>
        <family val="1"/>
      </rPr>
      <t xml:space="preserve">
En el gráfico se pude obtener información sobre un estimado del tiempo que se tomará en realizar el proyecto. 
La linea roja, muestra como se deberia realizar cada tarea dentro de los diferentes dias, se lo tamará como ideal.
La linea azul en cambio muestra el progreso real de las tareas propuestas, si la linea azul esta por debajo de la linea 
roja se pude deducir que hay un avance de las tareas, si la linea azul se encuentra por arriba de la linea roja, quiere
decir que hay un retraso en las tareas, en nuestro ejemplo, se puede observar un adelanto de las tareas hasta llegar
al punto 0 que viene a ser el termino del proyecto o del script.
En nuestro caso podemos evidenciar que la línea azul está por debajo de la línea roja, esto nos dice que hemos cumplido con el tiempo estipulado que teníamos y no desperdiciamos horas de trabajo. El gráfico es de mucha ayuda para saber si el esfuerzo invertido estuvo de acuerdo al tiempo que teníamos para la realización del proyecto, que en nuestro caso fue bien invertido, y debido a que no hubo inconvenientes pudimos terminar el primer sprint justo como lo teníamos planeado.</t>
    </r>
  </si>
  <si>
    <t>C-103-1</t>
  </si>
  <si>
    <t>C-103-2</t>
  </si>
  <si>
    <t>C-103-3</t>
  </si>
  <si>
    <t>C-103-4</t>
  </si>
  <si>
    <t>C-103-5</t>
  </si>
  <si>
    <t>C-104-1</t>
  </si>
  <si>
    <t>C-104-2</t>
  </si>
  <si>
    <t>C-104-3</t>
  </si>
  <si>
    <t>C-104-4</t>
  </si>
  <si>
    <t>C-105-1</t>
  </si>
  <si>
    <t>C-105-2</t>
  </si>
  <si>
    <t>C-105-3</t>
  </si>
  <si>
    <t>C-105-4</t>
  </si>
  <si>
    <t>C-105-5</t>
  </si>
  <si>
    <t>C-105-6</t>
  </si>
  <si>
    <t>C-106-1</t>
  </si>
  <si>
    <t>C-106-2</t>
  </si>
  <si>
    <t>C-106-3</t>
  </si>
  <si>
    <t>C-106-4</t>
  </si>
  <si>
    <t xml:space="preserve">Generar un prototipo interfaz para agregar cliente </t>
  </si>
  <si>
    <t>Generar un prototipo para ingresar venta</t>
  </si>
  <si>
    <t>Generar un prototipo de la interfaz de registrar proveedor</t>
  </si>
  <si>
    <t>Generar un prototipo registro de un nuevo usuario</t>
  </si>
  <si>
    <t>Generar un prototipo de interfaz de registrar producto</t>
  </si>
  <si>
    <t>C-108</t>
  </si>
  <si>
    <t>C-109</t>
  </si>
  <si>
    <t>REQ008</t>
  </si>
  <si>
    <t>REQ009</t>
  </si>
  <si>
    <t xml:space="preserve">Generar un prototipo donde se muestre  el hostorial de ventas </t>
  </si>
  <si>
    <t>Generar un prototipo donde se muestre la informacion de los datos de la empresa</t>
  </si>
  <si>
    <t xml:space="preserve">Generar un prototipo donde se muestre la lista de usuarios </t>
  </si>
  <si>
    <t>Tener un control de registros de la venta realizadas a los clientes.</t>
  </si>
  <si>
    <t>Tener el control del registro de todos los productos el tipo de proiducto , precio, stok.</t>
  </si>
  <si>
    <t>Tener un control del historial de ventas de los clientes que asisten diariamente al establecimiento, conocer las ganancias totales del día, mes y año.</t>
  </si>
  <si>
    <t>Tener un control de los usuarios registrados en el sistema.</t>
  </si>
  <si>
    <t>Tener el control de seguridad de los datos de la empresa.</t>
  </si>
  <si>
    <t>Validar la informacion ingresada  de los datos del proveedor y  tambien aplicar el CRUD en el listado de los proveedores.</t>
  </si>
  <si>
    <t>Registrar aun nuevo cliente en el sistema una unica vez en la base de datos.</t>
  </si>
  <si>
    <t>Validar la funcionalidad, buscar errores y presentar un avance del sistema al cliente.</t>
  </si>
  <si>
    <t>Yunga Silvia</t>
  </si>
  <si>
    <t xml:space="preserve"> González Rubén </t>
  </si>
  <si>
    <t>Yunga silvia</t>
  </si>
  <si>
    <t>Saltos  Brandon</t>
  </si>
  <si>
    <t xml:space="preserve">Zambrano Rommel </t>
  </si>
  <si>
    <t xml:space="preserve"> Maldonado Ligia </t>
  </si>
  <si>
    <r>
      <rPr>
        <b/>
        <i/>
        <sz val="12"/>
        <color rgb="FF000000"/>
        <rFont val="Times New Roman"/>
        <family val="1"/>
      </rPr>
      <t>Analisis del Gráfico</t>
    </r>
    <r>
      <rPr>
        <sz val="11"/>
        <color rgb="FF000000"/>
        <rFont val="Times New Roman"/>
        <family val="1"/>
      </rPr>
      <t xml:space="preserve">
En el gráfico se pude obtener información sobre un estimado del tiempo que se tomará en crear la interfaz para seleccionar los servicios que ofrece la Minimarket Tecnology tomando en cuenta que el programador dispone de una semana para realizar y comprobar los diferentes requisitos que permiten que el usuario pueda ingresar una venta y agregar cliente.En nuestro caso podemos evidenciar que la línea azul está por debajo de la línea roja, lo cual permite demostrar que hemos cumplido en el  tiempo estipulado que teníamos previsto. Desde un momento vemos que hemos distribuido el tiempo pues podemos ver la holgura que presenta el grafico. de acuerdo al tiempo estimado y tiempo real. Por tal motivo podimos concluir que el tiempo invertido en desarrollar los requisitos para visualizarel ingreso de una venta y agregar un cliente nuevo son acertados.</t>
    </r>
  </si>
  <si>
    <r>
      <rPr>
        <b/>
        <i/>
        <sz val="12"/>
        <color rgb="FF000000"/>
        <rFont val="Times New Roman"/>
        <family val="1"/>
      </rPr>
      <t>Analisis del Gráfico</t>
    </r>
    <r>
      <rPr>
        <sz val="11"/>
        <color rgb="FF000000"/>
        <rFont val="Times New Roman"/>
        <family val="1"/>
      </rPr>
      <t xml:space="preserve">
En el gráfico podemos observar que al desarrollar nuestro requisito del proyecto como lo es el registrar proveedor y producto  comenzamos un poco con problemas de planificacion de tiempo lo que nos llevo a organizarnos de mejor manera el tiempo  . 
La linea roja, muestra como se deberia realizar cada tarea dentro de los diferentes dias, mientras que la linea azul en cambio muestra el progreso real que nos permite saber que debemos realizar cambios para poder planificar de mejor manera el tiempo. Con la planificacion mejor distribuida podemos ver que la linea azul deciende por debajo de la roja mejorando nuestra organizacion del tiempo en desarrollar por parte del equipo programador las horas empleadas en la creacion y desarrollo del requisito  registrar proveedor para poder saber el tipo de producto , precio, stok   asi como la informacion del proveedor.
</t>
    </r>
  </si>
  <si>
    <t>C-107-2</t>
  </si>
  <si>
    <t>C-107-1</t>
  </si>
  <si>
    <t>C-107-4</t>
  </si>
  <si>
    <t>C-107-5</t>
  </si>
  <si>
    <t>C-108-1</t>
  </si>
  <si>
    <t>C-108-2</t>
  </si>
  <si>
    <t>C-108-4</t>
  </si>
  <si>
    <t>C-108-5</t>
  </si>
  <si>
    <r>
      <rPr>
        <b/>
        <i/>
        <sz val="12"/>
        <color rgb="FF000000"/>
        <rFont val="Times New Roman"/>
        <family val="1"/>
      </rPr>
      <t>Analisis del Gráfico</t>
    </r>
    <r>
      <rPr>
        <sz val="11"/>
        <color rgb="FF000000"/>
        <rFont val="Times New Roman"/>
        <family val="1"/>
      </rPr>
      <t xml:space="preserve">
En el gráfico podemos observar que al desarrollar nuestro requisito del proyecto como lo es el historial de ventas y datos de la empresa comenzamos un poco con problemas de planificacion de tiempo lo que nos llevo a organizarnos de mejor manera el tiempo  . 
La linea roja, muestra como se deberia realizar cada tarea dentro de los diferentes dias, mientras que la linea azul en cambio muestra el progreso real que nos permite saber que debemos realizar cambios para poder planificar de mejor manera el tiempo. Con la planificacion mejor distribuida podemos ver que la linea azul deciende por debajo de la roja mejorando nuestra organizacion del tiempo en desarrollar por parte del equipo programador las horas empleadas en la creacion y desarrollo del requisito  historial de ventas y datos de la empresa de esta manera se podra saber los clientes que asisten diariamente al establecimiento, conocer las ganancias totales del día, mes y año asi como la seguridad de los datos de la empresa.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</si>
</sst>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font>
    <font>
      <sz val="10"/>
      <name val="Arial"/>
      <family val="2"/>
    </font>
    <font>
      <sz val="11"/>
      <name val="Times New Roman"/>
      <family val="1"/>
    </font>
    <font>
      <b/>
      <sz val="11"/>
      <name val="Times New Roman"/>
      <family val="1"/>
    </font>
    <font>
      <b/>
      <sz val="11"/>
      <color rgb="FF000000"/>
      <name val="Times New Roman"/>
      <family val="1"/>
    </font>
    <font>
      <sz val="11"/>
      <color rgb="FF000000"/>
      <name val="Times New Roman"/>
      <family val="1"/>
    </font>
    <font>
      <sz val="8"/>
      <name val="Arial"/>
      <family val="2"/>
    </font>
    <font>
      <sz val="11"/>
      <color rgb="FFFF0000"/>
      <name val="Times New Roman"/>
      <family val="1"/>
    </font>
    <font>
      <sz val="11"/>
      <color theme="1"/>
      <name val="Times New Roman"/>
      <family val="1"/>
    </font>
    <font>
      <b/>
      <i/>
      <sz val="12"/>
      <color rgb="FF000000"/>
      <name val="Times New Roman"/>
      <family val="1"/>
    </font>
    <font>
      <sz val="10"/>
      <color rgb="FF000000"/>
      <name val="Arial"/>
      <family val="2"/>
    </font>
  </fonts>
  <fills count="7">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1" xfId="0" applyFont="1" applyBorder="1"/>
    <xf numFmtId="0" fontId="3" fillId="0" borderId="0" xfId="0" applyFont="1" applyAlignment="1">
      <alignment horizontal="center"/>
    </xf>
    <xf numFmtId="0" fontId="4" fillId="0" borderId="0" xfId="0" applyFont="1" applyAlignment="1"/>
    <xf numFmtId="0" fontId="5" fillId="0" borderId="0" xfId="0" applyFont="1" applyAlignment="1"/>
    <xf numFmtId="0" fontId="2" fillId="0" borderId="0" xfId="0" applyFont="1" applyAlignment="1"/>
    <xf numFmtId="0" fontId="5" fillId="0" borderId="0" xfId="0" applyFont="1" applyAlignment="1">
      <alignment horizontal="left"/>
    </xf>
    <xf numFmtId="0" fontId="2" fillId="2" borderId="0" xfId="0" applyFont="1" applyFill="1" applyAlignment="1"/>
    <xf numFmtId="0" fontId="3" fillId="0" borderId="0" xfId="0" applyFont="1" applyAlignment="1"/>
    <xf numFmtId="0" fontId="2" fillId="0" borderId="0" xfId="0" applyFont="1" applyAlignment="1">
      <alignment horizontal="right"/>
    </xf>
    <xf numFmtId="0" fontId="2" fillId="0" borderId="0" xfId="0" applyFont="1" applyAlignment="1">
      <alignment horizontal="left"/>
    </xf>
    <xf numFmtId="0" fontId="3" fillId="0" borderId="0" xfId="0" applyFont="1" applyAlignment="1">
      <alignment horizontal="left"/>
    </xf>
    <xf numFmtId="0" fontId="2" fillId="3" borderId="0" xfId="0" applyFont="1" applyFill="1" applyAlignment="1">
      <alignment horizontal="right"/>
    </xf>
    <xf numFmtId="0" fontId="2" fillId="4" borderId="0" xfId="0" applyFont="1" applyFill="1" applyAlignment="1">
      <alignment horizontal="right"/>
    </xf>
    <xf numFmtId="0" fontId="2" fillId="5" borderId="0" xfId="0" applyFont="1" applyFill="1" applyAlignment="1"/>
    <xf numFmtId="0" fontId="7" fillId="0" borderId="0" xfId="0" applyFont="1" applyAlignment="1"/>
    <xf numFmtId="0" fontId="2" fillId="0" borderId="0" xfId="0" applyFont="1" applyAlignment="1">
      <alignment horizontal="left"/>
    </xf>
    <xf numFmtId="0" fontId="2" fillId="0" borderId="0" xfId="0" applyFont="1" applyAlignment="1"/>
    <xf numFmtId="0" fontId="5" fillId="0" borderId="0" xfId="0" applyFont="1" applyAlignment="1">
      <alignment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xf>
    <xf numFmtId="0" fontId="5" fillId="0" borderId="0" xfId="0" applyFont="1" applyAlignment="1">
      <alignment horizontal="left" vertical="center"/>
    </xf>
    <xf numFmtId="0" fontId="2" fillId="0" borderId="0" xfId="0" applyFont="1" applyAlignment="1"/>
    <xf numFmtId="0" fontId="5" fillId="0" borderId="0" xfId="0" applyFont="1" applyAlignment="1">
      <alignment vertical="top" wrapText="1"/>
    </xf>
    <xf numFmtId="0" fontId="5" fillId="0" borderId="0" xfId="0" applyFont="1" applyAlignment="1">
      <alignment vertical="top"/>
    </xf>
    <xf numFmtId="0" fontId="2" fillId="0" borderId="0" xfId="0" applyFont="1" applyAlignment="1">
      <alignment horizontal="left"/>
    </xf>
    <xf numFmtId="0" fontId="2" fillId="0" borderId="0" xfId="0" applyFont="1" applyAlignment="1"/>
    <xf numFmtId="0" fontId="2" fillId="0" borderId="0" xfId="0" applyFont="1" applyAlignment="1">
      <alignment horizontal="left"/>
    </xf>
    <xf numFmtId="0" fontId="2" fillId="0" borderId="0" xfId="0" applyFont="1" applyAlignment="1"/>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5" fillId="0" borderId="0"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10" fillId="0" borderId="0" xfId="0" applyFont="1" applyAlignment="1"/>
    <xf numFmtId="0" fontId="1" fillId="6" borderId="0" xfId="0" applyFont="1" applyFill="1" applyAlignment="1"/>
  </cellXfs>
  <cellStyles count="1">
    <cellStyle name="Normal" xfId="0" builtinId="0"/>
  </cellStyles>
  <dxfs count="19">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 (1)'!$C$19:$H$19</c:f>
              <c:numCache>
                <c:formatCode>General</c:formatCode>
                <c:ptCount val="6"/>
                <c:pt idx="0">
                  <c:v>25</c:v>
                </c:pt>
                <c:pt idx="1">
                  <c:v>18</c:v>
                </c:pt>
                <c:pt idx="2">
                  <c:v>12</c:v>
                </c:pt>
                <c:pt idx="3">
                  <c:v>5</c:v>
                </c:pt>
                <c:pt idx="4">
                  <c:v>4</c:v>
                </c:pt>
                <c:pt idx="5">
                  <c:v>0</c:v>
                </c:pt>
              </c:numCache>
            </c:numRef>
          </c:val>
          <c:smooth val="0"/>
          <c:extLst>
            <c:ext xmlns:c16="http://schemas.microsoft.com/office/drawing/2014/chart" uri="{C3380CC4-5D6E-409C-BE32-E72D297353CC}">
              <c16:uniqueId val="{00000000-D929-4C74-99AB-9F76DC6957B7}"/>
            </c:ext>
          </c:extLst>
        </c:ser>
        <c:ser>
          <c:idx val="1"/>
          <c:order val="1"/>
          <c:spPr>
            <a:ln cmpd="sng">
              <a:solidFill>
                <a:srgbClr val="DC3912"/>
              </a:solidFill>
            </a:ln>
          </c:spPr>
          <c:marker>
            <c:symbol val="none"/>
          </c:marker>
          <c:val>
            <c:numRef>
              <c:f>'burdonchart (1)'!$C$20:$H$20</c:f>
              <c:numCache>
                <c:formatCode>General</c:formatCode>
                <c:ptCount val="6"/>
                <c:pt idx="0">
                  <c:v>25</c:v>
                </c:pt>
                <c:pt idx="1">
                  <c:v>20</c:v>
                </c:pt>
                <c:pt idx="2">
                  <c:v>15</c:v>
                </c:pt>
                <c:pt idx="3">
                  <c:v>10</c:v>
                </c:pt>
                <c:pt idx="4">
                  <c:v>5</c:v>
                </c:pt>
                <c:pt idx="5">
                  <c:v>0</c:v>
                </c:pt>
              </c:numCache>
            </c:numRef>
          </c:val>
          <c:smooth val="0"/>
          <c:extLst>
            <c:ext xmlns:c16="http://schemas.microsoft.com/office/drawing/2014/chart" uri="{C3380CC4-5D6E-409C-BE32-E72D297353CC}">
              <c16:uniqueId val="{00000001-D929-4C74-99AB-9F76DC6957B7}"/>
            </c:ext>
          </c:extLst>
        </c:ser>
        <c:dLbls>
          <c:showLegendKey val="0"/>
          <c:showVal val="0"/>
          <c:showCatName val="0"/>
          <c:showSerName val="0"/>
          <c:showPercent val="0"/>
          <c:showBubbleSize val="0"/>
        </c:dLbls>
        <c:smooth val="0"/>
        <c:axId val="1683800272"/>
        <c:axId val="1683809520"/>
      </c:lineChart>
      <c:catAx>
        <c:axId val="1683800272"/>
        <c:scaling>
          <c:orientation val="minMax"/>
        </c:scaling>
        <c:delete val="0"/>
        <c:axPos val="b"/>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s-ES"/>
          </a:p>
        </c:txPr>
        <c:crossAx val="1683809520"/>
        <c:crosses val="autoZero"/>
        <c:auto val="1"/>
        <c:lblAlgn val="ctr"/>
        <c:lblOffset val="100"/>
        <c:noMultiLvlLbl val="1"/>
      </c:catAx>
      <c:valAx>
        <c:axId val="1683809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s-ES"/>
          </a:p>
        </c:txPr>
        <c:crossAx val="1683800272"/>
        <c:crosses val="autoZero"/>
        <c:crossBetween val="between"/>
      </c:valAx>
    </c:plotArea>
    <c:legend>
      <c:legendPos val="r"/>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 (2)'!$C$14:$H$14</c:f>
              <c:numCache>
                <c:formatCode>General</c:formatCode>
                <c:ptCount val="6"/>
                <c:pt idx="0">
                  <c:v>21</c:v>
                </c:pt>
                <c:pt idx="1">
                  <c:v>13</c:v>
                </c:pt>
                <c:pt idx="2">
                  <c:v>7</c:v>
                </c:pt>
                <c:pt idx="3">
                  <c:v>2</c:v>
                </c:pt>
                <c:pt idx="4">
                  <c:v>2</c:v>
                </c:pt>
                <c:pt idx="5">
                  <c:v>0</c:v>
                </c:pt>
              </c:numCache>
            </c:numRef>
          </c:val>
          <c:smooth val="0"/>
          <c:extLst>
            <c:ext xmlns:c16="http://schemas.microsoft.com/office/drawing/2014/chart" uri="{C3380CC4-5D6E-409C-BE32-E72D297353CC}">
              <c16:uniqueId val="{00000000-D929-4C74-99AB-9F76DC6957B7}"/>
            </c:ext>
          </c:extLst>
        </c:ser>
        <c:ser>
          <c:idx val="1"/>
          <c:order val="1"/>
          <c:spPr>
            <a:ln cmpd="sng">
              <a:solidFill>
                <a:srgbClr val="DC3912"/>
              </a:solidFill>
            </a:ln>
          </c:spPr>
          <c:marker>
            <c:symbol val="none"/>
          </c:marker>
          <c:val>
            <c:numRef>
              <c:f>'burdonchart (2)'!$C$15:$H$15</c:f>
              <c:numCache>
                <c:formatCode>General</c:formatCode>
                <c:ptCount val="6"/>
                <c:pt idx="0">
                  <c:v>21</c:v>
                </c:pt>
                <c:pt idx="1">
                  <c:v>16.8</c:v>
                </c:pt>
                <c:pt idx="2">
                  <c:v>12.600000000000001</c:v>
                </c:pt>
                <c:pt idx="3">
                  <c:v>8.4000000000000021</c:v>
                </c:pt>
                <c:pt idx="4">
                  <c:v>4.200000000000002</c:v>
                </c:pt>
                <c:pt idx="5">
                  <c:v>0</c:v>
                </c:pt>
              </c:numCache>
            </c:numRef>
          </c:val>
          <c:smooth val="0"/>
          <c:extLst>
            <c:ext xmlns:c16="http://schemas.microsoft.com/office/drawing/2014/chart" uri="{C3380CC4-5D6E-409C-BE32-E72D297353CC}">
              <c16:uniqueId val="{00000001-D929-4C74-99AB-9F76DC6957B7}"/>
            </c:ext>
          </c:extLst>
        </c:ser>
        <c:dLbls>
          <c:showLegendKey val="0"/>
          <c:showVal val="0"/>
          <c:showCatName val="0"/>
          <c:showSerName val="0"/>
          <c:showPercent val="0"/>
          <c:showBubbleSize val="0"/>
        </c:dLbls>
        <c:smooth val="0"/>
        <c:axId val="1683795920"/>
        <c:axId val="1683797552"/>
      </c:lineChart>
      <c:catAx>
        <c:axId val="1683795920"/>
        <c:scaling>
          <c:orientation val="minMax"/>
        </c:scaling>
        <c:delete val="0"/>
        <c:axPos val="b"/>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s-ES"/>
          </a:p>
        </c:txPr>
        <c:crossAx val="1683797552"/>
        <c:crosses val="autoZero"/>
        <c:auto val="1"/>
        <c:lblAlgn val="ctr"/>
        <c:lblOffset val="100"/>
        <c:noMultiLvlLbl val="1"/>
      </c:catAx>
      <c:valAx>
        <c:axId val="1683797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s-ES"/>
          </a:p>
        </c:txPr>
        <c:crossAx val="1683795920"/>
        <c:crosses val="autoZero"/>
        <c:crossBetween val="between"/>
      </c:valAx>
    </c:plotArea>
    <c:legend>
      <c:legendPos val="r"/>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 (3)'!$C$15:$H$15</c:f>
              <c:numCache>
                <c:formatCode>General</c:formatCode>
                <c:ptCount val="6"/>
                <c:pt idx="0">
                  <c:v>19</c:v>
                </c:pt>
                <c:pt idx="1">
                  <c:v>17</c:v>
                </c:pt>
                <c:pt idx="2">
                  <c:v>10</c:v>
                </c:pt>
                <c:pt idx="3">
                  <c:v>4</c:v>
                </c:pt>
                <c:pt idx="4">
                  <c:v>3</c:v>
                </c:pt>
                <c:pt idx="5">
                  <c:v>0</c:v>
                </c:pt>
              </c:numCache>
            </c:numRef>
          </c:val>
          <c:smooth val="0"/>
          <c:extLst>
            <c:ext xmlns:c16="http://schemas.microsoft.com/office/drawing/2014/chart" uri="{C3380CC4-5D6E-409C-BE32-E72D297353CC}">
              <c16:uniqueId val="{00000000-D929-4C74-99AB-9F76DC6957B7}"/>
            </c:ext>
          </c:extLst>
        </c:ser>
        <c:ser>
          <c:idx val="1"/>
          <c:order val="1"/>
          <c:spPr>
            <a:ln cmpd="sng">
              <a:solidFill>
                <a:srgbClr val="DC3912"/>
              </a:solidFill>
            </a:ln>
          </c:spPr>
          <c:marker>
            <c:symbol val="none"/>
          </c:marker>
          <c:val>
            <c:numRef>
              <c:f>'burdonchart (3)'!$C$16:$H$16</c:f>
              <c:numCache>
                <c:formatCode>General</c:formatCode>
                <c:ptCount val="6"/>
                <c:pt idx="0">
                  <c:v>19</c:v>
                </c:pt>
                <c:pt idx="1">
                  <c:v>15.2</c:v>
                </c:pt>
                <c:pt idx="2">
                  <c:v>11.399999999999999</c:v>
                </c:pt>
                <c:pt idx="3">
                  <c:v>7.5999999999999988</c:v>
                </c:pt>
                <c:pt idx="4">
                  <c:v>3.7999999999999989</c:v>
                </c:pt>
                <c:pt idx="5">
                  <c:v>0</c:v>
                </c:pt>
              </c:numCache>
            </c:numRef>
          </c:val>
          <c:smooth val="0"/>
          <c:extLst>
            <c:ext xmlns:c16="http://schemas.microsoft.com/office/drawing/2014/chart" uri="{C3380CC4-5D6E-409C-BE32-E72D297353CC}">
              <c16:uniqueId val="{00000001-D929-4C74-99AB-9F76DC6957B7}"/>
            </c:ext>
          </c:extLst>
        </c:ser>
        <c:dLbls>
          <c:showLegendKey val="0"/>
          <c:showVal val="0"/>
          <c:showCatName val="0"/>
          <c:showSerName val="0"/>
          <c:showPercent val="0"/>
          <c:showBubbleSize val="0"/>
        </c:dLbls>
        <c:smooth val="0"/>
        <c:axId val="1683805712"/>
        <c:axId val="1683798096"/>
      </c:lineChart>
      <c:catAx>
        <c:axId val="1683805712"/>
        <c:scaling>
          <c:orientation val="minMax"/>
        </c:scaling>
        <c:delete val="0"/>
        <c:axPos val="b"/>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s-ES"/>
          </a:p>
        </c:txPr>
        <c:crossAx val="1683798096"/>
        <c:crosses val="autoZero"/>
        <c:auto val="1"/>
        <c:lblAlgn val="ctr"/>
        <c:lblOffset val="100"/>
        <c:noMultiLvlLbl val="1"/>
      </c:catAx>
      <c:valAx>
        <c:axId val="1683798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s-ES"/>
          </a:p>
        </c:txPr>
        <c:crossAx val="1683805712"/>
        <c:crosses val="autoZero"/>
        <c:crossBetween val="between"/>
      </c:valAx>
    </c:plotArea>
    <c:legend>
      <c:legendPos val="r"/>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 (4)'!$C$15:$H$15</c:f>
              <c:numCache>
                <c:formatCode>General</c:formatCode>
                <c:ptCount val="6"/>
                <c:pt idx="0">
                  <c:v>15</c:v>
                </c:pt>
                <c:pt idx="1">
                  <c:v>13</c:v>
                </c:pt>
                <c:pt idx="2">
                  <c:v>8</c:v>
                </c:pt>
                <c:pt idx="3">
                  <c:v>5</c:v>
                </c:pt>
                <c:pt idx="4">
                  <c:v>1</c:v>
                </c:pt>
                <c:pt idx="5">
                  <c:v>-1</c:v>
                </c:pt>
              </c:numCache>
            </c:numRef>
          </c:val>
          <c:smooth val="0"/>
          <c:extLst>
            <c:ext xmlns:c16="http://schemas.microsoft.com/office/drawing/2014/chart" uri="{C3380CC4-5D6E-409C-BE32-E72D297353CC}">
              <c16:uniqueId val="{00000000-96B0-4A19-A167-ED313B5A6DAE}"/>
            </c:ext>
          </c:extLst>
        </c:ser>
        <c:ser>
          <c:idx val="1"/>
          <c:order val="1"/>
          <c:spPr>
            <a:ln cmpd="sng">
              <a:solidFill>
                <a:srgbClr val="DC3912"/>
              </a:solidFill>
            </a:ln>
          </c:spPr>
          <c:marker>
            <c:symbol val="none"/>
          </c:marker>
          <c:val>
            <c:numRef>
              <c:f>'burdonchart (4)'!$C$16:$H$16</c:f>
              <c:numCache>
                <c:formatCode>General</c:formatCode>
                <c:ptCount val="6"/>
                <c:pt idx="0">
                  <c:v>15</c:v>
                </c:pt>
                <c:pt idx="1">
                  <c:v>12</c:v>
                </c:pt>
                <c:pt idx="2">
                  <c:v>9</c:v>
                </c:pt>
                <c:pt idx="3">
                  <c:v>6</c:v>
                </c:pt>
                <c:pt idx="4">
                  <c:v>3</c:v>
                </c:pt>
                <c:pt idx="5">
                  <c:v>0</c:v>
                </c:pt>
              </c:numCache>
            </c:numRef>
          </c:val>
          <c:smooth val="0"/>
          <c:extLst>
            <c:ext xmlns:c16="http://schemas.microsoft.com/office/drawing/2014/chart" uri="{C3380CC4-5D6E-409C-BE32-E72D297353CC}">
              <c16:uniqueId val="{00000001-96B0-4A19-A167-ED313B5A6DAE}"/>
            </c:ext>
          </c:extLst>
        </c:ser>
        <c:dLbls>
          <c:showLegendKey val="0"/>
          <c:showVal val="0"/>
          <c:showCatName val="0"/>
          <c:showSerName val="0"/>
          <c:showPercent val="0"/>
          <c:showBubbleSize val="0"/>
        </c:dLbls>
        <c:smooth val="0"/>
        <c:axId val="1683805712"/>
        <c:axId val="1683798096"/>
      </c:lineChart>
      <c:catAx>
        <c:axId val="1683805712"/>
        <c:scaling>
          <c:orientation val="minMax"/>
        </c:scaling>
        <c:delete val="0"/>
        <c:axPos val="b"/>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s-ES"/>
          </a:p>
        </c:txPr>
        <c:crossAx val="1683798096"/>
        <c:crosses val="autoZero"/>
        <c:auto val="1"/>
        <c:lblAlgn val="ctr"/>
        <c:lblOffset val="100"/>
        <c:noMultiLvlLbl val="1"/>
      </c:catAx>
      <c:valAx>
        <c:axId val="1683798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s-ES"/>
          </a:p>
        </c:txPr>
        <c:crossAx val="1683805712"/>
        <c:crosses val="autoZero"/>
        <c:crossBetween val="between"/>
      </c:valAx>
    </c:plotArea>
    <c:legend>
      <c:legendPos val="r"/>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533400</xdr:colOff>
      <xdr:row>21</xdr:row>
      <xdr:rowOff>171450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533400</xdr:colOff>
      <xdr:row>21</xdr:row>
      <xdr:rowOff>171450</xdr:rowOff>
    </xdr:from>
    <xdr:ext cx="5715000" cy="3533775"/>
    <xdr:graphicFrame macro="">
      <xdr:nvGraphicFramePr>
        <xdr:cNvPr id="2" name="Chart 1" title="Gráfico">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533400</xdr:colOff>
      <xdr:row>17</xdr:row>
      <xdr:rowOff>171450</xdr:rowOff>
    </xdr:from>
    <xdr:ext cx="5715000" cy="3533775"/>
    <xdr:graphicFrame macro="">
      <xdr:nvGraphicFramePr>
        <xdr:cNvPr id="2" name="Chart 1" title="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533400</xdr:colOff>
      <xdr:row>17</xdr:row>
      <xdr:rowOff>171450</xdr:rowOff>
    </xdr:from>
    <xdr:ext cx="5715000" cy="3533775"/>
    <xdr:graphicFrame macro="">
      <xdr:nvGraphicFramePr>
        <xdr:cNvPr id="2" name="Chart 1" title="Gráfico">
          <a:extLst>
            <a:ext uri="{FF2B5EF4-FFF2-40B4-BE49-F238E27FC236}">
              <a16:creationId xmlns:a16="http://schemas.microsoft.com/office/drawing/2014/main" id="{6D90908D-A0EE-4309-B719-9BFEB8096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headerRowDxfId="15" dataDxfId="14" totalsRowDxfId="13">
  <tableColumns count="1">
    <tableColumn id="1" xr3:uid="{00000000-0010-0000-0000-000001000000}" name="Column1" dataDxfId="12"/>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3" displayName="Table_13" ref="I4:I12" headerRowCount="0" headerRowDxfId="11" dataDxfId="10" totalsRowDxfId="9">
  <tableColumns count="1">
    <tableColumn id="1" xr3:uid="{00000000-0010-0000-0100-000001000000}" name="Column1" dataDxfId="8">
      <calculatedColumnFormula>SUM(D4:H4)</calculatedColumnFormula>
    </tableColumn>
  </tableColumns>
  <tableStyleInfo name="burdonchar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34" displayName="Table_134" ref="I4:I12" headerRowCount="0" headerRowDxfId="7" dataDxfId="6" totalsRowDxfId="5">
  <tableColumns count="1">
    <tableColumn id="1" xr3:uid="{00000000-0010-0000-0200-000001000000}" name="Column1" dataDxfId="4">
      <calculatedColumnFormula>SUM(D4:H4)</calculatedColumnFormula>
    </tableColumn>
  </tableColumns>
  <tableStyleInfo name="burdonchar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98270D-DD00-4493-8BBA-B5628E38F078}" name="Table_1345" displayName="Table_1345" ref="I4:I12" headerRowCount="0" headerRowDxfId="3" dataDxfId="2" totalsRowDxfId="1">
  <tableColumns count="1">
    <tableColumn id="1" xr3:uid="{B8E9BDFB-7560-4E2E-A7A2-C1E3C9EAFA20}" name="Column1" dataDxfId="0">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I997"/>
  <sheetViews>
    <sheetView zoomScaleNormal="100" workbookViewId="0">
      <selection activeCell="E8" sqref="E8"/>
    </sheetView>
  </sheetViews>
  <sheetFormatPr baseColWidth="10" defaultColWidth="14.42578125" defaultRowHeight="15.75" customHeight="1" x14ac:dyDescent="0.25"/>
  <cols>
    <col min="1" max="1" width="14.42578125" style="5"/>
    <col min="2" max="2" width="18.5703125" style="5" customWidth="1"/>
    <col min="3" max="3" width="16.140625" style="5" customWidth="1"/>
    <col min="4" max="4" width="59.140625" style="5" customWidth="1"/>
    <col min="5" max="5" width="71.7109375" style="5" customWidth="1"/>
    <col min="6" max="16384" width="14.42578125" style="5"/>
  </cols>
  <sheetData>
    <row r="1" spans="1:9" ht="15" x14ac:dyDescent="0.25">
      <c r="A1" s="3" t="s">
        <v>0</v>
      </c>
      <c r="B1" s="3" t="s">
        <v>1</v>
      </c>
      <c r="C1" s="3" t="s">
        <v>2</v>
      </c>
      <c r="D1" s="3" t="s">
        <v>28</v>
      </c>
      <c r="E1" s="3" t="s">
        <v>46</v>
      </c>
      <c r="F1" s="3" t="s">
        <v>47</v>
      </c>
      <c r="G1" s="3" t="s">
        <v>29</v>
      </c>
      <c r="H1" s="3" t="s">
        <v>48</v>
      </c>
      <c r="I1" s="4"/>
    </row>
    <row r="2" spans="1:9" ht="15" x14ac:dyDescent="0.25">
      <c r="A2" s="6" t="s">
        <v>3</v>
      </c>
      <c r="B2" s="2" t="s">
        <v>49</v>
      </c>
      <c r="C2" s="6" t="s">
        <v>50</v>
      </c>
      <c r="D2" s="6" t="s">
        <v>55</v>
      </c>
      <c r="E2" s="6" t="s">
        <v>128</v>
      </c>
      <c r="G2" s="6" t="s">
        <v>5</v>
      </c>
      <c r="H2" s="6" t="s">
        <v>6</v>
      </c>
      <c r="I2" s="7"/>
    </row>
    <row r="3" spans="1:9" ht="15" x14ac:dyDescent="0.25">
      <c r="A3" s="18" t="s">
        <v>7</v>
      </c>
      <c r="B3" s="2" t="s">
        <v>51</v>
      </c>
      <c r="C3" s="18" t="s">
        <v>50</v>
      </c>
      <c r="D3" s="6" t="s">
        <v>112</v>
      </c>
      <c r="E3" s="6" t="s">
        <v>128</v>
      </c>
      <c r="G3" s="6" t="s">
        <v>5</v>
      </c>
      <c r="H3" s="6" t="s">
        <v>6</v>
      </c>
      <c r="I3" s="7"/>
    </row>
    <row r="4" spans="1:9" ht="15.75" customHeight="1" x14ac:dyDescent="0.25">
      <c r="A4" s="18" t="s">
        <v>8</v>
      </c>
      <c r="B4" s="2" t="s">
        <v>71</v>
      </c>
      <c r="C4" s="18" t="s">
        <v>50</v>
      </c>
      <c r="D4" s="5" t="s">
        <v>110</v>
      </c>
      <c r="E4" s="21" t="s">
        <v>121</v>
      </c>
      <c r="G4" s="18" t="s">
        <v>5</v>
      </c>
      <c r="H4" s="5" t="s">
        <v>6</v>
      </c>
    </row>
    <row r="5" spans="1:9" ht="15" x14ac:dyDescent="0.25">
      <c r="A5" s="22" t="s">
        <v>9</v>
      </c>
      <c r="B5" s="23" t="s">
        <v>72</v>
      </c>
      <c r="C5" s="22" t="s">
        <v>50</v>
      </c>
      <c r="D5" s="19" t="s">
        <v>109</v>
      </c>
      <c r="E5" s="20" t="s">
        <v>127</v>
      </c>
      <c r="G5" s="18" t="s">
        <v>5</v>
      </c>
      <c r="H5" s="5" t="s">
        <v>6</v>
      </c>
    </row>
    <row r="6" spans="1:9" ht="30" x14ac:dyDescent="0.25">
      <c r="A6" s="22" t="s">
        <v>52</v>
      </c>
      <c r="B6" s="23" t="s">
        <v>73</v>
      </c>
      <c r="C6" s="22" t="s">
        <v>50</v>
      </c>
      <c r="D6" s="19" t="s">
        <v>111</v>
      </c>
      <c r="E6" s="21" t="s">
        <v>126</v>
      </c>
      <c r="G6" s="18" t="s">
        <v>5</v>
      </c>
      <c r="H6" s="5" t="s">
        <v>6</v>
      </c>
    </row>
    <row r="7" spans="1:9" ht="30" x14ac:dyDescent="0.25">
      <c r="A7" s="22" t="s">
        <v>70</v>
      </c>
      <c r="B7" s="23" t="s">
        <v>74</v>
      </c>
      <c r="C7" s="22" t="s">
        <v>50</v>
      </c>
      <c r="D7" s="24" t="s">
        <v>113</v>
      </c>
      <c r="E7" s="21" t="s">
        <v>122</v>
      </c>
      <c r="G7" s="18" t="s">
        <v>5</v>
      </c>
      <c r="H7" s="5" t="s">
        <v>6</v>
      </c>
    </row>
    <row r="8" spans="1:9" ht="30" x14ac:dyDescent="0.25">
      <c r="A8" s="22" t="s">
        <v>75</v>
      </c>
      <c r="B8" s="23" t="s">
        <v>76</v>
      </c>
      <c r="C8" s="22" t="s">
        <v>50</v>
      </c>
      <c r="D8" s="19" t="s">
        <v>118</v>
      </c>
      <c r="E8" s="21" t="s">
        <v>123</v>
      </c>
      <c r="G8" s="18" t="s">
        <v>5</v>
      </c>
      <c r="H8" s="5" t="s">
        <v>6</v>
      </c>
    </row>
    <row r="9" spans="1:9" ht="30" x14ac:dyDescent="0.25">
      <c r="A9" s="22" t="s">
        <v>114</v>
      </c>
      <c r="B9" s="23" t="s">
        <v>116</v>
      </c>
      <c r="C9" s="22" t="s">
        <v>50</v>
      </c>
      <c r="D9" s="19" t="s">
        <v>119</v>
      </c>
      <c r="E9" s="21" t="s">
        <v>125</v>
      </c>
      <c r="G9" s="6" t="s">
        <v>5</v>
      </c>
      <c r="H9" s="6" t="s">
        <v>6</v>
      </c>
    </row>
    <row r="10" spans="1:9" ht="15" x14ac:dyDescent="0.25">
      <c r="A10" s="22" t="s">
        <v>115</v>
      </c>
      <c r="B10" s="23" t="s">
        <v>117</v>
      </c>
      <c r="C10" s="22" t="s">
        <v>50</v>
      </c>
      <c r="D10" s="19" t="s">
        <v>120</v>
      </c>
      <c r="E10" s="21" t="s">
        <v>124</v>
      </c>
      <c r="G10" s="6" t="s">
        <v>5</v>
      </c>
      <c r="H10" s="6" t="s">
        <v>6</v>
      </c>
    </row>
    <row r="11" spans="1:9" customFormat="1" ht="12.75" hidden="1" x14ac:dyDescent="0.2">
      <c r="A11" s="1" t="s">
        <v>10</v>
      </c>
      <c r="B11" s="1" t="s">
        <v>11</v>
      </c>
      <c r="C11" s="1" t="s">
        <v>4</v>
      </c>
      <c r="D11" s="1" t="s">
        <v>12</v>
      </c>
      <c r="E11" s="1" t="s">
        <v>13</v>
      </c>
      <c r="G11" s="1" t="s">
        <v>14</v>
      </c>
      <c r="H11" s="1" t="s">
        <v>15</v>
      </c>
    </row>
    <row r="12" spans="1:9" customFormat="1" ht="12.75" hidden="1" x14ac:dyDescent="0.2">
      <c r="A12" s="1" t="s">
        <v>16</v>
      </c>
      <c r="B12" s="1" t="s">
        <v>11</v>
      </c>
      <c r="C12" s="1" t="s">
        <v>4</v>
      </c>
      <c r="D12" s="1" t="s">
        <v>17</v>
      </c>
      <c r="E12" s="1" t="s">
        <v>18</v>
      </c>
      <c r="G12" s="1" t="s">
        <v>14</v>
      </c>
      <c r="H12" s="1" t="s">
        <v>15</v>
      </c>
    </row>
    <row r="13" spans="1:9" customFormat="1" ht="12.75" hidden="1" x14ac:dyDescent="0.2">
      <c r="A13" s="1" t="s">
        <v>19</v>
      </c>
      <c r="B13" s="1" t="s">
        <v>11</v>
      </c>
      <c r="C13" s="1" t="s">
        <v>4</v>
      </c>
      <c r="D13" s="1" t="s">
        <v>20</v>
      </c>
      <c r="E13" s="1" t="s">
        <v>21</v>
      </c>
      <c r="G13" s="1" t="s">
        <v>14</v>
      </c>
      <c r="H13" s="1" t="s">
        <v>15</v>
      </c>
    </row>
    <row r="14" spans="1:9" customFormat="1" ht="12.75" hidden="1" x14ac:dyDescent="0.2">
      <c r="A14" s="1" t="s">
        <v>22</v>
      </c>
      <c r="B14" s="1" t="s">
        <v>11</v>
      </c>
      <c r="C14" s="1" t="s">
        <v>4</v>
      </c>
      <c r="D14" s="1" t="s">
        <v>23</v>
      </c>
      <c r="E14" s="1" t="s">
        <v>24</v>
      </c>
      <c r="G14" s="1" t="s">
        <v>14</v>
      </c>
      <c r="H14" s="1" t="s">
        <v>15</v>
      </c>
    </row>
    <row r="15" spans="1:9" customFormat="1" ht="12.75" hidden="1" x14ac:dyDescent="0.2">
      <c r="A15" s="1" t="s">
        <v>25</v>
      </c>
      <c r="B15" s="1" t="s">
        <v>11</v>
      </c>
      <c r="C15" s="1" t="s">
        <v>4</v>
      </c>
      <c r="D15" s="1" t="s">
        <v>26</v>
      </c>
      <c r="E15" s="1" t="s">
        <v>27</v>
      </c>
      <c r="G15" s="1" t="s">
        <v>14</v>
      </c>
      <c r="H15" s="1" t="s">
        <v>15</v>
      </c>
    </row>
    <row r="16" spans="1:9" customFormat="1" ht="12.75" hidden="1" x14ac:dyDescent="0.2"/>
    <row r="17" customFormat="1" ht="12.75" hidden="1" x14ac:dyDescent="0.2"/>
    <row r="18" customFormat="1" ht="12.75" hidden="1" x14ac:dyDescent="0.2"/>
    <row r="19" customFormat="1" ht="12.75" hidden="1" x14ac:dyDescent="0.2"/>
    <row r="20" customFormat="1" ht="12.75" hidden="1" x14ac:dyDescent="0.2"/>
    <row r="21" customFormat="1" ht="12.75" hidden="1" x14ac:dyDescent="0.2"/>
    <row r="22" customFormat="1" ht="12.75" hidden="1" x14ac:dyDescent="0.2"/>
    <row r="23" customFormat="1" ht="12.75" hidden="1" x14ac:dyDescent="0.2"/>
    <row r="24" customFormat="1" ht="12.75" hidden="1" x14ac:dyDescent="0.2"/>
    <row r="25" customFormat="1" ht="12.75" hidden="1" x14ac:dyDescent="0.2"/>
    <row r="26" customFormat="1" ht="12.75" hidden="1" x14ac:dyDescent="0.2"/>
    <row r="27" customFormat="1" ht="12.75" hidden="1" x14ac:dyDescent="0.2"/>
    <row r="28" customFormat="1" ht="12.75" hidden="1" x14ac:dyDescent="0.2"/>
    <row r="29" customFormat="1" ht="12.75" hidden="1" x14ac:dyDescent="0.2"/>
    <row r="30" customFormat="1" ht="12.75" hidden="1" x14ac:dyDescent="0.2"/>
    <row r="31" customFormat="1" ht="12.75" hidden="1" x14ac:dyDescent="0.2"/>
    <row r="32" customFormat="1" ht="12.75" hidden="1" x14ac:dyDescent="0.2"/>
    <row r="33" customFormat="1" ht="12.75" hidden="1" x14ac:dyDescent="0.2"/>
    <row r="34" customFormat="1" ht="12.75" hidden="1" x14ac:dyDescent="0.2"/>
    <row r="35" customFormat="1" ht="12.75" hidden="1" x14ac:dyDescent="0.2"/>
    <row r="36" customFormat="1" ht="12.75" hidden="1" x14ac:dyDescent="0.2"/>
    <row r="37" customFormat="1" ht="12.75" hidden="1" x14ac:dyDescent="0.2"/>
    <row r="38" customFormat="1" ht="12.75" hidden="1" x14ac:dyDescent="0.2"/>
    <row r="39" customFormat="1" ht="12.75" hidden="1" x14ac:dyDescent="0.2"/>
    <row r="40" customFormat="1" ht="12.75" hidden="1" x14ac:dyDescent="0.2"/>
    <row r="41" customFormat="1" ht="12.75" hidden="1" x14ac:dyDescent="0.2"/>
    <row r="42" customFormat="1" ht="12.75" hidden="1" x14ac:dyDescent="0.2"/>
    <row r="43" customFormat="1" ht="12.75" hidden="1" x14ac:dyDescent="0.2"/>
    <row r="44" customFormat="1" ht="12.75" hidden="1" x14ac:dyDescent="0.2"/>
    <row r="45" customFormat="1" ht="12.75" hidden="1" x14ac:dyDescent="0.2"/>
    <row r="46" customFormat="1" ht="12.75" hidden="1" x14ac:dyDescent="0.2"/>
    <row r="47" customFormat="1" ht="12.75" hidden="1" x14ac:dyDescent="0.2"/>
    <row r="48" customFormat="1" ht="12.75" hidden="1" x14ac:dyDescent="0.2"/>
    <row r="49" customFormat="1" ht="12.75" hidden="1" x14ac:dyDescent="0.2"/>
    <row r="50" customFormat="1" ht="12.75" hidden="1" x14ac:dyDescent="0.2"/>
    <row r="51" customFormat="1" ht="12.75" hidden="1" x14ac:dyDescent="0.2"/>
    <row r="52" customFormat="1" ht="12.75" hidden="1" x14ac:dyDescent="0.2"/>
    <row r="53" customFormat="1" ht="12.75" hidden="1" x14ac:dyDescent="0.2"/>
    <row r="54" customFormat="1" ht="12.75" hidden="1" x14ac:dyDescent="0.2"/>
    <row r="55" customFormat="1" ht="12.75" hidden="1" x14ac:dyDescent="0.2"/>
    <row r="56" customFormat="1" ht="12.75" hidden="1" x14ac:dyDescent="0.2"/>
    <row r="57" customFormat="1" ht="12.75" hidden="1" x14ac:dyDescent="0.2"/>
    <row r="58" customFormat="1" ht="12.75" hidden="1" x14ac:dyDescent="0.2"/>
    <row r="59" customFormat="1" ht="12.75" hidden="1" x14ac:dyDescent="0.2"/>
    <row r="60" customFormat="1" ht="12.75" hidden="1" x14ac:dyDescent="0.2"/>
    <row r="61" customFormat="1" ht="12.75" hidden="1" x14ac:dyDescent="0.2"/>
    <row r="62" customFormat="1" ht="12.75" hidden="1" x14ac:dyDescent="0.2"/>
    <row r="63" customFormat="1" ht="12.75" hidden="1" x14ac:dyDescent="0.2"/>
    <row r="64" customFormat="1" ht="12.75" hidden="1" x14ac:dyDescent="0.2"/>
    <row r="65" customFormat="1" ht="12.75" hidden="1" x14ac:dyDescent="0.2"/>
    <row r="66" customFormat="1" ht="12.75" hidden="1" x14ac:dyDescent="0.2"/>
    <row r="67" customFormat="1" ht="12.75" hidden="1" x14ac:dyDescent="0.2"/>
    <row r="68" customFormat="1" ht="12.75" hidden="1" x14ac:dyDescent="0.2"/>
    <row r="69" customFormat="1" ht="12.75" hidden="1" x14ac:dyDescent="0.2"/>
    <row r="70" customFormat="1" ht="12.75" hidden="1" x14ac:dyDescent="0.2"/>
    <row r="71" customFormat="1" ht="12.75" hidden="1" x14ac:dyDescent="0.2"/>
    <row r="72" customFormat="1" ht="12.75" hidden="1" x14ac:dyDescent="0.2"/>
    <row r="73" customFormat="1" ht="12.75" hidden="1" x14ac:dyDescent="0.2"/>
    <row r="74" customFormat="1" ht="12.75" hidden="1" x14ac:dyDescent="0.2"/>
    <row r="75" customFormat="1" ht="12.75" hidden="1" x14ac:dyDescent="0.2"/>
    <row r="76" customFormat="1" ht="12.75" hidden="1" x14ac:dyDescent="0.2"/>
    <row r="77" customFormat="1" ht="12.75" hidden="1" x14ac:dyDescent="0.2"/>
    <row r="78" customFormat="1" ht="12.75" hidden="1" x14ac:dyDescent="0.2"/>
    <row r="79" customFormat="1" ht="12.75" hidden="1" x14ac:dyDescent="0.2"/>
    <row r="80" customFormat="1" ht="12.75" hidden="1" x14ac:dyDescent="0.2"/>
    <row r="81" customFormat="1" ht="12.75" hidden="1" x14ac:dyDescent="0.2"/>
    <row r="82" customFormat="1" ht="12.75" hidden="1" x14ac:dyDescent="0.2"/>
    <row r="83" customFormat="1" ht="12.75" hidden="1" x14ac:dyDescent="0.2"/>
    <row r="84" customFormat="1" ht="12.75" hidden="1" x14ac:dyDescent="0.2"/>
    <row r="85" customFormat="1" ht="12.75" hidden="1" x14ac:dyDescent="0.2"/>
    <row r="86" customFormat="1" ht="12.75" hidden="1" x14ac:dyDescent="0.2"/>
    <row r="87" customFormat="1" ht="12.75" hidden="1" x14ac:dyDescent="0.2"/>
    <row r="88" customFormat="1" ht="12.75" hidden="1" x14ac:dyDescent="0.2"/>
    <row r="89" customFormat="1" ht="12.75" hidden="1" x14ac:dyDescent="0.2"/>
    <row r="90" customFormat="1" ht="12.75" hidden="1" x14ac:dyDescent="0.2"/>
    <row r="91" customFormat="1" ht="12.75" hidden="1" x14ac:dyDescent="0.2"/>
    <row r="92" customFormat="1" ht="12.75" hidden="1" x14ac:dyDescent="0.2"/>
    <row r="93" customFormat="1" ht="12.75" hidden="1" x14ac:dyDescent="0.2"/>
    <row r="94" customFormat="1" ht="12.75" hidden="1" x14ac:dyDescent="0.2"/>
    <row r="95" customFormat="1" ht="12.75" hidden="1" x14ac:dyDescent="0.2"/>
    <row r="96" customFormat="1" ht="12.75" hidden="1" x14ac:dyDescent="0.2"/>
    <row r="97" customFormat="1" ht="12.75" hidden="1" x14ac:dyDescent="0.2"/>
    <row r="98" customFormat="1" ht="12.75" hidden="1" x14ac:dyDescent="0.2"/>
    <row r="99" customFormat="1" ht="12.75" hidden="1" x14ac:dyDescent="0.2"/>
    <row r="100" customFormat="1" ht="12.75" hidden="1" x14ac:dyDescent="0.2"/>
    <row r="101" customFormat="1" ht="12.75" hidden="1" x14ac:dyDescent="0.2"/>
    <row r="102" customFormat="1" ht="12.75" hidden="1" x14ac:dyDescent="0.2"/>
    <row r="103" customFormat="1" ht="12.75" hidden="1" x14ac:dyDescent="0.2"/>
    <row r="104" customFormat="1" ht="12.75" hidden="1" x14ac:dyDescent="0.2"/>
    <row r="105" customFormat="1" ht="12.75" hidden="1" x14ac:dyDescent="0.2"/>
    <row r="106" customFormat="1" ht="12.75" hidden="1" x14ac:dyDescent="0.2"/>
    <row r="107" customFormat="1" ht="12.75" hidden="1" x14ac:dyDescent="0.2"/>
    <row r="108" customFormat="1" ht="12.75" hidden="1" x14ac:dyDescent="0.2"/>
    <row r="109" customFormat="1" ht="12.75" hidden="1" x14ac:dyDescent="0.2"/>
    <row r="110" customFormat="1" ht="12.75" hidden="1" x14ac:dyDescent="0.2"/>
    <row r="111" customFormat="1" ht="12.75" hidden="1" x14ac:dyDescent="0.2"/>
    <row r="112" customFormat="1" ht="12.75" hidden="1" x14ac:dyDescent="0.2"/>
    <row r="113" customFormat="1" ht="12.75" hidden="1" x14ac:dyDescent="0.2"/>
    <row r="114" customFormat="1" ht="12.75" hidden="1" x14ac:dyDescent="0.2"/>
    <row r="115" customFormat="1" ht="12.75" hidden="1" x14ac:dyDescent="0.2"/>
    <row r="116" customFormat="1" ht="12.75" hidden="1" x14ac:dyDescent="0.2"/>
    <row r="117" customFormat="1" ht="12.75" hidden="1" x14ac:dyDescent="0.2"/>
    <row r="118" customFormat="1" ht="12.75" hidden="1" x14ac:dyDescent="0.2"/>
    <row r="119" customFormat="1" ht="12.75" hidden="1" x14ac:dyDescent="0.2"/>
    <row r="120" customFormat="1" ht="12.75" hidden="1" x14ac:dyDescent="0.2"/>
    <row r="121" customFormat="1" ht="12.75" hidden="1" x14ac:dyDescent="0.2"/>
    <row r="122" customFormat="1" ht="12.75" hidden="1" x14ac:dyDescent="0.2"/>
    <row r="123" customFormat="1" ht="12.75" hidden="1" x14ac:dyDescent="0.2"/>
    <row r="124" customFormat="1" ht="12.75" hidden="1" x14ac:dyDescent="0.2"/>
    <row r="125" customFormat="1" ht="12.75" hidden="1" x14ac:dyDescent="0.2"/>
    <row r="126" customFormat="1" ht="12.75" hidden="1" x14ac:dyDescent="0.2"/>
    <row r="127" customFormat="1" ht="12.75" hidden="1" x14ac:dyDescent="0.2"/>
    <row r="128" customFormat="1" ht="12.75" hidden="1" x14ac:dyDescent="0.2"/>
    <row r="129" customFormat="1" ht="12.75" hidden="1" x14ac:dyDescent="0.2"/>
    <row r="130" customFormat="1" ht="12.75" hidden="1" x14ac:dyDescent="0.2"/>
    <row r="131" customFormat="1" ht="12.75" hidden="1" x14ac:dyDescent="0.2"/>
    <row r="132" customFormat="1" ht="12.75" hidden="1" x14ac:dyDescent="0.2"/>
    <row r="133" customFormat="1" ht="12.75" hidden="1" x14ac:dyDescent="0.2"/>
    <row r="134" customFormat="1" ht="12.75" hidden="1" x14ac:dyDescent="0.2"/>
    <row r="135" customFormat="1" ht="12.75" hidden="1" x14ac:dyDescent="0.2"/>
    <row r="136" customFormat="1" ht="12.75" hidden="1" x14ac:dyDescent="0.2"/>
    <row r="137" customFormat="1" ht="12.75" hidden="1" x14ac:dyDescent="0.2"/>
    <row r="138" customFormat="1" ht="12.75" hidden="1" x14ac:dyDescent="0.2"/>
    <row r="139" customFormat="1" ht="12.75" hidden="1" x14ac:dyDescent="0.2"/>
    <row r="140" customFormat="1" ht="12.75" hidden="1" x14ac:dyDescent="0.2"/>
    <row r="141" customFormat="1" ht="12.75" hidden="1" x14ac:dyDescent="0.2"/>
    <row r="142" customFormat="1" ht="12.75" hidden="1" x14ac:dyDescent="0.2"/>
    <row r="143" customFormat="1" ht="12.75" hidden="1" x14ac:dyDescent="0.2"/>
    <row r="144" customFormat="1" ht="12.75" hidden="1" x14ac:dyDescent="0.2"/>
    <row r="145" customFormat="1" ht="12.75" hidden="1" x14ac:dyDescent="0.2"/>
    <row r="146" customFormat="1" ht="12.75" hidden="1" x14ac:dyDescent="0.2"/>
    <row r="147" customFormat="1" ht="12.75" hidden="1" x14ac:dyDescent="0.2"/>
    <row r="148" customFormat="1" ht="12.75" hidden="1" x14ac:dyDescent="0.2"/>
    <row r="149" customFormat="1" ht="12.75" hidden="1" x14ac:dyDescent="0.2"/>
    <row r="150" customFormat="1" ht="12.75" hidden="1" x14ac:dyDescent="0.2"/>
    <row r="151" customFormat="1" ht="12.75" hidden="1" x14ac:dyDescent="0.2"/>
    <row r="152" customFormat="1" ht="12.75" hidden="1" x14ac:dyDescent="0.2"/>
    <row r="153" customFormat="1" ht="12.75" hidden="1" x14ac:dyDescent="0.2"/>
    <row r="154" customFormat="1" ht="12.75" hidden="1" x14ac:dyDescent="0.2"/>
    <row r="155" customFormat="1" ht="12.75" hidden="1" x14ac:dyDescent="0.2"/>
    <row r="156" customFormat="1" ht="12.75" hidden="1" x14ac:dyDescent="0.2"/>
    <row r="157" customFormat="1" ht="12.75" hidden="1" x14ac:dyDescent="0.2"/>
    <row r="158" customFormat="1" ht="12.75" hidden="1" x14ac:dyDescent="0.2"/>
    <row r="159" customFormat="1" ht="12.75" hidden="1" x14ac:dyDescent="0.2"/>
    <row r="160" customFormat="1" ht="12.75" hidden="1" x14ac:dyDescent="0.2"/>
    <row r="161" customFormat="1" ht="12.75" hidden="1" x14ac:dyDescent="0.2"/>
    <row r="162" customFormat="1" ht="12.75" hidden="1" x14ac:dyDescent="0.2"/>
    <row r="163" customFormat="1" ht="12.75" hidden="1" x14ac:dyDescent="0.2"/>
    <row r="164" customFormat="1" ht="12.75" hidden="1" x14ac:dyDescent="0.2"/>
    <row r="165" customFormat="1" ht="12.75" hidden="1" x14ac:dyDescent="0.2"/>
    <row r="166" customFormat="1" ht="12.75" hidden="1" x14ac:dyDescent="0.2"/>
    <row r="167" customFormat="1" ht="12.75" hidden="1" x14ac:dyDescent="0.2"/>
    <row r="168" customFormat="1" ht="12.75" hidden="1" x14ac:dyDescent="0.2"/>
    <row r="169" customFormat="1" ht="12.75" hidden="1" x14ac:dyDescent="0.2"/>
    <row r="170" customFormat="1" ht="12.75" hidden="1" x14ac:dyDescent="0.2"/>
    <row r="171" customFormat="1" ht="12.75" hidden="1" x14ac:dyDescent="0.2"/>
    <row r="172" customFormat="1" ht="12.75" hidden="1" x14ac:dyDescent="0.2"/>
    <row r="173" customFormat="1" ht="12.75" hidden="1" x14ac:dyDescent="0.2"/>
    <row r="174" customFormat="1" ht="12.75" hidden="1" x14ac:dyDescent="0.2"/>
    <row r="175" customFormat="1" ht="12.75" hidden="1" x14ac:dyDescent="0.2"/>
    <row r="176" customFormat="1" ht="12.75" hidden="1" x14ac:dyDescent="0.2"/>
    <row r="177" customFormat="1" ht="12.75" hidden="1" x14ac:dyDescent="0.2"/>
    <row r="178" customFormat="1" ht="12.75" hidden="1" x14ac:dyDescent="0.2"/>
    <row r="179" customFormat="1" ht="12.75" hidden="1" x14ac:dyDescent="0.2"/>
    <row r="180" customFormat="1" ht="12.75" hidden="1" x14ac:dyDescent="0.2"/>
    <row r="181" customFormat="1" ht="12.75" hidden="1" x14ac:dyDescent="0.2"/>
    <row r="182" customFormat="1" ht="12.75" hidden="1" x14ac:dyDescent="0.2"/>
    <row r="183" customFormat="1" ht="12.75" hidden="1" x14ac:dyDescent="0.2"/>
    <row r="184" customFormat="1" ht="12.75" hidden="1" x14ac:dyDescent="0.2"/>
    <row r="185" customFormat="1" ht="12.75" hidden="1" x14ac:dyDescent="0.2"/>
    <row r="186" customFormat="1" ht="12.75" hidden="1" x14ac:dyDescent="0.2"/>
    <row r="187" customFormat="1" ht="12.75" hidden="1" x14ac:dyDescent="0.2"/>
    <row r="188" customFormat="1" ht="12.75" hidden="1" x14ac:dyDescent="0.2"/>
    <row r="189" customFormat="1" ht="12.75" hidden="1" x14ac:dyDescent="0.2"/>
    <row r="190" customFormat="1" ht="12.75" hidden="1" x14ac:dyDescent="0.2"/>
    <row r="191" customFormat="1" ht="12.75" hidden="1" x14ac:dyDescent="0.2"/>
    <row r="192" customFormat="1" ht="12.75" hidden="1" x14ac:dyDescent="0.2"/>
    <row r="193" customFormat="1" ht="12.75" hidden="1" x14ac:dyDescent="0.2"/>
    <row r="194" customFormat="1" ht="12.75" hidden="1" x14ac:dyDescent="0.2"/>
    <row r="195" customFormat="1" ht="12.75" hidden="1" x14ac:dyDescent="0.2"/>
    <row r="196" customFormat="1" ht="12.75" hidden="1" x14ac:dyDescent="0.2"/>
    <row r="197" customFormat="1" ht="12.75" hidden="1" x14ac:dyDescent="0.2"/>
    <row r="198" customFormat="1" ht="12.75" hidden="1" x14ac:dyDescent="0.2"/>
    <row r="199" customFormat="1" ht="12.75" hidden="1" x14ac:dyDescent="0.2"/>
    <row r="200" customFormat="1" ht="12.75" hidden="1" x14ac:dyDescent="0.2"/>
    <row r="201" customFormat="1" ht="12.75" hidden="1" x14ac:dyDescent="0.2"/>
    <row r="202" customFormat="1" ht="12.75" hidden="1" x14ac:dyDescent="0.2"/>
    <row r="203" customFormat="1" ht="12.75" hidden="1" x14ac:dyDescent="0.2"/>
    <row r="204" customFormat="1" ht="12.75" hidden="1" x14ac:dyDescent="0.2"/>
    <row r="205" customFormat="1" ht="12.75" hidden="1" x14ac:dyDescent="0.2"/>
    <row r="206" customFormat="1" ht="12.75" hidden="1" x14ac:dyDescent="0.2"/>
    <row r="207" customFormat="1" ht="12.75" hidden="1" x14ac:dyDescent="0.2"/>
    <row r="208" customFormat="1" ht="12.75" hidden="1" x14ac:dyDescent="0.2"/>
    <row r="209" customFormat="1" ht="12.75" hidden="1" x14ac:dyDescent="0.2"/>
    <row r="210" customFormat="1" ht="12.75" hidden="1" x14ac:dyDescent="0.2"/>
    <row r="211" customFormat="1" ht="12.75" hidden="1" x14ac:dyDescent="0.2"/>
    <row r="212" customFormat="1" ht="12.75" hidden="1" x14ac:dyDescent="0.2"/>
    <row r="213" customFormat="1" ht="12.75" hidden="1" x14ac:dyDescent="0.2"/>
    <row r="214" customFormat="1" ht="12.75" hidden="1" x14ac:dyDescent="0.2"/>
    <row r="215" customFormat="1" ht="12.75" hidden="1" x14ac:dyDescent="0.2"/>
    <row r="216" customFormat="1" ht="12.75" hidden="1" x14ac:dyDescent="0.2"/>
    <row r="217" customFormat="1" ht="12.75" hidden="1" x14ac:dyDescent="0.2"/>
    <row r="218" customFormat="1" ht="12.75" hidden="1" x14ac:dyDescent="0.2"/>
    <row r="219" customFormat="1" ht="12.75" hidden="1" x14ac:dyDescent="0.2"/>
    <row r="220" customFormat="1" ht="12.75" hidden="1" x14ac:dyDescent="0.2"/>
    <row r="221" customFormat="1" ht="12.75" hidden="1" x14ac:dyDescent="0.2"/>
    <row r="222" customFormat="1" ht="12.75" hidden="1" x14ac:dyDescent="0.2"/>
    <row r="223" customFormat="1" ht="12.75" hidden="1" x14ac:dyDescent="0.2"/>
    <row r="224" customFormat="1" ht="12.75" hidden="1" x14ac:dyDescent="0.2"/>
    <row r="225" customFormat="1" ht="12.75" hidden="1" x14ac:dyDescent="0.2"/>
    <row r="226" customFormat="1" ht="12.75" hidden="1" x14ac:dyDescent="0.2"/>
    <row r="227" customFormat="1" ht="12.75" hidden="1" x14ac:dyDescent="0.2"/>
    <row r="228" customFormat="1" ht="12.75" hidden="1" x14ac:dyDescent="0.2"/>
    <row r="229" customFormat="1" ht="12.75" hidden="1" x14ac:dyDescent="0.2"/>
    <row r="230" customFormat="1" ht="12.75" hidden="1" x14ac:dyDescent="0.2"/>
    <row r="231" customFormat="1" ht="12.75" hidden="1" x14ac:dyDescent="0.2"/>
    <row r="232" customFormat="1" ht="12.75" hidden="1" x14ac:dyDescent="0.2"/>
    <row r="233" customFormat="1" ht="12.75" hidden="1" x14ac:dyDescent="0.2"/>
    <row r="234" customFormat="1" ht="12.75" hidden="1" x14ac:dyDescent="0.2"/>
    <row r="235" customFormat="1" ht="12.75" hidden="1" x14ac:dyDescent="0.2"/>
    <row r="236" customFormat="1" ht="12.75" hidden="1" x14ac:dyDescent="0.2"/>
    <row r="237" customFormat="1" ht="12.75" hidden="1" x14ac:dyDescent="0.2"/>
    <row r="238" customFormat="1" ht="12.75" hidden="1" x14ac:dyDescent="0.2"/>
    <row r="239" customFormat="1" ht="12.75" hidden="1" x14ac:dyDescent="0.2"/>
    <row r="240" customFormat="1" ht="12.75" hidden="1" x14ac:dyDescent="0.2"/>
    <row r="241" customFormat="1" ht="12.75" hidden="1" x14ac:dyDescent="0.2"/>
    <row r="242" customFormat="1" ht="12.75" hidden="1" x14ac:dyDescent="0.2"/>
    <row r="243" customFormat="1" ht="12.75" hidden="1" x14ac:dyDescent="0.2"/>
    <row r="244" customFormat="1" ht="12.75" hidden="1" x14ac:dyDescent="0.2"/>
    <row r="245" customFormat="1" ht="12.75" hidden="1" x14ac:dyDescent="0.2"/>
    <row r="246" customFormat="1" ht="12.75" hidden="1" x14ac:dyDescent="0.2"/>
    <row r="247" customFormat="1" ht="12.75" hidden="1" x14ac:dyDescent="0.2"/>
    <row r="248" customFormat="1" ht="12.75" hidden="1" x14ac:dyDescent="0.2"/>
    <row r="249" customFormat="1" ht="12.75" hidden="1" x14ac:dyDescent="0.2"/>
    <row r="250" customFormat="1" ht="12.75" hidden="1" x14ac:dyDescent="0.2"/>
    <row r="251" customFormat="1" ht="12.75" hidden="1" x14ac:dyDescent="0.2"/>
    <row r="252" customFormat="1" ht="12.75" hidden="1" x14ac:dyDescent="0.2"/>
    <row r="253" customFormat="1" ht="12.75" hidden="1" x14ac:dyDescent="0.2"/>
    <row r="254" customFormat="1" ht="12.75" hidden="1" x14ac:dyDescent="0.2"/>
    <row r="255" customFormat="1" ht="12.75" hidden="1" x14ac:dyDescent="0.2"/>
    <row r="256" customFormat="1" ht="12.75" hidden="1" x14ac:dyDescent="0.2"/>
    <row r="257" customFormat="1" ht="12.75" hidden="1" x14ac:dyDescent="0.2"/>
    <row r="258" customFormat="1" ht="12.75" hidden="1" x14ac:dyDescent="0.2"/>
    <row r="259" customFormat="1" ht="12.75" hidden="1" x14ac:dyDescent="0.2"/>
    <row r="260" customFormat="1" ht="12.75" hidden="1" x14ac:dyDescent="0.2"/>
    <row r="261" customFormat="1" ht="12.75" hidden="1" x14ac:dyDescent="0.2"/>
    <row r="262" customFormat="1" ht="12.75" hidden="1" x14ac:dyDescent="0.2"/>
    <row r="263" customFormat="1" ht="12.75" hidden="1" x14ac:dyDescent="0.2"/>
    <row r="264" customFormat="1" ht="12.75" hidden="1" x14ac:dyDescent="0.2"/>
    <row r="265" customFormat="1" ht="12.75" hidden="1" x14ac:dyDescent="0.2"/>
    <row r="266" customFormat="1" ht="12.75" hidden="1" x14ac:dyDescent="0.2"/>
    <row r="267" customFormat="1" ht="12.75" hidden="1" x14ac:dyDescent="0.2"/>
    <row r="268" customFormat="1" ht="12.75" hidden="1" x14ac:dyDescent="0.2"/>
    <row r="269" customFormat="1" ht="12.75" hidden="1" x14ac:dyDescent="0.2"/>
    <row r="270" customFormat="1" ht="12.75" hidden="1" x14ac:dyDescent="0.2"/>
    <row r="271" customFormat="1" ht="12.75" hidden="1" x14ac:dyDescent="0.2"/>
    <row r="272" customFormat="1" ht="12.75" hidden="1" x14ac:dyDescent="0.2"/>
    <row r="273" customFormat="1" ht="12.75" hidden="1" x14ac:dyDescent="0.2"/>
    <row r="274" customFormat="1" ht="12.75" hidden="1" x14ac:dyDescent="0.2"/>
    <row r="275" customFormat="1" ht="12.75" hidden="1" x14ac:dyDescent="0.2"/>
    <row r="276" customFormat="1" ht="12.75" hidden="1" x14ac:dyDescent="0.2"/>
    <row r="277" customFormat="1" ht="12.75" hidden="1" x14ac:dyDescent="0.2"/>
    <row r="278" customFormat="1" ht="12.75" hidden="1" x14ac:dyDescent="0.2"/>
    <row r="279" customFormat="1" ht="12.75" hidden="1" x14ac:dyDescent="0.2"/>
    <row r="280" customFormat="1" ht="12.75" hidden="1" x14ac:dyDescent="0.2"/>
    <row r="281" customFormat="1" ht="12.75" hidden="1" x14ac:dyDescent="0.2"/>
    <row r="282" customFormat="1" ht="12.75" hidden="1" x14ac:dyDescent="0.2"/>
    <row r="283" customFormat="1" ht="12.75" hidden="1" x14ac:dyDescent="0.2"/>
    <row r="284" customFormat="1" ht="12.75" hidden="1" x14ac:dyDescent="0.2"/>
    <row r="285" customFormat="1" ht="12.75" hidden="1" x14ac:dyDescent="0.2"/>
    <row r="286" customFormat="1" ht="12.75" hidden="1" x14ac:dyDescent="0.2"/>
    <row r="287" customFormat="1" ht="12.75" hidden="1" x14ac:dyDescent="0.2"/>
    <row r="288" customFormat="1" ht="12.75" hidden="1" x14ac:dyDescent="0.2"/>
    <row r="289" customFormat="1" ht="12.75" hidden="1" x14ac:dyDescent="0.2"/>
    <row r="290" customFormat="1" ht="12.75" hidden="1" x14ac:dyDescent="0.2"/>
    <row r="291" customFormat="1" ht="12.75" hidden="1" x14ac:dyDescent="0.2"/>
    <row r="292" customFormat="1" ht="12.75" hidden="1" x14ac:dyDescent="0.2"/>
    <row r="293" customFormat="1" ht="12.75" hidden="1" x14ac:dyDescent="0.2"/>
    <row r="294" customFormat="1" ht="12.75" hidden="1" x14ac:dyDescent="0.2"/>
    <row r="295" customFormat="1" ht="12.75" hidden="1" x14ac:dyDescent="0.2"/>
    <row r="296" customFormat="1" ht="12.75" hidden="1" x14ac:dyDescent="0.2"/>
    <row r="297" customFormat="1" ht="12.75" hidden="1" x14ac:dyDescent="0.2"/>
    <row r="298" customFormat="1" ht="12.75" hidden="1" x14ac:dyDescent="0.2"/>
    <row r="299" customFormat="1" ht="12.75" hidden="1" x14ac:dyDescent="0.2"/>
    <row r="300" customFormat="1" ht="12.75" hidden="1" x14ac:dyDescent="0.2"/>
    <row r="301" customFormat="1" ht="12.75" hidden="1" x14ac:dyDescent="0.2"/>
    <row r="302" customFormat="1" ht="12.75" hidden="1" x14ac:dyDescent="0.2"/>
    <row r="303" customFormat="1" ht="12.75" hidden="1" x14ac:dyDescent="0.2"/>
    <row r="304" customFormat="1" ht="12.75" hidden="1" x14ac:dyDescent="0.2"/>
    <row r="305" customFormat="1" ht="12.75" hidden="1" x14ac:dyDescent="0.2"/>
    <row r="306" customFormat="1" ht="12.75" hidden="1" x14ac:dyDescent="0.2"/>
    <row r="307" customFormat="1" ht="12.75" hidden="1" x14ac:dyDescent="0.2"/>
    <row r="308" customFormat="1" ht="12.75" hidden="1" x14ac:dyDescent="0.2"/>
    <row r="309" customFormat="1" ht="12.75" hidden="1" x14ac:dyDescent="0.2"/>
    <row r="310" customFormat="1" ht="12.75" hidden="1" x14ac:dyDescent="0.2"/>
    <row r="311" customFormat="1" ht="12.75" hidden="1" x14ac:dyDescent="0.2"/>
    <row r="312" customFormat="1" ht="12.75" hidden="1" x14ac:dyDescent="0.2"/>
    <row r="313" customFormat="1" ht="12.75" hidden="1" x14ac:dyDescent="0.2"/>
    <row r="314" customFormat="1" ht="12.75" hidden="1" x14ac:dyDescent="0.2"/>
    <row r="315" customFormat="1" ht="12.75" hidden="1" x14ac:dyDescent="0.2"/>
    <row r="316" customFormat="1" ht="12.75" hidden="1" x14ac:dyDescent="0.2"/>
    <row r="317" customFormat="1" ht="12.75" hidden="1" x14ac:dyDescent="0.2"/>
    <row r="318" customFormat="1" ht="12.75" hidden="1" x14ac:dyDescent="0.2"/>
    <row r="319" customFormat="1" ht="12.75" hidden="1" x14ac:dyDescent="0.2"/>
    <row r="320" customFormat="1" ht="12.75" hidden="1" x14ac:dyDescent="0.2"/>
    <row r="321" customFormat="1" ht="12.75" hidden="1" x14ac:dyDescent="0.2"/>
    <row r="322" customFormat="1" ht="12.75" hidden="1" x14ac:dyDescent="0.2"/>
    <row r="323" customFormat="1" ht="12.75" hidden="1" x14ac:dyDescent="0.2"/>
    <row r="324" customFormat="1" ht="12.75" hidden="1" x14ac:dyDescent="0.2"/>
    <row r="325" customFormat="1" ht="12.75" hidden="1" x14ac:dyDescent="0.2"/>
    <row r="326" customFormat="1" ht="12.75" hidden="1" x14ac:dyDescent="0.2"/>
    <row r="327" customFormat="1" ht="12.75" hidden="1" x14ac:dyDescent="0.2"/>
    <row r="328" customFormat="1" ht="12.75" hidden="1" x14ac:dyDescent="0.2"/>
    <row r="329" customFormat="1" ht="12.75" hidden="1" x14ac:dyDescent="0.2"/>
    <row r="330" customFormat="1" ht="12.75" hidden="1" x14ac:dyDescent="0.2"/>
    <row r="331" customFormat="1" ht="12.75" hidden="1" x14ac:dyDescent="0.2"/>
    <row r="332" customFormat="1" ht="12.75" hidden="1" x14ac:dyDescent="0.2"/>
    <row r="333" customFormat="1" ht="12.75" hidden="1" x14ac:dyDescent="0.2"/>
    <row r="334" customFormat="1" ht="12.75" hidden="1" x14ac:dyDescent="0.2"/>
    <row r="335" customFormat="1" ht="12.75" hidden="1" x14ac:dyDescent="0.2"/>
    <row r="336" customFormat="1" ht="12.75" hidden="1" x14ac:dyDescent="0.2"/>
    <row r="337" customFormat="1" ht="12.75" hidden="1" x14ac:dyDescent="0.2"/>
    <row r="338" customFormat="1" ht="12.75" hidden="1" x14ac:dyDescent="0.2"/>
    <row r="339" customFormat="1" ht="12.75" hidden="1" x14ac:dyDescent="0.2"/>
    <row r="340" customFormat="1" ht="12.75" hidden="1" x14ac:dyDescent="0.2"/>
    <row r="341" customFormat="1" ht="12.75" hidden="1" x14ac:dyDescent="0.2"/>
    <row r="342" customFormat="1" ht="12.75" hidden="1" x14ac:dyDescent="0.2"/>
    <row r="343" customFormat="1" ht="12.75" hidden="1" x14ac:dyDescent="0.2"/>
    <row r="344" customFormat="1" ht="12.75" hidden="1" x14ac:dyDescent="0.2"/>
    <row r="345" customFormat="1" ht="12.75" hidden="1" x14ac:dyDescent="0.2"/>
    <row r="346" customFormat="1" ht="12.75" hidden="1" x14ac:dyDescent="0.2"/>
    <row r="347" customFormat="1" ht="12.75" hidden="1" x14ac:dyDescent="0.2"/>
    <row r="348" customFormat="1" ht="12.75" hidden="1" x14ac:dyDescent="0.2"/>
    <row r="349" customFormat="1" ht="12.75" hidden="1" x14ac:dyDescent="0.2"/>
    <row r="350" customFormat="1" ht="12.75" hidden="1" x14ac:dyDescent="0.2"/>
    <row r="351" customFormat="1" ht="12.75" hidden="1" x14ac:dyDescent="0.2"/>
    <row r="352" customFormat="1" ht="12.75" hidden="1" x14ac:dyDescent="0.2"/>
    <row r="353" customFormat="1" ht="12.75" hidden="1" x14ac:dyDescent="0.2"/>
    <row r="354" customFormat="1" ht="12.75" hidden="1" x14ac:dyDescent="0.2"/>
    <row r="355" customFormat="1" ht="12.75" hidden="1" x14ac:dyDescent="0.2"/>
    <row r="356" customFormat="1" ht="12.75" hidden="1" x14ac:dyDescent="0.2"/>
    <row r="357" customFormat="1" ht="12.75" hidden="1" x14ac:dyDescent="0.2"/>
    <row r="358" customFormat="1" ht="12.75" hidden="1" x14ac:dyDescent="0.2"/>
    <row r="359" customFormat="1" ht="12.75" hidden="1" x14ac:dyDescent="0.2"/>
    <row r="360" customFormat="1" ht="12.75" hidden="1" x14ac:dyDescent="0.2"/>
    <row r="361" customFormat="1" ht="12.75" hidden="1" x14ac:dyDescent="0.2"/>
    <row r="362" customFormat="1" ht="12.75" hidden="1" x14ac:dyDescent="0.2"/>
    <row r="363" customFormat="1" ht="12.75" hidden="1" x14ac:dyDescent="0.2"/>
    <row r="364" customFormat="1" ht="12.75" hidden="1" x14ac:dyDescent="0.2"/>
    <row r="365" customFormat="1" ht="12.75" hidden="1" x14ac:dyDescent="0.2"/>
    <row r="366" customFormat="1" ht="12.75" hidden="1" x14ac:dyDescent="0.2"/>
    <row r="367" customFormat="1" ht="12.75" hidden="1" x14ac:dyDescent="0.2"/>
    <row r="368" customFormat="1" ht="12.75" hidden="1" x14ac:dyDescent="0.2"/>
    <row r="369" customFormat="1" ht="12.75" hidden="1" x14ac:dyDescent="0.2"/>
    <row r="370" customFormat="1" ht="12.75" hidden="1" x14ac:dyDescent="0.2"/>
    <row r="371" customFormat="1" ht="12.75" hidden="1" x14ac:dyDescent="0.2"/>
    <row r="372" customFormat="1" ht="12.75" hidden="1" x14ac:dyDescent="0.2"/>
    <row r="373" customFormat="1" ht="12.75" hidden="1" x14ac:dyDescent="0.2"/>
    <row r="374" customFormat="1" ht="12.75" hidden="1" x14ac:dyDescent="0.2"/>
    <row r="375" customFormat="1" ht="12.75" hidden="1" x14ac:dyDescent="0.2"/>
    <row r="376" customFormat="1" ht="12.75" hidden="1" x14ac:dyDescent="0.2"/>
    <row r="377" customFormat="1" ht="12.75" hidden="1" x14ac:dyDescent="0.2"/>
    <row r="378" customFormat="1" ht="12.75" hidden="1" x14ac:dyDescent="0.2"/>
    <row r="379" customFormat="1" ht="12.75" hidden="1" x14ac:dyDescent="0.2"/>
    <row r="380" customFormat="1" ht="12.75" hidden="1" x14ac:dyDescent="0.2"/>
    <row r="381" customFormat="1" ht="12.75" hidden="1" x14ac:dyDescent="0.2"/>
    <row r="382" customFormat="1" ht="12.75" hidden="1" x14ac:dyDescent="0.2"/>
    <row r="383" customFormat="1" ht="12.75" hidden="1" x14ac:dyDescent="0.2"/>
    <row r="384" customFormat="1" ht="12.75" hidden="1" x14ac:dyDescent="0.2"/>
    <row r="385" customFormat="1" ht="12.75" hidden="1" x14ac:dyDescent="0.2"/>
    <row r="386" customFormat="1" ht="12.75" hidden="1" x14ac:dyDescent="0.2"/>
    <row r="387" customFormat="1" ht="12.75" hidden="1" x14ac:dyDescent="0.2"/>
    <row r="388" customFormat="1" ht="12.75" hidden="1" x14ac:dyDescent="0.2"/>
    <row r="389" customFormat="1" ht="12.75" hidden="1" x14ac:dyDescent="0.2"/>
    <row r="390" customFormat="1" ht="12.75" hidden="1" x14ac:dyDescent="0.2"/>
    <row r="391" customFormat="1" ht="12.75" hidden="1" x14ac:dyDescent="0.2"/>
    <row r="392" customFormat="1" ht="12.75" hidden="1" x14ac:dyDescent="0.2"/>
    <row r="393" customFormat="1" ht="12.75" hidden="1" x14ac:dyDescent="0.2"/>
    <row r="394" customFormat="1" ht="12.75" hidden="1" x14ac:dyDescent="0.2"/>
    <row r="395" customFormat="1" ht="12.75" hidden="1" x14ac:dyDescent="0.2"/>
    <row r="396" customFormat="1" ht="12.75" hidden="1" x14ac:dyDescent="0.2"/>
    <row r="397" customFormat="1" ht="12.75" hidden="1" x14ac:dyDescent="0.2"/>
    <row r="398" customFormat="1" ht="12.75" hidden="1" x14ac:dyDescent="0.2"/>
    <row r="399" customFormat="1" ht="12.75" hidden="1" x14ac:dyDescent="0.2"/>
    <row r="400" customFormat="1" ht="12.75" hidden="1" x14ac:dyDescent="0.2"/>
    <row r="401" customFormat="1" ht="12.75" hidden="1" x14ac:dyDescent="0.2"/>
    <row r="402" customFormat="1" ht="12.75" hidden="1" x14ac:dyDescent="0.2"/>
    <row r="403" customFormat="1" ht="12.75" hidden="1" x14ac:dyDescent="0.2"/>
    <row r="404" customFormat="1" ht="12.75" hidden="1" x14ac:dyDescent="0.2"/>
    <row r="405" customFormat="1" ht="12.75" hidden="1" x14ac:dyDescent="0.2"/>
    <row r="406" customFormat="1" ht="12.75" hidden="1" x14ac:dyDescent="0.2"/>
    <row r="407" customFormat="1" ht="12.75" hidden="1" x14ac:dyDescent="0.2"/>
    <row r="408" customFormat="1" ht="12.75" hidden="1" x14ac:dyDescent="0.2"/>
    <row r="409" customFormat="1" ht="12.75" hidden="1" x14ac:dyDescent="0.2"/>
    <row r="410" customFormat="1" ht="12.75" hidden="1" x14ac:dyDescent="0.2"/>
    <row r="411" customFormat="1" ht="12.75" hidden="1" x14ac:dyDescent="0.2"/>
    <row r="412" customFormat="1" ht="12.75" hidden="1" x14ac:dyDescent="0.2"/>
    <row r="413" customFormat="1" ht="12.75" hidden="1" x14ac:dyDescent="0.2"/>
    <row r="414" customFormat="1" ht="12.75" hidden="1" x14ac:dyDescent="0.2"/>
    <row r="415" customFormat="1" ht="12.75" hidden="1" x14ac:dyDescent="0.2"/>
    <row r="416" customFormat="1" ht="12.75" hidden="1" x14ac:dyDescent="0.2"/>
    <row r="417" customFormat="1" ht="12.75" hidden="1" x14ac:dyDescent="0.2"/>
    <row r="418" customFormat="1" ht="12.75" hidden="1" x14ac:dyDescent="0.2"/>
    <row r="419" customFormat="1" ht="12.75" hidden="1" x14ac:dyDescent="0.2"/>
    <row r="420" customFormat="1" ht="12.75" hidden="1" x14ac:dyDescent="0.2"/>
    <row r="421" customFormat="1" ht="12.75" hidden="1" x14ac:dyDescent="0.2"/>
    <row r="422" customFormat="1" ht="12.75" hidden="1" x14ac:dyDescent="0.2"/>
    <row r="423" customFormat="1" ht="12.75" hidden="1" x14ac:dyDescent="0.2"/>
    <row r="424" customFormat="1" ht="12.75" hidden="1" x14ac:dyDescent="0.2"/>
    <row r="425" customFormat="1" ht="12.75" hidden="1" x14ac:dyDescent="0.2"/>
    <row r="426" customFormat="1" ht="12.75" hidden="1" x14ac:dyDescent="0.2"/>
    <row r="427" customFormat="1" ht="12.75" hidden="1" x14ac:dyDescent="0.2"/>
    <row r="428" customFormat="1" ht="12.75" hidden="1" x14ac:dyDescent="0.2"/>
    <row r="429" customFormat="1" ht="12.75" hidden="1" x14ac:dyDescent="0.2"/>
    <row r="430" customFormat="1" ht="12.75" hidden="1" x14ac:dyDescent="0.2"/>
    <row r="431" customFormat="1" ht="12.75" hidden="1" x14ac:dyDescent="0.2"/>
    <row r="432" customFormat="1" ht="12.75" hidden="1" x14ac:dyDescent="0.2"/>
    <row r="433" customFormat="1" ht="12.75" hidden="1" x14ac:dyDescent="0.2"/>
    <row r="434" customFormat="1" ht="12.75" hidden="1" x14ac:dyDescent="0.2"/>
    <row r="435" customFormat="1" ht="12.75" hidden="1" x14ac:dyDescent="0.2"/>
    <row r="436" customFormat="1" ht="12.75" hidden="1" x14ac:dyDescent="0.2"/>
    <row r="437" customFormat="1" ht="12.75" hidden="1" x14ac:dyDescent="0.2"/>
    <row r="438" customFormat="1" ht="12.75" hidden="1" x14ac:dyDescent="0.2"/>
    <row r="439" customFormat="1" ht="12.75" hidden="1" x14ac:dyDescent="0.2"/>
    <row r="440" customFormat="1" ht="12.75" hidden="1" x14ac:dyDescent="0.2"/>
    <row r="441" customFormat="1" ht="12.75" hidden="1" x14ac:dyDescent="0.2"/>
    <row r="442" customFormat="1" ht="12.75" hidden="1" x14ac:dyDescent="0.2"/>
    <row r="443" customFormat="1" ht="12.75" hidden="1" x14ac:dyDescent="0.2"/>
    <row r="444" customFormat="1" ht="12.75" hidden="1" x14ac:dyDescent="0.2"/>
    <row r="445" customFormat="1" ht="12.75" hidden="1" x14ac:dyDescent="0.2"/>
    <row r="446" customFormat="1" ht="12.75" hidden="1" x14ac:dyDescent="0.2"/>
    <row r="447" customFormat="1" ht="12.75" hidden="1" x14ac:dyDescent="0.2"/>
    <row r="448" customFormat="1" ht="12.75" hidden="1" x14ac:dyDescent="0.2"/>
    <row r="449" customFormat="1" ht="12.75" hidden="1" x14ac:dyDescent="0.2"/>
    <row r="450" customFormat="1" ht="12.75" hidden="1" x14ac:dyDescent="0.2"/>
    <row r="451" customFormat="1" ht="12.75" hidden="1" x14ac:dyDescent="0.2"/>
    <row r="452" customFormat="1" ht="12.75" hidden="1" x14ac:dyDescent="0.2"/>
    <row r="453" customFormat="1" ht="12.75" hidden="1" x14ac:dyDescent="0.2"/>
    <row r="454" customFormat="1" ht="12.75" hidden="1" x14ac:dyDescent="0.2"/>
    <row r="455" customFormat="1" ht="12.75" hidden="1" x14ac:dyDescent="0.2"/>
    <row r="456" customFormat="1" ht="12.75" hidden="1" x14ac:dyDescent="0.2"/>
    <row r="457" customFormat="1" ht="12.75" hidden="1" x14ac:dyDescent="0.2"/>
    <row r="458" customFormat="1" ht="12.75" hidden="1" x14ac:dyDescent="0.2"/>
    <row r="459" customFormat="1" ht="12.75" hidden="1" x14ac:dyDescent="0.2"/>
    <row r="460" customFormat="1" ht="12.75" hidden="1" x14ac:dyDescent="0.2"/>
    <row r="461" customFormat="1" ht="12.75" hidden="1" x14ac:dyDescent="0.2"/>
    <row r="462" customFormat="1" ht="12.75" hidden="1" x14ac:dyDescent="0.2"/>
    <row r="463" customFormat="1" ht="12.75" hidden="1" x14ac:dyDescent="0.2"/>
    <row r="464" customFormat="1" ht="12.75" hidden="1" x14ac:dyDescent="0.2"/>
    <row r="465" customFormat="1" ht="12.75" hidden="1" x14ac:dyDescent="0.2"/>
    <row r="466" customFormat="1" ht="12.75" hidden="1" x14ac:dyDescent="0.2"/>
    <row r="467" customFormat="1" ht="12.75" hidden="1" x14ac:dyDescent="0.2"/>
    <row r="468" customFormat="1" ht="12.75" hidden="1" x14ac:dyDescent="0.2"/>
    <row r="469" customFormat="1" ht="12.75" hidden="1" x14ac:dyDescent="0.2"/>
    <row r="470" customFormat="1" ht="12.75" hidden="1" x14ac:dyDescent="0.2"/>
    <row r="471" customFormat="1" ht="12.75" hidden="1" x14ac:dyDescent="0.2"/>
    <row r="472" customFormat="1" ht="12.75" hidden="1" x14ac:dyDescent="0.2"/>
    <row r="473" customFormat="1" ht="12.75" hidden="1" x14ac:dyDescent="0.2"/>
    <row r="474" customFormat="1" ht="12.75" hidden="1" x14ac:dyDescent="0.2"/>
    <row r="475" customFormat="1" ht="12.75" hidden="1" x14ac:dyDescent="0.2"/>
    <row r="476" customFormat="1" ht="12.75" hidden="1" x14ac:dyDescent="0.2"/>
    <row r="477" customFormat="1" ht="12.75" hidden="1" x14ac:dyDescent="0.2"/>
    <row r="478" customFormat="1" ht="12.75" hidden="1" x14ac:dyDescent="0.2"/>
    <row r="479" customFormat="1" ht="12.75" hidden="1" x14ac:dyDescent="0.2"/>
    <row r="480" customFormat="1" ht="12.75" hidden="1" x14ac:dyDescent="0.2"/>
    <row r="481" customFormat="1" ht="12.75" hidden="1" x14ac:dyDescent="0.2"/>
    <row r="482" customFormat="1" ht="12.75" hidden="1" x14ac:dyDescent="0.2"/>
    <row r="483" customFormat="1" ht="12.75" hidden="1" x14ac:dyDescent="0.2"/>
    <row r="484" customFormat="1" ht="12.75" hidden="1" x14ac:dyDescent="0.2"/>
    <row r="485" customFormat="1" ht="12.75" hidden="1" x14ac:dyDescent="0.2"/>
    <row r="486" customFormat="1" ht="12.75" hidden="1" x14ac:dyDescent="0.2"/>
    <row r="487" customFormat="1" ht="12.75" hidden="1" x14ac:dyDescent="0.2"/>
    <row r="488" customFormat="1" ht="12.75" hidden="1" x14ac:dyDescent="0.2"/>
    <row r="489" customFormat="1" ht="12.75" hidden="1" x14ac:dyDescent="0.2"/>
    <row r="490" customFormat="1" ht="12.75" hidden="1" x14ac:dyDescent="0.2"/>
    <row r="491" customFormat="1" ht="12.75" hidden="1" x14ac:dyDescent="0.2"/>
    <row r="492" customFormat="1" ht="12.75" hidden="1" x14ac:dyDescent="0.2"/>
    <row r="493" customFormat="1" ht="12.75" hidden="1" x14ac:dyDescent="0.2"/>
    <row r="494" customFormat="1" ht="12.75" hidden="1" x14ac:dyDescent="0.2"/>
    <row r="495" customFormat="1" ht="12.75" hidden="1" x14ac:dyDescent="0.2"/>
    <row r="496" customFormat="1" ht="12.75" hidden="1" x14ac:dyDescent="0.2"/>
    <row r="497" customFormat="1" ht="12.75" hidden="1" x14ac:dyDescent="0.2"/>
    <row r="498" customFormat="1" ht="12.75" hidden="1" x14ac:dyDescent="0.2"/>
    <row r="499" customFormat="1" ht="12.75" hidden="1" x14ac:dyDescent="0.2"/>
    <row r="500" customFormat="1" ht="12.75" hidden="1" x14ac:dyDescent="0.2"/>
    <row r="501" customFormat="1" ht="12.75" hidden="1" x14ac:dyDescent="0.2"/>
    <row r="502" customFormat="1" ht="12.75" hidden="1" x14ac:dyDescent="0.2"/>
    <row r="503" customFormat="1" ht="12.75" hidden="1" x14ac:dyDescent="0.2"/>
    <row r="504" customFormat="1" ht="12.75" hidden="1" x14ac:dyDescent="0.2"/>
    <row r="505" customFormat="1" ht="12.75" hidden="1" x14ac:dyDescent="0.2"/>
    <row r="506" customFormat="1" ht="12.75" hidden="1" x14ac:dyDescent="0.2"/>
    <row r="507" customFormat="1" ht="12.75" hidden="1" x14ac:dyDescent="0.2"/>
    <row r="508" customFormat="1" ht="12.75" hidden="1" x14ac:dyDescent="0.2"/>
    <row r="509" customFormat="1" ht="12.75" hidden="1" x14ac:dyDescent="0.2"/>
    <row r="510" customFormat="1" ht="12.75" hidden="1" x14ac:dyDescent="0.2"/>
    <row r="511" customFormat="1" ht="12.75" hidden="1" x14ac:dyDescent="0.2"/>
    <row r="512" customFormat="1" ht="12.75" hidden="1" x14ac:dyDescent="0.2"/>
    <row r="513" customFormat="1" ht="12.75" hidden="1" x14ac:dyDescent="0.2"/>
    <row r="514" customFormat="1" ht="12.75" hidden="1" x14ac:dyDescent="0.2"/>
    <row r="515" customFormat="1" ht="12.75" hidden="1" x14ac:dyDescent="0.2"/>
    <row r="516" customFormat="1" ht="12.75" hidden="1" x14ac:dyDescent="0.2"/>
    <row r="517" customFormat="1" ht="12.75" hidden="1" x14ac:dyDescent="0.2"/>
    <row r="518" customFormat="1" ht="12.75" hidden="1" x14ac:dyDescent="0.2"/>
    <row r="519" customFormat="1" ht="12.75" hidden="1" x14ac:dyDescent="0.2"/>
    <row r="520" customFormat="1" ht="12.75" hidden="1" x14ac:dyDescent="0.2"/>
    <row r="521" customFormat="1" ht="12.75" hidden="1" x14ac:dyDescent="0.2"/>
    <row r="522" customFormat="1" ht="12.75" hidden="1" x14ac:dyDescent="0.2"/>
    <row r="523" customFormat="1" ht="12.75" hidden="1" x14ac:dyDescent="0.2"/>
    <row r="524" customFormat="1" ht="12.75" hidden="1" x14ac:dyDescent="0.2"/>
    <row r="525" customFormat="1" ht="12.75" hidden="1" x14ac:dyDescent="0.2"/>
    <row r="526" customFormat="1" ht="12.75" hidden="1" x14ac:dyDescent="0.2"/>
    <row r="527" customFormat="1" ht="12.75" hidden="1" x14ac:dyDescent="0.2"/>
    <row r="528" customFormat="1" ht="12.75" hidden="1" x14ac:dyDescent="0.2"/>
    <row r="529" customFormat="1" ht="12.75" hidden="1" x14ac:dyDescent="0.2"/>
    <row r="530" customFormat="1" ht="12.75" hidden="1" x14ac:dyDescent="0.2"/>
    <row r="531" customFormat="1" ht="12.75" hidden="1" x14ac:dyDescent="0.2"/>
    <row r="532" customFormat="1" ht="12.75" hidden="1" x14ac:dyDescent="0.2"/>
    <row r="533" customFormat="1" ht="12.75" hidden="1" x14ac:dyDescent="0.2"/>
    <row r="534" customFormat="1" ht="12.75" hidden="1" x14ac:dyDescent="0.2"/>
    <row r="535" customFormat="1" ht="12.75" hidden="1" x14ac:dyDescent="0.2"/>
    <row r="536" customFormat="1" ht="12.75" hidden="1" x14ac:dyDescent="0.2"/>
    <row r="537" customFormat="1" ht="12.75" hidden="1" x14ac:dyDescent="0.2"/>
    <row r="538" customFormat="1" ht="12.75" hidden="1" x14ac:dyDescent="0.2"/>
    <row r="539" customFormat="1" ht="12.75" hidden="1" x14ac:dyDescent="0.2"/>
    <row r="540" customFormat="1" ht="12.75" hidden="1" x14ac:dyDescent="0.2"/>
    <row r="541" customFormat="1" ht="12.75" hidden="1" x14ac:dyDescent="0.2"/>
    <row r="542" customFormat="1" ht="12.75" hidden="1" x14ac:dyDescent="0.2"/>
    <row r="543" customFormat="1" ht="12.75" hidden="1" x14ac:dyDescent="0.2"/>
    <row r="544" customFormat="1" ht="12.75" hidden="1" x14ac:dyDescent="0.2"/>
    <row r="545" customFormat="1" ht="12.75" hidden="1" x14ac:dyDescent="0.2"/>
    <row r="546" customFormat="1" ht="12.75" hidden="1" x14ac:dyDescent="0.2"/>
    <row r="547" customFormat="1" ht="12.75" hidden="1" x14ac:dyDescent="0.2"/>
    <row r="548" customFormat="1" ht="12.75" hidden="1" x14ac:dyDescent="0.2"/>
    <row r="549" customFormat="1" ht="12.75" hidden="1" x14ac:dyDescent="0.2"/>
    <row r="550" customFormat="1" ht="12.75" hidden="1" x14ac:dyDescent="0.2"/>
    <row r="551" customFormat="1" ht="12.75" hidden="1" x14ac:dyDescent="0.2"/>
    <row r="552" customFormat="1" ht="12.75" hidden="1" x14ac:dyDescent="0.2"/>
    <row r="553" customFormat="1" ht="12.75" hidden="1" x14ac:dyDescent="0.2"/>
    <row r="554" customFormat="1" ht="12.75" hidden="1" x14ac:dyDescent="0.2"/>
    <row r="555" customFormat="1" ht="12.75" hidden="1" x14ac:dyDescent="0.2"/>
    <row r="556" customFormat="1" ht="12.75" hidden="1" x14ac:dyDescent="0.2"/>
    <row r="557" customFormat="1" ht="12.75" hidden="1" x14ac:dyDescent="0.2"/>
    <row r="558" customFormat="1" ht="12.75" hidden="1" x14ac:dyDescent="0.2"/>
    <row r="559" customFormat="1" ht="12.75" hidden="1" x14ac:dyDescent="0.2"/>
    <row r="560" customFormat="1" ht="12.75" hidden="1" x14ac:dyDescent="0.2"/>
    <row r="561" customFormat="1" ht="12.75" hidden="1" x14ac:dyDescent="0.2"/>
    <row r="562" customFormat="1" ht="12.75" hidden="1" x14ac:dyDescent="0.2"/>
    <row r="563" customFormat="1" ht="12.75" hidden="1" x14ac:dyDescent="0.2"/>
    <row r="564" customFormat="1" ht="12.75" hidden="1" x14ac:dyDescent="0.2"/>
    <row r="565" customFormat="1" ht="12.75" hidden="1" x14ac:dyDescent="0.2"/>
    <row r="566" customFormat="1" ht="12.75" hidden="1" x14ac:dyDescent="0.2"/>
    <row r="567" customFormat="1" ht="12.75" hidden="1" x14ac:dyDescent="0.2"/>
    <row r="568" customFormat="1" ht="12.75" hidden="1" x14ac:dyDescent="0.2"/>
    <row r="569" customFormat="1" ht="12.75" hidden="1" x14ac:dyDescent="0.2"/>
    <row r="570" customFormat="1" ht="12.75" hidden="1" x14ac:dyDescent="0.2"/>
    <row r="571" customFormat="1" ht="12.75" hidden="1" x14ac:dyDescent="0.2"/>
    <row r="572" customFormat="1" ht="12.75" hidden="1" x14ac:dyDescent="0.2"/>
    <row r="573" customFormat="1" ht="12.75" hidden="1" x14ac:dyDescent="0.2"/>
    <row r="574" customFormat="1" ht="12.75" hidden="1" x14ac:dyDescent="0.2"/>
    <row r="575" customFormat="1" ht="12.75" hidden="1" x14ac:dyDescent="0.2"/>
    <row r="576" customFormat="1" ht="12.75" hidden="1" x14ac:dyDescent="0.2"/>
    <row r="577" customFormat="1" ht="12.75" hidden="1" x14ac:dyDescent="0.2"/>
    <row r="578" customFormat="1" ht="12.75" hidden="1" x14ac:dyDescent="0.2"/>
    <row r="579" customFormat="1" ht="12.75" hidden="1" x14ac:dyDescent="0.2"/>
    <row r="580" customFormat="1" ht="12.75" hidden="1" x14ac:dyDescent="0.2"/>
    <row r="581" customFormat="1" ht="12.75" hidden="1" x14ac:dyDescent="0.2"/>
    <row r="582" customFormat="1" ht="12.75" hidden="1" x14ac:dyDescent="0.2"/>
    <row r="583" customFormat="1" ht="12.75" hidden="1" x14ac:dyDescent="0.2"/>
    <row r="584" customFormat="1" ht="12.75" hidden="1" x14ac:dyDescent="0.2"/>
    <row r="585" customFormat="1" ht="12.75" hidden="1" x14ac:dyDescent="0.2"/>
    <row r="586" customFormat="1" ht="12.75" hidden="1" x14ac:dyDescent="0.2"/>
    <row r="587" customFormat="1" ht="12.75" hidden="1" x14ac:dyDescent="0.2"/>
    <row r="588" customFormat="1" ht="12.75" hidden="1" x14ac:dyDescent="0.2"/>
    <row r="589" customFormat="1" ht="12.75" hidden="1" x14ac:dyDescent="0.2"/>
    <row r="590" customFormat="1" ht="12.75" hidden="1" x14ac:dyDescent="0.2"/>
    <row r="591" customFormat="1" ht="12.75" hidden="1" x14ac:dyDescent="0.2"/>
    <row r="592" customFormat="1" ht="12.75" hidden="1" x14ac:dyDescent="0.2"/>
    <row r="593" customFormat="1" ht="12.75" hidden="1" x14ac:dyDescent="0.2"/>
    <row r="594" customFormat="1" ht="12.75" hidden="1" x14ac:dyDescent="0.2"/>
    <row r="595" customFormat="1" ht="12.75" hidden="1" x14ac:dyDescent="0.2"/>
    <row r="596" customFormat="1" ht="12.75" hidden="1" x14ac:dyDescent="0.2"/>
    <row r="597" customFormat="1" ht="12.75" hidden="1" x14ac:dyDescent="0.2"/>
    <row r="598" customFormat="1" ht="12.75" hidden="1" x14ac:dyDescent="0.2"/>
    <row r="599" customFormat="1" ht="12.75" hidden="1" x14ac:dyDescent="0.2"/>
    <row r="600" customFormat="1" ht="12.75" hidden="1" x14ac:dyDescent="0.2"/>
    <row r="601" customFormat="1" ht="12.75" hidden="1" x14ac:dyDescent="0.2"/>
    <row r="602" customFormat="1" ht="12.75" hidden="1" x14ac:dyDescent="0.2"/>
    <row r="603" customFormat="1" ht="12.75" hidden="1" x14ac:dyDescent="0.2"/>
    <row r="604" customFormat="1" ht="12.75" hidden="1" x14ac:dyDescent="0.2"/>
    <row r="605" customFormat="1" ht="12.75" hidden="1" x14ac:dyDescent="0.2"/>
    <row r="606" customFormat="1" ht="12.75" hidden="1" x14ac:dyDescent="0.2"/>
    <row r="607" customFormat="1" ht="12.75" hidden="1" x14ac:dyDescent="0.2"/>
    <row r="608" customFormat="1" ht="12.75" hidden="1" x14ac:dyDescent="0.2"/>
    <row r="609" customFormat="1" ht="12.75" hidden="1" x14ac:dyDescent="0.2"/>
    <row r="610" customFormat="1" ht="12.75" hidden="1" x14ac:dyDescent="0.2"/>
    <row r="611" customFormat="1" ht="12.75" hidden="1" x14ac:dyDescent="0.2"/>
    <row r="612" customFormat="1" ht="12.75" hidden="1" x14ac:dyDescent="0.2"/>
    <row r="613" customFormat="1" ht="12.75" hidden="1" x14ac:dyDescent="0.2"/>
    <row r="614" customFormat="1" ht="12.75" hidden="1" x14ac:dyDescent="0.2"/>
    <row r="615" customFormat="1" ht="12.75" hidden="1" x14ac:dyDescent="0.2"/>
    <row r="616" customFormat="1" ht="12.75" hidden="1" x14ac:dyDescent="0.2"/>
    <row r="617" customFormat="1" ht="12.75" hidden="1" x14ac:dyDescent="0.2"/>
    <row r="618" customFormat="1" ht="12.75" hidden="1" x14ac:dyDescent="0.2"/>
    <row r="619" customFormat="1" ht="12.75" hidden="1" x14ac:dyDescent="0.2"/>
    <row r="620" customFormat="1" ht="12.75" hidden="1" x14ac:dyDescent="0.2"/>
    <row r="621" customFormat="1" ht="12.75" hidden="1" x14ac:dyDescent="0.2"/>
    <row r="622" customFormat="1" ht="12.75" hidden="1" x14ac:dyDescent="0.2"/>
    <row r="623" customFormat="1" ht="12.75" hidden="1" x14ac:dyDescent="0.2"/>
    <row r="624" customFormat="1" ht="12.75" hidden="1" x14ac:dyDescent="0.2"/>
    <row r="625" customFormat="1" ht="12.75" hidden="1" x14ac:dyDescent="0.2"/>
    <row r="626" customFormat="1" ht="12.75" hidden="1" x14ac:dyDescent="0.2"/>
    <row r="627" customFormat="1" ht="12.75" hidden="1" x14ac:dyDescent="0.2"/>
    <row r="628" customFormat="1" ht="12.75" hidden="1" x14ac:dyDescent="0.2"/>
    <row r="629" customFormat="1" ht="12.75" hidden="1" x14ac:dyDescent="0.2"/>
    <row r="630" customFormat="1" ht="12.75" hidden="1" x14ac:dyDescent="0.2"/>
    <row r="631" customFormat="1" ht="12.75" hidden="1" x14ac:dyDescent="0.2"/>
    <row r="632" customFormat="1" ht="12.75" hidden="1" x14ac:dyDescent="0.2"/>
    <row r="633" customFormat="1" ht="12.75" hidden="1" x14ac:dyDescent="0.2"/>
    <row r="634" customFormat="1" ht="12.75" hidden="1" x14ac:dyDescent="0.2"/>
    <row r="635" customFormat="1" ht="12.75" hidden="1" x14ac:dyDescent="0.2"/>
    <row r="636" customFormat="1" ht="12.75" hidden="1" x14ac:dyDescent="0.2"/>
    <row r="637" customFormat="1" ht="12.75" hidden="1" x14ac:dyDescent="0.2"/>
    <row r="638" customFormat="1" ht="12.75" hidden="1" x14ac:dyDescent="0.2"/>
    <row r="639" customFormat="1" ht="12.75" hidden="1" x14ac:dyDescent="0.2"/>
    <row r="640" customFormat="1" ht="12.75" hidden="1" x14ac:dyDescent="0.2"/>
    <row r="641" customFormat="1" ht="12.75" hidden="1" x14ac:dyDescent="0.2"/>
    <row r="642" customFormat="1" ht="12.75" hidden="1" x14ac:dyDescent="0.2"/>
    <row r="643" customFormat="1" ht="12.75" hidden="1" x14ac:dyDescent="0.2"/>
    <row r="644" customFormat="1" ht="12.75" hidden="1" x14ac:dyDescent="0.2"/>
    <row r="645" customFormat="1" ht="12.75" hidden="1" x14ac:dyDescent="0.2"/>
    <row r="646" customFormat="1" ht="12.75" hidden="1" x14ac:dyDescent="0.2"/>
    <row r="647" customFormat="1" ht="12.75" hidden="1" x14ac:dyDescent="0.2"/>
    <row r="648" customFormat="1" ht="12.75" hidden="1" x14ac:dyDescent="0.2"/>
    <row r="649" customFormat="1" ht="12.75" hidden="1" x14ac:dyDescent="0.2"/>
    <row r="650" customFormat="1" ht="12.75" hidden="1" x14ac:dyDescent="0.2"/>
    <row r="651" customFormat="1" ht="12.75" hidden="1" x14ac:dyDescent="0.2"/>
    <row r="652" customFormat="1" ht="12.75" hidden="1" x14ac:dyDescent="0.2"/>
    <row r="653" customFormat="1" ht="12.75" hidden="1" x14ac:dyDescent="0.2"/>
    <row r="654" customFormat="1" ht="12.75" hidden="1" x14ac:dyDescent="0.2"/>
    <row r="655" customFormat="1" ht="12.75" hidden="1" x14ac:dyDescent="0.2"/>
    <row r="656" customFormat="1" ht="12.75" hidden="1" x14ac:dyDescent="0.2"/>
    <row r="657" customFormat="1" ht="12.75" hidden="1" x14ac:dyDescent="0.2"/>
    <row r="658" customFormat="1" ht="12.75" hidden="1" x14ac:dyDescent="0.2"/>
    <row r="659" customFormat="1" ht="12.75" hidden="1" x14ac:dyDescent="0.2"/>
    <row r="660" customFormat="1" ht="12.75" hidden="1" x14ac:dyDescent="0.2"/>
    <row r="661" customFormat="1" ht="12.75" hidden="1" x14ac:dyDescent="0.2"/>
    <row r="662" customFormat="1" ht="12.75" hidden="1" x14ac:dyDescent="0.2"/>
    <row r="663" customFormat="1" ht="12.75" hidden="1" x14ac:dyDescent="0.2"/>
    <row r="664" customFormat="1" ht="12.75" hidden="1" x14ac:dyDescent="0.2"/>
    <row r="665" customFormat="1" ht="12.75" hidden="1" x14ac:dyDescent="0.2"/>
    <row r="666" customFormat="1" ht="12.75" hidden="1" x14ac:dyDescent="0.2"/>
    <row r="667" customFormat="1" ht="12.75" hidden="1" x14ac:dyDescent="0.2"/>
    <row r="668" customFormat="1" ht="12.75" hidden="1" x14ac:dyDescent="0.2"/>
    <row r="669" customFormat="1" ht="12.75" hidden="1" x14ac:dyDescent="0.2"/>
    <row r="670" customFormat="1" ht="12.75" hidden="1" x14ac:dyDescent="0.2"/>
    <row r="671" customFormat="1" ht="12.75" hidden="1" x14ac:dyDescent="0.2"/>
    <row r="672" customFormat="1" ht="12.75" hidden="1" x14ac:dyDescent="0.2"/>
    <row r="673" customFormat="1" ht="12.75" hidden="1" x14ac:dyDescent="0.2"/>
    <row r="674" customFormat="1" ht="12.75" hidden="1" x14ac:dyDescent="0.2"/>
    <row r="675" customFormat="1" ht="12.75" hidden="1" x14ac:dyDescent="0.2"/>
    <row r="676" customFormat="1" ht="12.75" hidden="1" x14ac:dyDescent="0.2"/>
    <row r="677" customFormat="1" ht="12.75" hidden="1" x14ac:dyDescent="0.2"/>
    <row r="678" customFormat="1" ht="12.75" hidden="1" x14ac:dyDescent="0.2"/>
    <row r="679" customFormat="1" ht="12.75" hidden="1" x14ac:dyDescent="0.2"/>
    <row r="680" customFormat="1" ht="12.75" hidden="1" x14ac:dyDescent="0.2"/>
    <row r="681" customFormat="1" ht="12.75" hidden="1" x14ac:dyDescent="0.2"/>
    <row r="682" customFormat="1" ht="12.75" hidden="1" x14ac:dyDescent="0.2"/>
    <row r="683" customFormat="1" ht="12.75" hidden="1" x14ac:dyDescent="0.2"/>
    <row r="684" customFormat="1" ht="12.75" hidden="1" x14ac:dyDescent="0.2"/>
    <row r="685" customFormat="1" ht="12.75" hidden="1" x14ac:dyDescent="0.2"/>
    <row r="686" customFormat="1" ht="12.75" hidden="1" x14ac:dyDescent="0.2"/>
    <row r="687" customFormat="1" ht="12.75" hidden="1" x14ac:dyDescent="0.2"/>
    <row r="688" customFormat="1" ht="12.75" hidden="1" x14ac:dyDescent="0.2"/>
    <row r="689" customFormat="1" ht="12.75" hidden="1" x14ac:dyDescent="0.2"/>
    <row r="690" customFormat="1" ht="12.75" hidden="1" x14ac:dyDescent="0.2"/>
    <row r="691" customFormat="1" ht="12.75" hidden="1" x14ac:dyDescent="0.2"/>
    <row r="692" customFormat="1" ht="12.75" hidden="1" x14ac:dyDescent="0.2"/>
    <row r="693" customFormat="1" ht="12.75" hidden="1" x14ac:dyDescent="0.2"/>
    <row r="694" customFormat="1" ht="12.75" hidden="1" x14ac:dyDescent="0.2"/>
    <row r="695" customFormat="1" ht="12.75" hidden="1" x14ac:dyDescent="0.2"/>
    <row r="696" customFormat="1" ht="12.75" hidden="1" x14ac:dyDescent="0.2"/>
    <row r="697" customFormat="1" ht="12.75" hidden="1" x14ac:dyDescent="0.2"/>
    <row r="698" customFormat="1" ht="12.75" hidden="1" x14ac:dyDescent="0.2"/>
    <row r="699" customFormat="1" ht="12.75" hidden="1" x14ac:dyDescent="0.2"/>
    <row r="700" customFormat="1" ht="12.75" hidden="1" x14ac:dyDescent="0.2"/>
    <row r="701" customFormat="1" ht="12.75" hidden="1" x14ac:dyDescent="0.2"/>
    <row r="702" customFormat="1" ht="12.75" hidden="1" x14ac:dyDescent="0.2"/>
    <row r="703" customFormat="1" ht="12.75" hidden="1" x14ac:dyDescent="0.2"/>
    <row r="704" customFormat="1" ht="12.75" hidden="1" x14ac:dyDescent="0.2"/>
    <row r="705" customFormat="1" ht="12.75" hidden="1" x14ac:dyDescent="0.2"/>
    <row r="706" customFormat="1" ht="12.75" hidden="1" x14ac:dyDescent="0.2"/>
    <row r="707" customFormat="1" ht="12.75" hidden="1" x14ac:dyDescent="0.2"/>
    <row r="708" customFormat="1" ht="12.75" hidden="1" x14ac:dyDescent="0.2"/>
    <row r="709" customFormat="1" ht="12.75" hidden="1" x14ac:dyDescent="0.2"/>
    <row r="710" customFormat="1" ht="12.75" hidden="1" x14ac:dyDescent="0.2"/>
    <row r="711" customFormat="1" ht="12.75" hidden="1" x14ac:dyDescent="0.2"/>
    <row r="712" customFormat="1" ht="12.75" hidden="1" x14ac:dyDescent="0.2"/>
    <row r="713" customFormat="1" ht="12.75" hidden="1" x14ac:dyDescent="0.2"/>
    <row r="714" customFormat="1" ht="12.75" hidden="1" x14ac:dyDescent="0.2"/>
    <row r="715" customFormat="1" ht="12.75" hidden="1" x14ac:dyDescent="0.2"/>
    <row r="716" customFormat="1" ht="12.75" hidden="1" x14ac:dyDescent="0.2"/>
    <row r="717" customFormat="1" ht="12.75" hidden="1" x14ac:dyDescent="0.2"/>
    <row r="718" customFormat="1" ht="12.75" hidden="1" x14ac:dyDescent="0.2"/>
    <row r="719" customFormat="1" ht="12.75" hidden="1" x14ac:dyDescent="0.2"/>
    <row r="720" customFormat="1" ht="12.75" hidden="1" x14ac:dyDescent="0.2"/>
    <row r="721" customFormat="1" ht="12.75" hidden="1" x14ac:dyDescent="0.2"/>
    <row r="722" customFormat="1" ht="12.75" hidden="1" x14ac:dyDescent="0.2"/>
    <row r="723" customFormat="1" ht="12.75" hidden="1" x14ac:dyDescent="0.2"/>
    <row r="724" customFormat="1" ht="12.75" hidden="1" x14ac:dyDescent="0.2"/>
    <row r="725" customFormat="1" ht="12.75" hidden="1" x14ac:dyDescent="0.2"/>
    <row r="726" customFormat="1" ht="12.75" hidden="1" x14ac:dyDescent="0.2"/>
    <row r="727" customFormat="1" ht="12.75" hidden="1" x14ac:dyDescent="0.2"/>
    <row r="728" customFormat="1" ht="12.75" hidden="1" x14ac:dyDescent="0.2"/>
    <row r="729" customFormat="1" ht="12.75" hidden="1" x14ac:dyDescent="0.2"/>
    <row r="730" customFormat="1" ht="12.75" hidden="1" x14ac:dyDescent="0.2"/>
    <row r="731" customFormat="1" ht="12.75" hidden="1" x14ac:dyDescent="0.2"/>
    <row r="732" customFormat="1" ht="12.75" hidden="1" x14ac:dyDescent="0.2"/>
    <row r="733" customFormat="1" ht="12.75" hidden="1" x14ac:dyDescent="0.2"/>
    <row r="734" customFormat="1" ht="12.75" hidden="1" x14ac:dyDescent="0.2"/>
    <row r="735" customFormat="1" ht="12.75" hidden="1" x14ac:dyDescent="0.2"/>
    <row r="736" customFormat="1" ht="12.75" hidden="1" x14ac:dyDescent="0.2"/>
    <row r="737" customFormat="1" ht="12.75" hidden="1" x14ac:dyDescent="0.2"/>
    <row r="738" customFormat="1" ht="12.75" hidden="1" x14ac:dyDescent="0.2"/>
    <row r="739" customFormat="1" ht="12.75" hidden="1" x14ac:dyDescent="0.2"/>
    <row r="740" customFormat="1" ht="12.75" hidden="1" x14ac:dyDescent="0.2"/>
    <row r="741" customFormat="1" ht="12.75" hidden="1" x14ac:dyDescent="0.2"/>
    <row r="742" customFormat="1" ht="12.75" hidden="1" x14ac:dyDescent="0.2"/>
    <row r="743" customFormat="1" ht="12.75" hidden="1" x14ac:dyDescent="0.2"/>
    <row r="744" customFormat="1" ht="12.75" hidden="1" x14ac:dyDescent="0.2"/>
    <row r="745" customFormat="1" ht="12.75" hidden="1" x14ac:dyDescent="0.2"/>
    <row r="746" customFormat="1" ht="12.75" hidden="1" x14ac:dyDescent="0.2"/>
    <row r="747" customFormat="1" ht="12.75" hidden="1" x14ac:dyDescent="0.2"/>
    <row r="748" customFormat="1" ht="12.75" hidden="1" x14ac:dyDescent="0.2"/>
    <row r="749" customFormat="1" ht="12.75" hidden="1" x14ac:dyDescent="0.2"/>
    <row r="750" customFormat="1" ht="12.75" hidden="1" x14ac:dyDescent="0.2"/>
    <row r="751" customFormat="1" ht="12.75" hidden="1" x14ac:dyDescent="0.2"/>
    <row r="752" customFormat="1" ht="12.75" hidden="1" x14ac:dyDescent="0.2"/>
    <row r="753" customFormat="1" ht="12.75" hidden="1" x14ac:dyDescent="0.2"/>
    <row r="754" customFormat="1" ht="12.75" hidden="1" x14ac:dyDescent="0.2"/>
    <row r="755" customFormat="1" ht="12.75" hidden="1" x14ac:dyDescent="0.2"/>
    <row r="756" customFormat="1" ht="12.75" hidden="1" x14ac:dyDescent="0.2"/>
    <row r="757" customFormat="1" ht="12.75" hidden="1" x14ac:dyDescent="0.2"/>
    <row r="758" customFormat="1" ht="12.75" hidden="1" x14ac:dyDescent="0.2"/>
    <row r="759" customFormat="1" ht="12.75" hidden="1" x14ac:dyDescent="0.2"/>
    <row r="760" customFormat="1" ht="12.75" hidden="1" x14ac:dyDescent="0.2"/>
    <row r="761" customFormat="1" ht="12.75" hidden="1" x14ac:dyDescent="0.2"/>
    <row r="762" customFormat="1" ht="12.75" hidden="1" x14ac:dyDescent="0.2"/>
    <row r="763" customFormat="1" ht="12.75" hidden="1" x14ac:dyDescent="0.2"/>
    <row r="764" customFormat="1" ht="12.75" hidden="1" x14ac:dyDescent="0.2"/>
    <row r="765" customFormat="1" ht="12.75" hidden="1" x14ac:dyDescent="0.2"/>
    <row r="766" customFormat="1" ht="12.75" hidden="1" x14ac:dyDescent="0.2"/>
    <row r="767" customFormat="1" ht="12.75" hidden="1" x14ac:dyDescent="0.2"/>
    <row r="768" customFormat="1" ht="12.75" hidden="1" x14ac:dyDescent="0.2"/>
    <row r="769" customFormat="1" ht="12.75" hidden="1" x14ac:dyDescent="0.2"/>
    <row r="770" customFormat="1" ht="12.75" hidden="1" x14ac:dyDescent="0.2"/>
    <row r="771" customFormat="1" ht="12.75" hidden="1" x14ac:dyDescent="0.2"/>
    <row r="772" customFormat="1" ht="12.75" hidden="1" x14ac:dyDescent="0.2"/>
    <row r="773" customFormat="1" ht="12.75" hidden="1" x14ac:dyDescent="0.2"/>
    <row r="774" customFormat="1" ht="12.75" hidden="1" x14ac:dyDescent="0.2"/>
    <row r="775" customFormat="1" ht="12.75" hidden="1" x14ac:dyDescent="0.2"/>
    <row r="776" customFormat="1" ht="12.75" hidden="1" x14ac:dyDescent="0.2"/>
    <row r="777" customFormat="1" ht="12.75" hidden="1" x14ac:dyDescent="0.2"/>
    <row r="778" customFormat="1" ht="12.75" hidden="1" x14ac:dyDescent="0.2"/>
    <row r="779" customFormat="1" ht="12.75" hidden="1" x14ac:dyDescent="0.2"/>
    <row r="780" customFormat="1" ht="12.75" hidden="1" x14ac:dyDescent="0.2"/>
    <row r="781" customFormat="1" ht="12.75" hidden="1" x14ac:dyDescent="0.2"/>
    <row r="782" customFormat="1" ht="12.75" hidden="1" x14ac:dyDescent="0.2"/>
    <row r="783" customFormat="1" ht="12.75" hidden="1" x14ac:dyDescent="0.2"/>
    <row r="784" customFormat="1" ht="12.75" hidden="1" x14ac:dyDescent="0.2"/>
    <row r="785" customFormat="1" ht="12.75" hidden="1" x14ac:dyDescent="0.2"/>
    <row r="786" customFormat="1" ht="12.75" hidden="1" x14ac:dyDescent="0.2"/>
    <row r="787" customFormat="1" ht="12.75" hidden="1" x14ac:dyDescent="0.2"/>
    <row r="788" customFormat="1" ht="12.75" hidden="1" x14ac:dyDescent="0.2"/>
    <row r="789" customFormat="1" ht="12.75" hidden="1" x14ac:dyDescent="0.2"/>
    <row r="790" customFormat="1" ht="12.75" hidden="1" x14ac:dyDescent="0.2"/>
    <row r="791" customFormat="1" ht="12.75" hidden="1" x14ac:dyDescent="0.2"/>
    <row r="792" customFormat="1" ht="12.75" hidden="1" x14ac:dyDescent="0.2"/>
    <row r="793" customFormat="1" ht="12.75" hidden="1" x14ac:dyDescent="0.2"/>
    <row r="794" customFormat="1" ht="12.75" hidden="1" x14ac:dyDescent="0.2"/>
    <row r="795" customFormat="1" ht="12.75" hidden="1" x14ac:dyDescent="0.2"/>
    <row r="796" customFormat="1" ht="12.75" hidden="1" x14ac:dyDescent="0.2"/>
    <row r="797" customFormat="1" ht="12.75" hidden="1" x14ac:dyDescent="0.2"/>
    <row r="798" customFormat="1" ht="12.75" hidden="1" x14ac:dyDescent="0.2"/>
    <row r="799" customFormat="1" ht="12.75" hidden="1" x14ac:dyDescent="0.2"/>
    <row r="800" customFormat="1" ht="12.75" hidden="1" x14ac:dyDescent="0.2"/>
    <row r="801" customFormat="1" ht="12.75" hidden="1" x14ac:dyDescent="0.2"/>
    <row r="802" customFormat="1" ht="12.75" hidden="1" x14ac:dyDescent="0.2"/>
    <row r="803" customFormat="1" ht="12.75" hidden="1" x14ac:dyDescent="0.2"/>
    <row r="804" customFormat="1" ht="12.75" hidden="1" x14ac:dyDescent="0.2"/>
    <row r="805" customFormat="1" ht="12.75" hidden="1" x14ac:dyDescent="0.2"/>
    <row r="806" customFormat="1" ht="12.75" hidden="1" x14ac:dyDescent="0.2"/>
    <row r="807" customFormat="1" ht="12.75" hidden="1" x14ac:dyDescent="0.2"/>
    <row r="808" customFormat="1" ht="12.75" hidden="1" x14ac:dyDescent="0.2"/>
    <row r="809" customFormat="1" ht="12.75" hidden="1" x14ac:dyDescent="0.2"/>
    <row r="810" customFormat="1" ht="12.75" hidden="1" x14ac:dyDescent="0.2"/>
    <row r="811" customFormat="1" ht="12.75" hidden="1" x14ac:dyDescent="0.2"/>
    <row r="812" customFormat="1" ht="12.75" hidden="1" x14ac:dyDescent="0.2"/>
    <row r="813" customFormat="1" ht="12.75" hidden="1" x14ac:dyDescent="0.2"/>
    <row r="814" customFormat="1" ht="12.75" hidden="1" x14ac:dyDescent="0.2"/>
    <row r="815" customFormat="1" ht="12.75" hidden="1" x14ac:dyDescent="0.2"/>
    <row r="816" customFormat="1" ht="12.75" hidden="1" x14ac:dyDescent="0.2"/>
    <row r="817" customFormat="1" ht="12.75" hidden="1" x14ac:dyDescent="0.2"/>
    <row r="818" customFormat="1" ht="12.75" hidden="1" x14ac:dyDescent="0.2"/>
    <row r="819" customFormat="1" ht="12.75" hidden="1" x14ac:dyDescent="0.2"/>
    <row r="820" customFormat="1" ht="12.75" hidden="1" x14ac:dyDescent="0.2"/>
    <row r="821" customFormat="1" ht="12.75" hidden="1" x14ac:dyDescent="0.2"/>
    <row r="822" customFormat="1" ht="12.75" hidden="1" x14ac:dyDescent="0.2"/>
    <row r="823" customFormat="1" ht="12.75" hidden="1" x14ac:dyDescent="0.2"/>
    <row r="824" customFormat="1" ht="12.75" hidden="1" x14ac:dyDescent="0.2"/>
    <row r="825" customFormat="1" ht="12.75" hidden="1" x14ac:dyDescent="0.2"/>
    <row r="826" customFormat="1" ht="12.75" hidden="1" x14ac:dyDescent="0.2"/>
    <row r="827" customFormat="1" ht="12.75" hidden="1" x14ac:dyDescent="0.2"/>
    <row r="828" customFormat="1" ht="12.75" hidden="1" x14ac:dyDescent="0.2"/>
    <row r="829" customFormat="1" ht="12.75" hidden="1" x14ac:dyDescent="0.2"/>
    <row r="830" customFormat="1" ht="12.75" hidden="1" x14ac:dyDescent="0.2"/>
    <row r="831" customFormat="1" ht="12.75" hidden="1" x14ac:dyDescent="0.2"/>
    <row r="832" customFormat="1" ht="12.75" hidden="1" x14ac:dyDescent="0.2"/>
    <row r="833" customFormat="1" ht="12.75" hidden="1" x14ac:dyDescent="0.2"/>
    <row r="834" customFormat="1" ht="12.75" hidden="1" x14ac:dyDescent="0.2"/>
    <row r="835" customFormat="1" ht="12.75" hidden="1" x14ac:dyDescent="0.2"/>
    <row r="836" customFormat="1" ht="12.75" hidden="1" x14ac:dyDescent="0.2"/>
    <row r="837" customFormat="1" ht="12.75" hidden="1" x14ac:dyDescent="0.2"/>
    <row r="838" customFormat="1" ht="12.75" hidden="1" x14ac:dyDescent="0.2"/>
    <row r="839" customFormat="1" ht="12.75" hidden="1" x14ac:dyDescent="0.2"/>
    <row r="840" customFormat="1" ht="12.75" hidden="1" x14ac:dyDescent="0.2"/>
    <row r="841" customFormat="1" ht="12.75" hidden="1" x14ac:dyDescent="0.2"/>
    <row r="842" customFormat="1" ht="12.75" hidden="1" x14ac:dyDescent="0.2"/>
    <row r="843" customFormat="1" ht="12.75" hidden="1" x14ac:dyDescent="0.2"/>
    <row r="844" customFormat="1" ht="12.75" hidden="1" x14ac:dyDescent="0.2"/>
    <row r="845" customFormat="1" ht="12.75" hidden="1" x14ac:dyDescent="0.2"/>
    <row r="846" customFormat="1" ht="12.75" hidden="1" x14ac:dyDescent="0.2"/>
    <row r="847" customFormat="1" ht="12.75" hidden="1" x14ac:dyDescent="0.2"/>
    <row r="848" customFormat="1" ht="12.75" hidden="1" x14ac:dyDescent="0.2"/>
    <row r="849" customFormat="1" ht="12.75" hidden="1" x14ac:dyDescent="0.2"/>
    <row r="850" customFormat="1" ht="12.75" hidden="1" x14ac:dyDescent="0.2"/>
    <row r="851" customFormat="1" ht="12.75" hidden="1" x14ac:dyDescent="0.2"/>
    <row r="852" customFormat="1" ht="12.75" hidden="1" x14ac:dyDescent="0.2"/>
    <row r="853" customFormat="1" ht="12.75" hidden="1" x14ac:dyDescent="0.2"/>
    <row r="854" customFormat="1" ht="12.75" hidden="1" x14ac:dyDescent="0.2"/>
    <row r="855" customFormat="1" ht="12.75" hidden="1" x14ac:dyDescent="0.2"/>
    <row r="856" customFormat="1" ht="12.75" hidden="1" x14ac:dyDescent="0.2"/>
    <row r="857" customFormat="1" ht="12.75" hidden="1" x14ac:dyDescent="0.2"/>
    <row r="858" customFormat="1" ht="12.75" hidden="1" x14ac:dyDescent="0.2"/>
    <row r="859" customFormat="1" ht="12.75" hidden="1" x14ac:dyDescent="0.2"/>
    <row r="860" customFormat="1" ht="12.75" hidden="1" x14ac:dyDescent="0.2"/>
    <row r="861" customFormat="1" ht="12.75" hidden="1" x14ac:dyDescent="0.2"/>
    <row r="862" customFormat="1" ht="12.75" hidden="1" x14ac:dyDescent="0.2"/>
    <row r="863" customFormat="1" ht="12.75" hidden="1" x14ac:dyDescent="0.2"/>
    <row r="864" customFormat="1" ht="12.75" hidden="1" x14ac:dyDescent="0.2"/>
    <row r="865" customFormat="1" ht="12.75" hidden="1" x14ac:dyDescent="0.2"/>
    <row r="866" customFormat="1" ht="12.75" hidden="1" x14ac:dyDescent="0.2"/>
    <row r="867" customFormat="1" ht="12.75" hidden="1" x14ac:dyDescent="0.2"/>
    <row r="868" customFormat="1" ht="12.75" hidden="1" x14ac:dyDescent="0.2"/>
    <row r="869" customFormat="1" ht="12.75" hidden="1" x14ac:dyDescent="0.2"/>
    <row r="870" customFormat="1" ht="12.75" hidden="1" x14ac:dyDescent="0.2"/>
    <row r="871" customFormat="1" ht="12.75" hidden="1" x14ac:dyDescent="0.2"/>
    <row r="872" customFormat="1" ht="12.75" hidden="1" x14ac:dyDescent="0.2"/>
    <row r="873" customFormat="1" ht="12.75" hidden="1" x14ac:dyDescent="0.2"/>
    <row r="874" customFormat="1" ht="12.75" hidden="1" x14ac:dyDescent="0.2"/>
    <row r="875" customFormat="1" ht="12.75" hidden="1" x14ac:dyDescent="0.2"/>
    <row r="876" customFormat="1" ht="12.75" hidden="1" x14ac:dyDescent="0.2"/>
    <row r="877" customFormat="1" ht="12.75" hidden="1" x14ac:dyDescent="0.2"/>
    <row r="878" customFormat="1" ht="12.75" hidden="1" x14ac:dyDescent="0.2"/>
    <row r="879" customFormat="1" ht="12.75" hidden="1" x14ac:dyDescent="0.2"/>
    <row r="880" customFormat="1" ht="12.75" hidden="1" x14ac:dyDescent="0.2"/>
    <row r="881" customFormat="1" ht="12.75" hidden="1" x14ac:dyDescent="0.2"/>
    <row r="882" customFormat="1" ht="12.75" hidden="1" x14ac:dyDescent="0.2"/>
    <row r="883" customFormat="1" ht="12.75" hidden="1" x14ac:dyDescent="0.2"/>
    <row r="884" customFormat="1" ht="12.75" hidden="1" x14ac:dyDescent="0.2"/>
    <row r="885" customFormat="1" ht="12.75" hidden="1" x14ac:dyDescent="0.2"/>
    <row r="886" customFormat="1" ht="12.75" hidden="1" x14ac:dyDescent="0.2"/>
    <row r="887" customFormat="1" ht="12.75" hidden="1" x14ac:dyDescent="0.2"/>
    <row r="888" customFormat="1" ht="12.75" hidden="1" x14ac:dyDescent="0.2"/>
    <row r="889" customFormat="1" ht="12.75" hidden="1" x14ac:dyDescent="0.2"/>
    <row r="890" customFormat="1" ht="12.75" hidden="1" x14ac:dyDescent="0.2"/>
    <row r="891" customFormat="1" ht="12.75" hidden="1" x14ac:dyDescent="0.2"/>
    <row r="892" customFormat="1" ht="12.75" hidden="1" x14ac:dyDescent="0.2"/>
    <row r="893" customFormat="1" ht="12.75" hidden="1" x14ac:dyDescent="0.2"/>
    <row r="894" customFormat="1" ht="12.75" hidden="1" x14ac:dyDescent="0.2"/>
    <row r="895" customFormat="1" ht="12.75" hidden="1" x14ac:dyDescent="0.2"/>
    <row r="896" customFormat="1" ht="12.75" hidden="1" x14ac:dyDescent="0.2"/>
    <row r="897" customFormat="1" ht="12.75" hidden="1" x14ac:dyDescent="0.2"/>
    <row r="898" customFormat="1" ht="12.75" hidden="1" x14ac:dyDescent="0.2"/>
    <row r="899" customFormat="1" ht="12.75" hidden="1" x14ac:dyDescent="0.2"/>
    <row r="900" customFormat="1" ht="12.75" hidden="1" x14ac:dyDescent="0.2"/>
    <row r="901" customFormat="1" ht="12.75" hidden="1" x14ac:dyDescent="0.2"/>
    <row r="902" customFormat="1" ht="12.75" hidden="1" x14ac:dyDescent="0.2"/>
    <row r="903" customFormat="1" ht="12.75" hidden="1" x14ac:dyDescent="0.2"/>
    <row r="904" customFormat="1" ht="12.75" hidden="1" x14ac:dyDescent="0.2"/>
    <row r="905" customFormat="1" ht="12.75" hidden="1" x14ac:dyDescent="0.2"/>
    <row r="906" customFormat="1" ht="12.75" hidden="1" x14ac:dyDescent="0.2"/>
    <row r="907" customFormat="1" ht="12.75" hidden="1" x14ac:dyDescent="0.2"/>
    <row r="908" customFormat="1" ht="12.75" hidden="1" x14ac:dyDescent="0.2"/>
    <row r="909" customFormat="1" ht="12.75" hidden="1" x14ac:dyDescent="0.2"/>
    <row r="910" customFormat="1" ht="12.75" hidden="1" x14ac:dyDescent="0.2"/>
    <row r="911" customFormat="1" ht="12.75" hidden="1" x14ac:dyDescent="0.2"/>
    <row r="912" customFormat="1" ht="12.75" hidden="1" x14ac:dyDescent="0.2"/>
    <row r="913" customFormat="1" ht="12.75" hidden="1" x14ac:dyDescent="0.2"/>
    <row r="914" customFormat="1" ht="12.75" hidden="1" x14ac:dyDescent="0.2"/>
    <row r="915" customFormat="1" ht="12.75" hidden="1" x14ac:dyDescent="0.2"/>
    <row r="916" customFormat="1" ht="12.75" hidden="1" x14ac:dyDescent="0.2"/>
    <row r="917" customFormat="1" ht="12.75" hidden="1" x14ac:dyDescent="0.2"/>
    <row r="918" customFormat="1" ht="12.75" hidden="1" x14ac:dyDescent="0.2"/>
    <row r="919" customFormat="1" ht="12.75" hidden="1" x14ac:dyDescent="0.2"/>
    <row r="920" customFormat="1" ht="12.75" hidden="1" x14ac:dyDescent="0.2"/>
    <row r="921" customFormat="1" ht="12.75" hidden="1" x14ac:dyDescent="0.2"/>
    <row r="922" customFormat="1" ht="12.75" hidden="1" x14ac:dyDescent="0.2"/>
    <row r="923" customFormat="1" ht="12.75" hidden="1" x14ac:dyDescent="0.2"/>
    <row r="924" customFormat="1" ht="12.75" hidden="1" x14ac:dyDescent="0.2"/>
    <row r="925" customFormat="1" ht="12.75" hidden="1" x14ac:dyDescent="0.2"/>
    <row r="926" customFormat="1" ht="12.75" hidden="1" x14ac:dyDescent="0.2"/>
    <row r="927" customFormat="1" ht="12.75" hidden="1" x14ac:dyDescent="0.2"/>
    <row r="928" customFormat="1" ht="12.75" hidden="1" x14ac:dyDescent="0.2"/>
    <row r="929" customFormat="1" ht="12.75" hidden="1" x14ac:dyDescent="0.2"/>
    <row r="930" customFormat="1" ht="12.75" hidden="1" x14ac:dyDescent="0.2"/>
    <row r="931" customFormat="1" ht="12.75" hidden="1" x14ac:dyDescent="0.2"/>
    <row r="932" customFormat="1" ht="12.75" hidden="1" x14ac:dyDescent="0.2"/>
    <row r="933" customFormat="1" ht="12.75" hidden="1" x14ac:dyDescent="0.2"/>
    <row r="934" customFormat="1" ht="12.75" hidden="1" x14ac:dyDescent="0.2"/>
    <row r="935" customFormat="1" ht="12.75" hidden="1" x14ac:dyDescent="0.2"/>
    <row r="936" customFormat="1" ht="12.75" hidden="1" x14ac:dyDescent="0.2"/>
    <row r="937" customFormat="1" ht="12.75" hidden="1" x14ac:dyDescent="0.2"/>
    <row r="938" customFormat="1" ht="12.75" hidden="1" x14ac:dyDescent="0.2"/>
    <row r="939" customFormat="1" ht="12.75" hidden="1" x14ac:dyDescent="0.2"/>
    <row r="940" customFormat="1" ht="12.75" hidden="1" x14ac:dyDescent="0.2"/>
    <row r="941" customFormat="1" ht="12.75" hidden="1" x14ac:dyDescent="0.2"/>
    <row r="942" customFormat="1" ht="12.75" hidden="1" x14ac:dyDescent="0.2"/>
    <row r="943" customFormat="1" ht="12.75" hidden="1" x14ac:dyDescent="0.2"/>
    <row r="944" customFormat="1" ht="12.75" hidden="1" x14ac:dyDescent="0.2"/>
    <row r="945" customFormat="1" ht="12.75" hidden="1" x14ac:dyDescent="0.2"/>
    <row r="946" customFormat="1" ht="12.75" hidden="1" x14ac:dyDescent="0.2"/>
    <row r="947" customFormat="1" ht="12.75" hidden="1" x14ac:dyDescent="0.2"/>
    <row r="948" customFormat="1" ht="12.75" hidden="1" x14ac:dyDescent="0.2"/>
    <row r="949" customFormat="1" ht="12.75" hidden="1" x14ac:dyDescent="0.2"/>
    <row r="950" customFormat="1" ht="12.75" hidden="1" x14ac:dyDescent="0.2"/>
    <row r="951" customFormat="1" ht="12.75" hidden="1" x14ac:dyDescent="0.2"/>
    <row r="952" customFormat="1" ht="12.75" hidden="1" x14ac:dyDescent="0.2"/>
    <row r="953" customFormat="1" ht="12.75" hidden="1" x14ac:dyDescent="0.2"/>
    <row r="954" customFormat="1" ht="12.75" hidden="1" x14ac:dyDescent="0.2"/>
    <row r="955" customFormat="1" ht="12.75" hidden="1" x14ac:dyDescent="0.2"/>
    <row r="956" customFormat="1" ht="12.75" hidden="1" x14ac:dyDescent="0.2"/>
    <row r="957" customFormat="1" ht="12.75" hidden="1" x14ac:dyDescent="0.2"/>
    <row r="958" customFormat="1" ht="12.75" hidden="1" x14ac:dyDescent="0.2"/>
    <row r="959" customFormat="1" ht="12.75" hidden="1" x14ac:dyDescent="0.2"/>
    <row r="960" customFormat="1" ht="12.75" hidden="1" x14ac:dyDescent="0.2"/>
    <row r="961" customFormat="1" ht="12.75" hidden="1" x14ac:dyDescent="0.2"/>
    <row r="962" customFormat="1" ht="12.75" hidden="1" x14ac:dyDescent="0.2"/>
    <row r="963" customFormat="1" ht="12.75" hidden="1" x14ac:dyDescent="0.2"/>
    <row r="964" customFormat="1" ht="12.75" hidden="1" x14ac:dyDescent="0.2"/>
    <row r="965" customFormat="1" ht="12.75" hidden="1" x14ac:dyDescent="0.2"/>
    <row r="966" customFormat="1" ht="12.75" hidden="1" x14ac:dyDescent="0.2"/>
    <row r="967" customFormat="1" ht="12.75" hidden="1" x14ac:dyDescent="0.2"/>
    <row r="968" customFormat="1" ht="12.75" hidden="1" x14ac:dyDescent="0.2"/>
    <row r="969" customFormat="1" ht="12.75" hidden="1" x14ac:dyDescent="0.2"/>
    <row r="970" customFormat="1" ht="12.75" hidden="1" x14ac:dyDescent="0.2"/>
    <row r="971" customFormat="1" ht="12.75" hidden="1" x14ac:dyDescent="0.2"/>
    <row r="972" customFormat="1" ht="12.75" hidden="1" x14ac:dyDescent="0.2"/>
    <row r="973" customFormat="1" ht="12.75" hidden="1" x14ac:dyDescent="0.2"/>
    <row r="974" customFormat="1" ht="12.75" hidden="1" x14ac:dyDescent="0.2"/>
    <row r="975" customFormat="1" ht="12.75" hidden="1" x14ac:dyDescent="0.2"/>
    <row r="976" customFormat="1" ht="12.75" hidden="1" x14ac:dyDescent="0.2"/>
    <row r="977" customFormat="1" ht="12.75" hidden="1" x14ac:dyDescent="0.2"/>
    <row r="978" customFormat="1" ht="12.75" hidden="1" x14ac:dyDescent="0.2"/>
    <row r="979" customFormat="1" ht="12.75" hidden="1" x14ac:dyDescent="0.2"/>
    <row r="980" customFormat="1" ht="12.75" hidden="1" x14ac:dyDescent="0.2"/>
    <row r="981" customFormat="1" ht="12.75" hidden="1" x14ac:dyDescent="0.2"/>
    <row r="982" customFormat="1" ht="12.75" hidden="1" x14ac:dyDescent="0.2"/>
    <row r="983" customFormat="1" ht="12.75" hidden="1" x14ac:dyDescent="0.2"/>
    <row r="984" customFormat="1" ht="12.75" hidden="1" x14ac:dyDescent="0.2"/>
    <row r="985" customFormat="1" ht="12.75" hidden="1" x14ac:dyDescent="0.2"/>
    <row r="986" customFormat="1" ht="12.75" hidden="1" x14ac:dyDescent="0.2"/>
    <row r="987" customFormat="1" ht="12.75" hidden="1" x14ac:dyDescent="0.2"/>
    <row r="988" customFormat="1" ht="12.75" hidden="1" x14ac:dyDescent="0.2"/>
    <row r="989" customFormat="1" ht="12.75" hidden="1" x14ac:dyDescent="0.2"/>
    <row r="990" customFormat="1" ht="12.75" hidden="1" x14ac:dyDescent="0.2"/>
    <row r="991" customFormat="1" ht="12.75" hidden="1" x14ac:dyDescent="0.2"/>
    <row r="992" customFormat="1" ht="12.75" hidden="1" x14ac:dyDescent="0.2"/>
    <row r="993" spans="1:5" customFormat="1" ht="12.75" hidden="1" x14ac:dyDescent="0.2"/>
    <row r="994" spans="1:5" customFormat="1" ht="12.75" hidden="1" x14ac:dyDescent="0.2"/>
    <row r="995" spans="1:5" customFormat="1" ht="12.75" hidden="1" x14ac:dyDescent="0.2"/>
    <row r="996" spans="1:5" customFormat="1" ht="12.75" hidden="1" x14ac:dyDescent="0.2"/>
    <row r="997" spans="1:5" ht="15.75" customHeight="1" x14ac:dyDescent="0.25">
      <c r="A997" s="22"/>
      <c r="B997" s="23"/>
      <c r="C997" s="22"/>
      <c r="D997" s="19"/>
      <c r="E997" s="21"/>
    </row>
  </sheetData>
  <autoFilter ref="A1:Z996" xr:uid="{00000000-0009-0000-0000-000000000000}">
    <filterColumn colId="6">
      <filters>
        <filter val="Alta"/>
      </filters>
    </filterColumn>
  </autoFilter>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L100"/>
  <sheetViews>
    <sheetView tabSelected="1" topLeftCell="B60" zoomScale="71" zoomScaleNormal="71" workbookViewId="0">
      <selection activeCell="F74" sqref="F74"/>
    </sheetView>
  </sheetViews>
  <sheetFormatPr baseColWidth="10" defaultColWidth="14.42578125" defaultRowHeight="15.75" customHeight="1" x14ac:dyDescent="0.25"/>
  <cols>
    <col min="1" max="2" width="14.42578125" style="5"/>
    <col min="3" max="3" width="25.28515625" style="5" customWidth="1"/>
    <col min="4" max="4" width="14.42578125" style="5"/>
    <col min="5" max="5" width="71.85546875" style="5" customWidth="1"/>
    <col min="6" max="6" width="77" style="5" customWidth="1"/>
    <col min="7" max="7" width="20.28515625" style="5" customWidth="1"/>
    <col min="8" max="16384" width="14.42578125" style="5"/>
  </cols>
  <sheetData>
    <row r="2" spans="2:12" ht="15.75" customHeight="1" x14ac:dyDescent="0.25">
      <c r="B2" s="3" t="s">
        <v>0</v>
      </c>
      <c r="C2" s="3" t="s">
        <v>1</v>
      </c>
      <c r="D2" s="3" t="s">
        <v>2</v>
      </c>
      <c r="E2" s="3" t="s">
        <v>28</v>
      </c>
      <c r="F2" s="3" t="s">
        <v>46</v>
      </c>
      <c r="G2" s="3" t="s">
        <v>47</v>
      </c>
      <c r="H2" s="3" t="s">
        <v>29</v>
      </c>
      <c r="I2" s="3" t="s">
        <v>30</v>
      </c>
    </row>
    <row r="3" spans="2:12" ht="15.75" customHeight="1" x14ac:dyDescent="0.25">
      <c r="B3" s="8" t="str">
        <f>Backlog!A2</f>
        <v>C-101</v>
      </c>
      <c r="C3" s="8" t="str">
        <f>Backlog!B2</f>
        <v>REQ001</v>
      </c>
      <c r="D3" s="8" t="str">
        <f>Backlog!C2</f>
        <v>Programador</v>
      </c>
      <c r="E3" s="8" t="str">
        <f>Backlog!D2</f>
        <v>Generar un prototipo del ingreso al sistema</v>
      </c>
      <c r="F3" s="8" t="str">
        <f>Backlog!E2</f>
        <v>Validar la funcionalidad, buscar errores y presentar un avance del sistema al cliente.</v>
      </c>
      <c r="G3" s="8">
        <f>Backlog!F2</f>
        <v>0</v>
      </c>
      <c r="H3" s="8" t="str">
        <f>Backlog!G2</f>
        <v>Alta</v>
      </c>
      <c r="I3" s="8" t="str">
        <f>Backlog!H2</f>
        <v>Terminado</v>
      </c>
    </row>
    <row r="4" spans="2:12" ht="15.75" customHeight="1" x14ac:dyDescent="0.25">
      <c r="B4" s="6"/>
      <c r="C4" s="9" t="s">
        <v>31</v>
      </c>
      <c r="D4" s="6"/>
      <c r="E4" s="6"/>
      <c r="F4" s="6"/>
      <c r="G4" s="9" t="s">
        <v>32</v>
      </c>
      <c r="H4" s="6"/>
      <c r="I4" s="9" t="s">
        <v>33</v>
      </c>
    </row>
    <row r="5" spans="2:12" ht="15.75" customHeight="1" x14ac:dyDescent="0.25">
      <c r="B5" s="18" t="str">
        <f>CONCATENATE(B3,"-1")</f>
        <v>C-101-1</v>
      </c>
      <c r="C5" s="30" t="s">
        <v>56</v>
      </c>
      <c r="D5" s="30"/>
      <c r="E5" s="30"/>
      <c r="F5" s="30"/>
      <c r="G5" s="41" t="s">
        <v>53</v>
      </c>
      <c r="H5" s="18"/>
      <c r="I5" s="17">
        <v>3</v>
      </c>
    </row>
    <row r="6" spans="2:12" ht="15.75" customHeight="1" x14ac:dyDescent="0.25">
      <c r="B6" s="18" t="str">
        <f>CONCATENATE(B3,"-2")</f>
        <v>C-101-2</v>
      </c>
      <c r="C6" s="30" t="s">
        <v>57</v>
      </c>
      <c r="D6" s="30"/>
      <c r="E6" s="30"/>
      <c r="F6" s="30"/>
      <c r="G6" t="s">
        <v>53</v>
      </c>
      <c r="H6" s="18"/>
      <c r="I6" s="17">
        <v>1</v>
      </c>
    </row>
    <row r="7" spans="2:12" ht="15.75" customHeight="1" x14ac:dyDescent="0.25">
      <c r="B7" s="18" t="str">
        <f>CONCATENATE(B3,"-3")</f>
        <v>C-101-3</v>
      </c>
      <c r="C7" s="30" t="s">
        <v>58</v>
      </c>
      <c r="D7" s="30"/>
      <c r="E7" s="30"/>
      <c r="F7" s="30"/>
      <c r="G7" t="s">
        <v>53</v>
      </c>
      <c r="H7" s="18"/>
      <c r="I7" s="17">
        <v>2</v>
      </c>
    </row>
    <row r="8" spans="2:12" ht="15.75" customHeight="1" x14ac:dyDescent="0.25">
      <c r="B8" s="18" t="str">
        <f>CONCATENATE(B3,"-4")</f>
        <v>C-101-4</v>
      </c>
      <c r="C8" s="30" t="s">
        <v>59</v>
      </c>
      <c r="D8" s="30"/>
      <c r="E8" s="30"/>
      <c r="F8" s="30"/>
      <c r="G8" t="s">
        <v>53</v>
      </c>
      <c r="H8" s="18"/>
      <c r="I8" s="17">
        <v>1</v>
      </c>
    </row>
    <row r="9" spans="2:12" ht="15.75" customHeight="1" x14ac:dyDescent="0.25">
      <c r="B9" s="18" t="str">
        <f>CONCATENATE(B3,"-5")</f>
        <v>C-101-5</v>
      </c>
      <c r="C9" s="17" t="s">
        <v>64</v>
      </c>
      <c r="D9" s="17"/>
      <c r="E9" s="17"/>
      <c r="F9" s="17"/>
      <c r="G9" t="s">
        <v>53</v>
      </c>
      <c r="H9" s="18"/>
      <c r="I9" s="17">
        <v>1</v>
      </c>
      <c r="L9" s="5">
        <f>SUM(I12,I24)</f>
        <v>25</v>
      </c>
    </row>
    <row r="10" spans="2:12" ht="15.75" customHeight="1" x14ac:dyDescent="0.25">
      <c r="B10" s="18" t="str">
        <f>CONCATENATE(B3,"-6")</f>
        <v>C-101-6</v>
      </c>
      <c r="C10" s="30" t="s">
        <v>60</v>
      </c>
      <c r="D10" s="30"/>
      <c r="E10" s="30"/>
      <c r="F10" s="30"/>
      <c r="G10" t="s">
        <v>129</v>
      </c>
      <c r="H10" s="18"/>
      <c r="I10" s="17">
        <v>2</v>
      </c>
    </row>
    <row r="11" spans="2:12" ht="15.75" customHeight="1" x14ac:dyDescent="0.25">
      <c r="B11" s="18" t="str">
        <f>CONCATENATE(B3,"-7")</f>
        <v>C-101-7</v>
      </c>
      <c r="C11" s="30" t="s">
        <v>61</v>
      </c>
      <c r="D11" s="30"/>
      <c r="E11" s="30"/>
      <c r="F11" s="30"/>
      <c r="G11" t="s">
        <v>129</v>
      </c>
      <c r="H11" s="18"/>
      <c r="I11" s="17">
        <v>2</v>
      </c>
    </row>
    <row r="12" spans="2:12" ht="15.75" customHeight="1" x14ac:dyDescent="0.25">
      <c r="B12" s="18"/>
      <c r="C12" s="17"/>
      <c r="D12" s="17"/>
      <c r="E12" s="17"/>
      <c r="F12" s="17"/>
      <c r="H12" s="18" t="s">
        <v>54</v>
      </c>
      <c r="I12" s="12">
        <f>SUM(I5:I11)</f>
        <v>12</v>
      </c>
    </row>
    <row r="13" spans="2:12" ht="15.75" customHeight="1" x14ac:dyDescent="0.25">
      <c r="B13" s="6"/>
      <c r="C13" s="31"/>
      <c r="D13" s="31"/>
      <c r="E13" s="31"/>
      <c r="F13" s="31"/>
      <c r="G13" s="6"/>
      <c r="H13" s="6"/>
      <c r="I13" s="10"/>
    </row>
    <row r="14" spans="2:12" ht="15.75" customHeight="1" x14ac:dyDescent="0.25">
      <c r="B14" s="3" t="s">
        <v>0</v>
      </c>
      <c r="C14" s="3" t="s">
        <v>1</v>
      </c>
      <c r="D14" s="3" t="s">
        <v>2</v>
      </c>
      <c r="E14" s="3" t="s">
        <v>28</v>
      </c>
      <c r="F14" s="3" t="s">
        <v>46</v>
      </c>
      <c r="G14" s="3" t="s">
        <v>47</v>
      </c>
      <c r="H14" s="3" t="s">
        <v>29</v>
      </c>
      <c r="I14" s="3" t="s">
        <v>30</v>
      </c>
    </row>
    <row r="15" spans="2:12" ht="15.75" customHeight="1" x14ac:dyDescent="0.25">
      <c r="B15" s="8" t="str">
        <f>Backlog!A3</f>
        <v>C-102</v>
      </c>
      <c r="C15" s="8" t="str">
        <f>Backlog!B3</f>
        <v>REQ002</v>
      </c>
      <c r="D15" s="8" t="str">
        <f>Backlog!C3</f>
        <v>Programador</v>
      </c>
      <c r="E15" s="8" t="str">
        <f>Backlog!D3</f>
        <v>Generar un prototipo registro de un nuevo usuario</v>
      </c>
      <c r="F15" s="8" t="str">
        <f>Backlog!E3</f>
        <v>Validar la funcionalidad, buscar errores y presentar un avance del sistema al cliente.</v>
      </c>
      <c r="G15" s="8">
        <f>Backlog!F3</f>
        <v>0</v>
      </c>
      <c r="H15" s="8" t="str">
        <f>Backlog!G3</f>
        <v>Alta</v>
      </c>
      <c r="I15" s="8" t="str">
        <f>Backlog!H3</f>
        <v>Terminado</v>
      </c>
    </row>
    <row r="16" spans="2:12" ht="15.75" customHeight="1" x14ac:dyDescent="0.25">
      <c r="B16" s="18"/>
      <c r="C16" s="9" t="s">
        <v>31</v>
      </c>
      <c r="D16" s="18"/>
      <c r="E16" s="18"/>
      <c r="F16" s="18"/>
      <c r="G16" s="9" t="s">
        <v>32</v>
      </c>
      <c r="H16" s="18"/>
      <c r="I16" s="9" t="s">
        <v>33</v>
      </c>
    </row>
    <row r="17" spans="2:9" ht="15.75" customHeight="1" x14ac:dyDescent="0.25">
      <c r="B17" s="18" t="str">
        <f>CONCATENATE(B15,"-1")</f>
        <v>C-102-1</v>
      </c>
      <c r="C17" s="30" t="s">
        <v>56</v>
      </c>
      <c r="D17" s="30"/>
      <c r="E17" s="30"/>
      <c r="F17" s="30"/>
      <c r="G17" s="41" t="s">
        <v>130</v>
      </c>
      <c r="H17" s="18"/>
      <c r="I17" s="17">
        <v>4</v>
      </c>
    </row>
    <row r="18" spans="2:9" ht="15.75" customHeight="1" x14ac:dyDescent="0.25">
      <c r="B18" s="18" t="str">
        <f>CONCATENATE(B15,"-2")</f>
        <v>C-102-2</v>
      </c>
      <c r="C18" s="30" t="s">
        <v>57</v>
      </c>
      <c r="D18" s="30"/>
      <c r="E18" s="30"/>
      <c r="F18" s="30"/>
      <c r="G18" s="41" t="s">
        <v>132</v>
      </c>
      <c r="H18" s="18"/>
      <c r="I18" s="17">
        <v>1</v>
      </c>
    </row>
    <row r="19" spans="2:9" ht="15.75" customHeight="1" x14ac:dyDescent="0.25">
      <c r="B19" s="18" t="str">
        <f>CONCATENATE(B15,"-3")</f>
        <v>C-102-3</v>
      </c>
      <c r="C19" s="30" t="s">
        <v>58</v>
      </c>
      <c r="D19" s="30"/>
      <c r="E19" s="30"/>
      <c r="F19" s="30"/>
      <c r="G19" s="41" t="s">
        <v>132</v>
      </c>
      <c r="H19" s="18"/>
      <c r="I19" s="17">
        <v>2</v>
      </c>
    </row>
    <row r="20" spans="2:9" ht="15.75" customHeight="1" x14ac:dyDescent="0.25">
      <c r="B20" s="18" t="str">
        <f>CONCATENATE(B15,"-4")</f>
        <v>C-102-4</v>
      </c>
      <c r="C20" s="30" t="s">
        <v>62</v>
      </c>
      <c r="D20" s="30"/>
      <c r="E20" s="30"/>
      <c r="F20" s="30"/>
      <c r="G20" s="41" t="s">
        <v>130</v>
      </c>
      <c r="H20" s="18"/>
      <c r="I20" s="17">
        <v>1</v>
      </c>
    </row>
    <row r="21" spans="2:9" ht="15.75" customHeight="1" x14ac:dyDescent="0.25">
      <c r="B21" s="18" t="str">
        <f>CONCATENATE(B15,"-5")</f>
        <v>C-102-5</v>
      </c>
      <c r="C21" s="30" t="s">
        <v>63</v>
      </c>
      <c r="D21" s="30"/>
      <c r="E21" s="30"/>
      <c r="F21" s="30"/>
      <c r="G21" t="s">
        <v>130</v>
      </c>
      <c r="H21" s="18"/>
      <c r="I21" s="17">
        <v>1</v>
      </c>
    </row>
    <row r="22" spans="2:9" ht="15.75" customHeight="1" x14ac:dyDescent="0.25">
      <c r="B22" s="18" t="str">
        <f>CONCATENATE(B15,"-6")</f>
        <v>C-102-6</v>
      </c>
      <c r="C22" s="30" t="s">
        <v>60</v>
      </c>
      <c r="D22" s="30"/>
      <c r="E22" s="30"/>
      <c r="F22" s="30"/>
      <c r="G22" s="41" t="s">
        <v>131</v>
      </c>
      <c r="H22" s="18"/>
      <c r="I22" s="17">
        <v>2</v>
      </c>
    </row>
    <row r="23" spans="2:9" ht="15.75" customHeight="1" x14ac:dyDescent="0.25">
      <c r="B23" s="18" t="str">
        <f>CONCATENATE(B15,"-7")</f>
        <v>C-102-7</v>
      </c>
      <c r="C23" s="30" t="s">
        <v>61</v>
      </c>
      <c r="D23" s="30"/>
      <c r="E23" s="30"/>
      <c r="F23" s="30"/>
      <c r="G23" t="s">
        <v>131</v>
      </c>
      <c r="H23" s="18"/>
      <c r="I23" s="17">
        <v>2</v>
      </c>
    </row>
    <row r="24" spans="2:9" ht="15.75" customHeight="1" x14ac:dyDescent="0.25">
      <c r="B24" s="18"/>
      <c r="C24" s="17"/>
      <c r="D24" s="17"/>
      <c r="E24" s="17"/>
      <c r="F24" s="17"/>
      <c r="H24" s="18" t="s">
        <v>54</v>
      </c>
      <c r="I24" s="12">
        <f>SUM(I17:I23)</f>
        <v>13</v>
      </c>
    </row>
    <row r="26" spans="2:9" ht="15.75" customHeight="1" x14ac:dyDescent="0.25">
      <c r="B26" s="3" t="s">
        <v>0</v>
      </c>
      <c r="C26" s="3" t="s">
        <v>1</v>
      </c>
      <c r="D26" s="3" t="s">
        <v>2</v>
      </c>
      <c r="E26" s="3" t="s">
        <v>28</v>
      </c>
      <c r="F26" s="3" t="s">
        <v>46</v>
      </c>
      <c r="G26" s="3" t="s">
        <v>47</v>
      </c>
      <c r="H26" s="3" t="s">
        <v>29</v>
      </c>
      <c r="I26" s="3" t="s">
        <v>30</v>
      </c>
    </row>
    <row r="27" spans="2:9" ht="15.75" customHeight="1" x14ac:dyDescent="0.25">
      <c r="B27" s="8" t="str">
        <f>Backlog!A4</f>
        <v>C-103</v>
      </c>
      <c r="C27" s="8" t="str">
        <f>Backlog!B4</f>
        <v>REQ003</v>
      </c>
      <c r="D27" s="8" t="str">
        <f>Backlog!C4</f>
        <v>Programador</v>
      </c>
      <c r="E27" s="8" t="str">
        <f>Backlog!D4</f>
        <v>Generar un prototipo para ingresar venta</v>
      </c>
      <c r="F27" s="8" t="str">
        <f>Backlog!E4</f>
        <v>Tener un control de registros de la venta realizadas a los clientes.</v>
      </c>
      <c r="G27" s="8">
        <f>Backlog!F4</f>
        <v>0</v>
      </c>
      <c r="H27" s="8" t="str">
        <f>Backlog!G4</f>
        <v>Alta</v>
      </c>
      <c r="I27" s="8" t="str">
        <f>Backlog!H4</f>
        <v>Terminado</v>
      </c>
    </row>
    <row r="28" spans="2:9" ht="15.75" customHeight="1" x14ac:dyDescent="0.25">
      <c r="B28" s="6"/>
      <c r="C28" s="9" t="s">
        <v>31</v>
      </c>
      <c r="D28" s="6"/>
      <c r="E28" s="6"/>
      <c r="F28" s="6"/>
      <c r="G28" s="9" t="s">
        <v>32</v>
      </c>
      <c r="H28" s="6"/>
      <c r="I28" s="9" t="s">
        <v>33</v>
      </c>
    </row>
    <row r="29" spans="2:9" ht="15.75" customHeight="1" x14ac:dyDescent="0.25">
      <c r="B29" s="6" t="str">
        <f>CONCATENATE(B27,"-1")</f>
        <v>C-103-1</v>
      </c>
      <c r="C29" s="30" t="s">
        <v>56</v>
      </c>
      <c r="D29" s="30"/>
      <c r="E29" s="30"/>
      <c r="F29" s="30"/>
      <c r="G29" s="41" t="s">
        <v>133</v>
      </c>
      <c r="H29" s="6"/>
      <c r="I29" s="11">
        <v>3</v>
      </c>
    </row>
    <row r="30" spans="2:9" ht="15.75" customHeight="1" x14ac:dyDescent="0.25">
      <c r="B30" s="6" t="str">
        <f>CONCATENATE(B27,"-2")</f>
        <v>C-103-2</v>
      </c>
      <c r="C30" s="30" t="s">
        <v>77</v>
      </c>
      <c r="D30" s="30"/>
      <c r="E30" s="30"/>
      <c r="F30" s="30"/>
      <c r="G30" s="41" t="s">
        <v>133</v>
      </c>
      <c r="H30" s="6"/>
      <c r="I30" s="11">
        <v>1</v>
      </c>
    </row>
    <row r="31" spans="2:9" ht="15.75" customHeight="1" x14ac:dyDescent="0.25">
      <c r="B31" s="6" t="str">
        <f>CONCATENATE(B27,"-3")</f>
        <v>C-103-3</v>
      </c>
      <c r="C31" s="30" t="s">
        <v>78</v>
      </c>
      <c r="D31" s="30"/>
      <c r="E31" s="30"/>
      <c r="F31" s="30"/>
      <c r="G31" s="41" t="s">
        <v>133</v>
      </c>
      <c r="H31" s="6"/>
      <c r="I31" s="11">
        <v>1</v>
      </c>
    </row>
    <row r="32" spans="2:9" ht="15.75" customHeight="1" x14ac:dyDescent="0.25">
      <c r="B32" s="18" t="str">
        <f>CONCATENATE(B27,"-4")</f>
        <v>C-103-4</v>
      </c>
      <c r="C32" s="30" t="s">
        <v>60</v>
      </c>
      <c r="D32" s="30"/>
      <c r="E32" s="30"/>
      <c r="F32" s="30"/>
      <c r="G32" t="s">
        <v>131</v>
      </c>
      <c r="H32" s="18"/>
      <c r="I32" s="17">
        <v>2</v>
      </c>
    </row>
    <row r="33" spans="2:9" ht="15.75" customHeight="1" x14ac:dyDescent="0.25">
      <c r="B33" s="18" t="str">
        <f>CONCATENATE(B27,"-5")</f>
        <v>C-103-5</v>
      </c>
      <c r="C33" s="30" t="s">
        <v>61</v>
      </c>
      <c r="D33" s="30"/>
      <c r="E33" s="30"/>
      <c r="F33" s="30"/>
      <c r="G33" t="s">
        <v>131</v>
      </c>
      <c r="H33" s="18"/>
      <c r="I33" s="17">
        <v>2</v>
      </c>
    </row>
    <row r="34" spans="2:9" ht="15.75" customHeight="1" x14ac:dyDescent="0.25">
      <c r="B34" s="6"/>
      <c r="C34" s="11"/>
      <c r="D34" s="11"/>
      <c r="E34" s="11"/>
      <c r="F34" s="11"/>
      <c r="H34" s="6" t="s">
        <v>54</v>
      </c>
      <c r="I34" s="12">
        <f>SUM(I29:I33)</f>
        <v>9</v>
      </c>
    </row>
    <row r="35" spans="2:9" ht="15.75" customHeight="1" x14ac:dyDescent="0.25">
      <c r="B35" s="6"/>
      <c r="C35" s="31"/>
      <c r="D35" s="31"/>
      <c r="E35" s="31"/>
      <c r="F35" s="31"/>
      <c r="G35" s="6"/>
      <c r="H35" s="6"/>
      <c r="I35" s="10"/>
    </row>
    <row r="36" spans="2:9" ht="13.5" customHeight="1" x14ac:dyDescent="0.25">
      <c r="B36" s="3" t="s">
        <v>0</v>
      </c>
      <c r="C36" s="3" t="s">
        <v>1</v>
      </c>
      <c r="D36" s="3" t="s">
        <v>2</v>
      </c>
      <c r="E36" s="3" t="s">
        <v>28</v>
      </c>
      <c r="F36" s="3" t="s">
        <v>46</v>
      </c>
      <c r="G36" s="3" t="s">
        <v>47</v>
      </c>
      <c r="H36" s="3" t="s">
        <v>29</v>
      </c>
      <c r="I36" s="3" t="s">
        <v>30</v>
      </c>
    </row>
    <row r="37" spans="2:9" ht="13.5" customHeight="1" x14ac:dyDescent="0.25">
      <c r="B37" s="8" t="str">
        <f>Backlog!A5</f>
        <v>C-104</v>
      </c>
      <c r="C37" s="8" t="str">
        <f>Backlog!B5</f>
        <v>REQ004</v>
      </c>
      <c r="D37" s="8" t="str">
        <f>Backlog!C5</f>
        <v>Programador</v>
      </c>
      <c r="E37" s="8" t="str">
        <f>Backlog!D5</f>
        <v xml:space="preserve">Generar un prototipo interfaz para agregar cliente </v>
      </c>
      <c r="F37" s="8" t="str">
        <f>Backlog!E5</f>
        <v>Registrar aun nuevo cliente en el sistema una unica vez en la base de datos.</v>
      </c>
      <c r="G37" s="8">
        <f>Backlog!F5</f>
        <v>0</v>
      </c>
      <c r="H37" s="8" t="str">
        <f>Backlog!G5</f>
        <v>Alta</v>
      </c>
      <c r="I37" s="8" t="str">
        <f>Backlog!H5</f>
        <v>Terminado</v>
      </c>
    </row>
    <row r="38" spans="2:9" ht="13.5" customHeight="1" x14ac:dyDescent="0.25">
      <c r="B38" s="6"/>
      <c r="C38" s="9" t="s">
        <v>31</v>
      </c>
      <c r="D38" s="6"/>
      <c r="E38" s="6"/>
      <c r="F38" s="6"/>
      <c r="G38" s="9" t="s">
        <v>32</v>
      </c>
      <c r="H38" s="6"/>
      <c r="I38" s="9" t="s">
        <v>33</v>
      </c>
    </row>
    <row r="39" spans="2:9" ht="15.75" customHeight="1" x14ac:dyDescent="0.25">
      <c r="B39" s="18" t="str">
        <f>CONCATENATE(B37,"-1")</f>
        <v>C-104-1</v>
      </c>
      <c r="C39" s="30" t="s">
        <v>56</v>
      </c>
      <c r="D39" s="30"/>
      <c r="E39" s="30"/>
      <c r="F39" s="30"/>
      <c r="G39" s="41" t="s">
        <v>134</v>
      </c>
      <c r="H39" s="18"/>
      <c r="I39" s="17">
        <v>3</v>
      </c>
    </row>
    <row r="40" spans="2:9" ht="15.75" customHeight="1" x14ac:dyDescent="0.25">
      <c r="B40" s="18" t="str">
        <f>CONCATENATE(B37,"-2")</f>
        <v>C-104-2</v>
      </c>
      <c r="C40" s="30" t="s">
        <v>79</v>
      </c>
      <c r="D40" s="30"/>
      <c r="E40" s="30"/>
      <c r="F40" s="30"/>
      <c r="G40" s="41" t="s">
        <v>134</v>
      </c>
      <c r="H40" s="18"/>
      <c r="I40" s="17">
        <v>1</v>
      </c>
    </row>
    <row r="41" spans="2:9" ht="15.75" customHeight="1" x14ac:dyDescent="0.25">
      <c r="B41" s="18" t="str">
        <f>CONCATENATE(B37,"-3")</f>
        <v>C-104-3</v>
      </c>
      <c r="C41" s="30" t="s">
        <v>60</v>
      </c>
      <c r="D41" s="30"/>
      <c r="E41" s="30"/>
      <c r="F41" s="30"/>
      <c r="G41" t="s">
        <v>131</v>
      </c>
      <c r="H41" s="18"/>
      <c r="I41" s="17">
        <v>2</v>
      </c>
    </row>
    <row r="42" spans="2:9" ht="15.75" customHeight="1" x14ac:dyDescent="0.25">
      <c r="B42" s="18" t="str">
        <f>CONCATENATE(B37,"-4")</f>
        <v>C-104-4</v>
      </c>
      <c r="C42" s="30" t="s">
        <v>61</v>
      </c>
      <c r="D42" s="30"/>
      <c r="E42" s="30"/>
      <c r="F42" s="30"/>
      <c r="G42" s="41" t="s">
        <v>131</v>
      </c>
      <c r="H42" s="18"/>
      <c r="I42" s="17">
        <v>2</v>
      </c>
    </row>
    <row r="43" spans="2:9" ht="15.75" customHeight="1" x14ac:dyDescent="0.25">
      <c r="B43" s="18"/>
      <c r="C43" s="17"/>
      <c r="D43" s="17"/>
      <c r="E43" s="17"/>
      <c r="F43" s="17"/>
      <c r="H43" s="18" t="s">
        <v>54</v>
      </c>
      <c r="I43" s="12">
        <f>SUM(I39:I42)</f>
        <v>8</v>
      </c>
    </row>
    <row r="45" spans="2:9" ht="15.75" customHeight="1" x14ac:dyDescent="0.25">
      <c r="B45" s="3" t="s">
        <v>0</v>
      </c>
      <c r="C45" s="3" t="s">
        <v>1</v>
      </c>
      <c r="D45" s="3" t="s">
        <v>2</v>
      </c>
      <c r="E45" s="3" t="s">
        <v>28</v>
      </c>
      <c r="F45" s="3" t="s">
        <v>46</v>
      </c>
      <c r="G45" s="3" t="s">
        <v>47</v>
      </c>
      <c r="H45" s="3" t="s">
        <v>29</v>
      </c>
      <c r="I45" s="3" t="s">
        <v>30</v>
      </c>
    </row>
    <row r="46" spans="2:9" ht="15.75" customHeight="1" x14ac:dyDescent="0.25">
      <c r="B46" s="8" t="str">
        <f>Backlog!A6</f>
        <v>C-105</v>
      </c>
      <c r="C46" s="8" t="str">
        <f>Backlog!B6</f>
        <v>REQ005</v>
      </c>
      <c r="D46" s="8" t="str">
        <f>Backlog!C6</f>
        <v>Programador</v>
      </c>
      <c r="E46" s="8" t="str">
        <f>Backlog!D6</f>
        <v>Generar un prototipo de la interfaz de registrar proveedor</v>
      </c>
      <c r="F46" s="8" t="str">
        <f>Backlog!E6</f>
        <v>Validar la informacion ingresada  de los datos del proveedor y  tambien aplicar el CRUD en el listado de los proveedores.</v>
      </c>
      <c r="G46" s="8">
        <f>Backlog!F6</f>
        <v>0</v>
      </c>
      <c r="H46" s="8" t="str">
        <f>Backlog!G6</f>
        <v>Alta</v>
      </c>
      <c r="I46" s="8" t="str">
        <f>Backlog!H6</f>
        <v>Terminado</v>
      </c>
    </row>
    <row r="47" spans="2:9" ht="15.75" customHeight="1" x14ac:dyDescent="0.25">
      <c r="B47" s="6"/>
      <c r="C47" s="9" t="s">
        <v>31</v>
      </c>
      <c r="D47" s="6"/>
      <c r="E47" s="6"/>
      <c r="F47" s="6"/>
      <c r="G47" s="9" t="s">
        <v>32</v>
      </c>
      <c r="H47" s="6"/>
      <c r="I47" s="9" t="s">
        <v>33</v>
      </c>
    </row>
    <row r="48" spans="2:9" ht="15.75" customHeight="1" x14ac:dyDescent="0.25">
      <c r="B48" s="6" t="str">
        <f>CONCATENATE(B46,"-1")</f>
        <v>C-105-1</v>
      </c>
      <c r="C48" s="30" t="s">
        <v>56</v>
      </c>
      <c r="D48" s="30"/>
      <c r="E48" s="30"/>
      <c r="F48" s="30"/>
      <c r="G48" s="41" t="s">
        <v>130</v>
      </c>
      <c r="H48" s="6"/>
      <c r="I48" s="11">
        <v>4</v>
      </c>
    </row>
    <row r="49" spans="2:9" ht="15.75" customHeight="1" x14ac:dyDescent="0.25">
      <c r="B49" s="6" t="str">
        <f>CONCATENATE(B46,"-2")</f>
        <v>C-105-2</v>
      </c>
      <c r="C49" s="30" t="s">
        <v>80</v>
      </c>
      <c r="D49" s="30"/>
      <c r="E49" s="30"/>
      <c r="F49" s="30"/>
      <c r="G49" s="41" t="s">
        <v>132</v>
      </c>
      <c r="H49" s="6"/>
      <c r="I49" s="11">
        <v>1</v>
      </c>
    </row>
    <row r="50" spans="2:9" ht="15.75" customHeight="1" x14ac:dyDescent="0.25">
      <c r="B50" s="6" t="str">
        <f>CONCATENATE(B46,"-3")</f>
        <v>C-105-3</v>
      </c>
      <c r="C50" s="30" t="s">
        <v>58</v>
      </c>
      <c r="D50" s="30"/>
      <c r="E50" s="30"/>
      <c r="F50" s="30"/>
      <c r="G50" s="41" t="s">
        <v>132</v>
      </c>
      <c r="H50" s="6"/>
      <c r="I50" s="11">
        <v>2</v>
      </c>
    </row>
    <row r="51" spans="2:9" ht="15.75" customHeight="1" x14ac:dyDescent="0.25">
      <c r="B51" s="6" t="str">
        <f>CONCATENATE(B46,"-4")</f>
        <v>C-105-4</v>
      </c>
      <c r="C51" s="30" t="s">
        <v>62</v>
      </c>
      <c r="D51" s="30"/>
      <c r="E51" s="30"/>
      <c r="F51" s="30"/>
      <c r="G51" s="41" t="s">
        <v>133</v>
      </c>
      <c r="H51" s="6"/>
      <c r="I51" s="11">
        <v>1</v>
      </c>
    </row>
    <row r="52" spans="2:9" ht="15.75" customHeight="1" x14ac:dyDescent="0.25">
      <c r="B52" s="6" t="str">
        <f>CONCATENATE(B46,"-5")</f>
        <v>C-105-5</v>
      </c>
      <c r="C52" s="30" t="s">
        <v>60</v>
      </c>
      <c r="D52" s="30"/>
      <c r="E52" s="30"/>
      <c r="F52" s="30"/>
      <c r="G52" t="s">
        <v>131</v>
      </c>
      <c r="H52" s="6"/>
      <c r="I52" s="11">
        <v>2</v>
      </c>
    </row>
    <row r="53" spans="2:9" ht="15.75" customHeight="1" x14ac:dyDescent="0.25">
      <c r="B53" s="6" t="str">
        <f>CONCATENATE(B46,"-6")</f>
        <v>C-105-6</v>
      </c>
      <c r="C53" s="30" t="s">
        <v>61</v>
      </c>
      <c r="D53" s="30"/>
      <c r="E53" s="30"/>
      <c r="F53" s="30"/>
      <c r="G53" s="41" t="s">
        <v>131</v>
      </c>
      <c r="H53" s="6"/>
      <c r="I53" s="11">
        <v>2</v>
      </c>
    </row>
    <row r="54" spans="2:9" ht="15.75" customHeight="1" x14ac:dyDescent="0.25">
      <c r="B54" s="6"/>
      <c r="C54" s="11"/>
      <c r="D54" s="11"/>
      <c r="E54" s="11"/>
      <c r="F54" s="11"/>
      <c r="H54" s="6" t="s">
        <v>54</v>
      </c>
      <c r="I54" s="12">
        <f>SUM(I48:I53)</f>
        <v>12</v>
      </c>
    </row>
    <row r="55" spans="2:9" ht="15.75" customHeight="1" x14ac:dyDescent="0.25">
      <c r="B55" s="6"/>
      <c r="C55" s="31"/>
      <c r="D55" s="31"/>
      <c r="E55" s="31"/>
      <c r="F55" s="31"/>
      <c r="G55" s="6"/>
      <c r="H55" s="6"/>
      <c r="I55" s="10"/>
    </row>
    <row r="56" spans="2:9" ht="15.75" customHeight="1" x14ac:dyDescent="0.25">
      <c r="B56" s="3" t="s">
        <v>0</v>
      </c>
      <c r="C56" s="3" t="s">
        <v>1</v>
      </c>
      <c r="D56" s="3" t="s">
        <v>2</v>
      </c>
      <c r="E56" s="3" t="s">
        <v>28</v>
      </c>
      <c r="F56" s="3" t="s">
        <v>46</v>
      </c>
      <c r="G56" s="3" t="s">
        <v>47</v>
      </c>
      <c r="H56" s="3" t="s">
        <v>29</v>
      </c>
      <c r="I56" s="3" t="s">
        <v>30</v>
      </c>
    </row>
    <row r="57" spans="2:9" ht="15.75" customHeight="1" x14ac:dyDescent="0.25">
      <c r="B57" s="8" t="str">
        <f>Backlog!A7</f>
        <v>C-106</v>
      </c>
      <c r="C57" s="8" t="str">
        <f>Backlog!B7</f>
        <v>REQ006</v>
      </c>
      <c r="D57" s="8" t="str">
        <f>Backlog!C7</f>
        <v>Programador</v>
      </c>
      <c r="E57" s="8" t="str">
        <f>Backlog!D7</f>
        <v>Generar un prototipo de interfaz de registrar producto</v>
      </c>
      <c r="F57" s="8" t="str">
        <f>Backlog!E7</f>
        <v>Tener el control del registro de todos los productos el tipo de proiducto , precio, stok.</v>
      </c>
      <c r="G57" s="8">
        <f>Backlog!F7</f>
        <v>0</v>
      </c>
      <c r="H57" s="8" t="str">
        <f>Backlog!G7</f>
        <v>Alta</v>
      </c>
      <c r="I57" s="8" t="str">
        <f>Backlog!H7</f>
        <v>Terminado</v>
      </c>
    </row>
    <row r="58" spans="2:9" ht="15.75" customHeight="1" x14ac:dyDescent="0.25">
      <c r="B58" s="18"/>
      <c r="C58" s="9" t="s">
        <v>31</v>
      </c>
      <c r="D58" s="18"/>
      <c r="E58" s="18"/>
      <c r="F58" s="18"/>
      <c r="G58" s="9" t="s">
        <v>32</v>
      </c>
      <c r="H58" s="18"/>
      <c r="I58" s="9" t="s">
        <v>33</v>
      </c>
    </row>
    <row r="59" spans="2:9" ht="15.75" customHeight="1" x14ac:dyDescent="0.25">
      <c r="B59" s="18" t="str">
        <f>CONCATENATE(B57,"-1")</f>
        <v>C-106-1</v>
      </c>
      <c r="C59" s="30" t="s">
        <v>81</v>
      </c>
      <c r="D59" s="30"/>
      <c r="E59" s="30"/>
      <c r="F59" s="30"/>
      <c r="G59" s="41" t="s">
        <v>134</v>
      </c>
      <c r="H59" s="18"/>
      <c r="I59" s="17">
        <v>4</v>
      </c>
    </row>
    <row r="60" spans="2:9" ht="15.75" customHeight="1" x14ac:dyDescent="0.25">
      <c r="B60" s="18" t="str">
        <f>CONCATENATE(B57,"-2")</f>
        <v>C-106-2</v>
      </c>
      <c r="C60" s="30" t="s">
        <v>82</v>
      </c>
      <c r="D60" s="30"/>
      <c r="E60" s="30"/>
      <c r="F60" s="30"/>
      <c r="G60" s="41" t="s">
        <v>134</v>
      </c>
      <c r="H60" s="18"/>
      <c r="I60" s="17">
        <v>1</v>
      </c>
    </row>
    <row r="61" spans="2:9" ht="15.75" customHeight="1" x14ac:dyDescent="0.25">
      <c r="B61" s="18" t="str">
        <f>CONCATENATE(B57,"-3")</f>
        <v>C-106-3</v>
      </c>
      <c r="C61" s="30" t="s">
        <v>60</v>
      </c>
      <c r="D61" s="30"/>
      <c r="E61" s="30"/>
      <c r="F61" s="30"/>
      <c r="G61" s="41" t="s">
        <v>131</v>
      </c>
      <c r="H61" s="18"/>
      <c r="I61" s="17">
        <v>2</v>
      </c>
    </row>
    <row r="62" spans="2:9" ht="15.75" customHeight="1" x14ac:dyDescent="0.25">
      <c r="B62" s="18" t="str">
        <f>CONCATENATE(B57,"-4")</f>
        <v>C-106-4</v>
      </c>
      <c r="C62" s="30" t="s">
        <v>61</v>
      </c>
      <c r="D62" s="30"/>
      <c r="E62" s="30"/>
      <c r="F62" s="30"/>
      <c r="G62" t="s">
        <v>131</v>
      </c>
      <c r="H62" s="18"/>
      <c r="I62" s="17">
        <v>2</v>
      </c>
    </row>
    <row r="63" spans="2:9" ht="15.75" customHeight="1" x14ac:dyDescent="0.25">
      <c r="B63" s="18"/>
      <c r="C63" s="17"/>
      <c r="D63" s="17"/>
      <c r="E63" s="17"/>
      <c r="F63" s="17"/>
      <c r="H63" s="18" t="s">
        <v>54</v>
      </c>
      <c r="I63" s="12">
        <f>SUM(I59:I62)</f>
        <v>9</v>
      </c>
    </row>
    <row r="65" spans="2:9" ht="15.75" customHeight="1" x14ac:dyDescent="0.25">
      <c r="B65" s="3" t="s">
        <v>0</v>
      </c>
      <c r="C65" s="3" t="s">
        <v>1</v>
      </c>
      <c r="D65" s="3" t="s">
        <v>2</v>
      </c>
      <c r="E65" s="3" t="s">
        <v>28</v>
      </c>
      <c r="F65" s="3" t="s">
        <v>46</v>
      </c>
      <c r="G65" s="3" t="s">
        <v>47</v>
      </c>
      <c r="H65" s="3" t="s">
        <v>29</v>
      </c>
      <c r="I65" s="3" t="s">
        <v>30</v>
      </c>
    </row>
    <row r="66" spans="2:9" ht="15.75" customHeight="1" x14ac:dyDescent="0.25">
      <c r="B66" s="8" t="str">
        <f>Backlog!A8</f>
        <v>C-107</v>
      </c>
      <c r="C66" s="8" t="str">
        <f>Backlog!B8</f>
        <v>REQ007</v>
      </c>
      <c r="D66" s="8" t="str">
        <f>Backlog!C8</f>
        <v>Programador</v>
      </c>
      <c r="E66" s="8" t="str">
        <f>Backlog!D8</f>
        <v xml:space="preserve">Generar un prototipo donde se muestre  el hostorial de ventas </v>
      </c>
      <c r="F66" s="8" t="str">
        <f>Backlog!E8</f>
        <v>Tener un control del historial de ventas de los clientes que asisten diariamente al establecimiento, conocer las ganancias totales del día, mes y año.</v>
      </c>
      <c r="G66" s="8">
        <f>Backlog!F8</f>
        <v>0</v>
      </c>
      <c r="H66" s="8" t="str">
        <f>Backlog!G8</f>
        <v>Alta</v>
      </c>
      <c r="I66" s="8" t="str">
        <f>Backlog!H8</f>
        <v>Terminado</v>
      </c>
    </row>
    <row r="67" spans="2:9" ht="15.75" customHeight="1" x14ac:dyDescent="0.25">
      <c r="B67" s="18"/>
      <c r="C67" s="9" t="s">
        <v>31</v>
      </c>
      <c r="D67" s="18"/>
      <c r="E67" s="18"/>
      <c r="F67" s="18"/>
      <c r="G67" s="9" t="s">
        <v>32</v>
      </c>
      <c r="H67" s="18"/>
      <c r="I67" s="9" t="s">
        <v>33</v>
      </c>
    </row>
    <row r="68" spans="2:9" ht="15.75" customHeight="1" x14ac:dyDescent="0.25">
      <c r="B68" s="18" t="str">
        <f>CONCATENATE(B66,"-1")</f>
        <v>C-107-1</v>
      </c>
      <c r="C68" s="30" t="s">
        <v>56</v>
      </c>
      <c r="D68" s="30"/>
      <c r="E68" s="30"/>
      <c r="F68" s="30"/>
      <c r="G68" s="41" t="s">
        <v>130</v>
      </c>
      <c r="H68" s="18"/>
      <c r="I68" s="17">
        <v>4</v>
      </c>
    </row>
    <row r="69" spans="2:9" ht="15.75" customHeight="1" x14ac:dyDescent="0.25">
      <c r="B69" s="18" t="str">
        <f>CONCATENATE(B66,"-2")</f>
        <v>C-107-2</v>
      </c>
      <c r="C69" s="30" t="s">
        <v>83</v>
      </c>
      <c r="D69" s="30"/>
      <c r="E69" s="30"/>
      <c r="F69" s="30"/>
      <c r="G69" t="s">
        <v>53</v>
      </c>
      <c r="H69" s="18"/>
      <c r="I69" s="17">
        <v>1</v>
      </c>
    </row>
    <row r="70" spans="2:9" ht="15.75" customHeight="1" x14ac:dyDescent="0.25">
      <c r="B70" s="18" t="str">
        <f>CONCATENATE(B66,"-4")</f>
        <v>C-107-4</v>
      </c>
      <c r="C70" s="30" t="s">
        <v>60</v>
      </c>
      <c r="D70" s="30"/>
      <c r="E70" s="30"/>
      <c r="F70" s="30"/>
      <c r="G70" t="s">
        <v>131</v>
      </c>
      <c r="H70" s="18"/>
      <c r="I70" s="17">
        <v>2</v>
      </c>
    </row>
    <row r="71" spans="2:9" ht="15.75" customHeight="1" x14ac:dyDescent="0.25">
      <c r="B71" s="18" t="str">
        <f>CONCATENATE(B66,"-5")</f>
        <v>C-107-5</v>
      </c>
      <c r="C71" s="30" t="s">
        <v>61</v>
      </c>
      <c r="D71" s="30"/>
      <c r="E71" s="30"/>
      <c r="F71" s="30"/>
      <c r="G71" t="s">
        <v>131</v>
      </c>
      <c r="H71" s="18"/>
      <c r="I71" s="17">
        <v>2</v>
      </c>
    </row>
    <row r="72" spans="2:9" ht="15.75" customHeight="1" x14ac:dyDescent="0.25">
      <c r="B72" s="18"/>
      <c r="C72" s="17"/>
      <c r="D72" s="17"/>
      <c r="E72" s="17"/>
      <c r="F72" s="17"/>
      <c r="H72" s="18" t="s">
        <v>54</v>
      </c>
      <c r="I72" s="12">
        <f>SUM(I68:I71)</f>
        <v>9</v>
      </c>
    </row>
    <row r="75" spans="2:9" ht="15.75" customHeight="1" x14ac:dyDescent="0.25">
      <c r="B75" s="3" t="s">
        <v>0</v>
      </c>
      <c r="C75" s="3" t="s">
        <v>1</v>
      </c>
      <c r="D75" s="3" t="s">
        <v>2</v>
      </c>
      <c r="E75" s="3" t="s">
        <v>28</v>
      </c>
      <c r="F75" s="3" t="s">
        <v>46</v>
      </c>
      <c r="G75" s="3" t="s">
        <v>47</v>
      </c>
      <c r="H75" s="3" t="s">
        <v>29</v>
      </c>
      <c r="I75" s="3" t="s">
        <v>30</v>
      </c>
    </row>
    <row r="76" spans="2:9" ht="15.75" customHeight="1" x14ac:dyDescent="0.25">
      <c r="B76" s="8" t="str">
        <f>Backlog!A9</f>
        <v>C-108</v>
      </c>
      <c r="C76" s="8" t="str">
        <f>Backlog!B9</f>
        <v>REQ008</v>
      </c>
      <c r="D76" s="8" t="str">
        <f>Backlog!C9</f>
        <v>Programador</v>
      </c>
      <c r="E76" s="8" t="str">
        <f>Backlog!D9</f>
        <v>Generar un prototipo donde se muestre la informacion de los datos de la empresa</v>
      </c>
      <c r="F76" s="8" t="str">
        <f>Backlog!E9</f>
        <v>Tener el control de seguridad de los datos de la empresa.</v>
      </c>
      <c r="G76" s="8">
        <f>Backlog!F9</f>
        <v>0</v>
      </c>
      <c r="H76" s="8" t="str">
        <f>Backlog!G9</f>
        <v>Alta</v>
      </c>
      <c r="I76" s="8" t="str">
        <f>Backlog!H9</f>
        <v>Terminado</v>
      </c>
    </row>
    <row r="77" spans="2:9" ht="15.75" customHeight="1" x14ac:dyDescent="0.25">
      <c r="B77" s="29"/>
      <c r="C77" s="9" t="s">
        <v>31</v>
      </c>
      <c r="D77" s="29"/>
      <c r="E77" s="29"/>
      <c r="F77" s="29"/>
      <c r="G77" s="9" t="s">
        <v>32</v>
      </c>
      <c r="H77" s="29"/>
      <c r="I77" s="9" t="s">
        <v>33</v>
      </c>
    </row>
    <row r="78" spans="2:9" ht="15.75" customHeight="1" x14ac:dyDescent="0.25">
      <c r="B78" s="29" t="str">
        <f>CONCATENATE(B76,"-1")</f>
        <v>C-108-1</v>
      </c>
      <c r="C78" s="30" t="s">
        <v>56</v>
      </c>
      <c r="D78" s="30"/>
      <c r="E78" s="30"/>
      <c r="F78" s="30"/>
      <c r="G78" t="s">
        <v>53</v>
      </c>
      <c r="H78" s="29"/>
      <c r="I78" s="28">
        <v>2</v>
      </c>
    </row>
    <row r="79" spans="2:9" ht="15.75" customHeight="1" x14ac:dyDescent="0.25">
      <c r="B79" s="29" t="str">
        <f>CONCATENATE(B76,"-2")</f>
        <v>C-108-2</v>
      </c>
      <c r="C79" s="30" t="s">
        <v>83</v>
      </c>
      <c r="D79" s="30"/>
      <c r="E79" s="30"/>
      <c r="F79" s="30"/>
      <c r="G79" s="41" t="s">
        <v>132</v>
      </c>
      <c r="H79" s="29"/>
      <c r="I79" s="28">
        <v>1</v>
      </c>
    </row>
    <row r="80" spans="2:9" ht="15.75" customHeight="1" x14ac:dyDescent="0.25">
      <c r="B80" s="29" t="str">
        <f>CONCATENATE(B76,"-4")</f>
        <v>C-108-4</v>
      </c>
      <c r="C80" s="30" t="s">
        <v>60</v>
      </c>
      <c r="D80" s="30"/>
      <c r="E80" s="30"/>
      <c r="F80" s="30"/>
      <c r="G80" t="s">
        <v>131</v>
      </c>
      <c r="H80" s="29"/>
      <c r="I80" s="28">
        <v>1</v>
      </c>
    </row>
    <row r="81" spans="2:10" ht="15.75" customHeight="1" x14ac:dyDescent="0.25">
      <c r="B81" s="29" t="str">
        <f>CONCATENATE(B76,"-5")</f>
        <v>C-108-5</v>
      </c>
      <c r="C81" s="30" t="s">
        <v>61</v>
      </c>
      <c r="D81" s="30"/>
      <c r="E81" s="30"/>
      <c r="F81" s="30"/>
      <c r="G81" t="s">
        <v>131</v>
      </c>
      <c r="H81" s="29"/>
      <c r="I81" s="28">
        <v>2</v>
      </c>
    </row>
    <row r="82" spans="2:10" ht="15.75" customHeight="1" x14ac:dyDescent="0.25">
      <c r="B82" s="29"/>
      <c r="C82" s="28"/>
      <c r="D82" s="28"/>
      <c r="E82" s="28"/>
      <c r="F82" s="28"/>
      <c r="H82" s="29" t="s">
        <v>54</v>
      </c>
      <c r="I82" s="12">
        <f>SUM(I78:I81)</f>
        <v>6</v>
      </c>
    </row>
    <row r="84" spans="2:10" ht="15.75" customHeight="1" x14ac:dyDescent="0.25">
      <c r="B84" s="3" t="s">
        <v>0</v>
      </c>
      <c r="C84" s="3" t="s">
        <v>1</v>
      </c>
      <c r="D84" s="3" t="s">
        <v>2</v>
      </c>
      <c r="E84" s="3" t="s">
        <v>28</v>
      </c>
      <c r="F84" s="3" t="s">
        <v>46</v>
      </c>
      <c r="G84" s="3" t="s">
        <v>47</v>
      </c>
      <c r="H84" s="3" t="s">
        <v>29</v>
      </c>
      <c r="I84" s="3" t="s">
        <v>30</v>
      </c>
    </row>
    <row r="85" spans="2:10" ht="15.75" customHeight="1" x14ac:dyDescent="0.25">
      <c r="B85" s="8" t="str">
        <f>Backlog!A10</f>
        <v>C-109</v>
      </c>
      <c r="C85" s="8" t="str">
        <f>Backlog!B10</f>
        <v>REQ009</v>
      </c>
      <c r="D85" s="8" t="str">
        <f>Backlog!C10</f>
        <v>Programador</v>
      </c>
      <c r="E85" s="8" t="str">
        <f>Backlog!D10</f>
        <v xml:space="preserve">Generar un prototipo donde se muestre la lista de usuarios </v>
      </c>
      <c r="F85" s="8" t="str">
        <f>Backlog!E10</f>
        <v>Tener un control de los usuarios registrados en el sistema.</v>
      </c>
      <c r="G85" s="8">
        <f>Backlog!F10</f>
        <v>0</v>
      </c>
      <c r="H85" s="8" t="str">
        <f>Backlog!G10</f>
        <v>Alta</v>
      </c>
      <c r="I85" s="8" t="str">
        <f>Backlog!H10</f>
        <v>Terminado</v>
      </c>
    </row>
    <row r="86" spans="2:10" ht="15.75" customHeight="1" x14ac:dyDescent="0.25">
      <c r="B86" s="29"/>
      <c r="C86" s="9" t="s">
        <v>31</v>
      </c>
      <c r="D86" s="29"/>
      <c r="E86" s="29"/>
      <c r="F86" s="29"/>
      <c r="G86" s="9" t="s">
        <v>32</v>
      </c>
      <c r="H86" s="29"/>
      <c r="I86" s="9" t="s">
        <v>33</v>
      </c>
    </row>
    <row r="87" spans="2:10" ht="15.75" customHeight="1" x14ac:dyDescent="0.25">
      <c r="B87" s="29" t="str">
        <f>CONCATENATE(B85,"-1")</f>
        <v>C-109-1</v>
      </c>
      <c r="C87" s="30" t="s">
        <v>56</v>
      </c>
      <c r="D87" s="30"/>
      <c r="E87" s="30"/>
      <c r="F87" s="30"/>
      <c r="G87" t="s">
        <v>53</v>
      </c>
      <c r="H87" s="29"/>
      <c r="I87" s="28">
        <v>3</v>
      </c>
    </row>
    <row r="88" spans="2:10" ht="15.75" customHeight="1" x14ac:dyDescent="0.25">
      <c r="B88" s="29" t="str">
        <f>CONCATENATE(B85,"-2")</f>
        <v>C-109-2</v>
      </c>
      <c r="C88" s="30" t="s">
        <v>83</v>
      </c>
      <c r="D88" s="30"/>
      <c r="E88" s="30"/>
      <c r="F88" s="30"/>
      <c r="G88" s="41" t="s">
        <v>133</v>
      </c>
      <c r="H88" s="29"/>
      <c r="I88" s="28">
        <v>3</v>
      </c>
    </row>
    <row r="89" spans="2:10" ht="15.75" customHeight="1" x14ac:dyDescent="0.25">
      <c r="B89" s="29" t="str">
        <f>CONCATENATE(B85,"-4")</f>
        <v>C-109-4</v>
      </c>
      <c r="C89" s="30" t="s">
        <v>60</v>
      </c>
      <c r="D89" s="30"/>
      <c r="E89" s="30"/>
      <c r="F89" s="30"/>
      <c r="G89" t="s">
        <v>131</v>
      </c>
      <c r="H89" s="29"/>
      <c r="I89" s="28">
        <v>1</v>
      </c>
    </row>
    <row r="90" spans="2:10" ht="15.75" customHeight="1" x14ac:dyDescent="0.25">
      <c r="B90" s="29" t="str">
        <f>CONCATENATE(B85,"-5")</f>
        <v>C-109-5</v>
      </c>
      <c r="C90" s="30" t="s">
        <v>61</v>
      </c>
      <c r="D90" s="30"/>
      <c r="E90" s="30"/>
      <c r="F90" s="30"/>
      <c r="G90" t="s">
        <v>131</v>
      </c>
      <c r="H90" s="29"/>
      <c r="I90" s="28">
        <v>2</v>
      </c>
    </row>
    <row r="91" spans="2:10" ht="15.75" customHeight="1" x14ac:dyDescent="0.25">
      <c r="B91" s="29"/>
      <c r="C91" s="28"/>
      <c r="D91" s="28"/>
      <c r="E91" s="28"/>
      <c r="F91" s="28"/>
      <c r="H91" s="29" t="s">
        <v>54</v>
      </c>
      <c r="I91" s="12">
        <f>SUM(I87:I90)</f>
        <v>9</v>
      </c>
    </row>
    <row r="93" spans="2:10" ht="15.75" customHeight="1" x14ac:dyDescent="0.25">
      <c r="B93"/>
      <c r="C93"/>
      <c r="D93"/>
      <c r="E93"/>
      <c r="F93"/>
      <c r="G93"/>
      <c r="H93"/>
      <c r="I93"/>
      <c r="J93"/>
    </row>
    <row r="94" spans="2:10" ht="15.75" customHeight="1" x14ac:dyDescent="0.25">
      <c r="B94"/>
      <c r="C94"/>
      <c r="D94"/>
      <c r="E94"/>
      <c r="F94"/>
      <c r="G94"/>
      <c r="H94"/>
      <c r="I94"/>
      <c r="J94"/>
    </row>
    <row r="95" spans="2:10" ht="15.75" customHeight="1" x14ac:dyDescent="0.25">
      <c r="B95" s="29"/>
      <c r="C95" s="9"/>
      <c r="D95" s="29"/>
      <c r="E95" s="29"/>
      <c r="F95" s="29"/>
      <c r="G95" s="9"/>
      <c r="H95" s="29"/>
      <c r="I95" s="9"/>
    </row>
    <row r="96" spans="2:10" ht="15.75" customHeight="1" x14ac:dyDescent="0.25">
      <c r="B96" s="29"/>
      <c r="C96" s="30"/>
      <c r="D96" s="30"/>
      <c r="E96" s="30"/>
      <c r="F96" s="30"/>
      <c r="H96" s="29"/>
      <c r="I96" s="28"/>
    </row>
    <row r="97" spans="2:9" ht="15.75" customHeight="1" x14ac:dyDescent="0.25">
      <c r="B97" s="29"/>
      <c r="C97" s="30"/>
      <c r="D97" s="30"/>
      <c r="E97" s="30"/>
      <c r="F97" s="30"/>
      <c r="H97" s="29"/>
      <c r="I97" s="28"/>
    </row>
    <row r="98" spans="2:9" ht="15.75" customHeight="1" x14ac:dyDescent="0.25">
      <c r="B98" s="29"/>
      <c r="C98" s="30"/>
      <c r="D98" s="30"/>
      <c r="E98" s="30"/>
      <c r="F98" s="30"/>
      <c r="H98" s="29"/>
      <c r="I98" s="28"/>
    </row>
    <row r="99" spans="2:9" ht="15.75" customHeight="1" x14ac:dyDescent="0.25">
      <c r="B99" s="29"/>
      <c r="C99" s="30"/>
      <c r="D99" s="30"/>
      <c r="E99" s="30"/>
      <c r="F99" s="30"/>
      <c r="H99" s="29"/>
      <c r="I99" s="28"/>
    </row>
    <row r="100" spans="2:9" ht="15.75" customHeight="1" x14ac:dyDescent="0.25">
      <c r="B100" s="29"/>
      <c r="C100" s="28"/>
      <c r="D100" s="28"/>
      <c r="E100" s="28"/>
      <c r="F100" s="28"/>
      <c r="H100" s="29"/>
      <c r="I100" s="12"/>
    </row>
  </sheetData>
  <mergeCells count="51">
    <mergeCell ref="C98:F98"/>
    <mergeCell ref="C99:F99"/>
    <mergeCell ref="C88:F88"/>
    <mergeCell ref="C89:F89"/>
    <mergeCell ref="C90:F90"/>
    <mergeCell ref="C96:F96"/>
    <mergeCell ref="C97:F97"/>
    <mergeCell ref="C78:F78"/>
    <mergeCell ref="C79:F79"/>
    <mergeCell ref="C80:F80"/>
    <mergeCell ref="C81:F81"/>
    <mergeCell ref="C87:F87"/>
    <mergeCell ref="C70:F70"/>
    <mergeCell ref="C71:F71"/>
    <mergeCell ref="C61:F61"/>
    <mergeCell ref="C62:F62"/>
    <mergeCell ref="C68:F68"/>
    <mergeCell ref="C69:F69"/>
    <mergeCell ref="C59:F59"/>
    <mergeCell ref="C60:F60"/>
    <mergeCell ref="C51:F51"/>
    <mergeCell ref="C52:F52"/>
    <mergeCell ref="C53:F53"/>
    <mergeCell ref="C55:F55"/>
    <mergeCell ref="C5:F5"/>
    <mergeCell ref="C6:F6"/>
    <mergeCell ref="C8:F8"/>
    <mergeCell ref="C35:F35"/>
    <mergeCell ref="C41:F41"/>
    <mergeCell ref="C13:F13"/>
    <mergeCell ref="C7:F7"/>
    <mergeCell ref="C11:F11"/>
    <mergeCell ref="C10:F10"/>
    <mergeCell ref="C39:F39"/>
    <mergeCell ref="C40:F40"/>
    <mergeCell ref="C29:F29"/>
    <mergeCell ref="C30:F30"/>
    <mergeCell ref="C31:F31"/>
    <mergeCell ref="C19:F19"/>
    <mergeCell ref="C32:F32"/>
    <mergeCell ref="C48:F48"/>
    <mergeCell ref="C49:F49"/>
    <mergeCell ref="C50:F50"/>
    <mergeCell ref="C17:F17"/>
    <mergeCell ref="C18:F18"/>
    <mergeCell ref="C42:F42"/>
    <mergeCell ref="C33:F33"/>
    <mergeCell ref="C20:F20"/>
    <mergeCell ref="C21:F21"/>
    <mergeCell ref="C22:F22"/>
    <mergeCell ref="C23:F23"/>
  </mergeCells>
  <dataValidations count="1">
    <dataValidation type="list" allowBlank="1" showInputMessage="1" showErrorMessage="1" sqref="B151 G96:G100 G12 G24 G34 G43 G72 G82 G91 G54 G63" xr:uid="{00000000-0002-0000-0100-000000000000}">
      <formula1>"Moreno Elver,Pallo Roberto,Quintanilla Luis,Sanguña Robert"</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S23"/>
  <sheetViews>
    <sheetView zoomScaleNormal="100" workbookViewId="0">
      <selection activeCell="C11" sqref="C11"/>
    </sheetView>
  </sheetViews>
  <sheetFormatPr baseColWidth="10" defaultColWidth="14.42578125" defaultRowHeight="15.75" customHeight="1" x14ac:dyDescent="0.25"/>
  <cols>
    <col min="1" max="1" width="14.42578125" style="5"/>
    <col min="2" max="2" width="17.28515625" style="5" customWidth="1"/>
    <col min="3" max="3" width="13.140625" style="5" customWidth="1"/>
    <col min="4" max="8" width="5.5703125" style="5" customWidth="1"/>
    <col min="9" max="9" width="13.7109375" style="5" customWidth="1"/>
    <col min="10" max="16384" width="14.42578125" style="5"/>
  </cols>
  <sheetData>
    <row r="3" spans="2:19" ht="15.75" customHeight="1" thickBot="1" x14ac:dyDescent="0.3">
      <c r="B3" s="6"/>
      <c r="C3" s="6" t="s">
        <v>33</v>
      </c>
      <c r="D3" s="6" t="s">
        <v>38</v>
      </c>
      <c r="E3" s="6" t="s">
        <v>39</v>
      </c>
      <c r="F3" s="6" t="s">
        <v>40</v>
      </c>
      <c r="G3" s="6" t="s">
        <v>41</v>
      </c>
      <c r="H3" s="6" t="s">
        <v>42</v>
      </c>
      <c r="I3" s="6" t="s">
        <v>43</v>
      </c>
    </row>
    <row r="4" spans="2:19" ht="15.75" customHeight="1" x14ac:dyDescent="0.25">
      <c r="B4" s="5" t="s">
        <v>34</v>
      </c>
      <c r="C4" s="13">
        <f>sprint0!I5</f>
        <v>3</v>
      </c>
      <c r="D4" s="10">
        <v>1</v>
      </c>
      <c r="E4" s="10">
        <v>2</v>
      </c>
      <c r="F4" s="10"/>
      <c r="G4" s="10"/>
      <c r="H4" s="10"/>
      <c r="I4" s="14">
        <f t="shared" ref="I4:I12" si="0">SUM(D4:H4)</f>
        <v>3</v>
      </c>
      <c r="L4" s="32" t="s">
        <v>89</v>
      </c>
      <c r="M4" s="33"/>
      <c r="N4" s="33"/>
      <c r="O4" s="33"/>
      <c r="P4" s="33"/>
      <c r="Q4" s="33"/>
      <c r="R4" s="34"/>
      <c r="S4" s="27"/>
    </row>
    <row r="5" spans="2:19" ht="15.75" customHeight="1" x14ac:dyDescent="0.25">
      <c r="B5" s="6" t="s">
        <v>35</v>
      </c>
      <c r="C5" s="13">
        <f>sprint0!I6</f>
        <v>1</v>
      </c>
      <c r="D5" s="10"/>
      <c r="E5" s="10"/>
      <c r="F5" s="10">
        <v>1</v>
      </c>
      <c r="G5" s="10"/>
      <c r="H5" s="10"/>
      <c r="I5" s="14">
        <f t="shared" si="0"/>
        <v>1</v>
      </c>
      <c r="L5" s="35"/>
      <c r="M5" s="36"/>
      <c r="N5" s="36"/>
      <c r="O5" s="36"/>
      <c r="P5" s="36"/>
      <c r="Q5" s="36"/>
      <c r="R5" s="37"/>
      <c r="S5" s="27"/>
    </row>
    <row r="6" spans="2:19" ht="15.75" customHeight="1" x14ac:dyDescent="0.25">
      <c r="B6" s="5" t="s">
        <v>65</v>
      </c>
      <c r="C6" s="13">
        <f>sprint0!I7</f>
        <v>2</v>
      </c>
      <c r="D6" s="10"/>
      <c r="E6" s="10"/>
      <c r="F6" s="10"/>
      <c r="G6" s="10">
        <v>1</v>
      </c>
      <c r="H6" s="10">
        <v>1</v>
      </c>
      <c r="I6" s="14">
        <f t="shared" si="0"/>
        <v>2</v>
      </c>
      <c r="L6" s="35"/>
      <c r="M6" s="36"/>
      <c r="N6" s="36"/>
      <c r="O6" s="36"/>
      <c r="P6" s="36"/>
      <c r="Q6" s="36"/>
      <c r="R6" s="37"/>
      <c r="S6" s="27"/>
    </row>
    <row r="7" spans="2:19" ht="15.75" customHeight="1" x14ac:dyDescent="0.25">
      <c r="B7" s="6" t="s">
        <v>66</v>
      </c>
      <c r="C7" s="13">
        <f>sprint0!I8</f>
        <v>1</v>
      </c>
      <c r="D7" s="10"/>
      <c r="E7" s="10">
        <v>1</v>
      </c>
      <c r="F7" s="10"/>
      <c r="G7" s="10"/>
      <c r="H7" s="10"/>
      <c r="I7" s="14">
        <f t="shared" si="0"/>
        <v>1</v>
      </c>
      <c r="L7" s="35"/>
      <c r="M7" s="36"/>
      <c r="N7" s="36"/>
      <c r="O7" s="36"/>
      <c r="P7" s="36"/>
      <c r="Q7" s="36"/>
      <c r="R7" s="37"/>
      <c r="S7" s="27"/>
    </row>
    <row r="8" spans="2:19" ht="15.75" customHeight="1" x14ac:dyDescent="0.25">
      <c r="B8" s="5" t="s">
        <v>67</v>
      </c>
      <c r="C8" s="13">
        <f>sprint0!I9</f>
        <v>1</v>
      </c>
      <c r="D8" s="10"/>
      <c r="F8" s="5">
        <v>1</v>
      </c>
      <c r="I8" s="14">
        <f t="shared" si="0"/>
        <v>1</v>
      </c>
      <c r="L8" s="35"/>
      <c r="M8" s="36"/>
      <c r="N8" s="36"/>
      <c r="O8" s="36"/>
      <c r="P8" s="36"/>
      <c r="Q8" s="36"/>
      <c r="R8" s="37"/>
      <c r="S8" s="27"/>
    </row>
    <row r="9" spans="2:19" ht="15.75" customHeight="1" x14ac:dyDescent="0.25">
      <c r="B9" s="6" t="s">
        <v>68</v>
      </c>
      <c r="C9" s="13">
        <f>sprint0!I10</f>
        <v>2</v>
      </c>
      <c r="D9" s="6">
        <v>2</v>
      </c>
      <c r="E9" s="6"/>
      <c r="I9" s="14">
        <f t="shared" si="0"/>
        <v>2</v>
      </c>
      <c r="L9" s="35"/>
      <c r="M9" s="36"/>
      <c r="N9" s="36"/>
      <c r="O9" s="36"/>
      <c r="P9" s="36"/>
      <c r="Q9" s="36"/>
      <c r="R9" s="37"/>
      <c r="S9" s="27"/>
    </row>
    <row r="10" spans="2:19" ht="15.75" customHeight="1" x14ac:dyDescent="0.25">
      <c r="B10" s="5" t="s">
        <v>69</v>
      </c>
      <c r="C10" s="13">
        <f>sprint0!I11</f>
        <v>2</v>
      </c>
      <c r="D10" s="6"/>
      <c r="E10" s="6">
        <v>1</v>
      </c>
      <c r="F10" s="5">
        <v>1</v>
      </c>
      <c r="I10" s="14">
        <f t="shared" si="0"/>
        <v>2</v>
      </c>
      <c r="L10" s="35"/>
      <c r="M10" s="36"/>
      <c r="N10" s="36"/>
      <c r="O10" s="36"/>
      <c r="P10" s="36"/>
      <c r="Q10" s="36"/>
      <c r="R10" s="37"/>
      <c r="S10" s="27"/>
    </row>
    <row r="11" spans="2:19" ht="15.75" customHeight="1" x14ac:dyDescent="0.25">
      <c r="B11" s="6" t="s">
        <v>36</v>
      </c>
      <c r="C11" s="13">
        <f>sprint0!I17</f>
        <v>4</v>
      </c>
      <c r="D11" s="6">
        <v>2</v>
      </c>
      <c r="E11" s="6">
        <v>1</v>
      </c>
      <c r="F11" s="6">
        <v>1</v>
      </c>
      <c r="G11" s="6"/>
      <c r="H11" s="6"/>
      <c r="I11" s="14">
        <f t="shared" si="0"/>
        <v>4</v>
      </c>
      <c r="L11" s="35"/>
      <c r="M11" s="36"/>
      <c r="N11" s="36"/>
      <c r="O11" s="36"/>
      <c r="P11" s="36"/>
      <c r="Q11" s="36"/>
      <c r="R11" s="37"/>
      <c r="S11" s="27"/>
    </row>
    <row r="12" spans="2:19" ht="15.75" customHeight="1" x14ac:dyDescent="0.25">
      <c r="B12" s="6" t="s">
        <v>37</v>
      </c>
      <c r="C12" s="13">
        <f>sprint0!I18</f>
        <v>1</v>
      </c>
      <c r="D12" s="6"/>
      <c r="E12" s="6"/>
      <c r="F12" s="6"/>
      <c r="G12" s="6"/>
      <c r="H12" s="6">
        <v>1</v>
      </c>
      <c r="I12" s="14">
        <f t="shared" si="0"/>
        <v>1</v>
      </c>
      <c r="L12" s="35"/>
      <c r="M12" s="36"/>
      <c r="N12" s="36"/>
      <c r="O12" s="36"/>
      <c r="P12" s="36"/>
      <c r="Q12" s="36"/>
      <c r="R12" s="37"/>
      <c r="S12" s="27"/>
    </row>
    <row r="13" spans="2:19" ht="15.75" customHeight="1" x14ac:dyDescent="0.25">
      <c r="B13" s="18" t="s">
        <v>84</v>
      </c>
      <c r="C13" s="13">
        <f>sprint0!I19</f>
        <v>2</v>
      </c>
      <c r="D13" s="18"/>
      <c r="E13" s="18"/>
      <c r="F13" s="18">
        <v>1</v>
      </c>
      <c r="G13" s="18"/>
      <c r="H13" s="18">
        <v>1</v>
      </c>
      <c r="I13" s="14">
        <f t="shared" ref="I13:I17" si="1">SUM(D13:H13)</f>
        <v>2</v>
      </c>
      <c r="L13" s="35"/>
      <c r="M13" s="36"/>
      <c r="N13" s="36"/>
      <c r="O13" s="36"/>
      <c r="P13" s="36"/>
      <c r="Q13" s="36"/>
      <c r="R13" s="37"/>
      <c r="S13" s="27"/>
    </row>
    <row r="14" spans="2:19" ht="15.75" customHeight="1" x14ac:dyDescent="0.25">
      <c r="B14" s="18" t="s">
        <v>85</v>
      </c>
      <c r="C14" s="13">
        <f>sprint0!I20</f>
        <v>1</v>
      </c>
      <c r="D14" s="18"/>
      <c r="E14" s="18">
        <v>1</v>
      </c>
      <c r="F14" s="18"/>
      <c r="G14" s="18"/>
      <c r="H14" s="18"/>
      <c r="I14" s="14">
        <f t="shared" si="1"/>
        <v>1</v>
      </c>
      <c r="L14" s="35"/>
      <c r="M14" s="36"/>
      <c r="N14" s="36"/>
      <c r="O14" s="36"/>
      <c r="P14" s="36"/>
      <c r="Q14" s="36"/>
      <c r="R14" s="37"/>
      <c r="S14" s="27"/>
    </row>
    <row r="15" spans="2:19" ht="15.75" customHeight="1" x14ac:dyDescent="0.25">
      <c r="B15" s="18" t="s">
        <v>86</v>
      </c>
      <c r="C15" s="13">
        <f>sprint0!I21</f>
        <v>1</v>
      </c>
      <c r="D15" s="18"/>
      <c r="E15" s="18"/>
      <c r="F15" s="18"/>
      <c r="G15" s="18"/>
      <c r="H15" s="18">
        <v>1</v>
      </c>
      <c r="I15" s="14">
        <f t="shared" si="1"/>
        <v>1</v>
      </c>
      <c r="L15" s="35"/>
      <c r="M15" s="36"/>
      <c r="N15" s="36"/>
      <c r="O15" s="36"/>
      <c r="P15" s="36"/>
      <c r="Q15" s="36"/>
      <c r="R15" s="37"/>
      <c r="S15" s="27"/>
    </row>
    <row r="16" spans="2:19" ht="15.75" customHeight="1" thickBot="1" x14ac:dyDescent="0.3">
      <c r="B16" s="18" t="s">
        <v>87</v>
      </c>
      <c r="C16" s="13">
        <f>sprint0!I22</f>
        <v>2</v>
      </c>
      <c r="D16" s="18">
        <v>2</v>
      </c>
      <c r="E16" s="18"/>
      <c r="F16" s="18"/>
      <c r="G16" s="18"/>
      <c r="H16" s="18"/>
      <c r="I16" s="14">
        <f t="shared" si="1"/>
        <v>2</v>
      </c>
      <c r="L16" s="38"/>
      <c r="M16" s="39"/>
      <c r="N16" s="39"/>
      <c r="O16" s="39"/>
      <c r="P16" s="39"/>
      <c r="Q16" s="39"/>
      <c r="R16" s="40"/>
      <c r="S16" s="27"/>
    </row>
    <row r="17" spans="2:19" ht="15.75" customHeight="1" x14ac:dyDescent="0.25">
      <c r="B17" s="18" t="s">
        <v>88</v>
      </c>
      <c r="C17" s="13">
        <f>sprint0!I23</f>
        <v>2</v>
      </c>
      <c r="D17" s="18"/>
      <c r="E17" s="18"/>
      <c r="F17" s="18">
        <v>2</v>
      </c>
      <c r="G17" s="18"/>
      <c r="H17" s="18"/>
      <c r="I17" s="14">
        <f t="shared" si="1"/>
        <v>2</v>
      </c>
      <c r="L17" s="26"/>
      <c r="M17" s="26"/>
      <c r="N17" s="26"/>
      <c r="O17" s="26"/>
      <c r="P17" s="26"/>
      <c r="Q17" s="26"/>
      <c r="R17" s="27"/>
      <c r="S17" s="27"/>
    </row>
    <row r="18" spans="2:19" ht="15.75" customHeight="1" x14ac:dyDescent="0.25">
      <c r="L18" s="26"/>
      <c r="M18" s="26"/>
      <c r="N18" s="26"/>
      <c r="O18" s="26"/>
      <c r="P18" s="26"/>
      <c r="Q18" s="26"/>
      <c r="R18" s="27"/>
      <c r="S18" s="27"/>
    </row>
    <row r="19" spans="2:19" ht="15" x14ac:dyDescent="0.25">
      <c r="B19" s="15" t="s">
        <v>44</v>
      </c>
      <c r="C19" s="5">
        <f>SUM(C4:C17)</f>
        <v>25</v>
      </c>
      <c r="D19" s="5">
        <f>C19-SUM(D4:D17)</f>
        <v>18</v>
      </c>
      <c r="E19" s="5">
        <f t="shared" ref="E19:H19" si="2">D19-SUM(E4:E17)</f>
        <v>12</v>
      </c>
      <c r="F19" s="5">
        <f t="shared" si="2"/>
        <v>5</v>
      </c>
      <c r="G19" s="5">
        <f t="shared" si="2"/>
        <v>4</v>
      </c>
      <c r="H19" s="5">
        <f t="shared" si="2"/>
        <v>0</v>
      </c>
      <c r="L19" s="26"/>
      <c r="M19" s="26"/>
      <c r="N19" s="26"/>
      <c r="O19" s="26"/>
      <c r="P19" s="26"/>
      <c r="Q19" s="26"/>
      <c r="R19" s="27"/>
      <c r="S19" s="27"/>
    </row>
    <row r="20" spans="2:19" ht="15" x14ac:dyDescent="0.25">
      <c r="B20" s="15" t="s">
        <v>45</v>
      </c>
      <c r="C20" s="16">
        <f>SUM(C4:C17)</f>
        <v>25</v>
      </c>
      <c r="D20" s="16">
        <f>C20-(SUM(C4:C17)/5)</f>
        <v>20</v>
      </c>
      <c r="E20" s="16">
        <f>D20-(SUM(C4:C17)/5)</f>
        <v>15</v>
      </c>
      <c r="F20" s="16">
        <f>E20-(SUM(C4:C17)/5)</f>
        <v>10</v>
      </c>
      <c r="G20" s="16">
        <f>F20-(SUM(C4:C17)/5)</f>
        <v>5</v>
      </c>
      <c r="H20" s="16">
        <f>G20-(SUM(C4:C17)/5)</f>
        <v>0</v>
      </c>
      <c r="L20" s="26"/>
      <c r="M20" s="26"/>
      <c r="N20" s="26"/>
      <c r="O20" s="26"/>
      <c r="P20" s="26"/>
      <c r="Q20" s="26"/>
      <c r="R20" s="27"/>
      <c r="S20" s="27"/>
    </row>
    <row r="21" spans="2:19" ht="15.75" customHeight="1" x14ac:dyDescent="0.25">
      <c r="L21" s="26"/>
      <c r="M21" s="26"/>
      <c r="N21" s="26"/>
      <c r="O21" s="26"/>
      <c r="P21" s="26"/>
      <c r="Q21" s="26"/>
      <c r="R21" s="27"/>
      <c r="S21" s="27"/>
    </row>
    <row r="22" spans="2:19" ht="15.75" customHeight="1" x14ac:dyDescent="0.25">
      <c r="L22" s="26"/>
      <c r="M22" s="26"/>
      <c r="N22" s="26"/>
      <c r="O22" s="26"/>
      <c r="P22" s="26"/>
      <c r="Q22" s="26"/>
      <c r="R22" s="27"/>
      <c r="S22" s="27"/>
    </row>
    <row r="23" spans="2:19" ht="15.75" customHeight="1" x14ac:dyDescent="0.25">
      <c r="L23" s="27"/>
      <c r="M23" s="27"/>
      <c r="N23" s="27"/>
      <c r="O23" s="27"/>
      <c r="P23" s="27"/>
      <c r="Q23" s="27"/>
      <c r="R23" s="27"/>
      <c r="S23" s="27"/>
    </row>
  </sheetData>
  <mergeCells count="1">
    <mergeCell ref="L4:R16"/>
  </mergeCells>
  <phoneticPr fontId="6" type="noConversion"/>
  <pageMargins left="0.7" right="0.7" top="0.75" bottom="0.75" header="0.3" footer="0.3"/>
  <pageSetup orientation="portrait" horizontalDpi="360" verticalDpi="360" r:id="rId1"/>
  <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sprint0!$B$5:$B$12</xm:f>
          </x14:formula1>
          <xm:sqref>K4 B10 B8 B6 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3:S23"/>
  <sheetViews>
    <sheetView topLeftCell="D1" zoomScaleNormal="100" workbookViewId="0">
      <selection activeCell="L4" sqref="L4:R16"/>
    </sheetView>
  </sheetViews>
  <sheetFormatPr baseColWidth="10" defaultColWidth="14.42578125" defaultRowHeight="15.75" customHeight="1" x14ac:dyDescent="0.25"/>
  <cols>
    <col min="1" max="1" width="14.42578125" style="5"/>
    <col min="2" max="2" width="17.28515625" style="5" customWidth="1"/>
    <col min="3" max="3" width="13.140625" style="5" customWidth="1"/>
    <col min="4" max="8" width="5.5703125" style="5" customWidth="1"/>
    <col min="9" max="9" width="13.7109375" style="5" customWidth="1"/>
    <col min="10" max="16384" width="14.42578125" style="5"/>
  </cols>
  <sheetData>
    <row r="3" spans="2:19" ht="15.75" customHeight="1" thickBot="1" x14ac:dyDescent="0.3">
      <c r="B3" s="25"/>
      <c r="C3" s="25" t="s">
        <v>33</v>
      </c>
      <c r="D3" s="25" t="s">
        <v>38</v>
      </c>
      <c r="E3" s="25" t="s">
        <v>39</v>
      </c>
      <c r="F3" s="25" t="s">
        <v>40</v>
      </c>
      <c r="G3" s="25" t="s">
        <v>41</v>
      </c>
      <c r="H3" s="25" t="s">
        <v>42</v>
      </c>
      <c r="I3" s="25" t="s">
        <v>43</v>
      </c>
    </row>
    <row r="4" spans="2:19" ht="15.75" customHeight="1" x14ac:dyDescent="0.25">
      <c r="B4" s="5" t="s">
        <v>90</v>
      </c>
      <c r="C4" s="13">
        <f>sprint0!I5</f>
        <v>3</v>
      </c>
      <c r="D4" s="10">
        <v>1</v>
      </c>
      <c r="E4" s="10">
        <v>1</v>
      </c>
      <c r="F4" s="10">
        <v>1</v>
      </c>
      <c r="G4" s="10"/>
      <c r="H4" s="10"/>
      <c r="I4" s="14">
        <f t="shared" ref="I4:I11" si="0">SUM(D4:H4)</f>
        <v>3</v>
      </c>
      <c r="L4" s="32" t="s">
        <v>135</v>
      </c>
      <c r="M4" s="33"/>
      <c r="N4" s="33"/>
      <c r="O4" s="33"/>
      <c r="P4" s="33"/>
      <c r="Q4" s="33"/>
      <c r="R4" s="34"/>
      <c r="S4" s="27"/>
    </row>
    <row r="5" spans="2:19" ht="15.75" customHeight="1" x14ac:dyDescent="0.25">
      <c r="B5" s="25" t="s">
        <v>91</v>
      </c>
      <c r="C5" s="13">
        <v>2</v>
      </c>
      <c r="D5" s="10"/>
      <c r="E5" s="10">
        <v>1</v>
      </c>
      <c r="F5" s="10">
        <v>1</v>
      </c>
      <c r="G5" s="10"/>
      <c r="H5" s="10"/>
      <c r="I5" s="14">
        <v>2</v>
      </c>
      <c r="L5" s="35"/>
      <c r="M5" s="36"/>
      <c r="N5" s="36"/>
      <c r="O5" s="36"/>
      <c r="P5" s="36"/>
      <c r="Q5" s="36"/>
      <c r="R5" s="37"/>
      <c r="S5" s="27"/>
    </row>
    <row r="6" spans="2:19" ht="15.75" customHeight="1" x14ac:dyDescent="0.25">
      <c r="B6" s="5" t="s">
        <v>92</v>
      </c>
      <c r="C6" s="13">
        <f>sprint0!I7</f>
        <v>2</v>
      </c>
      <c r="D6" s="10">
        <v>1</v>
      </c>
      <c r="E6" s="10"/>
      <c r="F6" s="10"/>
      <c r="G6" s="10"/>
      <c r="H6" s="10">
        <v>1</v>
      </c>
      <c r="I6" s="14">
        <v>2</v>
      </c>
      <c r="L6" s="35"/>
      <c r="M6" s="36"/>
      <c r="N6" s="36"/>
      <c r="O6" s="36"/>
      <c r="P6" s="36"/>
      <c r="Q6" s="36"/>
      <c r="R6" s="37"/>
      <c r="S6" s="27"/>
    </row>
    <row r="7" spans="2:19" ht="15.75" customHeight="1" x14ac:dyDescent="0.25">
      <c r="B7" s="25" t="s">
        <v>93</v>
      </c>
      <c r="C7" s="13">
        <v>2</v>
      </c>
      <c r="D7" s="10">
        <v>1</v>
      </c>
      <c r="E7" s="10">
        <v>1</v>
      </c>
      <c r="F7" s="10"/>
      <c r="G7" s="10"/>
      <c r="H7" s="10"/>
      <c r="I7" s="14">
        <f t="shared" si="0"/>
        <v>2</v>
      </c>
      <c r="L7" s="35"/>
      <c r="M7" s="36"/>
      <c r="N7" s="36"/>
      <c r="O7" s="36"/>
      <c r="P7" s="36"/>
      <c r="Q7" s="36"/>
      <c r="R7" s="37"/>
      <c r="S7" s="27"/>
    </row>
    <row r="8" spans="2:19" ht="15.75" customHeight="1" x14ac:dyDescent="0.25">
      <c r="B8" s="5" t="s">
        <v>94</v>
      </c>
      <c r="C8" s="13">
        <f>sprint0!I9</f>
        <v>1</v>
      </c>
      <c r="D8" s="10"/>
      <c r="F8" s="5">
        <v>1</v>
      </c>
      <c r="I8" s="14">
        <f t="shared" si="0"/>
        <v>1</v>
      </c>
      <c r="L8" s="35"/>
      <c r="M8" s="36"/>
      <c r="N8" s="36"/>
      <c r="O8" s="36"/>
      <c r="P8" s="36"/>
      <c r="Q8" s="36"/>
      <c r="R8" s="37"/>
      <c r="S8" s="27"/>
    </row>
    <row r="9" spans="2:19" ht="15.75" customHeight="1" x14ac:dyDescent="0.25">
      <c r="B9" s="25" t="s">
        <v>95</v>
      </c>
      <c r="C9" s="13">
        <v>3</v>
      </c>
      <c r="D9" s="25">
        <v>2</v>
      </c>
      <c r="E9" s="25">
        <v>1</v>
      </c>
      <c r="I9" s="14">
        <f t="shared" si="0"/>
        <v>3</v>
      </c>
      <c r="L9" s="35"/>
      <c r="M9" s="36"/>
      <c r="N9" s="36"/>
      <c r="O9" s="36"/>
      <c r="P9" s="36"/>
      <c r="Q9" s="36"/>
      <c r="R9" s="37"/>
      <c r="S9" s="27"/>
    </row>
    <row r="10" spans="2:19" ht="15.75" customHeight="1" x14ac:dyDescent="0.25">
      <c r="B10" s="5" t="s">
        <v>96</v>
      </c>
      <c r="C10" s="13">
        <f>sprint0!I11</f>
        <v>2</v>
      </c>
      <c r="D10" s="25"/>
      <c r="E10" s="25">
        <v>1</v>
      </c>
      <c r="F10" s="5">
        <v>1</v>
      </c>
      <c r="I10" s="14">
        <f t="shared" si="0"/>
        <v>2</v>
      </c>
      <c r="L10" s="35"/>
      <c r="M10" s="36"/>
      <c r="N10" s="36"/>
      <c r="O10" s="36"/>
      <c r="P10" s="36"/>
      <c r="Q10" s="36"/>
      <c r="R10" s="37"/>
      <c r="S10" s="27"/>
    </row>
    <row r="11" spans="2:19" ht="15.75" customHeight="1" x14ac:dyDescent="0.25">
      <c r="B11" s="25" t="s">
        <v>97</v>
      </c>
      <c r="C11" s="13">
        <f>sprint0!I17</f>
        <v>4</v>
      </c>
      <c r="D11" s="25">
        <v>1</v>
      </c>
      <c r="E11" s="25">
        <v>1</v>
      </c>
      <c r="F11" s="25">
        <v>1</v>
      </c>
      <c r="G11" s="25"/>
      <c r="H11" s="25">
        <v>1</v>
      </c>
      <c r="I11" s="14">
        <f t="shared" si="0"/>
        <v>4</v>
      </c>
      <c r="L11" s="35"/>
      <c r="M11" s="36"/>
      <c r="N11" s="36"/>
      <c r="O11" s="36"/>
      <c r="P11" s="36"/>
      <c r="Q11" s="36"/>
      <c r="R11" s="37"/>
      <c r="S11" s="27"/>
    </row>
    <row r="12" spans="2:19" ht="15.75" customHeight="1" x14ac:dyDescent="0.25">
      <c r="B12" s="25" t="s">
        <v>98</v>
      </c>
      <c r="C12" s="13">
        <v>2</v>
      </c>
      <c r="D12" s="25">
        <v>2</v>
      </c>
      <c r="E12" s="25"/>
      <c r="F12" s="25"/>
      <c r="G12" s="25"/>
      <c r="H12" s="25"/>
      <c r="I12" s="14">
        <v>2</v>
      </c>
      <c r="L12" s="35"/>
      <c r="M12" s="36"/>
      <c r="N12" s="36"/>
      <c r="O12" s="36"/>
      <c r="P12" s="36"/>
      <c r="Q12" s="36"/>
      <c r="R12" s="37"/>
      <c r="S12" s="27"/>
    </row>
    <row r="13" spans="2:19" ht="15.75" customHeight="1" x14ac:dyDescent="0.25">
      <c r="L13" s="35"/>
      <c r="M13" s="36"/>
      <c r="N13" s="36"/>
      <c r="O13" s="36"/>
      <c r="P13" s="36"/>
      <c r="Q13" s="36"/>
      <c r="R13" s="37"/>
      <c r="S13" s="27"/>
    </row>
    <row r="14" spans="2:19" ht="15.75" customHeight="1" x14ac:dyDescent="0.25">
      <c r="B14" s="15" t="s">
        <v>44</v>
      </c>
      <c r="C14" s="5">
        <f>SUM(C4:C12)</f>
        <v>21</v>
      </c>
      <c r="D14" s="5">
        <f>C14-SUM(D4:D12)</f>
        <v>13</v>
      </c>
      <c r="E14" s="5">
        <f>D14-SUM(E4:E12)</f>
        <v>7</v>
      </c>
      <c r="F14" s="5">
        <f>E14-SUM(F4:F12)</f>
        <v>2</v>
      </c>
      <c r="G14" s="5">
        <f>F14-SUM(G4:G12)</f>
        <v>2</v>
      </c>
      <c r="H14" s="5">
        <f>G14-SUM(H4:H12)</f>
        <v>0</v>
      </c>
      <c r="L14" s="35"/>
      <c r="M14" s="36"/>
      <c r="N14" s="36"/>
      <c r="O14" s="36"/>
      <c r="P14" s="36"/>
      <c r="Q14" s="36"/>
      <c r="R14" s="37"/>
      <c r="S14" s="27"/>
    </row>
    <row r="15" spans="2:19" ht="15.75" customHeight="1" x14ac:dyDescent="0.25">
      <c r="B15" s="15" t="s">
        <v>45</v>
      </c>
      <c r="C15" s="16">
        <f>SUM(C4:C12)</f>
        <v>21</v>
      </c>
      <c r="D15" s="16">
        <f>C15-(SUM(C4:C12)/5)</f>
        <v>16.8</v>
      </c>
      <c r="E15" s="16">
        <f>D15-(SUM(C4:C12)/5)</f>
        <v>12.600000000000001</v>
      </c>
      <c r="F15" s="16">
        <f>E15-(SUM(C4:C12)/5)</f>
        <v>8.4000000000000021</v>
      </c>
      <c r="G15" s="16">
        <f>F15-(SUM(C4:C12)/5)</f>
        <v>4.200000000000002</v>
      </c>
      <c r="H15" s="16">
        <f>G15-(SUM(C4:C12)/5)</f>
        <v>0</v>
      </c>
      <c r="L15" s="35"/>
      <c r="M15" s="36"/>
      <c r="N15" s="36"/>
      <c r="O15" s="36"/>
      <c r="P15" s="36"/>
      <c r="Q15" s="36"/>
      <c r="R15" s="37"/>
      <c r="S15" s="27"/>
    </row>
    <row r="16" spans="2:19" ht="15.75" customHeight="1" thickBot="1" x14ac:dyDescent="0.3">
      <c r="L16" s="38"/>
      <c r="M16" s="39"/>
      <c r="N16" s="39"/>
      <c r="O16" s="39"/>
      <c r="P16" s="39"/>
      <c r="Q16" s="39"/>
      <c r="R16" s="40"/>
      <c r="S16" s="27"/>
    </row>
    <row r="17" spans="12:19" ht="15.75" customHeight="1" x14ac:dyDescent="0.25">
      <c r="L17" s="26"/>
      <c r="M17" s="26"/>
      <c r="N17" s="26"/>
      <c r="O17" s="26"/>
      <c r="P17" s="26"/>
      <c r="Q17" s="26"/>
      <c r="R17" s="27"/>
      <c r="S17" s="27"/>
    </row>
    <row r="18" spans="12:19" ht="15.75" customHeight="1" x14ac:dyDescent="0.25">
      <c r="L18" s="26"/>
      <c r="M18" s="26"/>
      <c r="N18" s="26"/>
      <c r="O18" s="26"/>
      <c r="P18" s="26"/>
      <c r="Q18" s="26"/>
      <c r="R18" s="27"/>
      <c r="S18" s="27"/>
    </row>
    <row r="19" spans="12:19" ht="15" x14ac:dyDescent="0.25">
      <c r="L19" s="26"/>
      <c r="M19" s="26"/>
      <c r="N19" s="26"/>
      <c r="O19" s="26"/>
      <c r="P19" s="26"/>
      <c r="Q19" s="26"/>
      <c r="R19" s="27"/>
      <c r="S19" s="27"/>
    </row>
    <row r="20" spans="12:19" ht="15" x14ac:dyDescent="0.25">
      <c r="L20" s="26"/>
      <c r="M20" s="26"/>
      <c r="N20" s="26"/>
      <c r="O20" s="26"/>
      <c r="P20" s="26"/>
      <c r="Q20" s="26"/>
      <c r="R20" s="27"/>
      <c r="S20" s="27"/>
    </row>
    <row r="21" spans="12:19" ht="15.75" customHeight="1" x14ac:dyDescent="0.25">
      <c r="L21" s="26"/>
      <c r="M21" s="26"/>
      <c r="N21" s="26"/>
      <c r="O21" s="26"/>
      <c r="P21" s="26"/>
      <c r="Q21" s="26"/>
      <c r="R21" s="27"/>
      <c r="S21" s="27"/>
    </row>
    <row r="22" spans="12:19" ht="15.75" customHeight="1" x14ac:dyDescent="0.25">
      <c r="L22" s="26"/>
      <c r="M22" s="26"/>
      <c r="N22" s="26"/>
      <c r="O22" s="26"/>
      <c r="P22" s="26"/>
      <c r="Q22" s="26"/>
      <c r="R22" s="27"/>
      <c r="S22" s="27"/>
    </row>
    <row r="23" spans="12:19" ht="15.75" customHeight="1" x14ac:dyDescent="0.25">
      <c r="L23" s="27"/>
      <c r="M23" s="27"/>
      <c r="N23" s="27"/>
      <c r="O23" s="27"/>
      <c r="P23" s="27"/>
      <c r="Q23" s="27"/>
      <c r="R23" s="27"/>
      <c r="S23" s="27"/>
    </row>
  </sheetData>
  <mergeCells count="1">
    <mergeCell ref="L4:R16"/>
  </mergeCells>
  <pageMargins left="0.7" right="0.7" top="0.75" bottom="0.75" header="0.3" footer="0.3"/>
  <pageSetup orientation="portrait" horizontalDpi="360" verticalDpi="36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sprint0!$B$5:$B$12</xm:f>
          </x14:formula1>
          <xm:sqref>K4 B10 B8 B6 B4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S23"/>
  <sheetViews>
    <sheetView topLeftCell="A19" zoomScaleNormal="100" workbookViewId="0">
      <selection activeCell="L4" sqref="L4:R16"/>
    </sheetView>
  </sheetViews>
  <sheetFormatPr baseColWidth="10" defaultColWidth="14.42578125" defaultRowHeight="15.75" customHeight="1" x14ac:dyDescent="0.25"/>
  <cols>
    <col min="1" max="1" width="14.42578125" style="5"/>
    <col min="2" max="2" width="17.28515625" style="5" customWidth="1"/>
    <col min="3" max="3" width="13.140625" style="5" customWidth="1"/>
    <col min="4" max="8" width="5.5703125" style="5" customWidth="1"/>
    <col min="9" max="9" width="13.7109375" style="5" customWidth="1"/>
    <col min="10" max="16384" width="14.42578125" style="5"/>
  </cols>
  <sheetData>
    <row r="3" spans="2:19" ht="15.75" customHeight="1" thickBot="1" x14ac:dyDescent="0.3">
      <c r="B3" s="25"/>
      <c r="C3" s="25" t="s">
        <v>33</v>
      </c>
      <c r="D3" s="25" t="s">
        <v>38</v>
      </c>
      <c r="E3" s="25" t="s">
        <v>39</v>
      </c>
      <c r="F3" s="25" t="s">
        <v>40</v>
      </c>
      <c r="G3" s="25" t="s">
        <v>41</v>
      </c>
      <c r="H3" s="25" t="s">
        <v>42</v>
      </c>
      <c r="I3" s="25" t="s">
        <v>43</v>
      </c>
    </row>
    <row r="4" spans="2:19" ht="15.75" customHeight="1" x14ac:dyDescent="0.25">
      <c r="B4" s="5" t="s">
        <v>99</v>
      </c>
      <c r="C4" s="13">
        <f>sprint0!I5</f>
        <v>3</v>
      </c>
      <c r="D4" s="10">
        <v>1</v>
      </c>
      <c r="E4" s="10">
        <v>2</v>
      </c>
      <c r="F4" s="10"/>
      <c r="G4" s="10"/>
      <c r="H4" s="10"/>
      <c r="I4" s="14">
        <f t="shared" ref="I4:I12" si="0">SUM(D4:H4)</f>
        <v>3</v>
      </c>
      <c r="L4" s="32" t="s">
        <v>136</v>
      </c>
      <c r="M4" s="33"/>
      <c r="N4" s="33"/>
      <c r="O4" s="33"/>
      <c r="P4" s="33"/>
      <c r="Q4" s="33"/>
      <c r="R4" s="34"/>
      <c r="S4" s="27"/>
    </row>
    <row r="5" spans="2:19" ht="15.75" customHeight="1" x14ac:dyDescent="0.25">
      <c r="B5" s="25" t="s">
        <v>100</v>
      </c>
      <c r="C5" s="13">
        <f>sprint0!I6</f>
        <v>1</v>
      </c>
      <c r="D5" s="10"/>
      <c r="E5" s="10"/>
      <c r="F5" s="10">
        <v>1</v>
      </c>
      <c r="G5" s="10"/>
      <c r="H5" s="10"/>
      <c r="I5" s="14">
        <f t="shared" si="0"/>
        <v>1</v>
      </c>
      <c r="L5" s="35"/>
      <c r="M5" s="36"/>
      <c r="N5" s="36"/>
      <c r="O5" s="36"/>
      <c r="P5" s="36"/>
      <c r="Q5" s="36"/>
      <c r="R5" s="37"/>
      <c r="S5" s="27"/>
    </row>
    <row r="6" spans="2:19" ht="15.75" customHeight="1" x14ac:dyDescent="0.25">
      <c r="B6" s="5" t="s">
        <v>101</v>
      </c>
      <c r="C6" s="13">
        <f>sprint0!I7</f>
        <v>2</v>
      </c>
      <c r="D6" s="10"/>
      <c r="E6" s="10"/>
      <c r="F6" s="10"/>
      <c r="G6" s="10">
        <v>1</v>
      </c>
      <c r="H6" s="10">
        <v>1</v>
      </c>
      <c r="I6" s="14">
        <f t="shared" si="0"/>
        <v>2</v>
      </c>
      <c r="L6" s="35"/>
      <c r="M6" s="36"/>
      <c r="N6" s="36"/>
      <c r="O6" s="36"/>
      <c r="P6" s="36"/>
      <c r="Q6" s="36"/>
      <c r="R6" s="37"/>
      <c r="S6" s="27"/>
    </row>
    <row r="7" spans="2:19" ht="15.75" customHeight="1" x14ac:dyDescent="0.25">
      <c r="B7" s="25" t="s">
        <v>102</v>
      </c>
      <c r="C7" s="13">
        <f>sprint0!I8</f>
        <v>1</v>
      </c>
      <c r="D7" s="10"/>
      <c r="E7" s="10">
        <v>1</v>
      </c>
      <c r="F7" s="10"/>
      <c r="G7" s="10"/>
      <c r="H7" s="10"/>
      <c r="I7" s="14">
        <f t="shared" si="0"/>
        <v>1</v>
      </c>
      <c r="L7" s="35"/>
      <c r="M7" s="36"/>
      <c r="N7" s="36"/>
      <c r="O7" s="36"/>
      <c r="P7" s="36"/>
      <c r="Q7" s="36"/>
      <c r="R7" s="37"/>
      <c r="S7" s="27"/>
    </row>
    <row r="8" spans="2:19" ht="15.75" customHeight="1" x14ac:dyDescent="0.25">
      <c r="B8" s="5" t="s">
        <v>103</v>
      </c>
      <c r="C8" s="13">
        <f>sprint0!I9</f>
        <v>1</v>
      </c>
      <c r="D8" s="10"/>
      <c r="F8" s="5">
        <v>1</v>
      </c>
      <c r="I8" s="14">
        <f t="shared" si="0"/>
        <v>1</v>
      </c>
      <c r="L8" s="35"/>
      <c r="M8" s="36"/>
      <c r="N8" s="36"/>
      <c r="O8" s="36"/>
      <c r="P8" s="36"/>
      <c r="Q8" s="36"/>
      <c r="R8" s="37"/>
      <c r="S8" s="27"/>
    </row>
    <row r="9" spans="2:19" ht="15.75" customHeight="1" x14ac:dyDescent="0.25">
      <c r="B9" s="25" t="s">
        <v>104</v>
      </c>
      <c r="C9" s="13">
        <f>sprint0!I10</f>
        <v>2</v>
      </c>
      <c r="D9" s="25"/>
      <c r="E9" s="25"/>
      <c r="F9" s="5">
        <v>2</v>
      </c>
      <c r="I9" s="14">
        <f t="shared" si="0"/>
        <v>2</v>
      </c>
      <c r="L9" s="35"/>
      <c r="M9" s="36"/>
      <c r="N9" s="36"/>
      <c r="O9" s="36"/>
      <c r="P9" s="36"/>
      <c r="Q9" s="36"/>
      <c r="R9" s="37"/>
      <c r="S9" s="27"/>
    </row>
    <row r="10" spans="2:19" ht="15.75" customHeight="1" x14ac:dyDescent="0.25">
      <c r="B10" s="5" t="s">
        <v>105</v>
      </c>
      <c r="C10" s="13">
        <f>sprint0!I11</f>
        <v>2</v>
      </c>
      <c r="D10" s="25"/>
      <c r="E10" s="25">
        <v>1</v>
      </c>
      <c r="F10" s="5">
        <v>1</v>
      </c>
      <c r="I10" s="14">
        <f t="shared" si="0"/>
        <v>2</v>
      </c>
      <c r="L10" s="35"/>
      <c r="M10" s="36"/>
      <c r="N10" s="36"/>
      <c r="O10" s="36"/>
      <c r="P10" s="36"/>
      <c r="Q10" s="36"/>
      <c r="R10" s="37"/>
      <c r="S10" s="27"/>
    </row>
    <row r="11" spans="2:19" ht="15.75" customHeight="1" x14ac:dyDescent="0.25">
      <c r="B11" s="25" t="s">
        <v>106</v>
      </c>
      <c r="C11" s="13">
        <f>sprint0!I17</f>
        <v>4</v>
      </c>
      <c r="D11" s="25">
        <v>1</v>
      </c>
      <c r="E11" s="25">
        <v>1</v>
      </c>
      <c r="F11" s="25">
        <v>1</v>
      </c>
      <c r="G11" s="25"/>
      <c r="H11" s="25">
        <v>1</v>
      </c>
      <c r="I11" s="14">
        <f t="shared" si="0"/>
        <v>4</v>
      </c>
      <c r="L11" s="35"/>
      <c r="M11" s="36"/>
      <c r="N11" s="36"/>
      <c r="O11" s="36"/>
      <c r="P11" s="36"/>
      <c r="Q11" s="36"/>
      <c r="R11" s="37"/>
      <c r="S11" s="27"/>
    </row>
    <row r="12" spans="2:19" ht="15.75" customHeight="1" x14ac:dyDescent="0.25">
      <c r="B12" s="25" t="s">
        <v>107</v>
      </c>
      <c r="C12" s="13">
        <f>sprint0!I18</f>
        <v>1</v>
      </c>
      <c r="D12" s="25"/>
      <c r="E12" s="25"/>
      <c r="F12" s="25"/>
      <c r="G12" s="25"/>
      <c r="H12" s="25">
        <v>1</v>
      </c>
      <c r="I12" s="14">
        <f t="shared" si="0"/>
        <v>1</v>
      </c>
      <c r="L12" s="35"/>
      <c r="M12" s="36"/>
      <c r="N12" s="36"/>
      <c r="O12" s="36"/>
      <c r="P12" s="36"/>
      <c r="Q12" s="36"/>
      <c r="R12" s="37"/>
      <c r="S12" s="27"/>
    </row>
    <row r="13" spans="2:19" ht="15.75" customHeight="1" x14ac:dyDescent="0.25">
      <c r="B13" s="25" t="s">
        <v>108</v>
      </c>
      <c r="C13" s="13">
        <f>sprint0!I19</f>
        <v>2</v>
      </c>
      <c r="D13" s="25"/>
      <c r="E13" s="25">
        <v>2</v>
      </c>
      <c r="F13" s="25"/>
      <c r="G13" s="25"/>
      <c r="H13" s="25"/>
      <c r="I13" s="14">
        <f t="shared" ref="I13" si="1">SUM(D13:H13)</f>
        <v>2</v>
      </c>
      <c r="L13" s="35"/>
      <c r="M13" s="36"/>
      <c r="N13" s="36"/>
      <c r="O13" s="36"/>
      <c r="P13" s="36"/>
      <c r="Q13" s="36"/>
      <c r="R13" s="37"/>
      <c r="S13" s="27"/>
    </row>
    <row r="14" spans="2:19" ht="15.75" customHeight="1" x14ac:dyDescent="0.25">
      <c r="L14" s="35"/>
      <c r="M14" s="36"/>
      <c r="N14" s="36"/>
      <c r="O14" s="36"/>
      <c r="P14" s="36"/>
      <c r="Q14" s="36"/>
      <c r="R14" s="37"/>
      <c r="S14" s="27"/>
    </row>
    <row r="15" spans="2:19" ht="15.75" customHeight="1" x14ac:dyDescent="0.25">
      <c r="B15" s="15" t="s">
        <v>44</v>
      </c>
      <c r="C15" s="5">
        <f>SUM(C4:C13)</f>
        <v>19</v>
      </c>
      <c r="D15" s="5">
        <f>C15-SUM(D4:D13)</f>
        <v>17</v>
      </c>
      <c r="E15" s="5">
        <f>D15-SUM(E4:E13)</f>
        <v>10</v>
      </c>
      <c r="F15" s="5">
        <f>E15-SUM(F4:F13)</f>
        <v>4</v>
      </c>
      <c r="G15" s="5">
        <f>F15-SUM(G4:G13)</f>
        <v>3</v>
      </c>
      <c r="H15" s="5">
        <f>G15-SUM(H4:H13)</f>
        <v>0</v>
      </c>
      <c r="L15" s="35"/>
      <c r="M15" s="36"/>
      <c r="N15" s="36"/>
      <c r="O15" s="36"/>
      <c r="P15" s="36"/>
      <c r="Q15" s="36"/>
      <c r="R15" s="37"/>
      <c r="S15" s="27"/>
    </row>
    <row r="16" spans="2:19" ht="15.75" customHeight="1" thickBot="1" x14ac:dyDescent="0.3">
      <c r="B16" s="15" t="s">
        <v>45</v>
      </c>
      <c r="C16" s="16">
        <f>SUM(C4:C13)</f>
        <v>19</v>
      </c>
      <c r="D16" s="16">
        <f>C16-(SUM(C4:C13)/5)</f>
        <v>15.2</v>
      </c>
      <c r="E16" s="16">
        <f>D16-(SUM(C4:C13)/5)</f>
        <v>11.399999999999999</v>
      </c>
      <c r="F16" s="16">
        <f>E16-(SUM(C4:C13)/5)</f>
        <v>7.5999999999999988</v>
      </c>
      <c r="G16" s="16">
        <f>F16-(SUM(C4:C13)/5)</f>
        <v>3.7999999999999989</v>
      </c>
      <c r="H16" s="16">
        <f>G16-(SUM(C4:C13)/5)</f>
        <v>0</v>
      </c>
      <c r="L16" s="38"/>
      <c r="M16" s="39"/>
      <c r="N16" s="39"/>
      <c r="O16" s="39"/>
      <c r="P16" s="39"/>
      <c r="Q16" s="39"/>
      <c r="R16" s="40"/>
      <c r="S16" s="27"/>
    </row>
    <row r="17" spans="12:19" ht="15.75" customHeight="1" x14ac:dyDescent="0.25">
      <c r="L17" s="26"/>
      <c r="M17" s="26"/>
      <c r="N17" s="26"/>
      <c r="O17" s="26"/>
      <c r="P17" s="26"/>
      <c r="Q17" s="26"/>
      <c r="R17" s="27"/>
      <c r="S17" s="27"/>
    </row>
    <row r="18" spans="12:19" ht="15.75" customHeight="1" x14ac:dyDescent="0.25">
      <c r="L18" s="26"/>
      <c r="M18" s="26"/>
      <c r="N18" s="26"/>
      <c r="O18" s="26"/>
      <c r="P18" s="26"/>
      <c r="Q18" s="26"/>
      <c r="R18" s="27"/>
      <c r="S18" s="27"/>
    </row>
    <row r="19" spans="12:19" ht="15" x14ac:dyDescent="0.25">
      <c r="L19" s="26"/>
      <c r="M19" s="26"/>
      <c r="N19" s="26"/>
      <c r="O19" s="26"/>
      <c r="P19" s="26"/>
      <c r="Q19" s="26"/>
      <c r="R19" s="27"/>
      <c r="S19" s="27"/>
    </row>
    <row r="20" spans="12:19" ht="15" x14ac:dyDescent="0.25">
      <c r="L20" s="26"/>
      <c r="M20" s="26"/>
      <c r="N20" s="26"/>
      <c r="O20" s="26"/>
      <c r="P20" s="26"/>
      <c r="Q20" s="26"/>
      <c r="R20" s="27"/>
      <c r="S20" s="27"/>
    </row>
    <row r="21" spans="12:19" ht="15.75" customHeight="1" x14ac:dyDescent="0.25">
      <c r="L21" s="26"/>
      <c r="M21" s="26"/>
      <c r="N21" s="26"/>
      <c r="O21" s="26"/>
      <c r="P21" s="26"/>
      <c r="Q21" s="26"/>
      <c r="R21" s="27"/>
      <c r="S21" s="27"/>
    </row>
    <row r="22" spans="12:19" ht="15.75" customHeight="1" x14ac:dyDescent="0.25">
      <c r="L22" s="26"/>
      <c r="M22" s="26"/>
      <c r="N22" s="26"/>
      <c r="O22" s="26"/>
      <c r="P22" s="26"/>
      <c r="Q22" s="26"/>
      <c r="R22" s="27"/>
      <c r="S22" s="27"/>
    </row>
    <row r="23" spans="12:19" ht="15.75" customHeight="1" x14ac:dyDescent="0.25">
      <c r="L23" s="27"/>
      <c r="M23" s="27"/>
      <c r="N23" s="27"/>
      <c r="O23" s="27"/>
      <c r="P23" s="27"/>
      <c r="Q23" s="27"/>
      <c r="R23" s="27"/>
      <c r="S23" s="27"/>
    </row>
  </sheetData>
  <mergeCells count="1">
    <mergeCell ref="L4:R16"/>
  </mergeCells>
  <pageMargins left="0.7" right="0.7" top="0.75" bottom="0.75" header="0.3" footer="0.3"/>
  <pageSetup orientation="portrait" horizontalDpi="360" verticalDpi="36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sprint0!$B$5:$B$12</xm:f>
          </x14:formula1>
          <xm:sqref>K4 B10 B8 B6 B4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DD31C-EA49-4177-9B8D-5A43B2B30EB3}">
  <sheetPr>
    <outlinePr summaryBelow="0" summaryRight="0"/>
  </sheetPr>
  <dimension ref="B3:S23"/>
  <sheetViews>
    <sheetView topLeftCell="A19" zoomScaleNormal="100" workbookViewId="0">
      <selection activeCell="L4" sqref="L4:R16"/>
    </sheetView>
  </sheetViews>
  <sheetFormatPr baseColWidth="10" defaultColWidth="14.42578125" defaultRowHeight="15.75" customHeight="1" x14ac:dyDescent="0.25"/>
  <cols>
    <col min="1" max="1" width="14.42578125" style="5"/>
    <col min="2" max="2" width="17.28515625" style="5" customWidth="1"/>
    <col min="3" max="3" width="13.140625" style="5" customWidth="1"/>
    <col min="4" max="8" width="5.5703125" style="5" customWidth="1"/>
    <col min="9" max="9" width="13.7109375" style="5" customWidth="1"/>
    <col min="10" max="16384" width="14.42578125" style="5"/>
  </cols>
  <sheetData>
    <row r="3" spans="2:19" ht="15.75" customHeight="1" thickBot="1" x14ac:dyDescent="0.3">
      <c r="B3" s="29"/>
      <c r="C3" s="29" t="s">
        <v>33</v>
      </c>
      <c r="D3" s="29" t="s">
        <v>38</v>
      </c>
      <c r="E3" s="29" t="s">
        <v>39</v>
      </c>
      <c r="F3" s="29" t="s">
        <v>40</v>
      </c>
      <c r="G3" s="29" t="s">
        <v>41</v>
      </c>
      <c r="H3" s="29" t="s">
        <v>42</v>
      </c>
      <c r="I3" s="29" t="s">
        <v>43</v>
      </c>
    </row>
    <row r="4" spans="2:19" ht="15.75" customHeight="1" x14ac:dyDescent="0.25">
      <c r="B4" s="41" t="s">
        <v>138</v>
      </c>
      <c r="C4" s="42">
        <v>4</v>
      </c>
      <c r="D4" s="10">
        <v>1</v>
      </c>
      <c r="E4" s="10">
        <v>2</v>
      </c>
      <c r="F4" s="10"/>
      <c r="G4" s="10">
        <v>1</v>
      </c>
      <c r="H4" s="10"/>
      <c r="I4" s="14">
        <f t="shared" ref="I4:I13" si="0">SUM(D4:H4)</f>
        <v>4</v>
      </c>
      <c r="L4" s="32" t="s">
        <v>145</v>
      </c>
      <c r="M4" s="33"/>
      <c r="N4" s="33"/>
      <c r="O4" s="33"/>
      <c r="P4" s="33"/>
      <c r="Q4" s="33"/>
      <c r="R4" s="34"/>
      <c r="S4" s="27"/>
    </row>
    <row r="5" spans="2:19" ht="15.75" customHeight="1" x14ac:dyDescent="0.25">
      <c r="B5" s="41" t="s">
        <v>137</v>
      </c>
      <c r="C5" s="42">
        <v>1</v>
      </c>
      <c r="D5" s="10"/>
      <c r="E5" s="10"/>
      <c r="F5" s="10">
        <v>1</v>
      </c>
      <c r="G5" s="10"/>
      <c r="H5" s="10"/>
      <c r="I5" s="14">
        <f t="shared" si="0"/>
        <v>1</v>
      </c>
      <c r="L5" s="35"/>
      <c r="M5" s="36"/>
      <c r="N5" s="36"/>
      <c r="O5" s="36"/>
      <c r="P5" s="36"/>
      <c r="Q5" s="36"/>
      <c r="R5" s="37"/>
      <c r="S5" s="27"/>
    </row>
    <row r="6" spans="2:19" ht="15.75" customHeight="1" x14ac:dyDescent="0.25">
      <c r="B6" s="41" t="s">
        <v>139</v>
      </c>
      <c r="C6" s="42">
        <v>2</v>
      </c>
      <c r="D6" s="10"/>
      <c r="E6" s="10"/>
      <c r="F6" s="10"/>
      <c r="G6" s="10">
        <v>1</v>
      </c>
      <c r="H6" s="10">
        <v>1</v>
      </c>
      <c r="I6" s="14">
        <f t="shared" si="0"/>
        <v>2</v>
      </c>
      <c r="L6" s="35"/>
      <c r="M6" s="36"/>
      <c r="N6" s="36"/>
      <c r="O6" s="36"/>
      <c r="P6" s="36"/>
      <c r="Q6" s="36"/>
      <c r="R6" s="37"/>
      <c r="S6" s="27"/>
    </row>
    <row r="7" spans="2:19" ht="15.75" customHeight="1" x14ac:dyDescent="0.25">
      <c r="B7" s="41" t="s">
        <v>140</v>
      </c>
      <c r="C7" s="42">
        <v>2</v>
      </c>
      <c r="D7" s="10"/>
      <c r="E7" s="10">
        <v>1</v>
      </c>
      <c r="F7" s="10"/>
      <c r="G7" s="10">
        <v>1</v>
      </c>
      <c r="H7" s="10"/>
      <c r="I7" s="14">
        <f t="shared" si="0"/>
        <v>2</v>
      </c>
      <c r="L7" s="35"/>
      <c r="M7" s="36"/>
      <c r="N7" s="36"/>
      <c r="O7" s="36"/>
      <c r="P7" s="36"/>
      <c r="Q7" s="36"/>
      <c r="R7" s="37"/>
      <c r="S7" s="27"/>
    </row>
    <row r="8" spans="2:19" ht="15.75" customHeight="1" x14ac:dyDescent="0.25">
      <c r="B8" s="41" t="s">
        <v>141</v>
      </c>
      <c r="C8" s="42">
        <v>2</v>
      </c>
      <c r="D8" s="10"/>
      <c r="F8" s="5">
        <v>1</v>
      </c>
      <c r="G8" s="5">
        <v>1</v>
      </c>
      <c r="I8" s="14">
        <f t="shared" si="0"/>
        <v>2</v>
      </c>
      <c r="L8" s="35"/>
      <c r="M8" s="36"/>
      <c r="N8" s="36"/>
      <c r="O8" s="36"/>
      <c r="P8" s="36"/>
      <c r="Q8" s="36"/>
      <c r="R8" s="37"/>
      <c r="S8" s="27"/>
    </row>
    <row r="9" spans="2:19" ht="15.75" customHeight="1" x14ac:dyDescent="0.25">
      <c r="B9" s="41" t="s">
        <v>142</v>
      </c>
      <c r="C9" s="42">
        <v>1</v>
      </c>
      <c r="D9" s="29"/>
      <c r="E9" s="29"/>
      <c r="F9" s="5">
        <v>1</v>
      </c>
      <c r="I9" s="14">
        <f t="shared" si="0"/>
        <v>1</v>
      </c>
      <c r="L9" s="35"/>
      <c r="M9" s="36"/>
      <c r="N9" s="36"/>
      <c r="O9" s="36"/>
      <c r="P9" s="36"/>
      <c r="Q9" s="36"/>
      <c r="R9" s="37"/>
      <c r="S9" s="27"/>
    </row>
    <row r="10" spans="2:19" ht="15.75" customHeight="1" x14ac:dyDescent="0.25">
      <c r="B10" s="41" t="s">
        <v>143</v>
      </c>
      <c r="C10" s="42">
        <v>1</v>
      </c>
      <c r="D10" s="29"/>
      <c r="E10" s="29">
        <v>1</v>
      </c>
      <c r="I10" s="14">
        <f t="shared" si="0"/>
        <v>1</v>
      </c>
      <c r="L10" s="35"/>
      <c r="M10" s="36"/>
      <c r="N10" s="36"/>
      <c r="O10" s="36"/>
      <c r="P10" s="36"/>
      <c r="Q10" s="36"/>
      <c r="R10" s="37"/>
      <c r="S10" s="27"/>
    </row>
    <row r="11" spans="2:19" ht="15.75" customHeight="1" x14ac:dyDescent="0.25">
      <c r="B11" s="41" t="s">
        <v>144</v>
      </c>
      <c r="C11" s="42">
        <v>2</v>
      </c>
      <c r="D11" s="29">
        <v>1</v>
      </c>
      <c r="E11" s="29">
        <v>1</v>
      </c>
      <c r="F11" s="29"/>
      <c r="G11" s="29"/>
      <c r="H11" s="29">
        <v>1</v>
      </c>
      <c r="I11" s="14">
        <f t="shared" si="0"/>
        <v>3</v>
      </c>
      <c r="L11" s="35"/>
      <c r="M11" s="36"/>
      <c r="N11" s="36"/>
      <c r="O11" s="36"/>
      <c r="P11" s="36"/>
      <c r="Q11" s="36"/>
      <c r="R11" s="37"/>
      <c r="S11" s="27"/>
    </row>
    <row r="12" spans="2:19" ht="15.75" customHeight="1" x14ac:dyDescent="0.25">
      <c r="B12"/>
      <c r="C12"/>
      <c r="D12"/>
      <c r="E12"/>
      <c r="F12"/>
      <c r="G12"/>
      <c r="H12"/>
      <c r="I12"/>
      <c r="L12" s="35"/>
      <c r="M12" s="36"/>
      <c r="N12" s="36"/>
      <c r="O12" s="36"/>
      <c r="P12" s="36"/>
      <c r="Q12" s="36"/>
      <c r="R12" s="37"/>
      <c r="S12" s="27"/>
    </row>
    <row r="13" spans="2:19" ht="15.75" customHeight="1" x14ac:dyDescent="0.25">
      <c r="B13"/>
      <c r="C13"/>
      <c r="D13"/>
      <c r="E13"/>
      <c r="F13"/>
      <c r="G13"/>
      <c r="H13"/>
      <c r="I13"/>
      <c r="L13" s="35"/>
      <c r="M13" s="36"/>
      <c r="N13" s="36"/>
      <c r="O13" s="36"/>
      <c r="P13" s="36"/>
      <c r="Q13" s="36"/>
      <c r="R13" s="37"/>
      <c r="S13" s="27"/>
    </row>
    <row r="14" spans="2:19" ht="15.75" customHeight="1" x14ac:dyDescent="0.25">
      <c r="L14" s="35"/>
      <c r="M14" s="36"/>
      <c r="N14" s="36"/>
      <c r="O14" s="36"/>
      <c r="P14" s="36"/>
      <c r="Q14" s="36"/>
      <c r="R14" s="37"/>
      <c r="S14" s="27"/>
    </row>
    <row r="15" spans="2:19" ht="15.75" customHeight="1" x14ac:dyDescent="0.25">
      <c r="B15" s="15" t="s">
        <v>44</v>
      </c>
      <c r="C15" s="5">
        <f>SUM(C4:C13)</f>
        <v>15</v>
      </c>
      <c r="D15" s="5">
        <f>C15-SUM(D4:D13)</f>
        <v>13</v>
      </c>
      <c r="E15" s="5">
        <f>D15-SUM(E4:E13)</f>
        <v>8</v>
      </c>
      <c r="F15" s="5">
        <f>E15-SUM(F4:F13)</f>
        <v>5</v>
      </c>
      <c r="G15" s="5">
        <f>F15-SUM(G4:G13)</f>
        <v>1</v>
      </c>
      <c r="H15" s="5">
        <f>G15-SUM(H4:H13)</f>
        <v>-1</v>
      </c>
      <c r="L15" s="35"/>
      <c r="M15" s="36"/>
      <c r="N15" s="36"/>
      <c r="O15" s="36"/>
      <c r="P15" s="36"/>
      <c r="Q15" s="36"/>
      <c r="R15" s="37"/>
      <c r="S15" s="27"/>
    </row>
    <row r="16" spans="2:19" ht="15.75" customHeight="1" thickBot="1" x14ac:dyDescent="0.3">
      <c r="B16" s="15" t="s">
        <v>45</v>
      </c>
      <c r="C16" s="16">
        <f>SUM(C4:C13)</f>
        <v>15</v>
      </c>
      <c r="D16" s="16">
        <f>C16-(SUM(C4:C13)/5)</f>
        <v>12</v>
      </c>
      <c r="E16" s="16">
        <f>D16-(SUM(C4:C13)/5)</f>
        <v>9</v>
      </c>
      <c r="F16" s="16">
        <f>E16-(SUM(C4:C13)/5)</f>
        <v>6</v>
      </c>
      <c r="G16" s="16">
        <f>F16-(SUM(C4:C13)/5)</f>
        <v>3</v>
      </c>
      <c r="H16" s="16">
        <f>G16-(SUM(C4:C13)/5)</f>
        <v>0</v>
      </c>
      <c r="L16" s="38"/>
      <c r="M16" s="39"/>
      <c r="N16" s="39"/>
      <c r="O16" s="39"/>
      <c r="P16" s="39"/>
      <c r="Q16" s="39"/>
      <c r="R16" s="40"/>
      <c r="S16" s="27"/>
    </row>
    <row r="17" spans="12:19" ht="15.75" customHeight="1" x14ac:dyDescent="0.25">
      <c r="L17" s="26"/>
      <c r="M17" s="26"/>
      <c r="N17" s="26"/>
      <c r="O17" s="26"/>
      <c r="P17" s="26"/>
      <c r="Q17" s="26"/>
      <c r="R17" s="27"/>
      <c r="S17" s="27"/>
    </row>
    <row r="18" spans="12:19" ht="15.75" customHeight="1" x14ac:dyDescent="0.25">
      <c r="L18" s="26"/>
      <c r="M18" s="26"/>
      <c r="N18" s="26"/>
      <c r="O18" s="26"/>
      <c r="P18" s="26"/>
      <c r="Q18" s="26"/>
      <c r="R18" s="27"/>
      <c r="S18" s="27"/>
    </row>
    <row r="19" spans="12:19" ht="15" x14ac:dyDescent="0.25">
      <c r="L19" s="26"/>
      <c r="M19" s="26"/>
      <c r="N19" s="26"/>
      <c r="O19" s="26"/>
      <c r="P19" s="26"/>
      <c r="Q19" s="26"/>
      <c r="R19" s="27"/>
      <c r="S19" s="27"/>
    </row>
    <row r="20" spans="12:19" ht="15" x14ac:dyDescent="0.25">
      <c r="L20" s="26"/>
      <c r="M20" s="26"/>
      <c r="N20" s="26"/>
      <c r="O20" s="26"/>
      <c r="P20" s="26"/>
      <c r="Q20" s="26"/>
      <c r="R20" s="27"/>
      <c r="S20" s="27"/>
    </row>
    <row r="21" spans="12:19" ht="15.75" customHeight="1" x14ac:dyDescent="0.25">
      <c r="L21" s="26"/>
      <c r="M21" s="26"/>
      <c r="N21" s="26"/>
      <c r="O21" s="26"/>
      <c r="P21" s="26"/>
      <c r="Q21" s="26"/>
      <c r="R21" s="27"/>
      <c r="S21" s="27"/>
    </row>
    <row r="22" spans="12:19" ht="15.75" customHeight="1" x14ac:dyDescent="0.25">
      <c r="L22" s="26"/>
      <c r="M22" s="26"/>
      <c r="N22" s="26"/>
      <c r="O22" s="26"/>
      <c r="P22" s="26"/>
      <c r="Q22" s="26"/>
      <c r="R22" s="27"/>
      <c r="S22" s="27"/>
    </row>
    <row r="23" spans="12:19" ht="15.75" customHeight="1" x14ac:dyDescent="0.25">
      <c r="L23" s="27"/>
      <c r="M23" s="27"/>
      <c r="N23" s="27"/>
      <c r="O23" s="27"/>
      <c r="P23" s="27"/>
      <c r="Q23" s="27"/>
      <c r="R23" s="27"/>
      <c r="S23" s="27"/>
    </row>
  </sheetData>
  <mergeCells count="1">
    <mergeCell ref="L4:R16"/>
  </mergeCells>
  <phoneticPr fontId="6" type="noConversion"/>
  <pageMargins left="0.7" right="0.7" top="0.75" bottom="0.75" header="0.3" footer="0.3"/>
  <pageSetup orientation="portrait" horizontalDpi="360" verticalDpi="36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9D18FFE-8AF6-441B-802F-F98529FE0B39}">
          <x14:formula1>
            <xm:f>sprint0!$B$5:$B$12</xm:f>
          </x14:formula1>
          <xm:sqref>K4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Backlog</vt:lpstr>
      <vt:lpstr>sprint0</vt:lpstr>
      <vt:lpstr>burdonchart (1)</vt:lpstr>
      <vt:lpstr>burdonchart (2)</vt:lpstr>
      <vt:lpstr>burdonchart (3)</vt:lpstr>
      <vt:lpstr>burdonchart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Snz</dc:creator>
  <cp:lastModifiedBy>RAFAEL SANGUÑA TIPANTA</cp:lastModifiedBy>
  <dcterms:created xsi:type="dcterms:W3CDTF">2022-01-27T17:01:37Z</dcterms:created>
  <dcterms:modified xsi:type="dcterms:W3CDTF">2022-08-09T00:23:17Z</dcterms:modified>
</cp:coreProperties>
</file>