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rober\Desktop\polite_l2_spanish\"/>
    </mc:Choice>
  </mc:AlternateContent>
  <xr:revisionPtr revIDLastSave="0" documentId="8_{74F027D6-57D1-4749-B334-95903F8FB587}" xr6:coauthVersionLast="47" xr6:coauthVersionMax="47" xr10:uidLastSave="{00000000-0000-0000-0000-000000000000}"/>
  <bookViews>
    <workbookView xWindow="-120" yWindow="-120" windowWidth="29040" windowHeight="15840" activeTab="1" xr2:uid="{568C94E4-E3F7-4EB4-8281-4914A18C47B4}"/>
  </bookViews>
  <sheets>
    <sheet name="About" sheetId="6" r:id="rId1"/>
    <sheet name="Milestones" sheetId="1" r:id="rId2"/>
    <sheet name="Tasks" sheetId="7" r:id="rId3"/>
    <sheet name="Gantt Chart" sheetId="3" r:id="rId4"/>
    <sheet name="Dynamic Chart Data Hidden" sheetId="2" state="hidden" r:id="rId5"/>
  </sheets>
  <definedNames>
    <definedName name="DateRange">{15,30,45,60,75,90,105,120}</definedName>
    <definedName name="End_Date">IFERROR(IF(MAX(Tasks[End Date])="",TODAY(),MAX(MAX(Tasks[End Date]),MAX(Milestones[Date]))),"")</definedName>
    <definedName name="Start_Date">IFERROR(IF(MIN(Tasks[Start Date])="",TODAY(),MIN(Tasks[Start Date])),"")</definedName>
    <definedName name="Track_Today">Milestones!$D$2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5" i="7" l="1"/>
  <c r="F24" i="7"/>
  <c r="F23" i="7"/>
  <c r="F22" i="7"/>
  <c r="F21" i="7"/>
  <c r="F20" i="7"/>
  <c r="F19" i="7"/>
  <c r="F18" i="7"/>
  <c r="C7" i="7"/>
  <c r="G24" i="2"/>
  <c r="G25" i="2"/>
  <c r="G26" i="2"/>
  <c r="G27" i="2"/>
  <c r="G28" i="2"/>
  <c r="G29" i="2"/>
  <c r="G30" i="2"/>
  <c r="G31" i="2"/>
  <c r="G32" i="2"/>
  <c r="F12" i="7" l="1"/>
  <c r="F6" i="7"/>
  <c r="F17" i="7"/>
  <c r="F16" i="7"/>
  <c r="F15" i="7"/>
  <c r="F14" i="7"/>
  <c r="F13" i="7"/>
  <c r="F11" i="7"/>
  <c r="F10" i="7"/>
  <c r="F9" i="7"/>
  <c r="F8" i="7"/>
  <c r="F7" i="7"/>
  <c r="B11" i="2" l="1"/>
  <c r="I25" i="2"/>
  <c r="I28" i="2"/>
  <c r="I31" i="2"/>
  <c r="I30" i="2"/>
  <c r="I26" i="2"/>
  <c r="I24" i="2"/>
  <c r="I29" i="2"/>
  <c r="I27" i="2"/>
  <c r="I32" i="2"/>
  <c r="B12" i="2" l="1"/>
  <c r="G20" i="2" l="1"/>
  <c r="I20" i="2" s="1"/>
  <c r="G22" i="2"/>
  <c r="I22" i="2" s="1"/>
  <c r="G23" i="2"/>
  <c r="H23" i="2" s="1"/>
  <c r="G19" i="2"/>
  <c r="H19" i="2" s="1"/>
  <c r="G21" i="2"/>
  <c r="H21" i="2" s="1"/>
  <c r="G18" i="2"/>
  <c r="H18" i="2" s="1"/>
  <c r="B17" i="2"/>
  <c r="D17" i="2" s="1"/>
  <c r="B21" i="2"/>
  <c r="D21" i="2" s="1"/>
  <c r="B20" i="2"/>
  <c r="D20" i="2" s="1"/>
  <c r="B19" i="2"/>
  <c r="D19" i="2" s="1"/>
  <c r="B16" i="2"/>
  <c r="D16" i="2" s="1"/>
  <c r="B15" i="2"/>
  <c r="D15" i="2" s="1"/>
  <c r="B18" i="2"/>
  <c r="D18" i="2" s="1"/>
  <c r="H29" i="2"/>
  <c r="H27" i="2"/>
  <c r="H32" i="2"/>
  <c r="H24" i="2"/>
  <c r="H31" i="2"/>
  <c r="H30" i="2"/>
  <c r="H28" i="2"/>
  <c r="H26" i="2"/>
  <c r="H25" i="2"/>
  <c r="E21" i="2" l="1"/>
  <c r="E17" i="2"/>
  <c r="E18" i="2"/>
  <c r="E19" i="2"/>
  <c r="E20" i="2"/>
  <c r="E15" i="2"/>
  <c r="E16" i="2"/>
  <c r="C15" i="2"/>
  <c r="C19" i="2"/>
  <c r="C17" i="2"/>
  <c r="C18" i="2"/>
  <c r="C20" i="2"/>
  <c r="C16" i="2"/>
  <c r="C21" i="2"/>
  <c r="I21" i="2"/>
  <c r="I23" i="2"/>
  <c r="I19" i="2"/>
  <c r="H20" i="2"/>
  <c r="H22" i="2"/>
  <c r="I18" i="2"/>
  <c r="C5" i="2" l="1"/>
  <c r="C4" i="2"/>
  <c r="B2" i="2"/>
  <c r="B5" i="2"/>
  <c r="B4" i="2"/>
</calcChain>
</file>

<file path=xl/sharedStrings.xml><?xml version="1.0" encoding="utf-8"?>
<sst xmlns="http://schemas.openxmlformats.org/spreadsheetml/2006/main" count="79" uniqueCount="71">
  <si>
    <t>About this workbook</t>
  </si>
  <si>
    <t>Guide for screen readers</t>
  </si>
  <si>
    <t>Dynamic Chart Data (Hidden)</t>
  </si>
  <si>
    <t xml:space="preserve">
Do not delete or modify content in the Hidden worksheet. Doing so could compromise the integrity of the Gantt Charting.
Data may appear blank, dates may appear to be incorrect, do not fill in, edit, delete or otherwise modify the data or you risk overwriting formulas and breaking the chart graphing capability.
The DynamicMilestone table allows for 15 milestones to be charted. To chart more than 15, simply expand the table to accommodate your number. Remember, only add the actual milestone data in the Chart Data worksheet.
</t>
  </si>
  <si>
    <t>Tips</t>
  </si>
  <si>
    <t xml:space="preserve">
By default, milestones are charted on row 1 of the Gantt Chart using the Position column in the Chart Data worksheet, starting in cell C5. To chart milestones on different rows, simply change the number. 
</t>
  </si>
  <si>
    <t xml:space="preserve">The default setting is to highlight today's date in the Gantt Chart. To no longer highlight Today's date, simply select "no" in the Chart Data worksheet in cell D2.
</t>
  </si>
  <si>
    <t xml:space="preserve">The Gantt Chart date timeline is charted with a gap of 5 dates between them. To change this, select the timeline in the Gantt Chart worksheet and select Format Axis. Change the Major unit from 5 to 1 or 10, for example. 
</t>
  </si>
  <si>
    <t>This is the last instruction in this worksheet.</t>
  </si>
  <si>
    <t>Create a Date Tracking Gantt Chart in this worksheet.
The title of this worksheet is in cell B1. 
Information about how to use this worksheet, including instructions for screen readers is in the About worksheet.
Continue navigating down column A for further instructions.</t>
  </si>
  <si>
    <t>Date tracking Gantt chart</t>
  </si>
  <si>
    <t>Select option Yes in cell D2 if you want to highlight today's date in the Gantt Chart worksheet. 
Select option No in cell D2 if you do not want to highlight today's date in the Gantt Chart worksheet.
In Cell D2, select ALT+Arrow Down for options.</t>
  </si>
  <si>
    <t>Track today's date?</t>
  </si>
  <si>
    <t>Yes</t>
  </si>
  <si>
    <t>Milestones header for the milestone table is in cell B3.
Tasks header for the tasks table is in cell G3.</t>
  </si>
  <si>
    <t>Milestones</t>
  </si>
  <si>
    <t>Tasks</t>
  </si>
  <si>
    <t>Information about the columns in the milestone table are in this row from cells B4 through E4.
Information about the columns in the tasks table are in this row from cells G4 through J4.</t>
  </si>
  <si>
    <t>This column should be ordered sequentially.</t>
  </si>
  <si>
    <t>The position column, charts milestones within the task chart.</t>
  </si>
  <si>
    <t>Enter the date for a milestone in this column.</t>
  </si>
  <si>
    <t>Enter a milestone description in this column. These descriptions will appear in the chart.</t>
  </si>
  <si>
    <t>Enter the start date for each task below. For best results sort this column in ascending order.</t>
  </si>
  <si>
    <t>Enter the end date for each task or activity below, in this column.</t>
  </si>
  <si>
    <t>Enter tasks and/or activities in this column.</t>
  </si>
  <si>
    <t>Auto calculated column used for charting the duration of each task. Do not delete or modify.</t>
  </si>
  <si>
    <t>Milestone table headers are in cells B5 through E5. Tasks table headers are in cells G5 through J5.
Milestone sample data is in cells B6 through E11. 
Tasks sample data is in cells G6 through J17.
The next instruction is in cell A21.</t>
  </si>
  <si>
    <t>No.</t>
  </si>
  <si>
    <t>Position</t>
  </si>
  <si>
    <t>Date</t>
  </si>
  <si>
    <t>Milestone</t>
  </si>
  <si>
    <t>Start Date</t>
  </si>
  <si>
    <t>End Date</t>
  </si>
  <si>
    <t>Task</t>
  </si>
  <si>
    <t>Duration in days</t>
  </si>
  <si>
    <t>To add more Milestones, add a new row above this one.
Note, the default number of milestones to chart is 15. Adding new milestones requires a change in the hidden worksheet. See the About worksheet cell A9 for more information.
The next instruction is in cell A26.</t>
  </si>
  <si>
    <t>To add more Milestones, add a new row above this one.</t>
  </si>
  <si>
    <t>A note is in cell G26.
This is the last instruction in this worksheet.</t>
  </si>
  <si>
    <t>To add more Tasks, add a new row above this one.</t>
  </si>
  <si>
    <t>Gantt Chart showing Today, milestones and tasks within a date range is in this worksheet. 
A scrollbar is in row 1 from cells B1 through R1 and increments the date range showing future milestones.
The chart is drawn within cells B2 through R3.
This is the last instruction in this worksheet.</t>
  </si>
  <si>
    <t>Title of this worksheet is in cell B1.</t>
  </si>
  <si>
    <t>Dynamic Chart data, Do NOT edit or delete this worksheet!</t>
  </si>
  <si>
    <t>Table title is in cells B2 and C2.</t>
  </si>
  <si>
    <t>highlight</t>
  </si>
  <si>
    <t>Table heading is in cells B3 and C3. These coordinates create the Today highlight in the chart.
The first column marks the day, the second indicates to draw the line that highlights today.
The first column date may change so the chart date range stays readable as the dates progress, however, a y co-ord of 0 indicates no line is drawn.
Do not modify or delete this content or the charting may break. To no longer highlight Today's date, simply select "no" in the Chart Data worksheet in cell D2.
The next instruction is in cell A7.</t>
  </si>
  <si>
    <t>today highlight x co-ord</t>
  </si>
  <si>
    <t>y co-ord</t>
  </si>
  <si>
    <t>Table heading is in cell B7.
The scrolling increment in cell B8 represents the data graphed and visually appearing in the Gantt Chart at any one time. 
Scrolling with the scroll bar at the top of the chart in row 1 of the Gantt Chart worksheet, will increment this number.
The charting works best with single increments.
The next instructin is in cell A10.</t>
  </si>
  <si>
    <t>scroll increment</t>
  </si>
  <si>
    <t xml:space="preserve">Table heading is in cell B10 and D10.
The Charting Range helps select the appropriate range of tasks and milestones. Do not modify these fields.
The ageoff number, keeps the chart readable by aging tasks from the range and only plotting those that are within the range.  Do not modify this number.
The next instruction is in cell A14.
</t>
  </si>
  <si>
    <t>Charting range</t>
  </si>
  <si>
    <t>ageoff</t>
  </si>
  <si>
    <t>Table heading for Dynamic Milestone Data is in cells B14 through E14. A note is in cell F14.
This table creates the Gantt Chart in the Gantt Chart worksheet, plotting 7 milestones at a time.
The data in this chart is auto generated based on the content in the table above. 
Do not edit or delete this table or its contents.
The next instruction is in cell A17.</t>
  </si>
  <si>
    <t>Start date</t>
  </si>
  <si>
    <t>Task duration in days</t>
  </si>
  <si>
    <t>position</t>
  </si>
  <si>
    <t>&lt;-- this table creates the gantt chart, plotting 7 milestones at a time</t>
  </si>
  <si>
    <t>Milestone charting</t>
  </si>
  <si>
    <t>Cells G15 trhrough I15 contain table headings for Dynamic Milestone Data. 
Data in this table may appear blank, dates may appear to be incorrect, do not fill in, edit, delete or otherwise modify this data or you risk overwriting formulas and breaking the chart graphing capability.
The table allows for 15 milestones to be charted. To chart more than 15, simply expand the table to accommodate your number. Remember, only add the milestones in the Chart Data worksheet. Do not add any content to this table.
A note is in cell J15.
The next insruction is in cell A32.</t>
  </si>
  <si>
    <t>Baseline</t>
  </si>
  <si>
    <t>&lt;-- this table creates the milestone markers in the gantt chart, plotting only those milestones that fit in the range of dates shown; up to 15 milestones</t>
  </si>
  <si>
    <t>A note is in cell J32.
This is the last instruction in this worksheet.</t>
  </si>
  <si>
    <t xml:space="preserve">&lt;--To chart more than 15 milestones, simply expand this table and enter new entries in the Milestone table in the Chart Data worksheet.
</t>
  </si>
  <si>
    <t xml:space="preserve">Enter milestone and task information in the Milestones and Tasks worksheets.  To chart milestones along the timeline, enter 0 in the no. column, then, update the label position to be "below" to avoid overlapping labels.
The position column in the milestone table, charts milestones within the task chart either on the same row or in stacked rows. To chart them on the same row, enter the same number in this column for each milestone. To chart them on different rows, enter different numbers. Sample data charts all milestones along the row position of 2.
</t>
  </si>
  <si>
    <t xml:space="preserve">
There are 5 worksheets in this workbook:
About
Milestones
Tasks
Gantt Chart
Dynamic Chart Data (Hidden)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</si>
  <si>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Meeting with Kendra</t>
  </si>
  <si>
    <t>Create stimuli</t>
  </si>
  <si>
    <t>Read Levison &amp; Brown (1987)</t>
  </si>
  <si>
    <t>Find participants</t>
  </si>
  <si>
    <t>Collect data</t>
  </si>
  <si>
    <t>Analyze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</si>
</sst>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numFmts>
  <fonts count="8" x14ac:knownFonts="1">
    <font>
      <sz val="11"/>
      <color theme="1"/>
      <name val="Calibri"/>
      <family val="2"/>
      <scheme val="minor"/>
    </font>
    <font>
      <b/>
      <sz val="14"/>
      <color theme="5" tint="-0.24994659260841701"/>
      <name val="Calibri Light"/>
      <family val="2"/>
      <scheme val="major"/>
    </font>
    <font>
      <sz val="11"/>
      <color theme="0"/>
      <name val="Calibri"/>
      <family val="2"/>
      <scheme val="minor"/>
    </font>
    <font>
      <b/>
      <sz val="12"/>
      <color theme="5" tint="-0.24994659260841701"/>
      <name val="Calibri"/>
      <family val="2"/>
      <scheme val="minor"/>
    </font>
    <font>
      <b/>
      <sz val="11"/>
      <color theme="3"/>
      <name val="Calibri"/>
      <family val="2"/>
      <scheme val="minor"/>
    </font>
    <font>
      <b/>
      <sz val="20"/>
      <color theme="5" tint="-0.499984740745262"/>
      <name val="Calibri Light"/>
      <family val="2"/>
      <scheme val="major"/>
    </font>
    <font>
      <i/>
      <sz val="10"/>
      <color theme="3"/>
      <name val="Calibri"/>
      <family val="2"/>
      <scheme val="minor"/>
    </font>
    <font>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8">
    <xf numFmtId="0" fontId="0" fillId="0" borderId="0"/>
    <xf numFmtId="0" fontId="1" fillId="0" borderId="0" applyNumberFormat="0" applyFill="0" applyProtection="0"/>
    <xf numFmtId="0" fontId="3" fillId="0" borderId="0" applyNumberFormat="0" applyFill="0" applyProtection="0">
      <alignment horizontal="right" vertical="center" indent="1"/>
    </xf>
    <xf numFmtId="0" fontId="5" fillId="0" borderId="0" applyNumberFormat="0" applyFill="0" applyProtection="0">
      <alignment vertical="center"/>
    </xf>
    <xf numFmtId="0" fontId="4" fillId="0" borderId="0" applyNumberFormat="0" applyFill="0" applyProtection="0"/>
    <xf numFmtId="0" fontId="6" fillId="0" borderId="0" applyNumberFormat="0" applyFill="0" applyBorder="0" applyProtection="0">
      <alignment wrapText="1"/>
    </xf>
    <xf numFmtId="14" fontId="7" fillId="0" borderId="0" applyFill="0" applyBorder="0">
      <alignment horizontal="center"/>
    </xf>
    <xf numFmtId="37" fontId="7" fillId="0" borderId="0" applyFont="0" applyFill="0" applyBorder="0" applyProtection="0">
      <alignment horizontal="center"/>
    </xf>
  </cellStyleXfs>
  <cellXfs count="25">
    <xf numFmtId="0" fontId="0" fillId="0" borderId="0" xfId="0"/>
    <xf numFmtId="0" fontId="0" fillId="0" borderId="0" xfId="0" applyAlignment="1">
      <alignment wrapText="1"/>
    </xf>
    <xf numFmtId="14" fontId="0" fillId="0" borderId="0" xfId="0" applyNumberFormat="1"/>
    <xf numFmtId="0" fontId="0" fillId="0" borderId="0" xfId="0" applyAlignment="1">
      <alignment horizontal="right"/>
    </xf>
    <xf numFmtId="0" fontId="0" fillId="2" borderId="0" xfId="0" applyFill="1"/>
    <xf numFmtId="0" fontId="1" fillId="0" borderId="0" xfId="1"/>
    <xf numFmtId="0" fontId="0" fillId="0" borderId="0" xfId="0" applyAlignment="1">
      <alignment horizontal="center"/>
    </xf>
    <xf numFmtId="0" fontId="2" fillId="0" borderId="0" xfId="0" applyFont="1"/>
    <xf numFmtId="0" fontId="5" fillId="0" borderId="0" xfId="3">
      <alignment vertical="center"/>
    </xf>
    <xf numFmtId="0" fontId="0" fillId="3" borderId="0" xfId="0" applyFill="1"/>
    <xf numFmtId="0" fontId="6" fillId="0" borderId="0" xfId="5">
      <alignment wrapText="1"/>
    </xf>
    <xf numFmtId="14" fontId="7" fillId="0" borderId="0" xfId="6" applyFill="1" applyBorder="1">
      <alignment horizontal="center"/>
    </xf>
    <xf numFmtId="14" fontId="0" fillId="0" borderId="0" xfId="6" applyFont="1" applyFill="1" applyBorder="1">
      <alignment horizontal="center"/>
    </xf>
    <xf numFmtId="14" fontId="7" fillId="0" borderId="0" xfId="6">
      <alignment horizontal="center"/>
    </xf>
    <xf numFmtId="37" fontId="0" fillId="0" borderId="0" xfId="7" applyFont="1">
      <alignment horizontal="center"/>
    </xf>
    <xf numFmtId="0" fontId="0" fillId="4" borderId="0" xfId="0" applyFill="1"/>
    <xf numFmtId="0" fontId="3" fillId="0" borderId="0" xfId="2" applyAlignment="1">
      <alignment vertical="center"/>
    </xf>
    <xf numFmtId="0" fontId="3" fillId="0" borderId="0" xfId="2" applyAlignment="1">
      <alignment horizontal="left" vertical="center" indent="1"/>
    </xf>
    <xf numFmtId="164" fontId="0" fillId="0" borderId="0" xfId="0" applyNumberFormat="1" applyAlignment="1">
      <alignment wrapText="1"/>
    </xf>
    <xf numFmtId="164" fontId="0" fillId="0" borderId="0" xfId="0" applyNumberFormat="1"/>
    <xf numFmtId="0" fontId="1" fillId="0" borderId="0" xfId="1" applyAlignment="1">
      <alignment horizontal="left" indent="2"/>
    </xf>
    <xf numFmtId="0" fontId="0" fillId="0" borderId="0" xfId="0" applyAlignment="1">
      <alignment horizontal="left" wrapText="1" indent="2"/>
    </xf>
    <xf numFmtId="0" fontId="4" fillId="0" borderId="0" xfId="4" applyAlignment="1">
      <alignment horizontal="left" indent="2"/>
    </xf>
    <xf numFmtId="0" fontId="4" fillId="0" borderId="0" xfId="4" applyFill="1" applyAlignment="1">
      <alignment horizontal="left" indent="2"/>
    </xf>
    <xf numFmtId="0" fontId="0" fillId="0" borderId="0" xfId="0" applyAlignment="1">
      <alignment horizontal="left" indent="2"/>
    </xf>
  </cellXfs>
  <cellStyles count="8">
    <cellStyle name="Comma [0]" xfId="7" builtinId="6" customBuiltin="1"/>
    <cellStyle name="Date" xfId="6" xr:uid="{6EB70F65-3733-4804-9FF5-428A9E5C4ABE}"/>
    <cellStyle name="Explanatory Text" xfId="5" builtinId="53" customBuiltin="1"/>
    <cellStyle name="Heading 1" xfId="1" builtinId="16" customBuiltin="1"/>
    <cellStyle name="Heading 2" xfId="2" builtinId="17" customBuiltin="1"/>
    <cellStyle name="Heading 3" xfId="4" builtinId="18" customBuiltin="1"/>
    <cellStyle name="Normal" xfId="0" builtinId="0"/>
    <cellStyle name="Title" xfId="3" builtinId="15" customBuiltin="1"/>
  </cellStyles>
  <dxfs count="23">
    <dxf>
      <fill>
        <patternFill>
          <bgColor theme="7" tint="0.79998168889431442"/>
        </patternFill>
      </fill>
    </dxf>
    <dxf>
      <numFmt numFmtId="19" formatCode="m/d/yyyy"/>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alignment horizontal="general" vertical="bottom" textRotation="0" wrapText="1" indent="0" justifyLastLine="0" shrinkToFit="0" readingOrder="0"/>
    </dxf>
    <dxf>
      <numFmt numFmtId="0" formatCode="General"/>
    </dxf>
    <dxf>
      <numFmt numFmtId="19" formatCode="m/d/yyyy"/>
    </dxf>
    <dxf>
      <numFmt numFmtId="0" formatCode="General"/>
    </dxf>
    <dxf>
      <numFmt numFmtId="0" formatCode="General"/>
    </dxf>
    <dxf>
      <numFmt numFmtId="19" formatCode="m/d/yyyy"/>
    </dxf>
    <dxf>
      <numFmt numFmtId="0" formatCode="General"/>
      <alignment horizontal="general" vertical="bottom" textRotation="0" wrapText="1" indent="0" justifyLastLine="0" shrinkToFit="0" readingOrder="0"/>
    </dxf>
    <dxf>
      <numFmt numFmtId="5" formatCode="#,##0_);\(#,##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dxf>
    <dxf>
      <fill>
        <patternFill patternType="solid">
          <fgColor theme="5" tint="0.79998168889431442"/>
          <bgColor theme="5" tint="0.79998168889431442"/>
        </patternFill>
      </fill>
    </dxf>
    <dxf>
      <font>
        <color theme="5" tint="-0.499984740745262"/>
      </font>
      <fill>
        <patternFill patternType="solid">
          <fgColor theme="5" tint="0.79995117038483843"/>
          <bgColor theme="0" tint="-4.9989318521683403E-2"/>
        </patternFill>
      </fill>
    </dxf>
    <dxf>
      <fill>
        <patternFill>
          <bgColor theme="0" tint="-4.9989318521683403E-2"/>
        </patternFill>
      </fill>
    </dxf>
    <dxf>
      <font>
        <b/>
        <color theme="5" tint="-0.249977111117893"/>
      </font>
      <border>
        <bottom style="thin">
          <color theme="5" tint="-0.24994659260841701"/>
        </bottom>
      </border>
    </dxf>
    <dxf>
      <font>
        <color theme="5" tint="-0.499984740745262"/>
      </font>
      <border>
        <top style="thin">
          <color theme="5" tint="-0.24994659260841701"/>
        </top>
        <bottom style="thin">
          <color theme="5" tint="-0.24994659260841701"/>
        </bottom>
      </border>
    </dxf>
  </dxfs>
  <tableStyles count="1" defaultTableStyle="Date Tracking Gantt Chart" defaultPivotStyle="PivotStyleLight16">
    <tableStyle name="Date Tracking Gantt Chart" pivot="0" count="5" xr9:uid="{FE5A7A51-290B-4843-B986-5E08FCB37B0E}">
      <tableStyleElement type="wholeTable" dxfId="22"/>
      <tableStyleElement type="headerRow" dxfId="21"/>
      <tableStyleElement type="firstColumn" dxfId="20"/>
      <tableStyleElement type="firstRowStripe" dxfId="19"/>
      <tableStyleElement type="firstColumn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noFill/>
              <a:ln w="9525">
                <a:noFill/>
              </a:ln>
              <a:effectLst/>
            </c:spPr>
          </c:marker>
          <c:dLbls>
            <c:dLbl>
              <c:idx val="0"/>
              <c:tx>
                <c:rich>
                  <a:bodyPr/>
                  <a:lstStyle/>
                  <a:p>
                    <a:fld id="{088B1042-51CF-4006-A7CF-AB29C6DD9645}"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CF3-4D6B-A363-E3E4CAC6EE6E}"/>
                </c:ext>
              </c:extLst>
            </c:dLbl>
            <c:dLbl>
              <c:idx val="1"/>
              <c:tx>
                <c:rich>
                  <a:bodyPr/>
                  <a:lstStyle/>
                  <a:p>
                    <a:fld id="{E96DB784-AF06-4FB7-8CCD-CC6CA08F1BD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CF3-4D6B-A363-E3E4CAC6EE6E}"/>
                </c:ext>
              </c:extLst>
            </c:dLbl>
            <c:dLbl>
              <c:idx val="2"/>
              <c:tx>
                <c:rich>
                  <a:bodyPr/>
                  <a:lstStyle/>
                  <a:p>
                    <a:fld id="{F0E2199F-7008-4FCC-B55D-421AE3AF28F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CF3-4D6B-A363-E3E4CAC6EE6E}"/>
                </c:ext>
              </c:extLst>
            </c:dLbl>
            <c:dLbl>
              <c:idx val="3"/>
              <c:tx>
                <c:rich>
                  <a:bodyPr/>
                  <a:lstStyle/>
                  <a:p>
                    <a:fld id="{5AF6B437-8D47-4402-924D-1318E571BE0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CF3-4D6B-A363-E3E4CAC6EE6E}"/>
                </c:ext>
              </c:extLst>
            </c:dLbl>
            <c:dLbl>
              <c:idx val="4"/>
              <c:tx>
                <c:rich>
                  <a:bodyPr/>
                  <a:lstStyle/>
                  <a:p>
                    <a:fld id="{5D9C799D-E438-411B-B471-FD809A57288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CF3-4D6B-A363-E3E4CAC6EE6E}"/>
                </c:ext>
              </c:extLst>
            </c:dLbl>
            <c:dLbl>
              <c:idx val="5"/>
              <c:tx>
                <c:rich>
                  <a:bodyPr/>
                  <a:lstStyle/>
                  <a:p>
                    <a:fld id="{C7F71608-F72E-45A6-8175-A9DA302B534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CF3-4D6B-A363-E3E4CAC6EE6E}"/>
                </c:ext>
              </c:extLst>
            </c:dLbl>
            <c:dLbl>
              <c:idx val="6"/>
              <c:tx>
                <c:rich>
                  <a:bodyPr/>
                  <a:lstStyle/>
                  <a:p>
                    <a:fld id="{C77F8597-5323-41B9-BD02-44A44D8077B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CF3-4D6B-A363-E3E4CAC6EE6E}"/>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2">
                        <a:lumMod val="60000"/>
                        <a:lumOff val="40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x"/>
            <c:errBarType val="plus"/>
            <c:errValType val="cust"/>
            <c:noEndCap val="1"/>
            <c:plus>
              <c:numRef>
                <c:f>'Dynamic Chart Data Hidden'!$D$15:$D$21</c:f>
                <c:numCache>
                  <c:formatCode>General</c:formatCode>
                  <c:ptCount val="7"/>
                  <c:pt idx="0">
                    <c:v>15</c:v>
                  </c:pt>
                  <c:pt idx="1">
                    <c:v>8</c:v>
                  </c:pt>
                  <c:pt idx="2">
                    <c:v>2</c:v>
                  </c:pt>
                  <c:pt idx="3">
                    <c:v>32</c:v>
                  </c:pt>
                  <c:pt idx="4">
                    <c:v>16</c:v>
                  </c:pt>
                  <c:pt idx="5">
                    <c:v>0</c:v>
                  </c:pt>
                  <c:pt idx="6">
                    <c:v>0</c:v>
                  </c:pt>
                </c:numCache>
              </c:numRef>
            </c:plus>
            <c:minus>
              <c:numLit>
                <c:formatCode>General</c:formatCode>
                <c:ptCount val="1"/>
                <c:pt idx="0">
                  <c:v>1</c:v>
                </c:pt>
              </c:numLit>
            </c:minus>
            <c:spPr>
              <a:noFill/>
              <a:ln w="101600" cap="flat" cmpd="sng" algn="ctr">
                <a:solidFill>
                  <a:schemeClr val="accent2">
                    <a:lumMod val="60000"/>
                    <a:lumOff val="40000"/>
                  </a:schemeClr>
                </a:solidFill>
                <a:round/>
              </a:ln>
              <a:effectLst/>
            </c:spPr>
          </c:errBars>
          <c:xVal>
            <c:numRef>
              <c:f>'Dynamic Chart Data Hidden'!$C$15:$C$21</c:f>
              <c:numCache>
                <c:formatCode>m/d/yyyy</c:formatCode>
                <c:ptCount val="7"/>
                <c:pt idx="0">
                  <c:v>45553</c:v>
                </c:pt>
                <c:pt idx="1">
                  <c:v>45553</c:v>
                </c:pt>
                <c:pt idx="2">
                  <c:v>45567</c:v>
                </c:pt>
                <c:pt idx="3">
                  <c:v>45581</c:v>
                </c:pt>
                <c:pt idx="4">
                  <c:v>45612</c:v>
                </c:pt>
                <c:pt idx="5">
                  <c:v>45553</c:v>
                </c:pt>
                <c:pt idx="6">
                  <c:v>45553</c:v>
                </c:pt>
              </c:numCache>
            </c:numRef>
          </c:xVal>
          <c:yVal>
            <c:numRef>
              <c:f>'Dynamic Chart Data Hidden'!$E$15:$E$21</c:f>
              <c:numCache>
                <c:formatCode>General</c:formatCode>
                <c:ptCount val="7"/>
                <c:pt idx="0">
                  <c:v>8</c:v>
                </c:pt>
                <c:pt idx="1">
                  <c:v>7</c:v>
                </c:pt>
                <c:pt idx="2">
                  <c:v>6</c:v>
                </c:pt>
                <c:pt idx="3">
                  <c:v>5</c:v>
                </c:pt>
                <c:pt idx="4">
                  <c:v>4</c:v>
                </c:pt>
                <c:pt idx="5">
                  <c:v>0</c:v>
                </c:pt>
                <c:pt idx="6">
                  <c:v>0</c:v>
                </c:pt>
              </c:numCache>
            </c:numRef>
          </c:yVal>
          <c:smooth val="0"/>
          <c:extLst>
            <c:ext xmlns:c15="http://schemas.microsoft.com/office/drawing/2012/chart" uri="{02D57815-91ED-43cb-92C2-25804820EDAC}">
              <c15:datalabelsRange>
                <c15:f>'Dynamic Chart Data Hidden'!$B$15:$B$21</c15:f>
                <c15:dlblRangeCache>
                  <c:ptCount val="7"/>
                  <c:pt idx="0">
                    <c:v>Create stimuli</c:v>
                  </c:pt>
                  <c:pt idx="1">
                    <c:v>Read Levison &amp; Brown (1987)</c:v>
                  </c:pt>
                  <c:pt idx="2">
                    <c:v>Find participants</c:v>
                  </c:pt>
                  <c:pt idx="3">
                    <c:v>Collect data</c:v>
                  </c:pt>
                  <c:pt idx="4">
                    <c:v>Analyze data</c:v>
                  </c:pt>
                </c15:dlblRangeCache>
              </c15:datalabelsRange>
            </c:ext>
            <c:ext xmlns:c16="http://schemas.microsoft.com/office/drawing/2014/chart" uri="{C3380CC4-5D6E-409C-BE32-E72D297353CC}">
              <c16:uniqueId val="{0000000A-CCF3-4D6B-A363-E3E4CAC6EE6E}"/>
            </c:ext>
          </c:extLst>
        </c:ser>
        <c:ser>
          <c:idx val="1"/>
          <c:order val="1"/>
          <c:tx>
            <c:strRef>
              <c:f>'Dynamic Chart Data Hidden'!$B$2</c:f>
              <c:strCache>
                <c:ptCount val="1"/>
                <c:pt idx="0">
                  <c:v>Today</c:v>
                </c:pt>
              </c:strCache>
            </c:strRef>
          </c:tx>
          <c:spPr>
            <a:ln w="25400" cap="rnd">
              <a:noFill/>
              <a:round/>
            </a:ln>
            <a:effectLst/>
          </c:spPr>
          <c:marker>
            <c:symbol val="circle"/>
            <c:size val="5"/>
            <c:spPr>
              <a:noFill/>
              <a:ln w="9525">
                <a:noFill/>
              </a:ln>
              <a:effectLst/>
            </c:spPr>
          </c:marker>
          <c:dLbls>
            <c:dLbl>
              <c:idx val="0"/>
              <c:tx>
                <c:rich>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fld id="{14DE1E14-938B-43A7-8691-58BDFE73E47D}" type="CELLRANGE">
                      <a:rPr lang="en-US"/>
                      <a:pPr>
                        <a:defRPr sz="1100">
                          <a:solidFill>
                            <a:schemeClr val="bg2"/>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CCF3-4D6B-A363-E3E4CAC6EE6E}"/>
                </c:ext>
              </c:extLst>
            </c:dLbl>
            <c:dLbl>
              <c:idx val="1"/>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5-CCF3-4D6B-A363-E3E4CAC6EE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errBars>
            <c:errDir val="y"/>
            <c:errBarType val="minus"/>
            <c:errValType val="percentage"/>
            <c:noEndCap val="0"/>
            <c:val val="100"/>
            <c:spPr>
              <a:noFill/>
              <a:ln w="25400" cap="flat" cmpd="sng" algn="ctr">
                <a:solidFill>
                  <a:schemeClr val="bg2"/>
                </a:solidFill>
                <a:prstDash val="solid"/>
                <a:miter lim="800000"/>
              </a:ln>
              <a:effectLst/>
            </c:spPr>
          </c:errBars>
          <c:xVal>
            <c:numRef>
              <c:f>'Dynamic Chart Data Hidden'!$B$4:$B$5</c:f>
              <c:numCache>
                <c:formatCode>m/d/yyyy</c:formatCode>
                <c:ptCount val="2"/>
                <c:pt idx="0">
                  <c:v>45553</c:v>
                </c:pt>
                <c:pt idx="1">
                  <c:v>45553</c:v>
                </c:pt>
              </c:numCache>
            </c:numRef>
          </c:xVal>
          <c:yVal>
            <c:numRef>
              <c:f>'Dynamic Chart Data Hidden'!$C$4:$C$5</c:f>
              <c:numCache>
                <c:formatCode>General</c:formatCode>
                <c:ptCount val="2"/>
                <c:pt idx="0">
                  <c:v>9</c:v>
                </c:pt>
                <c:pt idx="1">
                  <c:v>9</c:v>
                </c:pt>
              </c:numCache>
            </c:numRef>
          </c:yVal>
          <c:smooth val="0"/>
          <c:extLst>
            <c:ext xmlns:c15="http://schemas.microsoft.com/office/drawing/2012/chart" uri="{02D57815-91ED-43cb-92C2-25804820EDAC}">
              <c15:datalabelsRange>
                <c15:f>'Dynamic Chart Data Hidden'!$B$2</c15:f>
                <c15:dlblRangeCache>
                  <c:ptCount val="1"/>
                  <c:pt idx="0">
                    <c:v>Today</c:v>
                  </c:pt>
                </c15:dlblRangeCache>
              </c15:datalabelsRange>
            </c:ext>
            <c:ext xmlns:c16="http://schemas.microsoft.com/office/drawing/2014/chart" uri="{C3380CC4-5D6E-409C-BE32-E72D297353CC}">
              <c16:uniqueId val="{00000011-CCF3-4D6B-A363-E3E4CAC6EE6E}"/>
            </c:ext>
          </c:extLst>
        </c:ser>
        <c:ser>
          <c:idx val="2"/>
          <c:order val="2"/>
          <c:spPr>
            <a:ln w="25400" cap="rnd">
              <a:noFill/>
              <a:round/>
            </a:ln>
            <a:effectLst/>
          </c:spPr>
          <c:marker>
            <c:symbol val="circle"/>
            <c:size val="5"/>
            <c:spPr>
              <a:solidFill>
                <a:schemeClr val="accent6"/>
              </a:solidFill>
              <a:ln w="9525" cap="rnd">
                <a:noFill/>
              </a:ln>
              <a:effectLst/>
            </c:spPr>
          </c:marker>
          <c:dLbls>
            <c:dLbl>
              <c:idx val="0"/>
              <c:tx>
                <c:rich>
                  <a:bodyPr/>
                  <a:lstStyle/>
                  <a:p>
                    <a:fld id="{1D2B1AA4-AA4A-42D6-82CE-422AE1B1C8B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CCF3-4D6B-A363-E3E4CAC6EE6E}"/>
                </c:ext>
              </c:extLst>
            </c:dLbl>
            <c:dLbl>
              <c:idx val="1"/>
              <c:tx>
                <c:rich>
                  <a:bodyPr/>
                  <a:lstStyle/>
                  <a:p>
                    <a:fld id="{0FAE301A-AF66-473C-94C1-E9C67B7EE55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CCF3-4D6B-A363-E3E4CAC6EE6E}"/>
                </c:ext>
              </c:extLst>
            </c:dLbl>
            <c:dLbl>
              <c:idx val="2"/>
              <c:tx>
                <c:rich>
                  <a:bodyPr/>
                  <a:lstStyle/>
                  <a:p>
                    <a:fld id="{1845A36D-2BE1-4295-AA7B-421C2407CA1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CCF3-4D6B-A363-E3E4CAC6EE6E}"/>
                </c:ext>
              </c:extLst>
            </c:dLbl>
            <c:dLbl>
              <c:idx val="3"/>
              <c:tx>
                <c:rich>
                  <a:bodyPr/>
                  <a:lstStyle/>
                  <a:p>
                    <a:fld id="{322D4537-2C63-461D-BC06-7BC65F93607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CCF3-4D6B-A363-E3E4CAC6EE6E}"/>
                </c:ext>
              </c:extLst>
            </c:dLbl>
            <c:dLbl>
              <c:idx val="4"/>
              <c:tx>
                <c:rich>
                  <a:bodyPr/>
                  <a:lstStyle/>
                  <a:p>
                    <a:fld id="{B75F4A56-3DDF-44AC-8FDF-9C7D255FF97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CCF3-4D6B-A363-E3E4CAC6EE6E}"/>
                </c:ext>
              </c:extLst>
            </c:dLbl>
            <c:dLbl>
              <c:idx val="5"/>
              <c:tx>
                <c:rich>
                  <a:bodyPr/>
                  <a:lstStyle/>
                  <a:p>
                    <a:fld id="{C3875592-6FA5-4EA8-B50B-EB9B47A8AD2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CCF3-4D6B-A363-E3E4CAC6EE6E}"/>
                </c:ext>
              </c:extLst>
            </c:dLbl>
            <c:dLbl>
              <c:idx val="6"/>
              <c:tx>
                <c:rich>
                  <a:bodyPr/>
                  <a:lstStyle/>
                  <a:p>
                    <a:fld id="{3995655C-9E43-46B9-873B-3C694508843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CCF3-4D6B-A363-E3E4CAC6EE6E}"/>
                </c:ext>
              </c:extLst>
            </c:dLbl>
            <c:dLbl>
              <c:idx val="7"/>
              <c:tx>
                <c:rich>
                  <a:bodyPr/>
                  <a:lstStyle/>
                  <a:p>
                    <a:fld id="{74DF3F45-AF73-4121-AA5D-B17D534E5AC6}"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CCF3-4D6B-A363-E3E4CAC6EE6E}"/>
                </c:ext>
              </c:extLst>
            </c:dLbl>
            <c:dLbl>
              <c:idx val="8"/>
              <c:tx>
                <c:rich>
                  <a:bodyPr/>
                  <a:lstStyle/>
                  <a:p>
                    <a:fld id="{93AB84B0-E4F3-47F8-9E90-E23BBF54AA2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16-4FC6-AE94-903701FF51CF}"/>
                </c:ext>
              </c:extLst>
            </c:dLbl>
            <c:dLbl>
              <c:idx val="9"/>
              <c:tx>
                <c:rich>
                  <a:bodyPr/>
                  <a:lstStyle/>
                  <a:p>
                    <a:fld id="{69F561D5-312C-4215-BA45-B26A6103BE3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516-4FC6-AE94-903701FF51CF}"/>
                </c:ext>
              </c:extLst>
            </c:dLbl>
            <c:dLbl>
              <c:idx val="10"/>
              <c:tx>
                <c:rich>
                  <a:bodyPr/>
                  <a:lstStyle/>
                  <a:p>
                    <a:fld id="{6865EF47-B1AB-4ECB-B4A4-57669326943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516-4FC6-AE94-903701FF51CF}"/>
                </c:ext>
              </c:extLst>
            </c:dLbl>
            <c:dLbl>
              <c:idx val="11"/>
              <c:tx>
                <c:rich>
                  <a:bodyPr/>
                  <a:lstStyle/>
                  <a:p>
                    <a:fld id="{1CCA41F5-5B3F-441A-BEBB-95223860D572}"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516-4FC6-AE94-903701FF51CF}"/>
                </c:ext>
              </c:extLst>
            </c:dLbl>
            <c:dLbl>
              <c:idx val="12"/>
              <c:tx>
                <c:rich>
                  <a:bodyPr/>
                  <a:lstStyle/>
                  <a:p>
                    <a:fld id="{4EC9E1A1-A6E0-41F9-9F0D-A7C59ADC81E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516-4FC6-AE94-903701FF51CF}"/>
                </c:ext>
              </c:extLst>
            </c:dLbl>
            <c:dLbl>
              <c:idx val="13"/>
              <c:tx>
                <c:rich>
                  <a:bodyPr/>
                  <a:lstStyle/>
                  <a:p>
                    <a:fld id="{B9B10BD9-F619-448A-BE0D-393FE45FAC2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516-4FC6-AE94-903701FF51CF}"/>
                </c:ext>
              </c:extLst>
            </c:dLbl>
            <c:dLbl>
              <c:idx val="14"/>
              <c:tx>
                <c:rich>
                  <a:bodyPr/>
                  <a:lstStyle/>
                  <a:p>
                    <a:fld id="{5EC99A61-AC08-41F4-9EEA-9A46C6CC8BE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516-4FC6-AE94-903701FF51CF}"/>
                </c:ext>
              </c:extLst>
            </c:dLbl>
            <c:dLbl>
              <c:idx val="15"/>
              <c:tx>
                <c:rich>
                  <a:bodyPr/>
                  <a:lstStyle/>
                  <a:p>
                    <a:endParaRPr lang="en-US"/>
                  </a:p>
                </c:rich>
              </c:tx>
              <c:dLblPos val="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8-A516-4FC6-AE94-903701FF51C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accent6"/>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'Dynamic Chart Data Hidden'!$H$18:$H$32</c:f>
              <c:numCache>
                <c:formatCode>m/d/yyyy</c:formatCode>
                <c:ptCount val="15"/>
                <c:pt idx="0">
                  <c:v>45552</c:v>
                </c:pt>
                <c:pt idx="1">
                  <c:v>45568</c:v>
                </c:pt>
                <c:pt idx="2">
                  <c:v>45568</c:v>
                </c:pt>
                <c:pt idx="3">
                  <c:v>45568</c:v>
                </c:pt>
                <c:pt idx="4">
                  <c:v>45568</c:v>
                </c:pt>
                <c:pt idx="5">
                  <c:v>45568</c:v>
                </c:pt>
                <c:pt idx="6">
                  <c:v>45568</c:v>
                </c:pt>
                <c:pt idx="7">
                  <c:v>45568</c:v>
                </c:pt>
                <c:pt idx="8">
                  <c:v>45568</c:v>
                </c:pt>
                <c:pt idx="9">
                  <c:v>45568</c:v>
                </c:pt>
                <c:pt idx="10">
                  <c:v>45568</c:v>
                </c:pt>
                <c:pt idx="11">
                  <c:v>45568</c:v>
                </c:pt>
                <c:pt idx="12">
                  <c:v>45568</c:v>
                </c:pt>
                <c:pt idx="13">
                  <c:v>45568</c:v>
                </c:pt>
                <c:pt idx="14">
                  <c:v>45568</c:v>
                </c:pt>
              </c:numCache>
            </c:numRef>
          </c:xVal>
          <c:yVal>
            <c:numRef>
              <c:f>'Dynamic Chart Data Hidden'!$I$18:$I$33</c:f>
              <c:numCache>
                <c:formatCode>General</c:formatCode>
                <c:ptCount val="16"/>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5="http://schemas.microsoft.com/office/drawing/2012/chart" uri="{02D57815-91ED-43cb-92C2-25804820EDAC}">
              <c15:datalabelsRange>
                <c15:f>'Dynamic Chart Data Hidden'!$G$18:$G$33</c15:f>
                <c15:dlblRangeCache>
                  <c:ptCount val="16"/>
                  <c:pt idx="0">
                    <c:v>Meeting with Kendra</c:v>
                  </c:pt>
                </c15:dlblRangeCache>
              </c15:datalabelsRange>
            </c:ext>
            <c:ext xmlns:c16="http://schemas.microsoft.com/office/drawing/2014/chart" uri="{C3380CC4-5D6E-409C-BE32-E72D297353CC}">
              <c16:uniqueId val="{00000017-CCF3-4D6B-A363-E3E4CAC6EE6E}"/>
            </c:ext>
          </c:extLst>
        </c:ser>
        <c:dLbls>
          <c:dLblPos val="t"/>
          <c:showLegendKey val="0"/>
          <c:showVal val="1"/>
          <c:showCatName val="0"/>
          <c:showSerName val="0"/>
          <c:showPercent val="0"/>
          <c:showBubbleSize val="0"/>
        </c:dLbls>
        <c:axId val="604342632"/>
        <c:axId val="604342960"/>
      </c:scatterChart>
      <c:valAx>
        <c:axId val="604342632"/>
        <c:scaling>
          <c:orientation val="minMax"/>
        </c:scaling>
        <c:delete val="0"/>
        <c:axPos val="b"/>
        <c:majorGridlines>
          <c:spPr>
            <a:ln w="9525" cap="flat" cmpd="sng" algn="ctr">
              <a:solidFill>
                <a:schemeClr val="tx2"/>
              </a:solidFill>
              <a:round/>
            </a:ln>
            <a:effectLst/>
          </c:spPr>
        </c:majorGridlines>
        <c:numFmt formatCode="m/d/yyyy" sourceLinked="1"/>
        <c:majorTickMark val="none"/>
        <c:minorTickMark val="none"/>
        <c:tickLblPos val="nextTo"/>
        <c:spPr>
          <a:noFill/>
          <a:ln w="101600" cap="flat" cmpd="sng" algn="ctr">
            <a:solidFill>
              <a:schemeClr val="accent6"/>
            </a:solidFill>
            <a:round/>
          </a:ln>
          <a:effectLst/>
        </c:spPr>
        <c:txPr>
          <a:bodyPr rot="-1800000" spcFirstLastPara="1" vertOverflow="ellipsis" wrap="square" anchor="ctr" anchorCtr="1"/>
          <a:lstStyle/>
          <a:p>
            <a:pPr>
              <a:defRPr sz="1100" b="0" i="0" u="none" strike="noStrike" kern="1200" baseline="0">
                <a:solidFill>
                  <a:schemeClr val="accent6"/>
                </a:solidFill>
                <a:latin typeface="+mn-lt"/>
                <a:ea typeface="+mn-ea"/>
                <a:cs typeface="+mn-cs"/>
              </a:defRPr>
            </a:pPr>
            <a:endParaRPr lang="en-US"/>
          </a:p>
        </c:txPr>
        <c:crossAx val="604342960"/>
        <c:crosses val="autoZero"/>
        <c:crossBetween val="midCat"/>
        <c:majorUnit val="5"/>
      </c:valAx>
      <c:valAx>
        <c:axId val="604342960"/>
        <c:scaling>
          <c:orientation val="minMax"/>
        </c:scaling>
        <c:delete val="1"/>
        <c:axPos val="l"/>
        <c:numFmt formatCode="General" sourceLinked="1"/>
        <c:majorTickMark val="none"/>
        <c:minorTickMark val="none"/>
        <c:tickLblPos val="none"/>
        <c:crossAx val="604342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no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195262</xdr:colOff>
      <xdr:row>0</xdr:row>
      <xdr:rowOff>295276</xdr:rowOff>
    </xdr:from>
    <xdr:to>
      <xdr:col>17</xdr:col>
      <xdr:colOff>609599</xdr:colOff>
      <xdr:row>2</xdr:row>
      <xdr:rowOff>2019300</xdr:rowOff>
    </xdr:to>
    <xdr:graphicFrame macro="">
      <xdr:nvGraphicFramePr>
        <xdr:cNvPr id="5" name="Chart 4" descr="A Gantt Chart graphing 8 tasks and milestones at a time, with a highlighted marker tracking the current date. A scrollbar above the chart allows paginating through all of the tasks and milestones in the Chart Data worksheet.">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B1C454-C288-45B2-94F8-38A514974D6C}" name="Milestones" displayName="Milestones" ref="B5:E20" totalsRowShown="0">
  <autoFilter ref="B5:E20" xr:uid="{E06B7BB2-84B0-4701-96A3-1920CD80CF06}">
    <filterColumn colId="0" hiddenButton="1"/>
    <filterColumn colId="1" hiddenButton="1"/>
    <filterColumn colId="2" hiddenButton="1"/>
    <filterColumn colId="3" hiddenButton="1"/>
  </autoFilter>
  <sortState xmlns:xlrd2="http://schemas.microsoft.com/office/spreadsheetml/2017/richdata2" ref="B6:E16">
    <sortCondition ref="D6:D16"/>
  </sortState>
  <tableColumns count="4">
    <tableColumn id="5" xr3:uid="{114C9E6F-5647-4D28-B915-EB9BAEB0DA0B}" name="No." dataDxfId="17"/>
    <tableColumn id="3" xr3:uid="{2EB2227F-D85F-4004-8BC5-DEE0E8CC2A93}" name="Position" dataDxfId="16"/>
    <tableColumn id="1" xr3:uid="{6E180707-6E70-48F0-B1D1-03AC999F6B82}" name="Date" dataCellStyle="Date"/>
    <tableColumn id="2" xr3:uid="{53D70D33-C6AC-47A5-B1DA-19C54C29A9FB}" name="Milestone"/>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Milestones to chart in the Gantt Chart graph. To chart milestones along the timeline instead of within the chart, enter 0 in the No. colum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2DCCC90-6A03-4F39-A9BB-582A9958C0EF}" name="Tasks" displayName="Tasks" ref="B5:F25" totalsRowShown="0">
  <autoFilter ref="B5:F25" xr:uid="{22AFF5BD-21AE-4912-A8C2-DAA508F7F469}"/>
  <sortState xmlns:xlrd2="http://schemas.microsoft.com/office/spreadsheetml/2017/richdata2" ref="B6:E25">
    <sortCondition ref="C5:C25"/>
  </sortState>
  <tableColumns count="5">
    <tableColumn id="4" xr3:uid="{8D50EF12-D72C-4368-8326-03E797ADB3CB}" name="No." dataDxfId="15"/>
    <tableColumn id="1" xr3:uid="{6CD36057-C64E-48FF-8662-5FD7B4F32BF9}" name="Start Date" dataCellStyle="Date"/>
    <tableColumn id="2" xr3:uid="{96A5962B-4C06-442F-8E89-23604EF5C723}" name="End Date" dataCellStyle="Date"/>
    <tableColumn id="3" xr3:uid="{16FB4742-B3F6-42FC-9A10-1D5DD112F2D1}" name="Task"/>
    <tableColumn id="5" xr3:uid="{D768AAFA-90E4-428E-833F-D632C9128159}" name="Duration in days" dataDxfId="14" dataCellStyle="Comma [0]">
      <calculatedColumnFormula>IFERROR(IF(LEN(Tasks[[#This Row],[Start Date]])=0,"",(INT(Tasks[[#This Row],[End Date]])-INT(Tasks[[#This Row],[Start Date]]))-(INT(Tasks[[#This Row],[Start Date]])-INT(Tasks[[#This Row],[Start Date]]))+1),"")</calculatedColumnFormula>
    </tableColumn>
  </tableColumns>
  <tableStyleInfo name="Date Tracking Gantt Chart"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532DFFE-02B7-4471-8985-080BC03A219D}" name="DynamicTaskData" displayName="DynamicTaskData" ref="B14:E21" totalsRowShown="0">
  <autoFilter ref="B14:E21" xr:uid="{45ED1FBB-4F4C-4AC7-936B-6EAE70254C65}">
    <filterColumn colId="0" hiddenButton="1"/>
    <filterColumn colId="1" hiddenButton="1"/>
    <filterColumn colId="2" hiddenButton="1"/>
    <filterColumn colId="3" hiddenButton="1"/>
  </autoFilter>
  <tableColumns count="4">
    <tableColumn id="1" xr3:uid="{74A625E2-A69E-4395-831A-7686CCC538CA}" name="Tasks" dataDxfId="13">
      <calculatedColumnFormula>IFERROR(IF(LEN(OFFSET(Tasks!$C6,ScrollingIncrement[scroll increment],0,1,1))=0,"",IF(OR(OFFSET(Tasks!$D6,ScrollingIncrement[scroll increment],0,1,1)&lt;=$B$12,OFFSET(Tasks!$C6,ScrollingIncrement[scroll increment],0,1,1)&gt;=($B$11-$D$11)),INDEX(Tasks[],OFFSET(Tasks!$B6,ScrollingIncrement[scroll increment],0,1,1),4),"")),"")</calculatedColumnFormula>
    </tableColumn>
    <tableColumn id="2" xr3:uid="{67A68433-98C6-4D8B-B13E-5A174B091BFD}" name="Start date" dataDxfId="12" dataCellStyle="Date">
      <calculatedColumnFormula>IFERROR(IF(LEN(DynamicTaskData[[#This Row],[Tasks]])=0,$B$11,INDEX(Tasks[],OFFSET(Tasks!$B6,ScrollingIncrement[scroll increment],0,1,1),2)),"")</calculatedColumnFormula>
    </tableColumn>
    <tableColumn id="3" xr3:uid="{F8FBD7F0-C854-4F78-A244-B23F2FFF6E70}" name="Task duration in days" dataDxfId="11">
      <calculatedColumnFormula>IFERROR(IF(LEN(DynamicTaskData[[#This Row],[Tasks]])=0,0,IF(AND(Tasks!$C6&lt;=$B$12,Tasks!$D6&gt;=$B$12),ABS(OFFSET(Tasks!$C6,ScrollingIncrement[scroll increment],0,1,1)-$B$12)+1,OFFSET(Tasks!$F6,ScrollingIncrement[scroll increment],0,1,1))),"")</calculatedColumnFormula>
    </tableColumn>
    <tableColumn id="4" xr3:uid="{5A2DA5AB-D865-4B01-B889-2961800BAEFD}" name="position" dataDxfId="10">
      <calculatedColumnFormula>IFERROR(IF(LEN(DynamicTaskData[[#This Row],[Tasks]])=0,"",ROW($A1)),"")</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entries for the Gantt Chart. This table will auto update based on the entries in the Scratch Table abov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0441B7F-CD77-4D69-8E7E-DBBDDD14279F}" name="TodayHighlight" displayName="TodayHighlight" ref="B3:C5" totalsRowShown="0">
  <autoFilter ref="B3:C5" xr:uid="{C74C9E73-4A4C-4834-9227-5225090C02B4}"/>
  <tableColumns count="2">
    <tableColumn id="1" xr3:uid="{C38F7B9B-A971-4488-8015-29B0727A34E7}" name="today highlight x co-ord" dataDxfId="9">
      <calculatedColumnFormula>IFERROR(IF(TODAY()&lt;MIN(DynamicTaskData[Start date]),MIN($B$11,MIN(DynamicTaskData[Start date])),TODAY()),TODAY())</calculatedColumnFormula>
    </tableColumn>
    <tableColumn id="2" xr3:uid="{0976B376-4D30-4099-AE10-A329AAD22F6E}" name="y co-ord" dataDxfId="8">
      <calculatedColumnFormula>IFERROR(IF(Track_Today="Yes",IF(TODAY()&lt;MIN(DynamicTaskData[Start date]),0,9),0),0)</calculatedColumnFormula>
    </tableColumn>
  </tableColumns>
  <tableStyleInfo name="Date Tracking Gantt Chart" showFirstColumn="1" showLastColumn="0" showRowStripes="1" showColumnStripes="0"/>
  <extLst>
    <ext xmlns:x14="http://schemas.microsoft.com/office/spreadsheetml/2009/9/main" uri="{504A1905-F514-4f6f-8877-14C23A59335A}">
      <x14:table altTextSummary="This table creates a line in the Gantt chart that shows where today is relative to the timelin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FFCDDBD-CD08-4F0C-8197-655C2C936E7C}" name="DynamicMilestoneData" displayName="DynamicMilestoneData" ref="G17:I32" totalsRowShown="0">
  <autoFilter ref="G17:I32" xr:uid="{36CE19C9-41B5-47A8-AAA1-A3D6AC913D8B}">
    <filterColumn colId="0" hiddenButton="1"/>
    <filterColumn colId="1" hiddenButton="1"/>
    <filterColumn colId="2" hiddenButton="1"/>
  </autoFilter>
  <tableColumns count="3">
    <tableColumn id="1" xr3:uid="{B32D10F3-8C97-4D87-8F09-C4C9DB7410B5}" name="Milestones" dataDxfId="7">
      <calculatedColumnFormula>IFERROR(IF(LEN(Milestones!D6)=0,"",IF(AND(Milestones!D6&lt;=$B$12,Milestones!D6&gt;=$B$11-$D$11),Milestones!E6,"")),"")</calculatedColumnFormula>
    </tableColumn>
    <tableColumn id="4" xr3:uid="{08699A2C-FE9E-454E-85A5-61493B3B2502}" name="Date" dataDxfId="6" dataCellStyle="Date">
      <calculatedColumnFormula>IFERROR(IF(LEN(DynamicMilestoneData[[#This Row],[Milestones]])=0,$B$12,Milestones!$D6),2)</calculatedColumnFormula>
    </tableColumn>
    <tableColumn id="5" xr3:uid="{FF95A456-DC6C-4DEF-A422-1A60C8530445}" name="Baseline" dataDxfId="5">
      <calculatedColumnFormula>IFERROR(IF(LEN(DynamicMilestoneData[[#This Row],[Milestones]])=0,"",Milestones!$C6),"")</calculatedColumnFormula>
    </tableColumn>
  </tableColumns>
  <tableStyleInfo name="Date Tracking Gantt Chart" showFirstColumn="1"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206301-033F-458C-8270-AB1B58CF736C}" name="ScrollingIncrement" displayName="ScrollingIncrement" ref="B7:B8" totalsRowShown="0" headerRowDxfId="4" dataDxfId="3">
  <autoFilter ref="B7:B8" xr:uid="{EF98147B-BF9A-4D76-A56A-BD910CB7D4BE}">
    <filterColumn colId="0" hiddenButton="1"/>
  </autoFilter>
  <tableColumns count="1">
    <tableColumn id="1" xr3:uid="{F9A5A7B8-7EE1-4D44-B78F-710AFC7920AA}" name="scroll increment" dataDxfId="2"/>
  </tableColumns>
  <tableStyleInfo name="Date Tracking Gantt Chart" showFirstColumn="1" showLastColumn="0" showRowStripes="1" showColumnStripes="0"/>
  <extLst>
    <ext xmlns:x14="http://schemas.microsoft.com/office/spreadsheetml/2009/9/main" uri="{504A1905-F514-4f6f-8877-14C23A59335A}">
      <x14:table altTextSummary="This table contains the scrolling increment for the scrollbar in the Chart Data worksheet. The number represents the scrolling page visually represented in the chart and captured in this worksheet to auto update the data."/>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FA05E03-B076-4E71-A71C-74071F60185C}" name="chartingRange" displayName="chartingRange" ref="B10:B12" totalsRowShown="0">
  <autoFilter ref="B10:B12" xr:uid="{DDE82E12-4FE9-46D1-8EAA-6B89FFED0A50}"/>
  <tableColumns count="1">
    <tableColumn id="1" xr3:uid="{1D49A440-6CFE-4E17-92DB-D396A59981B6}" name="Charting range" dataDxfId="1">
      <calculatedColumnFormula>IFERROR(IF(LEN(#REF!)=0,End_Date+15,MIN(#REF!)+15),TODAY())</calculatedColumnFormula>
    </tableColumn>
  </tableColumns>
  <tableStyleInfo name="Date Tracking Gantt Chart" showFirstColumn="1"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23DB67-B8D9-46C5-923A-01532D552F07}" name="Ageoff" displayName="Ageoff" ref="D10:D11" totalsRowShown="0">
  <autoFilter ref="D10:D11" xr:uid="{A497F6DC-1163-4C3D-B959-8F6736298A72}"/>
  <tableColumns count="1">
    <tableColumn id="1" xr3:uid="{D9C67577-58B7-4BF1-9128-CF610F096B3F}" name="ageoff"/>
  </tableColumns>
  <tableStyleInfo name="Date Tracking Gantt Chart" showFirstColumn="1"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CFDD-EC4B-4303-9E14-A49D2BBA1837}">
  <dimension ref="A1:A11"/>
  <sheetViews>
    <sheetView showGridLines="0" workbookViewId="0"/>
  </sheetViews>
  <sheetFormatPr defaultRowHeight="15" x14ac:dyDescent="0.25"/>
  <cols>
    <col min="1" max="1" width="78.7109375" style="24" customWidth="1"/>
  </cols>
  <sheetData>
    <row r="1" spans="1:1" ht="50.1" customHeight="1" x14ac:dyDescent="0.3">
      <c r="A1" s="20" t="s">
        <v>0</v>
      </c>
    </row>
    <row r="2" spans="1:1" ht="150" x14ac:dyDescent="0.25">
      <c r="A2" s="21" t="s">
        <v>63</v>
      </c>
    </row>
    <row r="3" spans="1:1" x14ac:dyDescent="0.25">
      <c r="A3" s="22" t="s">
        <v>1</v>
      </c>
    </row>
    <row r="4" spans="1:1" ht="255" x14ac:dyDescent="0.25">
      <c r="A4" s="21" t="s">
        <v>64</v>
      </c>
    </row>
    <row r="5" spans="1:1" x14ac:dyDescent="0.25">
      <c r="A5" s="22" t="s">
        <v>2</v>
      </c>
    </row>
    <row r="6" spans="1:1" ht="180" x14ac:dyDescent="0.25">
      <c r="A6" s="21" t="s">
        <v>3</v>
      </c>
    </row>
    <row r="7" spans="1:1" x14ac:dyDescent="0.25">
      <c r="A7" s="23" t="s">
        <v>4</v>
      </c>
    </row>
    <row r="8" spans="1:1" ht="75" x14ac:dyDescent="0.25">
      <c r="A8" s="21" t="s">
        <v>5</v>
      </c>
    </row>
    <row r="9" spans="1:1" ht="45" x14ac:dyDescent="0.25">
      <c r="A9" s="21" t="s">
        <v>6</v>
      </c>
    </row>
    <row r="10" spans="1:1" ht="60" x14ac:dyDescent="0.25">
      <c r="A10" s="21" t="s">
        <v>7</v>
      </c>
    </row>
    <row r="11" spans="1:1" x14ac:dyDescent="0.25">
      <c r="A11" s="21" t="s">
        <v>8</v>
      </c>
    </row>
  </sheetData>
  <printOptions horizontalCentered="1"/>
  <pageMargins left="0.7" right="0.7" top="0.75" bottom="0.75" header="0.3" footer="0.3"/>
  <pageSetup orientation="portrait" horizontalDpi="1200" verticalDpi="12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FF321-794A-47AE-98B5-6FA25ADFEE58}">
  <sheetPr>
    <pageSetUpPr fitToPage="1"/>
  </sheetPr>
  <dimension ref="A1:E26"/>
  <sheetViews>
    <sheetView showGridLines="0" tabSelected="1" workbookViewId="0">
      <selection activeCell="C10" sqref="C10"/>
    </sheetView>
  </sheetViews>
  <sheetFormatPr defaultRowHeight="15" x14ac:dyDescent="0.25"/>
  <cols>
    <col min="1" max="1" width="2.7109375" style="19" customWidth="1"/>
    <col min="2" max="2" width="10.7109375" customWidth="1"/>
    <col min="3" max="3" width="12.7109375" customWidth="1"/>
    <col min="4" max="4" width="14.7109375" customWidth="1"/>
    <col min="5" max="5" width="30.7109375" customWidth="1"/>
  </cols>
  <sheetData>
    <row r="1" spans="1:5" ht="50.1" customHeight="1" x14ac:dyDescent="0.25">
      <c r="A1" s="18" t="s">
        <v>9</v>
      </c>
      <c r="B1" s="8" t="s">
        <v>10</v>
      </c>
    </row>
    <row r="2" spans="1:5" ht="15.75" x14ac:dyDescent="0.25">
      <c r="A2" s="19" t="s">
        <v>11</v>
      </c>
      <c r="B2" s="17" t="s">
        <v>12</v>
      </c>
      <c r="C2" s="16"/>
      <c r="D2" s="9" t="s">
        <v>13</v>
      </c>
    </row>
    <row r="3" spans="1:5" ht="35.1" customHeight="1" x14ac:dyDescent="0.3">
      <c r="A3" s="18" t="s">
        <v>14</v>
      </c>
      <c r="B3" s="5" t="s">
        <v>15</v>
      </c>
    </row>
    <row r="4" spans="1:5" ht="64.5" x14ac:dyDescent="0.25">
      <c r="A4" s="18" t="s">
        <v>17</v>
      </c>
      <c r="B4" s="10" t="s">
        <v>18</v>
      </c>
      <c r="C4" s="10" t="s">
        <v>19</v>
      </c>
      <c r="D4" s="10" t="s">
        <v>20</v>
      </c>
      <c r="E4" s="10" t="s">
        <v>21</v>
      </c>
    </row>
    <row r="5" spans="1:5" x14ac:dyDescent="0.25">
      <c r="A5" s="18" t="s">
        <v>26</v>
      </c>
      <c r="B5" t="s">
        <v>27</v>
      </c>
      <c r="C5" t="s">
        <v>28</v>
      </c>
      <c r="D5" t="s">
        <v>29</v>
      </c>
      <c r="E5" t="s">
        <v>30</v>
      </c>
    </row>
    <row r="6" spans="1:5" x14ac:dyDescent="0.25">
      <c r="A6" s="18"/>
      <c r="B6" s="6">
        <v>1</v>
      </c>
      <c r="C6" s="6">
        <v>1</v>
      </c>
      <c r="D6" s="11">
        <v>45552</v>
      </c>
      <c r="E6" t="s">
        <v>65</v>
      </c>
    </row>
    <row r="7" spans="1:5" x14ac:dyDescent="0.25">
      <c r="B7" s="6"/>
      <c r="C7" s="6"/>
      <c r="D7" s="11"/>
    </row>
    <row r="8" spans="1:5" x14ac:dyDescent="0.25">
      <c r="B8" s="6"/>
      <c r="C8" s="6"/>
      <c r="D8" s="11"/>
    </row>
    <row r="9" spans="1:5" x14ac:dyDescent="0.25">
      <c r="B9" s="6"/>
      <c r="C9" s="6"/>
      <c r="D9" s="11"/>
    </row>
    <row r="10" spans="1:5" x14ac:dyDescent="0.25">
      <c r="B10" s="6"/>
      <c r="C10" s="6"/>
      <c r="D10" s="11"/>
    </row>
    <row r="11" spans="1:5" x14ac:dyDescent="0.25">
      <c r="B11" s="6"/>
      <c r="C11" s="6"/>
      <c r="D11" s="11"/>
    </row>
    <row r="12" spans="1:5" x14ac:dyDescent="0.25">
      <c r="B12" s="6"/>
      <c r="C12" s="6"/>
      <c r="D12" s="11"/>
    </row>
    <row r="13" spans="1:5" x14ac:dyDescent="0.25">
      <c r="B13" s="6"/>
      <c r="C13" s="6"/>
      <c r="D13" s="11"/>
    </row>
    <row r="14" spans="1:5" x14ac:dyDescent="0.25">
      <c r="B14" s="6"/>
      <c r="C14" s="6"/>
      <c r="D14" s="11"/>
    </row>
    <row r="15" spans="1:5" x14ac:dyDescent="0.25">
      <c r="B15" s="6"/>
      <c r="C15" s="6"/>
      <c r="D15" s="11"/>
    </row>
    <row r="16" spans="1:5" x14ac:dyDescent="0.25">
      <c r="B16" s="6"/>
      <c r="C16" s="6"/>
      <c r="D16" s="11"/>
    </row>
    <row r="17" spans="1:5" x14ac:dyDescent="0.25">
      <c r="B17" s="6"/>
      <c r="C17" s="6"/>
      <c r="D17" s="11"/>
    </row>
    <row r="18" spans="1:5" x14ac:dyDescent="0.25">
      <c r="B18" s="6"/>
      <c r="C18" s="6"/>
      <c r="D18" s="11"/>
    </row>
    <row r="19" spans="1:5" x14ac:dyDescent="0.25">
      <c r="B19" s="6"/>
      <c r="C19" s="6"/>
      <c r="D19" s="11"/>
    </row>
    <row r="20" spans="1:5" x14ac:dyDescent="0.25">
      <c r="B20" s="6"/>
      <c r="C20" s="6"/>
      <c r="D20" s="11"/>
    </row>
    <row r="21" spans="1:5" x14ac:dyDescent="0.25">
      <c r="A21" s="19" t="s">
        <v>35</v>
      </c>
      <c r="B21" s="4" t="s">
        <v>36</v>
      </c>
      <c r="C21" s="4"/>
      <c r="D21" s="4"/>
      <c r="E21" s="4"/>
    </row>
    <row r="26" spans="1:5" x14ac:dyDescent="0.25">
      <c r="A26" s="19" t="s">
        <v>37</v>
      </c>
    </row>
  </sheetData>
  <dataValidations count="1">
    <dataValidation type="list" allowBlank="1" showInputMessage="1" sqref="D2" xr:uid="{5AF61348-CAED-40CF-A570-1ABFD106084D}">
      <formula1>"Yes,No"</formula1>
    </dataValidation>
  </dataValidations>
  <printOptions horizontalCentered="1"/>
  <pageMargins left="0.7" right="0.7" top="0.75" bottom="0.75" header="0.3" footer="0.3"/>
  <pageSetup fitToHeight="0" orientation="portrait" horizontalDpi="1200" verticalDpi="1200"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62719-669B-4852-9663-9F93459216C4}">
  <dimension ref="A1:F26"/>
  <sheetViews>
    <sheetView showGridLines="0" workbookViewId="0">
      <selection activeCell="C11" sqref="C11"/>
    </sheetView>
  </sheetViews>
  <sheetFormatPr defaultRowHeight="15" x14ac:dyDescent="0.25"/>
  <cols>
    <col min="1" max="1" width="2.7109375" customWidth="1"/>
    <col min="2" max="2" width="10.7109375" customWidth="1"/>
    <col min="3" max="3" width="12.7109375" customWidth="1"/>
    <col min="4" max="4" width="14.7109375" customWidth="1"/>
    <col min="5" max="5" width="30.7109375" customWidth="1"/>
    <col min="6" max="6" width="19.28515625" hidden="1" customWidth="1"/>
  </cols>
  <sheetData>
    <row r="1" spans="1:6" ht="50.1" customHeight="1" x14ac:dyDescent="0.25">
      <c r="A1" s="18" t="s">
        <v>9</v>
      </c>
      <c r="B1" s="8" t="s">
        <v>10</v>
      </c>
    </row>
    <row r="3" spans="1:6" ht="35.1" customHeight="1" x14ac:dyDescent="0.3">
      <c r="A3" s="18" t="s">
        <v>14</v>
      </c>
      <c r="B3" s="5" t="s">
        <v>16</v>
      </c>
    </row>
    <row r="4" spans="1:6" ht="102.75" x14ac:dyDescent="0.25">
      <c r="B4" s="10" t="s">
        <v>18</v>
      </c>
      <c r="C4" s="10" t="s">
        <v>22</v>
      </c>
      <c r="D4" s="10" t="s">
        <v>23</v>
      </c>
      <c r="E4" s="10" t="s">
        <v>24</v>
      </c>
      <c r="F4" s="10" t="s">
        <v>25</v>
      </c>
    </row>
    <row r="5" spans="1:6" x14ac:dyDescent="0.25">
      <c r="B5" t="s">
        <v>27</v>
      </c>
      <c r="C5" t="s">
        <v>31</v>
      </c>
      <c r="D5" t="s">
        <v>32</v>
      </c>
      <c r="E5" t="s">
        <v>33</v>
      </c>
      <c r="F5" t="s">
        <v>34</v>
      </c>
    </row>
    <row r="6" spans="1:6" x14ac:dyDescent="0.25">
      <c r="B6" s="6">
        <v>1</v>
      </c>
      <c r="C6" s="11">
        <v>45553</v>
      </c>
      <c r="D6" s="11">
        <v>45567</v>
      </c>
      <c r="E6" s="1" t="s">
        <v>66</v>
      </c>
      <c r="F6" s="14">
        <f>IFERROR(IF(LEN(Tasks[[#This Row],[Start Date]])=0,"",(INT(Tasks[[#This Row],[End Date]])-INT(Tasks[[#This Row],[Start Date]]))-(INT(Tasks[[#This Row],[Start Date]])-INT(Tasks[[#This Row],[Start Date]]))+1),"")</f>
        <v>15</v>
      </c>
    </row>
    <row r="7" spans="1:6" x14ac:dyDescent="0.25">
      <c r="B7" s="6">
        <v>2</v>
      </c>
      <c r="C7" s="11">
        <f ca="1">TODAY()</f>
        <v>45553</v>
      </c>
      <c r="D7" s="11">
        <v>45560</v>
      </c>
      <c r="E7" s="1" t="s">
        <v>67</v>
      </c>
      <c r="F7" s="14">
        <f ca="1">IFERROR(IF(LEN(Tasks[[#This Row],[Start Date]])=0,"",(INT(Tasks[[#This Row],[End Date]])-INT(Tasks[[#This Row],[Start Date]]))-(INT(Tasks[[#This Row],[Start Date]])-INT(Tasks[[#This Row],[Start Date]]))+1),"")</f>
        <v>8</v>
      </c>
    </row>
    <row r="8" spans="1:6" x14ac:dyDescent="0.25">
      <c r="B8" s="6">
        <v>3</v>
      </c>
      <c r="C8" s="11">
        <v>45567</v>
      </c>
      <c r="D8" s="11">
        <v>45581</v>
      </c>
      <c r="E8" s="1" t="s">
        <v>68</v>
      </c>
      <c r="F8" s="14">
        <f>IFERROR(IF(LEN(Tasks[[#This Row],[Start Date]])=0,"",(INT(Tasks[[#This Row],[End Date]])-INT(Tasks[[#This Row],[Start Date]]))-(INT(Tasks[[#This Row],[Start Date]])-INT(Tasks[[#This Row],[Start Date]]))+1),"")</f>
        <v>15</v>
      </c>
    </row>
    <row r="9" spans="1:6" x14ac:dyDescent="0.25">
      <c r="B9" s="6">
        <v>4</v>
      </c>
      <c r="C9" s="12">
        <v>45581</v>
      </c>
      <c r="D9" s="11">
        <v>45612</v>
      </c>
      <c r="E9" s="1" t="s">
        <v>69</v>
      </c>
      <c r="F9" s="14">
        <f>IFERROR(IF(LEN(Tasks[[#This Row],[Start Date]])=0,"",(INT(Tasks[[#This Row],[End Date]])-INT(Tasks[[#This Row],[Start Date]]))-(INT(Tasks[[#This Row],[Start Date]])-INT(Tasks[[#This Row],[Start Date]]))+1),"")</f>
        <v>32</v>
      </c>
    </row>
    <row r="10" spans="1:6" x14ac:dyDescent="0.25">
      <c r="B10" s="6">
        <v>5</v>
      </c>
      <c r="C10" s="11">
        <v>45612</v>
      </c>
      <c r="D10" s="11">
        <v>45627</v>
      </c>
      <c r="E10" s="1" t="s">
        <v>70</v>
      </c>
      <c r="F10" s="14">
        <f>IFERROR(IF(LEN(Tasks[[#This Row],[Start Date]])=0,"",(INT(Tasks[[#This Row],[End Date]])-INT(Tasks[[#This Row],[Start Date]]))-(INT(Tasks[[#This Row],[Start Date]])-INT(Tasks[[#This Row],[Start Date]]))+1),"")</f>
        <v>16</v>
      </c>
    </row>
    <row r="11" spans="1:6" x14ac:dyDescent="0.25">
      <c r="B11" s="6"/>
      <c r="C11" s="11"/>
      <c r="D11" s="11"/>
      <c r="E11" s="1"/>
      <c r="F11" s="14" t="str">
        <f>IFERROR(IF(LEN(Tasks[[#This Row],[Start Date]])=0,"",(INT(Tasks[[#This Row],[End Date]])-INT(Tasks[[#This Row],[Start Date]]))-(INT(Tasks[[#This Row],[Start Date]])-INT(Tasks[[#This Row],[Start Date]]))+1),"")</f>
        <v/>
      </c>
    </row>
    <row r="12" spans="1:6" x14ac:dyDescent="0.25">
      <c r="B12" s="6"/>
      <c r="C12" s="11"/>
      <c r="D12" s="11"/>
      <c r="E12" s="1"/>
      <c r="F12" s="14" t="str">
        <f>IFERROR(IF(LEN(Tasks[[#This Row],[Start Date]])=0,"",(INT(Tasks[[#This Row],[End Date]])-INT(Tasks[[#This Row],[Start Date]]))-(INT(Tasks[[#This Row],[Start Date]])-INT(Tasks[[#This Row],[Start Date]]))+1),"")</f>
        <v/>
      </c>
    </row>
    <row r="13" spans="1:6" x14ac:dyDescent="0.25">
      <c r="B13" s="6"/>
      <c r="C13" s="11"/>
      <c r="D13" s="11"/>
      <c r="E13" s="1"/>
      <c r="F13" s="14" t="str">
        <f>IFERROR(IF(LEN(Tasks[[#This Row],[Start Date]])=0,"",(INT(Tasks[[#This Row],[End Date]])-INT(Tasks[[#This Row],[Start Date]]))-(INT(Tasks[[#This Row],[Start Date]])-INT(Tasks[[#This Row],[Start Date]]))+1),"")</f>
        <v/>
      </c>
    </row>
    <row r="14" spans="1:6" x14ac:dyDescent="0.25">
      <c r="B14" s="6"/>
      <c r="C14" s="11"/>
      <c r="D14" s="11"/>
      <c r="E14" s="1"/>
      <c r="F14" s="14" t="str">
        <f>IFERROR(IF(LEN(Tasks[[#This Row],[Start Date]])=0,"",(INT(Tasks[[#This Row],[End Date]])-INT(Tasks[[#This Row],[Start Date]]))-(INT(Tasks[[#This Row],[Start Date]])-INT(Tasks[[#This Row],[Start Date]]))+1),"")</f>
        <v/>
      </c>
    </row>
    <row r="15" spans="1:6" x14ac:dyDescent="0.25">
      <c r="B15" s="6"/>
      <c r="C15" s="11"/>
      <c r="D15" s="11"/>
      <c r="E15" s="1"/>
      <c r="F15" s="14" t="str">
        <f>IFERROR(IF(LEN(Tasks[[#This Row],[Start Date]])=0,"",(INT(Tasks[[#This Row],[End Date]])-INT(Tasks[[#This Row],[Start Date]]))-(INT(Tasks[[#This Row],[Start Date]])-INT(Tasks[[#This Row],[Start Date]]))+1),"")</f>
        <v/>
      </c>
    </row>
    <row r="16" spans="1:6" x14ac:dyDescent="0.25">
      <c r="B16" s="6"/>
      <c r="C16" s="11"/>
      <c r="D16" s="11"/>
      <c r="E16" s="1"/>
      <c r="F16" s="14" t="str">
        <f>IFERROR(IF(LEN(Tasks[[#This Row],[Start Date]])=0,"",(INT(Tasks[[#This Row],[End Date]])-INT(Tasks[[#This Row],[Start Date]]))-(INT(Tasks[[#This Row],[Start Date]])-INT(Tasks[[#This Row],[Start Date]]))+1),"")</f>
        <v/>
      </c>
    </row>
    <row r="17" spans="2:6" x14ac:dyDescent="0.25">
      <c r="B17" s="6"/>
      <c r="C17" s="11"/>
      <c r="D17" s="11"/>
      <c r="E17" s="1"/>
      <c r="F17" s="14" t="str">
        <f>IFERROR(IF(LEN(Tasks[[#This Row],[Start Date]])=0,"",(INT(Tasks[[#This Row],[End Date]])-INT(Tasks[[#This Row],[Start Date]]))-(INT(Tasks[[#This Row],[Start Date]])-INT(Tasks[[#This Row],[Start Date]]))+1),"")</f>
        <v/>
      </c>
    </row>
    <row r="18" spans="2:6" x14ac:dyDescent="0.25">
      <c r="B18" s="6"/>
      <c r="C18" s="11"/>
      <c r="D18" s="11"/>
      <c r="E18" s="1"/>
      <c r="F18" s="14" t="str">
        <f>IFERROR(IF(LEN(Tasks[[#This Row],[Start Date]])=0,"",(INT(Tasks[[#This Row],[End Date]])-INT(Tasks[[#This Row],[Start Date]]))-(INT(Tasks[[#This Row],[Start Date]])-INT(Tasks[[#This Row],[Start Date]]))+1),"")</f>
        <v/>
      </c>
    </row>
    <row r="19" spans="2:6" x14ac:dyDescent="0.25">
      <c r="B19" s="6"/>
      <c r="C19" s="11"/>
      <c r="D19" s="11"/>
      <c r="E19" s="1"/>
      <c r="F19" s="14" t="str">
        <f>IFERROR(IF(LEN(Tasks[[#This Row],[Start Date]])=0,"",(INT(Tasks[[#This Row],[End Date]])-INT(Tasks[[#This Row],[Start Date]]))-(INT(Tasks[[#This Row],[Start Date]])-INT(Tasks[[#This Row],[Start Date]]))+1),"")</f>
        <v/>
      </c>
    </row>
    <row r="20" spans="2:6" x14ac:dyDescent="0.25">
      <c r="B20" s="6"/>
      <c r="C20" s="11"/>
      <c r="D20" s="11"/>
      <c r="E20" s="1"/>
      <c r="F20" s="14" t="str">
        <f>IFERROR(IF(LEN(Tasks[[#This Row],[Start Date]])=0,"",(INT(Tasks[[#This Row],[End Date]])-INT(Tasks[[#This Row],[Start Date]]))-(INT(Tasks[[#This Row],[Start Date]])-INT(Tasks[[#This Row],[Start Date]]))+1),"")</f>
        <v/>
      </c>
    </row>
    <row r="21" spans="2:6" x14ac:dyDescent="0.25">
      <c r="B21" s="6"/>
      <c r="C21" s="11"/>
      <c r="D21" s="11"/>
      <c r="E21" s="1"/>
      <c r="F21" s="14" t="str">
        <f>IFERROR(IF(LEN(Tasks[[#This Row],[Start Date]])=0,"",(INT(Tasks[[#This Row],[End Date]])-INT(Tasks[[#This Row],[Start Date]]))-(INT(Tasks[[#This Row],[Start Date]])-INT(Tasks[[#This Row],[Start Date]]))+1),"")</f>
        <v/>
      </c>
    </row>
    <row r="22" spans="2:6" x14ac:dyDescent="0.25">
      <c r="B22" s="6"/>
      <c r="C22" s="11"/>
      <c r="D22" s="11"/>
      <c r="E22" s="1"/>
      <c r="F22" s="14" t="str">
        <f>IFERROR(IF(LEN(Tasks[[#This Row],[Start Date]])=0,"",(INT(Tasks[[#This Row],[End Date]])-INT(Tasks[[#This Row],[Start Date]]))-(INT(Tasks[[#This Row],[Start Date]])-INT(Tasks[[#This Row],[Start Date]]))+1),"")</f>
        <v/>
      </c>
    </row>
    <row r="23" spans="2:6" x14ac:dyDescent="0.25">
      <c r="B23" s="6"/>
      <c r="C23" s="11"/>
      <c r="D23" s="11"/>
      <c r="E23" s="1"/>
      <c r="F23" s="14" t="str">
        <f>IFERROR(IF(LEN(Tasks[[#This Row],[Start Date]])=0,"",(INT(Tasks[[#This Row],[End Date]])-INT(Tasks[[#This Row],[Start Date]]))-(INT(Tasks[[#This Row],[Start Date]])-INT(Tasks[[#This Row],[Start Date]]))+1),"")</f>
        <v/>
      </c>
    </row>
    <row r="24" spans="2:6" x14ac:dyDescent="0.25">
      <c r="B24" s="6"/>
      <c r="C24" s="11"/>
      <c r="D24" s="11"/>
      <c r="E24" s="1"/>
      <c r="F24" s="14" t="str">
        <f>IFERROR(IF(LEN(Tasks[[#This Row],[Start Date]])=0,"",(INT(Tasks[[#This Row],[End Date]])-INT(Tasks[[#This Row],[Start Date]]))-(INT(Tasks[[#This Row],[Start Date]])-INT(Tasks[[#This Row],[Start Date]]))+1),"")</f>
        <v/>
      </c>
    </row>
    <row r="25" spans="2:6" x14ac:dyDescent="0.25">
      <c r="B25" s="6"/>
      <c r="C25" s="11"/>
      <c r="D25" s="11"/>
      <c r="E25" s="1"/>
      <c r="F25" s="14" t="str">
        <f>IFERROR(IF(LEN(Tasks[[#This Row],[Start Date]])=0,"",(INT(Tasks[[#This Row],[End Date]])-INT(Tasks[[#This Row],[Start Date]]))-(INT(Tasks[[#This Row],[Start Date]])-INT(Tasks[[#This Row],[Start Date]]))+1),"")</f>
        <v/>
      </c>
    </row>
    <row r="26" spans="2:6" x14ac:dyDescent="0.25">
      <c r="B26" s="4" t="s">
        <v>38</v>
      </c>
      <c r="C26" s="4"/>
      <c r="D26" s="4"/>
      <c r="E26" s="4"/>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31209-2B08-4392-B497-DB73B87283ED}">
  <sheetPr>
    <pageSetUpPr fitToPage="1"/>
  </sheetPr>
  <dimension ref="A1:R3"/>
  <sheetViews>
    <sheetView showGridLines="0" workbookViewId="0"/>
  </sheetViews>
  <sheetFormatPr defaultRowHeight="15" x14ac:dyDescent="0.25"/>
  <cols>
    <col min="1" max="1" width="2.7109375" style="19" customWidth="1"/>
    <col min="2" max="2" width="10.28515625" customWidth="1"/>
    <col min="3" max="14" width="6.7109375" customWidth="1"/>
    <col min="15" max="15" width="4.28515625" customWidth="1"/>
  </cols>
  <sheetData>
    <row r="1" spans="1:18" ht="27" customHeight="1" x14ac:dyDescent="0.25">
      <c r="A1" s="18" t="s">
        <v>39</v>
      </c>
      <c r="B1" s="15"/>
      <c r="C1" s="15"/>
      <c r="D1" s="15"/>
      <c r="E1" s="15"/>
      <c r="F1" s="15"/>
      <c r="G1" s="15"/>
      <c r="H1" s="15"/>
      <c r="I1" s="15"/>
      <c r="J1" s="15"/>
      <c r="K1" s="15"/>
      <c r="L1" s="15"/>
      <c r="M1" s="15"/>
      <c r="N1" s="15"/>
      <c r="O1" s="15"/>
      <c r="P1" s="15"/>
      <c r="Q1" s="15"/>
      <c r="R1" s="15"/>
    </row>
    <row r="2" spans="1:18" ht="255.75" customHeight="1" x14ac:dyDescent="0.25"/>
    <row r="3" spans="1:18" ht="162.4" customHeight="1" x14ac:dyDescent="0.25"/>
  </sheetData>
  <conditionalFormatting sqref="C2:O2">
    <cfRule type="expression" dxfId="0" priority="4">
      <formula>#REF!&lt;=TODAY()+7</formula>
    </cfRule>
  </conditionalFormatting>
  <printOptions horizontalCentered="1"/>
  <pageMargins left="0.25" right="0.25" top="0.75" bottom="0.75" header="0.3" footer="0.3"/>
  <pageSetup orientation="landscape" horizontalDpi="1200" verticalDpi="1200" r:id="rId1"/>
  <headerFooter differentFirst="1">
    <oddFooter>Page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04F8-A182-4E46-AA8E-61DC7E255DF6}">
  <sheetPr>
    <pageSetUpPr fitToPage="1"/>
  </sheetPr>
  <dimension ref="A1:J32"/>
  <sheetViews>
    <sheetView showGridLines="0" workbookViewId="0">
      <selection activeCell="B11" sqref="B11"/>
    </sheetView>
  </sheetViews>
  <sheetFormatPr defaultRowHeight="15" x14ac:dyDescent="0.25"/>
  <cols>
    <col min="1" max="1" width="2.7109375" style="7" customWidth="1"/>
    <col min="2" max="2" width="50.7109375" customWidth="1"/>
    <col min="3" max="3" width="13.5703125" customWidth="1"/>
    <col min="4" max="4" width="21.5703125" customWidth="1"/>
    <col min="5" max="5" width="15.7109375" customWidth="1"/>
    <col min="6" max="6" width="13" customWidth="1"/>
    <col min="7" max="7" width="50.7109375" customWidth="1"/>
    <col min="8" max="8" width="15.42578125" customWidth="1"/>
    <col min="9" max="9" width="28" customWidth="1"/>
  </cols>
  <sheetData>
    <row r="1" spans="1:7" ht="50.1" customHeight="1" x14ac:dyDescent="0.3">
      <c r="A1" s="7" t="s">
        <v>40</v>
      </c>
      <c r="B1" s="5" t="s">
        <v>41</v>
      </c>
    </row>
    <row r="2" spans="1:7" x14ac:dyDescent="0.25">
      <c r="A2" s="7" t="s">
        <v>42</v>
      </c>
      <c r="B2" s="3" t="str">
        <f ca="1">IF(TODAY()&gt;=MIN(DynamicTaskData[Start date]),"Today","")</f>
        <v>Today</v>
      </c>
      <c r="C2" t="s">
        <v>43</v>
      </c>
    </row>
    <row r="3" spans="1:7" x14ac:dyDescent="0.25">
      <c r="A3" s="7" t="s">
        <v>44</v>
      </c>
      <c r="B3" t="s">
        <v>45</v>
      </c>
      <c r="C3" t="s">
        <v>46</v>
      </c>
    </row>
    <row r="4" spans="1:7" x14ac:dyDescent="0.25">
      <c r="B4" s="2">
        <f ca="1">IFERROR(IF(TODAY()&lt;MIN(DynamicTaskData[Start date]),MIN($B$11,MIN(DynamicTaskData[Start date])),TODAY()),TODAY())</f>
        <v>45553</v>
      </c>
      <c r="C4">
        <f ca="1">IFERROR(IF(Track_Today="Yes",IF(TODAY()&lt;MIN(DynamicTaskData[Start date]),0,9),0),0)</f>
        <v>9</v>
      </c>
    </row>
    <row r="5" spans="1:7" x14ac:dyDescent="0.25">
      <c r="B5" s="2">
        <f ca="1">IFERROR(IF(TODAY()&lt;MIN(DynamicTaskData[Start date]),MIN($B$11,MIN(DynamicTaskData[Start date])),TODAY()),TODAY())</f>
        <v>45553</v>
      </c>
      <c r="C5">
        <f ca="1">IFERROR(IF(Track_Today="Yes",IF(TODAY()&lt;MIN(DynamicTaskData[Start date]),0,9),0),0)</f>
        <v>9</v>
      </c>
    </row>
    <row r="7" spans="1:7" x14ac:dyDescent="0.25">
      <c r="A7" s="7" t="s">
        <v>47</v>
      </c>
      <c r="B7" s="3" t="s">
        <v>48</v>
      </c>
    </row>
    <row r="8" spans="1:7" x14ac:dyDescent="0.25">
      <c r="B8" s="3">
        <v>0</v>
      </c>
    </row>
    <row r="9" spans="1:7" x14ac:dyDescent="0.25">
      <c r="B9" s="3"/>
    </row>
    <row r="10" spans="1:7" x14ac:dyDescent="0.25">
      <c r="A10" s="7" t="s">
        <v>49</v>
      </c>
      <c r="B10" t="s">
        <v>50</v>
      </c>
      <c r="D10" t="s">
        <v>51</v>
      </c>
    </row>
    <row r="11" spans="1:7" x14ac:dyDescent="0.25">
      <c r="B11" s="2">
        <f ca="1">IFERROR(IF(ScrollingIncrement[scroll increment]=0,Start_Date,IF(Start_Date+ScrollingIncrement[scroll increment]*15&lt;End_Date,Start_Date+ScrollingIncrement[scroll increment]*15,End_Date-1)),"")</f>
        <v>45553</v>
      </c>
      <c r="D11">
        <v>45</v>
      </c>
    </row>
    <row r="12" spans="1:7" x14ac:dyDescent="0.25">
      <c r="B12" s="2">
        <f ca="1">IFERROR(IF($B$11+15&lt;End_Date,$B$11+15,End_Date),"")</f>
        <v>45568</v>
      </c>
    </row>
    <row r="14" spans="1:7" x14ac:dyDescent="0.25">
      <c r="A14" s="7" t="s">
        <v>52</v>
      </c>
      <c r="B14" t="s">
        <v>16</v>
      </c>
      <c r="C14" t="s">
        <v>53</v>
      </c>
      <c r="D14" t="s">
        <v>54</v>
      </c>
      <c r="E14" t="s">
        <v>55</v>
      </c>
      <c r="F14" t="s">
        <v>56</v>
      </c>
    </row>
    <row r="15" spans="1:7" x14ac:dyDescent="0.25">
      <c r="B15" s="1" t="str">
        <f ca="1">IFERROR(IF(LEN(OFFSET(Tasks!$C6,ScrollingIncrement[scroll increment],0,1,1))=0,"",IF(OR(OFFSET(Tasks!$D6,ScrollingIncrement[scroll increment],0,1,1)&lt;=$B$12,OFFSET(Tasks!$C6,ScrollingIncrement[scroll increment],0,1,1)&gt;=($B$11-$D$11)),INDEX(Tasks[],OFFSET(Tasks!$B6,ScrollingIncrement[scroll increment],0,1,1),4),"")),"")</f>
        <v>Create stimuli</v>
      </c>
      <c r="C15" s="13">
        <f ca="1">IFERROR(IF(LEN(DynamicTaskData[[#This Row],[Tasks]])=0,$B$11,INDEX(Tasks[],OFFSET(Tasks!$B6,ScrollingIncrement[scroll increment],0,1,1),2)),"")</f>
        <v>45553</v>
      </c>
      <c r="D15">
        <f ca="1">IFERROR(IF(LEN(DynamicTaskData[[#This Row],[Tasks]])=0,0,IF(AND(Tasks!$C6&lt;=$B$12,Tasks!$D6&gt;=$B$12),ABS(OFFSET(Tasks!$C6,ScrollingIncrement[scroll increment],0,1,1)-$B$12)+1,OFFSET(Tasks!$F6,ScrollingIncrement[scroll increment],0,1,1))),"")</f>
        <v>15</v>
      </c>
      <c r="E15">
        <f ca="1">IFERROR(IF(LEN(DynamicTaskData[[#This Row],[Tasks]])=0,"",8),"")</f>
        <v>8</v>
      </c>
    </row>
    <row r="16" spans="1:7" x14ac:dyDescent="0.25">
      <c r="B16" s="1" t="str">
        <f ca="1">IFERROR(IF(LEN(OFFSET(Tasks!$C7,ScrollingIncrement[scroll increment],0,1,1))=0,"",IF(OR(OFFSET(Tasks!$D7,ScrollingIncrement[scroll increment],0,1,1)&lt;=$B$12,OFFSET(Tasks!$C7,ScrollingIncrement[scroll increment],0,1,1)&gt;=($B$11-$D$11)),INDEX(Tasks[],OFFSET(Tasks!$B7,ScrollingIncrement[scroll increment],0,1,1),4),"")),"")</f>
        <v>Read Levison &amp; Brown (1987)</v>
      </c>
      <c r="C16" s="13">
        <f ca="1">IFERROR(IF(LEN(DynamicTaskData[[#This Row],[Tasks]])=0,$B$11,INDEX(Tasks[],OFFSET(Tasks!$B7,ScrollingIncrement[scroll increment],0,1,1),2)),"")</f>
        <v>45553</v>
      </c>
      <c r="D16">
        <f ca="1">IFERROR(IF(LEN(DynamicTaskData[[#This Row],[Tasks]])=0,0,IF(AND(Tasks!$C7&lt;=$B$12,Tasks!$D7&gt;=$B$12),ABS(OFFSET(Tasks!$C7,ScrollingIncrement[scroll increment],0,1,1)-$B$12)+1,OFFSET(Tasks!$F7,ScrollingIncrement[scroll increment],0,1,1))),"")</f>
        <v>8</v>
      </c>
      <c r="E16">
        <f ca="1">IFERROR(IF(LEN(DynamicTaskData[[#This Row],[Tasks]])=0,"",7),"")</f>
        <v>7</v>
      </c>
      <c r="G16" t="s">
        <v>57</v>
      </c>
    </row>
    <row r="17" spans="1:10" x14ac:dyDescent="0.25">
      <c r="A17" s="7" t="s">
        <v>58</v>
      </c>
      <c r="B17" s="1" t="str">
        <f ca="1">IFERROR(IF(LEN(OFFSET(Tasks!$C8,ScrollingIncrement[scroll increment],0,1,1))=0,"",IF(OR(OFFSET(Tasks!$D8,ScrollingIncrement[scroll increment],0,1,1)&lt;=$B$12,OFFSET(Tasks!$C8,ScrollingIncrement[scroll increment],0,1,1)&gt;=($B$11-$D$11)),INDEX(Tasks[],OFFSET(Tasks!$B8,ScrollingIncrement[scroll increment],0,1,1),4),"")),"")</f>
        <v>Find participants</v>
      </c>
      <c r="C17" s="13">
        <f ca="1">IFERROR(IF(LEN(DynamicTaskData[[#This Row],[Tasks]])=0,$B$11,INDEX(Tasks[],OFFSET(Tasks!$B8,ScrollingIncrement[scroll increment],0,1,1),2)),"")</f>
        <v>45567</v>
      </c>
      <c r="D17">
        <f ca="1">IFERROR(IF(LEN(DynamicTaskData[[#This Row],[Tasks]])=0,0,IF(AND(Tasks!$C8&lt;=$B$12,Tasks!$D8&gt;=$B$12),ABS(OFFSET(Tasks!$C8,ScrollingIncrement[scroll increment],0,1,1)-$B$12)+1,OFFSET(Tasks!$F8,ScrollingIncrement[scroll increment],0,1,1))),"")</f>
        <v>2</v>
      </c>
      <c r="E17">
        <f ca="1">IFERROR(IF(LEN(DynamicTaskData[[#This Row],[Tasks]])=0,"",6),"")</f>
        <v>6</v>
      </c>
      <c r="G17" t="s">
        <v>15</v>
      </c>
      <c r="H17" t="s">
        <v>29</v>
      </c>
      <c r="I17" t="s">
        <v>59</v>
      </c>
      <c r="J17" t="s">
        <v>60</v>
      </c>
    </row>
    <row r="18" spans="1:10" x14ac:dyDescent="0.25">
      <c r="B18" s="1" t="str">
        <f ca="1">IFERROR(IF(LEN(OFFSET(Tasks!$C9,ScrollingIncrement[scroll increment],0,1,1))=0,"",IF(OR(OFFSET(Tasks!$D9,ScrollingIncrement[scroll increment],0,1,1)&lt;=$B$12,OFFSET(Tasks!$C9,ScrollingIncrement[scroll increment],0,1,1)&gt;=($B$11-$D$11)),INDEX(Tasks[],OFFSET(Tasks!$B9,ScrollingIncrement[scroll increment],0,1,1),4),"")),"")</f>
        <v>Collect data</v>
      </c>
      <c r="C18" s="13">
        <f ca="1">IFERROR(IF(LEN(DynamicTaskData[[#This Row],[Tasks]])=0,$B$11,INDEX(Tasks[],OFFSET(Tasks!$B9,ScrollingIncrement[scroll increment],0,1,1),2)),"")</f>
        <v>45581</v>
      </c>
      <c r="D18">
        <f ca="1">IFERROR(IF(LEN(DynamicTaskData[[#This Row],[Tasks]])=0,0,IF(AND(Tasks!$C9&lt;=$B$12,Tasks!$D9&gt;=$B$12),ABS(OFFSET(Tasks!$C9,ScrollingIncrement[scroll increment],0,1,1)-$B$12)+1,OFFSET(Tasks!$F9,ScrollingIncrement[scroll increment],0,1,1))),"")</f>
        <v>32</v>
      </c>
      <c r="E18">
        <f ca="1">IFERROR(IF(LEN(DynamicTaskData[[#This Row],[Tasks]])=0,"",5),"")</f>
        <v>5</v>
      </c>
      <c r="G18" s="1" t="str">
        <f ca="1">IFERROR(IF(LEN(Milestones!D6)=0,"",IF(AND(Milestones!D6&lt;=$B$12,Milestones!D6&gt;=$B$11-$D$11),Milestones!E6,"")),"")</f>
        <v>Meeting with Kendra</v>
      </c>
      <c r="H18" s="11">
        <f ca="1">IFERROR(IF(LEN(DynamicMilestoneData[[#This Row],[Milestones]])=0,$B$12,Milestones!$D6),2)</f>
        <v>45552</v>
      </c>
      <c r="I18">
        <f ca="1">IFERROR(IF(LEN(DynamicMilestoneData[[#This Row],[Milestones]])=0,"",Milestones!$C6),"")</f>
        <v>1</v>
      </c>
    </row>
    <row r="19" spans="1:10" x14ac:dyDescent="0.25">
      <c r="B19" s="1" t="str">
        <f ca="1">IFERROR(IF(LEN(OFFSET(Tasks!$C10,ScrollingIncrement[scroll increment],0,1,1))=0,"",IF(OR(OFFSET(Tasks!$D10,ScrollingIncrement[scroll increment],0,1,1)&lt;=$B$12,OFFSET(Tasks!$C10,ScrollingIncrement[scroll increment],0,1,1)&gt;=($B$11-$D$11)),INDEX(Tasks[],OFFSET(Tasks!$B10,ScrollingIncrement[scroll increment],0,1,1),4),"")),"")</f>
        <v>Analyze data</v>
      </c>
      <c r="C19" s="13">
        <f ca="1">IFERROR(IF(LEN(DynamicTaskData[[#This Row],[Tasks]])=0,$B$11,INDEX(Tasks[],OFFSET(Tasks!$B10,ScrollingIncrement[scroll increment],0,1,1),2)),"")</f>
        <v>45612</v>
      </c>
      <c r="D19">
        <f ca="1">IFERROR(IF(LEN(DynamicTaskData[[#This Row],[Tasks]])=0,0,IF(AND(Tasks!$C10&lt;=$B$12,Tasks!$D10&gt;=$B$12),ABS(OFFSET(Tasks!$C10,ScrollingIncrement[scroll increment],0,1,1)-$B$12)+1,OFFSET(Tasks!$F10,ScrollingIncrement[scroll increment],0,1,1))),"")</f>
        <v>16</v>
      </c>
      <c r="E19">
        <f ca="1">IFERROR(IF(LEN(DynamicTaskData[[#This Row],[Tasks]])=0,"",4),"")</f>
        <v>4</v>
      </c>
      <c r="G19" s="1" t="str">
        <f>IFERROR(IF(LEN(Milestones!D7)=0,"",IF(AND(Milestones!D7&lt;=$B$12,Milestones!D7&gt;=$B$11-$D$11),Milestones!E7,"")),"")</f>
        <v/>
      </c>
      <c r="H19" s="11">
        <f ca="1">IFERROR(IF(LEN(DynamicMilestoneData[[#This Row],[Milestones]])=0,$B$12,Milestones!$D7),2)</f>
        <v>45568</v>
      </c>
      <c r="I19" t="str">
        <f>IFERROR(IF(LEN(DynamicMilestoneData[[#This Row],[Milestones]])=0,"",Milestones!$C7),"")</f>
        <v/>
      </c>
    </row>
    <row r="20" spans="1:10" x14ac:dyDescent="0.25">
      <c r="B20" s="1" t="str">
        <f ca="1">IFERROR(IF(LEN(OFFSET(Tasks!$C11,ScrollingIncrement[scroll increment],0,1,1))=0,"",IF(OR(OFFSET(Tasks!$D11,ScrollingIncrement[scroll increment],0,1,1)&lt;=$B$12,OFFSET(Tasks!$C11,ScrollingIncrement[scroll increment],0,1,1)&gt;=($B$11-$D$11)),INDEX(Tasks[],OFFSET(Tasks!$B11,ScrollingIncrement[scroll increment],0,1,1),4),"")),"")</f>
        <v/>
      </c>
      <c r="C20" s="13">
        <f ca="1">IFERROR(IF(LEN(DynamicTaskData[[#This Row],[Tasks]])=0,$B$11,INDEX(Tasks[],OFFSET(Tasks!$B11,ScrollingIncrement[scroll increment],0,1,1),2)),"")</f>
        <v>45553</v>
      </c>
      <c r="D20">
        <f ca="1">IFERROR(IF(LEN(DynamicTaskData[[#This Row],[Tasks]])=0,0,IF(AND(Tasks!$C11&lt;=$B$12,Tasks!$D11&gt;=$B$12),ABS(OFFSET(Tasks!$C11,ScrollingIncrement[scroll increment],0,1,1)-$B$12)+1,OFFSET(Tasks!$F11,ScrollingIncrement[scroll increment],0,1,1))),"")</f>
        <v>0</v>
      </c>
      <c r="E20" t="str">
        <f ca="1">IFERROR(IF(LEN(DynamicTaskData[[#This Row],[Tasks]])=0,"",3),"")</f>
        <v/>
      </c>
      <c r="G20" s="1" t="str">
        <f>IFERROR(IF(LEN(Milestones!D8)=0,"",IF(AND(Milestones!D8&lt;=$B$12,Milestones!D8&gt;=$B$11-$D$11),Milestones!E8,"")),"")</f>
        <v/>
      </c>
      <c r="H20" s="11">
        <f ca="1">IFERROR(IF(LEN(DynamicMilestoneData[[#This Row],[Milestones]])=0,$B$12,Milestones!$D8),2)</f>
        <v>45568</v>
      </c>
      <c r="I20" t="str">
        <f>IFERROR(IF(LEN(DynamicMilestoneData[[#This Row],[Milestones]])=0,"",Milestones!$C8),"")</f>
        <v/>
      </c>
    </row>
    <row r="21" spans="1:10" x14ac:dyDescent="0.25">
      <c r="B21" s="1" t="str">
        <f ca="1">IFERROR(IF(LEN(OFFSET(Tasks!$C12,ScrollingIncrement[scroll increment],0,1,1))=0,"",IF(OR(OFFSET(Tasks!$D12,ScrollingIncrement[scroll increment],0,1,1)&lt;=$B$12,OFFSET(Tasks!$C12,ScrollingIncrement[scroll increment],0,1,1)&gt;=($B$11-$D$11)),INDEX(Tasks[],OFFSET(Tasks!$B12,ScrollingIncrement[scroll increment],0,1,1),4),"")),"")</f>
        <v/>
      </c>
      <c r="C21" s="13">
        <f ca="1">IFERROR(IF(LEN(DynamicTaskData[[#This Row],[Tasks]])=0,$B$11,INDEX(Tasks[],OFFSET(Tasks!$B12,ScrollingIncrement[scroll increment],0,1,1),2)),"")</f>
        <v>45553</v>
      </c>
      <c r="D21">
        <f ca="1">IFERROR(IF(LEN(DynamicTaskData[[#This Row],[Tasks]])=0,0,IF(AND(Tasks!$C12&lt;=$B$12,Tasks!$D12&gt;=$B$12),ABS(OFFSET(Tasks!$C12,ScrollingIncrement[scroll increment],0,1,1)-$B$12)+1,OFFSET(Tasks!$F12,ScrollingIncrement[scroll increment],0,1,1))),"")</f>
        <v>0</v>
      </c>
      <c r="E21" t="str">
        <f ca="1">IFERROR(IF(LEN(DynamicTaskData[[#This Row],[Tasks]])=0,"",2),"")</f>
        <v/>
      </c>
      <c r="G21" s="1" t="str">
        <f>IFERROR(IF(LEN(Milestones!D9)=0,"",IF(AND(Milestones!D9&lt;=$B$12,Milestones!D9&gt;=$B$11-$D$11),Milestones!E9,"")),"")</f>
        <v/>
      </c>
      <c r="H21" s="11">
        <f ca="1">IFERROR(IF(LEN(DynamicMilestoneData[[#This Row],[Milestones]])=0,$B$12,Milestones!$D9),2)</f>
        <v>45568</v>
      </c>
      <c r="I21" t="str">
        <f>IFERROR(IF(LEN(DynamicMilestoneData[[#This Row],[Milestones]])=0,"",Milestones!$C9),"")</f>
        <v/>
      </c>
    </row>
    <row r="22" spans="1:10" x14ac:dyDescent="0.25">
      <c r="G22" s="1" t="str">
        <f>IFERROR(IF(LEN(Milestones!D10)=0,"",IF(AND(Milestones!D10&lt;=$B$12,Milestones!D10&gt;=$B$11-$D$11),Milestones!E10,"")),"")</f>
        <v/>
      </c>
      <c r="H22" s="11">
        <f ca="1">IFERROR(IF(LEN(DynamicMilestoneData[[#This Row],[Milestones]])=0,$B$12,Milestones!$D10),2)</f>
        <v>45568</v>
      </c>
      <c r="I22" t="str">
        <f>IFERROR(IF(LEN(DynamicMilestoneData[[#This Row],[Milestones]])=0,"",Milestones!$C10),"")</f>
        <v/>
      </c>
    </row>
    <row r="23" spans="1:10" x14ac:dyDescent="0.25">
      <c r="G23" s="1" t="str">
        <f>IFERROR(IF(LEN(Milestones!D11)=0,"",IF(AND(Milestones!D11&lt;=$B$12,Milestones!D11&gt;=$B$11-$D$11),Milestones!E11,"")),"")</f>
        <v/>
      </c>
      <c r="H23" s="11">
        <f ca="1">IFERROR(IF(LEN(DynamicMilestoneData[[#This Row],[Milestones]])=0,$B$12,Milestones!$D11),2)</f>
        <v>45568</v>
      </c>
      <c r="I23" t="str">
        <f>IFERROR(IF(LEN(DynamicMilestoneData[[#This Row],[Milestones]])=0,"",Milestones!$C11),"")</f>
        <v/>
      </c>
    </row>
    <row r="24" spans="1:10" x14ac:dyDescent="0.25">
      <c r="G24" s="1" t="str">
        <f>IFERROR(IF(LEN(Milestones!D12)=0,"",IF(AND(Milestones!D12&lt;=$B$12,Milestones!D12&gt;=$B$11-$D$11),Milestones!E12,"")),"")</f>
        <v/>
      </c>
      <c r="H24" s="11">
        <f ca="1">IFERROR(IF(LEN(DynamicMilestoneData[[#This Row],[Milestones]])=0,$B$12,Milestones!$D12),2)</f>
        <v>45568</v>
      </c>
      <c r="I24" t="str">
        <f>IFERROR(IF(LEN(DynamicMilestoneData[[#This Row],[Milestones]])=0,"",Milestones!$C12),"")</f>
        <v/>
      </c>
    </row>
    <row r="25" spans="1:10" x14ac:dyDescent="0.25">
      <c r="G25" s="1" t="str">
        <f>IFERROR(IF(LEN(Milestones!D13)=0,"",IF(AND(Milestones!D13&lt;=$B$12,Milestones!D13&gt;=$B$11-$D$11),Milestones!E13,"")),"")</f>
        <v/>
      </c>
      <c r="H25" s="11">
        <f ca="1">IFERROR(IF(LEN(DynamicMilestoneData[[#This Row],[Milestones]])=0,$B$12,Milestones!$D13),2)</f>
        <v>45568</v>
      </c>
      <c r="I25" t="str">
        <f>IFERROR(IF(LEN(DynamicMilestoneData[[#This Row],[Milestones]])=0,"",Milestones!$C13),"")</f>
        <v/>
      </c>
    </row>
    <row r="26" spans="1:10" x14ac:dyDescent="0.25">
      <c r="G26" s="1" t="str">
        <f>IFERROR(IF(LEN(Milestones!D14)=0,"",IF(AND(Milestones!D14&lt;=$B$12,Milestones!D14&gt;=$B$11-$D$11),Milestones!E14,"")),"")</f>
        <v/>
      </c>
      <c r="H26" s="11">
        <f ca="1">IFERROR(IF(LEN(DynamicMilestoneData[[#This Row],[Milestones]])=0,$B$12,Milestones!$D14),2)</f>
        <v>45568</v>
      </c>
      <c r="I26" t="str">
        <f>IFERROR(IF(LEN(DynamicMilestoneData[[#This Row],[Milestones]])=0,"",Milestones!$C14),"")</f>
        <v/>
      </c>
    </row>
    <row r="27" spans="1:10" x14ac:dyDescent="0.25">
      <c r="G27" s="1" t="str">
        <f>IFERROR(IF(LEN(Milestones!D15)=0,"",IF(AND(Milestones!D15&lt;=$B$12,Milestones!D15&gt;=$B$11-$D$11),Milestones!E15,"")),"")</f>
        <v/>
      </c>
      <c r="H27" s="11">
        <f ca="1">IFERROR(IF(LEN(DynamicMilestoneData[[#This Row],[Milestones]])=0,$B$12,Milestones!$D15),2)</f>
        <v>45568</v>
      </c>
      <c r="I27" t="str">
        <f>IFERROR(IF(LEN(DynamicMilestoneData[[#This Row],[Milestones]])=0,"",Milestones!$C15),"")</f>
        <v/>
      </c>
    </row>
    <row r="28" spans="1:10" x14ac:dyDescent="0.25">
      <c r="G28" s="1" t="str">
        <f>IFERROR(IF(LEN(Milestones!D16)=0,"",IF(AND(Milestones!D16&lt;=$B$12,Milestones!D16&gt;=$B$11-$D$11),Milestones!E16,"")),"")</f>
        <v/>
      </c>
      <c r="H28" s="11">
        <f ca="1">IFERROR(IF(LEN(DynamicMilestoneData[[#This Row],[Milestones]])=0,$B$12,Milestones!$D16),2)</f>
        <v>45568</v>
      </c>
      <c r="I28" t="str">
        <f>IFERROR(IF(LEN(DynamicMilestoneData[[#This Row],[Milestones]])=0,"",Milestones!$C16),"")</f>
        <v/>
      </c>
    </row>
    <row r="29" spans="1:10" x14ac:dyDescent="0.25">
      <c r="G29" s="1" t="str">
        <f>IFERROR(IF(LEN(Milestones!D17)=0,"",IF(AND(Milestones!D17&lt;=$B$12,Milestones!D17&gt;=$B$11-$D$11),Milestones!E17,"")),"")</f>
        <v/>
      </c>
      <c r="H29" s="11">
        <f ca="1">IFERROR(IF(LEN(DynamicMilestoneData[[#This Row],[Milestones]])=0,$B$12,Milestones!$D17),2)</f>
        <v>45568</v>
      </c>
      <c r="I29" t="str">
        <f>IFERROR(IF(LEN(DynamicMilestoneData[[#This Row],[Milestones]])=0,"",Milestones!$C17),"")</f>
        <v/>
      </c>
    </row>
    <row r="30" spans="1:10" x14ac:dyDescent="0.25">
      <c r="G30" s="1" t="str">
        <f>IFERROR(IF(LEN(Milestones!D18)=0,"",IF(AND(Milestones!D18&lt;=$B$12,Milestones!D18&gt;=$B$11-$D$11),Milestones!E18,"")),"")</f>
        <v/>
      </c>
      <c r="H30" s="11">
        <f ca="1">IFERROR(IF(LEN(DynamicMilestoneData[[#This Row],[Milestones]])=0,$B$12,Milestones!$D18),2)</f>
        <v>45568</v>
      </c>
      <c r="I30" t="str">
        <f>IFERROR(IF(LEN(DynamicMilestoneData[[#This Row],[Milestones]])=0,"",Milestones!$C18),"")</f>
        <v/>
      </c>
    </row>
    <row r="31" spans="1:10" x14ac:dyDescent="0.25">
      <c r="G31" s="1" t="str">
        <f>IFERROR(IF(LEN(Milestones!D19)=0,"",IF(AND(Milestones!D19&lt;=$B$12,Milestones!D19&gt;=$B$11-$D$11),Milestones!E19,"")),"")</f>
        <v/>
      </c>
      <c r="H31" s="11">
        <f ca="1">IFERROR(IF(LEN(DynamicMilestoneData[[#This Row],[Milestones]])=0,$B$12,Milestones!$D19),2)</f>
        <v>45568</v>
      </c>
      <c r="I31" t="str">
        <f>IFERROR(IF(LEN(DynamicMilestoneData[[#This Row],[Milestones]])=0,"",Milestones!$C19),"")</f>
        <v/>
      </c>
    </row>
    <row r="32" spans="1:10" x14ac:dyDescent="0.25">
      <c r="A32" s="7" t="s">
        <v>61</v>
      </c>
      <c r="G32" s="1" t="str">
        <f>IFERROR(IF(LEN(Milestones!D20)=0,"",IF(AND(Milestones!D20&lt;=$B$12,Milestones!D20&gt;=$B$11-$D$11),Milestones!E20,"")),"")</f>
        <v/>
      </c>
      <c r="H32" s="11">
        <f ca="1">IFERROR(IF(LEN(DynamicMilestoneData[[#This Row],[Milestones]])=0,$B$12,Milestones!$D20),2)</f>
        <v>45568</v>
      </c>
      <c r="I32" t="str">
        <f>IFERROR(IF(LEN(DynamicMilestoneData[[#This Row],[Milestones]])=0,"",Milestones!$C20),"")</f>
        <v/>
      </c>
      <c r="J32" t="s">
        <v>62</v>
      </c>
    </row>
  </sheetData>
  <printOptions horizontalCentered="1"/>
  <pageMargins left="0.7" right="0.7" top="0.75" bottom="0.75" header="0.3" footer="0.3"/>
  <pageSetup scale="38" fitToHeight="0" orientation="portrait" horizontalDpi="1200" verticalDpi="1200" r:id="rId1"/>
  <headerFooter differentFirst="1">
    <oddFooter>Page &amp;P of &amp;N</oddFooter>
  </headerFooter>
  <ignoredErrors>
    <ignoredError sqref="B11:B12 E15:E21" calculatedColumn="1"/>
  </ignoredErrors>
  <tableParts count="6">
    <tablePart r:id="rId2"/>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D45AD4-6180-473D-9760-1DF1E5324A30}">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63C5A86C-9F52-45E5-B145-AB5B709CADB2}">
  <ds:schemaRefs>
    <ds:schemaRef ds:uri="http://schemas.microsoft.com/sharepoint/v3/contenttype/forms"/>
  </ds:schemaRefs>
</ds:datastoreItem>
</file>

<file path=customXml/itemProps3.xml><?xml version="1.0" encoding="utf-8"?>
<ds:datastoreItem xmlns:ds="http://schemas.openxmlformats.org/officeDocument/2006/customXml" ds:itemID="{D291D133-51F3-4E64-A5EC-B36024AFB4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TM56185482</Templat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About</vt:lpstr>
      <vt:lpstr>Milestones</vt:lpstr>
      <vt:lpstr>Tasks</vt:lpstr>
      <vt:lpstr>Gantt Chart</vt:lpstr>
      <vt:lpstr>Dynamic Chart Data Hidden</vt:lpstr>
      <vt:lpstr>Track_Today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Robert Esposito</dc:creator>
  <cp:keywords/>
  <dc:description/>
  <cp:lastModifiedBy>Robert Esposito</cp:lastModifiedBy>
  <dcterms:created xsi:type="dcterms:W3CDTF">2024-01-10T06:43:06Z</dcterms:created>
  <dcterms:modified xsi:type="dcterms:W3CDTF">2024-09-18T14:58:43Z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