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1"/>
  </bookViews>
  <sheets>
    <sheet name="RTK" sheetId="6" r:id="rId1"/>
    <sheet name="Loam" sheetId="9" r:id="rId2"/>
  </sheets>
  <definedNames>
    <definedName name="_xlchart.v1.0" hidden="1">RTK!$H$43:$H$82</definedName>
    <definedName name="_xlchart.v1.1" hidden="1">RTK!$H$43:$H$82</definedName>
  </definedNames>
  <calcPr calcId="162913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6" l="1"/>
  <c r="F43" i="6"/>
  <c r="G43" i="6"/>
  <c r="H43" i="6"/>
  <c r="E44" i="6"/>
  <c r="F44" i="6"/>
  <c r="G44" i="6"/>
  <c r="H44" i="6"/>
  <c r="E45" i="6"/>
  <c r="F45" i="6"/>
  <c r="G45" i="6"/>
  <c r="H45" i="6"/>
  <c r="E46" i="6"/>
  <c r="F46" i="6"/>
  <c r="G46" i="6"/>
  <c r="H46" i="6"/>
  <c r="E47" i="6"/>
  <c r="F47" i="6"/>
  <c r="G47" i="6"/>
  <c r="H47" i="6"/>
  <c r="E48" i="6"/>
  <c r="F48" i="6"/>
  <c r="G48" i="6"/>
  <c r="H48" i="6"/>
  <c r="E49" i="6"/>
  <c r="F49" i="6"/>
  <c r="G49" i="6"/>
  <c r="H49" i="6"/>
  <c r="E50" i="6"/>
  <c r="F50" i="6"/>
  <c r="G50" i="6"/>
  <c r="H50" i="6"/>
  <c r="E51" i="6"/>
  <c r="F51" i="6"/>
  <c r="G51" i="6"/>
  <c r="H51" i="6"/>
  <c r="E52" i="6"/>
  <c r="F52" i="6"/>
  <c r="G52" i="6"/>
  <c r="H52" i="6"/>
  <c r="E53" i="6"/>
  <c r="F53" i="6"/>
  <c r="G53" i="6"/>
  <c r="H53" i="6"/>
  <c r="E54" i="6"/>
  <c r="F54" i="6"/>
  <c r="G54" i="6"/>
  <c r="H54" i="6"/>
  <c r="E55" i="6"/>
  <c r="F55" i="6"/>
  <c r="G55" i="6"/>
  <c r="H55" i="6"/>
  <c r="E56" i="6"/>
  <c r="F56" i="6"/>
  <c r="G56" i="6"/>
  <c r="H56" i="6"/>
  <c r="E57" i="6"/>
  <c r="F57" i="6"/>
  <c r="G57" i="6"/>
  <c r="H57" i="6"/>
  <c r="E58" i="6"/>
  <c r="F58" i="6"/>
  <c r="G58" i="6"/>
  <c r="H58" i="6"/>
  <c r="E59" i="6"/>
  <c r="F59" i="6"/>
  <c r="G59" i="6"/>
  <c r="H59" i="6"/>
  <c r="E60" i="6"/>
  <c r="F60" i="6"/>
  <c r="G60" i="6"/>
  <c r="H60" i="6"/>
  <c r="E61" i="6"/>
  <c r="F61" i="6"/>
  <c r="G61" i="6"/>
  <c r="H61" i="6"/>
  <c r="E62" i="6"/>
  <c r="F62" i="6"/>
  <c r="G62" i="6"/>
  <c r="H62" i="6"/>
  <c r="E63" i="6"/>
  <c r="F63" i="6"/>
  <c r="G63" i="6"/>
  <c r="H63" i="6"/>
  <c r="E64" i="6"/>
  <c r="F64" i="6"/>
  <c r="G64" i="6"/>
  <c r="H64" i="6"/>
  <c r="E65" i="6"/>
  <c r="F65" i="6"/>
  <c r="G65" i="6"/>
  <c r="H65" i="6"/>
  <c r="E66" i="6"/>
  <c r="F66" i="6"/>
  <c r="G66" i="6"/>
  <c r="H66" i="6"/>
  <c r="E67" i="6"/>
  <c r="F67" i="6"/>
  <c r="G67" i="6"/>
  <c r="H67" i="6"/>
  <c r="E68" i="6"/>
  <c r="F68" i="6"/>
  <c r="G68" i="6"/>
  <c r="H68" i="6"/>
  <c r="E69" i="6"/>
  <c r="F69" i="6"/>
  <c r="G69" i="6"/>
  <c r="H69" i="6"/>
  <c r="E70" i="6"/>
  <c r="F70" i="6"/>
  <c r="G70" i="6"/>
  <c r="H70" i="6"/>
  <c r="E71" i="6"/>
  <c r="F71" i="6"/>
  <c r="G71" i="6"/>
  <c r="H71" i="6"/>
  <c r="E72" i="6"/>
  <c r="F72" i="6"/>
  <c r="G72" i="6"/>
  <c r="H72" i="6"/>
  <c r="E73" i="6"/>
  <c r="F73" i="6"/>
  <c r="G73" i="6"/>
  <c r="H73" i="6"/>
  <c r="E74" i="6"/>
  <c r="F74" i="6"/>
  <c r="G74" i="6"/>
  <c r="H74" i="6"/>
  <c r="E75" i="6"/>
  <c r="F75" i="6"/>
  <c r="G75" i="6"/>
  <c r="H75" i="6"/>
  <c r="E76" i="6"/>
  <c r="F76" i="6"/>
  <c r="G76" i="6"/>
  <c r="H76" i="6"/>
  <c r="E77" i="6"/>
  <c r="F77" i="6"/>
  <c r="G77" i="6"/>
  <c r="H77" i="6"/>
  <c r="E78" i="6"/>
  <c r="F78" i="6"/>
  <c r="G78" i="6"/>
  <c r="H78" i="6"/>
  <c r="E79" i="6"/>
  <c r="F79" i="6"/>
  <c r="G79" i="6"/>
  <c r="H79" i="6"/>
  <c r="E80" i="6"/>
  <c r="F80" i="6"/>
  <c r="G80" i="6"/>
  <c r="H80" i="6"/>
  <c r="E81" i="6"/>
  <c r="F81" i="6"/>
  <c r="G81" i="6"/>
  <c r="H81" i="6"/>
  <c r="E82" i="6"/>
  <c r="F82" i="6"/>
  <c r="G82" i="6"/>
  <c r="H82" i="6"/>
  <c r="H85" i="6"/>
  <c r="H84" i="6"/>
  <c r="U51" i="6"/>
  <c r="V51" i="6"/>
  <c r="U50" i="6"/>
  <c r="V50" i="6"/>
  <c r="U49" i="6"/>
  <c r="V49" i="6"/>
  <c r="U48" i="6"/>
  <c r="V48" i="6"/>
  <c r="U47" i="6"/>
  <c r="V47" i="6"/>
  <c r="U46" i="6"/>
  <c r="V46" i="6"/>
  <c r="U45" i="6"/>
  <c r="V45" i="6"/>
  <c r="U44" i="6"/>
  <c r="V44" i="6"/>
</calcChain>
</file>

<file path=xl/sharedStrings.xml><?xml version="1.0" encoding="utf-8"?>
<sst xmlns="http://schemas.openxmlformats.org/spreadsheetml/2006/main" count="23" uniqueCount="23">
  <si>
    <t>激光测距仪测量距离</t>
    <phoneticPr fontId="1" type="noConversion"/>
  </si>
  <si>
    <t>激光测距仪实际测量值与前一位置差值</t>
    <phoneticPr fontId="1" type="noConversion"/>
  </si>
  <si>
    <t>RTK与前一位置之间的距离</t>
    <phoneticPr fontId="1" type="noConversion"/>
  </si>
  <si>
    <t>ACC=1m</t>
    <phoneticPr fontId="1" type="noConversion"/>
  </si>
  <si>
    <t>RTK与P0位置之间的距离</t>
    <phoneticPr fontId="1" type="noConversion"/>
  </si>
  <si>
    <t>与前一位置差值</t>
    <phoneticPr fontId="1" type="noConversion"/>
  </si>
  <si>
    <t>激光测距仪实际测量值0.666</t>
    <phoneticPr fontId="1" type="noConversion"/>
  </si>
  <si>
    <t>平均值</t>
    <phoneticPr fontId="1" type="noConversion"/>
  </si>
  <si>
    <t>均方差</t>
    <phoneticPr fontId="1" type="noConversion"/>
  </si>
  <si>
    <t>差值</t>
    <phoneticPr fontId="1" type="noConversion"/>
  </si>
  <si>
    <t>差值绝对值</t>
    <phoneticPr fontId="1" type="noConversion"/>
  </si>
  <si>
    <t>初始位置经度</t>
    <phoneticPr fontId="1" type="noConversion"/>
  </si>
  <si>
    <t>初始位置纬度</t>
    <phoneticPr fontId="1" type="noConversion"/>
  </si>
  <si>
    <t>测量位置经度</t>
    <phoneticPr fontId="1" type="noConversion"/>
  </si>
  <si>
    <t>测量位置纬度</t>
    <phoneticPr fontId="1" type="noConversion"/>
  </si>
  <si>
    <t>测量时间</t>
    <phoneticPr fontId="1" type="noConversion"/>
  </si>
  <si>
    <t>测量地点</t>
    <phoneticPr fontId="1" type="noConversion"/>
  </si>
  <si>
    <t>2017.5.17</t>
    <phoneticPr fontId="1" type="noConversion"/>
  </si>
  <si>
    <t>学校广场</t>
    <phoneticPr fontId="1" type="noConversion"/>
  </si>
  <si>
    <t>两楼之间</t>
    <phoneticPr fontId="1" type="noConversion"/>
  </si>
  <si>
    <t>楼梯两侧</t>
    <phoneticPr fontId="1" type="noConversion"/>
  </si>
  <si>
    <t>实测</t>
    <phoneticPr fontId="1" type="noConversion"/>
  </si>
  <si>
    <t>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</si>
</sst>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_ 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数据分析来源：</a:t>
            </a:r>
            <a:r>
              <a:rPr lang="zh-CN" altLang="en-US"/>
              <a:t>以中间位置为基准测量出的距离</a:t>
            </a:r>
            <a:endParaRPr lang="en-US" altLang="zh-CN"/>
          </a:p>
        </c:rich>
      </c:tx>
      <c:layout>
        <c:manualLayout>
          <c:xMode val="edge"/>
          <c:yMode val="edge"/>
          <c:x val="0.31984098984977477"/>
          <c:y val="3.8332311229830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RTK!$G$43:$G$82</c:f>
              <c:numCache>
                <c:formatCode>0.000_ </c:formatCode>
                <c:ptCount val="40"/>
                <c:pt idx="0">
                  <c:v>-0.10900309157904786</c:v>
                </c:pt>
                <c:pt idx="1">
                  <c:v>-0.12015897591263425</c:v>
                </c:pt>
                <c:pt idx="2">
                  <c:v>-9.1223214391803253E-2</c:v>
                </c:pt>
                <c:pt idx="3">
                  <c:v>-4.4129944651978725E-2</c:v>
                </c:pt>
                <c:pt idx="4">
                  <c:v>-0.14972847218797103</c:v>
                </c:pt>
                <c:pt idx="5">
                  <c:v>-0.13418103630427147</c:v>
                </c:pt>
                <c:pt idx="6">
                  <c:v>-0.13007560703179788</c:v>
                </c:pt>
                <c:pt idx="7">
                  <c:v>-8.2959727276681328E-2</c:v>
                </c:pt>
                <c:pt idx="8">
                  <c:v>-6.2408403148368485E-2</c:v>
                </c:pt>
                <c:pt idx="9">
                  <c:v>-8.0836904406838883E-2</c:v>
                </c:pt>
                <c:pt idx="10">
                  <c:v>6.888503206781138E-3</c:v>
                </c:pt>
                <c:pt idx="11">
                  <c:v>-2.0238509709293417E-2</c:v>
                </c:pt>
                <c:pt idx="12">
                  <c:v>4.0018974670084084E-2</c:v>
                </c:pt>
                <c:pt idx="13">
                  <c:v>0</c:v>
                </c:pt>
                <c:pt idx="14">
                  <c:v>9.6255914168361656E-3</c:v>
                </c:pt>
                <c:pt idx="15">
                  <c:v>-3.5993030130392789E-2</c:v>
                </c:pt>
                <c:pt idx="16">
                  <c:v>2.5033135504397563E-3</c:v>
                </c:pt>
                <c:pt idx="17">
                  <c:v>1.1998648079512009E-3</c:v>
                </c:pt>
                <c:pt idx="18">
                  <c:v>-4.0798281157181648E-3</c:v>
                </c:pt>
                <c:pt idx="19">
                  <c:v>-3.768226110099171E-2</c:v>
                </c:pt>
                <c:pt idx="20">
                  <c:v>3.0691848678206846E-2</c:v>
                </c:pt>
                <c:pt idx="21">
                  <c:v>-3.3129944651979493E-2</c:v>
                </c:pt>
                <c:pt idx="22">
                  <c:v>3.1470178952273997E-2</c:v>
                </c:pt>
                <c:pt idx="23">
                  <c:v>-5.8665102554938287E-2</c:v>
                </c:pt>
                <c:pt idx="24">
                  <c:v>-3.8205232780008203E-2</c:v>
                </c:pt>
                <c:pt idx="25">
                  <c:v>-0.1461430169267306</c:v>
                </c:pt>
                <c:pt idx="26">
                  <c:v>-5.6996907545552311E-2</c:v>
                </c:pt>
                <c:pt idx="27">
                  <c:v>-5.7598158433530777E-2</c:v>
                </c:pt>
                <c:pt idx="28">
                  <c:v>-8.8567137374903737E-2</c:v>
                </c:pt>
                <c:pt idx="29">
                  <c:v>8.9428505897403809E-2</c:v>
                </c:pt>
                <c:pt idx="30">
                  <c:v>8.2888734444337864E-2</c:v>
                </c:pt>
                <c:pt idx="31">
                  <c:v>0.11693205817009478</c:v>
                </c:pt>
                <c:pt idx="32">
                  <c:v>0.14537960660099003</c:v>
                </c:pt>
                <c:pt idx="33">
                  <c:v>-0.12440840314836787</c:v>
                </c:pt>
                <c:pt idx="34">
                  <c:v>-0.105211557673071</c:v>
                </c:pt>
                <c:pt idx="35">
                  <c:v>-6.1564772146306623E-2</c:v>
                </c:pt>
                <c:pt idx="36">
                  <c:v>-0.12630510286883734</c:v>
                </c:pt>
                <c:pt idx="37">
                  <c:v>-7.2615836366691333E-2</c:v>
                </c:pt>
                <c:pt idx="38">
                  <c:v>-6.1112555338186603E-2</c:v>
                </c:pt>
                <c:pt idx="39">
                  <c:v>-0.1077009159381106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26-4834-AC60-429023A741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0907920"/>
        <c:axId val="290909096"/>
      </c:lineChart>
      <c:catAx>
        <c:axId val="29090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测量点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09096"/>
        <c:crosses val="autoZero"/>
        <c:auto val="1"/>
        <c:lblAlgn val="ctr"/>
        <c:lblOffset val="100"/>
        <c:noMultiLvlLbl val="0"/>
      </c:catAx>
      <c:valAx>
        <c:axId val="2909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GPS</a:t>
                </a:r>
                <a:r>
                  <a:rPr lang="zh-CN" altLang="en-US"/>
                  <a:t>与测距仪测量结果差值（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0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sz="1600"/>
            </a:pPr>
            <a:r>
              <a:rPr lang="zh-CN" altLang="en-US" sz="1600"/>
              <a:t>直方图（横轴单位：</a:t>
            </a:r>
            <a:r>
              <a:rPr lang="en-US" altLang="zh-CN" sz="1600"/>
              <a:t>1</a:t>
            </a:r>
            <a:r>
              <a:rPr lang="zh-CN" altLang="en-US" sz="1600"/>
              <a:t>厘米）</a:t>
            </a:r>
            <a:endParaRPr lang="zh-CN" sz="1600"/>
          </a:p>
        </cx:rich>
      </cx:tx>
    </cx:title>
    <cx:plotArea>
      <cx:plotAreaRegion>
        <cx:series layoutId="clusteredColumn" uniqueId="{D7CA3C5C-54DD-423E-9250-20ACAAD5BD93}">
          <cx:dataLabels pos="inEnd">
            <cx:visibility seriesName="0" categoryName="0" value="1"/>
          </cx:dataLabels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sz="1600"/>
            </a:pPr>
            <a:r>
              <a:rPr lang="zh-CN" altLang="en-US" sz="1600"/>
              <a:t>直方图（横轴单位：</a:t>
            </a:r>
            <a:r>
              <a:rPr lang="en-US" altLang="zh-CN" sz="1600"/>
              <a:t>5</a:t>
            </a:r>
            <a:r>
              <a:rPr lang="zh-CN" altLang="en-US" sz="1600"/>
              <a:t>厘米）</a:t>
            </a:r>
            <a:endParaRPr lang="zh-CN" sz="1600"/>
          </a:p>
        </cx:rich>
      </cx:tx>
    </cx:title>
    <cx:plotArea>
      <cx:plotAreaRegion>
        <cx:series layoutId="clusteredColumn" uniqueId="{D7CA3C5C-54DD-423E-9250-20ACAAD5BD93}">
          <cx:dataLabels pos="inEnd">
            <cx:visibility seriesName="0" categoryName="0" value="1"/>
          </cx:dataLabels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19050</xdr:colOff>
      <xdr:row>42</xdr:row>
      <xdr:rowOff>0</xdr:rowOff>
    </xdr:from>
    <xdr:ext cx="5119800" cy="665567"/>
    <xdr:sp macro="" textlink="">
      <xdr:nvSpPr>
        <xdr:cNvPr id="2" name="文本框 1">
          <a:extLst>
            <a:ext uri="{FF2B5EF4-FFF2-40B4-BE49-F238E27FC236}">
              <a16:creationId xmlns="" xmlns:a16="http://schemas.microsoft.com/office/drawing/2014/main" id="{93D81148-B4E3-4D86-859B-88B57CAB8549}"/>
            </a:ext>
          </a:extLst>
        </xdr:cNvPr>
        <xdr:cNvSpPr txBox="1"/>
      </xdr:nvSpPr>
      <xdr:spPr>
        <a:xfrm>
          <a:off x="18427700" y="177800"/>
          <a:ext cx="5119800" cy="6655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问题</a:t>
          </a:r>
          <a:endParaRPr lang="en-US" altLang="zh-CN" sz="1100"/>
        </a:p>
        <a:p>
          <a:r>
            <a:rPr lang="en-US" altLang="zh-CN" sz="1100"/>
            <a:t>1. </a:t>
          </a:r>
          <a:r>
            <a:rPr lang="zh-CN" altLang="en-US" sz="1100"/>
            <a:t>激光测距仪测量表面反光容易使结果不准确，应该使用不反光板作为测量表面</a:t>
          </a:r>
          <a:endParaRPr lang="en-US" altLang="zh-CN" sz="1100"/>
        </a:p>
        <a:p>
          <a:r>
            <a:rPr lang="en-US" altLang="zh-CN" sz="1100"/>
            <a:t>2. </a:t>
          </a:r>
          <a:r>
            <a:rPr lang="zh-CN" altLang="en-US" sz="1100"/>
            <a:t>每次测量等经纬度数据稳定再度数</a:t>
          </a:r>
        </a:p>
      </xdr:txBody>
    </xdr:sp>
    <xdr:clientData/>
  </xdr:oneCellAnchor>
  <xdr:twoCellAnchor>
    <xdr:from>
      <xdr:col>0</xdr:col>
      <xdr:colOff>11206</xdr:colOff>
      <xdr:row>0</xdr:row>
      <xdr:rowOff>143995</xdr:rowOff>
    </xdr:from>
    <xdr:to>
      <xdr:col>8</xdr:col>
      <xdr:colOff>1487582</xdr:colOff>
      <xdr:row>22</xdr:row>
      <xdr:rowOff>31374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27D3AC01-9D07-47C1-92C4-55F8AB016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316565</xdr:colOff>
      <xdr:row>4</xdr:row>
      <xdr:rowOff>61634</xdr:rowOff>
    </xdr:from>
    <xdr:ext cx="1427763" cy="509242"/>
    <xdr:sp macro="" textlink="">
      <xdr:nvSpPr>
        <xdr:cNvPr id="5" name="文本框 4">
          <a:extLst>
            <a:ext uri="{FF2B5EF4-FFF2-40B4-BE49-F238E27FC236}">
              <a16:creationId xmlns="" xmlns:a16="http://schemas.microsoft.com/office/drawing/2014/main" id="{F40F0CE7-888A-4D09-A704-AA3379E8C0F5}"/>
            </a:ext>
          </a:extLst>
        </xdr:cNvPr>
        <xdr:cNvSpPr txBox="1"/>
      </xdr:nvSpPr>
      <xdr:spPr>
        <a:xfrm>
          <a:off x="2322418" y="778810"/>
          <a:ext cx="1427763" cy="5092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200">
              <a:solidFill>
                <a:srgbClr val="0070C0"/>
              </a:solidFill>
            </a:rPr>
            <a:t>平均值</a:t>
          </a:r>
          <a:r>
            <a:rPr lang="en-US" altLang="zh-CN" sz="1200">
              <a:solidFill>
                <a:srgbClr val="0070C0"/>
              </a:solidFill>
            </a:rPr>
            <a:t>0.07m</a:t>
          </a:r>
        </a:p>
        <a:p>
          <a:r>
            <a:rPr lang="zh-CN" altLang="en-US" sz="1200">
              <a:solidFill>
                <a:srgbClr val="0070C0"/>
              </a:solidFill>
            </a:rPr>
            <a:t>总体标准差</a:t>
          </a:r>
          <a:r>
            <a:rPr lang="en-US" altLang="zh-CN" sz="1200">
              <a:solidFill>
                <a:srgbClr val="0070C0"/>
              </a:solidFill>
            </a:rPr>
            <a:t>0.045m</a:t>
          </a:r>
          <a:endParaRPr lang="zh-CN" altLang="en-US" sz="1200">
            <a:solidFill>
              <a:srgbClr val="0070C0"/>
            </a:solidFill>
          </a:endParaRPr>
        </a:p>
      </xdr:txBody>
    </xdr:sp>
    <xdr:clientData/>
  </xdr:oneCellAnchor>
  <xdr:twoCellAnchor>
    <xdr:from>
      <xdr:col>0</xdr:col>
      <xdr:colOff>631170</xdr:colOff>
      <xdr:row>23</xdr:row>
      <xdr:rowOff>75079</xdr:rowOff>
    </xdr:from>
    <xdr:to>
      <xdr:col>4</xdr:col>
      <xdr:colOff>273984</xdr:colOff>
      <xdr:row>38</xdr:row>
      <xdr:rowOff>103655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9" name="图表 8">
              <a:extLst>
                <a:ext uri="{FF2B5EF4-FFF2-40B4-BE49-F238E27FC236}">
                  <a16:creationId xmlns:a16="http://schemas.microsoft.com/office/drawing/2014/main" id="{3C952F99-4344-45B9-AE08-8FBA28F295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631170" y="4237504"/>
              <a:ext cx="7681914" cy="27432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4</xdr:col>
      <xdr:colOff>1088931</xdr:colOff>
      <xdr:row>23</xdr:row>
      <xdr:rowOff>97491</xdr:rowOff>
    </xdr:from>
    <xdr:to>
      <xdr:col>8</xdr:col>
      <xdr:colOff>731744</xdr:colOff>
      <xdr:row>38</xdr:row>
      <xdr:rowOff>126066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10" name="图表 9">
              <a:extLst>
                <a:ext uri="{FF2B5EF4-FFF2-40B4-BE49-F238E27FC236}">
                  <a16:creationId xmlns:a16="http://schemas.microsoft.com/office/drawing/2014/main" id="{537F0E4B-7F28-47C6-AE51-0CB93C866E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6" name="Rectangle 5"/>
            <xdr:cNvSpPr>
              <a:spLocks noTextEdit="1"/>
            </xdr:cNvSpPr>
          </xdr:nvSpPr>
          <xdr:spPr>
            <a:xfrm>
              <a:off x="9128031" y="4259916"/>
              <a:ext cx="768191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481681</xdr:colOff>
      <xdr:row>8</xdr:row>
      <xdr:rowOff>125769</xdr:rowOff>
    </xdr:from>
    <xdr:to>
      <xdr:col>10</xdr:col>
      <xdr:colOff>481681</xdr:colOff>
      <xdr:row>16</xdr:row>
      <xdr:rowOff>104</xdr:rowOff>
    </xdr:to>
    <xdr:cxnSp macro="">
      <xdr:nvCxnSpPr>
        <xdr:cNvPr id="3" name="直接箭头连接符 2">
          <a:extLst>
            <a:ext uri="{FF2B5EF4-FFF2-40B4-BE49-F238E27FC236}">
              <a16:creationId xmlns="" xmlns:a16="http://schemas.microsoft.com/office/drawing/2014/main" id="{1EA3C62E-D663-47C4-9FEE-6BD995448266}"/>
            </a:ext>
          </a:extLst>
        </xdr:cNvPr>
        <xdr:cNvCxnSpPr>
          <a:cxnSpLocks/>
        </xdr:cNvCxnSpPr>
      </xdr:nvCxnSpPr>
      <xdr:spPr>
        <a:xfrm>
          <a:off x="7339681" y="1573569"/>
          <a:ext cx="0" cy="1322135"/>
        </a:xfrm>
        <a:prstGeom prst="straightConnector1">
          <a:avLst/>
        </a:prstGeom>
        <a:ln>
          <a:solidFill>
            <a:schemeClr val="bg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510008</xdr:colOff>
      <xdr:row>11</xdr:row>
      <xdr:rowOff>84156</xdr:rowOff>
    </xdr:from>
    <xdr:to>
      <xdr:col>11</xdr:col>
      <xdr:colOff>196320</xdr:colOff>
      <xdr:row>13</xdr:row>
      <xdr:rowOff>91538</xdr:rowOff>
    </xdr:to>
    <xdr:sp macro="" textlink="">
      <xdr:nvSpPr>
        <xdr:cNvPr id="4" name="文本框 11">
          <a:extLst>
            <a:ext uri="{FF2B5EF4-FFF2-40B4-BE49-F238E27FC236}">
              <a16:creationId xmlns="" xmlns:a16="http://schemas.microsoft.com/office/drawing/2014/main" id="{872AC24E-7474-4AAA-9D32-F69D1ED90232}"/>
            </a:ext>
          </a:extLst>
        </xdr:cNvPr>
        <xdr:cNvSpPr txBox="1"/>
      </xdr:nvSpPr>
      <xdr:spPr>
        <a:xfrm>
          <a:off x="7368008" y="2074881"/>
          <a:ext cx="372112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>
              <a:solidFill>
                <a:schemeClr val="bg1"/>
              </a:solidFill>
            </a:rPr>
            <a:t>D</a:t>
          </a:r>
          <a:endParaRPr lang="zh-CN" altLang="en-US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670832</xdr:colOff>
      <xdr:row>11</xdr:row>
      <xdr:rowOff>43230</xdr:rowOff>
    </xdr:from>
    <xdr:to>
      <xdr:col>10</xdr:col>
      <xdr:colOff>598910</xdr:colOff>
      <xdr:row>14</xdr:row>
      <xdr:rowOff>85080</xdr:rowOff>
    </xdr:to>
    <xdr:sp macro="" textlink="">
      <xdr:nvSpPr>
        <xdr:cNvPr id="5" name="文本框 12">
          <a:extLst>
            <a:ext uri="{FF2B5EF4-FFF2-40B4-BE49-F238E27FC236}">
              <a16:creationId xmlns="" xmlns:a16="http://schemas.microsoft.com/office/drawing/2014/main" id="{894772EF-E99B-45AD-90F2-68DB3C7DAED2}"/>
            </a:ext>
          </a:extLst>
        </xdr:cNvPr>
        <xdr:cNvSpPr txBox="1"/>
      </xdr:nvSpPr>
      <xdr:spPr>
        <a:xfrm>
          <a:off x="670832" y="2033955"/>
          <a:ext cx="6786078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342900" indent="-342900">
            <a:buAutoNum type="arabicPeriod"/>
          </a:pPr>
          <a:r>
            <a:rPr lang="zh-CN" altLang="en-US" sz="1600">
              <a:solidFill>
                <a:schemeClr val="bg1"/>
              </a:solidFill>
            </a:rPr>
            <a:t>办公室走廊宽</a:t>
          </a:r>
          <a:r>
            <a:rPr lang="en-US" altLang="zh-CN" sz="1600">
              <a:solidFill>
                <a:schemeClr val="bg1"/>
              </a:solidFill>
            </a:rPr>
            <a:t>2.132m</a:t>
          </a:r>
          <a:r>
            <a:rPr lang="zh-CN" altLang="en-US" sz="1600">
              <a:solidFill>
                <a:schemeClr val="bg1"/>
              </a:solidFill>
            </a:rPr>
            <a:t>，点云测量平均宽度</a:t>
          </a:r>
          <a:r>
            <a:rPr lang="en-US" altLang="zh-CN" sz="1600">
              <a:solidFill>
                <a:schemeClr val="bg1"/>
              </a:solidFill>
            </a:rPr>
            <a:t>2.140m</a:t>
          </a:r>
          <a:r>
            <a:rPr lang="zh-CN" altLang="en-US" sz="1600">
              <a:solidFill>
                <a:schemeClr val="bg1"/>
              </a:solidFill>
            </a:rPr>
            <a:t>，相差</a:t>
          </a:r>
          <a:r>
            <a:rPr lang="en-US" altLang="zh-CN" sz="1600">
              <a:solidFill>
                <a:schemeClr val="bg1"/>
              </a:solidFill>
            </a:rPr>
            <a:t>0.8cm</a:t>
          </a:r>
        </a:p>
        <a:p>
          <a:pPr marL="342900" indent="-342900">
            <a:buAutoNum type="arabicPeriod"/>
          </a:pPr>
          <a:r>
            <a:rPr lang="zh-CN" altLang="en-US" sz="1600">
              <a:solidFill>
                <a:schemeClr val="bg1"/>
              </a:solidFill>
            </a:rPr>
            <a:t>点云扫描面的平均厚度为</a:t>
          </a:r>
          <a:r>
            <a:rPr lang="en-US" altLang="zh-CN" sz="1600">
              <a:solidFill>
                <a:schemeClr val="bg1"/>
              </a:solidFill>
            </a:rPr>
            <a:t>3.1cm</a:t>
          </a:r>
          <a:endParaRPr lang="zh-CN" alt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665279</xdr:colOff>
      <xdr:row>8</xdr:row>
      <xdr:rowOff>46916</xdr:rowOff>
    </xdr:from>
    <xdr:to>
      <xdr:col>10</xdr:col>
      <xdr:colOff>665279</xdr:colOff>
      <xdr:row>9</xdr:row>
      <xdr:rowOff>23650</xdr:rowOff>
    </xdr:to>
    <xdr:cxnSp macro="">
      <xdr:nvCxnSpPr>
        <xdr:cNvPr id="6" name="直接箭头连接符 5">
          <a:extLst>
            <a:ext uri="{FF2B5EF4-FFF2-40B4-BE49-F238E27FC236}">
              <a16:creationId xmlns="" xmlns:a16="http://schemas.microsoft.com/office/drawing/2014/main" id="{BA672F01-AF5D-4F99-A28D-62CF31BC471C}"/>
            </a:ext>
          </a:extLst>
        </xdr:cNvPr>
        <xdr:cNvCxnSpPr>
          <a:cxnSpLocks/>
        </xdr:cNvCxnSpPr>
      </xdr:nvCxnSpPr>
      <xdr:spPr>
        <a:xfrm>
          <a:off x="7523279" y="1494716"/>
          <a:ext cx="0" cy="157709"/>
        </a:xfrm>
        <a:prstGeom prst="straightConnector1">
          <a:avLst/>
        </a:prstGeom>
        <a:ln>
          <a:solidFill>
            <a:schemeClr val="bg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673554</xdr:colOff>
      <xdr:row>7</xdr:row>
      <xdr:rowOff>122078</xdr:rowOff>
    </xdr:from>
    <xdr:to>
      <xdr:col>11</xdr:col>
      <xdr:colOff>354424</xdr:colOff>
      <xdr:row>9</xdr:row>
      <xdr:rowOff>129460</xdr:rowOff>
    </xdr:to>
    <xdr:sp macro="" textlink="">
      <xdr:nvSpPr>
        <xdr:cNvPr id="7" name="文本框 22">
          <a:extLst>
            <a:ext uri="{FF2B5EF4-FFF2-40B4-BE49-F238E27FC236}">
              <a16:creationId xmlns="" xmlns:a16="http://schemas.microsoft.com/office/drawing/2014/main" id="{C108C9D4-BE18-4DFA-89E6-03CF50B822B7}"/>
            </a:ext>
          </a:extLst>
        </xdr:cNvPr>
        <xdr:cNvSpPr txBox="1"/>
      </xdr:nvSpPr>
      <xdr:spPr>
        <a:xfrm>
          <a:off x="7531554" y="1388903"/>
          <a:ext cx="366670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>
              <a:solidFill>
                <a:schemeClr val="bg1"/>
              </a:solidFill>
            </a:rPr>
            <a:t>d</a:t>
          </a:r>
          <a:endParaRPr lang="zh-CN" altLang="en-US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433083</xdr:colOff>
      <xdr:row>32</xdr:row>
      <xdr:rowOff>42322</xdr:rowOff>
    </xdr:from>
    <xdr:to>
      <xdr:col>1</xdr:col>
      <xdr:colOff>608562</xdr:colOff>
      <xdr:row>32</xdr:row>
      <xdr:rowOff>42322</xdr:rowOff>
    </xdr:to>
    <xdr:cxnSp macro="">
      <xdr:nvCxnSpPr>
        <xdr:cNvPr id="12" name="直接箭头连接符 11">
          <a:extLst>
            <a:ext uri="{FF2B5EF4-FFF2-40B4-BE49-F238E27FC236}">
              <a16:creationId xmlns="" xmlns:a16="http://schemas.microsoft.com/office/drawing/2014/main" id="{3B1ADA82-C848-4958-8C7F-4A6ED5C12B03}"/>
            </a:ext>
          </a:extLst>
        </xdr:cNvPr>
        <xdr:cNvCxnSpPr>
          <a:cxnSpLocks/>
        </xdr:cNvCxnSpPr>
      </xdr:nvCxnSpPr>
      <xdr:spPr>
        <a:xfrm>
          <a:off x="1113440" y="5702893"/>
          <a:ext cx="175479" cy="0"/>
        </a:xfrm>
        <a:prstGeom prst="straightConnector1">
          <a:avLst/>
        </a:prstGeom>
        <a:ln>
          <a:solidFill>
            <a:schemeClr val="bg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567561</xdr:colOff>
      <xdr:row>33</xdr:row>
      <xdr:rowOff>56799</xdr:rowOff>
    </xdr:from>
    <xdr:to>
      <xdr:col>2</xdr:col>
      <xdr:colOff>183916</xdr:colOff>
      <xdr:row>35</xdr:row>
      <xdr:rowOff>66791</xdr:rowOff>
    </xdr:to>
    <xdr:sp macro="" textlink="">
      <xdr:nvSpPr>
        <xdr:cNvPr id="13" name="文本框 25">
          <a:extLst>
            <a:ext uri="{FF2B5EF4-FFF2-40B4-BE49-F238E27FC236}">
              <a16:creationId xmlns="" xmlns:a16="http://schemas.microsoft.com/office/drawing/2014/main" id="{706566B0-2272-4BAC-B278-626D9EFC9DD9}"/>
            </a:ext>
          </a:extLst>
        </xdr:cNvPr>
        <xdr:cNvSpPr txBox="1"/>
      </xdr:nvSpPr>
      <xdr:spPr>
        <a:xfrm>
          <a:off x="1247918" y="5894263"/>
          <a:ext cx="296712" cy="36377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>
              <a:solidFill>
                <a:schemeClr val="bg1"/>
              </a:solidFill>
            </a:rPr>
            <a:t>d</a:t>
          </a:r>
          <a:endParaRPr lang="zh-CN" altLang="en-US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323850</xdr:colOff>
      <xdr:row>1</xdr:row>
      <xdr:rowOff>0</xdr:rowOff>
    </xdr:from>
    <xdr:to>
      <xdr:col>11</xdr:col>
      <xdr:colOff>457200</xdr:colOff>
      <xdr:row>24</xdr:row>
      <xdr:rowOff>8206</xdr:rowOff>
    </xdr:to>
    <xdr:pic>
      <xdr:nvPicPr>
        <xdr:cNvPr id="14" name="图片 13">
          <a:extLst>
            <a:ext uri="{FF2B5EF4-FFF2-40B4-BE49-F238E27FC236}">
              <a16:creationId xmlns="" xmlns:a16="http://schemas.microsoft.com/office/drawing/2014/main" id="{2E862BF8-26C0-44FD-BF5E-9D0E07441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80975"/>
          <a:ext cx="7677150" cy="4170631"/>
        </a:xfrm>
        <a:prstGeom prst="rect">
          <a:avLst/>
        </a:prstGeom>
      </xdr:spPr>
    </xdr:pic>
    <xdr:clientData/>
  </xdr:twoCellAnchor>
  <xdr:twoCellAnchor>
    <xdr:from>
      <xdr:col>5</xdr:col>
      <xdr:colOff>220937</xdr:colOff>
      <xdr:row>10</xdr:row>
      <xdr:rowOff>152400</xdr:rowOff>
    </xdr:from>
    <xdr:to>
      <xdr:col>6</xdr:col>
      <xdr:colOff>247650</xdr:colOff>
      <xdr:row>10</xdr:row>
      <xdr:rowOff>163490</xdr:rowOff>
    </xdr:to>
    <xdr:cxnSp macro="">
      <xdr:nvCxnSpPr>
        <xdr:cNvPr id="9" name="直接箭头连接符 8">
          <a:extLst>
            <a:ext uri="{FF2B5EF4-FFF2-40B4-BE49-F238E27FC236}">
              <a16:creationId xmlns="" xmlns:a16="http://schemas.microsoft.com/office/drawing/2014/main" id="{D75A6E96-E552-40E6-A2E5-E1AFD3600089}"/>
            </a:ext>
          </a:extLst>
        </xdr:cNvPr>
        <xdr:cNvCxnSpPr>
          <a:cxnSpLocks/>
        </xdr:cNvCxnSpPr>
      </xdr:nvCxnSpPr>
      <xdr:spPr>
        <a:xfrm flipH="1">
          <a:off x="3649937" y="1962150"/>
          <a:ext cx="712513" cy="11090"/>
        </a:xfrm>
        <a:prstGeom prst="straightConnector1">
          <a:avLst/>
        </a:prstGeom>
        <a:ln>
          <a:solidFill>
            <a:schemeClr val="bg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357282</xdr:colOff>
      <xdr:row>8</xdr:row>
      <xdr:rowOff>143496</xdr:rowOff>
    </xdr:from>
    <xdr:to>
      <xdr:col>6</xdr:col>
      <xdr:colOff>213360</xdr:colOff>
      <xdr:row>10</xdr:row>
      <xdr:rowOff>155687</xdr:rowOff>
    </xdr:to>
    <xdr:sp macro="" textlink="">
      <xdr:nvSpPr>
        <xdr:cNvPr id="10" name="文本框 21">
          <a:extLst>
            <a:ext uri="{FF2B5EF4-FFF2-40B4-BE49-F238E27FC236}">
              <a16:creationId xmlns="" xmlns:a16="http://schemas.microsoft.com/office/drawing/2014/main" id="{6E619EBC-0956-436E-884C-739D94CA5D20}"/>
            </a:ext>
          </a:extLst>
        </xdr:cNvPr>
        <xdr:cNvSpPr txBox="1"/>
      </xdr:nvSpPr>
      <xdr:spPr>
        <a:xfrm>
          <a:off x="3405282" y="1606536"/>
          <a:ext cx="465678" cy="37795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>
              <a:solidFill>
                <a:schemeClr val="bg1"/>
              </a:solidFill>
            </a:rPr>
            <a:t>D1</a:t>
          </a:r>
          <a:endParaRPr lang="zh-CN" altLang="en-US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504825</xdr:colOff>
      <xdr:row>12</xdr:row>
      <xdr:rowOff>144442</xdr:rowOff>
    </xdr:from>
    <xdr:to>
      <xdr:col>8</xdr:col>
      <xdr:colOff>506688</xdr:colOff>
      <xdr:row>21</xdr:row>
      <xdr:rowOff>85725</xdr:rowOff>
    </xdr:to>
    <xdr:cxnSp macro="">
      <xdr:nvCxnSpPr>
        <xdr:cNvPr id="16" name="直接箭头连接符 15">
          <a:extLst>
            <a:ext uri="{FF2B5EF4-FFF2-40B4-BE49-F238E27FC236}">
              <a16:creationId xmlns="" xmlns:a16="http://schemas.microsoft.com/office/drawing/2014/main" id="{8A55CCF1-AC53-4E76-B917-04C3DEAB07D8}"/>
            </a:ext>
          </a:extLst>
        </xdr:cNvPr>
        <xdr:cNvCxnSpPr>
          <a:cxnSpLocks/>
        </xdr:cNvCxnSpPr>
      </xdr:nvCxnSpPr>
      <xdr:spPr>
        <a:xfrm flipV="1">
          <a:off x="5991225" y="2316142"/>
          <a:ext cx="1863" cy="1570058"/>
        </a:xfrm>
        <a:prstGeom prst="straightConnector1">
          <a:avLst/>
        </a:prstGeom>
        <a:ln w="158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606836</xdr:colOff>
      <xdr:row>16</xdr:row>
      <xdr:rowOff>38721</xdr:rowOff>
    </xdr:from>
    <xdr:to>
      <xdr:col>9</xdr:col>
      <xdr:colOff>518159</xdr:colOff>
      <xdr:row>18</xdr:row>
      <xdr:rowOff>50912</xdr:rowOff>
    </xdr:to>
    <xdr:sp macro="" textlink="">
      <xdr:nvSpPr>
        <xdr:cNvPr id="20" name="文本框 21">
          <a:extLst>
            <a:ext uri="{FF2B5EF4-FFF2-40B4-BE49-F238E27FC236}">
              <a16:creationId xmlns="" xmlns:a16="http://schemas.microsoft.com/office/drawing/2014/main" id="{8668798E-A801-4CAE-8AE7-58638A280C74}"/>
            </a:ext>
          </a:extLst>
        </xdr:cNvPr>
        <xdr:cNvSpPr txBox="1"/>
      </xdr:nvSpPr>
      <xdr:spPr>
        <a:xfrm>
          <a:off x="5483636" y="2964801"/>
          <a:ext cx="520923" cy="37795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>
              <a:solidFill>
                <a:schemeClr val="tx1"/>
              </a:solidFill>
            </a:rPr>
            <a:t>D2</a:t>
          </a:r>
          <a:endParaRPr lang="zh-CN" altLang="en-US">
            <a:solidFill>
              <a:schemeClr val="tx1"/>
            </a:solidFill>
          </a:endParaRPr>
        </a:p>
      </xdr:txBody>
    </xdr:sp>
    <xdr:clientData/>
  </xdr:twoCellAnchor>
  <xdr:oneCellAnchor>
    <xdr:from>
      <xdr:col>1</xdr:col>
      <xdr:colOff>228600</xdr:colOff>
      <xdr:row>24</xdr:row>
      <xdr:rowOff>142875</xdr:rowOff>
    </xdr:from>
    <xdr:ext cx="6220870" cy="648126"/>
    <xdr:sp macro="" textlink="">
      <xdr:nvSpPr>
        <xdr:cNvPr id="21" name="文本框 20">
          <a:extLst>
            <a:ext uri="{FF2B5EF4-FFF2-40B4-BE49-F238E27FC236}">
              <a16:creationId xmlns="" xmlns:a16="http://schemas.microsoft.com/office/drawing/2014/main" id="{41603DFA-6F51-4F14-93BB-6E4F2ADC9FD4}"/>
            </a:ext>
          </a:extLst>
        </xdr:cNvPr>
        <xdr:cNvSpPr txBox="1"/>
      </xdr:nvSpPr>
      <xdr:spPr>
        <a:xfrm>
          <a:off x="914400" y="4486275"/>
          <a:ext cx="6220870" cy="64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志仁楼</a:t>
          </a:r>
          <a:r>
            <a:rPr lang="zh-CN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楼梯两侧</a:t>
          </a: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间距</a:t>
          </a:r>
          <a:r>
            <a:rPr lang="en-US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5.886m</a:t>
          </a: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，点云测量间距</a:t>
          </a:r>
          <a:r>
            <a:rPr lang="en-US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5.868m</a:t>
          </a: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，相差</a:t>
          </a:r>
          <a:r>
            <a:rPr lang="en-US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1.8cm</a:t>
          </a:r>
          <a:endParaRPr lang="zh-CN" altLang="zh-CN" sz="1600">
            <a:effectLst/>
          </a:endParaRPr>
        </a:p>
        <a:p>
          <a:r>
            <a:rPr lang="en-US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诚道楼与志仁楼间距</a:t>
          </a:r>
          <a:r>
            <a:rPr lang="en-US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13.026m</a:t>
          </a: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，点云测量间距</a:t>
          </a:r>
          <a:r>
            <a:rPr lang="en-US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13.064m</a:t>
          </a: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，相差</a:t>
          </a:r>
          <a:r>
            <a:rPr lang="en-US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3.8cm</a:t>
          </a:r>
          <a:endParaRPr lang="zh-CN" altLang="zh-CN" sz="1600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2:W87"/>
  <sheetViews>
    <sheetView topLeftCell="A13" zoomScaleNormal="100" workbookViewId="0">
      <selection activeCell="D94" sqref="D94:D95"/>
    </sheetView>
  </sheetViews>
  <sheetFormatPr defaultColWidth="9" defaultRowHeight="14.4"/>
  <cols>
    <col min="1" max="4" width="26.33203125" style="2" customWidth="1"/>
    <col min="5" max="5" width="26.33203125" style="4" customWidth="1"/>
    <col min="6" max="6" width="26.33203125" style="1" customWidth="1"/>
    <col min="7" max="8" width="26.33203125" style="5" customWidth="1"/>
    <col min="9" max="9" width="26.33203125" style="1" customWidth="1"/>
    <col min="10" max="18" width="9" style="1"/>
    <col min="19" max="19" width="2" style="1" customWidth="1"/>
    <col min="20" max="20" width="29.6640625" style="1" customWidth="1"/>
    <col min="21" max="21" width="28.33203125" style="1" customWidth="1"/>
    <col min="22" max="22" width="26.88671875" style="3" customWidth="1"/>
    <col min="23" max="23" width="24.109375" style="1" customWidth="1"/>
    <col min="24" max="16384" width="9" style="1"/>
  </cols>
  <sheetData>
    <row r="42" spans="1:23">
      <c r="A42" s="2" t="s">
        <v>11</v>
      </c>
      <c r="B42" s="2" t="s">
        <v>12</v>
      </c>
      <c r="C42" s="2" t="s">
        <v>13</v>
      </c>
      <c r="D42" s="2" t="s">
        <v>14</v>
      </c>
      <c r="E42" s="4" t="s">
        <v>4</v>
      </c>
      <c r="F42" s="1" t="s">
        <v>0</v>
      </c>
      <c r="G42" s="5" t="s">
        <v>9</v>
      </c>
      <c r="H42" s="5" t="s">
        <v>10</v>
      </c>
      <c r="I42" s="1" t="s">
        <v>3</v>
      </c>
      <c r="T42" s="1" t="s">
        <v>2</v>
      </c>
      <c r="U42" s="1" t="s">
        <v>1</v>
      </c>
      <c r="V42" s="3" t="s">
        <v>5</v>
      </c>
      <c r="W42" s="1" t="s">
        <v>6</v>
      </c>
    </row>
    <row r="43" spans="1:23">
      <c r="A43" s="2">
        <v>114.20612199999999</v>
      </c>
      <c r="B43" s="2">
        <v>22.689177000000001</v>
      </c>
      <c r="C43" s="2">
        <v>114.20618</v>
      </c>
      <c r="D43" s="2">
        <v>22.689121</v>
      </c>
      <c r="E43" s="4">
        <f>6371004*ACOS(1-(POWER((SIN((90-B43)*PI()/180)*COS(A43*PI()/180)-SIN((90-D43)*PI()/180)*COS(C43*PI()/180)),2)+POWER((SIN((90-B43)*PI()/180)*SIN(A43*PI()/180)-SIN((90-D43)*PI()/180)*SIN(C43*PI()/180)),2)+POWER((COS((90-B43)*PI()/180)-COS((90-D43)*PI()/180)),2))/2)</f>
        <v>8.6129969084209534</v>
      </c>
      <c r="F43" s="1">
        <f>ABS(W43-10.121)</f>
        <v>8.7220000000000013</v>
      </c>
      <c r="G43" s="5">
        <f t="shared" ref="G43:G82" si="0">E43-F43</f>
        <v>-0.10900309157904786</v>
      </c>
      <c r="H43" s="5">
        <f>ABS(G43)</f>
        <v>0.10900309157904786</v>
      </c>
      <c r="I43" s="1">
        <v>1</v>
      </c>
      <c r="W43" s="1">
        <v>1.399</v>
      </c>
    </row>
    <row r="44" spans="1:23">
      <c r="A44" s="2">
        <v>114.20612199999999</v>
      </c>
      <c r="B44" s="2">
        <v>22.689177000000001</v>
      </c>
      <c r="C44" s="2">
        <v>114.206176</v>
      </c>
      <c r="D44" s="2">
        <v>22.689125000000001</v>
      </c>
      <c r="E44" s="4">
        <f t="shared" ref="E44:E82" si="1">6371004*ACOS(1-(POWER((SIN((90-B44)*PI()/180)*COS(A44*PI()/180)-SIN((90-D44)*PI()/180)*COS(C44*PI()/180)),2)+POWER((SIN((90-B44)*PI()/180)*SIN(A44*PI()/180)-SIN((90-D44)*PI()/180)*SIN(C44*PI()/180)),2)+POWER((COS((90-B44)*PI()/180)-COS((90-D44)*PI()/180)),2))/2)</f>
        <v>8.0078410240873659</v>
      </c>
      <c r="F44" s="1">
        <f t="shared" ref="F44:F82" si="2">ABS(W44-10.121)</f>
        <v>8.1280000000000001</v>
      </c>
      <c r="G44" s="5">
        <f t="shared" si="0"/>
        <v>-0.12015897591263425</v>
      </c>
      <c r="H44" s="5">
        <f t="shared" ref="H44:H82" si="3">ABS(G44)</f>
        <v>0.12015897591263425</v>
      </c>
      <c r="I44" s="1">
        <v>2</v>
      </c>
      <c r="U44" s="1">
        <f t="shared" ref="U44:U51" si="4">W44-W43</f>
        <v>0.59400000000000008</v>
      </c>
      <c r="V44" s="3">
        <f t="shared" ref="V44:V51" si="5">T44-U44</f>
        <v>-0.59400000000000008</v>
      </c>
      <c r="W44" s="1">
        <v>1.9930000000000001</v>
      </c>
    </row>
    <row r="45" spans="1:23">
      <c r="A45" s="2">
        <v>114.20612199999999</v>
      </c>
      <c r="B45" s="2">
        <v>22.689177000000001</v>
      </c>
      <c r="C45" s="2">
        <v>114.20617300000001</v>
      </c>
      <c r="D45" s="2">
        <v>22.689128</v>
      </c>
      <c r="E45" s="4">
        <f t="shared" si="1"/>
        <v>7.5537767856081972</v>
      </c>
      <c r="F45" s="1">
        <f t="shared" si="2"/>
        <v>7.6450000000000005</v>
      </c>
      <c r="G45" s="5">
        <f t="shared" si="0"/>
        <v>-9.1223214391803253E-2</v>
      </c>
      <c r="H45" s="5">
        <f t="shared" si="3"/>
        <v>9.1223214391803253E-2</v>
      </c>
      <c r="I45" s="1">
        <v>3</v>
      </c>
      <c r="U45" s="1">
        <f t="shared" si="4"/>
        <v>0.48299999999999987</v>
      </c>
      <c r="V45" s="3">
        <f t="shared" si="5"/>
        <v>-0.48299999999999987</v>
      </c>
      <c r="W45" s="1">
        <v>2.476</v>
      </c>
    </row>
    <row r="46" spans="1:23">
      <c r="A46" s="2">
        <v>114.20612199999999</v>
      </c>
      <c r="B46" s="2">
        <v>22.689177000000001</v>
      </c>
      <c r="C46" s="2">
        <v>114.20617</v>
      </c>
      <c r="D46" s="2">
        <v>22.689131</v>
      </c>
      <c r="E46" s="4">
        <f t="shared" si="1"/>
        <v>7.0998700553480214</v>
      </c>
      <c r="F46" s="1">
        <f t="shared" si="2"/>
        <v>7.1440000000000001</v>
      </c>
      <c r="G46" s="5">
        <f t="shared" si="0"/>
        <v>-4.4129944651978725E-2</v>
      </c>
      <c r="H46" s="5">
        <f t="shared" si="3"/>
        <v>4.4129944651978725E-2</v>
      </c>
      <c r="I46" s="1">
        <v>4</v>
      </c>
      <c r="U46" s="1">
        <f t="shared" si="4"/>
        <v>0.50099999999999989</v>
      </c>
      <c r="V46" s="3">
        <f t="shared" si="5"/>
        <v>-0.50099999999999989</v>
      </c>
      <c r="W46" s="1">
        <v>2.9769999999999999</v>
      </c>
    </row>
    <row r="47" spans="1:23">
      <c r="A47" s="2">
        <v>114.20612199999999</v>
      </c>
      <c r="B47" s="2">
        <v>22.689177000000001</v>
      </c>
      <c r="C47" s="2">
        <v>114.206166</v>
      </c>
      <c r="D47" s="2">
        <v>22.689135</v>
      </c>
      <c r="E47" s="4">
        <f t="shared" si="1"/>
        <v>6.4952715278120294</v>
      </c>
      <c r="F47" s="1">
        <f t="shared" si="2"/>
        <v>6.6450000000000005</v>
      </c>
      <c r="G47" s="5">
        <f t="shared" si="0"/>
        <v>-0.14972847218797103</v>
      </c>
      <c r="H47" s="5">
        <f t="shared" si="3"/>
        <v>0.14972847218797103</v>
      </c>
      <c r="I47" s="1">
        <v>5</v>
      </c>
      <c r="U47" s="1">
        <f t="shared" si="4"/>
        <v>0.49900000000000011</v>
      </c>
      <c r="V47" s="3">
        <f t="shared" si="5"/>
        <v>-0.49900000000000011</v>
      </c>
      <c r="W47" s="1">
        <v>3.476</v>
      </c>
    </row>
    <row r="48" spans="1:23">
      <c r="A48" s="2">
        <v>114.20612199999999</v>
      </c>
      <c r="B48" s="2">
        <v>22.689177000000001</v>
      </c>
      <c r="C48" s="2">
        <v>114.20616200000001</v>
      </c>
      <c r="D48" s="2">
        <v>22.689139000000001</v>
      </c>
      <c r="E48" s="4">
        <f t="shared" si="1"/>
        <v>5.8898189636957285</v>
      </c>
      <c r="F48" s="1">
        <f t="shared" si="2"/>
        <v>6.024</v>
      </c>
      <c r="G48" s="5">
        <f t="shared" si="0"/>
        <v>-0.13418103630427147</v>
      </c>
      <c r="H48" s="5">
        <f t="shared" si="3"/>
        <v>0.13418103630427147</v>
      </c>
      <c r="I48" s="1">
        <v>6</v>
      </c>
      <c r="U48" s="1">
        <f t="shared" si="4"/>
        <v>0.62100000000000044</v>
      </c>
      <c r="V48" s="3">
        <f t="shared" si="5"/>
        <v>-0.62100000000000044</v>
      </c>
      <c r="W48" s="1">
        <v>4.0970000000000004</v>
      </c>
    </row>
    <row r="49" spans="1:23">
      <c r="A49" s="2">
        <v>114.20612199999999</v>
      </c>
      <c r="B49" s="2">
        <v>22.689177000000001</v>
      </c>
      <c r="C49" s="2">
        <v>114.206158</v>
      </c>
      <c r="D49" s="2">
        <v>22.689143000000001</v>
      </c>
      <c r="E49" s="4">
        <f t="shared" si="1"/>
        <v>5.2849243929682022</v>
      </c>
      <c r="F49" s="1">
        <f t="shared" si="2"/>
        <v>5.415</v>
      </c>
      <c r="G49" s="5">
        <f t="shared" si="0"/>
        <v>-0.13007560703179788</v>
      </c>
      <c r="H49" s="5">
        <f t="shared" si="3"/>
        <v>0.13007560703179788</v>
      </c>
      <c r="I49" s="1">
        <v>7</v>
      </c>
      <c r="U49" s="1">
        <f t="shared" si="4"/>
        <v>0.60899999999999999</v>
      </c>
      <c r="V49" s="3">
        <f t="shared" si="5"/>
        <v>-0.60899999999999999</v>
      </c>
      <c r="W49" s="1">
        <v>4.7060000000000004</v>
      </c>
    </row>
    <row r="50" spans="1:23">
      <c r="A50" s="2">
        <v>114.20612199999999</v>
      </c>
      <c r="B50" s="2">
        <v>22.689177000000001</v>
      </c>
      <c r="C50" s="2">
        <v>114.206154</v>
      </c>
      <c r="D50" s="2">
        <v>22.689146000000001</v>
      </c>
      <c r="E50" s="4">
        <f t="shared" si="1"/>
        <v>4.7600402727233195</v>
      </c>
      <c r="F50" s="1">
        <f t="shared" si="2"/>
        <v>4.8430000000000009</v>
      </c>
      <c r="G50" s="5">
        <f t="shared" si="0"/>
        <v>-8.2959727276681328E-2</v>
      </c>
      <c r="H50" s="5">
        <f t="shared" si="3"/>
        <v>8.2959727276681328E-2</v>
      </c>
      <c r="I50" s="1">
        <v>8</v>
      </c>
      <c r="U50" s="1">
        <f t="shared" si="4"/>
        <v>0.57199999999999918</v>
      </c>
      <c r="V50" s="3">
        <f t="shared" si="5"/>
        <v>-0.57199999999999918</v>
      </c>
      <c r="W50" s="1">
        <v>5.2779999999999996</v>
      </c>
    </row>
    <row r="51" spans="1:23">
      <c r="A51" s="2">
        <v>114.20612199999999</v>
      </c>
      <c r="B51" s="2">
        <v>22.689177000000001</v>
      </c>
      <c r="C51" s="2">
        <v>114.20614999999999</v>
      </c>
      <c r="D51" s="2">
        <v>22.689150999999999</v>
      </c>
      <c r="E51" s="4">
        <f t="shared" si="1"/>
        <v>4.0755915968516323</v>
      </c>
      <c r="F51" s="1">
        <f t="shared" si="2"/>
        <v>4.1380000000000008</v>
      </c>
      <c r="G51" s="5">
        <f t="shared" si="0"/>
        <v>-6.2408403148368485E-2</v>
      </c>
      <c r="H51" s="5">
        <f t="shared" si="3"/>
        <v>6.2408403148368485E-2</v>
      </c>
      <c r="I51" s="1">
        <v>9</v>
      </c>
      <c r="U51" s="1">
        <f t="shared" si="4"/>
        <v>0.70500000000000007</v>
      </c>
      <c r="V51" s="3">
        <f t="shared" si="5"/>
        <v>-0.70500000000000007</v>
      </c>
      <c r="W51" s="1">
        <v>5.9829999999999997</v>
      </c>
    </row>
    <row r="52" spans="1:23">
      <c r="A52" s="2">
        <v>114.20612199999999</v>
      </c>
      <c r="B52" s="2">
        <v>22.689177000000001</v>
      </c>
      <c r="C52" s="2">
        <v>114.20614500000001</v>
      </c>
      <c r="D52" s="2">
        <v>22.689155</v>
      </c>
      <c r="E52" s="4">
        <f t="shared" si="1"/>
        <v>3.3991630955931615</v>
      </c>
      <c r="F52" s="1">
        <f t="shared" si="2"/>
        <v>3.4800000000000004</v>
      </c>
      <c r="G52" s="5">
        <f t="shared" si="0"/>
        <v>-8.0836904406838883E-2</v>
      </c>
      <c r="H52" s="5">
        <f t="shared" si="3"/>
        <v>8.0836904406838883E-2</v>
      </c>
      <c r="I52" s="1">
        <v>10</v>
      </c>
      <c r="W52" s="1">
        <v>6.641</v>
      </c>
    </row>
    <row r="53" spans="1:23">
      <c r="A53" s="2">
        <v>114.20612199999999</v>
      </c>
      <c r="B53" s="2">
        <v>22.689177000000001</v>
      </c>
      <c r="C53" s="2">
        <v>114.20614</v>
      </c>
      <c r="D53" s="2">
        <v>22.689160000000001</v>
      </c>
      <c r="E53" s="4">
        <f t="shared" si="1"/>
        <v>2.6428885032067813</v>
      </c>
      <c r="F53" s="1">
        <f t="shared" si="2"/>
        <v>2.6360000000000001</v>
      </c>
      <c r="G53" s="5">
        <f t="shared" si="0"/>
        <v>6.888503206781138E-3</v>
      </c>
      <c r="H53" s="5">
        <f t="shared" si="3"/>
        <v>6.888503206781138E-3</v>
      </c>
      <c r="I53" s="1">
        <v>11</v>
      </c>
      <c r="W53" s="1">
        <v>7.4850000000000003</v>
      </c>
    </row>
    <row r="54" spans="1:23">
      <c r="A54" s="2">
        <v>114.20612199999999</v>
      </c>
      <c r="B54" s="2">
        <v>22.689177000000001</v>
      </c>
      <c r="C54" s="2">
        <v>114.206135</v>
      </c>
      <c r="D54" s="2">
        <v>22.689166</v>
      </c>
      <c r="E54" s="4">
        <f t="shared" si="1"/>
        <v>1.8087614902907072</v>
      </c>
      <c r="F54" s="1">
        <f t="shared" si="2"/>
        <v>1.8290000000000006</v>
      </c>
      <c r="G54" s="5">
        <f t="shared" si="0"/>
        <v>-2.0238509709293417E-2</v>
      </c>
      <c r="H54" s="5">
        <f t="shared" si="3"/>
        <v>2.0238509709293417E-2</v>
      </c>
      <c r="I54" s="1">
        <v>12</v>
      </c>
      <c r="W54" s="1">
        <v>8.2919999999999998</v>
      </c>
    </row>
    <row r="55" spans="1:23">
      <c r="A55" s="2">
        <v>114.20612199999999</v>
      </c>
      <c r="B55" s="2">
        <v>22.689177000000001</v>
      </c>
      <c r="C55" s="2">
        <v>114.206129</v>
      </c>
      <c r="D55" s="2">
        <v>22.689171000000002</v>
      </c>
      <c r="E55" s="4">
        <f t="shared" si="1"/>
        <v>0.98201897467008425</v>
      </c>
      <c r="F55" s="1">
        <f t="shared" si="2"/>
        <v>0.94200000000000017</v>
      </c>
      <c r="G55" s="5">
        <f t="shared" si="0"/>
        <v>4.0018974670084084E-2</v>
      </c>
      <c r="H55" s="5">
        <f t="shared" si="3"/>
        <v>4.0018974670084084E-2</v>
      </c>
      <c r="I55" s="1">
        <v>13</v>
      </c>
      <c r="W55" s="1">
        <v>9.1790000000000003</v>
      </c>
    </row>
    <row r="56" spans="1:23">
      <c r="A56" s="2">
        <v>114.20612199999999</v>
      </c>
      <c r="B56" s="2">
        <v>22.689177000000001</v>
      </c>
      <c r="C56" s="2">
        <v>114.20612199999999</v>
      </c>
      <c r="D56" s="2">
        <v>22.689177000000001</v>
      </c>
      <c r="E56" s="4">
        <f t="shared" si="1"/>
        <v>0</v>
      </c>
      <c r="F56" s="1">
        <f t="shared" si="2"/>
        <v>0</v>
      </c>
      <c r="G56" s="5">
        <f t="shared" si="0"/>
        <v>0</v>
      </c>
      <c r="H56" s="5">
        <f t="shared" si="3"/>
        <v>0</v>
      </c>
      <c r="I56" s="1">
        <v>14</v>
      </c>
      <c r="W56" s="1">
        <v>10.121</v>
      </c>
    </row>
    <row r="57" spans="1:23">
      <c r="A57" s="2">
        <v>114.20612199999999</v>
      </c>
      <c r="B57" s="2">
        <v>22.689177000000001</v>
      </c>
      <c r="C57" s="2">
        <v>114.20611599999999</v>
      </c>
      <c r="D57" s="2">
        <v>22.689183</v>
      </c>
      <c r="E57" s="4">
        <f t="shared" si="1"/>
        <v>0.90562559141683519</v>
      </c>
      <c r="F57" s="1">
        <f t="shared" si="2"/>
        <v>0.89599999999999902</v>
      </c>
      <c r="G57" s="5">
        <f t="shared" si="0"/>
        <v>9.6255914168361656E-3</v>
      </c>
      <c r="H57" s="5">
        <f t="shared" si="3"/>
        <v>9.6255914168361656E-3</v>
      </c>
      <c r="I57" s="1">
        <v>15</v>
      </c>
      <c r="W57" s="1">
        <v>11.016999999999999</v>
      </c>
    </row>
    <row r="58" spans="1:23">
      <c r="A58" s="2">
        <v>114.20612199999999</v>
      </c>
      <c r="B58" s="2">
        <v>22.689177000000001</v>
      </c>
      <c r="C58" s="2">
        <v>114.20611</v>
      </c>
      <c r="D58" s="2">
        <v>22.689188000000001</v>
      </c>
      <c r="E58" s="4">
        <f t="shared" si="1"/>
        <v>1.7350069698696062</v>
      </c>
      <c r="F58" s="1">
        <f t="shared" si="2"/>
        <v>1.770999999999999</v>
      </c>
      <c r="G58" s="5">
        <f t="shared" si="0"/>
        <v>-3.5993030130392789E-2</v>
      </c>
      <c r="H58" s="5">
        <f t="shared" si="3"/>
        <v>3.5993030130392789E-2</v>
      </c>
      <c r="I58" s="1">
        <v>16</v>
      </c>
      <c r="W58" s="1">
        <v>11.891999999999999</v>
      </c>
    </row>
    <row r="59" spans="1:23">
      <c r="A59" s="2">
        <v>114.20612199999999</v>
      </c>
      <c r="B59" s="2">
        <v>22.689177000000001</v>
      </c>
      <c r="C59" s="2">
        <v>114.206104</v>
      </c>
      <c r="D59" s="2">
        <v>22.689195000000002</v>
      </c>
      <c r="E59" s="4">
        <f t="shared" si="1"/>
        <v>2.7235033135504398</v>
      </c>
      <c r="F59" s="1">
        <f t="shared" si="2"/>
        <v>2.7210000000000001</v>
      </c>
      <c r="G59" s="5">
        <f t="shared" si="0"/>
        <v>2.5033135504397563E-3</v>
      </c>
      <c r="H59" s="5">
        <f t="shared" si="3"/>
        <v>2.5033135504397563E-3</v>
      </c>
      <c r="I59" s="1">
        <v>17</v>
      </c>
      <c r="W59" s="1">
        <v>12.842000000000001</v>
      </c>
    </row>
    <row r="60" spans="1:23">
      <c r="A60" s="2">
        <v>114.20612199999999</v>
      </c>
      <c r="B60" s="2">
        <v>22.689177000000001</v>
      </c>
      <c r="C60" s="2">
        <v>114.206098</v>
      </c>
      <c r="D60" s="2">
        <v>22.689201000000001</v>
      </c>
      <c r="E60" s="4">
        <f t="shared" si="1"/>
        <v>3.6311998648079502</v>
      </c>
      <c r="F60" s="1">
        <f t="shared" si="2"/>
        <v>3.629999999999999</v>
      </c>
      <c r="G60" s="5">
        <f t="shared" si="0"/>
        <v>1.1998648079512009E-3</v>
      </c>
      <c r="H60" s="5">
        <f t="shared" si="3"/>
        <v>1.1998648079512009E-3</v>
      </c>
      <c r="I60" s="1">
        <v>18</v>
      </c>
      <c r="W60" s="1">
        <v>13.750999999999999</v>
      </c>
    </row>
    <row r="61" spans="1:23">
      <c r="A61" s="2">
        <v>114.20612199999999</v>
      </c>
      <c r="B61" s="2">
        <v>22.689177000000001</v>
      </c>
      <c r="C61" s="2">
        <v>114.206092</v>
      </c>
      <c r="D61" s="2">
        <v>22.689205999999999</v>
      </c>
      <c r="E61" s="4">
        <f t="shared" si="1"/>
        <v>4.4579201718842816</v>
      </c>
      <c r="F61" s="1">
        <f t="shared" si="2"/>
        <v>4.4619999999999997</v>
      </c>
      <c r="G61" s="5">
        <f t="shared" si="0"/>
        <v>-4.0798281157181648E-3</v>
      </c>
      <c r="H61" s="5">
        <f t="shared" si="3"/>
        <v>4.0798281157181648E-3</v>
      </c>
      <c r="I61" s="1">
        <v>19</v>
      </c>
      <c r="W61" s="1">
        <v>14.583</v>
      </c>
    </row>
    <row r="62" spans="1:23">
      <c r="A62" s="2">
        <v>114.20612199999999</v>
      </c>
      <c r="B62" s="2">
        <v>22.689177000000001</v>
      </c>
      <c r="C62" s="2">
        <v>114.206086</v>
      </c>
      <c r="D62" s="2">
        <v>22.689212000000001</v>
      </c>
      <c r="E62" s="4">
        <f t="shared" si="1"/>
        <v>5.365317738899007</v>
      </c>
      <c r="F62" s="1">
        <f t="shared" si="2"/>
        <v>5.4029999999999987</v>
      </c>
      <c r="G62" s="5">
        <f t="shared" si="0"/>
        <v>-3.768226110099171E-2</v>
      </c>
      <c r="H62" s="5">
        <f t="shared" si="3"/>
        <v>3.768226110099171E-2</v>
      </c>
      <c r="I62" s="1">
        <v>20</v>
      </c>
      <c r="W62" s="1">
        <v>15.523999999999999</v>
      </c>
    </row>
    <row r="63" spans="1:23">
      <c r="A63" s="2">
        <v>114.20612199999999</v>
      </c>
      <c r="B63" s="2">
        <v>22.689177000000001</v>
      </c>
      <c r="C63" s="2">
        <v>114.20607800000001</v>
      </c>
      <c r="D63" s="2">
        <v>22.689218</v>
      </c>
      <c r="E63" s="4">
        <f t="shared" si="1"/>
        <v>6.4156918486782066</v>
      </c>
      <c r="F63" s="1">
        <f t="shared" si="2"/>
        <v>6.3849999999999998</v>
      </c>
      <c r="G63" s="5">
        <f t="shared" si="0"/>
        <v>3.0691848678206846E-2</v>
      </c>
      <c r="H63" s="5">
        <f t="shared" si="3"/>
        <v>3.0691848678206846E-2</v>
      </c>
      <c r="I63" s="1">
        <v>21</v>
      </c>
      <c r="W63" s="1">
        <v>16.506</v>
      </c>
    </row>
    <row r="64" spans="1:23">
      <c r="A64" s="2">
        <v>114.20612199999999</v>
      </c>
      <c r="B64" s="2">
        <v>22.689177000000001</v>
      </c>
      <c r="C64" s="2">
        <v>114.206074</v>
      </c>
      <c r="D64" s="2">
        <v>22.689222999999998</v>
      </c>
      <c r="E64" s="4">
        <f t="shared" si="1"/>
        <v>7.0998700553480214</v>
      </c>
      <c r="F64" s="1">
        <f t="shared" si="2"/>
        <v>7.1330000000000009</v>
      </c>
      <c r="G64" s="5">
        <f t="shared" si="0"/>
        <v>-3.3129944651979493E-2</v>
      </c>
      <c r="H64" s="5">
        <f t="shared" si="3"/>
        <v>3.3129944651979493E-2</v>
      </c>
      <c r="I64" s="1">
        <v>22</v>
      </c>
      <c r="W64" s="1">
        <v>17.254000000000001</v>
      </c>
    </row>
    <row r="65" spans="1:23">
      <c r="A65" s="2">
        <v>114.20612199999999</v>
      </c>
      <c r="B65" s="2">
        <v>22.689177000000001</v>
      </c>
      <c r="C65" s="2">
        <v>114.206068</v>
      </c>
      <c r="D65" s="2">
        <v>22.689229999999998</v>
      </c>
      <c r="E65" s="4">
        <f t="shared" si="1"/>
        <v>8.0884701789522744</v>
      </c>
      <c r="F65" s="1">
        <f t="shared" si="2"/>
        <v>8.0570000000000004</v>
      </c>
      <c r="G65" s="5">
        <f t="shared" si="0"/>
        <v>3.1470178952273997E-2</v>
      </c>
      <c r="H65" s="5">
        <f t="shared" si="3"/>
        <v>3.1470178952273997E-2</v>
      </c>
      <c r="I65" s="1">
        <v>23</v>
      </c>
      <c r="W65" s="1">
        <v>18.178000000000001</v>
      </c>
    </row>
    <row r="66" spans="1:23">
      <c r="A66" s="2">
        <v>114.20612199999999</v>
      </c>
      <c r="B66" s="2">
        <v>22.689177000000001</v>
      </c>
      <c r="C66" s="2">
        <v>114.206062</v>
      </c>
      <c r="D66" s="2">
        <v>22.689235</v>
      </c>
      <c r="E66" s="4">
        <f t="shared" si="1"/>
        <v>8.9153348974450601</v>
      </c>
      <c r="F66" s="1">
        <f t="shared" si="2"/>
        <v>8.9739999999999984</v>
      </c>
      <c r="G66" s="5">
        <f t="shared" si="0"/>
        <v>-5.8665102554938287E-2</v>
      </c>
      <c r="H66" s="5">
        <f t="shared" si="3"/>
        <v>5.8665102554938287E-2</v>
      </c>
      <c r="I66" s="1">
        <v>24</v>
      </c>
      <c r="W66" s="1">
        <v>19.094999999999999</v>
      </c>
    </row>
    <row r="67" spans="1:23">
      <c r="A67" s="2">
        <v>114.20612199999999</v>
      </c>
      <c r="B67" s="2">
        <v>22.689177000000001</v>
      </c>
      <c r="C67" s="2">
        <v>114.20605500000001</v>
      </c>
      <c r="D67" s="2">
        <v>22.689240999999999</v>
      </c>
      <c r="E67" s="4">
        <f t="shared" si="1"/>
        <v>9.8937947672199922</v>
      </c>
      <c r="F67" s="1">
        <f t="shared" si="2"/>
        <v>9.9320000000000004</v>
      </c>
      <c r="G67" s="5">
        <f t="shared" si="0"/>
        <v>-3.8205232780008203E-2</v>
      </c>
      <c r="H67" s="5">
        <f t="shared" si="3"/>
        <v>3.8205232780008203E-2</v>
      </c>
      <c r="I67" s="1">
        <v>25</v>
      </c>
      <c r="W67" s="1">
        <v>20.053000000000001</v>
      </c>
    </row>
    <row r="68" spans="1:23">
      <c r="A68" s="2">
        <v>114.20612199999999</v>
      </c>
      <c r="B68" s="2">
        <v>22.689177000000001</v>
      </c>
      <c r="C68" s="2">
        <v>114.20607</v>
      </c>
      <c r="D68" s="2">
        <v>22.689228</v>
      </c>
      <c r="E68" s="4">
        <f t="shared" si="1"/>
        <v>7.7858569830732698</v>
      </c>
      <c r="F68" s="1">
        <f t="shared" si="2"/>
        <v>7.9320000000000004</v>
      </c>
      <c r="G68" s="5">
        <f t="shared" si="0"/>
        <v>-0.1461430169267306</v>
      </c>
      <c r="H68" s="5">
        <f t="shared" si="3"/>
        <v>0.1461430169267306</v>
      </c>
      <c r="I68" s="1">
        <v>26</v>
      </c>
      <c r="W68" s="1">
        <v>18.053000000000001</v>
      </c>
    </row>
    <row r="69" spans="1:23">
      <c r="A69" s="2">
        <v>114.20612199999999</v>
      </c>
      <c r="B69" s="2">
        <v>22.689177000000001</v>
      </c>
      <c r="C69" s="2">
        <v>114.20608300000001</v>
      </c>
      <c r="D69" s="2">
        <v>22.689215000000001</v>
      </c>
      <c r="E69" s="4">
        <f t="shared" si="1"/>
        <v>5.8190030924544471</v>
      </c>
      <c r="F69" s="1">
        <f t="shared" si="2"/>
        <v>5.8759999999999994</v>
      </c>
      <c r="G69" s="5">
        <f t="shared" si="0"/>
        <v>-5.6996907545552311E-2</v>
      </c>
      <c r="H69" s="5">
        <f t="shared" si="3"/>
        <v>5.6996907545552311E-2</v>
      </c>
      <c r="I69" s="1">
        <v>27</v>
      </c>
      <c r="W69" s="1">
        <v>15.997</v>
      </c>
    </row>
    <row r="70" spans="1:23">
      <c r="A70" s="2">
        <v>114.20612199999999</v>
      </c>
      <c r="B70" s="2">
        <v>22.689177000000001</v>
      </c>
      <c r="C70" s="2">
        <v>114.20611100000001</v>
      </c>
      <c r="D70" s="2">
        <v>22.689188000000001</v>
      </c>
      <c r="E70" s="4">
        <f t="shared" si="1"/>
        <v>1.6634018415664693</v>
      </c>
      <c r="F70" s="1">
        <f t="shared" si="2"/>
        <v>1.7210000000000001</v>
      </c>
      <c r="G70" s="5">
        <f t="shared" si="0"/>
        <v>-5.7598158433530777E-2</v>
      </c>
      <c r="H70" s="5">
        <f t="shared" si="3"/>
        <v>5.7598158433530777E-2</v>
      </c>
      <c r="I70" s="1">
        <v>28</v>
      </c>
      <c r="W70" s="1">
        <v>11.842000000000001</v>
      </c>
    </row>
    <row r="71" spans="1:23">
      <c r="A71" s="2">
        <v>114.20612199999999</v>
      </c>
      <c r="B71" s="2">
        <v>22.689177000000001</v>
      </c>
      <c r="C71" s="2">
        <v>114.206121</v>
      </c>
      <c r="D71" s="2">
        <v>22.689177999999998</v>
      </c>
      <c r="E71" s="4">
        <f t="shared" si="1"/>
        <v>0.16443286262509638</v>
      </c>
      <c r="F71" s="1">
        <f t="shared" si="2"/>
        <v>0.25300000000000011</v>
      </c>
      <c r="G71" s="5">
        <f t="shared" si="0"/>
        <v>-8.8567137374903737E-2</v>
      </c>
      <c r="H71" s="5">
        <f t="shared" si="3"/>
        <v>8.8567137374903737E-2</v>
      </c>
      <c r="I71" s="1">
        <v>29</v>
      </c>
      <c r="W71" s="1">
        <v>10.374000000000001</v>
      </c>
    </row>
    <row r="72" spans="1:23">
      <c r="A72" s="2">
        <v>114.20612199999999</v>
      </c>
      <c r="B72" s="2">
        <v>22.689177000000001</v>
      </c>
      <c r="C72" s="2">
        <v>114.206124</v>
      </c>
      <c r="D72" s="2">
        <v>22.689174000000001</v>
      </c>
      <c r="E72" s="4">
        <f t="shared" si="1"/>
        <v>0.39142850589740341</v>
      </c>
      <c r="F72" s="1">
        <f t="shared" si="2"/>
        <v>0.3019999999999996</v>
      </c>
      <c r="G72" s="5">
        <f t="shared" si="0"/>
        <v>8.9428505897403809E-2</v>
      </c>
      <c r="H72" s="5">
        <f t="shared" si="3"/>
        <v>8.9428505897403809E-2</v>
      </c>
      <c r="I72" s="1">
        <v>30</v>
      </c>
      <c r="W72" s="1">
        <v>9.8190000000000008</v>
      </c>
    </row>
    <row r="73" spans="1:23">
      <c r="A73" s="2">
        <v>114.20612199999999</v>
      </c>
      <c r="B73" s="2">
        <v>22.689177000000001</v>
      </c>
      <c r="C73" s="2">
        <v>114.20613299999999</v>
      </c>
      <c r="D73" s="2">
        <v>22.689167000000001</v>
      </c>
      <c r="E73" s="4">
        <f t="shared" si="1"/>
        <v>1.5828887344443379</v>
      </c>
      <c r="F73" s="1">
        <f t="shared" si="2"/>
        <v>1.5</v>
      </c>
      <c r="G73" s="5">
        <f t="shared" si="0"/>
        <v>8.2888734444337864E-2</v>
      </c>
      <c r="H73" s="5">
        <f t="shared" si="3"/>
        <v>8.2888734444337864E-2</v>
      </c>
      <c r="I73" s="1">
        <v>31</v>
      </c>
      <c r="W73" s="1">
        <v>8.6210000000000004</v>
      </c>
    </row>
    <row r="74" spans="1:23">
      <c r="A74" s="2">
        <v>114.20612199999999</v>
      </c>
      <c r="B74" s="2">
        <v>22.689177000000001</v>
      </c>
      <c r="C74" s="2">
        <v>114.206143</v>
      </c>
      <c r="D74" s="2">
        <v>22.689159</v>
      </c>
      <c r="E74" s="4">
        <f t="shared" si="1"/>
        <v>2.9399320581700952</v>
      </c>
      <c r="F74" s="1">
        <f t="shared" si="2"/>
        <v>2.8230000000000004</v>
      </c>
      <c r="G74" s="5">
        <f t="shared" si="0"/>
        <v>0.11693205817009478</v>
      </c>
      <c r="H74" s="5">
        <f t="shared" si="3"/>
        <v>0.11693205817009478</v>
      </c>
      <c r="I74" s="1">
        <v>32</v>
      </c>
      <c r="W74" s="1">
        <v>7.298</v>
      </c>
    </row>
    <row r="75" spans="1:23">
      <c r="A75" s="2">
        <v>114.20612199999999</v>
      </c>
      <c r="B75" s="2">
        <v>22.689177000000001</v>
      </c>
      <c r="C75" s="2">
        <v>114.206152</v>
      </c>
      <c r="D75" s="2">
        <v>22.689153000000001</v>
      </c>
      <c r="E75" s="4">
        <f t="shared" si="1"/>
        <v>4.0733796066009909</v>
      </c>
      <c r="F75" s="1">
        <f t="shared" si="2"/>
        <v>3.9280000000000008</v>
      </c>
      <c r="G75" s="5">
        <f t="shared" si="0"/>
        <v>0.14537960660099003</v>
      </c>
      <c r="H75" s="5">
        <f t="shared" si="3"/>
        <v>0.14537960660099003</v>
      </c>
      <c r="I75" s="1">
        <v>33</v>
      </c>
      <c r="W75" s="1">
        <v>6.1929999999999996</v>
      </c>
    </row>
    <row r="76" spans="1:23">
      <c r="A76" s="2">
        <v>114.20612199999999</v>
      </c>
      <c r="B76" s="2">
        <v>22.689177000000001</v>
      </c>
      <c r="C76" s="2">
        <v>114.20614999999999</v>
      </c>
      <c r="D76" s="2">
        <v>22.689150999999999</v>
      </c>
      <c r="E76" s="4">
        <f t="shared" si="1"/>
        <v>4.0755915968516323</v>
      </c>
      <c r="F76" s="1">
        <f t="shared" si="2"/>
        <v>4.2</v>
      </c>
      <c r="G76" s="5">
        <f t="shared" si="0"/>
        <v>-0.12440840314836787</v>
      </c>
      <c r="H76" s="5">
        <f t="shared" si="3"/>
        <v>0.12440840314836787</v>
      </c>
      <c r="I76" s="1">
        <v>34</v>
      </c>
      <c r="W76" s="1">
        <v>5.9210000000000003</v>
      </c>
    </row>
    <row r="77" spans="1:23">
      <c r="A77" s="2">
        <v>114.20612199999999</v>
      </c>
      <c r="B77" s="2">
        <v>22.689177000000001</v>
      </c>
      <c r="C77" s="2">
        <v>114.20615599999999</v>
      </c>
      <c r="D77" s="2">
        <v>22.689146999999998</v>
      </c>
      <c r="E77" s="4">
        <f t="shared" si="1"/>
        <v>4.8267884423269294</v>
      </c>
      <c r="F77" s="1">
        <f t="shared" si="2"/>
        <v>4.9320000000000004</v>
      </c>
      <c r="G77" s="5">
        <f t="shared" si="0"/>
        <v>-0.105211557673071</v>
      </c>
      <c r="H77" s="5">
        <f t="shared" si="3"/>
        <v>0.105211557673071</v>
      </c>
      <c r="I77" s="1">
        <v>35</v>
      </c>
      <c r="W77" s="1">
        <v>5.1890000000000001</v>
      </c>
    </row>
    <row r="78" spans="1:23">
      <c r="A78" s="2">
        <v>114.20612199999999</v>
      </c>
      <c r="B78" s="2">
        <v>22.689177000000001</v>
      </c>
      <c r="C78" s="2">
        <v>114.20616</v>
      </c>
      <c r="D78" s="2">
        <v>22.689143000000001</v>
      </c>
      <c r="E78" s="4">
        <f t="shared" si="1"/>
        <v>5.4304352278536943</v>
      </c>
      <c r="F78" s="1">
        <f t="shared" si="2"/>
        <v>5.4920000000000009</v>
      </c>
      <c r="G78" s="5">
        <f t="shared" si="0"/>
        <v>-6.1564772146306623E-2</v>
      </c>
      <c r="H78" s="5">
        <f t="shared" si="3"/>
        <v>6.1564772146306623E-2</v>
      </c>
      <c r="I78" s="1">
        <v>36</v>
      </c>
      <c r="W78" s="1">
        <v>4.6289999999999996</v>
      </c>
    </row>
    <row r="79" spans="1:23">
      <c r="A79" s="2">
        <v>114.20612199999999</v>
      </c>
      <c r="B79" s="2">
        <v>22.689177000000001</v>
      </c>
      <c r="C79" s="2">
        <v>114.206163</v>
      </c>
      <c r="D79" s="2">
        <v>22.689139999999998</v>
      </c>
      <c r="E79" s="4">
        <f t="shared" si="1"/>
        <v>5.8836948971311633</v>
      </c>
      <c r="F79" s="1">
        <f t="shared" si="2"/>
        <v>6.0100000000000007</v>
      </c>
      <c r="G79" s="5">
        <f t="shared" si="0"/>
        <v>-0.12630510286883734</v>
      </c>
      <c r="H79" s="5">
        <f t="shared" si="3"/>
        <v>0.12630510286883734</v>
      </c>
      <c r="I79" s="1">
        <v>37</v>
      </c>
      <c r="W79" s="1">
        <v>4.1109999999999998</v>
      </c>
    </row>
    <row r="80" spans="1:23">
      <c r="A80" s="2">
        <v>114.20612199999999</v>
      </c>
      <c r="B80" s="2">
        <v>22.689177000000001</v>
      </c>
      <c r="C80" s="2">
        <v>114.20617</v>
      </c>
      <c r="D80" s="2">
        <v>22.689135</v>
      </c>
      <c r="E80" s="4">
        <f t="shared" si="1"/>
        <v>6.7863841636333087</v>
      </c>
      <c r="F80" s="1">
        <f t="shared" si="2"/>
        <v>6.859</v>
      </c>
      <c r="G80" s="5">
        <f t="shared" si="0"/>
        <v>-7.2615836366691333E-2</v>
      </c>
      <c r="H80" s="5">
        <f t="shared" si="3"/>
        <v>7.2615836366691333E-2</v>
      </c>
      <c r="I80" s="1">
        <v>38</v>
      </c>
      <c r="W80" s="1">
        <v>3.262</v>
      </c>
    </row>
    <row r="81" spans="1:23">
      <c r="A81" s="2">
        <v>114.20612199999999</v>
      </c>
      <c r="B81" s="2">
        <v>22.689177000000001</v>
      </c>
      <c r="C81" s="2">
        <v>114.20617799999999</v>
      </c>
      <c r="D81" s="2">
        <v>22.689126999999999</v>
      </c>
      <c r="E81" s="4">
        <f t="shared" si="1"/>
        <v>7.9948874446618143</v>
      </c>
      <c r="F81" s="1">
        <f t="shared" si="2"/>
        <v>8.0560000000000009</v>
      </c>
      <c r="G81" s="5">
        <f t="shared" si="0"/>
        <v>-6.1112555338186603E-2</v>
      </c>
      <c r="H81" s="5">
        <f t="shared" si="3"/>
        <v>6.1112555338186603E-2</v>
      </c>
      <c r="I81" s="1">
        <v>39</v>
      </c>
      <c r="W81" s="1">
        <v>2.0649999999999999</v>
      </c>
    </row>
    <row r="82" spans="1:23">
      <c r="A82" s="2">
        <v>114.20612199999999</v>
      </c>
      <c r="B82" s="2">
        <v>22.689177000000001</v>
      </c>
      <c r="C82" s="2">
        <v>114.20618399999999</v>
      </c>
      <c r="D82" s="2">
        <v>22.689119999999999</v>
      </c>
      <c r="E82" s="4">
        <f t="shared" si="1"/>
        <v>8.9792990840618891</v>
      </c>
      <c r="F82" s="1">
        <f t="shared" si="2"/>
        <v>9.0869999999999997</v>
      </c>
      <c r="G82" s="5">
        <f t="shared" si="0"/>
        <v>-0.1077009159381106</v>
      </c>
      <c r="H82" s="5">
        <f t="shared" si="3"/>
        <v>0.1077009159381106</v>
      </c>
      <c r="I82" s="1">
        <v>40</v>
      </c>
      <c r="W82" s="1">
        <v>1.034</v>
      </c>
    </row>
    <row r="84" spans="1:23">
      <c r="G84" s="6" t="s">
        <v>7</v>
      </c>
      <c r="H84" s="6">
        <f>AVERAGE(H43:H82)</f>
        <v>6.9948770752260095E-2</v>
      </c>
    </row>
    <row r="85" spans="1:23">
      <c r="G85" s="6" t="s">
        <v>8</v>
      </c>
      <c r="H85" s="6">
        <f>_xlfn.STDEV.P(H43:H82)</f>
        <v>4.4915029277922999E-2</v>
      </c>
    </row>
    <row r="86" spans="1:23">
      <c r="A86" s="2" t="s">
        <v>15</v>
      </c>
      <c r="B86" s="2" t="s">
        <v>17</v>
      </c>
      <c r="G86" s="7"/>
      <c r="H86" s="7"/>
    </row>
    <row r="87" spans="1:23">
      <c r="A87" s="2" t="s">
        <v>16</v>
      </c>
      <c r="B87" s="2" t="s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6:Q8"/>
  <sheetViews>
    <sheetView tabSelected="1" zoomScaleNormal="100" workbookViewId="0">
      <selection activeCell="R27" sqref="R27"/>
    </sheetView>
  </sheetViews>
  <sheetFormatPr defaultRowHeight="14.4"/>
  <sheetData>
    <row r="6" spans="15:17">
      <c r="P6" t="s">
        <v>19</v>
      </c>
      <c r="Q6" t="s">
        <v>20</v>
      </c>
    </row>
    <row r="7" spans="15:17">
      <c r="O7" t="s">
        <v>21</v>
      </c>
      <c r="P7">
        <v>13.026</v>
      </c>
      <c r="Q7">
        <v>5.8860000000000001</v>
      </c>
    </row>
    <row r="8" spans="15:17">
      <c r="O8" t="s">
        <v>22</v>
      </c>
      <c r="P8">
        <v>13.064</v>
      </c>
      <c r="Q8">
        <v>5.8680000000000003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RTK</vt:lpstr>
      <vt:lpstr>Loam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2017-09-26T14:23:24Z</dcterms:modified>
</cp:coreProperties>
</file>