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660" windowHeight="1291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3" i="2" l="1"/>
  <c r="N4" i="2"/>
  <c r="O4" i="2"/>
  <c r="P4" i="2"/>
  <c r="N5" i="2"/>
  <c r="O5" i="2"/>
  <c r="P5" i="2"/>
  <c r="N6" i="2"/>
  <c r="O6" i="2"/>
  <c r="P6" i="2"/>
  <c r="N7" i="2"/>
  <c r="O7" i="2"/>
  <c r="P7" i="2"/>
  <c r="O3" i="2"/>
  <c r="P3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I27" i="1" a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22" i="1" a="1"/>
  <c r="I22" i="1" s="1"/>
  <c r="I17" i="1" a="1"/>
  <c r="I19" i="1" s="1"/>
  <c r="I17" i="1"/>
  <c r="L25" i="1" l="1"/>
  <c r="L23" i="1"/>
  <c r="K25" i="1"/>
  <c r="K23" i="1"/>
  <c r="J25" i="1"/>
  <c r="J23" i="1"/>
  <c r="I25" i="1"/>
  <c r="I23" i="1"/>
  <c r="L26" i="1"/>
  <c r="L24" i="1"/>
  <c r="L22" i="1"/>
  <c r="K26" i="1"/>
  <c r="K24" i="1"/>
  <c r="K22" i="1"/>
  <c r="J26" i="1"/>
  <c r="J24" i="1"/>
  <c r="J22" i="1"/>
  <c r="I26" i="1"/>
  <c r="I24" i="1"/>
  <c r="I21" i="1"/>
  <c r="L20" i="1"/>
  <c r="L18" i="1"/>
  <c r="K20" i="1"/>
  <c r="K18" i="1"/>
  <c r="J20" i="1"/>
  <c r="J18" i="1"/>
  <c r="I20" i="1"/>
  <c r="I18" i="1"/>
  <c r="L21" i="1"/>
  <c r="L19" i="1"/>
  <c r="L17" i="1"/>
  <c r="K21" i="1"/>
  <c r="K19" i="1"/>
  <c r="K17" i="1"/>
  <c r="J21" i="1"/>
  <c r="J19" i="1"/>
  <c r="J17" i="1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B16" i="1"/>
  <c r="C16" i="1"/>
  <c r="D16" i="1"/>
  <c r="B17" i="1"/>
  <c r="C17" i="1"/>
  <c r="D17" i="1"/>
  <c r="B18" i="1"/>
  <c r="C37" i="1" s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L6" i="1"/>
  <c r="L5" i="1"/>
  <c r="L4" i="1"/>
  <c r="L3" i="1"/>
  <c r="I6" i="1"/>
  <c r="J6" i="1"/>
  <c r="K6" i="1"/>
  <c r="I5" i="1"/>
  <c r="J5" i="1"/>
  <c r="K5" i="1"/>
  <c r="H6" i="1"/>
  <c r="H5" i="1"/>
  <c r="I4" i="1"/>
  <c r="J4" i="1"/>
  <c r="K4" i="1"/>
  <c r="H4" i="1"/>
  <c r="I3" i="1"/>
  <c r="J3" i="1"/>
  <c r="K3" i="1"/>
  <c r="H3" i="1"/>
  <c r="D37" i="1" l="1"/>
</calcChain>
</file>

<file path=xl/sharedStrings.xml><?xml version="1.0" encoding="utf-8"?>
<sst xmlns="http://schemas.openxmlformats.org/spreadsheetml/2006/main" count="138" uniqueCount="33">
  <si>
    <t>disparity</t>
  </si>
  <si>
    <t>mser</t>
  </si>
  <si>
    <t>sift</t>
  </si>
  <si>
    <t>tracking</t>
  </si>
  <si>
    <t>SOLO</t>
  </si>
  <si>
    <t>Comb</t>
  </si>
  <si>
    <t>slowdown</t>
  </si>
  <si>
    <t>cache quota</t>
  </si>
  <si>
    <t>bomb</t>
  </si>
  <si>
    <t>Interf</t>
  </si>
  <si>
    <t>reuse quota</t>
  </si>
  <si>
    <t>TIME</t>
  </si>
  <si>
    <t>SLOWDOWN</t>
  </si>
  <si>
    <t>REUSE</t>
  </si>
  <si>
    <t>EXCEEDENCE</t>
  </si>
  <si>
    <t>CORREL</t>
  </si>
  <si>
    <t>SPACE OVERHEAD</t>
  </si>
  <si>
    <t>Mode</t>
  </si>
  <si>
    <t>Full Flush</t>
  </si>
  <si>
    <t>Resolve+Layout</t>
  </si>
  <si>
    <t>Resolve</t>
  </si>
  <si>
    <t>Layout</t>
  </si>
  <si>
    <t>Full Transparent</t>
  </si>
  <si>
    <t>Avg.</t>
  </si>
  <si>
    <t>Std. Dev</t>
  </si>
  <si>
    <t>Max</t>
  </si>
  <si>
    <t>Benchmark Under Analysis</t>
  </si>
  <si>
    <t>Interf.</t>
  </si>
  <si>
    <t>Slowdown</t>
  </si>
  <si>
    <t>Active Set Exceedence</t>
  </si>
  <si>
    <t>Reused Set Eviction</t>
  </si>
  <si>
    <t>POLLUTION</t>
  </si>
  <si>
    <t>TIME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</si>
</sst>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Sheet1!$B$16:$B$35</c:f>
              <c:numCache>
                <c:formatCode>General</c:formatCode>
                <c:ptCount val="20"/>
                <c:pt idx="0">
                  <c:v>1.1553442807843239</c:v>
                </c:pt>
                <c:pt idx="1">
                  <c:v>1.1259867139220101</c:v>
                </c:pt>
                <c:pt idx="2">
                  <c:v>1.0174429484776886</c:v>
                </c:pt>
                <c:pt idx="3">
                  <c:v>1.0197312251276578</c:v>
                </c:pt>
                <c:pt idx="4">
                  <c:v>1.0211914008865446</c:v>
                </c:pt>
                <c:pt idx="5">
                  <c:v>1.0596436104827189</c:v>
                </c:pt>
                <c:pt idx="6">
                  <c:v>1.0142157074613507</c:v>
                </c:pt>
                <c:pt idx="7">
                  <c:v>1.0191033521450954</c:v>
                </c:pt>
                <c:pt idx="8">
                  <c:v>1.0316501608327466</c:v>
                </c:pt>
                <c:pt idx="9">
                  <c:v>1.0459477346327974</c:v>
                </c:pt>
                <c:pt idx="10">
                  <c:v>1.0534325392023594</c:v>
                </c:pt>
                <c:pt idx="11">
                  <c:v>1.0591134270637321</c:v>
                </c:pt>
                <c:pt idx="12">
                  <c:v>1.0099726166320848</c:v>
                </c:pt>
                <c:pt idx="13">
                  <c:v>1.016869167509616</c:v>
                </c:pt>
                <c:pt idx="14">
                  <c:v>1.0279794234141273</c:v>
                </c:pt>
                <c:pt idx="15">
                  <c:v>1.0626339488750354</c:v>
                </c:pt>
                <c:pt idx="16">
                  <c:v>1.1227649627556424</c:v>
                </c:pt>
                <c:pt idx="17">
                  <c:v>1.1966375441426553</c:v>
                </c:pt>
                <c:pt idx="18">
                  <c:v>1.0539338078940987</c:v>
                </c:pt>
                <c:pt idx="19">
                  <c:v>1.039538898766881</c:v>
                </c:pt>
              </c:numCache>
            </c:numRef>
          </c:xVal>
          <c:yVal>
            <c:numRef>
              <c:f>Sheet1!$C$16:$C$35</c:f>
              <c:numCache>
                <c:formatCode>General</c:formatCode>
                <c:ptCount val="20"/>
                <c:pt idx="0">
                  <c:v>0.55120599999999997</c:v>
                </c:pt>
                <c:pt idx="1">
                  <c:v>0.33323700000000001</c:v>
                </c:pt>
                <c:pt idx="2">
                  <c:v>0.19398099999999999</c:v>
                </c:pt>
                <c:pt idx="3">
                  <c:v>0.18549299999999999</c:v>
                </c:pt>
                <c:pt idx="4">
                  <c:v>0.1158</c:v>
                </c:pt>
                <c:pt idx="5">
                  <c:v>0.250079</c:v>
                </c:pt>
                <c:pt idx="6">
                  <c:v>3.9656999999999998E-2</c:v>
                </c:pt>
                <c:pt idx="7">
                  <c:v>2.8441000000000001E-2</c:v>
                </c:pt>
                <c:pt idx="8">
                  <c:v>0.23568700000000001</c:v>
                </c:pt>
                <c:pt idx="9">
                  <c:v>0.138656</c:v>
                </c:pt>
                <c:pt idx="10">
                  <c:v>0.13828099999999999</c:v>
                </c:pt>
                <c:pt idx="11">
                  <c:v>6.9710999999999995E-2</c:v>
                </c:pt>
                <c:pt idx="12">
                  <c:v>0.12428</c:v>
                </c:pt>
                <c:pt idx="13">
                  <c:v>5.4836000000000003E-2</c:v>
                </c:pt>
                <c:pt idx="14">
                  <c:v>3.8441000000000003E-2</c:v>
                </c:pt>
                <c:pt idx="15">
                  <c:v>0.14554900000000001</c:v>
                </c:pt>
                <c:pt idx="16">
                  <c:v>0.64178199999999996</c:v>
                </c:pt>
                <c:pt idx="17">
                  <c:v>0.41669499999999998</c:v>
                </c:pt>
                <c:pt idx="18">
                  <c:v>0.45774799999999999</c:v>
                </c:pt>
                <c:pt idx="19">
                  <c:v>0.31030999999999997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90048"/>
        <c:axId val="127095936"/>
      </c:scatterChart>
      <c:valAx>
        <c:axId val="12709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095936"/>
        <c:crosses val="autoZero"/>
        <c:crossBetween val="midCat"/>
      </c:valAx>
      <c:valAx>
        <c:axId val="12709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90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Sheet1!$B$16:$B$35</c:f>
              <c:numCache>
                <c:formatCode>General</c:formatCode>
                <c:ptCount val="20"/>
                <c:pt idx="0">
                  <c:v>1.1553442807843239</c:v>
                </c:pt>
                <c:pt idx="1">
                  <c:v>1.1259867139220101</c:v>
                </c:pt>
                <c:pt idx="2">
                  <c:v>1.0174429484776886</c:v>
                </c:pt>
                <c:pt idx="3">
                  <c:v>1.0197312251276578</c:v>
                </c:pt>
                <c:pt idx="4">
                  <c:v>1.0211914008865446</c:v>
                </c:pt>
                <c:pt idx="5">
                  <c:v>1.0596436104827189</c:v>
                </c:pt>
                <c:pt idx="6">
                  <c:v>1.0142157074613507</c:v>
                </c:pt>
                <c:pt idx="7">
                  <c:v>1.0191033521450954</c:v>
                </c:pt>
                <c:pt idx="8">
                  <c:v>1.0316501608327466</c:v>
                </c:pt>
                <c:pt idx="9">
                  <c:v>1.0459477346327974</c:v>
                </c:pt>
                <c:pt idx="10">
                  <c:v>1.0534325392023594</c:v>
                </c:pt>
                <c:pt idx="11">
                  <c:v>1.0591134270637321</c:v>
                </c:pt>
                <c:pt idx="12">
                  <c:v>1.0099726166320848</c:v>
                </c:pt>
                <c:pt idx="13">
                  <c:v>1.016869167509616</c:v>
                </c:pt>
                <c:pt idx="14">
                  <c:v>1.0279794234141273</c:v>
                </c:pt>
                <c:pt idx="15">
                  <c:v>1.0626339488750354</c:v>
                </c:pt>
                <c:pt idx="16">
                  <c:v>1.1227649627556424</c:v>
                </c:pt>
                <c:pt idx="17">
                  <c:v>1.1966375441426553</c:v>
                </c:pt>
                <c:pt idx="18">
                  <c:v>1.0539338078940987</c:v>
                </c:pt>
                <c:pt idx="19">
                  <c:v>1.039538898766881</c:v>
                </c:pt>
              </c:numCache>
            </c:numRef>
          </c:xVal>
          <c:yVal>
            <c:numRef>
              <c:f>Sheet1!$D$16:$D$35</c:f>
              <c:numCache>
                <c:formatCode>General</c:formatCode>
                <c:ptCount val="20"/>
                <c:pt idx="0">
                  <c:v>0.15210099999999999</c:v>
                </c:pt>
                <c:pt idx="1">
                  <c:v>0.124517</c:v>
                </c:pt>
                <c:pt idx="2">
                  <c:v>7.7643000000000004E-2</c:v>
                </c:pt>
                <c:pt idx="3">
                  <c:v>6.5199999999999994E-2</c:v>
                </c:pt>
                <c:pt idx="4">
                  <c:v>3.3392999999999999E-2</c:v>
                </c:pt>
                <c:pt idx="5">
                  <c:v>0.101241</c:v>
                </c:pt>
                <c:pt idx="6">
                  <c:v>2.0896999999999999E-2</c:v>
                </c:pt>
                <c:pt idx="7">
                  <c:v>1.4224000000000001E-2</c:v>
                </c:pt>
                <c:pt idx="8">
                  <c:v>8.2665000000000002E-2</c:v>
                </c:pt>
                <c:pt idx="9">
                  <c:v>7.8551999999999997E-2</c:v>
                </c:pt>
                <c:pt idx="10">
                  <c:v>7.2960999999999998E-2</c:v>
                </c:pt>
                <c:pt idx="11">
                  <c:v>4.3944999999999998E-2</c:v>
                </c:pt>
                <c:pt idx="12">
                  <c:v>4.3208999999999997E-2</c:v>
                </c:pt>
                <c:pt idx="13">
                  <c:v>4.0459000000000002E-2</c:v>
                </c:pt>
                <c:pt idx="14">
                  <c:v>2.8088999999999999E-2</c:v>
                </c:pt>
                <c:pt idx="15">
                  <c:v>5.5112000000000001E-2</c:v>
                </c:pt>
                <c:pt idx="16">
                  <c:v>0.17911299999999999</c:v>
                </c:pt>
                <c:pt idx="17">
                  <c:v>0.14710200000000001</c:v>
                </c:pt>
                <c:pt idx="18">
                  <c:v>0.133631</c:v>
                </c:pt>
                <c:pt idx="19">
                  <c:v>9.0254000000000001E-2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16800"/>
        <c:axId val="127118336"/>
      </c:scatterChart>
      <c:valAx>
        <c:axId val="127116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118336"/>
        <c:crosses val="autoZero"/>
        <c:crossBetween val="midCat"/>
      </c:valAx>
      <c:valAx>
        <c:axId val="12711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16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29</xdr:row>
      <xdr:rowOff>47625</xdr:rowOff>
    </xdr:from>
    <xdr:to>
      <xdr:col>24</xdr:col>
      <xdr:colOff>9525</xdr:colOff>
      <xdr:row>43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219075</xdr:colOff>
      <xdr:row>13</xdr:row>
      <xdr:rowOff>66675</xdr:rowOff>
    </xdr:from>
    <xdr:to>
      <xdr:col>23</xdr:col>
      <xdr:colOff>523875</xdr:colOff>
      <xdr:row>27</xdr:row>
      <xdr:rowOff>142875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4" workbookViewId="0">
      <selection activeCell="M32" sqref="M32"/>
    </sheetView>
  </sheetViews>
  <sheetFormatPr defaultRowHeight="15" x14ac:dyDescent="0.25"/>
  <cols>
    <col min="2" max="2" width="11" customWidth="1"/>
    <col min="3" max="3" width="12.42578125" customWidth="1"/>
    <col min="4" max="4" width="12.28515625" customWidth="1"/>
    <col min="7" max="7" width="10" customWidth="1"/>
  </cols>
  <sheetData>
    <row r="1" spans="1:24" x14ac:dyDescent="0.25">
      <c r="A1" s="3" t="s">
        <v>11</v>
      </c>
      <c r="B1" s="3"/>
      <c r="C1" s="3"/>
      <c r="D1" s="3"/>
      <c r="E1" s="3"/>
      <c r="F1" s="3"/>
      <c r="G1" s="2" t="s">
        <v>12</v>
      </c>
      <c r="H1" s="2"/>
      <c r="I1" s="2"/>
      <c r="J1" s="2"/>
      <c r="K1" s="2"/>
      <c r="L1" s="2"/>
      <c r="M1" s="3" t="s">
        <v>13</v>
      </c>
      <c r="N1" s="3"/>
      <c r="O1" s="3"/>
      <c r="P1" s="3"/>
      <c r="Q1" s="3"/>
      <c r="R1" s="3"/>
      <c r="S1" s="2" t="s">
        <v>14</v>
      </c>
      <c r="T1" s="2"/>
      <c r="U1" s="2"/>
      <c r="V1" s="2"/>
      <c r="W1" s="2"/>
      <c r="X1" s="2"/>
    </row>
    <row r="2" spans="1:24" x14ac:dyDescent="0.25">
      <c r="B2" t="s">
        <v>0</v>
      </c>
      <c r="C2" t="s">
        <v>1</v>
      </c>
      <c r="D2" t="s">
        <v>2</v>
      </c>
      <c r="E2" t="s">
        <v>3</v>
      </c>
      <c r="F2" t="s">
        <v>8</v>
      </c>
      <c r="H2" t="s">
        <v>0</v>
      </c>
      <c r="I2" t="s">
        <v>1</v>
      </c>
      <c r="J2" t="s">
        <v>2</v>
      </c>
      <c r="K2" t="s">
        <v>3</v>
      </c>
      <c r="L2" t="s">
        <v>8</v>
      </c>
      <c r="N2" t="s">
        <v>0</v>
      </c>
      <c r="O2" t="s">
        <v>1</v>
      </c>
      <c r="P2" t="s">
        <v>2</v>
      </c>
      <c r="Q2" t="s">
        <v>3</v>
      </c>
      <c r="R2" t="s">
        <v>8</v>
      </c>
      <c r="T2" t="s">
        <v>0</v>
      </c>
      <c r="U2" t="s">
        <v>1</v>
      </c>
      <c r="V2" t="s">
        <v>2</v>
      </c>
      <c r="W2" t="s">
        <v>3</v>
      </c>
      <c r="X2" t="s">
        <v>8</v>
      </c>
    </row>
    <row r="3" spans="1:24" x14ac:dyDescent="0.25">
      <c r="A3" s="1" t="s">
        <v>0</v>
      </c>
      <c r="B3">
        <v>31743589</v>
      </c>
      <c r="C3">
        <v>28057680</v>
      </c>
      <c r="D3">
        <v>28345039</v>
      </c>
      <c r="E3">
        <v>27749439</v>
      </c>
      <c r="F3">
        <v>30848458</v>
      </c>
      <c r="G3" s="1" t="s">
        <v>0</v>
      </c>
      <c r="H3">
        <f>B3/$B$8</f>
        <v>1.1553442807843239</v>
      </c>
      <c r="I3">
        <f t="shared" ref="I3:L3" si="0">C3/$B$8</f>
        <v>1.0211914008865446</v>
      </c>
      <c r="J3">
        <f t="shared" si="0"/>
        <v>1.0316501608327466</v>
      </c>
      <c r="K3">
        <f t="shared" si="0"/>
        <v>1.0099726166320848</v>
      </c>
      <c r="L3">
        <f t="shared" si="0"/>
        <v>1.1227649627556424</v>
      </c>
      <c r="M3" s="1" t="s">
        <v>0</v>
      </c>
      <c r="N3">
        <v>0.15210099999999999</v>
      </c>
      <c r="O3">
        <v>3.3392999999999999E-2</v>
      </c>
      <c r="P3">
        <v>8.2665000000000002E-2</v>
      </c>
      <c r="Q3">
        <v>4.3208999999999997E-2</v>
      </c>
      <c r="R3">
        <v>0.17911299999999999</v>
      </c>
      <c r="S3" s="1" t="s">
        <v>0</v>
      </c>
      <c r="T3">
        <v>0.55120599999999997</v>
      </c>
      <c r="U3">
        <v>0.1158</v>
      </c>
      <c r="V3">
        <v>0.23568700000000001</v>
      </c>
      <c r="W3">
        <v>0.12428</v>
      </c>
      <c r="X3">
        <v>0.64178199999999996</v>
      </c>
    </row>
    <row r="4" spans="1:24" x14ac:dyDescent="0.25">
      <c r="A4" s="1" t="s">
        <v>1</v>
      </c>
      <c r="B4">
        <v>7778636</v>
      </c>
      <c r="C4">
        <v>7320319</v>
      </c>
      <c r="D4">
        <v>7225704</v>
      </c>
      <c r="E4">
        <v>7024821</v>
      </c>
      <c r="F4">
        <v>8266712</v>
      </c>
      <c r="G4" s="1" t="s">
        <v>1</v>
      </c>
      <c r="H4">
        <f>B4/$C$8</f>
        <v>1.1259867139220101</v>
      </c>
      <c r="I4">
        <f t="shared" ref="I4:L4" si="1">C4/$C$8</f>
        <v>1.0596436104827189</v>
      </c>
      <c r="J4">
        <f t="shared" si="1"/>
        <v>1.0459477346327974</v>
      </c>
      <c r="K4">
        <f t="shared" si="1"/>
        <v>1.016869167509616</v>
      </c>
      <c r="L4">
        <f t="shared" si="1"/>
        <v>1.1966375441426553</v>
      </c>
      <c r="M4" s="1" t="s">
        <v>1</v>
      </c>
      <c r="N4">
        <v>0.124517</v>
      </c>
      <c r="O4">
        <v>0.101241</v>
      </c>
      <c r="P4">
        <v>7.8551999999999997E-2</v>
      </c>
      <c r="Q4">
        <v>4.0459000000000002E-2</v>
      </c>
      <c r="R4">
        <v>0.14710200000000001</v>
      </c>
      <c r="S4" s="1" t="s">
        <v>1</v>
      </c>
      <c r="T4">
        <v>0.33323700000000001</v>
      </c>
      <c r="U4">
        <v>0.250079</v>
      </c>
      <c r="V4">
        <v>0.138656</v>
      </c>
      <c r="W4">
        <v>5.4836000000000003E-2</v>
      </c>
      <c r="X4">
        <v>0.41669499999999998</v>
      </c>
    </row>
    <row r="5" spans="1:24" x14ac:dyDescent="0.25">
      <c r="A5" s="1" t="s">
        <v>2</v>
      </c>
      <c r="B5">
        <v>44185316</v>
      </c>
      <c r="C5">
        <v>44045164</v>
      </c>
      <c r="D5">
        <v>45748265</v>
      </c>
      <c r="E5">
        <v>44642892</v>
      </c>
      <c r="F5">
        <v>45770034</v>
      </c>
      <c r="G5" s="1" t="s">
        <v>2</v>
      </c>
      <c r="H5">
        <f>B5/$D$8</f>
        <v>1.0174429484776886</v>
      </c>
      <c r="I5">
        <f t="shared" ref="I5:L5" si="2">C5/$D$8</f>
        <v>1.0142157074613507</v>
      </c>
      <c r="J5">
        <f t="shared" si="2"/>
        <v>1.0534325392023594</v>
      </c>
      <c r="K5">
        <f t="shared" si="2"/>
        <v>1.0279794234141273</v>
      </c>
      <c r="L5">
        <f t="shared" si="2"/>
        <v>1.0539338078940987</v>
      </c>
      <c r="M5" s="1" t="s">
        <v>2</v>
      </c>
      <c r="N5">
        <v>7.7643000000000004E-2</v>
      </c>
      <c r="O5">
        <v>2.0896999999999999E-2</v>
      </c>
      <c r="P5">
        <v>7.2960999999999998E-2</v>
      </c>
      <c r="Q5">
        <v>2.8088999999999999E-2</v>
      </c>
      <c r="R5">
        <v>0.133631</v>
      </c>
      <c r="S5" s="1" t="s">
        <v>2</v>
      </c>
      <c r="T5">
        <v>0.19398099999999999</v>
      </c>
      <c r="U5">
        <v>3.9656999999999998E-2</v>
      </c>
      <c r="V5">
        <v>0.13828099999999999</v>
      </c>
      <c r="W5">
        <v>3.8441000000000003E-2</v>
      </c>
      <c r="X5">
        <v>0.45774799999999999</v>
      </c>
    </row>
    <row r="6" spans="1:24" x14ac:dyDescent="0.25">
      <c r="A6" s="1" t="s">
        <v>3</v>
      </c>
      <c r="B6">
        <v>11271284</v>
      </c>
      <c r="C6">
        <v>11264344</v>
      </c>
      <c r="D6">
        <v>11706583</v>
      </c>
      <c r="E6">
        <v>11745496</v>
      </c>
      <c r="F6">
        <v>11490222</v>
      </c>
      <c r="G6" s="1" t="s">
        <v>3</v>
      </c>
      <c r="H6">
        <f>B6/$E$8</f>
        <v>1.0197312251276578</v>
      </c>
      <c r="I6">
        <f t="shared" ref="I6:L6" si="3">C6/$E$8</f>
        <v>1.0191033521450954</v>
      </c>
      <c r="J6">
        <f t="shared" si="3"/>
        <v>1.0591134270637321</v>
      </c>
      <c r="K6">
        <f t="shared" si="3"/>
        <v>1.0626339488750354</v>
      </c>
      <c r="L6">
        <f t="shared" si="3"/>
        <v>1.039538898766881</v>
      </c>
      <c r="M6" s="1" t="s">
        <v>3</v>
      </c>
      <c r="N6">
        <v>6.5199999999999994E-2</v>
      </c>
      <c r="O6">
        <v>1.4224000000000001E-2</v>
      </c>
      <c r="P6">
        <v>4.3944999999999998E-2</v>
      </c>
      <c r="Q6">
        <v>5.5112000000000001E-2</v>
      </c>
      <c r="R6">
        <v>9.0254000000000001E-2</v>
      </c>
      <c r="S6" s="1" t="s">
        <v>3</v>
      </c>
      <c r="T6">
        <v>0.18549299999999999</v>
      </c>
      <c r="U6">
        <v>2.8441000000000001E-2</v>
      </c>
      <c r="V6">
        <v>6.9710999999999995E-2</v>
      </c>
      <c r="W6">
        <v>0.14554900000000001</v>
      </c>
      <c r="X6">
        <v>0.31030999999999997</v>
      </c>
    </row>
    <row r="8" spans="1:24" x14ac:dyDescent="0.25">
      <c r="A8" t="s">
        <v>4</v>
      </c>
      <c r="B8">
        <v>27475437</v>
      </c>
      <c r="C8">
        <v>6908284</v>
      </c>
      <c r="D8">
        <v>43427807</v>
      </c>
      <c r="E8">
        <v>11053191</v>
      </c>
    </row>
    <row r="15" spans="1:24" x14ac:dyDescent="0.25">
      <c r="A15" t="s">
        <v>5</v>
      </c>
      <c r="B15" t="s">
        <v>6</v>
      </c>
      <c r="C15" t="s">
        <v>7</v>
      </c>
      <c r="D15" t="s">
        <v>10</v>
      </c>
      <c r="E15" t="s">
        <v>9</v>
      </c>
      <c r="H15" s="4" t="s">
        <v>27</v>
      </c>
      <c r="I15" s="5" t="s">
        <v>26</v>
      </c>
      <c r="J15" s="5"/>
      <c r="K15" s="5"/>
      <c r="L15" s="5"/>
    </row>
    <row r="16" spans="1:24" x14ac:dyDescent="0.25">
      <c r="A16" t="s">
        <v>0</v>
      </c>
      <c r="B16">
        <f>$H3</f>
        <v>1.1553442807843239</v>
      </c>
      <c r="C16">
        <f>$T3</f>
        <v>0.55120599999999997</v>
      </c>
      <c r="D16">
        <f>$N3</f>
        <v>0.15210099999999999</v>
      </c>
      <c r="E16" s="4" t="s">
        <v>0</v>
      </c>
      <c r="H16" s="4"/>
      <c r="I16" t="s">
        <v>0</v>
      </c>
      <c r="J16" t="s">
        <v>1</v>
      </c>
      <c r="K16" t="s">
        <v>2</v>
      </c>
      <c r="L16" t="s">
        <v>3</v>
      </c>
    </row>
    <row r="17" spans="1:12" x14ac:dyDescent="0.25">
      <c r="A17" t="s">
        <v>1</v>
      </c>
      <c r="B17">
        <f>$H4</f>
        <v>1.1259867139220101</v>
      </c>
      <c r="C17">
        <f>$T4</f>
        <v>0.33323700000000001</v>
      </c>
      <c r="D17">
        <f>$N4</f>
        <v>0.124517</v>
      </c>
      <c r="E17" s="4"/>
      <c r="G17" s="4" t="s">
        <v>28</v>
      </c>
      <c r="H17" t="s">
        <v>0</v>
      </c>
      <c r="I17" s="6">
        <f t="array" ref="I17:L21">TRANSPOSE(H3:L6)</f>
        <v>1.1553442807843239</v>
      </c>
      <c r="J17" s="6">
        <v>1.1259867139220101</v>
      </c>
      <c r="K17" s="6">
        <v>1.0174429484776886</v>
      </c>
      <c r="L17" s="6">
        <v>1.0197312251276578</v>
      </c>
    </row>
    <row r="18" spans="1:12" x14ac:dyDescent="0.25">
      <c r="A18" t="s">
        <v>2</v>
      </c>
      <c r="B18">
        <f>$H5</f>
        <v>1.0174429484776886</v>
      </c>
      <c r="C18">
        <f>$T5</f>
        <v>0.19398099999999999</v>
      </c>
      <c r="D18">
        <f>$N5</f>
        <v>7.7643000000000004E-2</v>
      </c>
      <c r="E18" s="4"/>
      <c r="G18" s="4"/>
      <c r="H18" t="s">
        <v>1</v>
      </c>
      <c r="I18" s="6">
        <v>1.0211914008865446</v>
      </c>
      <c r="J18" s="6">
        <v>1.0596436104827189</v>
      </c>
      <c r="K18" s="6">
        <v>1.0142157074613507</v>
      </c>
      <c r="L18" s="6">
        <v>1.0191033521450954</v>
      </c>
    </row>
    <row r="19" spans="1:12" x14ac:dyDescent="0.25">
      <c r="A19" t="s">
        <v>3</v>
      </c>
      <c r="B19">
        <f>$H6</f>
        <v>1.0197312251276578</v>
      </c>
      <c r="C19">
        <f>$T6</f>
        <v>0.18549299999999999</v>
      </c>
      <c r="D19">
        <f>$N6</f>
        <v>6.5199999999999994E-2</v>
      </c>
      <c r="E19" s="4"/>
      <c r="G19" s="4"/>
      <c r="H19" t="s">
        <v>2</v>
      </c>
      <c r="I19" s="6">
        <v>1.0316501608327466</v>
      </c>
      <c r="J19" s="6">
        <v>1.0459477346327974</v>
      </c>
      <c r="K19" s="6">
        <v>1.0534325392023594</v>
      </c>
      <c r="L19" s="6">
        <v>1.0591134270637321</v>
      </c>
    </row>
    <row r="20" spans="1:12" x14ac:dyDescent="0.25">
      <c r="A20" t="s">
        <v>0</v>
      </c>
      <c r="B20">
        <f>$I3</f>
        <v>1.0211914008865446</v>
      </c>
      <c r="C20">
        <f>$U3</f>
        <v>0.1158</v>
      </c>
      <c r="D20">
        <f>$O3</f>
        <v>3.3392999999999999E-2</v>
      </c>
      <c r="E20" s="4" t="s">
        <v>1</v>
      </c>
      <c r="G20" s="4"/>
      <c r="H20" t="s">
        <v>3</v>
      </c>
      <c r="I20" s="6">
        <v>1.0099726166320848</v>
      </c>
      <c r="J20" s="6">
        <v>1.016869167509616</v>
      </c>
      <c r="K20" s="6">
        <v>1.0279794234141273</v>
      </c>
      <c r="L20" s="6">
        <v>1.0626339488750354</v>
      </c>
    </row>
    <row r="21" spans="1:12" x14ac:dyDescent="0.25">
      <c r="A21" t="s">
        <v>1</v>
      </c>
      <c r="B21">
        <f>$I4</f>
        <v>1.0596436104827189</v>
      </c>
      <c r="C21">
        <f>$U4</f>
        <v>0.250079</v>
      </c>
      <c r="D21">
        <f>$O4</f>
        <v>0.101241</v>
      </c>
      <c r="E21" s="4"/>
      <c r="G21" s="4"/>
      <c r="H21" t="s">
        <v>8</v>
      </c>
      <c r="I21" s="6">
        <v>1.1227649627556424</v>
      </c>
      <c r="J21" s="6">
        <v>1.1966375441426553</v>
      </c>
      <c r="K21" s="6">
        <v>1.0539338078940987</v>
      </c>
      <c r="L21" s="6">
        <v>1.039538898766881</v>
      </c>
    </row>
    <row r="22" spans="1:12" x14ac:dyDescent="0.25">
      <c r="A22" t="s">
        <v>2</v>
      </c>
      <c r="B22">
        <f>$I5</f>
        <v>1.0142157074613507</v>
      </c>
      <c r="C22">
        <f>$U5</f>
        <v>3.9656999999999998E-2</v>
      </c>
      <c r="D22">
        <f>$O5</f>
        <v>2.0896999999999999E-2</v>
      </c>
      <c r="E22" s="4"/>
      <c r="G22" s="4" t="s">
        <v>29</v>
      </c>
      <c r="H22" t="s">
        <v>0</v>
      </c>
      <c r="I22" s="6">
        <f t="array" ref="I22:L26">TRANSPOSE(T3:X6)</f>
        <v>0.55120599999999997</v>
      </c>
      <c r="J22" s="6">
        <v>0.33323700000000001</v>
      </c>
      <c r="K22" s="6">
        <v>0.19398099999999999</v>
      </c>
      <c r="L22" s="6">
        <v>0.18549299999999999</v>
      </c>
    </row>
    <row r="23" spans="1:12" x14ac:dyDescent="0.25">
      <c r="A23" t="s">
        <v>3</v>
      </c>
      <c r="B23">
        <f>$I6</f>
        <v>1.0191033521450954</v>
      </c>
      <c r="C23">
        <f>$U6</f>
        <v>2.8441000000000001E-2</v>
      </c>
      <c r="D23">
        <f>$O6</f>
        <v>1.4224000000000001E-2</v>
      </c>
      <c r="E23" s="4"/>
      <c r="G23" s="4"/>
      <c r="H23" t="s">
        <v>1</v>
      </c>
      <c r="I23" s="6">
        <v>0.1158</v>
      </c>
      <c r="J23" s="6">
        <v>0.250079</v>
      </c>
      <c r="K23" s="6">
        <v>3.9656999999999998E-2</v>
      </c>
      <c r="L23" s="6">
        <v>2.8441000000000001E-2</v>
      </c>
    </row>
    <row r="24" spans="1:12" x14ac:dyDescent="0.25">
      <c r="A24" t="s">
        <v>0</v>
      </c>
      <c r="B24">
        <f>$J3</f>
        <v>1.0316501608327466</v>
      </c>
      <c r="C24">
        <f>$V3</f>
        <v>0.23568700000000001</v>
      </c>
      <c r="D24">
        <f>$P3</f>
        <v>8.2665000000000002E-2</v>
      </c>
      <c r="E24" s="4" t="s">
        <v>2</v>
      </c>
      <c r="G24" s="4"/>
      <c r="H24" t="s">
        <v>2</v>
      </c>
      <c r="I24" s="6">
        <v>0.23568700000000001</v>
      </c>
      <c r="J24" s="6">
        <v>0.138656</v>
      </c>
      <c r="K24" s="6">
        <v>0.13828099999999999</v>
      </c>
      <c r="L24" s="6">
        <v>6.9710999999999995E-2</v>
      </c>
    </row>
    <row r="25" spans="1:12" x14ac:dyDescent="0.25">
      <c r="A25" t="s">
        <v>1</v>
      </c>
      <c r="B25">
        <f>$J4</f>
        <v>1.0459477346327974</v>
      </c>
      <c r="C25">
        <f>$V4</f>
        <v>0.138656</v>
      </c>
      <c r="D25">
        <f>$P4</f>
        <v>7.8551999999999997E-2</v>
      </c>
      <c r="E25" s="4"/>
      <c r="G25" s="4"/>
      <c r="H25" t="s">
        <v>3</v>
      </c>
      <c r="I25" s="6">
        <v>0.12428</v>
      </c>
      <c r="J25" s="6">
        <v>5.4836000000000003E-2</v>
      </c>
      <c r="K25" s="6">
        <v>3.8441000000000003E-2</v>
      </c>
      <c r="L25" s="6">
        <v>0.14554900000000001</v>
      </c>
    </row>
    <row r="26" spans="1:12" x14ac:dyDescent="0.25">
      <c r="A26" t="s">
        <v>2</v>
      </c>
      <c r="B26">
        <f>$J5</f>
        <v>1.0534325392023594</v>
      </c>
      <c r="C26">
        <f>$V5</f>
        <v>0.13828099999999999</v>
      </c>
      <c r="D26">
        <f>$P5</f>
        <v>7.2960999999999998E-2</v>
      </c>
      <c r="E26" s="4"/>
      <c r="G26" s="4"/>
      <c r="H26" t="s">
        <v>8</v>
      </c>
      <c r="I26" s="6">
        <v>0.64178199999999996</v>
      </c>
      <c r="J26" s="6">
        <v>0.41669499999999998</v>
      </c>
      <c r="K26" s="6">
        <v>0.45774799999999999</v>
      </c>
      <c r="L26" s="6">
        <v>0.31030999999999997</v>
      </c>
    </row>
    <row r="27" spans="1:12" x14ac:dyDescent="0.25">
      <c r="A27" t="s">
        <v>3</v>
      </c>
      <c r="B27">
        <f>$J6</f>
        <v>1.0591134270637321</v>
      </c>
      <c r="C27">
        <f>$V6</f>
        <v>6.9710999999999995E-2</v>
      </c>
      <c r="D27">
        <f>$P6</f>
        <v>4.3944999999999998E-2</v>
      </c>
      <c r="E27" s="4"/>
      <c r="G27" s="4" t="s">
        <v>30</v>
      </c>
      <c r="H27" t="s">
        <v>0</v>
      </c>
      <c r="I27" s="6">
        <f t="array" ref="I27:L31">TRANSPOSE(N3:R6)</f>
        <v>0.15210099999999999</v>
      </c>
      <c r="J27" s="6">
        <v>0.124517</v>
      </c>
      <c r="K27" s="6">
        <v>7.7643000000000004E-2</v>
      </c>
      <c r="L27" s="6">
        <v>6.5199999999999994E-2</v>
      </c>
    </row>
    <row r="28" spans="1:12" x14ac:dyDescent="0.25">
      <c r="A28" t="s">
        <v>0</v>
      </c>
      <c r="B28">
        <f>$K3</f>
        <v>1.0099726166320848</v>
      </c>
      <c r="C28">
        <f>$W3</f>
        <v>0.12428</v>
      </c>
      <c r="D28">
        <f>$Q3</f>
        <v>4.3208999999999997E-2</v>
      </c>
      <c r="E28" s="4" t="s">
        <v>3</v>
      </c>
      <c r="G28" s="4"/>
      <c r="H28" t="s">
        <v>1</v>
      </c>
      <c r="I28" s="6">
        <v>3.3392999999999999E-2</v>
      </c>
      <c r="J28" s="6">
        <v>0.101241</v>
      </c>
      <c r="K28" s="6">
        <v>2.0896999999999999E-2</v>
      </c>
      <c r="L28" s="6">
        <v>1.4224000000000001E-2</v>
      </c>
    </row>
    <row r="29" spans="1:12" x14ac:dyDescent="0.25">
      <c r="A29" t="s">
        <v>1</v>
      </c>
      <c r="B29">
        <f>$K4</f>
        <v>1.016869167509616</v>
      </c>
      <c r="C29">
        <f>$W4</f>
        <v>5.4836000000000003E-2</v>
      </c>
      <c r="D29">
        <f>$Q4</f>
        <v>4.0459000000000002E-2</v>
      </c>
      <c r="E29" s="4"/>
      <c r="G29" s="4"/>
      <c r="H29" t="s">
        <v>2</v>
      </c>
      <c r="I29" s="6">
        <v>8.2665000000000002E-2</v>
      </c>
      <c r="J29" s="6">
        <v>7.8551999999999997E-2</v>
      </c>
      <c r="K29" s="6">
        <v>7.2960999999999998E-2</v>
      </c>
      <c r="L29" s="6">
        <v>4.3944999999999998E-2</v>
      </c>
    </row>
    <row r="30" spans="1:12" x14ac:dyDescent="0.25">
      <c r="A30" t="s">
        <v>2</v>
      </c>
      <c r="B30">
        <f>$K5</f>
        <v>1.0279794234141273</v>
      </c>
      <c r="C30">
        <f>$W5</f>
        <v>3.8441000000000003E-2</v>
      </c>
      <c r="D30">
        <f>$Q5</f>
        <v>2.8088999999999999E-2</v>
      </c>
      <c r="E30" s="4"/>
      <c r="G30" s="4"/>
      <c r="H30" t="s">
        <v>3</v>
      </c>
      <c r="I30" s="6">
        <v>4.3208999999999997E-2</v>
      </c>
      <c r="J30" s="6">
        <v>4.0459000000000002E-2</v>
      </c>
      <c r="K30" s="6">
        <v>2.8088999999999999E-2</v>
      </c>
      <c r="L30" s="6">
        <v>5.5112000000000001E-2</v>
      </c>
    </row>
    <row r="31" spans="1:12" x14ac:dyDescent="0.25">
      <c r="A31" t="s">
        <v>3</v>
      </c>
      <c r="B31">
        <f>$K6</f>
        <v>1.0626339488750354</v>
      </c>
      <c r="C31">
        <f>$W6</f>
        <v>0.14554900000000001</v>
      </c>
      <c r="D31">
        <f>$Q6</f>
        <v>5.5112000000000001E-2</v>
      </c>
      <c r="E31" s="4"/>
      <c r="G31" s="4"/>
      <c r="H31" t="s">
        <v>8</v>
      </c>
      <c r="I31" s="6">
        <v>0.17911299999999999</v>
      </c>
      <c r="J31" s="6">
        <v>0.14710200000000001</v>
      </c>
      <c r="K31" s="6">
        <v>0.133631</v>
      </c>
      <c r="L31" s="6">
        <v>9.0254000000000001E-2</v>
      </c>
    </row>
    <row r="32" spans="1:12" x14ac:dyDescent="0.25">
      <c r="A32" t="s">
        <v>0</v>
      </c>
      <c r="B32">
        <f>$L3</f>
        <v>1.1227649627556424</v>
      </c>
      <c r="C32">
        <f>$X3</f>
        <v>0.64178199999999996</v>
      </c>
      <c r="D32">
        <f>$R3</f>
        <v>0.17911299999999999</v>
      </c>
      <c r="E32" s="4" t="s">
        <v>8</v>
      </c>
    </row>
    <row r="33" spans="1:5" x14ac:dyDescent="0.25">
      <c r="A33" t="s">
        <v>1</v>
      </c>
      <c r="B33">
        <f>$L4</f>
        <v>1.1966375441426553</v>
      </c>
      <c r="C33">
        <f>$X4</f>
        <v>0.41669499999999998</v>
      </c>
      <c r="D33">
        <f>$R4</f>
        <v>0.14710200000000001</v>
      </c>
      <c r="E33" s="4"/>
    </row>
    <row r="34" spans="1:5" x14ac:dyDescent="0.25">
      <c r="A34" t="s">
        <v>2</v>
      </c>
      <c r="B34">
        <f>$L5</f>
        <v>1.0539338078940987</v>
      </c>
      <c r="C34">
        <f>$X5</f>
        <v>0.45774799999999999</v>
      </c>
      <c r="D34">
        <f>$R5</f>
        <v>0.133631</v>
      </c>
      <c r="E34" s="4"/>
    </row>
    <row r="35" spans="1:5" x14ac:dyDescent="0.25">
      <c r="A35" t="s">
        <v>3</v>
      </c>
      <c r="B35">
        <f>$L6</f>
        <v>1.039538898766881</v>
      </c>
      <c r="C35">
        <f>$X6</f>
        <v>0.31030999999999997</v>
      </c>
      <c r="D35">
        <f>$R6</f>
        <v>9.0254000000000001E-2</v>
      </c>
      <c r="E35" s="4"/>
    </row>
    <row r="37" spans="1:5" x14ac:dyDescent="0.25">
      <c r="A37" t="s">
        <v>15</v>
      </c>
      <c r="C37">
        <f>CORREL(B16:B35,C16:C35)</f>
        <v>0.74528181871316068</v>
      </c>
      <c r="D37">
        <f>CORREL(B16:B35,D16:D35)</f>
        <v>0.80301516883931989</v>
      </c>
    </row>
  </sheetData>
  <mergeCells count="14">
    <mergeCell ref="E24:E27"/>
    <mergeCell ref="E28:E31"/>
    <mergeCell ref="E32:E35"/>
    <mergeCell ref="A1:F1"/>
    <mergeCell ref="I15:L15"/>
    <mergeCell ref="G17:G21"/>
    <mergeCell ref="H15:H16"/>
    <mergeCell ref="G22:G26"/>
    <mergeCell ref="G27:G31"/>
    <mergeCell ref="G1:L1"/>
    <mergeCell ref="M1:R1"/>
    <mergeCell ref="S1:X1"/>
    <mergeCell ref="E16:E19"/>
    <mergeCell ref="E20:E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N6" sqref="N6"/>
    </sheetView>
  </sheetViews>
  <sheetFormatPr defaultRowHeight="15" x14ac:dyDescent="0.25"/>
  <cols>
    <col min="1" max="1" width="16.7109375" customWidth="1"/>
    <col min="2" max="2" width="18.28515625" customWidth="1"/>
    <col min="3" max="3" width="14.7109375" customWidth="1"/>
    <col min="5" max="5" width="20" customWidth="1"/>
    <col min="7" max="7" width="17.85546875" customWidth="1"/>
    <col min="8" max="8" width="19.140625" customWidth="1"/>
    <col min="9" max="9" width="17.140625" customWidth="1"/>
    <col min="10" max="10" width="12.5703125" customWidth="1"/>
    <col min="11" max="11" width="14.85546875" customWidth="1"/>
    <col min="13" max="13" width="15.7109375" customWidth="1"/>
  </cols>
  <sheetData>
    <row r="1" spans="1:16" x14ac:dyDescent="0.25">
      <c r="A1" t="s">
        <v>16</v>
      </c>
      <c r="B1" t="s">
        <v>23</v>
      </c>
      <c r="C1" t="s">
        <v>24</v>
      </c>
      <c r="D1" t="s">
        <v>25</v>
      </c>
      <c r="G1" t="s">
        <v>32</v>
      </c>
      <c r="H1" t="s">
        <v>23</v>
      </c>
      <c r="I1" t="s">
        <v>24</v>
      </c>
      <c r="J1" t="s">
        <v>25</v>
      </c>
      <c r="M1" t="s">
        <v>32</v>
      </c>
      <c r="N1" t="s">
        <v>23</v>
      </c>
      <c r="O1" t="s">
        <v>24</v>
      </c>
      <c r="P1" t="s">
        <v>25</v>
      </c>
    </row>
    <row r="2" spans="1:16" x14ac:dyDescent="0.25">
      <c r="A2" t="s">
        <v>17</v>
      </c>
      <c r="G2" t="s">
        <v>17</v>
      </c>
      <c r="M2" t="s">
        <v>17</v>
      </c>
    </row>
    <row r="3" spans="1:16" x14ac:dyDescent="0.25">
      <c r="A3" t="s">
        <v>18</v>
      </c>
      <c r="B3">
        <f>AVERAGE(A$11:A$40)</f>
        <v>95.228983561193374</v>
      </c>
      <c r="C3">
        <f>STDEV(A$11:A$40)</f>
        <v>3.2144633182643063</v>
      </c>
      <c r="D3">
        <f>MAX(A$11:A$40)</f>
        <v>99.105834960899998</v>
      </c>
      <c r="G3" t="s">
        <v>18</v>
      </c>
      <c r="H3" s="6">
        <f>AVERAGE(G$11:G$40)</f>
        <v>10130459.800000001</v>
      </c>
      <c r="I3" s="6">
        <f>STDEV(G$11:G$40)</f>
        <v>784168.74485368712</v>
      </c>
      <c r="J3" s="6">
        <f>MAX(G$11:G$40)</f>
        <v>12884858</v>
      </c>
      <c r="M3" t="s">
        <v>18</v>
      </c>
      <c r="N3" s="6">
        <f>H3/1000000</f>
        <v>10.130459800000001</v>
      </c>
      <c r="O3" s="6">
        <f t="shared" ref="O3:P3" si="0">I3/1000000</f>
        <v>0.78416874485368715</v>
      </c>
      <c r="P3" s="6">
        <f t="shared" si="0"/>
        <v>12.884857999999999</v>
      </c>
    </row>
    <row r="4" spans="1:16" x14ac:dyDescent="0.25">
      <c r="A4" t="s">
        <v>19</v>
      </c>
      <c r="B4">
        <f>AVERAGE(B$11:B$40)</f>
        <v>13.404744466150003</v>
      </c>
      <c r="C4">
        <f>STDEV(B$11:B$40)</f>
        <v>0.4343938142734019</v>
      </c>
      <c r="D4">
        <f>MAX(B$11:B$40)</f>
        <v>14.7033691406</v>
      </c>
      <c r="G4" t="s">
        <v>19</v>
      </c>
      <c r="H4" s="6">
        <f>AVERAGE(H$11:H$40)</f>
        <v>337642.2</v>
      </c>
      <c r="I4" s="6">
        <f>STDEV(H$11:H$40)</f>
        <v>3280.9667246523331</v>
      </c>
      <c r="J4" s="6">
        <f>MAX(H$11:H$40)</f>
        <v>346009</v>
      </c>
      <c r="M4" t="s">
        <v>19</v>
      </c>
      <c r="N4" s="6">
        <f t="shared" ref="N4:N7" si="1">H4/1000000</f>
        <v>0.3376422</v>
      </c>
      <c r="O4" s="6">
        <f t="shared" ref="O4:O7" si="2">I4/1000000</f>
        <v>3.2809667246523331E-3</v>
      </c>
      <c r="P4" s="6">
        <f t="shared" ref="P4:P7" si="3">J4/1000000</f>
        <v>0.34600900000000001</v>
      </c>
    </row>
    <row r="5" spans="1:16" x14ac:dyDescent="0.25">
      <c r="A5" t="s">
        <v>20</v>
      </c>
      <c r="B5">
        <f>AVERAGE(C$11:C$40)</f>
        <v>6.784667968751334</v>
      </c>
      <c r="C5">
        <f>STDEV(C$11:C$40)</f>
        <v>0.44580336538789528</v>
      </c>
      <c r="D5">
        <f>MAX(C$11:C$40)</f>
        <v>8.2275390625</v>
      </c>
      <c r="G5" t="s">
        <v>20</v>
      </c>
      <c r="H5" s="6">
        <f>AVERAGE(I$11:I$40)</f>
        <v>336559.1</v>
      </c>
      <c r="I5" s="6">
        <f>STDEV(I$11:I$40)</f>
        <v>2681.5105926735941</v>
      </c>
      <c r="J5" s="6">
        <f>MAX(I$11:I$40)</f>
        <v>341195</v>
      </c>
      <c r="M5" t="s">
        <v>20</v>
      </c>
      <c r="N5" s="6">
        <f t="shared" si="1"/>
        <v>0.3365591</v>
      </c>
      <c r="O5" s="6">
        <f t="shared" si="2"/>
        <v>2.681510592673594E-3</v>
      </c>
      <c r="P5" s="6">
        <f t="shared" si="3"/>
        <v>0.34119500000000003</v>
      </c>
    </row>
    <row r="6" spans="1:16" x14ac:dyDescent="0.25">
      <c r="A6" t="s">
        <v>21</v>
      </c>
      <c r="B6">
        <f>AVERAGE(D$11:D$40)</f>
        <v>6.5456136067706669</v>
      </c>
      <c r="C6">
        <f>STDEV(D$11:D$40)</f>
        <v>0.50215878409398162</v>
      </c>
      <c r="D6">
        <f>MAX(D$11:D$40)</f>
        <v>8.7127685546899993</v>
      </c>
      <c r="G6" t="s">
        <v>21</v>
      </c>
      <c r="H6" s="6">
        <f>AVERAGE(J$11:J$40)</f>
        <v>196579.03333333333</v>
      </c>
      <c r="I6" s="6">
        <f>STDEV(J$11:J$40)</f>
        <v>356.39134663179317</v>
      </c>
      <c r="J6" s="6">
        <f>MAX(J$11:J$40)</f>
        <v>197256</v>
      </c>
      <c r="M6" t="s">
        <v>21</v>
      </c>
      <c r="N6" s="6">
        <f t="shared" si="1"/>
        <v>0.19657903333333332</v>
      </c>
      <c r="O6" s="6">
        <f t="shared" si="2"/>
        <v>3.5639134663179316E-4</v>
      </c>
      <c r="P6" s="6">
        <f t="shared" si="3"/>
        <v>0.19725599999999999</v>
      </c>
    </row>
    <row r="7" spans="1:16" x14ac:dyDescent="0.25">
      <c r="A7" t="s">
        <v>22</v>
      </c>
      <c r="B7">
        <f>AVERAGE(E$11:E$40)</f>
        <v>1.0595703124996667</v>
      </c>
      <c r="C7">
        <f>STDEV(E$11:E$40)</f>
        <v>0.19291924184056247</v>
      </c>
      <c r="D7">
        <f>MAX(E$11:E$40)</f>
        <v>1.37634277344</v>
      </c>
      <c r="G7" t="s">
        <v>22</v>
      </c>
      <c r="H7" s="6">
        <f>AVERAGE(K$11:K$40)</f>
        <v>191355.76666666666</v>
      </c>
      <c r="I7" s="6">
        <f>STDEV(K$11:K$40)</f>
        <v>378.55648540697092</v>
      </c>
      <c r="J7" s="6">
        <f>MAX(K$11:K$40)</f>
        <v>192488</v>
      </c>
      <c r="M7" t="s">
        <v>22</v>
      </c>
      <c r="N7" s="6">
        <f t="shared" si="1"/>
        <v>0.19135576666666665</v>
      </c>
      <c r="O7" s="6">
        <f t="shared" si="2"/>
        <v>3.7855648540697091E-4</v>
      </c>
      <c r="P7" s="6">
        <f t="shared" si="3"/>
        <v>0.19248799999999999</v>
      </c>
    </row>
    <row r="9" spans="1:16" x14ac:dyDescent="0.25">
      <c r="A9" s="5" t="s">
        <v>31</v>
      </c>
      <c r="B9" s="5"/>
      <c r="C9" s="5"/>
      <c r="D9" s="5"/>
      <c r="E9" s="5"/>
      <c r="G9" s="5" t="s">
        <v>11</v>
      </c>
      <c r="H9" s="5"/>
      <c r="I9" s="5"/>
      <c r="J9" s="5"/>
      <c r="K9" s="5"/>
      <c r="L9" s="7"/>
    </row>
    <row r="10" spans="1:16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6" x14ac:dyDescent="0.25">
      <c r="A11">
        <v>94.171142578100003</v>
      </c>
      <c r="B11">
        <v>13.513183593799999</v>
      </c>
      <c r="C11">
        <v>6.60400390625</v>
      </c>
      <c r="D11">
        <v>6.5582275390599998</v>
      </c>
      <c r="E11">
        <v>1.32446289062</v>
      </c>
      <c r="G11">
        <v>9604034</v>
      </c>
      <c r="H11">
        <v>337320</v>
      </c>
      <c r="I11">
        <v>338726</v>
      </c>
      <c r="J11">
        <v>196925</v>
      </c>
      <c r="K11">
        <v>191007</v>
      </c>
    </row>
    <row r="12" spans="1:16" x14ac:dyDescent="0.25">
      <c r="A12">
        <v>92.919921875</v>
      </c>
      <c r="B12">
        <v>13.1774902344</v>
      </c>
      <c r="C12">
        <v>6.3018798828099998</v>
      </c>
      <c r="D12">
        <v>6.15234375</v>
      </c>
      <c r="E12">
        <v>0.93078613281199996</v>
      </c>
      <c r="G12">
        <v>9857290</v>
      </c>
      <c r="H12">
        <v>340165</v>
      </c>
      <c r="I12">
        <v>332625</v>
      </c>
      <c r="J12">
        <v>196051</v>
      </c>
      <c r="K12">
        <v>191062</v>
      </c>
    </row>
    <row r="13" spans="1:16" x14ac:dyDescent="0.25">
      <c r="A13">
        <v>93.621826171899997</v>
      </c>
      <c r="B13">
        <v>13.562011718799999</v>
      </c>
      <c r="C13">
        <v>6.2286376953099998</v>
      </c>
      <c r="D13">
        <v>6.8450927734400002</v>
      </c>
      <c r="E13">
        <v>1.171875</v>
      </c>
      <c r="G13">
        <v>9650262</v>
      </c>
      <c r="H13">
        <v>339293</v>
      </c>
      <c r="I13">
        <v>336612</v>
      </c>
      <c r="J13">
        <v>196412</v>
      </c>
      <c r="K13">
        <v>191086</v>
      </c>
    </row>
    <row r="14" spans="1:16" x14ac:dyDescent="0.25">
      <c r="A14">
        <v>97.659301757799994</v>
      </c>
      <c r="B14">
        <v>13.9129638672</v>
      </c>
      <c r="C14">
        <v>6.7565917968799996</v>
      </c>
      <c r="D14">
        <v>6.53076171875</v>
      </c>
      <c r="E14">
        <v>1.01013183594</v>
      </c>
      <c r="G14">
        <v>10071402</v>
      </c>
      <c r="H14">
        <v>336673</v>
      </c>
      <c r="I14">
        <v>336339</v>
      </c>
      <c r="J14">
        <v>196391</v>
      </c>
      <c r="K14">
        <v>191729</v>
      </c>
    </row>
    <row r="15" spans="1:16" x14ac:dyDescent="0.25">
      <c r="A15">
        <v>88.659667968799994</v>
      </c>
      <c r="B15">
        <v>12.6770019531</v>
      </c>
      <c r="C15">
        <v>8.2275390625</v>
      </c>
      <c r="D15">
        <v>6.1187744140599998</v>
      </c>
      <c r="E15">
        <v>0.81787109375</v>
      </c>
      <c r="G15">
        <v>9807706</v>
      </c>
      <c r="H15">
        <v>340509</v>
      </c>
      <c r="I15">
        <v>335537</v>
      </c>
      <c r="J15">
        <v>196796</v>
      </c>
      <c r="K15">
        <v>192488</v>
      </c>
    </row>
    <row r="16" spans="1:16" x14ac:dyDescent="0.25">
      <c r="A16">
        <v>98.397827148399998</v>
      </c>
      <c r="B16">
        <v>14.7033691406</v>
      </c>
      <c r="C16">
        <v>7.7850341796900002</v>
      </c>
      <c r="D16">
        <v>6.0211181640599998</v>
      </c>
      <c r="E16">
        <v>0.93078613281199996</v>
      </c>
      <c r="G16">
        <v>10431514</v>
      </c>
      <c r="H16">
        <v>336206</v>
      </c>
      <c r="I16">
        <v>335952</v>
      </c>
      <c r="J16">
        <v>196841</v>
      </c>
      <c r="K16">
        <v>191739</v>
      </c>
    </row>
    <row r="17" spans="1:11" x14ac:dyDescent="0.25">
      <c r="A17">
        <v>96.6552734375</v>
      </c>
      <c r="B17">
        <v>13.003540039100001</v>
      </c>
      <c r="C17">
        <v>6.3568115234400002</v>
      </c>
      <c r="D17">
        <v>8.7127685546899993</v>
      </c>
      <c r="E17">
        <v>0.90026855468800004</v>
      </c>
      <c r="G17">
        <v>10255336</v>
      </c>
      <c r="H17">
        <v>339869</v>
      </c>
      <c r="I17">
        <v>336826</v>
      </c>
      <c r="J17">
        <v>196279</v>
      </c>
      <c r="K17">
        <v>191081</v>
      </c>
    </row>
    <row r="18" spans="1:11" x14ac:dyDescent="0.25">
      <c r="A18">
        <v>98.336791992200006</v>
      </c>
      <c r="B18">
        <v>13.565063476600001</v>
      </c>
      <c r="C18">
        <v>7.3181152343799996</v>
      </c>
      <c r="D18">
        <v>6.6833496093799996</v>
      </c>
      <c r="E18">
        <v>1.22375488281</v>
      </c>
      <c r="G18">
        <v>9476337</v>
      </c>
      <c r="H18">
        <v>339303</v>
      </c>
      <c r="I18">
        <v>337009</v>
      </c>
      <c r="J18">
        <v>196931</v>
      </c>
      <c r="K18">
        <v>191733</v>
      </c>
    </row>
    <row r="19" spans="1:11" x14ac:dyDescent="0.25">
      <c r="A19">
        <v>97.686767578100003</v>
      </c>
      <c r="B19">
        <v>13.5986328125</v>
      </c>
      <c r="C19">
        <v>6.6192626953099998</v>
      </c>
      <c r="D19">
        <v>6.8908691406200004</v>
      </c>
      <c r="E19">
        <v>1.37634277344</v>
      </c>
      <c r="G19">
        <v>12884858</v>
      </c>
      <c r="H19">
        <v>338031</v>
      </c>
      <c r="I19">
        <v>341195</v>
      </c>
      <c r="J19">
        <v>196856</v>
      </c>
      <c r="K19">
        <v>191025</v>
      </c>
    </row>
    <row r="20" spans="1:11" x14ac:dyDescent="0.25">
      <c r="A20">
        <v>98.522949218799994</v>
      </c>
      <c r="B20">
        <v>13.293457031200001</v>
      </c>
      <c r="C20">
        <v>6.6009521484400002</v>
      </c>
      <c r="D20">
        <v>6.33544921875</v>
      </c>
      <c r="E20">
        <v>0.762939453125</v>
      </c>
      <c r="G20">
        <v>12541550</v>
      </c>
      <c r="H20">
        <v>337366</v>
      </c>
      <c r="I20">
        <v>329800</v>
      </c>
      <c r="J20">
        <v>196367</v>
      </c>
      <c r="K20">
        <v>191826</v>
      </c>
    </row>
    <row r="21" spans="1:11" x14ac:dyDescent="0.25">
      <c r="A21">
        <v>98.1201171875</v>
      </c>
      <c r="B21">
        <v>13.339233398399999</v>
      </c>
      <c r="C21">
        <v>6.4422607421900002</v>
      </c>
      <c r="D21">
        <v>6.7962646484400002</v>
      </c>
      <c r="E21">
        <v>0.89416503906199996</v>
      </c>
      <c r="G21">
        <v>10035528</v>
      </c>
      <c r="H21">
        <v>335248</v>
      </c>
      <c r="I21">
        <v>338130</v>
      </c>
      <c r="J21">
        <v>196741</v>
      </c>
      <c r="K21">
        <v>191250</v>
      </c>
    </row>
    <row r="22" spans="1:11" x14ac:dyDescent="0.25">
      <c r="A22">
        <v>94.610595703100003</v>
      </c>
      <c r="B22">
        <v>14.050292968799999</v>
      </c>
      <c r="C22">
        <v>6.4208984375</v>
      </c>
      <c r="D22">
        <v>6.4239501953099998</v>
      </c>
      <c r="E22">
        <v>0.84228515625</v>
      </c>
      <c r="G22">
        <v>9556046</v>
      </c>
      <c r="H22">
        <v>340242</v>
      </c>
      <c r="I22">
        <v>338326</v>
      </c>
      <c r="J22">
        <v>196510</v>
      </c>
      <c r="K22">
        <v>191002</v>
      </c>
    </row>
    <row r="23" spans="1:11" x14ac:dyDescent="0.25">
      <c r="A23">
        <v>97.317504882799994</v>
      </c>
      <c r="B23">
        <v>13.192749023399999</v>
      </c>
      <c r="C23">
        <v>7.1472167968799996</v>
      </c>
      <c r="D23">
        <v>6.2835693359400002</v>
      </c>
      <c r="E23">
        <v>0.8544921875</v>
      </c>
      <c r="G23">
        <v>10451007</v>
      </c>
      <c r="H23">
        <v>338484</v>
      </c>
      <c r="I23">
        <v>332373</v>
      </c>
      <c r="J23">
        <v>196373</v>
      </c>
      <c r="K23">
        <v>191749</v>
      </c>
    </row>
    <row r="24" spans="1:11" x14ac:dyDescent="0.25">
      <c r="A24">
        <v>96.151733398399998</v>
      </c>
      <c r="B24">
        <v>14.0380859375</v>
      </c>
      <c r="C24">
        <v>6.9183349609400002</v>
      </c>
      <c r="D24">
        <v>6.1126708984400002</v>
      </c>
      <c r="E24">
        <v>1.05285644531</v>
      </c>
      <c r="G24">
        <v>9359170</v>
      </c>
      <c r="H24">
        <v>337622</v>
      </c>
      <c r="I24">
        <v>336722</v>
      </c>
      <c r="J24">
        <v>197092</v>
      </c>
      <c r="K24">
        <v>191614</v>
      </c>
    </row>
    <row r="25" spans="1:11" x14ac:dyDescent="0.25">
      <c r="A25">
        <v>99.011230468799994</v>
      </c>
      <c r="B25">
        <v>13.928222656200001</v>
      </c>
      <c r="C25">
        <v>6.7321777343799996</v>
      </c>
      <c r="D25">
        <v>6.3568115234400002</v>
      </c>
      <c r="E25">
        <v>1.20849609375</v>
      </c>
      <c r="G25">
        <v>9814577</v>
      </c>
      <c r="H25">
        <v>338594</v>
      </c>
      <c r="I25">
        <v>339924</v>
      </c>
      <c r="J25">
        <v>196060</v>
      </c>
      <c r="K25">
        <v>191695</v>
      </c>
    </row>
    <row r="26" spans="1:11" x14ac:dyDescent="0.25">
      <c r="A26">
        <v>91.409301757799994</v>
      </c>
      <c r="B26">
        <v>13.2019042969</v>
      </c>
      <c r="C26">
        <v>6.8542480468799996</v>
      </c>
      <c r="D26">
        <v>6.3720703125</v>
      </c>
      <c r="E26">
        <v>1.01013183594</v>
      </c>
      <c r="G26">
        <v>9613876</v>
      </c>
      <c r="H26">
        <v>336123</v>
      </c>
      <c r="I26">
        <v>334444</v>
      </c>
      <c r="J26">
        <v>197202</v>
      </c>
      <c r="K26">
        <v>191098</v>
      </c>
    </row>
    <row r="27" spans="1:11" x14ac:dyDescent="0.25">
      <c r="A27">
        <v>95.574951171899997</v>
      </c>
      <c r="B27">
        <v>13.363647460899999</v>
      </c>
      <c r="C27">
        <v>6.3171386718799996</v>
      </c>
      <c r="D27">
        <v>6.3690185546900002</v>
      </c>
      <c r="E27">
        <v>1.0009765625</v>
      </c>
      <c r="G27">
        <v>9774942</v>
      </c>
      <c r="H27">
        <v>333550</v>
      </c>
      <c r="I27">
        <v>334868</v>
      </c>
      <c r="J27">
        <v>196256</v>
      </c>
      <c r="K27">
        <v>191769</v>
      </c>
    </row>
    <row r="28" spans="1:11" x14ac:dyDescent="0.25">
      <c r="A28">
        <v>88.681030273399998</v>
      </c>
      <c r="B28">
        <v>13.5925292969</v>
      </c>
      <c r="C28">
        <v>6.7901611328099998</v>
      </c>
      <c r="D28">
        <v>6.2438964843799996</v>
      </c>
      <c r="E28">
        <v>0.97351074218800004</v>
      </c>
      <c r="G28">
        <v>10087271</v>
      </c>
      <c r="H28">
        <v>334777</v>
      </c>
      <c r="I28">
        <v>336450</v>
      </c>
      <c r="J28">
        <v>196287</v>
      </c>
      <c r="K28">
        <v>191106</v>
      </c>
    </row>
    <row r="29" spans="1:11" x14ac:dyDescent="0.25">
      <c r="A29">
        <v>96.1181640625</v>
      </c>
      <c r="B29">
        <v>12.9180908203</v>
      </c>
      <c r="C29">
        <v>6.6009521484400002</v>
      </c>
      <c r="D29">
        <v>6.0577392578099998</v>
      </c>
      <c r="E29">
        <v>1.04675292969</v>
      </c>
      <c r="G29">
        <v>10371423</v>
      </c>
      <c r="H29">
        <v>332670</v>
      </c>
      <c r="I29">
        <v>337509</v>
      </c>
      <c r="J29">
        <v>196375</v>
      </c>
      <c r="K29">
        <v>191118</v>
      </c>
    </row>
    <row r="30" spans="1:11" x14ac:dyDescent="0.25">
      <c r="A30">
        <v>94.290161132799994</v>
      </c>
      <c r="B30">
        <v>12.6037597656</v>
      </c>
      <c r="C30">
        <v>6.8389892578099998</v>
      </c>
      <c r="D30">
        <v>6.4971923828099998</v>
      </c>
      <c r="E30">
        <v>1.17492675781</v>
      </c>
      <c r="G30">
        <v>10217493</v>
      </c>
      <c r="H30">
        <v>333601</v>
      </c>
      <c r="I30">
        <v>335561</v>
      </c>
      <c r="J30">
        <v>197256</v>
      </c>
      <c r="K30">
        <v>191085</v>
      </c>
    </row>
    <row r="31" spans="1:11" x14ac:dyDescent="0.25">
      <c r="A31">
        <v>93.060302734399997</v>
      </c>
      <c r="B31">
        <v>13.2049560547</v>
      </c>
      <c r="C31">
        <v>6.6619873046900002</v>
      </c>
      <c r="D31">
        <v>6.8145751953099998</v>
      </c>
      <c r="E31">
        <v>1.37329101562</v>
      </c>
      <c r="G31">
        <v>9603094</v>
      </c>
      <c r="H31">
        <v>342474</v>
      </c>
      <c r="I31">
        <v>335530</v>
      </c>
      <c r="J31">
        <v>196252</v>
      </c>
      <c r="K31">
        <v>191763</v>
      </c>
    </row>
    <row r="32" spans="1:11" x14ac:dyDescent="0.25">
      <c r="A32">
        <v>99.105834960899998</v>
      </c>
      <c r="B32">
        <v>13.2568359375</v>
      </c>
      <c r="C32">
        <v>6.6802978515599998</v>
      </c>
      <c r="D32">
        <v>6.1798095703099998</v>
      </c>
      <c r="E32">
        <v>1.12609863281</v>
      </c>
      <c r="G32">
        <v>9970559</v>
      </c>
      <c r="H32">
        <v>338291</v>
      </c>
      <c r="I32">
        <v>331250</v>
      </c>
      <c r="J32">
        <v>196812</v>
      </c>
      <c r="K32">
        <v>191157</v>
      </c>
    </row>
    <row r="33" spans="1:11" x14ac:dyDescent="0.25">
      <c r="A33">
        <v>93.881225585899998</v>
      </c>
      <c r="B33">
        <v>13.134765625</v>
      </c>
      <c r="C33">
        <v>7.5469970703099998</v>
      </c>
      <c r="D33">
        <v>6.9030761718799996</v>
      </c>
      <c r="E33">
        <v>1.36108398438</v>
      </c>
      <c r="G33">
        <v>10512222</v>
      </c>
      <c r="H33">
        <v>340145</v>
      </c>
      <c r="I33">
        <v>336831</v>
      </c>
      <c r="J33">
        <v>196300</v>
      </c>
      <c r="K33">
        <v>191087</v>
      </c>
    </row>
    <row r="34" spans="1:11" x14ac:dyDescent="0.25">
      <c r="A34">
        <v>97.528076171899997</v>
      </c>
      <c r="B34">
        <v>13.3270263672</v>
      </c>
      <c r="C34">
        <v>6.9183349609400002</v>
      </c>
      <c r="D34">
        <v>6.7199707031200004</v>
      </c>
      <c r="E34">
        <v>1.2451171875</v>
      </c>
      <c r="G34">
        <v>10291730</v>
      </c>
      <c r="H34">
        <v>340318</v>
      </c>
      <c r="I34">
        <v>340548</v>
      </c>
      <c r="J34">
        <v>196316</v>
      </c>
      <c r="K34">
        <v>191109</v>
      </c>
    </row>
    <row r="35" spans="1:11" x14ac:dyDescent="0.25">
      <c r="A35">
        <v>87.265014648399998</v>
      </c>
      <c r="B35">
        <v>12.9364013672</v>
      </c>
      <c r="C35">
        <v>6.65283203125</v>
      </c>
      <c r="D35">
        <v>6.60400390625</v>
      </c>
      <c r="E35">
        <v>1.17797851562</v>
      </c>
      <c r="G35">
        <v>9550389</v>
      </c>
      <c r="H35">
        <v>334579</v>
      </c>
      <c r="I35">
        <v>338275</v>
      </c>
      <c r="J35">
        <v>196147</v>
      </c>
      <c r="K35">
        <v>191026</v>
      </c>
    </row>
    <row r="36" spans="1:11" x14ac:dyDescent="0.25">
      <c r="A36">
        <v>98.184204101600002</v>
      </c>
      <c r="B36">
        <v>13.558959960899999</v>
      </c>
      <c r="C36">
        <v>6.70166015625</v>
      </c>
      <c r="D36">
        <v>6.5673828125</v>
      </c>
      <c r="E36">
        <v>0.885009765625</v>
      </c>
      <c r="G36">
        <v>10431677</v>
      </c>
      <c r="H36">
        <v>330642</v>
      </c>
      <c r="I36">
        <v>335360</v>
      </c>
      <c r="J36">
        <v>196444</v>
      </c>
      <c r="K36">
        <v>191154</v>
      </c>
    </row>
    <row r="37" spans="1:11" x14ac:dyDescent="0.25">
      <c r="A37">
        <v>91.635131835899998</v>
      </c>
      <c r="B37">
        <v>13.562011718799999</v>
      </c>
      <c r="C37">
        <v>6.9519042968799996</v>
      </c>
      <c r="D37">
        <v>6.40869140625</v>
      </c>
      <c r="E37">
        <v>1.3671875</v>
      </c>
      <c r="G37">
        <v>9491264</v>
      </c>
      <c r="H37">
        <v>346009</v>
      </c>
      <c r="I37">
        <v>337985</v>
      </c>
      <c r="J37">
        <v>196432</v>
      </c>
      <c r="K37">
        <v>191156</v>
      </c>
    </row>
    <row r="38" spans="1:11" x14ac:dyDescent="0.25">
      <c r="A38">
        <v>95.635986328100003</v>
      </c>
      <c r="B38">
        <v>13.394165039100001</v>
      </c>
      <c r="C38">
        <v>6.5277099609400002</v>
      </c>
      <c r="D38">
        <v>7.0098876953099998</v>
      </c>
      <c r="E38">
        <v>0.79345703125</v>
      </c>
      <c r="G38">
        <v>10334983</v>
      </c>
      <c r="H38">
        <v>341864</v>
      </c>
      <c r="I38">
        <v>340086</v>
      </c>
      <c r="J38">
        <v>197198</v>
      </c>
      <c r="K38">
        <v>191778</v>
      </c>
    </row>
    <row r="39" spans="1:11" x14ac:dyDescent="0.25">
      <c r="A39">
        <v>97.006225585899998</v>
      </c>
      <c r="B39">
        <v>13.0126953125</v>
      </c>
      <c r="C39">
        <v>6.640625</v>
      </c>
      <c r="D39">
        <v>5.9967041015599998</v>
      </c>
      <c r="E39">
        <v>0.82702636718800004</v>
      </c>
      <c r="G39">
        <v>9632738</v>
      </c>
      <c r="H39">
        <v>334458</v>
      </c>
      <c r="I39">
        <v>336047</v>
      </c>
      <c r="J39">
        <v>196980</v>
      </c>
      <c r="K39">
        <v>191021</v>
      </c>
    </row>
    <row r="40" spans="1:11" x14ac:dyDescent="0.25">
      <c r="A40">
        <v>95.651245117200006</v>
      </c>
      <c r="B40">
        <v>13.5192871094</v>
      </c>
      <c r="C40">
        <v>6.396484375</v>
      </c>
      <c r="D40">
        <v>6.8023681640599998</v>
      </c>
      <c r="E40">
        <v>1.123046875</v>
      </c>
      <c r="G40">
        <v>10233516</v>
      </c>
      <c r="H40">
        <v>334840</v>
      </c>
      <c r="I40">
        <v>339933</v>
      </c>
      <c r="J40">
        <v>196489</v>
      </c>
      <c r="K40">
        <v>191160</v>
      </c>
    </row>
  </sheetData>
  <mergeCells count="2">
    <mergeCell ref="A9:E9"/>
    <mergeCell ref="G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mancuso</dc:creator>
  <cp:lastModifiedBy>renato mancuso</cp:lastModifiedBy>
  <dcterms:created xsi:type="dcterms:W3CDTF">2020-06-10T03:47:51Z</dcterms:created>
  <dcterms:modified xsi:type="dcterms:W3CDTF">2020-06-15T20:31:46Z</dcterms:modified>
</cp:coreProperties>
</file>