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2435" windowHeight="9540"/>
  </bookViews>
  <sheets>
    <sheet name="Blad1" sheetId="1" r:id="rId1"/>
  </sheets>
  <calcPr calcId="125725"/>
</workbook>
</file>

<file path=xl/calcChain.xml><?xml version="1.0" encoding="utf-8"?>
<calcChain xmlns="http://schemas.openxmlformats.org/spreadsheetml/2006/main">
  <c r="G20" i="1"/>
  <c r="D27"/>
  <c r="D26"/>
  <c r="D24"/>
  <c r="D19"/>
  <c r="D17"/>
  <c r="D16"/>
  <c r="D15"/>
  <c r="D10"/>
  <c r="D7" l="1"/>
</calcChain>
</file>

<file path=xl/sharedStrings.xml><?xml version="1.0" encoding="utf-8"?>
<sst xmlns="http://schemas.openxmlformats.org/spreadsheetml/2006/main" count="52" uniqueCount="47">
  <si>
    <t>Pc</t>
  </si>
  <si>
    <t>Power Consumption Drone</t>
  </si>
  <si>
    <t>Gewicht Pakket</t>
  </si>
  <si>
    <t>Variabele</t>
  </si>
  <si>
    <t>Gewicht Drone</t>
  </si>
  <si>
    <t>Energieverbruik elektronica</t>
  </si>
  <si>
    <t>Omgevingsfactoren</t>
  </si>
  <si>
    <t>Snelheid</t>
  </si>
  <si>
    <t>kg</t>
  </si>
  <si>
    <t>kW</t>
  </si>
  <si>
    <t>km/uur</t>
  </si>
  <si>
    <t>OMG</t>
  </si>
  <si>
    <t>Symbool</t>
  </si>
  <si>
    <t>Gp</t>
  </si>
  <si>
    <t>Gd</t>
  </si>
  <si>
    <t>v</t>
  </si>
  <si>
    <t>Evelec</t>
  </si>
  <si>
    <t>Power Consumption Per Uur</t>
  </si>
  <si>
    <t>Maximale Range</t>
  </si>
  <si>
    <t>MAXrange</t>
  </si>
  <si>
    <t>Tegenwind</t>
  </si>
  <si>
    <t>TWg</t>
  </si>
  <si>
    <t>km</t>
  </si>
  <si>
    <t>kW*u</t>
  </si>
  <si>
    <t>Ratio Snelheid/Tegenwind</t>
  </si>
  <si>
    <t>Rechterdeel</t>
  </si>
  <si>
    <t>Linkerdeel</t>
  </si>
  <si>
    <t>Hoeveelheid</t>
  </si>
  <si>
    <t>Eenheid</t>
  </si>
  <si>
    <t>ENERGIEKOSTEN PER UUR</t>
  </si>
  <si>
    <t>ENERGIEVERBRUIK</t>
  </si>
  <si>
    <t>EUROKOSTEN PER KILOMETER</t>
  </si>
  <si>
    <t>Elektriciteitskosten</t>
  </si>
  <si>
    <t>ELEC</t>
  </si>
  <si>
    <t>€/kW*uur</t>
  </si>
  <si>
    <t>Oplaadefficiëntie</t>
  </si>
  <si>
    <t>OPL</t>
  </si>
  <si>
    <t>Eurokosten per kilometer</t>
  </si>
  <si>
    <t>EUROkm</t>
  </si>
  <si>
    <t>€/km</t>
  </si>
  <si>
    <t>cent/km</t>
  </si>
  <si>
    <t>Eurokosten batterij per kilometer</t>
  </si>
  <si>
    <t>kW*uur/kg</t>
  </si>
  <si>
    <t>Benodigde gewicht</t>
  </si>
  <si>
    <t>Pch</t>
  </si>
  <si>
    <t>BATTERIJGROOTTE EN KOSTEN</t>
  </si>
  <si>
    <t>BKkm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</si>
</sst>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54D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0" borderId="0" xfId="0" applyFont="1" applyFill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3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54D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24</xdr:row>
      <xdr:rowOff>0</xdr:rowOff>
    </xdr:from>
    <xdr:to>
      <xdr:col>8</xdr:col>
      <xdr:colOff>180975</xdr:colOff>
      <xdr:row>27</xdr:row>
      <xdr:rowOff>9525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229350" y="4762500"/>
          <a:ext cx="3314700" cy="628650"/>
        </a:xfrm>
        <a:prstGeom prst="rect">
          <a:avLst/>
        </a:prstGeom>
        <a:noFill/>
      </xdr:spPr>
    </xdr:pic>
    <xdr:clientData/>
  </xdr:twoCellAnchor>
  <xdr:twoCellAnchor>
    <xdr:from>
      <xdr:col>5</xdr:col>
      <xdr:colOff>38100</xdr:colOff>
      <xdr:row>12</xdr:row>
      <xdr:rowOff>180975</xdr:rowOff>
    </xdr:from>
    <xdr:to>
      <xdr:col>7</xdr:col>
      <xdr:colOff>38100</xdr:colOff>
      <xdr:row>15</xdr:row>
      <xdr:rowOff>47625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267450" y="2562225"/>
          <a:ext cx="2524125" cy="4857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38100</xdr:colOff>
      <xdr:row>5</xdr:row>
      <xdr:rowOff>38100</xdr:rowOff>
    </xdr:from>
    <xdr:to>
      <xdr:col>5</xdr:col>
      <xdr:colOff>1628775</xdr:colOff>
      <xdr:row>6</xdr:row>
      <xdr:rowOff>171450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267450" y="1038225"/>
          <a:ext cx="1590675" cy="3238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1"/>
  <dimension ref="B1:H28"/>
  <sheetViews>
    <sheetView tabSelected="1" zoomScaleNormal="100" workbookViewId="0">
      <selection activeCell="G21" sqref="G21"/>
    </sheetView>
  </sheetViews>
  <sheetFormatPr defaultRowHeight="15"/>
  <cols>
    <col min="2" max="2" width="31.28515625" bestFit="1" customWidth="1"/>
    <col min="3" max="3" width="22" customWidth="1"/>
    <col min="4" max="4" width="17.140625" bestFit="1" customWidth="1"/>
    <col min="5" max="5" width="13.85546875" bestFit="1" customWidth="1"/>
    <col min="6" max="6" width="27.140625" bestFit="1" customWidth="1"/>
    <col min="7" max="7" width="10.7109375" bestFit="1" customWidth="1"/>
  </cols>
  <sheetData>
    <row r="1" spans="2:5">
      <c r="B1" s="1" t="s">
        <v>3</v>
      </c>
      <c r="C1" s="1" t="s">
        <v>12</v>
      </c>
      <c r="D1" s="1" t="s">
        <v>27</v>
      </c>
      <c r="E1" s="1" t="s">
        <v>28</v>
      </c>
    </row>
    <row r="3" spans="2:5">
      <c r="B3" s="5" t="s">
        <v>30</v>
      </c>
    </row>
    <row r="4" spans="2:5" ht="18.75">
      <c r="B4" t="s">
        <v>2</v>
      </c>
      <c r="C4" s="2" t="s">
        <v>13</v>
      </c>
      <c r="D4" s="6">
        <v>2</v>
      </c>
      <c r="E4" t="s">
        <v>8</v>
      </c>
    </row>
    <row r="5" spans="2:5">
      <c r="B5" t="s">
        <v>4</v>
      </c>
      <c r="C5" s="2" t="s">
        <v>14</v>
      </c>
      <c r="D5" s="4">
        <v>4</v>
      </c>
      <c r="E5" t="s">
        <v>8</v>
      </c>
    </row>
    <row r="6" spans="2:5">
      <c r="B6" t="s">
        <v>5</v>
      </c>
      <c r="C6" s="2" t="s">
        <v>16</v>
      </c>
      <c r="D6" s="4">
        <v>0.1</v>
      </c>
      <c r="E6" t="s">
        <v>9</v>
      </c>
    </row>
    <row r="7" spans="2:5">
      <c r="B7" t="s">
        <v>6</v>
      </c>
      <c r="C7" s="2" t="s">
        <v>11</v>
      </c>
      <c r="D7" s="4">
        <f>3*0.5</f>
        <v>1.5</v>
      </c>
    </row>
    <row r="8" spans="2:5">
      <c r="B8" t="s">
        <v>7</v>
      </c>
      <c r="C8" s="2" t="s">
        <v>15</v>
      </c>
      <c r="D8" s="4">
        <v>45</v>
      </c>
      <c r="E8" t="s">
        <v>10</v>
      </c>
    </row>
    <row r="9" spans="2:5">
      <c r="C9" s="2"/>
    </row>
    <row r="10" spans="2:5" ht="18.75">
      <c r="B10" s="7" t="s">
        <v>1</v>
      </c>
      <c r="C10" s="8" t="s">
        <v>0</v>
      </c>
      <c r="D10" s="7">
        <f xml:space="preserve">   (((D4+D5)*D8)/(370*D7))+D6</f>
        <v>0.58648648648648649</v>
      </c>
      <c r="E10" t="s">
        <v>9</v>
      </c>
    </row>
    <row r="12" spans="2:5">
      <c r="B12" s="5" t="s">
        <v>29</v>
      </c>
    </row>
    <row r="13" spans="2:5" ht="18.75">
      <c r="B13" t="s">
        <v>18</v>
      </c>
      <c r="C13" s="2" t="s">
        <v>19</v>
      </c>
      <c r="D13" s="6">
        <v>10</v>
      </c>
      <c r="E13" t="s">
        <v>22</v>
      </c>
    </row>
    <row r="14" spans="2:5">
      <c r="B14" t="s">
        <v>20</v>
      </c>
      <c r="C14" s="2" t="s">
        <v>21</v>
      </c>
      <c r="D14">
        <v>30</v>
      </c>
      <c r="E14" t="s">
        <v>10</v>
      </c>
    </row>
    <row r="15" spans="2:5">
      <c r="B15" t="s">
        <v>24</v>
      </c>
      <c r="D15">
        <f>D14/D8</f>
        <v>0.66666666666666663</v>
      </c>
    </row>
    <row r="16" spans="2:5">
      <c r="B16" t="s">
        <v>26</v>
      </c>
      <c r="D16">
        <f>D13/(1-D15)</f>
        <v>29.999999999999996</v>
      </c>
    </row>
    <row r="17" spans="2:8">
      <c r="B17" t="s">
        <v>25</v>
      </c>
      <c r="D17">
        <f xml:space="preserve">   (((D4+D5))/(370*D7))+(D6/D8)</f>
        <v>1.3033033033033034E-2</v>
      </c>
    </row>
    <row r="18" spans="2:8">
      <c r="F18" s="5" t="s">
        <v>45</v>
      </c>
    </row>
    <row r="19" spans="2:8" ht="18.75">
      <c r="B19" s="7" t="s">
        <v>17</v>
      </c>
      <c r="C19" s="8" t="s">
        <v>44</v>
      </c>
      <c r="D19" s="7">
        <f>D17*D16</f>
        <v>0.39099099099099099</v>
      </c>
      <c r="E19" t="s">
        <v>23</v>
      </c>
      <c r="G19">
        <v>0.25</v>
      </c>
      <c r="H19" t="s">
        <v>42</v>
      </c>
    </row>
    <row r="20" spans="2:8">
      <c r="C20" s="2"/>
      <c r="F20" s="3" t="s">
        <v>43</v>
      </c>
      <c r="G20" s="3">
        <f>CEILING((D19/G19), 1)</f>
        <v>2</v>
      </c>
      <c r="H20" s="3" t="s">
        <v>8</v>
      </c>
    </row>
    <row r="21" spans="2:8">
      <c r="B21" s="5" t="s">
        <v>31</v>
      </c>
      <c r="C21" s="2"/>
    </row>
    <row r="22" spans="2:8">
      <c r="B22" t="s">
        <v>32</v>
      </c>
      <c r="C22" s="2" t="s">
        <v>33</v>
      </c>
      <c r="D22">
        <v>0.22</v>
      </c>
      <c r="E22" t="s">
        <v>34</v>
      </c>
    </row>
    <row r="23" spans="2:8">
      <c r="B23" t="s">
        <v>35</v>
      </c>
      <c r="C23" s="2" t="s">
        <v>36</v>
      </c>
      <c r="D23">
        <v>0.8</v>
      </c>
    </row>
    <row r="24" spans="2:8">
      <c r="B24" t="s">
        <v>41</v>
      </c>
      <c r="C24" s="2" t="s">
        <v>46</v>
      </c>
      <c r="D24">
        <f>0.008*2.2</f>
        <v>1.7600000000000001E-2</v>
      </c>
      <c r="E24" t="s">
        <v>39</v>
      </c>
    </row>
    <row r="25" spans="2:8">
      <c r="C25" s="2"/>
    </row>
    <row r="26" spans="2:8" ht="18.75">
      <c r="B26" s="7" t="s">
        <v>37</v>
      </c>
      <c r="C26" s="8" t="s">
        <v>38</v>
      </c>
      <c r="D26" s="7">
        <f>((D22/D23)*D17)+D24</f>
        <v>2.1184084084084086E-2</v>
      </c>
      <c r="E26" t="s">
        <v>39</v>
      </c>
    </row>
    <row r="27" spans="2:8">
      <c r="D27">
        <f>D26*100</f>
        <v>2.1184084084084085</v>
      </c>
      <c r="E27" t="s">
        <v>40</v>
      </c>
    </row>
    <row r="28" spans="2:8">
      <c r="B28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xoxo</dc:creator>
  <cp:lastModifiedBy>xoxo</cp:lastModifiedBy>
  <dcterms:created xsi:type="dcterms:W3CDTF">2017-12-05T08:14:39Z</dcterms:created>
  <dcterms:modified xsi:type="dcterms:W3CDTF">2017-12-07T12:49:15Z</dcterms:modified>
</cp:coreProperties>
</file>