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7840" windowHeight="11460" tabRatio="500"/>
  </bookViews>
  <sheets>
    <sheet name="Question details" sheetId="7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VF17" i="7" l="1"/>
  <c r="RV14" i="7"/>
  <c r="RV17" i="7"/>
  <c r="RV18" i="7"/>
  <c r="QB14" i="7"/>
  <c r="QB17" i="7"/>
  <c r="QB18" i="7"/>
  <c r="MK17" i="7"/>
  <c r="LF17" i="7"/>
  <c r="JP14" i="7"/>
  <c r="JP17" i="7"/>
  <c r="JP18" i="7"/>
  <c r="HV14" i="7"/>
  <c r="HV17" i="7"/>
  <c r="HV18" i="7"/>
  <c r="GF14" i="7"/>
  <c r="GF17" i="7"/>
  <c r="GF18" i="7"/>
  <c r="DM17" i="7"/>
  <c r="V14" i="7"/>
  <c r="V17" i="7"/>
  <c r="V18" i="7"/>
  <c r="B17" i="7"/>
  <c r="VF16" i="7"/>
  <c r="VF15" i="7"/>
  <c r="RV15" i="7"/>
  <c r="RV16" i="7"/>
  <c r="QB15" i="7"/>
  <c r="MK14" i="7"/>
  <c r="MK15" i="7"/>
  <c r="MK16" i="7"/>
  <c r="HV15" i="7"/>
  <c r="LF15" i="7"/>
  <c r="JP15" i="7"/>
  <c r="JP16" i="7"/>
  <c r="GF15" i="7"/>
  <c r="GF16" i="7"/>
  <c r="FQ16" i="7"/>
  <c r="FQ15" i="7"/>
  <c r="EW14" i="7"/>
  <c r="EW15" i="7"/>
  <c r="EW16" i="7"/>
  <c r="V15" i="7"/>
  <c r="V16" i="7"/>
  <c r="DM14" i="7"/>
  <c r="DM15" i="7"/>
  <c r="DM16" i="7"/>
  <c r="BX14" i="7"/>
  <c r="BX16" i="7"/>
  <c r="BA14" i="7"/>
  <c r="BA15" i="7"/>
  <c r="BA16" i="7"/>
  <c r="B14" i="7"/>
  <c r="B15" i="7"/>
  <c r="B16" i="7"/>
  <c r="VF14" i="7"/>
  <c r="LF14" i="7"/>
  <c r="UJ14" i="7"/>
  <c r="OW14" i="7"/>
  <c r="FQ14" i="7"/>
  <c r="DH14" i="7"/>
  <c r="DC14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B20" i="7"/>
  <c r="DM23" i="7"/>
  <c r="B23" i="7"/>
  <c r="B19" i="7"/>
  <c r="GF22" i="7"/>
  <c r="FQ22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GF13" i="7"/>
  <c r="GF20" i="7"/>
  <c r="EW22" i="7"/>
  <c r="EW21" i="7"/>
  <c r="DM22" i="7"/>
  <c r="DM21" i="7"/>
  <c r="BX37" i="7"/>
  <c r="BX36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DM20" i="7"/>
  <c r="DH13" i="7"/>
  <c r="DI13" i="7"/>
  <c r="DJ13" i="7"/>
  <c r="DK13" i="7"/>
  <c r="DL13" i="7"/>
  <c r="DH20" i="7"/>
  <c r="DC13" i="7"/>
  <c r="DD13" i="7"/>
  <c r="DE13" i="7"/>
  <c r="DF13" i="7"/>
  <c r="DG13" i="7"/>
  <c r="DC20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BX35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A20" i="7"/>
  <c r="V13" i="7"/>
  <c r="W13" i="7"/>
  <c r="X13" i="7"/>
  <c r="AC13" i="7"/>
  <c r="AH13" i="7"/>
  <c r="AI13" i="7"/>
  <c r="AJ13" i="7"/>
  <c r="AN13" i="7"/>
  <c r="AO13" i="7"/>
  <c r="AQ13" i="7"/>
  <c r="AT13" i="7"/>
  <c r="AU13" i="7"/>
  <c r="AV13" i="7"/>
  <c r="AY13" i="7"/>
  <c r="AZ13" i="7"/>
  <c r="B22" i="7"/>
  <c r="B21" i="7"/>
  <c r="DH21" i="7"/>
  <c r="DC21" i="7"/>
  <c r="BA22" i="7"/>
  <c r="BA21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FQ20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EW20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</calcChain>
</file>

<file path=xl/sharedStrings.xml><?xml version="1.0" encoding="utf-8"?>
<sst xmlns="http://schemas.openxmlformats.org/spreadsheetml/2006/main" count="1616" uniqueCount="694">
  <si>
    <t>cl1_fc26</t>
  </si>
  <si>
    <t>cl1_fc27</t>
  </si>
  <si>
    <t>cl1_fc28</t>
  </si>
  <si>
    <t>cl1_fc29</t>
  </si>
  <si>
    <t>cl1_fc30</t>
  </si>
  <si>
    <t>cl1_fc31</t>
  </si>
  <si>
    <t>cl1_fc32</t>
  </si>
  <si>
    <t>cl1_fc33</t>
  </si>
  <si>
    <t>cl1_fc34</t>
  </si>
  <si>
    <t>cl1_fc35</t>
  </si>
  <si>
    <t>cl1_fc36</t>
  </si>
  <si>
    <t>cl1_fc37</t>
  </si>
  <si>
    <t>cl1_fc38</t>
  </si>
  <si>
    <t>cl1_fc39</t>
  </si>
  <si>
    <t>cl1_fc40</t>
  </si>
  <si>
    <t>cl1_fc41</t>
  </si>
  <si>
    <t>cl1_fc42</t>
  </si>
  <si>
    <t>cl1_fc43</t>
  </si>
  <si>
    <t>cl1_fc44</t>
  </si>
  <si>
    <t>cl1_fc45</t>
  </si>
  <si>
    <t>cl2_me1_1</t>
  </si>
  <si>
    <t>cl2_me1_2</t>
  </si>
  <si>
    <t>cl2_me1_3</t>
  </si>
  <si>
    <t>cl2_me1_4</t>
  </si>
  <si>
    <t>cl2_me1_5</t>
  </si>
  <si>
    <t>cl2_me1_6</t>
  </si>
  <si>
    <t>cl2_me1_7</t>
  </si>
  <si>
    <t>cl2_me1_8</t>
  </si>
  <si>
    <t>cl2_me1_9</t>
  </si>
  <si>
    <t>cl2_me1_10</t>
  </si>
  <si>
    <t>cl2_me1_11</t>
  </si>
  <si>
    <t>cl2_me1_12</t>
  </si>
  <si>
    <t>cl2_me2_1</t>
  </si>
  <si>
    <t>cl2_me2_2</t>
  </si>
  <si>
    <t>cl2_me2_3</t>
  </si>
  <si>
    <t>cl2_me2_4</t>
  </si>
  <si>
    <t>cl2_me2_5</t>
  </si>
  <si>
    <t>cl2_me2_6</t>
  </si>
  <si>
    <t>cl2_me2_7</t>
  </si>
  <si>
    <t>cl2_me2_8</t>
  </si>
  <si>
    <t>cl2_me2_9</t>
  </si>
  <si>
    <t>cl2_me2_10</t>
  </si>
  <si>
    <t>cl2_me2_11</t>
  </si>
  <si>
    <t>cl2_me3_1</t>
  </si>
  <si>
    <t>cl2_me3_2</t>
  </si>
  <si>
    <t>cl2_me3_3</t>
  </si>
  <si>
    <t>cl2_me3_4</t>
  </si>
  <si>
    <t>cl2_me3_5</t>
  </si>
  <si>
    <t>cl2_me3_6</t>
  </si>
  <si>
    <t>cl2_me3_7</t>
  </si>
  <si>
    <t>cl2_me3_8</t>
  </si>
  <si>
    <t>cl3_fc10</t>
  </si>
  <si>
    <t>cl3_fc11</t>
  </si>
  <si>
    <t>cl3_fc12</t>
  </si>
  <si>
    <t>cl3_fc13</t>
  </si>
  <si>
    <t>cl3_fc14</t>
  </si>
  <si>
    <t>cl3_fc15</t>
  </si>
  <si>
    <t>cl3_fc16</t>
  </si>
  <si>
    <t>cl3_fc17</t>
  </si>
  <si>
    <t>cl3_fc18</t>
  </si>
  <si>
    <t>cl3_fc19</t>
  </si>
  <si>
    <t>cl3_fc20</t>
  </si>
  <si>
    <t>cl3_fc21</t>
  </si>
  <si>
    <t>cl3_fc22</t>
  </si>
  <si>
    <t>cl3_fc23</t>
  </si>
  <si>
    <t>cl3_fc24</t>
  </si>
  <si>
    <t>cl3_fc25</t>
  </si>
  <si>
    <t>cl3_fc26</t>
  </si>
  <si>
    <t>cl3_fc27</t>
  </si>
  <si>
    <t>cl3_fc28</t>
  </si>
  <si>
    <t>cl3_fc29</t>
  </si>
  <si>
    <t>cl3_fc30</t>
  </si>
  <si>
    <t>cl3_fc31</t>
  </si>
  <si>
    <t>cl3_fc32</t>
  </si>
  <si>
    <t>cl4_fcsa1</t>
  </si>
  <si>
    <t>cl4_fcsa2a</t>
  </si>
  <si>
    <t>cl4_fcsa2b</t>
  </si>
  <si>
    <t>cl4_fcsa3a</t>
  </si>
  <si>
    <t>cl4_fcsa3b</t>
  </si>
  <si>
    <t>cl4_fcsa4</t>
  </si>
  <si>
    <t>cl4_fcsa5</t>
  </si>
  <si>
    <t>cl4_fcsa6a</t>
  </si>
  <si>
    <t>cl4_fcsa6b</t>
  </si>
  <si>
    <t>cl4_fcsa7</t>
  </si>
  <si>
    <t>cl4_fcsa8a</t>
  </si>
  <si>
    <t>cl4_fcsa8b</t>
  </si>
  <si>
    <t>cl4_fcsa9a</t>
  </si>
  <si>
    <t>cl4_fcsa9b</t>
  </si>
  <si>
    <t>cl4_fcsa9c</t>
  </si>
  <si>
    <t>cl4_fcsa10a</t>
  </si>
  <si>
    <t>cl4_fcsa10b</t>
  </si>
  <si>
    <t>cl4_fcsa10c</t>
  </si>
  <si>
    <t>cl4_fcp1a</t>
  </si>
  <si>
    <t>cl4_fcp1b</t>
  </si>
  <si>
    <t>cl4_fcp1c</t>
  </si>
  <si>
    <t>cl4_fcp1d</t>
  </si>
  <si>
    <t>cl4_fcp2</t>
  </si>
  <si>
    <t>cl4_fcp3</t>
  </si>
  <si>
    <t>cl4_fcp4a</t>
  </si>
  <si>
    <t>cl4_fcp4b</t>
  </si>
  <si>
    <t>cl4_fcp5a</t>
  </si>
  <si>
    <t>cl4_fcp5b</t>
  </si>
  <si>
    <t>cl4_fcp5c</t>
  </si>
  <si>
    <t>cl4_fcp5d</t>
  </si>
  <si>
    <t>cl4_fcp5e</t>
  </si>
  <si>
    <t>Fall 2015</t>
  </si>
  <si>
    <t>cl5_me4_1</t>
  </si>
  <si>
    <t>cl5_me4_2</t>
  </si>
  <si>
    <t>cl5_me4_3</t>
  </si>
  <si>
    <t>cl5_me4_4</t>
  </si>
  <si>
    <t>cl5_me4_5</t>
  </si>
  <si>
    <t>cl6_me4_1</t>
  </si>
  <si>
    <t>cl6_me4_2</t>
  </si>
  <si>
    <t>cl6_me4_3</t>
  </si>
  <si>
    <t>cl6_me4_4</t>
  </si>
  <si>
    <t>cl6_me4_5</t>
  </si>
  <si>
    <t>Format</t>
  </si>
  <si>
    <t>Exam Question Characterization</t>
  </si>
  <si>
    <t>Primary Learning Goal 2</t>
  </si>
  <si>
    <t>Bloom's Level</t>
  </si>
  <si>
    <t>Primary Learning Goal 1</t>
  </si>
  <si>
    <t>Maximum Possible Points</t>
  </si>
  <si>
    <t>Secondary Learning Goal</t>
  </si>
  <si>
    <t>MC</t>
  </si>
  <si>
    <t>SA</t>
  </si>
  <si>
    <t>MCSA</t>
  </si>
  <si>
    <t>cl4_fcsa2</t>
  </si>
  <si>
    <t>cl4_fcsa3</t>
  </si>
  <si>
    <t>cl4_fcsa6</t>
  </si>
  <si>
    <t>cl4_fcsa8</t>
  </si>
  <si>
    <t>cl4_fcsa9</t>
  </si>
  <si>
    <t>cl4_fcsa10</t>
  </si>
  <si>
    <t>cl4_fcp1</t>
  </si>
  <si>
    <t>cl4_fcp4</t>
  </si>
  <si>
    <t>cl4_fcp5</t>
  </si>
  <si>
    <t>If subitems indicated above, below is a summary for the entire question (with all subitems combined; NOTE: only applicable to cl4)</t>
  </si>
  <si>
    <t>Class</t>
  </si>
  <si>
    <t>cl7_fc26</t>
  </si>
  <si>
    <t>cl7_fc27</t>
  </si>
  <si>
    <t>cl7_fc28</t>
  </si>
  <si>
    <t>cl7_fc29</t>
  </si>
  <si>
    <t>cl7_fc30</t>
  </si>
  <si>
    <t>cl7_fc31</t>
  </si>
  <si>
    <t>cl7_fc32</t>
  </si>
  <si>
    <t>cl7_fc33</t>
  </si>
  <si>
    <t>cl7_fc34</t>
  </si>
  <si>
    <t>cl7_fc35</t>
  </si>
  <si>
    <t>cl7_fc36</t>
  </si>
  <si>
    <t>cl7_fc37</t>
  </si>
  <si>
    <t>cl7_fc38</t>
  </si>
  <si>
    <t>cl7_fc39</t>
  </si>
  <si>
    <t>cl7_fc40</t>
  </si>
  <si>
    <t>cl7_fcsa1a</t>
  </si>
  <si>
    <t>cl7_fcsa1b</t>
  </si>
  <si>
    <t>cl7_fcsa1c</t>
  </si>
  <si>
    <t>cl7_fcsa1d</t>
  </si>
  <si>
    <t>cl7_fcsa2a</t>
  </si>
  <si>
    <t>cl7_fcsa2b</t>
  </si>
  <si>
    <t>cl7_fcsa2c</t>
  </si>
  <si>
    <t>cl7_fcsa3a</t>
  </si>
  <si>
    <t>cl7_fcsa3b</t>
  </si>
  <si>
    <t>cl7_fcsa3c</t>
  </si>
  <si>
    <t>cl7_fcsa3d</t>
  </si>
  <si>
    <t>cl7_fcsa4a</t>
  </si>
  <si>
    <t>cl7_fcsa4b</t>
  </si>
  <si>
    <t>cl7_fcsa5a</t>
  </si>
  <si>
    <t>cl7_fcsa5b</t>
  </si>
  <si>
    <t>cl7_fcsa5c</t>
  </si>
  <si>
    <t>cl7_fcsa6a</t>
  </si>
  <si>
    <t>cl7_fcsa6b</t>
  </si>
  <si>
    <t>cl7_fcsa6c</t>
  </si>
  <si>
    <t>cl7_fcsa6d</t>
  </si>
  <si>
    <t>cl7_fcsa6e</t>
  </si>
  <si>
    <t>1</t>
  </si>
  <si>
    <t>9</t>
  </si>
  <si>
    <t>6</t>
  </si>
  <si>
    <t>2</t>
  </si>
  <si>
    <t>11</t>
  </si>
  <si>
    <t>10</t>
  </si>
  <si>
    <t>7</t>
  </si>
  <si>
    <t>8</t>
  </si>
  <si>
    <t>3</t>
  </si>
  <si>
    <t>5</t>
  </si>
  <si>
    <t>4</t>
  </si>
  <si>
    <t>cl8_fc1</t>
  </si>
  <si>
    <t>cl8_fc2</t>
  </si>
  <si>
    <t>cl8_fc3</t>
  </si>
  <si>
    <t>cl8_fc4</t>
  </si>
  <si>
    <t>cl8_fc5</t>
  </si>
  <si>
    <t>cl8_fc6</t>
  </si>
  <si>
    <t>cl8_fc7</t>
  </si>
  <si>
    <t>cl8_fc8</t>
  </si>
  <si>
    <t>cl8_fc9</t>
  </si>
  <si>
    <t>cl8_fc10</t>
  </si>
  <si>
    <t>cl8_fc11</t>
  </si>
  <si>
    <t>cl8_fc12</t>
  </si>
  <si>
    <t>cl8_fc13</t>
  </si>
  <si>
    <t>cl8_fc14</t>
  </si>
  <si>
    <t>cl8_fc17</t>
  </si>
  <si>
    <t>cl8_fc18</t>
  </si>
  <si>
    <t>cl8_fc19</t>
  </si>
  <si>
    <t>cl8_fc20</t>
  </si>
  <si>
    <t>cl8_fc21</t>
  </si>
  <si>
    <t>cl8_fc22</t>
  </si>
  <si>
    <t>cl9_fcsa1</t>
  </si>
  <si>
    <t>cl9_fcsa2</t>
  </si>
  <si>
    <t>cl9_fcsa3</t>
  </si>
  <si>
    <t>cl9_fcsa4</t>
  </si>
  <si>
    <t>cl9_fcsa5</t>
  </si>
  <si>
    <t>cl9_fcsa6</t>
  </si>
  <si>
    <t>cl9_fcsa7</t>
  </si>
  <si>
    <t>cl9_fcsa8</t>
  </si>
  <si>
    <t>cl9_fcp1</t>
  </si>
  <si>
    <t>cl9_fcp2</t>
  </si>
  <si>
    <t>cl9_fcp3</t>
  </si>
  <si>
    <t>cl9_fcp4</t>
  </si>
  <si>
    <t>cl9_fcp5</t>
  </si>
  <si>
    <t>cl9_fcp6</t>
  </si>
  <si>
    <t>cl9_fcp7</t>
  </si>
  <si>
    <t>Weighted bloom's index</t>
  </si>
  <si>
    <t>Bloom's weight</t>
  </si>
  <si>
    <t>Total Exam Points Bloomed</t>
  </si>
  <si>
    <t>% of points at apply or greater</t>
  </si>
  <si>
    <t>cl10_me1_2</t>
  </si>
  <si>
    <t>cl10_me1_28</t>
  </si>
  <si>
    <t>cl10_me1_30</t>
  </si>
  <si>
    <t>cl10_me1_44</t>
  </si>
  <si>
    <t>cl10_me2_2</t>
  </si>
  <si>
    <t>cl10_me2_11</t>
  </si>
  <si>
    <t>cl10_me2_17</t>
  </si>
  <si>
    <t>cl10_me2_20</t>
  </si>
  <si>
    <t>cl10_me2_25</t>
  </si>
  <si>
    <t>cl10_me2_28</t>
  </si>
  <si>
    <t>cl10_me2_32</t>
  </si>
  <si>
    <t>cl10_me2_33</t>
  </si>
  <si>
    <t>cl10_me2_39</t>
  </si>
  <si>
    <t>cl10_me2_40</t>
  </si>
  <si>
    <t>cl10_me3_tf2</t>
  </si>
  <si>
    <t>cl10_me3_mc12</t>
  </si>
  <si>
    <t>cl10_me3_sa7</t>
  </si>
  <si>
    <t>cl10_me4_tf1</t>
  </si>
  <si>
    <t>cl10_me4_mc17</t>
  </si>
  <si>
    <t>cl10_me4_sa1</t>
  </si>
  <si>
    <t>cl10_me4_sa4</t>
  </si>
  <si>
    <t>cl10_me4_sa6</t>
  </si>
  <si>
    <t>cl10_me5_tf20</t>
  </si>
  <si>
    <t>cl10_me5_mc29</t>
  </si>
  <si>
    <t>cl10_me5_sa3</t>
  </si>
  <si>
    <t>cl10_me6_20</t>
  </si>
  <si>
    <t>cl10_me6_25</t>
  </si>
  <si>
    <t>cl10_me6_32</t>
  </si>
  <si>
    <t>cl10_me6_41</t>
  </si>
  <si>
    <t>cl10_me6_46</t>
  </si>
  <si>
    <t>cl10_me6_49</t>
  </si>
  <si>
    <t>TF</t>
  </si>
  <si>
    <t>% questions at apply or greater</t>
  </si>
  <si>
    <t>Fraction questions MC/TF only</t>
  </si>
  <si>
    <t>MS</t>
  </si>
  <si>
    <t>cl1_fc44_16pre</t>
  </si>
  <si>
    <t>cl1_fc26__16pre</t>
  </si>
  <si>
    <t>cl1_fc37_16pre</t>
  </si>
  <si>
    <t>cl1_fc39_16pre</t>
  </si>
  <si>
    <t>cl1_fc42a_16pre</t>
  </si>
  <si>
    <t>cl1_fc42b_16pre</t>
  </si>
  <si>
    <t>cl1_fc42c_16pre</t>
  </si>
  <si>
    <t>cl1_fc42d_16pre</t>
  </si>
  <si>
    <t>cl1_fc28_16pre</t>
  </si>
  <si>
    <t>cl1_fc29_16pre</t>
  </si>
  <si>
    <t>cl1_fc38_16pre</t>
  </si>
  <si>
    <t>cl11_fcmc26</t>
  </si>
  <si>
    <t>cl11_fcmc27</t>
  </si>
  <si>
    <t>cl11_fcmc28</t>
  </si>
  <si>
    <t>cl11_fcmc29</t>
  </si>
  <si>
    <t>cl11_fcmc30</t>
  </si>
  <si>
    <t>cl11_fcmc31</t>
  </si>
  <si>
    <t>cl1_fc26_16post</t>
  </si>
  <si>
    <t>cl1_fc28_16post</t>
  </si>
  <si>
    <t>cl1_fc29_16post</t>
  </si>
  <si>
    <t>cl1_fc37_16post</t>
  </si>
  <si>
    <t>cl1_fc38_16post</t>
  </si>
  <si>
    <t>cl1_fc39_16post</t>
  </si>
  <si>
    <t>cl11_fcmc38</t>
  </si>
  <si>
    <t>cl1_fc42a_16post</t>
  </si>
  <si>
    <t>cl1_fc42b_16post</t>
  </si>
  <si>
    <t>cl1_fc42c_16post</t>
  </si>
  <si>
    <t>cl1_fc42d_16post</t>
  </si>
  <si>
    <t>cl1_fc44_16post</t>
  </si>
  <si>
    <t>cl11_fcsa3a</t>
  </si>
  <si>
    <t>cl11_fcsa3b</t>
  </si>
  <si>
    <t>cl11_fcsa3c</t>
  </si>
  <si>
    <t>cl11_fcsa4_1</t>
  </si>
  <si>
    <t>cl11_fcsa4_2</t>
  </si>
  <si>
    <t>cl11_fcsa4_3</t>
  </si>
  <si>
    <t>cl11_fcsa4_4</t>
  </si>
  <si>
    <t>cl11_fcsa5a</t>
  </si>
  <si>
    <t>cl11_fcsa5b</t>
  </si>
  <si>
    <t>cl11_fcsa5c</t>
  </si>
  <si>
    <t>cl11_fcsa6a</t>
  </si>
  <si>
    <t>cl11_fcsa6b</t>
  </si>
  <si>
    <t>cl11_fcsa7a</t>
  </si>
  <si>
    <t>cl11_fcsa7b</t>
  </si>
  <si>
    <t>cl11_fcsa7c</t>
  </si>
  <si>
    <t>cl11_fcsa7d</t>
  </si>
  <si>
    <t>cl11_fcsa7e</t>
  </si>
  <si>
    <t>cl11_fcsa7f</t>
  </si>
  <si>
    <t>cl11_fcsa8a</t>
  </si>
  <si>
    <t>cl11_fcsa8b</t>
  </si>
  <si>
    <t>cl11_fcsa8c</t>
  </si>
  <si>
    <t>cl11_fcsa8d</t>
  </si>
  <si>
    <t>cl11_fcsa8e</t>
  </si>
  <si>
    <t>cl11_fcsa8f</t>
  </si>
  <si>
    <t>cl2_me3_3arev_16pre</t>
  </si>
  <si>
    <t>cl2_me3_3brev_16pre</t>
  </si>
  <si>
    <t>cl2_me3_7arev_16pre</t>
  </si>
  <si>
    <t>cl2_me3_7brev_16pre</t>
  </si>
  <si>
    <t>cl12_me1_1</t>
  </si>
  <si>
    <t>cl12_me1_2</t>
  </si>
  <si>
    <t>cl12_me1_3</t>
  </si>
  <si>
    <t>cl12_me1_4</t>
  </si>
  <si>
    <t>cl12_me1_5</t>
  </si>
  <si>
    <t>cl12_me1_6</t>
  </si>
  <si>
    <t>cl12_me1_7</t>
  </si>
  <si>
    <t>cl12_me1_8</t>
  </si>
  <si>
    <t>cl12_me1_9</t>
  </si>
  <si>
    <t>cl12_me1_10</t>
  </si>
  <si>
    <t>cl12_me1_11</t>
  </si>
  <si>
    <t>cl12_me1_12</t>
  </si>
  <si>
    <t>cl12_me2_1</t>
  </si>
  <si>
    <t>cl12_me2_2</t>
  </si>
  <si>
    <t>cl12_me2_3</t>
  </si>
  <si>
    <t>cl12_me2_4</t>
  </si>
  <si>
    <t>cl12_me2_5</t>
  </si>
  <si>
    <t>cl12_me2_6</t>
  </si>
  <si>
    <t>cl12_me2_7</t>
  </si>
  <si>
    <t>cl12_me2_8</t>
  </si>
  <si>
    <t>cl12_me2_9</t>
  </si>
  <si>
    <t>cl12_me2_10</t>
  </si>
  <si>
    <t>cl12_me2_11</t>
  </si>
  <si>
    <t>cl12_me3_1</t>
  </si>
  <si>
    <t>cl12_me3_2</t>
  </si>
  <si>
    <t>cl12_me3_3</t>
  </si>
  <si>
    <t>cl12_me3_4</t>
  </si>
  <si>
    <t>cl12_me3_5</t>
  </si>
  <si>
    <t>cl12_me3_6</t>
  </si>
  <si>
    <t>cl2_me3_3arev_16post</t>
  </si>
  <si>
    <t>cl2_me3_3brev_16post</t>
  </si>
  <si>
    <t>cl2_me3_7arev_16post</t>
  </si>
  <si>
    <t>cl2_me3_7brev_16post</t>
  </si>
  <si>
    <t>cl12_me3_9</t>
  </si>
  <si>
    <t>cl3_fc13_16pre</t>
  </si>
  <si>
    <t>cl3_fc14_16pre</t>
  </si>
  <si>
    <t>cl3_fc15_16pre</t>
  </si>
  <si>
    <t>cl3_fc16_16pre</t>
  </si>
  <si>
    <t>cl3_fc19_16pre</t>
  </si>
  <si>
    <t>cl3_fc20_16pre</t>
  </si>
  <si>
    <t>cl3_fc23_16pre</t>
  </si>
  <si>
    <t>cl3_fc24_16pre</t>
  </si>
  <si>
    <t>cl3_fc13_16post</t>
  </si>
  <si>
    <t>cl13_fc2</t>
  </si>
  <si>
    <t>cl3_fc14_16post</t>
  </si>
  <si>
    <t>cl3_fc15_16post</t>
  </si>
  <si>
    <t>cl3_fc16_16post</t>
  </si>
  <si>
    <t>cl13_fc6</t>
  </si>
  <si>
    <t>cl13_fc7</t>
  </si>
  <si>
    <t>cl13_fc8</t>
  </si>
  <si>
    <t>cl3_fc19_16post</t>
  </si>
  <si>
    <t>cl3_fc20_16post</t>
  </si>
  <si>
    <t>cl13_fc11</t>
  </si>
  <si>
    <t>cl13_fc12</t>
  </si>
  <si>
    <t>cl13_fc13</t>
  </si>
  <si>
    <t>cl13_fc14</t>
  </si>
  <si>
    <t>cl3_fc23_16post</t>
  </si>
  <si>
    <t>cl3_fc24_16post</t>
  </si>
  <si>
    <t>cl4_fcsa1_16pre</t>
  </si>
  <si>
    <t>cl4_fcsa3a_16pre</t>
  </si>
  <si>
    <t>cl4_fcsa3b_16pre</t>
  </si>
  <si>
    <t>cl4_fcsa4_16pre</t>
  </si>
  <si>
    <t>cl4_fcsa5a_16pre</t>
  </si>
  <si>
    <t>cl4_fcsa5b_16pre</t>
  </si>
  <si>
    <t>cl4_fcsa5c_16pre</t>
  </si>
  <si>
    <t>cl4_fcsa5d_16pre</t>
  </si>
  <si>
    <t>cl4_fcsa9a_16pre</t>
  </si>
  <si>
    <t>cl4_fcsa9b_16pre</t>
  </si>
  <si>
    <t>cl4_fcsa9c_16pre</t>
  </si>
  <si>
    <t>cl4_fcp2_16pre</t>
  </si>
  <si>
    <t>cl14_fcmc1</t>
  </si>
  <si>
    <t>cl14_fcmc2</t>
  </si>
  <si>
    <t>cl14_fcmc3</t>
  </si>
  <si>
    <t>cl14_fcmc4</t>
  </si>
  <si>
    <t>cl14_fcmc5</t>
  </si>
  <si>
    <t>cl14_fcmc6</t>
  </si>
  <si>
    <t>cl14_fcmc7</t>
  </si>
  <si>
    <t>cl14_fcmc8</t>
  </si>
  <si>
    <t>cl14_fcmc9</t>
  </si>
  <si>
    <t>cl14_fcmc10</t>
  </si>
  <si>
    <t>cl14_fcmc11</t>
  </si>
  <si>
    <t>cl14_fcmc12</t>
  </si>
  <si>
    <t>cl14_fcmc13</t>
  </si>
  <si>
    <t>cl14_fcmc14</t>
  </si>
  <si>
    <t>cl14_fcmc15</t>
  </si>
  <si>
    <t>cl14_fcmc16</t>
  </si>
  <si>
    <t>cl14_fcmc17</t>
  </si>
  <si>
    <t>cl14_fcmc18</t>
  </si>
  <si>
    <t>cl14_fcmc19</t>
  </si>
  <si>
    <t>cl14_fcmc20</t>
  </si>
  <si>
    <t>cl14_fcmc21</t>
  </si>
  <si>
    <t>cl14_fcmc22</t>
  </si>
  <si>
    <t>cl14_fcmc23</t>
  </si>
  <si>
    <t>cl14_fcmc24</t>
  </si>
  <si>
    <t>cl14_fcmc25</t>
  </si>
  <si>
    <t>cl14_fcp1</t>
  </si>
  <si>
    <t>cl14_fcp2a</t>
  </si>
  <si>
    <t>cl14_fcp2b</t>
  </si>
  <si>
    <t>cl14_fcp2c</t>
  </si>
  <si>
    <t>cl14_fcp2d</t>
  </si>
  <si>
    <t>cl14_fcp2e</t>
  </si>
  <si>
    <t>cl14_fcp2f</t>
  </si>
  <si>
    <t>cl14_fcp3</t>
  </si>
  <si>
    <t>cl14_fcp4a</t>
  </si>
  <si>
    <t>cl14_fcp4b</t>
  </si>
  <si>
    <t>cl14_fcp5</t>
  </si>
  <si>
    <t>cl14_fcp6a</t>
  </si>
  <si>
    <t>cl14_fcp6b</t>
  </si>
  <si>
    <t>cl14_fcp6c</t>
  </si>
  <si>
    <t>cl14_fcp7a</t>
  </si>
  <si>
    <t>cl14_fcp7b</t>
  </si>
  <si>
    <t>cl4_fcsa1_16post</t>
  </si>
  <si>
    <t>cl4_fcsa3a_16post</t>
  </si>
  <si>
    <t>cl4_fcsa3b_16post</t>
  </si>
  <si>
    <t>cl4_fcsa4_16post</t>
  </si>
  <si>
    <t>cl4_fcsa5a_16post</t>
  </si>
  <si>
    <t>cl4_fcsa5b_16post</t>
  </si>
  <si>
    <t>cl4_fcsa5c_16post</t>
  </si>
  <si>
    <t>cl4_fcsa5d_16post</t>
  </si>
  <si>
    <t>cl4_fcsa9a_16post</t>
  </si>
  <si>
    <t>cl4_fcsa9b_16post</t>
  </si>
  <si>
    <t>cl4_fcsa9c_16post</t>
  </si>
  <si>
    <t>cl4_fcp2_16post</t>
  </si>
  <si>
    <t>cl5_me1_3a_16pre</t>
  </si>
  <si>
    <t>cl5_me1_3b_16pre</t>
  </si>
  <si>
    <t>cl5_me1_3c_16pre</t>
  </si>
  <si>
    <t>cl5_me1_9a_16pre</t>
  </si>
  <si>
    <t>cl5_me1_9b_16pre</t>
  </si>
  <si>
    <t>cl5_me3_4a_16pre</t>
  </si>
  <si>
    <t>cl5_me3_4b_16pre</t>
  </si>
  <si>
    <t>cl5_me4_2a_16pre</t>
  </si>
  <si>
    <t>cl5_me4_2b_16pre</t>
  </si>
  <si>
    <t>cl5_me4_5a_16pre</t>
  </si>
  <si>
    <t>cl5_me4_5b_16pre</t>
  </si>
  <si>
    <t>cl5_me1_3a_16post</t>
  </si>
  <si>
    <t>cl5_me1_3b_16post</t>
  </si>
  <si>
    <t>cl5_me1_3c_16post</t>
  </si>
  <si>
    <t>cl5_me1_9a_16post</t>
  </si>
  <si>
    <t>cl5_me1_9b_16post</t>
  </si>
  <si>
    <t>cl5_me3_4a_16post</t>
  </si>
  <si>
    <t>cl5_me3_4b_16post</t>
  </si>
  <si>
    <t>cl5_me4_2a_16post</t>
  </si>
  <si>
    <t>cl5_me4_2b_16post</t>
  </si>
  <si>
    <t>cl5_me4_5a_16post</t>
  </si>
  <si>
    <t>cl5_me4_5b_16post</t>
  </si>
  <si>
    <t>3 overall</t>
  </si>
  <si>
    <t>2 overall</t>
  </si>
  <si>
    <t>NOTES</t>
  </si>
  <si>
    <t>INSTRUCTOR CHANGED TO 5 PTS TOTAL WORTH TO CALCULATE GRADE FOR EXAM; BUT ALL DATA IS OUT OF 6 PTS</t>
  </si>
  <si>
    <t>6./11.</t>
  </si>
  <si>
    <t>cl13_sa1</t>
  </si>
  <si>
    <t>cl13_sa2</t>
  </si>
  <si>
    <t>cl13_sa3</t>
  </si>
  <si>
    <t>only 2 of 3 of sa1-3 graded</t>
  </si>
  <si>
    <t>Matrix in Year 2</t>
  </si>
  <si>
    <t>1,2</t>
  </si>
  <si>
    <t>5, 6</t>
  </si>
  <si>
    <t>cl7_fcsa2a_16pre</t>
  </si>
  <si>
    <t>cl7_fcsa2b_16pre</t>
  </si>
  <si>
    <t>cl7_fcsa2c_16pre</t>
  </si>
  <si>
    <t>cl7_fcsa3a_16pre</t>
  </si>
  <si>
    <t>cl7_fcsa3b_16pre</t>
  </si>
  <si>
    <t>cl7_fcsa3c_16pre</t>
  </si>
  <si>
    <t>cl7_fcsa3d_16pre</t>
  </si>
  <si>
    <t>cl7_fc28_16pre</t>
  </si>
  <si>
    <t>cl7_fc33_16pre</t>
  </si>
  <si>
    <t>cl7_fc34_16pre</t>
  </si>
  <si>
    <t>cl7_fc39_16pre</t>
  </si>
  <si>
    <t>cl7_fcsa1a_16pre</t>
  </si>
  <si>
    <t>cl7_fcsa1b_16pre</t>
  </si>
  <si>
    <t>cl7_fcsa1c_16pre</t>
  </si>
  <si>
    <t>cl7_fcsa1d_16pre</t>
  </si>
  <si>
    <t>cl7_fcsa5a_16pre</t>
  </si>
  <si>
    <t>cl7_fcsa5b_16pre</t>
  </si>
  <si>
    <t>cl7_fcsa5c_16pre</t>
  </si>
  <si>
    <t>cl7_fc30_16pre</t>
  </si>
  <si>
    <t>cl7_fc36_16pre</t>
  </si>
  <si>
    <t>cl8_fc3_16pre</t>
  </si>
  <si>
    <t>cl8_fc6_16pre</t>
  </si>
  <si>
    <t>cl8_fc7_16pre</t>
  </si>
  <si>
    <t>cl8_fc8_16pre</t>
  </si>
  <si>
    <t>cl8_fc9_16pre</t>
  </si>
  <si>
    <t>cl8_fc10_16pre</t>
  </si>
  <si>
    <t>cl8_fc11_16pre</t>
  </si>
  <si>
    <t>cl9_fcsa1_16pre</t>
  </si>
  <si>
    <t>cl9_fcsa2a_16pre</t>
  </si>
  <si>
    <t>cl9_fcsa2b_16pre</t>
  </si>
  <si>
    <t>cl9_fcsa3a_16pre</t>
  </si>
  <si>
    <t>cl9_fcsa3b_16pre</t>
  </si>
  <si>
    <t>cl9_fcsa5_16pre</t>
  </si>
  <si>
    <t>cl9_fcsa6a_16pre</t>
  </si>
  <si>
    <t>cl9_fcsa6b_16pre</t>
  </si>
  <si>
    <t>cl9_fcsa6c_16pre</t>
  </si>
  <si>
    <t>cl9_fcp2_16pre</t>
  </si>
  <si>
    <t>cl10_me1_2_16pre</t>
  </si>
  <si>
    <t>cl10_me4_mc17_16pre</t>
  </si>
  <si>
    <t>cl10_me6_41_16pre</t>
  </si>
  <si>
    <t>cl10_me1_44a_16pre</t>
  </si>
  <si>
    <t>cl10_me1_44b_16pre</t>
  </si>
  <si>
    <t>cl10_me1_44c_16pre</t>
  </si>
  <si>
    <t>cl10_me2_40_16pre</t>
  </si>
  <si>
    <t>cl10_me5_tf20_16pre</t>
  </si>
  <si>
    <t>cl10_me5_mc29_16pre</t>
  </si>
  <si>
    <t>cl10_me6_32_16pre</t>
  </si>
  <si>
    <t>cl10_me3_sa7a_16pre</t>
  </si>
  <si>
    <t>cl10_me3_sa7b_16pre</t>
  </si>
  <si>
    <t>cl10_me3_sa7c_16pre</t>
  </si>
  <si>
    <t>cl10_me4_sa6a_16pre</t>
  </si>
  <si>
    <t>cl10_me4_sa6b_16pre</t>
  </si>
  <si>
    <t>cl10_me1_2_16post</t>
  </si>
  <si>
    <t>cl10_me4_mc17_16post</t>
  </si>
  <si>
    <t>cl10_me6_41_16post</t>
  </si>
  <si>
    <t>cl10_me1_44a_16post</t>
  </si>
  <si>
    <t>cl10_me1_44b_16post</t>
  </si>
  <si>
    <t>cl10_me1_44c_16post</t>
  </si>
  <si>
    <t>cl10_me2_40_16post</t>
  </si>
  <si>
    <t>cl10_me5_tf20_16post</t>
  </si>
  <si>
    <t>cl10_me5_mc29_16post</t>
  </si>
  <si>
    <t>cl10_me6_32_16post</t>
  </si>
  <si>
    <t>cl10_me3_sa7a_16post</t>
  </si>
  <si>
    <t>cl10_me3_sa7b_16post</t>
  </si>
  <si>
    <t>cl10_me3_sa7c_16post</t>
  </si>
  <si>
    <t>cl10_me4_sa6a_16post</t>
  </si>
  <si>
    <t>cl10_me4_sa6b_16post</t>
  </si>
  <si>
    <t>cl17_fcmc1</t>
  </si>
  <si>
    <t>cl17_fcmc2</t>
  </si>
  <si>
    <t>cl17_fcmc3</t>
  </si>
  <si>
    <t>cl17_fcmc4</t>
  </si>
  <si>
    <t>cl17_fcmc5</t>
  </si>
  <si>
    <t>cl17_fcmc6</t>
  </si>
  <si>
    <t>cl7_fc28_16post</t>
  </si>
  <si>
    <t>cl7_fc30_16post</t>
  </si>
  <si>
    <t>cl7_fc33_16post</t>
  </si>
  <si>
    <t>cl7_fc34_16post</t>
  </si>
  <si>
    <t>cl7_fc36_16post</t>
  </si>
  <si>
    <t>cl7_fc39_16post</t>
  </si>
  <si>
    <t>cl17_fcsa1a</t>
  </si>
  <si>
    <t>cl17_fcsa1b</t>
  </si>
  <si>
    <t>cl17_fcsa1c</t>
  </si>
  <si>
    <t>cl17_fcsa1d</t>
  </si>
  <si>
    <t>cl17_fcsa1e</t>
  </si>
  <si>
    <t>cl17_fcsa1f</t>
  </si>
  <si>
    <t>cl7_fcsa1a_16post</t>
  </si>
  <si>
    <t>cl7_fcsa1b_16post</t>
  </si>
  <si>
    <t>cl7_fcsa1c_16post</t>
  </si>
  <si>
    <t>cl7_fcsa1d_16post</t>
  </si>
  <si>
    <t>cl17_fcsa3a</t>
  </si>
  <si>
    <t>cl17_fcsa3b</t>
  </si>
  <si>
    <t>cl17_fcsa3c</t>
  </si>
  <si>
    <t>cl7_fcsa2a_16post</t>
  </si>
  <si>
    <t>cl7_fcsa2b_16post</t>
  </si>
  <si>
    <t>cl7_fcsa2c_16post</t>
  </si>
  <si>
    <t>cl17_fcsa5</t>
  </si>
  <si>
    <t>cl7_fcsa3a_16post</t>
  </si>
  <si>
    <t>cl7_fcsa3b_16post</t>
  </si>
  <si>
    <t>cl7_fcsa3c_16post</t>
  </si>
  <si>
    <t>cl7_fcsa3d_16post</t>
  </si>
  <si>
    <t>cl7_fcsa5a_16post</t>
  </si>
  <si>
    <t>cl7_fcsa5b_16post</t>
  </si>
  <si>
    <t>cl7_fcsa5c_16post</t>
  </si>
  <si>
    <t>cl9_fcsa1_16post</t>
  </si>
  <si>
    <t>cl9_fcsa2a_16post</t>
  </si>
  <si>
    <t>cl9_fcsa2b_16post</t>
  </si>
  <si>
    <t>cl9_fcsa3a_16post</t>
  </si>
  <si>
    <t>cl9_fcsa3b_16post</t>
  </si>
  <si>
    <t>cl9_fcsa5_16post</t>
  </si>
  <si>
    <t>cl9_fcsa6a_16post</t>
  </si>
  <si>
    <t>cl9_fcsa6b_16post</t>
  </si>
  <si>
    <t>cl9_fcsa6c_16post</t>
  </si>
  <si>
    <t>cl9_fcp2_16post</t>
  </si>
  <si>
    <t>cl19_fcmc1</t>
  </si>
  <si>
    <t>cl19_fcmc2</t>
  </si>
  <si>
    <t>cl19_fcmc3</t>
  </si>
  <si>
    <t>cl19_fcmc4</t>
  </si>
  <si>
    <t>cl19_fcmc5</t>
  </si>
  <si>
    <t>cl19_fcmc6</t>
  </si>
  <si>
    <t>cl19_fcmc7</t>
  </si>
  <si>
    <t>cl19_fcmc8</t>
  </si>
  <si>
    <t>cl19_fcmc9</t>
  </si>
  <si>
    <t>cl19_fcmc10</t>
  </si>
  <si>
    <t>cl19_fcmc11</t>
  </si>
  <si>
    <t>cl19_fcmc12</t>
  </si>
  <si>
    <t>cl19_fcmc13</t>
  </si>
  <si>
    <t>cl19_fcmc14</t>
  </si>
  <si>
    <t>cl19_fcmc15</t>
  </si>
  <si>
    <t>cl19_fcmc16</t>
  </si>
  <si>
    <t>cl19_fcmc17</t>
  </si>
  <si>
    <t>cl19_fcmc18</t>
  </si>
  <si>
    <t>cl19_fcmc19</t>
  </si>
  <si>
    <t>cl19_fcmc20</t>
  </si>
  <si>
    <t>cl19_fcmc21</t>
  </si>
  <si>
    <t>cl19_fcmc22</t>
  </si>
  <si>
    <t>cl19_fcmc23</t>
  </si>
  <si>
    <t>cl19_fcmc24</t>
  </si>
  <si>
    <t>cl19_fcmc25</t>
  </si>
  <si>
    <t>cl19_fcsa1</t>
  </si>
  <si>
    <t>cl19_fcsa2a</t>
  </si>
  <si>
    <t>cl19_fcsa2b</t>
  </si>
  <si>
    <t>cl19_fcsa2c</t>
  </si>
  <si>
    <t>cl19_fcsa2d</t>
  </si>
  <si>
    <t>cl19_fcsa2e</t>
  </si>
  <si>
    <t>cl19_fcsa2f</t>
  </si>
  <si>
    <t>cl19_fcsa3</t>
  </si>
  <si>
    <t>cl19_fcsa4a</t>
  </si>
  <si>
    <t>cl19_fcsa4b</t>
  </si>
  <si>
    <t>cl19_fcsa5</t>
  </si>
  <si>
    <t>cl19_fcsa6a</t>
  </si>
  <si>
    <t>cl19_fcsa6b</t>
  </si>
  <si>
    <t>cl19_fcsa6c</t>
  </si>
  <si>
    <t>cl19_fcsa7a</t>
  </si>
  <si>
    <t>cl19_fcsa7b</t>
  </si>
  <si>
    <t>converted from 2 pts</t>
  </si>
  <si>
    <t>cl18_fc1</t>
  </si>
  <si>
    <t>cl18_fc2</t>
  </si>
  <si>
    <t>cl18_fc3</t>
  </si>
  <si>
    <t>cl8_fc3_16post</t>
  </si>
  <si>
    <t>cl8_fc6_16post</t>
  </si>
  <si>
    <t>cl8_fc7_16post</t>
  </si>
  <si>
    <t>cl18_fc7</t>
  </si>
  <si>
    <t>cl18_fc8</t>
  </si>
  <si>
    <t>cl18_fc9</t>
  </si>
  <si>
    <t>cl8_fc8_16post</t>
  </si>
  <si>
    <t>cl8_fc9_16post</t>
  </si>
  <si>
    <t>cl8_fc10_16post</t>
  </si>
  <si>
    <t>cl8_fc11_16post</t>
  </si>
  <si>
    <t>cl18_fc14</t>
  </si>
  <si>
    <t>cl18_fc15</t>
  </si>
  <si>
    <t>cl18_fc16</t>
  </si>
  <si>
    <t>cl18_fc17</t>
  </si>
  <si>
    <t>cl18_fcsa1</t>
  </si>
  <si>
    <t>cl18_fcsa2</t>
  </si>
  <si>
    <t>cl18_fcsa3</t>
  </si>
  <si>
    <t>Total exam points (with MC/TF=1)</t>
  </si>
  <si>
    <t>Maximum Possible Points in Data  with MC/TF=1</t>
  </si>
  <si>
    <t>Maximum Possible Points on Exam</t>
  </si>
  <si>
    <t>Weighted bloom's index based on points on exam</t>
  </si>
  <si>
    <t>% of points at apply or greater (based on points on exam)</t>
  </si>
  <si>
    <t>Bloom's weight (based on all points)</t>
  </si>
  <si>
    <t>Total Final Exam Points (based on points on exam)</t>
  </si>
  <si>
    <t>Exam points for blooms 1/2 (with mc/tf=1)</t>
  </si>
  <si>
    <t>Exam points for blooms 3+ (with mc/tf=1)</t>
  </si>
  <si>
    <t>Exam points for restricted response mc/tf/ms (with mc/tf=1)</t>
  </si>
  <si>
    <t>Exam points forconstructed response (with mc/tf=1)</t>
  </si>
  <si>
    <t>4 overall</t>
  </si>
  <si>
    <t>cl1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</si>
  <si>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</si>
  <si>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</si>
  <si>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</si>
  <si>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</si>
  <si>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</si>
  <si>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</si>
  <si>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</si>
  <si>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</si>
  <si>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</si>
  <si>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</si>
  <si>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</si>
  <si>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</si>
  <si>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</si>
  <si>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</si>
  <si>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cl17</t>
  </si>
  <si>
    <t>cl19</t>
  </si>
  <si>
    <t>cl20</t>
  </si>
  <si>
    <t>cl18</t>
  </si>
  <si>
    <t>New restructed question code (first time same question seen)</t>
  </si>
  <si>
    <t>cl2_me3_3arev</t>
  </si>
  <si>
    <t>cl2_me3_3brev</t>
  </si>
  <si>
    <t>cl2_me3_7arev</t>
  </si>
  <si>
    <t>cl2_me3_7brev</t>
  </si>
  <si>
    <t>cl5_me1_3a</t>
  </si>
  <si>
    <t>cl5_me1_3b</t>
  </si>
  <si>
    <t>cl5_me1_3c</t>
  </si>
  <si>
    <t>cl5_me1_9a</t>
  </si>
  <si>
    <t>cl5_me1_9b</t>
  </si>
  <si>
    <t>cl5_me3_4a</t>
  </si>
  <si>
    <t>cl5_me3_4b</t>
  </si>
  <si>
    <t>cl17_fcsa2a</t>
  </si>
  <si>
    <t>cl17_fcsa2b</t>
  </si>
  <si>
    <t>cl17_fcsa2c</t>
  </si>
  <si>
    <t>cl17_fcsa2d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</si>
</sst>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2"/>
      <color rgb="FFFF0000"/>
      <name val="Calibri"/>
      <family val="2"/>
      <scheme val="minor"/>
    </font>
    <font>
      <b/>
      <sz val="11"/>
      <color theme="0" tint="-0.499984740745262"/>
      <name val="Calibri"/>
      <scheme val="minor"/>
    </font>
    <font>
      <sz val="12"/>
      <color theme="0" tint="-0.499984740745262"/>
      <name val="Calibri"/>
      <scheme val="minor"/>
    </font>
    <font>
      <b/>
      <sz val="12"/>
      <color theme="0" tint="-0.499984740745262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2"/>
      <color indexed="8"/>
      <name val="Calibri"/>
      <family val="2"/>
    </font>
    <font>
      <b/>
      <sz val="11"/>
      <name val="Calibri"/>
    </font>
    <font>
      <b/>
      <sz val="11"/>
      <name val="Calibri"/>
      <scheme val="minor"/>
    </font>
    <font>
      <sz val="12"/>
      <name val="Calibri"/>
    </font>
    <font>
      <sz val="12"/>
      <color rgb="FF000000"/>
      <name val="Arial"/>
    </font>
    <font>
      <b/>
      <sz val="12"/>
      <color rgb="FF0000FF"/>
      <name val="Calibri"/>
    </font>
    <font>
      <sz val="12"/>
      <color rgb="FF0000FF"/>
      <name val="Calibri"/>
    </font>
    <font>
      <b/>
      <sz val="11"/>
      <color rgb="FF0000FF"/>
      <name val="Calibri"/>
    </font>
    <font>
      <b/>
      <sz val="12"/>
      <color rgb="FFFF0000"/>
      <name val="Calibri"/>
    </font>
    <font>
      <sz val="12"/>
      <color rgb="FFFF0000"/>
      <name val="Calibri"/>
    </font>
    <font>
      <b/>
      <sz val="12"/>
      <color rgb="FF008000"/>
      <name val="Calibri"/>
    </font>
    <font>
      <sz val="12"/>
      <color rgb="FF008000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3" xfId="0" applyBorder="1"/>
    <xf numFmtId="0" fontId="0" fillId="0" borderId="3" xfId="0" applyFill="1" applyBorder="1"/>
    <xf numFmtId="0" fontId="6" fillId="0" borderId="0" xfId="0" applyFont="1"/>
    <xf numFmtId="0" fontId="0" fillId="0" borderId="0" xfId="0" applyBorder="1"/>
    <xf numFmtId="0" fontId="6" fillId="0" borderId="3" xfId="0" applyFont="1" applyBorder="1"/>
    <xf numFmtId="0" fontId="0" fillId="0" borderId="0" xfId="0" applyAlignment="1">
      <alignment horizontal="right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0" fontId="8" fillId="0" borderId="9" xfId="0" applyFont="1" applyBorder="1"/>
    <xf numFmtId="0" fontId="8" fillId="0" borderId="10" xfId="0" applyFont="1" applyBorder="1"/>
    <xf numFmtId="0" fontId="9" fillId="0" borderId="2" xfId="0" applyFont="1" applyBorder="1"/>
    <xf numFmtId="0" fontId="9" fillId="0" borderId="4" xfId="0" applyFont="1" applyBorder="1"/>
    <xf numFmtId="0" fontId="9" fillId="0" borderId="3" xfId="0" applyFont="1" applyBorder="1"/>
    <xf numFmtId="0" fontId="9" fillId="0" borderId="0" xfId="0" applyFont="1"/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0" xfId="0" applyBorder="1"/>
    <xf numFmtId="0" fontId="9" fillId="0" borderId="0" xfId="0" applyFont="1" applyBorder="1"/>
    <xf numFmtId="0" fontId="7" fillId="0" borderId="0" xfId="0" applyFont="1" applyFill="1" applyBorder="1"/>
    <xf numFmtId="0" fontId="9" fillId="0" borderId="12" xfId="0" applyFont="1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3" xfId="0" applyNumberFormat="1" applyFont="1" applyBorder="1" applyAlignment="1">
      <alignment vertical="top" wrapText="1"/>
    </xf>
    <xf numFmtId="0" fontId="7" fillId="0" borderId="0" xfId="0" applyFont="1"/>
    <xf numFmtId="0" fontId="0" fillId="0" borderId="9" xfId="0" applyBorder="1"/>
    <xf numFmtId="49" fontId="0" fillId="0" borderId="0" xfId="0" applyNumberFormat="1" applyFont="1" applyFill="1" applyAlignment="1">
      <alignment horizontal="right"/>
    </xf>
    <xf numFmtId="0" fontId="7" fillId="0" borderId="0" xfId="0" applyFont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/>
    <xf numFmtId="0" fontId="7" fillId="0" borderId="0" xfId="0" applyFont="1" applyBorder="1"/>
    <xf numFmtId="49" fontId="0" fillId="0" borderId="0" xfId="0" applyNumberFormat="1" applyFont="1" applyFill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0" fillId="0" borderId="3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2" fillId="0" borderId="0" xfId="0" applyFont="1"/>
    <xf numFmtId="0" fontId="0" fillId="0" borderId="0" xfId="0" applyFill="1" applyBorder="1"/>
    <xf numFmtId="0" fontId="0" fillId="2" borderId="0" xfId="0" applyFill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3" xfId="0" applyFill="1" applyBorder="1"/>
    <xf numFmtId="0" fontId="2" fillId="2" borderId="0" xfId="0" applyFont="1" applyFill="1" applyBorder="1"/>
    <xf numFmtId="0" fontId="2" fillId="0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wrapText="1"/>
    </xf>
    <xf numFmtId="0" fontId="14" fillId="0" borderId="0" xfId="0" applyFont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0" fillId="0" borderId="3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7" fillId="0" borderId="0" xfId="0" applyFont="1" applyFill="1"/>
    <xf numFmtId="0" fontId="7" fillId="0" borderId="3" xfId="0" applyFont="1" applyFill="1" applyBorder="1"/>
    <xf numFmtId="0" fontId="16" fillId="0" borderId="0" xfId="0" applyFont="1" applyAlignment="1">
      <alignment horizontal="right"/>
    </xf>
    <xf numFmtId="0" fontId="9" fillId="0" borderId="0" xfId="0" applyFont="1" applyFill="1"/>
    <xf numFmtId="0" fontId="9" fillId="0" borderId="3" xfId="0" applyFont="1" applyFill="1" applyBorder="1"/>
    <xf numFmtId="0" fontId="9" fillId="0" borderId="2" xfId="0" applyFont="1" applyFill="1" applyBorder="1"/>
    <xf numFmtId="16" fontId="0" fillId="0" borderId="0" xfId="0" applyNumberFormat="1"/>
    <xf numFmtId="0" fontId="6" fillId="0" borderId="0" xfId="0" applyFont="1" applyFill="1" applyBorder="1"/>
    <xf numFmtId="0" fontId="17" fillId="0" borderId="0" xfId="580" applyFont="1" applyFill="1" applyAlignment="1">
      <alignment wrapText="1"/>
    </xf>
    <xf numFmtId="0" fontId="19" fillId="0" borderId="0" xfId="0" applyFont="1"/>
    <xf numFmtId="0" fontId="19" fillId="7" borderId="0" xfId="0" applyFont="1" applyFill="1"/>
    <xf numFmtId="0" fontId="14" fillId="0" borderId="3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6" fillId="0" borderId="0" xfId="0" applyFont="1" applyBorder="1"/>
    <xf numFmtId="0" fontId="0" fillId="0" borderId="0" xfId="0" applyFill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Fill="1" applyBorder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3" xfId="0" applyFill="1" applyBorder="1" applyAlignment="1">
      <alignment wrapText="1"/>
    </xf>
    <xf numFmtId="0" fontId="2" fillId="0" borderId="2" xfId="0" applyFont="1" applyFill="1" applyBorder="1"/>
    <xf numFmtId="0" fontId="2" fillId="0" borderId="7" xfId="0" applyFont="1" applyFill="1" applyBorder="1"/>
    <xf numFmtId="0" fontId="22" fillId="0" borderId="0" xfId="0" applyFont="1" applyAlignment="1">
      <alignment vertical="top" wrapText="1"/>
    </xf>
    <xf numFmtId="0" fontId="22" fillId="0" borderId="3" xfId="0" applyFont="1" applyBorder="1" applyAlignment="1">
      <alignment vertical="top" wrapText="1"/>
    </xf>
    <xf numFmtId="0" fontId="23" fillId="0" borderId="3" xfId="0" applyFont="1" applyBorder="1"/>
    <xf numFmtId="0" fontId="23" fillId="0" borderId="0" xfId="0" applyFont="1"/>
    <xf numFmtId="0" fontId="22" fillId="0" borderId="3" xfId="0" applyFont="1" applyBorder="1"/>
    <xf numFmtId="0" fontId="22" fillId="0" borderId="0" xfId="0" applyFont="1"/>
    <xf numFmtId="0" fontId="22" fillId="0" borderId="0" xfId="0" applyFont="1" applyBorder="1"/>
    <xf numFmtId="0" fontId="22" fillId="0" borderId="0" xfId="0" applyFont="1" applyFill="1" applyBorder="1"/>
    <xf numFmtId="0" fontId="23" fillId="0" borderId="0" xfId="0" applyFont="1" applyBorder="1"/>
    <xf numFmtId="0" fontId="23" fillId="0" borderId="0" xfId="0" applyFont="1" applyFill="1" applyBorder="1"/>
    <xf numFmtId="0" fontId="2" fillId="0" borderId="5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9" fillId="0" borderId="6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0" fillId="8" borderId="0" xfId="0" applyFill="1" applyAlignment="1">
      <alignment vertical="top" wrapText="1"/>
    </xf>
    <xf numFmtId="0" fontId="0" fillId="8" borderId="3" xfId="0" applyFill="1" applyBorder="1"/>
    <xf numFmtId="0" fontId="0" fillId="8" borderId="0" xfId="0" applyFill="1"/>
    <xf numFmtId="0" fontId="0" fillId="8" borderId="0" xfId="0" applyFill="1" applyBorder="1"/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/>
    <xf numFmtId="0" fontId="2" fillId="0" borderId="2" xfId="0" applyFont="1" applyBorder="1"/>
    <xf numFmtId="0" fontId="22" fillId="0" borderId="3" xfId="0" applyFont="1" applyFill="1" applyBorder="1"/>
    <xf numFmtId="0" fontId="2" fillId="0" borderId="4" xfId="0" applyFont="1" applyFill="1" applyBorder="1"/>
    <xf numFmtId="0" fontId="2" fillId="0" borderId="0" xfId="0" applyFont="1" applyBorder="1" applyAlignment="1">
      <alignment vertical="top" wrapText="1"/>
    </xf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0" fillId="8" borderId="3" xfId="0" applyFill="1" applyBorder="1" applyAlignment="1">
      <alignment vertical="top" wrapText="1"/>
    </xf>
    <xf numFmtId="0" fontId="0" fillId="0" borderId="3" xfId="0" applyBorder="1" applyAlignment="1">
      <alignment horizontal="right"/>
    </xf>
    <xf numFmtId="0" fontId="24" fillId="0" borderId="5" xfId="0" applyFont="1" applyBorder="1" applyAlignment="1">
      <alignment wrapText="1"/>
    </xf>
    <xf numFmtId="0" fontId="25" fillId="0" borderId="0" xfId="0" applyFont="1" applyAlignment="1">
      <alignment vertical="top" wrapText="1"/>
    </xf>
    <xf numFmtId="0" fontId="25" fillId="0" borderId="3" xfId="0" applyFont="1" applyBorder="1" applyAlignment="1">
      <alignment vertical="top" wrapText="1"/>
    </xf>
    <xf numFmtId="0" fontId="25" fillId="0" borderId="3" xfId="0" applyFont="1" applyBorder="1"/>
    <xf numFmtId="0" fontId="25" fillId="0" borderId="0" xfId="0" applyFont="1" applyFill="1" applyBorder="1" applyAlignment="1">
      <alignment vertical="top" wrapText="1"/>
    </xf>
    <xf numFmtId="0" fontId="25" fillId="0" borderId="0" xfId="0" applyFont="1"/>
    <xf numFmtId="0" fontId="25" fillId="7" borderId="0" xfId="0" applyFont="1" applyFill="1"/>
    <xf numFmtId="0" fontId="24" fillId="0" borderId="1" xfId="0" applyFont="1" applyFill="1" applyBorder="1" applyAlignment="1">
      <alignment horizontal="right" vertical="top"/>
    </xf>
    <xf numFmtId="0" fontId="25" fillId="0" borderId="1" xfId="0" applyFont="1" applyFill="1" applyBorder="1" applyAlignment="1">
      <alignment horizontal="right"/>
    </xf>
    <xf numFmtId="0" fontId="24" fillId="0" borderId="9" xfId="0" applyFont="1" applyFill="1" applyBorder="1" applyAlignment="1">
      <alignment horizontal="right" vertical="top"/>
    </xf>
    <xf numFmtId="0" fontId="25" fillId="0" borderId="0" xfId="0" applyFont="1" applyFill="1"/>
    <xf numFmtId="0" fontId="25" fillId="9" borderId="0" xfId="0" applyFont="1" applyFill="1"/>
    <xf numFmtId="0" fontId="25" fillId="10" borderId="0" xfId="0" applyFont="1" applyFill="1"/>
    <xf numFmtId="0" fontId="25" fillId="0" borderId="3" xfId="0" applyFont="1" applyFill="1" applyBorder="1"/>
    <xf numFmtId="0" fontId="25" fillId="10" borderId="3" xfId="0" applyFont="1" applyFill="1" applyBorder="1"/>
    <xf numFmtId="0" fontId="25" fillId="0" borderId="1" xfId="0" applyFont="1" applyBorder="1"/>
    <xf numFmtId="0" fontId="24" fillId="0" borderId="1" xfId="0" applyFont="1" applyBorder="1"/>
    <xf numFmtId="0" fontId="22" fillId="10" borderId="3" xfId="0" applyFont="1" applyFill="1" applyBorder="1"/>
    <xf numFmtId="0" fontId="22" fillId="10" borderId="0" xfId="0" applyFont="1" applyFill="1" applyBorder="1"/>
    <xf numFmtId="0" fontId="22" fillId="10" borderId="0" xfId="0" applyFont="1" applyFill="1"/>
    <xf numFmtId="0" fontId="22" fillId="9" borderId="0" xfId="0" applyFont="1" applyFill="1"/>
    <xf numFmtId="0" fontId="2" fillId="0" borderId="11" xfId="0" applyFont="1" applyBorder="1" applyAlignment="1">
      <alignment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0" fillId="0" borderId="0" xfId="0" applyFill="1" applyBorder="1" applyAlignment="1">
      <alignment vertical="top" wrapText="1"/>
    </xf>
    <xf numFmtId="0" fontId="20" fillId="0" borderId="0" xfId="0" applyFont="1" applyFill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12" xfId="0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4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4" xfId="0" applyFill="1" applyBorder="1" applyAlignment="1">
      <alignment vertical="top" wrapText="1"/>
    </xf>
    <xf numFmtId="0" fontId="17" fillId="0" borderId="4" xfId="580" applyFont="1" applyFill="1" applyBorder="1" applyAlignment="1">
      <alignment wrapText="1"/>
    </xf>
    <xf numFmtId="0" fontId="17" fillId="0" borderId="2" xfId="580" applyFont="1" applyFill="1" applyBorder="1" applyAlignment="1">
      <alignment wrapText="1"/>
    </xf>
    <xf numFmtId="0" fontId="18" fillId="0" borderId="2" xfId="0" applyFont="1" applyFill="1" applyBorder="1" applyAlignment="1">
      <alignment wrapText="1"/>
    </xf>
    <xf numFmtId="0" fontId="20" fillId="0" borderId="4" xfId="727" applyFont="1" applyBorder="1" applyAlignment="1">
      <alignment horizontal="center"/>
    </xf>
    <xf numFmtId="0" fontId="20" fillId="0" borderId="2" xfId="727" applyFont="1" applyBorder="1" applyAlignment="1">
      <alignment horizontal="center"/>
    </xf>
    <xf numFmtId="0" fontId="0" fillId="0" borderId="2" xfId="0" applyFill="1" applyBorder="1" applyAlignment="1">
      <alignment vertical="top"/>
    </xf>
    <xf numFmtId="0" fontId="20" fillId="0" borderId="2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2" fillId="11" borderId="0" xfId="0" applyFont="1" applyFill="1" applyBorder="1" applyAlignment="1">
      <alignment wrapText="1"/>
    </xf>
    <xf numFmtId="0" fontId="2" fillId="11" borderId="3" xfId="0" applyFont="1" applyFill="1" applyBorder="1" applyAlignment="1">
      <alignment wrapText="1"/>
    </xf>
    <xf numFmtId="0" fontId="6" fillId="11" borderId="3" xfId="0" applyFont="1" applyFill="1" applyBorder="1" applyAlignment="1">
      <alignment wrapText="1"/>
    </xf>
    <xf numFmtId="0" fontId="6" fillId="11" borderId="0" xfId="0" applyFont="1" applyFill="1" applyBorder="1" applyAlignment="1">
      <alignment wrapText="1"/>
    </xf>
    <xf numFmtId="0" fontId="0" fillId="11" borderId="0" xfId="0" applyFill="1" applyBorder="1" applyAlignment="1">
      <alignment vertical="top" wrapText="1"/>
    </xf>
    <xf numFmtId="0" fontId="0" fillId="11" borderId="0" xfId="0" applyFill="1" applyAlignment="1">
      <alignment vertical="top" wrapText="1"/>
    </xf>
    <xf numFmtId="0" fontId="0" fillId="11" borderId="0" xfId="0" applyFill="1" applyAlignment="1">
      <alignment wrapText="1"/>
    </xf>
    <xf numFmtId="0" fontId="0" fillId="11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wrapText="1"/>
    </xf>
    <xf numFmtId="0" fontId="6" fillId="7" borderId="10" xfId="0" applyFont="1" applyFill="1" applyBorder="1" applyAlignment="1">
      <alignment wrapText="1"/>
    </xf>
    <xf numFmtId="0" fontId="14" fillId="11" borderId="3" xfId="0" applyFont="1" applyFill="1" applyBorder="1" applyAlignment="1">
      <alignment wrapText="1"/>
    </xf>
    <xf numFmtId="0" fontId="14" fillId="11" borderId="0" xfId="0" applyFont="1" applyFill="1" applyAlignment="1">
      <alignment wrapText="1"/>
    </xf>
    <xf numFmtId="0" fontId="6" fillId="11" borderId="10" xfId="0" applyFont="1" applyFill="1" applyBorder="1" applyAlignment="1">
      <alignment wrapText="1"/>
    </xf>
    <xf numFmtId="0" fontId="14" fillId="11" borderId="2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0" fillId="11" borderId="3" xfId="727" applyFont="1" applyFill="1" applyBorder="1" applyAlignment="1">
      <alignment horizontal="center"/>
    </xf>
    <xf numFmtId="0" fontId="20" fillId="11" borderId="0" xfId="727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0" fillId="0" borderId="0" xfId="0" applyFont="1" applyFill="1" applyAlignment="1">
      <alignment horizontal="center" wrapText="1"/>
    </xf>
    <xf numFmtId="0" fontId="0" fillId="9" borderId="4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17" fillId="11" borderId="0" xfId="580" applyFont="1" applyFill="1" applyAlignment="1">
      <alignment wrapText="1"/>
    </xf>
    <xf numFmtId="0" fontId="0" fillId="11" borderId="2" xfId="0" applyFill="1" applyBorder="1" applyAlignment="1">
      <alignment vertical="top" wrapText="1"/>
    </xf>
    <xf numFmtId="0" fontId="26" fillId="0" borderId="5" xfId="0" applyFont="1" applyBorder="1" applyAlignment="1">
      <alignment wrapText="1"/>
    </xf>
    <xf numFmtId="0" fontId="27" fillId="0" borderId="0" xfId="0" applyNumberFormat="1" applyFont="1" applyAlignment="1">
      <alignment vertical="top" wrapText="1"/>
    </xf>
    <xf numFmtId="0" fontId="27" fillId="0" borderId="3" xfId="0" applyNumberFormat="1" applyFont="1" applyBorder="1" applyAlignment="1">
      <alignment vertical="top" wrapText="1"/>
    </xf>
    <xf numFmtId="0" fontId="27" fillId="0" borderId="3" xfId="0" applyFont="1" applyFill="1" applyBorder="1"/>
    <xf numFmtId="0" fontId="27" fillId="0" borderId="0" xfId="0" applyFont="1" applyFill="1"/>
    <xf numFmtId="49" fontId="27" fillId="0" borderId="0" xfId="0" applyNumberFormat="1" applyFont="1" applyFill="1" applyAlignment="1">
      <alignment horizontal="left"/>
    </xf>
    <xf numFmtId="0" fontId="27" fillId="0" borderId="0" xfId="0" applyFont="1"/>
    <xf numFmtId="49" fontId="27" fillId="0" borderId="0" xfId="0" applyNumberFormat="1" applyFont="1" applyFill="1" applyAlignment="1">
      <alignment horizontal="right"/>
    </xf>
    <xf numFmtId="0" fontId="27" fillId="0" borderId="0" xfId="0" applyFont="1" applyAlignment="1">
      <alignment horizontal="left"/>
    </xf>
    <xf numFmtId="49" fontId="27" fillId="0" borderId="0" xfId="0" applyNumberFormat="1" applyFont="1" applyAlignment="1">
      <alignment horizontal="right"/>
    </xf>
    <xf numFmtId="0" fontId="27" fillId="0" borderId="3" xfId="0" applyFont="1" applyBorder="1" applyAlignment="1">
      <alignment horizontal="left"/>
    </xf>
    <xf numFmtId="0" fontId="27" fillId="0" borderId="3" xfId="0" applyNumberFormat="1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NumberFormat="1" applyFont="1" applyFill="1" applyAlignment="1">
      <alignment horizontal="right"/>
    </xf>
    <xf numFmtId="0" fontId="27" fillId="0" borderId="3" xfId="0" applyFont="1" applyBorder="1"/>
    <xf numFmtId="0" fontId="27" fillId="0" borderId="3" xfId="0" applyNumberFormat="1" applyFont="1" applyBorder="1"/>
    <xf numFmtId="0" fontId="27" fillId="0" borderId="0" xfId="0" applyNumberFormat="1" applyFont="1"/>
    <xf numFmtId="0" fontId="27" fillId="0" borderId="0" xfId="0" applyFont="1" applyFill="1" applyBorder="1"/>
    <xf numFmtId="0" fontId="27" fillId="0" borderId="3" xfId="0" applyFont="1" applyBorder="1" applyAlignment="1">
      <alignment horizontal="right"/>
    </xf>
    <xf numFmtId="0" fontId="26" fillId="0" borderId="0" xfId="0" applyFont="1" applyAlignment="1">
      <alignment horizontal="right"/>
    </xf>
    <xf numFmtId="0" fontId="27" fillId="7" borderId="0" xfId="0" applyFont="1" applyFill="1"/>
    <xf numFmtId="0" fontId="25" fillId="9" borderId="0" xfId="0" applyFont="1" applyFill="1" applyAlignment="1"/>
    <xf numFmtId="0" fontId="25" fillId="9" borderId="5" xfId="0" applyFont="1" applyFill="1" applyBorder="1" applyAlignment="1"/>
    <xf numFmtId="0" fontId="6" fillId="7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6" fillId="7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7" borderId="2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2" xfId="0" applyBorder="1" applyAlignment="1">
      <alignment wrapText="1"/>
    </xf>
  </cellXfs>
  <cellStyles count="135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Normal" xfId="0" builtinId="0"/>
    <cellStyle name="Normal 2" xfId="3"/>
    <cellStyle name="Normal 2 2" xfId="580"/>
    <cellStyle name="Normal 3" xfId="72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Y44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I15" sqref="I15"/>
    </sheetView>
  </sheetViews>
  <sheetFormatPr baseColWidth="10" defaultRowHeight="15" x14ac:dyDescent="0"/>
  <cols>
    <col min="1" max="1" width="42" style="103" customWidth="1"/>
    <col min="2" max="2" width="11.83203125" style="6" bestFit="1" customWidth="1"/>
    <col min="22" max="22" width="11.83203125" style="3" bestFit="1" customWidth="1"/>
    <col min="53" max="53" width="11.83203125" style="3" bestFit="1" customWidth="1"/>
    <col min="76" max="76" width="11.83203125" style="3" bestFit="1" customWidth="1"/>
    <col min="107" max="107" width="11.83203125" style="3" bestFit="1" customWidth="1"/>
    <col min="112" max="112" width="11.83203125" style="3" bestFit="1" customWidth="1"/>
    <col min="117" max="117" width="11.83203125" style="3" bestFit="1" customWidth="1"/>
    <col min="153" max="153" width="10.83203125" style="3"/>
    <col min="173" max="173" width="10.83203125" style="3"/>
    <col min="188" max="188" width="10.83203125" style="3"/>
    <col min="219" max="219" width="10.83203125" style="3"/>
    <col min="230" max="230" width="10.83203125" style="3"/>
    <col min="234" max="234" width="13.6640625" customWidth="1"/>
    <col min="272" max="272" width="10.83203125" style="3"/>
    <col min="276" max="276" width="10.83203125" style="3"/>
    <col min="310" max="310" width="10.83203125" style="3"/>
    <col min="318" max="318" width="10.83203125" style="3"/>
    <col min="337" max="337" width="10.83203125" style="3"/>
    <col min="349" max="349" width="10.83203125" style="3"/>
    <col min="402" max="402" width="10.83203125" style="3"/>
    <col min="413" max="413" width="10.83203125" style="3"/>
    <col min="424" max="424" width="10.83203125" style="3"/>
    <col min="425" max="426" width="10.83203125" style="6"/>
    <col min="444" max="444" width="10.83203125" style="3"/>
    <col min="480" max="480" width="10.83203125" style="3"/>
    <col min="490" max="490" width="10.83203125" style="3"/>
    <col min="541" max="541" width="10.83203125" style="3"/>
    <col min="571" max="571" width="10.83203125" style="3"/>
    <col min="578" max="578" width="10.83203125" style="3"/>
  </cols>
  <sheetData>
    <row r="1" spans="1:597">
      <c r="A1" s="96" t="s">
        <v>117</v>
      </c>
    </row>
    <row r="2" spans="1:597">
      <c r="A2" s="96" t="s">
        <v>105</v>
      </c>
      <c r="W2" s="3"/>
      <c r="X2" s="3"/>
      <c r="Y2" s="3"/>
      <c r="Z2" s="3"/>
      <c r="AA2" s="3"/>
      <c r="AB2" s="3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W2" s="6"/>
      <c r="DB2" s="6"/>
      <c r="DG2" s="6"/>
    </row>
    <row r="3" spans="1:597" s="1" customFormat="1">
      <c r="A3" s="96" t="s">
        <v>136</v>
      </c>
      <c r="B3" s="43" t="s">
        <v>659</v>
      </c>
      <c r="V3" s="116" t="s">
        <v>660</v>
      </c>
      <c r="W3" s="43"/>
      <c r="X3" s="43"/>
      <c r="Y3" s="43"/>
      <c r="Z3" s="43"/>
      <c r="AA3" s="43"/>
      <c r="AB3" s="43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116" t="s">
        <v>661</v>
      </c>
      <c r="BW3" s="43"/>
      <c r="BX3" s="116" t="s">
        <v>662</v>
      </c>
      <c r="DB3" s="43"/>
      <c r="DC3" s="116" t="s">
        <v>663</v>
      </c>
      <c r="DG3" s="43"/>
      <c r="DH3" s="116" t="s">
        <v>664</v>
      </c>
      <c r="DM3" s="116" t="s">
        <v>665</v>
      </c>
      <c r="EW3" s="116" t="s">
        <v>666</v>
      </c>
      <c r="FQ3" s="116" t="s">
        <v>667</v>
      </c>
      <c r="GF3" s="116" t="s">
        <v>668</v>
      </c>
      <c r="HK3" s="116" t="s">
        <v>669</v>
      </c>
      <c r="HV3" s="116"/>
      <c r="JL3" s="116" t="s">
        <v>670</v>
      </c>
      <c r="JP3" s="116"/>
      <c r="KX3" s="116" t="s">
        <v>671</v>
      </c>
      <c r="LF3" s="116"/>
      <c r="LY3" s="116" t="s">
        <v>672</v>
      </c>
      <c r="MK3" s="116"/>
      <c r="OL3" s="116" t="s">
        <v>673</v>
      </c>
      <c r="OW3" s="116"/>
      <c r="PH3" s="116" t="s">
        <v>674</v>
      </c>
      <c r="PI3" s="43"/>
      <c r="PJ3" s="43"/>
      <c r="QB3" s="116"/>
      <c r="RL3" s="116" t="s">
        <v>675</v>
      </c>
      <c r="RV3" s="116"/>
      <c r="TU3" s="116" t="s">
        <v>676</v>
      </c>
      <c r="UY3" s="116" t="s">
        <v>677</v>
      </c>
      <c r="VF3" s="116"/>
    </row>
    <row r="4" spans="1:597" s="187" customFormat="1" ht="45">
      <c r="A4" s="152"/>
      <c r="B4" s="153" t="s">
        <v>0</v>
      </c>
      <c r="C4" s="153" t="s">
        <v>1</v>
      </c>
      <c r="D4" s="153" t="s">
        <v>2</v>
      </c>
      <c r="E4" s="153" t="s">
        <v>3</v>
      </c>
      <c r="F4" s="153" t="s">
        <v>4</v>
      </c>
      <c r="G4" s="153" t="s">
        <v>5</v>
      </c>
      <c r="H4" s="153" t="s">
        <v>6</v>
      </c>
      <c r="I4" s="153" t="s">
        <v>7</v>
      </c>
      <c r="J4" s="153" t="s">
        <v>8</v>
      </c>
      <c r="K4" s="153" t="s">
        <v>9</v>
      </c>
      <c r="L4" s="153" t="s">
        <v>10</v>
      </c>
      <c r="M4" s="153" t="s">
        <v>11</v>
      </c>
      <c r="N4" s="153" t="s">
        <v>12</v>
      </c>
      <c r="O4" s="153" t="s">
        <v>13</v>
      </c>
      <c r="P4" s="153" t="s">
        <v>14</v>
      </c>
      <c r="Q4" s="154" t="s">
        <v>15</v>
      </c>
      <c r="R4" s="154" t="s">
        <v>16</v>
      </c>
      <c r="S4" s="154" t="s">
        <v>17</v>
      </c>
      <c r="T4" s="154" t="s">
        <v>18</v>
      </c>
      <c r="U4" s="154" t="s">
        <v>19</v>
      </c>
      <c r="V4" s="155" t="s">
        <v>20</v>
      </c>
      <c r="W4" s="154" t="s">
        <v>21</v>
      </c>
      <c r="X4" s="154" t="s">
        <v>22</v>
      </c>
      <c r="Y4" s="154" t="s">
        <v>23</v>
      </c>
      <c r="Z4" s="154" t="s">
        <v>24</v>
      </c>
      <c r="AA4" s="154" t="s">
        <v>25</v>
      </c>
      <c r="AB4" s="154" t="s">
        <v>26</v>
      </c>
      <c r="AC4" s="153" t="s">
        <v>27</v>
      </c>
      <c r="AD4" s="154" t="s">
        <v>28</v>
      </c>
      <c r="AE4" s="154" t="s">
        <v>29</v>
      </c>
      <c r="AF4" s="154" t="s">
        <v>30</v>
      </c>
      <c r="AG4" s="154" t="s">
        <v>31</v>
      </c>
      <c r="AH4" s="156" t="s">
        <v>32</v>
      </c>
      <c r="AI4" s="154" t="s">
        <v>33</v>
      </c>
      <c r="AJ4" s="157" t="s">
        <v>34</v>
      </c>
      <c r="AK4" s="156" t="s">
        <v>35</v>
      </c>
      <c r="AL4" s="154" t="s">
        <v>36</v>
      </c>
      <c r="AM4" s="154" t="s">
        <v>37</v>
      </c>
      <c r="AN4" s="154" t="s">
        <v>38</v>
      </c>
      <c r="AO4" s="157" t="s">
        <v>39</v>
      </c>
      <c r="AP4" s="154" t="s">
        <v>40</v>
      </c>
      <c r="AQ4" s="156" t="s">
        <v>41</v>
      </c>
      <c r="AR4" s="156" t="s">
        <v>42</v>
      </c>
      <c r="AS4" s="154" t="s">
        <v>43</v>
      </c>
      <c r="AT4" s="154" t="s">
        <v>44</v>
      </c>
      <c r="AU4" s="154" t="s">
        <v>45</v>
      </c>
      <c r="AV4" s="154" t="s">
        <v>46</v>
      </c>
      <c r="AW4" s="154" t="s">
        <v>47</v>
      </c>
      <c r="AX4" s="154" t="s">
        <v>48</v>
      </c>
      <c r="AY4" s="154" t="s">
        <v>49</v>
      </c>
      <c r="AZ4" s="154" t="s">
        <v>50</v>
      </c>
      <c r="BA4" s="158" t="s">
        <v>51</v>
      </c>
      <c r="BB4" s="153" t="s">
        <v>52</v>
      </c>
      <c r="BC4" s="153" t="s">
        <v>53</v>
      </c>
      <c r="BD4" s="153" t="s">
        <v>54</v>
      </c>
      <c r="BE4" s="153" t="s">
        <v>55</v>
      </c>
      <c r="BF4" s="153" t="s">
        <v>56</v>
      </c>
      <c r="BG4" s="153" t="s">
        <v>57</v>
      </c>
      <c r="BH4" s="153" t="s">
        <v>58</v>
      </c>
      <c r="BI4" s="153" t="s">
        <v>59</v>
      </c>
      <c r="BJ4" s="153" t="s">
        <v>60</v>
      </c>
      <c r="BK4" s="153" t="s">
        <v>61</v>
      </c>
      <c r="BL4" s="153" t="s">
        <v>62</v>
      </c>
      <c r="BM4" s="153" t="s">
        <v>63</v>
      </c>
      <c r="BN4" s="153" t="s">
        <v>64</v>
      </c>
      <c r="BO4" s="153" t="s">
        <v>65</v>
      </c>
      <c r="BP4" s="153" t="s">
        <v>66</v>
      </c>
      <c r="BQ4" s="153" t="s">
        <v>67</v>
      </c>
      <c r="BR4" s="153" t="s">
        <v>68</v>
      </c>
      <c r="BS4" s="153" t="s">
        <v>69</v>
      </c>
      <c r="BT4" s="153" t="s">
        <v>70</v>
      </c>
      <c r="BU4" s="153" t="s">
        <v>71</v>
      </c>
      <c r="BV4" s="153" t="s">
        <v>72</v>
      </c>
      <c r="BW4" s="153" t="s">
        <v>73</v>
      </c>
      <c r="BX4" s="159" t="s">
        <v>74</v>
      </c>
      <c r="BY4" s="160" t="s">
        <v>75</v>
      </c>
      <c r="BZ4" s="160" t="s">
        <v>76</v>
      </c>
      <c r="CA4" s="160" t="s">
        <v>77</v>
      </c>
      <c r="CB4" s="160" t="s">
        <v>78</v>
      </c>
      <c r="CC4" s="160" t="s">
        <v>79</v>
      </c>
      <c r="CD4" s="160" t="s">
        <v>80</v>
      </c>
      <c r="CE4" s="160" t="s">
        <v>81</v>
      </c>
      <c r="CF4" s="160" t="s">
        <v>82</v>
      </c>
      <c r="CG4" s="160" t="s">
        <v>83</v>
      </c>
      <c r="CH4" s="160" t="s">
        <v>84</v>
      </c>
      <c r="CI4" s="160" t="s">
        <v>85</v>
      </c>
      <c r="CJ4" s="160" t="s">
        <v>86</v>
      </c>
      <c r="CK4" s="160" t="s">
        <v>87</v>
      </c>
      <c r="CL4" s="160" t="s">
        <v>88</v>
      </c>
      <c r="CM4" s="160" t="s">
        <v>89</v>
      </c>
      <c r="CN4" s="160" t="s">
        <v>90</v>
      </c>
      <c r="CO4" s="160" t="s">
        <v>91</v>
      </c>
      <c r="CP4" s="160" t="s">
        <v>92</v>
      </c>
      <c r="CQ4" s="160" t="s">
        <v>93</v>
      </c>
      <c r="CR4" s="160" t="s">
        <v>94</v>
      </c>
      <c r="CS4" s="160" t="s">
        <v>95</v>
      </c>
      <c r="CT4" s="160" t="s">
        <v>96</v>
      </c>
      <c r="CU4" s="160" t="s">
        <v>97</v>
      </c>
      <c r="CV4" s="160" t="s">
        <v>98</v>
      </c>
      <c r="CW4" s="160" t="s">
        <v>99</v>
      </c>
      <c r="CX4" s="160" t="s">
        <v>100</v>
      </c>
      <c r="CY4" s="160" t="s">
        <v>101</v>
      </c>
      <c r="CZ4" s="160" t="s">
        <v>102</v>
      </c>
      <c r="DA4" s="160" t="s">
        <v>103</v>
      </c>
      <c r="DB4" s="160" t="s">
        <v>104</v>
      </c>
      <c r="DC4" s="161" t="s">
        <v>106</v>
      </c>
      <c r="DD4" s="154" t="s">
        <v>107</v>
      </c>
      <c r="DE4" s="154" t="s">
        <v>108</v>
      </c>
      <c r="DF4" s="154" t="s">
        <v>109</v>
      </c>
      <c r="DG4" s="154" t="s">
        <v>110</v>
      </c>
      <c r="DH4" s="161" t="s">
        <v>111</v>
      </c>
      <c r="DI4" s="154" t="s">
        <v>112</v>
      </c>
      <c r="DJ4" s="154" t="s">
        <v>113</v>
      </c>
      <c r="DK4" s="154" t="s">
        <v>114</v>
      </c>
      <c r="DL4" s="154" t="s">
        <v>115</v>
      </c>
      <c r="DM4" s="162" t="s">
        <v>137</v>
      </c>
      <c r="DN4" s="163" t="s">
        <v>138</v>
      </c>
      <c r="DO4" s="163" t="s">
        <v>139</v>
      </c>
      <c r="DP4" s="163" t="s">
        <v>140</v>
      </c>
      <c r="DQ4" s="163" t="s">
        <v>141</v>
      </c>
      <c r="DR4" s="163" t="s">
        <v>142</v>
      </c>
      <c r="DS4" s="163" t="s">
        <v>143</v>
      </c>
      <c r="DT4" s="163" t="s">
        <v>144</v>
      </c>
      <c r="DU4" s="163" t="s">
        <v>145</v>
      </c>
      <c r="DV4" s="163" t="s">
        <v>146</v>
      </c>
      <c r="DW4" s="163" t="s">
        <v>147</v>
      </c>
      <c r="DX4" s="163" t="s">
        <v>148</v>
      </c>
      <c r="DY4" s="163" t="s">
        <v>149</v>
      </c>
      <c r="DZ4" s="163" t="s">
        <v>150</v>
      </c>
      <c r="EA4" s="163" t="s">
        <v>151</v>
      </c>
      <c r="EB4" s="164" t="s">
        <v>152</v>
      </c>
      <c r="EC4" s="164" t="s">
        <v>153</v>
      </c>
      <c r="ED4" s="164" t="s">
        <v>154</v>
      </c>
      <c r="EE4" s="164" t="s">
        <v>155</v>
      </c>
      <c r="EF4" s="164" t="s">
        <v>156</v>
      </c>
      <c r="EG4" s="164" t="s">
        <v>157</v>
      </c>
      <c r="EH4" s="164" t="s">
        <v>158</v>
      </c>
      <c r="EI4" s="164" t="s">
        <v>159</v>
      </c>
      <c r="EJ4" s="164" t="s">
        <v>160</v>
      </c>
      <c r="EK4" s="164" t="s">
        <v>161</v>
      </c>
      <c r="EL4" s="164" t="s">
        <v>162</v>
      </c>
      <c r="EM4" s="164" t="s">
        <v>163</v>
      </c>
      <c r="EN4" s="164" t="s">
        <v>164</v>
      </c>
      <c r="EO4" s="164" t="s">
        <v>165</v>
      </c>
      <c r="EP4" s="164" t="s">
        <v>166</v>
      </c>
      <c r="EQ4" s="164" t="s">
        <v>167</v>
      </c>
      <c r="ER4" s="164" t="s">
        <v>168</v>
      </c>
      <c r="ES4" s="164" t="s">
        <v>169</v>
      </c>
      <c r="ET4" s="164" t="s">
        <v>170</v>
      </c>
      <c r="EU4" s="164" t="s">
        <v>171</v>
      </c>
      <c r="EV4" s="164" t="s">
        <v>172</v>
      </c>
      <c r="EW4" s="165" t="s">
        <v>184</v>
      </c>
      <c r="EX4" s="165" t="s">
        <v>185</v>
      </c>
      <c r="EY4" s="165" t="s">
        <v>186</v>
      </c>
      <c r="EZ4" s="165" t="s">
        <v>187</v>
      </c>
      <c r="FA4" s="165" t="s">
        <v>188</v>
      </c>
      <c r="FB4" s="165" t="s">
        <v>189</v>
      </c>
      <c r="FC4" s="165" t="s">
        <v>190</v>
      </c>
      <c r="FD4" s="165" t="s">
        <v>191</v>
      </c>
      <c r="FE4" s="165" t="s">
        <v>192</v>
      </c>
      <c r="FF4" s="165" t="s">
        <v>193</v>
      </c>
      <c r="FG4" s="165" t="s">
        <v>194</v>
      </c>
      <c r="FH4" s="165" t="s">
        <v>195</v>
      </c>
      <c r="FI4" s="165" t="s">
        <v>196</v>
      </c>
      <c r="FJ4" s="165" t="s">
        <v>197</v>
      </c>
      <c r="FK4" s="165" t="s">
        <v>198</v>
      </c>
      <c r="FL4" s="165" t="s">
        <v>199</v>
      </c>
      <c r="FM4" s="165" t="s">
        <v>200</v>
      </c>
      <c r="FN4" s="165" t="s">
        <v>201</v>
      </c>
      <c r="FO4" s="165" t="s">
        <v>202</v>
      </c>
      <c r="FP4" s="165" t="s">
        <v>203</v>
      </c>
      <c r="FQ4" s="166" t="s">
        <v>204</v>
      </c>
      <c r="FR4" s="167" t="s">
        <v>205</v>
      </c>
      <c r="FS4" s="167" t="s">
        <v>206</v>
      </c>
      <c r="FT4" s="167" t="s">
        <v>207</v>
      </c>
      <c r="FU4" s="167" t="s">
        <v>208</v>
      </c>
      <c r="FV4" s="167" t="s">
        <v>209</v>
      </c>
      <c r="FW4" s="167" t="s">
        <v>210</v>
      </c>
      <c r="FX4" s="167" t="s">
        <v>211</v>
      </c>
      <c r="FY4" s="167" t="s">
        <v>212</v>
      </c>
      <c r="FZ4" s="167" t="s">
        <v>213</v>
      </c>
      <c r="GA4" s="167" t="s">
        <v>214</v>
      </c>
      <c r="GB4" s="167" t="s">
        <v>215</v>
      </c>
      <c r="GC4" s="167" t="s">
        <v>216</v>
      </c>
      <c r="GD4" s="167" t="s">
        <v>217</v>
      </c>
      <c r="GE4" s="167" t="s">
        <v>218</v>
      </c>
      <c r="GF4" s="166" t="s">
        <v>223</v>
      </c>
      <c r="GG4" s="168" t="s">
        <v>224</v>
      </c>
      <c r="GH4" s="168" t="s">
        <v>225</v>
      </c>
      <c r="GI4" s="167" t="s">
        <v>226</v>
      </c>
      <c r="GJ4" s="167" t="s">
        <v>227</v>
      </c>
      <c r="GK4" s="167" t="s">
        <v>228</v>
      </c>
      <c r="GL4" s="167" t="s">
        <v>229</v>
      </c>
      <c r="GM4" s="167" t="s">
        <v>230</v>
      </c>
      <c r="GN4" s="168" t="s">
        <v>231</v>
      </c>
      <c r="GO4" s="168" t="s">
        <v>232</v>
      </c>
      <c r="GP4" s="168" t="s">
        <v>233</v>
      </c>
      <c r="GQ4" s="168" t="s">
        <v>234</v>
      </c>
      <c r="GR4" s="167" t="s">
        <v>235</v>
      </c>
      <c r="GS4" s="167" t="s">
        <v>236</v>
      </c>
      <c r="GT4" s="167" t="s">
        <v>237</v>
      </c>
      <c r="GU4" s="168" t="s">
        <v>238</v>
      </c>
      <c r="GV4" s="167" t="s">
        <v>239</v>
      </c>
      <c r="GW4" s="167" t="s">
        <v>240</v>
      </c>
      <c r="GX4" s="168" t="s">
        <v>241</v>
      </c>
      <c r="GY4" s="167" t="s">
        <v>242</v>
      </c>
      <c r="GZ4" s="167" t="s">
        <v>243</v>
      </c>
      <c r="HA4" s="167" t="s">
        <v>244</v>
      </c>
      <c r="HB4" s="167" t="s">
        <v>245</v>
      </c>
      <c r="HC4" s="168" t="s">
        <v>246</v>
      </c>
      <c r="HD4" s="167" t="s">
        <v>247</v>
      </c>
      <c r="HE4" s="167" t="s">
        <v>248</v>
      </c>
      <c r="HF4" s="167" t="s">
        <v>249</v>
      </c>
      <c r="HG4" s="168" t="s">
        <v>250</v>
      </c>
      <c r="HH4" s="168" t="s">
        <v>251</v>
      </c>
      <c r="HI4" s="167" t="s">
        <v>252</v>
      </c>
      <c r="HJ4" s="167" t="s">
        <v>253</v>
      </c>
      <c r="HK4" s="169" t="s">
        <v>258</v>
      </c>
      <c r="HL4" s="164" t="s">
        <v>259</v>
      </c>
      <c r="HM4" s="164" t="s">
        <v>260</v>
      </c>
      <c r="HN4" s="164" t="s">
        <v>261</v>
      </c>
      <c r="HO4" s="164" t="s">
        <v>262</v>
      </c>
      <c r="HP4" s="164" t="s">
        <v>263</v>
      </c>
      <c r="HQ4" s="164" t="s">
        <v>264</v>
      </c>
      <c r="HR4" s="164" t="s">
        <v>265</v>
      </c>
      <c r="HS4" s="164" t="s">
        <v>266</v>
      </c>
      <c r="HT4" s="164" t="s">
        <v>267</v>
      </c>
      <c r="HU4" s="164" t="s">
        <v>268</v>
      </c>
      <c r="HV4" s="169" t="s">
        <v>269</v>
      </c>
      <c r="HW4" s="164" t="s">
        <v>270</v>
      </c>
      <c r="HX4" s="164" t="s">
        <v>271</v>
      </c>
      <c r="HY4" s="164" t="s">
        <v>272</v>
      </c>
      <c r="HZ4" s="164" t="s">
        <v>273</v>
      </c>
      <c r="IA4" s="164" t="s">
        <v>274</v>
      </c>
      <c r="IB4" s="164" t="s">
        <v>275</v>
      </c>
      <c r="IC4" s="164" t="s">
        <v>276</v>
      </c>
      <c r="ID4" s="164" t="s">
        <v>277</v>
      </c>
      <c r="IE4" s="164" t="s">
        <v>278</v>
      </c>
      <c r="IF4" s="164" t="s">
        <v>279</v>
      </c>
      <c r="IG4" s="164" t="s">
        <v>280</v>
      </c>
      <c r="IH4" s="164" t="s">
        <v>281</v>
      </c>
      <c r="II4" s="164" t="s">
        <v>282</v>
      </c>
      <c r="IJ4" s="164" t="s">
        <v>283</v>
      </c>
      <c r="IK4" s="164" t="s">
        <v>284</v>
      </c>
      <c r="IL4" s="164" t="s">
        <v>285</v>
      </c>
      <c r="IM4" s="164" t="s">
        <v>286</v>
      </c>
      <c r="IN4" s="164" t="s">
        <v>287</v>
      </c>
      <c r="IO4" s="164" t="s">
        <v>288</v>
      </c>
      <c r="IP4" s="164" t="s">
        <v>289</v>
      </c>
      <c r="IQ4" s="164" t="s">
        <v>290</v>
      </c>
      <c r="IR4" s="164" t="s">
        <v>291</v>
      </c>
      <c r="IS4" s="164" t="s">
        <v>292</v>
      </c>
      <c r="IT4" s="164" t="s">
        <v>293</v>
      </c>
      <c r="IU4" s="164" t="s">
        <v>294</v>
      </c>
      <c r="IV4" s="164" t="s">
        <v>295</v>
      </c>
      <c r="IW4" s="164" t="s">
        <v>296</v>
      </c>
      <c r="IX4" s="164" t="s">
        <v>297</v>
      </c>
      <c r="IY4" s="164" t="s">
        <v>298</v>
      </c>
      <c r="IZ4" s="164" t="s">
        <v>299</v>
      </c>
      <c r="JA4" s="164" t="s">
        <v>300</v>
      </c>
      <c r="JB4" s="164" t="s">
        <v>301</v>
      </c>
      <c r="JC4" s="164" t="s">
        <v>302</v>
      </c>
      <c r="JD4" s="164" t="s">
        <v>303</v>
      </c>
      <c r="JE4" s="164" t="s">
        <v>304</v>
      </c>
      <c r="JF4" s="164" t="s">
        <v>305</v>
      </c>
      <c r="JG4" s="164" t="s">
        <v>306</v>
      </c>
      <c r="JH4" s="164" t="s">
        <v>307</v>
      </c>
      <c r="JI4" s="164" t="s">
        <v>308</v>
      </c>
      <c r="JJ4" s="164" t="s">
        <v>309</v>
      </c>
      <c r="JK4" s="164" t="s">
        <v>310</v>
      </c>
      <c r="JL4" s="170" t="s">
        <v>311</v>
      </c>
      <c r="JM4" s="171" t="s">
        <v>312</v>
      </c>
      <c r="JN4" s="171" t="s">
        <v>313</v>
      </c>
      <c r="JO4" s="171" t="s">
        <v>314</v>
      </c>
      <c r="JP4" s="169" t="s">
        <v>315</v>
      </c>
      <c r="JQ4" s="164" t="s">
        <v>316</v>
      </c>
      <c r="JR4" s="164" t="s">
        <v>317</v>
      </c>
      <c r="JS4" s="164" t="s">
        <v>318</v>
      </c>
      <c r="JT4" s="164" t="s">
        <v>319</v>
      </c>
      <c r="JU4" s="164" t="s">
        <v>320</v>
      </c>
      <c r="JV4" s="164" t="s">
        <v>321</v>
      </c>
      <c r="JW4" s="164" t="s">
        <v>322</v>
      </c>
      <c r="JX4" s="164" t="s">
        <v>323</v>
      </c>
      <c r="JY4" s="164" t="s">
        <v>324</v>
      </c>
      <c r="JZ4" s="164" t="s">
        <v>325</v>
      </c>
      <c r="KA4" s="164" t="s">
        <v>326</v>
      </c>
      <c r="KB4" s="164" t="s">
        <v>327</v>
      </c>
      <c r="KC4" s="164" t="s">
        <v>328</v>
      </c>
      <c r="KD4" s="164" t="s">
        <v>329</v>
      </c>
      <c r="KE4" s="164" t="s">
        <v>330</v>
      </c>
      <c r="KF4" s="164" t="s">
        <v>331</v>
      </c>
      <c r="KG4" s="164" t="s">
        <v>332</v>
      </c>
      <c r="KH4" s="164" t="s">
        <v>333</v>
      </c>
      <c r="KI4" s="164" t="s">
        <v>334</v>
      </c>
      <c r="KJ4" s="164" t="s">
        <v>335</v>
      </c>
      <c r="KK4" s="164" t="s">
        <v>336</v>
      </c>
      <c r="KL4" s="164" t="s">
        <v>337</v>
      </c>
      <c r="KM4" s="164" t="s">
        <v>338</v>
      </c>
      <c r="KN4" s="164" t="s">
        <v>339</v>
      </c>
      <c r="KO4" s="164" t="s">
        <v>340</v>
      </c>
      <c r="KP4" s="164" t="s">
        <v>341</v>
      </c>
      <c r="KQ4" s="164" t="s">
        <v>342</v>
      </c>
      <c r="KR4" s="164" t="s">
        <v>343</v>
      </c>
      <c r="KS4" s="172" t="s">
        <v>344</v>
      </c>
      <c r="KT4" s="172" t="s">
        <v>345</v>
      </c>
      <c r="KU4" s="172" t="s">
        <v>346</v>
      </c>
      <c r="KV4" s="172" t="s">
        <v>347</v>
      </c>
      <c r="KW4" s="164" t="s">
        <v>348</v>
      </c>
      <c r="KX4" s="169" t="s">
        <v>349</v>
      </c>
      <c r="KY4" s="164" t="s">
        <v>350</v>
      </c>
      <c r="KZ4" s="164" t="s">
        <v>351</v>
      </c>
      <c r="LA4" s="164" t="s">
        <v>352</v>
      </c>
      <c r="LB4" s="164" t="s">
        <v>353</v>
      </c>
      <c r="LC4" s="164" t="s">
        <v>354</v>
      </c>
      <c r="LD4" s="164" t="s">
        <v>355</v>
      </c>
      <c r="LE4" s="164" t="s">
        <v>356</v>
      </c>
      <c r="LF4" s="169" t="s">
        <v>357</v>
      </c>
      <c r="LG4" s="164" t="s">
        <v>358</v>
      </c>
      <c r="LH4" s="164" t="s">
        <v>359</v>
      </c>
      <c r="LI4" s="164" t="s">
        <v>360</v>
      </c>
      <c r="LJ4" s="164" t="s">
        <v>361</v>
      </c>
      <c r="LK4" s="164" t="s">
        <v>362</v>
      </c>
      <c r="LL4" s="164" t="s">
        <v>363</v>
      </c>
      <c r="LM4" s="164" t="s">
        <v>364</v>
      </c>
      <c r="LN4" s="164" t="s">
        <v>365</v>
      </c>
      <c r="LO4" s="164" t="s">
        <v>366</v>
      </c>
      <c r="LP4" s="164" t="s">
        <v>367</v>
      </c>
      <c r="LQ4" s="164" t="s">
        <v>368</v>
      </c>
      <c r="LR4" s="164" t="s">
        <v>369</v>
      </c>
      <c r="LS4" s="164" t="s">
        <v>370</v>
      </c>
      <c r="LT4" s="164" t="s">
        <v>371</v>
      </c>
      <c r="LU4" s="164" t="s">
        <v>372</v>
      </c>
      <c r="LV4" s="173" t="s">
        <v>465</v>
      </c>
      <c r="LW4" s="173" t="s">
        <v>466</v>
      </c>
      <c r="LX4" s="173" t="s">
        <v>467</v>
      </c>
      <c r="LY4" s="174" t="s">
        <v>373</v>
      </c>
      <c r="LZ4" s="175" t="s">
        <v>374</v>
      </c>
      <c r="MA4" s="175" t="s">
        <v>375</v>
      </c>
      <c r="MB4" s="175" t="s">
        <v>376</v>
      </c>
      <c r="MC4" s="175" t="s">
        <v>377</v>
      </c>
      <c r="MD4" s="175" t="s">
        <v>378</v>
      </c>
      <c r="ME4" s="175" t="s">
        <v>379</v>
      </c>
      <c r="MF4" s="175" t="s">
        <v>380</v>
      </c>
      <c r="MG4" s="175" t="s">
        <v>381</v>
      </c>
      <c r="MH4" s="175" t="s">
        <v>382</v>
      </c>
      <c r="MI4" s="175" t="s">
        <v>383</v>
      </c>
      <c r="MJ4" s="175" t="s">
        <v>384</v>
      </c>
      <c r="MK4" s="174" t="s">
        <v>385</v>
      </c>
      <c r="ML4" s="175" t="s">
        <v>386</v>
      </c>
      <c r="MM4" s="175" t="s">
        <v>387</v>
      </c>
      <c r="MN4" s="175" t="s">
        <v>388</v>
      </c>
      <c r="MO4" s="175" t="s">
        <v>389</v>
      </c>
      <c r="MP4" s="175" t="s">
        <v>390</v>
      </c>
      <c r="MQ4" s="175" t="s">
        <v>391</v>
      </c>
      <c r="MR4" s="175" t="s">
        <v>392</v>
      </c>
      <c r="MS4" s="175" t="s">
        <v>393</v>
      </c>
      <c r="MT4" s="175" t="s">
        <v>394</v>
      </c>
      <c r="MU4" s="175" t="s">
        <v>395</v>
      </c>
      <c r="MV4" s="175" t="s">
        <v>396</v>
      </c>
      <c r="MW4" s="175" t="s">
        <v>397</v>
      </c>
      <c r="MX4" s="175" t="s">
        <v>398</v>
      </c>
      <c r="MY4" s="175" t="s">
        <v>399</v>
      </c>
      <c r="MZ4" s="175" t="s">
        <v>400</v>
      </c>
      <c r="NA4" s="175" t="s">
        <v>401</v>
      </c>
      <c r="NB4" s="175" t="s">
        <v>402</v>
      </c>
      <c r="NC4" s="175" t="s">
        <v>403</v>
      </c>
      <c r="ND4" s="175" t="s">
        <v>404</v>
      </c>
      <c r="NE4" s="175" t="s">
        <v>405</v>
      </c>
      <c r="NF4" s="175" t="s">
        <v>406</v>
      </c>
      <c r="NG4" s="175" t="s">
        <v>407</v>
      </c>
      <c r="NH4" s="175" t="s">
        <v>408</v>
      </c>
      <c r="NI4" s="175" t="s">
        <v>409</v>
      </c>
      <c r="NJ4" s="175" t="s">
        <v>410</v>
      </c>
      <c r="NK4" s="175" t="s">
        <v>411</v>
      </c>
      <c r="NL4" s="175" t="s">
        <v>412</v>
      </c>
      <c r="NM4" s="175" t="s">
        <v>413</v>
      </c>
      <c r="NN4" s="175" t="s">
        <v>414</v>
      </c>
      <c r="NO4" s="175" t="s">
        <v>415</v>
      </c>
      <c r="NP4" s="175" t="s">
        <v>416</v>
      </c>
      <c r="NQ4" s="175" t="s">
        <v>417</v>
      </c>
      <c r="NR4" s="175" t="s">
        <v>418</v>
      </c>
      <c r="NS4" s="175" t="s">
        <v>419</v>
      </c>
      <c r="NT4" s="175" t="s">
        <v>420</v>
      </c>
      <c r="NU4" s="175" t="s">
        <v>421</v>
      </c>
      <c r="NV4" s="175" t="s">
        <v>422</v>
      </c>
      <c r="NW4" s="175" t="s">
        <v>423</v>
      </c>
      <c r="NX4" s="175" t="s">
        <v>424</v>
      </c>
      <c r="NY4" s="175" t="s">
        <v>425</v>
      </c>
      <c r="NZ4" s="175" t="s">
        <v>426</v>
      </c>
      <c r="OA4" s="175" t="s">
        <v>427</v>
      </c>
      <c r="OB4" s="175" t="s">
        <v>428</v>
      </c>
      <c r="OC4" s="175" t="s">
        <v>429</v>
      </c>
      <c r="OD4" s="175" t="s">
        <v>430</v>
      </c>
      <c r="OE4" s="175" t="s">
        <v>431</v>
      </c>
      <c r="OF4" s="175" t="s">
        <v>432</v>
      </c>
      <c r="OG4" s="175" t="s">
        <v>433</v>
      </c>
      <c r="OH4" s="175" t="s">
        <v>434</v>
      </c>
      <c r="OI4" s="175" t="s">
        <v>435</v>
      </c>
      <c r="OJ4" s="175" t="s">
        <v>436</v>
      </c>
      <c r="OK4" s="175" t="s">
        <v>437</v>
      </c>
      <c r="OL4" s="196" t="s">
        <v>438</v>
      </c>
      <c r="OM4" s="197" t="s">
        <v>439</v>
      </c>
      <c r="ON4" s="198" t="s">
        <v>440</v>
      </c>
      <c r="OO4" s="197" t="s">
        <v>441</v>
      </c>
      <c r="OP4" s="197" t="s">
        <v>442</v>
      </c>
      <c r="OQ4" s="197" t="s">
        <v>443</v>
      </c>
      <c r="OR4" s="197" t="s">
        <v>444</v>
      </c>
      <c r="OS4" s="197" t="s">
        <v>445</v>
      </c>
      <c r="OT4" s="197" t="s">
        <v>446</v>
      </c>
      <c r="OU4" s="197" t="s">
        <v>447</v>
      </c>
      <c r="OV4" s="197" t="s">
        <v>448</v>
      </c>
      <c r="OW4" s="176" t="s">
        <v>449</v>
      </c>
      <c r="OX4" s="177" t="s">
        <v>450</v>
      </c>
      <c r="OY4" s="178" t="s">
        <v>451</v>
      </c>
      <c r="OZ4" s="177" t="s">
        <v>452</v>
      </c>
      <c r="PA4" s="177" t="s">
        <v>453</v>
      </c>
      <c r="PB4" s="177" t="s">
        <v>454</v>
      </c>
      <c r="PC4" s="177" t="s">
        <v>455</v>
      </c>
      <c r="PD4" s="177" t="s">
        <v>456</v>
      </c>
      <c r="PE4" s="177" t="s">
        <v>457</v>
      </c>
      <c r="PF4" s="177" t="s">
        <v>458</v>
      </c>
      <c r="PG4" s="177" t="s">
        <v>459</v>
      </c>
      <c r="PH4" s="179" t="s">
        <v>472</v>
      </c>
      <c r="PI4" s="179" t="s">
        <v>473</v>
      </c>
      <c r="PJ4" s="179" t="s">
        <v>474</v>
      </c>
      <c r="PK4" s="61" t="s">
        <v>475</v>
      </c>
      <c r="PL4" s="61" t="s">
        <v>476</v>
      </c>
      <c r="PM4" s="61" t="s">
        <v>477</v>
      </c>
      <c r="PN4" s="61" t="s">
        <v>478</v>
      </c>
      <c r="PO4" s="61" t="s">
        <v>479</v>
      </c>
      <c r="PP4" s="61" t="s">
        <v>480</v>
      </c>
      <c r="PQ4" s="61" t="s">
        <v>481</v>
      </c>
      <c r="PR4" s="61" t="s">
        <v>482</v>
      </c>
      <c r="PS4" s="61" t="s">
        <v>483</v>
      </c>
      <c r="PT4" s="61" t="s">
        <v>484</v>
      </c>
      <c r="PU4" s="61" t="s">
        <v>485</v>
      </c>
      <c r="PV4" s="61" t="s">
        <v>486</v>
      </c>
      <c r="PW4" s="61" t="s">
        <v>487</v>
      </c>
      <c r="PX4" s="61" t="s">
        <v>488</v>
      </c>
      <c r="PY4" s="61" t="s">
        <v>489</v>
      </c>
      <c r="PZ4" s="61" t="s">
        <v>490</v>
      </c>
      <c r="QA4" s="61" t="s">
        <v>491</v>
      </c>
      <c r="QB4" s="180" t="s">
        <v>539</v>
      </c>
      <c r="QC4" s="181" t="s">
        <v>540</v>
      </c>
      <c r="QD4" s="181" t="s">
        <v>541</v>
      </c>
      <c r="QE4" s="181" t="s">
        <v>542</v>
      </c>
      <c r="QF4" s="181" t="s">
        <v>543</v>
      </c>
      <c r="QG4" s="181" t="s">
        <v>544</v>
      </c>
      <c r="QH4" s="181" t="s">
        <v>545</v>
      </c>
      <c r="QI4" s="181" t="s">
        <v>546</v>
      </c>
      <c r="QJ4" s="182" t="s">
        <v>547</v>
      </c>
      <c r="QK4" s="182" t="s">
        <v>548</v>
      </c>
      <c r="QL4" s="182" t="s">
        <v>549</v>
      </c>
      <c r="QM4" s="181" t="s">
        <v>550</v>
      </c>
      <c r="QN4" s="164" t="s">
        <v>551</v>
      </c>
      <c r="QO4" s="164" t="s">
        <v>552</v>
      </c>
      <c r="QP4" s="164" t="s">
        <v>553</v>
      </c>
      <c r="QQ4" s="164" t="s">
        <v>554</v>
      </c>
      <c r="QR4" s="164" t="s">
        <v>555</v>
      </c>
      <c r="QS4" s="164" t="s">
        <v>556</v>
      </c>
      <c r="QT4" s="164" t="s">
        <v>557</v>
      </c>
      <c r="QU4" s="172" t="s">
        <v>558</v>
      </c>
      <c r="QV4" s="164" t="s">
        <v>559</v>
      </c>
      <c r="QW4" s="172" t="s">
        <v>560</v>
      </c>
      <c r="QX4" s="164" t="s">
        <v>561</v>
      </c>
      <c r="QY4" s="164" t="s">
        <v>562</v>
      </c>
      <c r="QZ4" s="164" t="s">
        <v>563</v>
      </c>
      <c r="RA4" s="164" t="s">
        <v>564</v>
      </c>
      <c r="RB4" s="164" t="s">
        <v>565</v>
      </c>
      <c r="RC4" s="164" t="s">
        <v>566</v>
      </c>
      <c r="RD4" s="164" t="s">
        <v>567</v>
      </c>
      <c r="RE4" s="164" t="s">
        <v>568</v>
      </c>
      <c r="RF4" s="164" t="s">
        <v>569</v>
      </c>
      <c r="RG4" s="164" t="s">
        <v>570</v>
      </c>
      <c r="RH4" s="164" t="s">
        <v>571</v>
      </c>
      <c r="RI4" s="164" t="s">
        <v>572</v>
      </c>
      <c r="RJ4" s="164" t="s">
        <v>573</v>
      </c>
      <c r="RK4" s="164" t="s">
        <v>574</v>
      </c>
      <c r="RL4" s="179" t="s">
        <v>499</v>
      </c>
      <c r="RM4" s="61" t="s">
        <v>500</v>
      </c>
      <c r="RN4" s="61" t="s">
        <v>501</v>
      </c>
      <c r="RO4" s="61" t="s">
        <v>502</v>
      </c>
      <c r="RP4" s="61" t="s">
        <v>503</v>
      </c>
      <c r="RQ4" s="61" t="s">
        <v>504</v>
      </c>
      <c r="RR4" s="61" t="s">
        <v>505</v>
      </c>
      <c r="RS4" s="61" t="s">
        <v>506</v>
      </c>
      <c r="RT4" s="61" t="s">
        <v>507</v>
      </c>
      <c r="RU4" s="61" t="s">
        <v>508</v>
      </c>
      <c r="RV4" s="179" t="s">
        <v>575</v>
      </c>
      <c r="RW4" s="61" t="s">
        <v>576</v>
      </c>
      <c r="RX4" s="61" t="s">
        <v>577</v>
      </c>
      <c r="RY4" s="61" t="s">
        <v>578</v>
      </c>
      <c r="RZ4" s="61" t="s">
        <v>579</v>
      </c>
      <c r="SA4" s="61" t="s">
        <v>580</v>
      </c>
      <c r="SB4" s="61" t="s">
        <v>581</v>
      </c>
      <c r="SC4" s="61" t="s">
        <v>582</v>
      </c>
      <c r="SD4" s="61" t="s">
        <v>583</v>
      </c>
      <c r="SE4" s="61" t="s">
        <v>584</v>
      </c>
      <c r="SF4" s="164" t="s">
        <v>585</v>
      </c>
      <c r="SG4" s="164" t="s">
        <v>586</v>
      </c>
      <c r="SH4" s="164" t="s">
        <v>587</v>
      </c>
      <c r="SI4" s="164" t="s">
        <v>588</v>
      </c>
      <c r="SJ4" s="164" t="s">
        <v>589</v>
      </c>
      <c r="SK4" s="164" t="s">
        <v>590</v>
      </c>
      <c r="SL4" s="164" t="s">
        <v>591</v>
      </c>
      <c r="SM4" s="164" t="s">
        <v>592</v>
      </c>
      <c r="SN4" s="164" t="s">
        <v>593</v>
      </c>
      <c r="SO4" s="164" t="s">
        <v>594</v>
      </c>
      <c r="SP4" s="164" t="s">
        <v>595</v>
      </c>
      <c r="SQ4" s="164" t="s">
        <v>596</v>
      </c>
      <c r="SR4" s="164" t="s">
        <v>597</v>
      </c>
      <c r="SS4" s="164" t="s">
        <v>598</v>
      </c>
      <c r="ST4" s="164" t="s">
        <v>599</v>
      </c>
      <c r="SU4" s="164" t="s">
        <v>600</v>
      </c>
      <c r="SV4" s="164" t="s">
        <v>601</v>
      </c>
      <c r="SW4" s="164" t="s">
        <v>602</v>
      </c>
      <c r="SX4" s="164" t="s">
        <v>603</v>
      </c>
      <c r="SY4" s="164" t="s">
        <v>604</v>
      </c>
      <c r="SZ4" s="164" t="s">
        <v>605</v>
      </c>
      <c r="TA4" s="164" t="s">
        <v>606</v>
      </c>
      <c r="TB4" s="164" t="s">
        <v>607</v>
      </c>
      <c r="TC4" s="164" t="s">
        <v>608</v>
      </c>
      <c r="TD4" s="164" t="s">
        <v>609</v>
      </c>
      <c r="TE4" s="164" t="s">
        <v>610</v>
      </c>
      <c r="TF4" s="164" t="s">
        <v>611</v>
      </c>
      <c r="TG4" s="164" t="s">
        <v>612</v>
      </c>
      <c r="TH4" s="164" t="s">
        <v>613</v>
      </c>
      <c r="TI4" s="164" t="s">
        <v>614</v>
      </c>
      <c r="TJ4" s="164" t="s">
        <v>615</v>
      </c>
      <c r="TK4" s="164" t="s">
        <v>616</v>
      </c>
      <c r="TL4" s="164" t="s">
        <v>617</v>
      </c>
      <c r="TM4" s="164" t="s">
        <v>618</v>
      </c>
      <c r="TN4" s="164" t="s">
        <v>619</v>
      </c>
      <c r="TO4" s="164" t="s">
        <v>620</v>
      </c>
      <c r="TP4" s="164" t="s">
        <v>621</v>
      </c>
      <c r="TQ4" s="164" t="s">
        <v>622</v>
      </c>
      <c r="TR4" s="164" t="s">
        <v>623</v>
      </c>
      <c r="TS4" s="164" t="s">
        <v>624</v>
      </c>
      <c r="TT4" s="164" t="s">
        <v>625</v>
      </c>
      <c r="TU4" s="179" t="s">
        <v>509</v>
      </c>
      <c r="TV4" s="61" t="s">
        <v>510</v>
      </c>
      <c r="TW4" s="61" t="s">
        <v>511</v>
      </c>
      <c r="TX4" s="61" t="s">
        <v>512</v>
      </c>
      <c r="TY4" s="61" t="s">
        <v>513</v>
      </c>
      <c r="TZ4" s="61" t="s">
        <v>514</v>
      </c>
      <c r="UA4" s="61" t="s">
        <v>515</v>
      </c>
      <c r="UB4" s="61" t="s">
        <v>516</v>
      </c>
      <c r="UC4" s="61" t="s">
        <v>517</v>
      </c>
      <c r="UD4" s="61" t="s">
        <v>518</v>
      </c>
      <c r="UE4" s="61" t="s">
        <v>519</v>
      </c>
      <c r="UF4" s="61" t="s">
        <v>520</v>
      </c>
      <c r="UG4" s="61" t="s">
        <v>521</v>
      </c>
      <c r="UH4" s="61" t="s">
        <v>522</v>
      </c>
      <c r="UI4" s="61" t="s">
        <v>523</v>
      </c>
      <c r="UJ4" s="179" t="s">
        <v>524</v>
      </c>
      <c r="UK4" s="61" t="s">
        <v>525</v>
      </c>
      <c r="UL4" s="61" t="s">
        <v>526</v>
      </c>
      <c r="UM4" s="61" t="s">
        <v>527</v>
      </c>
      <c r="UN4" s="61" t="s">
        <v>528</v>
      </c>
      <c r="UO4" s="61" t="s">
        <v>529</v>
      </c>
      <c r="UP4" s="61" t="s">
        <v>530</v>
      </c>
      <c r="UQ4" s="61" t="s">
        <v>531</v>
      </c>
      <c r="UR4" s="61" t="s">
        <v>532</v>
      </c>
      <c r="US4" s="61" t="s">
        <v>533</v>
      </c>
      <c r="UT4" s="61" t="s">
        <v>534</v>
      </c>
      <c r="UU4" s="61" t="s">
        <v>535</v>
      </c>
      <c r="UV4" s="61" t="s">
        <v>536</v>
      </c>
      <c r="UW4" s="61" t="s">
        <v>537</v>
      </c>
      <c r="UX4" s="61" t="s">
        <v>538</v>
      </c>
      <c r="UY4" s="179" t="s">
        <v>492</v>
      </c>
      <c r="UZ4" s="61" t="s">
        <v>493</v>
      </c>
      <c r="VA4" s="61" t="s">
        <v>494</v>
      </c>
      <c r="VB4" s="61" t="s">
        <v>495</v>
      </c>
      <c r="VC4" s="61" t="s">
        <v>496</v>
      </c>
      <c r="VD4" s="61" t="s">
        <v>497</v>
      </c>
      <c r="VE4" s="61" t="s">
        <v>498</v>
      </c>
      <c r="VF4" s="183" t="s">
        <v>627</v>
      </c>
      <c r="VG4" s="184" t="s">
        <v>628</v>
      </c>
      <c r="VH4" s="184" t="s">
        <v>629</v>
      </c>
      <c r="VI4" s="185" t="s">
        <v>630</v>
      </c>
      <c r="VJ4" s="185" t="s">
        <v>631</v>
      </c>
      <c r="VK4" s="185" t="s">
        <v>632</v>
      </c>
      <c r="VL4" s="186" t="s">
        <v>633</v>
      </c>
      <c r="VM4" s="186" t="s">
        <v>634</v>
      </c>
      <c r="VN4" s="186" t="s">
        <v>635</v>
      </c>
      <c r="VO4" s="185" t="s">
        <v>636</v>
      </c>
      <c r="VP4" s="185" t="s">
        <v>637</v>
      </c>
      <c r="VQ4" s="185" t="s">
        <v>638</v>
      </c>
      <c r="VR4" s="185" t="s">
        <v>639</v>
      </c>
      <c r="VS4" s="186" t="s">
        <v>640</v>
      </c>
      <c r="VT4" s="186" t="s">
        <v>641</v>
      </c>
      <c r="VU4" s="186" t="s">
        <v>642</v>
      </c>
      <c r="VV4" s="186" t="s">
        <v>643</v>
      </c>
      <c r="VW4" s="186" t="s">
        <v>644</v>
      </c>
      <c r="VX4" s="186" t="s">
        <v>645</v>
      </c>
      <c r="VY4" s="186" t="s">
        <v>646</v>
      </c>
    </row>
    <row r="5" spans="1:597" s="151" customFormat="1" ht="30">
      <c r="A5" s="50" t="s">
        <v>678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9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  <c r="BA5" s="189"/>
      <c r="BB5" s="188"/>
      <c r="BC5" s="188"/>
      <c r="BD5" s="188"/>
      <c r="BE5" s="188"/>
      <c r="BF5" s="188"/>
      <c r="BG5" s="188"/>
      <c r="BH5" s="188"/>
      <c r="BI5" s="188"/>
      <c r="BJ5" s="188"/>
      <c r="BK5" s="188"/>
      <c r="BL5" s="188"/>
      <c r="BM5" s="188"/>
      <c r="BN5" s="188"/>
      <c r="BO5" s="188"/>
      <c r="BP5" s="188"/>
      <c r="BQ5" s="188"/>
      <c r="BR5" s="188"/>
      <c r="BS5" s="188"/>
      <c r="BT5" s="188"/>
      <c r="BU5" s="188"/>
      <c r="BV5" s="188"/>
      <c r="BW5" s="188"/>
      <c r="BX5" s="190"/>
      <c r="BY5" s="191"/>
      <c r="BZ5" s="191"/>
      <c r="CA5" s="191"/>
      <c r="CB5" s="191"/>
      <c r="CC5" s="191"/>
      <c r="CD5" s="191"/>
      <c r="CE5" s="191"/>
      <c r="CF5" s="191"/>
      <c r="CG5" s="191"/>
      <c r="CH5" s="191"/>
      <c r="CI5" s="191"/>
      <c r="CJ5" s="239" t="s">
        <v>130</v>
      </c>
      <c r="CK5" s="240"/>
      <c r="CL5" s="240"/>
      <c r="CM5" s="191"/>
      <c r="CN5" s="191"/>
      <c r="CO5" s="191"/>
      <c r="CP5" s="191"/>
      <c r="CQ5" s="191"/>
      <c r="CR5" s="191"/>
      <c r="CS5" s="191"/>
      <c r="CT5" s="191"/>
      <c r="CU5" s="191"/>
      <c r="CV5" s="191"/>
      <c r="CW5" s="191"/>
      <c r="CX5" s="191"/>
      <c r="CY5" s="191"/>
      <c r="CZ5" s="191"/>
      <c r="DA5" s="191"/>
      <c r="DB5" s="191"/>
      <c r="DC5" s="189"/>
      <c r="DD5" s="188"/>
      <c r="DE5" s="188"/>
      <c r="DF5" s="188"/>
      <c r="DG5" s="188"/>
      <c r="DH5" s="189"/>
      <c r="DI5" s="188"/>
      <c r="DJ5" s="188"/>
      <c r="DK5" s="188"/>
      <c r="DL5" s="188"/>
      <c r="DM5" s="195"/>
      <c r="DN5" s="194"/>
      <c r="DO5" s="194"/>
      <c r="DP5" s="194"/>
      <c r="DQ5" s="194"/>
      <c r="DR5" s="194"/>
      <c r="DS5" s="194"/>
      <c r="DT5" s="194"/>
      <c r="DU5" s="194"/>
      <c r="DV5" s="194"/>
      <c r="DW5" s="194"/>
      <c r="DX5" s="194"/>
      <c r="DY5" s="194"/>
      <c r="DZ5" s="194"/>
      <c r="EA5" s="194"/>
      <c r="EB5" s="194"/>
      <c r="EC5" s="194"/>
      <c r="ED5" s="194"/>
      <c r="EE5" s="194"/>
      <c r="EF5" s="194"/>
      <c r="EG5" s="194"/>
      <c r="EH5" s="194"/>
      <c r="EI5" s="194"/>
      <c r="EJ5" s="194"/>
      <c r="EK5" s="194"/>
      <c r="EL5" s="194"/>
      <c r="EM5" s="194"/>
      <c r="EN5" s="194"/>
      <c r="EO5" s="194"/>
      <c r="EP5" s="194"/>
      <c r="EQ5" s="194"/>
      <c r="ER5" s="194"/>
      <c r="ES5" s="194"/>
      <c r="ET5" s="194"/>
      <c r="EU5" s="194"/>
      <c r="EV5" s="194"/>
      <c r="EW5" s="205" t="s">
        <v>51</v>
      </c>
      <c r="EX5" s="206" t="s">
        <v>52</v>
      </c>
      <c r="EY5" s="195"/>
      <c r="EZ5" s="195"/>
      <c r="FA5" s="195"/>
      <c r="FB5" s="206" t="s">
        <v>55</v>
      </c>
      <c r="FC5" s="206" t="s">
        <v>56</v>
      </c>
      <c r="FD5" s="173" t="s">
        <v>60</v>
      </c>
      <c r="FE5" s="173" t="s">
        <v>61</v>
      </c>
      <c r="FF5" s="195"/>
      <c r="FG5" s="195"/>
      <c r="FH5" s="206" t="s">
        <v>64</v>
      </c>
      <c r="FI5" s="206" t="s">
        <v>65</v>
      </c>
      <c r="FJ5" s="195"/>
      <c r="FK5" s="195"/>
      <c r="FL5" s="206" t="s">
        <v>70</v>
      </c>
      <c r="FM5" s="206" t="s">
        <v>71</v>
      </c>
      <c r="FN5" s="195"/>
      <c r="FO5" s="206" t="s">
        <v>73</v>
      </c>
      <c r="FP5" s="195"/>
      <c r="FQ5" s="159" t="s">
        <v>74</v>
      </c>
      <c r="FR5" s="193"/>
      <c r="FS5" s="193"/>
      <c r="FT5" s="193"/>
      <c r="FU5" s="193"/>
      <c r="FV5" s="200" t="s">
        <v>130</v>
      </c>
      <c r="FW5" s="193"/>
      <c r="FX5" s="160" t="s">
        <v>83</v>
      </c>
      <c r="FY5" s="193"/>
      <c r="FZ5" s="160" t="s">
        <v>96</v>
      </c>
      <c r="GA5" s="193"/>
      <c r="GB5" s="193"/>
      <c r="GC5" s="193"/>
      <c r="GD5" s="193"/>
      <c r="GE5" s="193"/>
      <c r="GF5" s="192"/>
      <c r="GG5" s="193"/>
      <c r="GH5" s="193"/>
      <c r="GI5" s="193"/>
      <c r="GJ5" s="193"/>
      <c r="GK5" s="193"/>
      <c r="GL5" s="193"/>
      <c r="GM5" s="193"/>
      <c r="GN5" s="193"/>
      <c r="GO5" s="193"/>
      <c r="GP5" s="193"/>
      <c r="GQ5" s="193"/>
      <c r="GR5" s="193"/>
      <c r="GS5" s="193"/>
      <c r="GT5" s="193"/>
      <c r="GU5" s="193"/>
      <c r="GV5" s="193"/>
      <c r="GW5" s="193"/>
      <c r="GX5" s="193"/>
      <c r="GY5" s="193"/>
      <c r="GZ5" s="193"/>
      <c r="HA5" s="193"/>
      <c r="HB5" s="193"/>
      <c r="HC5" s="193"/>
      <c r="HD5" s="193"/>
      <c r="HE5" s="193"/>
      <c r="HF5" s="193"/>
      <c r="HG5" s="193"/>
      <c r="HH5" s="193"/>
      <c r="HI5" s="193"/>
      <c r="HJ5" s="193"/>
      <c r="HK5" s="83" t="s">
        <v>18</v>
      </c>
      <c r="HL5" s="164" t="s">
        <v>0</v>
      </c>
      <c r="HM5" s="164" t="s">
        <v>11</v>
      </c>
      <c r="HN5" s="79" t="s">
        <v>13</v>
      </c>
      <c r="HO5" s="241" t="s">
        <v>16</v>
      </c>
      <c r="HP5" s="240"/>
      <c r="HQ5" s="240"/>
      <c r="HR5" s="240"/>
      <c r="HS5" s="79" t="s">
        <v>2</v>
      </c>
      <c r="HT5" s="79" t="s">
        <v>3</v>
      </c>
      <c r="HU5" s="79" t="s">
        <v>12</v>
      </c>
      <c r="HV5" s="195"/>
      <c r="HW5" s="194"/>
      <c r="HX5" s="214"/>
      <c r="HY5" s="194"/>
      <c r="HZ5" s="79" t="s">
        <v>149</v>
      </c>
      <c r="IA5" s="194"/>
      <c r="IB5" s="164" t="s">
        <v>0</v>
      </c>
      <c r="IC5" s="79" t="s">
        <v>2</v>
      </c>
      <c r="ID5" s="79" t="s">
        <v>3</v>
      </c>
      <c r="IE5" s="164" t="s">
        <v>11</v>
      </c>
      <c r="IF5" s="79" t="s">
        <v>12</v>
      </c>
      <c r="IG5" s="79" t="s">
        <v>13</v>
      </c>
      <c r="IH5" s="194"/>
      <c r="II5" s="241" t="s">
        <v>16</v>
      </c>
      <c r="IJ5" s="240"/>
      <c r="IK5" s="240"/>
      <c r="IL5" s="248"/>
      <c r="IM5" s="83" t="s">
        <v>18</v>
      </c>
      <c r="IN5" s="194"/>
      <c r="IO5" s="194"/>
      <c r="IP5" s="194"/>
      <c r="IQ5" s="194"/>
      <c r="IR5" s="194"/>
      <c r="IS5" s="194"/>
      <c r="IT5" s="194"/>
      <c r="IU5" s="194"/>
      <c r="IV5" s="194"/>
      <c r="IW5" s="194"/>
      <c r="IX5" s="194"/>
      <c r="IY5" s="194"/>
      <c r="IZ5" s="194"/>
      <c r="JA5" s="194"/>
      <c r="JB5" s="194"/>
      <c r="JC5" s="194"/>
      <c r="JD5" s="194"/>
      <c r="JE5" s="194"/>
      <c r="JF5" s="194"/>
      <c r="JG5" s="194"/>
      <c r="JH5" s="194"/>
      <c r="JI5" s="194"/>
      <c r="JJ5" s="194"/>
      <c r="JK5" s="194"/>
      <c r="JL5" s="199" t="s">
        <v>679</v>
      </c>
      <c r="JM5" s="173" t="s">
        <v>680</v>
      </c>
      <c r="JN5" s="173" t="s">
        <v>681</v>
      </c>
      <c r="JO5" s="173" t="s">
        <v>682</v>
      </c>
      <c r="JP5" s="195"/>
      <c r="JQ5" s="194"/>
      <c r="JR5" s="194"/>
      <c r="JS5" s="194"/>
      <c r="JT5" s="194"/>
      <c r="JU5" s="194"/>
      <c r="JV5" s="194"/>
      <c r="JW5" s="194"/>
      <c r="JX5" s="194"/>
      <c r="JY5" s="194"/>
      <c r="JZ5" s="194"/>
      <c r="KA5" s="194"/>
      <c r="KB5" s="194"/>
      <c r="KC5" s="194"/>
      <c r="KD5" s="194"/>
      <c r="KE5" s="194"/>
      <c r="KF5" s="194"/>
      <c r="KG5" s="194"/>
      <c r="KH5" s="194"/>
      <c r="KI5" s="194"/>
      <c r="KJ5" s="194"/>
      <c r="KK5" s="194"/>
      <c r="KL5" s="194"/>
      <c r="KM5" s="194"/>
      <c r="KN5" s="194"/>
      <c r="KO5" s="194"/>
      <c r="KP5" s="194"/>
      <c r="KQ5" s="194"/>
      <c r="KR5" s="194"/>
      <c r="KS5" s="199" t="s">
        <v>679</v>
      </c>
      <c r="KT5" s="173" t="s">
        <v>680</v>
      </c>
      <c r="KU5" s="173" t="s">
        <v>681</v>
      </c>
      <c r="KV5" s="173" t="s">
        <v>682</v>
      </c>
      <c r="KW5" s="194"/>
      <c r="KX5" s="206" t="s">
        <v>54</v>
      </c>
      <c r="KY5" s="206" t="s">
        <v>55</v>
      </c>
      <c r="KZ5" s="206" t="s">
        <v>56</v>
      </c>
      <c r="LA5" s="164" t="s">
        <v>57</v>
      </c>
      <c r="LB5" s="164" t="s">
        <v>60</v>
      </c>
      <c r="LC5" s="164" t="s">
        <v>61</v>
      </c>
      <c r="LD5" s="206" t="s">
        <v>64</v>
      </c>
      <c r="LE5" s="206" t="s">
        <v>65</v>
      </c>
      <c r="LF5" s="206" t="s">
        <v>54</v>
      </c>
      <c r="LG5" s="194"/>
      <c r="LH5" s="206" t="s">
        <v>55</v>
      </c>
      <c r="LI5" s="206" t="s">
        <v>56</v>
      </c>
      <c r="LJ5" s="164" t="s">
        <v>57</v>
      </c>
      <c r="LK5" s="194"/>
      <c r="LL5" s="194"/>
      <c r="LM5" s="194"/>
      <c r="LN5" s="164" t="s">
        <v>60</v>
      </c>
      <c r="LO5" s="164" t="s">
        <v>61</v>
      </c>
      <c r="LP5" s="194"/>
      <c r="LQ5" s="194"/>
      <c r="LR5" s="194"/>
      <c r="LS5" s="194"/>
      <c r="LT5" s="206" t="s">
        <v>64</v>
      </c>
      <c r="LU5" s="206" t="s">
        <v>65</v>
      </c>
      <c r="LV5" s="194"/>
      <c r="LW5" s="194"/>
      <c r="LX5" s="194"/>
      <c r="LY5" s="159" t="s">
        <v>74</v>
      </c>
      <c r="LZ5" s="175" t="s">
        <v>77</v>
      </c>
      <c r="MA5" s="175" t="s">
        <v>78</v>
      </c>
      <c r="MB5" s="175" t="s">
        <v>79</v>
      </c>
      <c r="MC5" s="239" t="s">
        <v>80</v>
      </c>
      <c r="MD5" s="240"/>
      <c r="ME5" s="240"/>
      <c r="MF5" s="240"/>
      <c r="MG5" s="239" t="s">
        <v>130</v>
      </c>
      <c r="MH5" s="240"/>
      <c r="MI5" s="240"/>
      <c r="MJ5" s="160" t="s">
        <v>96</v>
      </c>
      <c r="MK5" s="201"/>
      <c r="ML5" s="202"/>
      <c r="MM5" s="202"/>
      <c r="MN5" s="202"/>
      <c r="MO5" s="202"/>
      <c r="MP5" s="202"/>
      <c r="MQ5" s="202"/>
      <c r="MR5" s="202"/>
      <c r="MS5" s="202"/>
      <c r="MT5" s="202"/>
      <c r="MU5" s="202"/>
      <c r="MV5" s="202"/>
      <c r="MW5" s="202"/>
      <c r="MX5" s="202"/>
      <c r="MY5" s="202"/>
      <c r="MZ5" s="202"/>
      <c r="NA5" s="202"/>
      <c r="NB5" s="202"/>
      <c r="NC5" s="202"/>
      <c r="ND5" s="202"/>
      <c r="NE5" s="202"/>
      <c r="NF5" s="202"/>
      <c r="NG5" s="202"/>
      <c r="NH5" s="202"/>
      <c r="NI5" s="202"/>
      <c r="NJ5" s="202"/>
      <c r="NK5" s="202"/>
      <c r="NL5" s="202"/>
      <c r="NM5" s="202"/>
      <c r="NN5" s="202"/>
      <c r="NO5" s="202"/>
      <c r="NP5" s="202"/>
      <c r="NQ5" s="203"/>
      <c r="NR5" s="202"/>
      <c r="NS5" s="202"/>
      <c r="NT5" s="202"/>
      <c r="NU5" s="202"/>
      <c r="NV5" s="202"/>
      <c r="NW5" s="202"/>
      <c r="NX5" s="202"/>
      <c r="NY5" s="202"/>
      <c r="NZ5" s="159" t="s">
        <v>74</v>
      </c>
      <c r="OA5" s="175" t="s">
        <v>77</v>
      </c>
      <c r="OB5" s="175" t="s">
        <v>78</v>
      </c>
      <c r="OC5" s="175" t="s">
        <v>79</v>
      </c>
      <c r="OD5" s="239" t="s">
        <v>80</v>
      </c>
      <c r="OE5" s="240"/>
      <c r="OF5" s="240"/>
      <c r="OG5" s="240"/>
      <c r="OH5" s="239" t="s">
        <v>130</v>
      </c>
      <c r="OI5" s="240"/>
      <c r="OJ5" s="240"/>
      <c r="OK5" s="160" t="s">
        <v>96</v>
      </c>
      <c r="OL5" s="196" t="s">
        <v>683</v>
      </c>
      <c r="OM5" s="197" t="s">
        <v>684</v>
      </c>
      <c r="ON5" s="198" t="s">
        <v>685</v>
      </c>
      <c r="OO5" s="197" t="s">
        <v>686</v>
      </c>
      <c r="OP5" s="197" t="s">
        <v>687</v>
      </c>
      <c r="OQ5" s="197" t="s">
        <v>688</v>
      </c>
      <c r="OR5" s="197" t="s">
        <v>689</v>
      </c>
      <c r="OS5" s="242" t="s">
        <v>107</v>
      </c>
      <c r="OT5" s="243"/>
      <c r="OU5" s="242" t="s">
        <v>110</v>
      </c>
      <c r="OV5" s="244"/>
      <c r="OW5" s="196" t="s">
        <v>683</v>
      </c>
      <c r="OX5" s="197" t="s">
        <v>684</v>
      </c>
      <c r="OY5" s="198" t="s">
        <v>685</v>
      </c>
      <c r="OZ5" s="197" t="s">
        <v>686</v>
      </c>
      <c r="PA5" s="197" t="s">
        <v>687</v>
      </c>
      <c r="PB5" s="197" t="s">
        <v>688</v>
      </c>
      <c r="PC5" s="197" t="s">
        <v>689</v>
      </c>
      <c r="PD5" s="242" t="s">
        <v>107</v>
      </c>
      <c r="PE5" s="243"/>
      <c r="PF5" s="242" t="s">
        <v>110</v>
      </c>
      <c r="PG5" s="244"/>
      <c r="PH5" s="164" t="s">
        <v>156</v>
      </c>
      <c r="PI5" s="164" t="s">
        <v>157</v>
      </c>
      <c r="PJ5" s="164" t="s">
        <v>158</v>
      </c>
      <c r="PK5" s="61" t="s">
        <v>159</v>
      </c>
      <c r="PL5" s="61" t="s">
        <v>160</v>
      </c>
      <c r="PM5" s="61" t="s">
        <v>161</v>
      </c>
      <c r="PN5" s="61" t="s">
        <v>162</v>
      </c>
      <c r="PO5" s="181" t="s">
        <v>139</v>
      </c>
      <c r="PP5" s="61" t="s">
        <v>144</v>
      </c>
      <c r="PQ5" s="61" t="s">
        <v>145</v>
      </c>
      <c r="PR5" s="61" t="s">
        <v>150</v>
      </c>
      <c r="PS5" s="60" t="s">
        <v>690</v>
      </c>
      <c r="PT5" s="60" t="s">
        <v>691</v>
      </c>
      <c r="PU5" s="60" t="s">
        <v>692</v>
      </c>
      <c r="PV5" s="60" t="s">
        <v>693</v>
      </c>
      <c r="PW5" s="164" t="s">
        <v>165</v>
      </c>
      <c r="PX5" s="164" t="s">
        <v>166</v>
      </c>
      <c r="PY5" s="164" t="s">
        <v>167</v>
      </c>
      <c r="PZ5" s="149" t="s">
        <v>141</v>
      </c>
      <c r="QA5" s="149" t="s">
        <v>147</v>
      </c>
      <c r="QB5" s="211" t="s">
        <v>269</v>
      </c>
      <c r="QC5" s="212" t="s">
        <v>270</v>
      </c>
      <c r="QD5" s="213"/>
      <c r="QE5" s="213"/>
      <c r="QF5" s="79" t="s">
        <v>149</v>
      </c>
      <c r="QG5" s="70" t="s">
        <v>137</v>
      </c>
      <c r="QH5" s="181" t="s">
        <v>139</v>
      </c>
      <c r="QI5" s="149" t="s">
        <v>141</v>
      </c>
      <c r="QJ5" s="61" t="s">
        <v>144</v>
      </c>
      <c r="QK5" s="61" t="s">
        <v>145</v>
      </c>
      <c r="QL5" s="149" t="s">
        <v>147</v>
      </c>
      <c r="QM5" s="61" t="s">
        <v>150</v>
      </c>
      <c r="QN5" s="194"/>
      <c r="QO5" s="194"/>
      <c r="QP5" s="194"/>
      <c r="QQ5" s="194"/>
      <c r="QR5" s="194"/>
      <c r="QS5" s="194"/>
      <c r="QT5" s="60" t="s">
        <v>690</v>
      </c>
      <c r="QU5" s="60" t="s">
        <v>691</v>
      </c>
      <c r="QV5" s="60" t="s">
        <v>692</v>
      </c>
      <c r="QW5" s="60" t="s">
        <v>693</v>
      </c>
      <c r="QX5" s="194"/>
      <c r="QY5" s="194"/>
      <c r="QZ5" s="194"/>
      <c r="RA5" s="164" t="s">
        <v>156</v>
      </c>
      <c r="RB5" s="164" t="s">
        <v>157</v>
      </c>
      <c r="RC5" s="164" t="s">
        <v>158</v>
      </c>
      <c r="RD5" s="194"/>
      <c r="RE5" s="61" t="s">
        <v>159</v>
      </c>
      <c r="RF5" s="61" t="s">
        <v>160</v>
      </c>
      <c r="RG5" s="61" t="s">
        <v>161</v>
      </c>
      <c r="RH5" s="61" t="s">
        <v>162</v>
      </c>
      <c r="RI5" s="164" t="s">
        <v>165</v>
      </c>
      <c r="RJ5" s="164" t="s">
        <v>166</v>
      </c>
      <c r="RK5" s="164" t="s">
        <v>167</v>
      </c>
      <c r="RL5" s="159" t="s">
        <v>74</v>
      </c>
      <c r="RM5" s="245" t="s">
        <v>205</v>
      </c>
      <c r="RN5" s="246"/>
      <c r="RO5" s="245" t="s">
        <v>206</v>
      </c>
      <c r="RP5" s="246"/>
      <c r="RQ5" s="61" t="s">
        <v>208</v>
      </c>
      <c r="RR5" s="239" t="s">
        <v>130</v>
      </c>
      <c r="RS5" s="240"/>
      <c r="RT5" s="240"/>
      <c r="RU5" s="160" t="s">
        <v>96</v>
      </c>
      <c r="RV5" s="159" t="s">
        <v>74</v>
      </c>
      <c r="RW5" s="245" t="s">
        <v>205</v>
      </c>
      <c r="RX5" s="246"/>
      <c r="RY5" s="245" t="s">
        <v>206</v>
      </c>
      <c r="RZ5" s="246"/>
      <c r="SA5" s="61" t="s">
        <v>208</v>
      </c>
      <c r="SB5" s="239" t="s">
        <v>130</v>
      </c>
      <c r="SC5" s="240"/>
      <c r="SD5" s="240"/>
      <c r="SE5" s="160" t="s">
        <v>96</v>
      </c>
      <c r="SF5" s="174" t="s">
        <v>385</v>
      </c>
      <c r="SG5" s="175" t="s">
        <v>386</v>
      </c>
      <c r="SH5" s="175" t="s">
        <v>387</v>
      </c>
      <c r="SI5" s="175" t="s">
        <v>388</v>
      </c>
      <c r="SJ5" s="175" t="s">
        <v>389</v>
      </c>
      <c r="SK5" s="175" t="s">
        <v>390</v>
      </c>
      <c r="SL5" s="175" t="s">
        <v>391</v>
      </c>
      <c r="SM5" s="175" t="s">
        <v>392</v>
      </c>
      <c r="SN5" s="175" t="s">
        <v>393</v>
      </c>
      <c r="SO5" s="175" t="s">
        <v>394</v>
      </c>
      <c r="SP5" s="175" t="s">
        <v>395</v>
      </c>
      <c r="SQ5" s="175" t="s">
        <v>396</v>
      </c>
      <c r="SR5" s="175" t="s">
        <v>397</v>
      </c>
      <c r="SS5" s="175" t="s">
        <v>398</v>
      </c>
      <c r="ST5" s="175" t="s">
        <v>399</v>
      </c>
      <c r="SU5" s="175" t="s">
        <v>400</v>
      </c>
      <c r="SV5" s="175" t="s">
        <v>401</v>
      </c>
      <c r="SW5" s="175" t="s">
        <v>402</v>
      </c>
      <c r="SX5" s="175" t="s">
        <v>403</v>
      </c>
      <c r="SY5" s="175" t="s">
        <v>404</v>
      </c>
      <c r="SZ5" s="175" t="s">
        <v>405</v>
      </c>
      <c r="TA5" s="175" t="s">
        <v>406</v>
      </c>
      <c r="TB5" s="175" t="s">
        <v>407</v>
      </c>
      <c r="TC5" s="175" t="s">
        <v>408</v>
      </c>
      <c r="TD5" s="175" t="s">
        <v>409</v>
      </c>
      <c r="TE5" s="175" t="s">
        <v>410</v>
      </c>
      <c r="TF5" s="175" t="s">
        <v>411</v>
      </c>
      <c r="TG5" s="175" t="s">
        <v>412</v>
      </c>
      <c r="TH5" s="175" t="s">
        <v>413</v>
      </c>
      <c r="TI5" s="175" t="s">
        <v>414</v>
      </c>
      <c r="TJ5" s="175" t="s">
        <v>415</v>
      </c>
      <c r="TK5" s="175" t="s">
        <v>416</v>
      </c>
      <c r="TL5" s="175" t="s">
        <v>417</v>
      </c>
      <c r="TM5" s="175" t="s">
        <v>418</v>
      </c>
      <c r="TN5" s="175" t="s">
        <v>419</v>
      </c>
      <c r="TO5" s="175" t="s">
        <v>420</v>
      </c>
      <c r="TP5" s="204"/>
      <c r="TQ5" s="204"/>
      <c r="TR5" s="204"/>
      <c r="TS5" s="175" t="s">
        <v>424</v>
      </c>
      <c r="TT5" s="175" t="s">
        <v>425</v>
      </c>
      <c r="TU5" s="179" t="s">
        <v>223</v>
      </c>
      <c r="TV5" s="61" t="s">
        <v>241</v>
      </c>
      <c r="TW5" s="61" t="s">
        <v>251</v>
      </c>
      <c r="TX5" s="245" t="s">
        <v>226</v>
      </c>
      <c r="TY5" s="246"/>
      <c r="TZ5" s="246"/>
      <c r="UA5" s="61" t="s">
        <v>236</v>
      </c>
      <c r="UB5" s="61" t="s">
        <v>245</v>
      </c>
      <c r="UC5" s="61" t="s">
        <v>246</v>
      </c>
      <c r="UD5" s="61" t="s">
        <v>250</v>
      </c>
      <c r="UE5" s="245" t="s">
        <v>239</v>
      </c>
      <c r="UF5" s="246"/>
      <c r="UG5" s="246"/>
      <c r="UH5" s="245" t="s">
        <v>244</v>
      </c>
      <c r="UI5" s="247"/>
      <c r="UJ5" s="179" t="s">
        <v>223</v>
      </c>
      <c r="UK5" s="61" t="s">
        <v>241</v>
      </c>
      <c r="UL5" s="61" t="s">
        <v>251</v>
      </c>
      <c r="UM5" s="245" t="s">
        <v>226</v>
      </c>
      <c r="UN5" s="246"/>
      <c r="UO5" s="246"/>
      <c r="UP5" s="61" t="s">
        <v>236</v>
      </c>
      <c r="UQ5" s="61" t="s">
        <v>245</v>
      </c>
      <c r="UR5" s="61" t="s">
        <v>246</v>
      </c>
      <c r="US5" s="61" t="s">
        <v>250</v>
      </c>
      <c r="UT5" s="245" t="s">
        <v>239</v>
      </c>
      <c r="UU5" s="246"/>
      <c r="UV5" s="246"/>
      <c r="UW5" s="245" t="s">
        <v>244</v>
      </c>
      <c r="UX5" s="247"/>
      <c r="UY5" s="206" t="s">
        <v>186</v>
      </c>
      <c r="UZ5" s="206" t="s">
        <v>55</v>
      </c>
      <c r="VA5" s="206" t="s">
        <v>56</v>
      </c>
      <c r="VB5" s="164" t="s">
        <v>60</v>
      </c>
      <c r="VC5" s="164" t="s">
        <v>61</v>
      </c>
      <c r="VD5" s="164" t="s">
        <v>193</v>
      </c>
      <c r="VE5" s="164" t="s">
        <v>194</v>
      </c>
      <c r="VF5" s="207"/>
      <c r="VG5" s="208"/>
      <c r="VH5" s="208"/>
      <c r="VI5" s="206" t="s">
        <v>186</v>
      </c>
      <c r="VJ5" s="206" t="s">
        <v>55</v>
      </c>
      <c r="VK5" s="206" t="s">
        <v>56</v>
      </c>
      <c r="VL5" s="150" t="s">
        <v>188</v>
      </c>
      <c r="VM5" s="210" t="s">
        <v>358</v>
      </c>
      <c r="VN5" s="209"/>
      <c r="VO5" s="164" t="s">
        <v>60</v>
      </c>
      <c r="VP5" s="164" t="s">
        <v>61</v>
      </c>
      <c r="VQ5" s="164" t="s">
        <v>193</v>
      </c>
      <c r="VR5" s="164" t="s">
        <v>194</v>
      </c>
      <c r="VS5" s="206" t="s">
        <v>64</v>
      </c>
      <c r="VT5" s="206" t="s">
        <v>65</v>
      </c>
      <c r="VU5" s="209"/>
      <c r="VV5" s="209"/>
      <c r="VW5" s="173" t="s">
        <v>465</v>
      </c>
      <c r="VX5" s="173" t="s">
        <v>466</v>
      </c>
      <c r="VY5" s="173" t="s">
        <v>467</v>
      </c>
    </row>
    <row r="6" spans="1:597" s="6" customFormat="1">
      <c r="A6" s="96" t="s">
        <v>649</v>
      </c>
      <c r="B6" s="9">
        <v>2.5</v>
      </c>
      <c r="C6" s="10">
        <v>2.5</v>
      </c>
      <c r="D6" s="10">
        <v>2.5</v>
      </c>
      <c r="E6" s="10">
        <v>2.5</v>
      </c>
      <c r="F6" s="10">
        <v>2.5</v>
      </c>
      <c r="G6" s="10">
        <v>2.5</v>
      </c>
      <c r="H6" s="10">
        <v>2.5</v>
      </c>
      <c r="I6" s="10">
        <v>2.5</v>
      </c>
      <c r="J6" s="10">
        <v>2.5</v>
      </c>
      <c r="K6" s="10">
        <v>2.5</v>
      </c>
      <c r="L6" s="10">
        <v>2.5</v>
      </c>
      <c r="M6" s="10">
        <v>2.5</v>
      </c>
      <c r="N6" s="10">
        <v>2.5</v>
      </c>
      <c r="O6" s="10">
        <v>2.5</v>
      </c>
      <c r="P6" s="10">
        <v>2.5</v>
      </c>
      <c r="Q6" s="10">
        <v>10</v>
      </c>
      <c r="R6" s="10">
        <v>11</v>
      </c>
      <c r="S6" s="10">
        <v>10</v>
      </c>
      <c r="T6" s="10">
        <v>6</v>
      </c>
      <c r="U6" s="10">
        <v>13</v>
      </c>
      <c r="V6" s="27">
        <v>4</v>
      </c>
      <c r="W6" s="10">
        <v>3</v>
      </c>
      <c r="X6" s="10">
        <v>10</v>
      </c>
      <c r="Y6" s="10">
        <v>16</v>
      </c>
      <c r="Z6" s="10">
        <v>11</v>
      </c>
      <c r="AA6" s="10">
        <v>6</v>
      </c>
      <c r="AB6" s="10">
        <v>7</v>
      </c>
      <c r="AC6" s="10">
        <v>4</v>
      </c>
      <c r="AD6" s="10">
        <v>10</v>
      </c>
      <c r="AE6" s="10">
        <v>11</v>
      </c>
      <c r="AF6" s="10">
        <v>8</v>
      </c>
      <c r="AG6" s="10">
        <v>10</v>
      </c>
      <c r="AH6" s="10">
        <v>7.5</v>
      </c>
      <c r="AI6" s="10">
        <v>4</v>
      </c>
      <c r="AJ6" s="10">
        <v>7</v>
      </c>
      <c r="AK6" s="10">
        <v>16.5</v>
      </c>
      <c r="AL6" s="10">
        <v>12</v>
      </c>
      <c r="AM6" s="10">
        <v>10</v>
      </c>
      <c r="AN6" s="10">
        <v>16.5</v>
      </c>
      <c r="AO6" s="10">
        <v>11</v>
      </c>
      <c r="AP6" s="10">
        <v>4</v>
      </c>
      <c r="AQ6" s="10">
        <v>4</v>
      </c>
      <c r="AR6" s="10">
        <v>7.5</v>
      </c>
      <c r="AS6" s="10">
        <v>24</v>
      </c>
      <c r="AT6" s="10">
        <v>8</v>
      </c>
      <c r="AU6" s="10">
        <v>12</v>
      </c>
      <c r="AV6" s="10">
        <v>8</v>
      </c>
      <c r="AW6" s="10">
        <v>8</v>
      </c>
      <c r="AX6" s="10">
        <v>16</v>
      </c>
      <c r="AY6" s="10">
        <v>12</v>
      </c>
      <c r="AZ6" s="10">
        <v>12</v>
      </c>
      <c r="BA6" s="27">
        <v>2</v>
      </c>
      <c r="BB6" s="10">
        <v>2</v>
      </c>
      <c r="BC6" s="10">
        <v>2</v>
      </c>
      <c r="BD6" s="10">
        <v>2</v>
      </c>
      <c r="BE6" s="10">
        <v>2</v>
      </c>
      <c r="BF6" s="10">
        <v>2</v>
      </c>
      <c r="BG6" s="10">
        <v>2</v>
      </c>
      <c r="BH6" s="10">
        <v>2</v>
      </c>
      <c r="BI6" s="10">
        <v>2</v>
      </c>
      <c r="BJ6" s="10">
        <v>2</v>
      </c>
      <c r="BK6" s="10">
        <v>2</v>
      </c>
      <c r="BL6" s="10">
        <v>2</v>
      </c>
      <c r="BM6" s="10">
        <v>2</v>
      </c>
      <c r="BN6" s="10">
        <v>2</v>
      </c>
      <c r="BO6" s="10">
        <v>2</v>
      </c>
      <c r="BP6" s="10">
        <v>2</v>
      </c>
      <c r="BQ6" s="10">
        <v>2</v>
      </c>
      <c r="BR6" s="10">
        <v>2</v>
      </c>
      <c r="BS6" s="10">
        <v>2</v>
      </c>
      <c r="BT6" s="10">
        <v>2</v>
      </c>
      <c r="BU6" s="10">
        <v>2</v>
      </c>
      <c r="BV6" s="10">
        <v>2</v>
      </c>
      <c r="BW6" s="10">
        <v>2</v>
      </c>
      <c r="BX6" s="7">
        <v>3</v>
      </c>
      <c r="BY6" s="5">
        <v>1</v>
      </c>
      <c r="BZ6" s="5">
        <v>2</v>
      </c>
      <c r="CA6" s="5">
        <v>2</v>
      </c>
      <c r="CB6" s="5">
        <v>2</v>
      </c>
      <c r="CC6" s="5">
        <v>3</v>
      </c>
      <c r="CD6" s="5">
        <v>4</v>
      </c>
      <c r="CE6" s="5">
        <v>2</v>
      </c>
      <c r="CF6" s="5">
        <v>2</v>
      </c>
      <c r="CG6" s="5">
        <v>3</v>
      </c>
      <c r="CH6" s="5">
        <v>2</v>
      </c>
      <c r="CI6" s="5">
        <v>2</v>
      </c>
      <c r="CJ6" s="5">
        <v>2</v>
      </c>
      <c r="CK6" s="5">
        <v>2</v>
      </c>
      <c r="CL6" s="5">
        <v>2</v>
      </c>
      <c r="CM6" s="5">
        <v>2</v>
      </c>
      <c r="CN6" s="5">
        <v>4</v>
      </c>
      <c r="CO6" s="5">
        <v>1</v>
      </c>
      <c r="CP6" s="5">
        <v>3</v>
      </c>
      <c r="CQ6" s="5">
        <v>2</v>
      </c>
      <c r="CR6" s="5">
        <v>2</v>
      </c>
      <c r="CS6" s="5">
        <v>1</v>
      </c>
      <c r="CT6" s="5">
        <v>4</v>
      </c>
      <c r="CU6" s="5">
        <v>4</v>
      </c>
      <c r="CV6" s="5">
        <v>2</v>
      </c>
      <c r="CW6" s="5">
        <v>2</v>
      </c>
      <c r="CX6" s="5">
        <v>3</v>
      </c>
      <c r="CY6" s="5">
        <v>2</v>
      </c>
      <c r="CZ6" s="5">
        <v>2</v>
      </c>
      <c r="DA6" s="5">
        <v>4</v>
      </c>
      <c r="DB6" s="5">
        <v>2</v>
      </c>
      <c r="DC6" s="27">
        <v>10</v>
      </c>
      <c r="DD6" s="10">
        <v>10</v>
      </c>
      <c r="DE6" s="10">
        <v>10</v>
      </c>
      <c r="DF6" s="10">
        <v>10</v>
      </c>
      <c r="DG6" s="10">
        <v>10</v>
      </c>
      <c r="DH6" s="27">
        <v>10</v>
      </c>
      <c r="DI6" s="10">
        <v>10</v>
      </c>
      <c r="DJ6" s="10">
        <v>10</v>
      </c>
      <c r="DK6" s="10">
        <v>10</v>
      </c>
      <c r="DL6" s="10">
        <v>10</v>
      </c>
      <c r="DM6" s="3">
        <v>2</v>
      </c>
      <c r="DN6" s="3">
        <v>2</v>
      </c>
      <c r="DO6" s="3">
        <v>2</v>
      </c>
      <c r="DP6" s="3">
        <v>2</v>
      </c>
      <c r="DQ6" s="3">
        <v>2</v>
      </c>
      <c r="DR6" s="3">
        <v>2</v>
      </c>
      <c r="DS6" s="3">
        <v>2</v>
      </c>
      <c r="DT6" s="3">
        <v>2</v>
      </c>
      <c r="DU6" s="3">
        <v>2</v>
      </c>
      <c r="DV6" s="3">
        <v>2</v>
      </c>
      <c r="DW6" s="3">
        <v>2</v>
      </c>
      <c r="DX6" s="3">
        <v>2</v>
      </c>
      <c r="DY6" s="3">
        <v>2</v>
      </c>
      <c r="DZ6" s="3">
        <v>2</v>
      </c>
      <c r="EA6" s="3">
        <v>2</v>
      </c>
      <c r="EB6">
        <v>2</v>
      </c>
      <c r="EC6">
        <v>3</v>
      </c>
      <c r="ED6">
        <v>2</v>
      </c>
      <c r="EE6">
        <v>3</v>
      </c>
      <c r="EF6">
        <v>6</v>
      </c>
      <c r="EG6">
        <v>6</v>
      </c>
      <c r="EH6">
        <v>2</v>
      </c>
      <c r="EI6">
        <v>3</v>
      </c>
      <c r="EJ6">
        <v>3</v>
      </c>
      <c r="EK6">
        <v>5</v>
      </c>
      <c r="EL6">
        <v>3</v>
      </c>
      <c r="EM6">
        <v>2</v>
      </c>
      <c r="EN6">
        <v>6</v>
      </c>
      <c r="EO6">
        <v>2</v>
      </c>
      <c r="EP6">
        <v>2</v>
      </c>
      <c r="EQ6">
        <v>6</v>
      </c>
      <c r="ER6">
        <v>2</v>
      </c>
      <c r="ES6">
        <v>4</v>
      </c>
      <c r="ET6">
        <v>2</v>
      </c>
      <c r="EU6">
        <v>2</v>
      </c>
      <c r="EV6">
        <v>4</v>
      </c>
      <c r="EW6" s="3">
        <v>3.05</v>
      </c>
      <c r="EX6" s="3">
        <v>3.05</v>
      </c>
      <c r="EY6" s="3">
        <v>3.05</v>
      </c>
      <c r="EZ6" s="3">
        <v>3.05</v>
      </c>
      <c r="FA6" s="3">
        <v>3.05</v>
      </c>
      <c r="FB6" s="3">
        <v>3.05</v>
      </c>
      <c r="FC6" s="3">
        <v>3.05</v>
      </c>
      <c r="FD6" s="3">
        <v>3.05</v>
      </c>
      <c r="FE6" s="3">
        <v>3.05</v>
      </c>
      <c r="FF6" s="3">
        <v>3.05</v>
      </c>
      <c r="FG6" s="3">
        <v>3.05</v>
      </c>
      <c r="FH6" s="3">
        <v>3.05</v>
      </c>
      <c r="FI6" s="3">
        <v>3.05</v>
      </c>
      <c r="FJ6" s="3">
        <v>3.05</v>
      </c>
      <c r="FK6" s="3">
        <v>3.05</v>
      </c>
      <c r="FL6" s="3">
        <v>3.05</v>
      </c>
      <c r="FM6" s="3">
        <v>3.05</v>
      </c>
      <c r="FN6" s="3">
        <v>3.05</v>
      </c>
      <c r="FO6" s="3">
        <v>3.05</v>
      </c>
      <c r="FP6" s="3">
        <v>3.05</v>
      </c>
      <c r="FQ6" s="3">
        <v>3</v>
      </c>
      <c r="FR6">
        <v>3</v>
      </c>
      <c r="FS6">
        <v>4</v>
      </c>
      <c r="FT6">
        <v>4</v>
      </c>
      <c r="FU6">
        <v>3</v>
      </c>
      <c r="FV6">
        <v>6</v>
      </c>
      <c r="FW6">
        <v>5</v>
      </c>
      <c r="FX6">
        <v>3</v>
      </c>
      <c r="FY6">
        <v>9</v>
      </c>
      <c r="FZ6">
        <v>4</v>
      </c>
      <c r="GA6">
        <v>8</v>
      </c>
      <c r="GB6">
        <v>6</v>
      </c>
      <c r="GC6">
        <v>4</v>
      </c>
      <c r="GD6">
        <v>9</v>
      </c>
      <c r="GE6">
        <v>4</v>
      </c>
      <c r="GF6">
        <v>2</v>
      </c>
      <c r="GG6">
        <v>2</v>
      </c>
      <c r="GH6">
        <v>2</v>
      </c>
      <c r="GI6">
        <v>14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22</v>
      </c>
      <c r="GS6">
        <v>8</v>
      </c>
      <c r="GT6">
        <v>2</v>
      </c>
      <c r="GU6">
        <v>2</v>
      </c>
      <c r="GV6">
        <v>14</v>
      </c>
      <c r="GW6">
        <v>2</v>
      </c>
      <c r="GX6">
        <v>2</v>
      </c>
      <c r="GY6">
        <v>15</v>
      </c>
      <c r="GZ6" s="6">
        <v>13</v>
      </c>
      <c r="HA6" s="45">
        <v>4</v>
      </c>
      <c r="HB6" s="45">
        <v>2</v>
      </c>
      <c r="HC6" s="45">
        <v>2</v>
      </c>
      <c r="HD6">
        <v>10</v>
      </c>
      <c r="HE6">
        <v>2</v>
      </c>
      <c r="HF6">
        <v>2</v>
      </c>
      <c r="HG6">
        <v>2</v>
      </c>
      <c r="HH6">
        <v>2</v>
      </c>
      <c r="HI6">
        <v>10</v>
      </c>
      <c r="HJ6">
        <v>16</v>
      </c>
      <c r="HK6" s="3">
        <v>6</v>
      </c>
      <c r="HL6" s="45"/>
      <c r="HM6" s="45"/>
      <c r="HN6" s="45"/>
      <c r="HO6" s="6">
        <v>3</v>
      </c>
      <c r="HP6" s="6">
        <v>2</v>
      </c>
      <c r="HQ6" s="6">
        <v>3</v>
      </c>
      <c r="HR6" s="45">
        <v>3</v>
      </c>
      <c r="HS6" s="45"/>
      <c r="HT6" s="45"/>
      <c r="HU6" s="45"/>
      <c r="HV6" s="4">
        <v>2</v>
      </c>
      <c r="HW6" s="45">
        <v>2</v>
      </c>
      <c r="HX6" s="45">
        <v>2</v>
      </c>
      <c r="HY6" s="45">
        <v>2</v>
      </c>
      <c r="HZ6" s="45">
        <v>2</v>
      </c>
      <c r="IA6" s="45">
        <v>2</v>
      </c>
      <c r="IB6" s="45">
        <v>2</v>
      </c>
      <c r="IC6" s="45">
        <v>2</v>
      </c>
      <c r="ID6" s="45">
        <v>2</v>
      </c>
      <c r="IE6" s="45">
        <v>2</v>
      </c>
      <c r="IF6" s="45">
        <v>2</v>
      </c>
      <c r="IG6" s="45">
        <v>2</v>
      </c>
      <c r="IH6" s="45">
        <v>2</v>
      </c>
      <c r="II6" s="6">
        <v>3</v>
      </c>
      <c r="IJ6" s="6">
        <v>2</v>
      </c>
      <c r="IK6" s="6">
        <v>3</v>
      </c>
      <c r="IL6" s="45">
        <v>3</v>
      </c>
      <c r="IM6" s="3">
        <v>6</v>
      </c>
      <c r="IN6" s="45">
        <v>2</v>
      </c>
      <c r="IO6" s="45">
        <v>2</v>
      </c>
      <c r="IP6" s="45">
        <v>3</v>
      </c>
      <c r="IQ6" s="45">
        <v>3</v>
      </c>
      <c r="IR6" s="45">
        <v>3</v>
      </c>
      <c r="IS6" s="45">
        <v>3</v>
      </c>
      <c r="IT6" s="45">
        <v>3</v>
      </c>
      <c r="IU6" s="45">
        <v>5</v>
      </c>
      <c r="IV6" s="45">
        <v>2</v>
      </c>
      <c r="IW6" s="45">
        <v>1</v>
      </c>
      <c r="IX6" s="45">
        <v>3</v>
      </c>
      <c r="IY6" s="45">
        <v>3</v>
      </c>
      <c r="IZ6" s="45">
        <v>1</v>
      </c>
      <c r="JA6" s="45">
        <v>2</v>
      </c>
      <c r="JB6" s="45">
        <v>1</v>
      </c>
      <c r="JC6" s="45">
        <v>2</v>
      </c>
      <c r="JD6" s="45">
        <v>2</v>
      </c>
      <c r="JE6" s="45">
        <v>2</v>
      </c>
      <c r="JF6" s="45">
        <v>2</v>
      </c>
      <c r="JG6" s="45">
        <v>3</v>
      </c>
      <c r="JH6" s="45">
        <v>2</v>
      </c>
      <c r="JI6" s="45">
        <v>3</v>
      </c>
      <c r="JJ6" s="45">
        <v>2</v>
      </c>
      <c r="JK6" s="45">
        <v>2</v>
      </c>
      <c r="JL6" s="3">
        <v>6</v>
      </c>
      <c r="JM6" s="45">
        <v>6</v>
      </c>
      <c r="JN6" s="45">
        <v>6</v>
      </c>
      <c r="JO6" s="45">
        <v>6</v>
      </c>
      <c r="JP6" s="4">
        <v>6</v>
      </c>
      <c r="JQ6" s="45">
        <v>6</v>
      </c>
      <c r="JR6" s="45">
        <v>8</v>
      </c>
      <c r="JS6" s="45">
        <v>5</v>
      </c>
      <c r="JT6" s="45">
        <v>7</v>
      </c>
      <c r="JU6" s="45">
        <v>4</v>
      </c>
      <c r="JV6" s="45">
        <v>6</v>
      </c>
      <c r="JW6" s="45">
        <v>8</v>
      </c>
      <c r="JX6" s="45">
        <v>8</v>
      </c>
      <c r="JY6" s="45">
        <v>13</v>
      </c>
      <c r="JZ6" s="45">
        <v>16</v>
      </c>
      <c r="KA6" s="45">
        <v>13</v>
      </c>
      <c r="KB6" s="45">
        <v>6</v>
      </c>
      <c r="KC6" s="45">
        <v>4</v>
      </c>
      <c r="KD6" s="45">
        <v>5</v>
      </c>
      <c r="KE6" s="45">
        <v>10.5</v>
      </c>
      <c r="KF6" s="45">
        <v>7</v>
      </c>
      <c r="KG6" s="45">
        <v>8</v>
      </c>
      <c r="KH6" s="45">
        <v>9</v>
      </c>
      <c r="KI6" s="6">
        <v>7.5</v>
      </c>
      <c r="KJ6" s="45">
        <v>10</v>
      </c>
      <c r="KK6" s="45">
        <v>21</v>
      </c>
      <c r="KL6" s="45">
        <v>12</v>
      </c>
      <c r="KM6" s="45">
        <v>10</v>
      </c>
      <c r="KN6" s="45">
        <v>20</v>
      </c>
      <c r="KO6" s="45">
        <v>15</v>
      </c>
      <c r="KP6" s="45">
        <v>15</v>
      </c>
      <c r="KQ6" s="45">
        <v>5</v>
      </c>
      <c r="KR6" s="45">
        <v>5</v>
      </c>
      <c r="KS6" s="3">
        <v>6</v>
      </c>
      <c r="KT6" s="45">
        <v>6</v>
      </c>
      <c r="KU6" s="45">
        <v>6</v>
      </c>
      <c r="KV6" s="45">
        <v>6</v>
      </c>
      <c r="KW6" s="45">
        <v>10</v>
      </c>
      <c r="KX6" s="3"/>
      <c r="LF6" s="3">
        <v>3.24</v>
      </c>
      <c r="LG6" s="6">
        <v>3.24</v>
      </c>
      <c r="LH6" s="6">
        <v>3.24</v>
      </c>
      <c r="LI6" s="6">
        <v>3.24</v>
      </c>
      <c r="LJ6" s="6">
        <v>3.24</v>
      </c>
      <c r="LK6" s="6">
        <v>3.24</v>
      </c>
      <c r="LL6" s="6">
        <v>3.24</v>
      </c>
      <c r="LM6" s="6">
        <v>3.24</v>
      </c>
      <c r="LN6" s="6">
        <v>3.24</v>
      </c>
      <c r="LO6" s="6">
        <v>3.24</v>
      </c>
      <c r="LP6" s="6">
        <v>3.24</v>
      </c>
      <c r="LQ6" s="6">
        <v>3.24</v>
      </c>
      <c r="LR6" s="6">
        <v>3.24</v>
      </c>
      <c r="LS6" s="6">
        <v>3.24</v>
      </c>
      <c r="LT6" s="6">
        <v>3.24</v>
      </c>
      <c r="LU6" s="6">
        <v>3.24</v>
      </c>
      <c r="LV6" s="45">
        <v>15</v>
      </c>
      <c r="LW6" s="45">
        <v>15</v>
      </c>
      <c r="LX6" s="45">
        <v>15</v>
      </c>
      <c r="LY6" s="45">
        <v>3</v>
      </c>
      <c r="LZ6" s="45">
        <v>2</v>
      </c>
      <c r="MA6" s="45">
        <v>2</v>
      </c>
      <c r="MB6" s="45">
        <v>3</v>
      </c>
      <c r="MC6" s="45">
        <v>1</v>
      </c>
      <c r="MD6" s="45">
        <v>1</v>
      </c>
      <c r="ME6" s="45">
        <v>1</v>
      </c>
      <c r="MF6" s="45">
        <v>1</v>
      </c>
      <c r="MG6" s="45">
        <v>2</v>
      </c>
      <c r="MH6" s="45">
        <v>2</v>
      </c>
      <c r="MI6" s="45">
        <v>2</v>
      </c>
      <c r="MJ6" s="45">
        <v>4</v>
      </c>
      <c r="MK6" s="4">
        <v>1.5</v>
      </c>
      <c r="ML6" s="45">
        <v>1.5</v>
      </c>
      <c r="MM6" s="45">
        <v>1.5</v>
      </c>
      <c r="MN6" s="45">
        <v>1.5</v>
      </c>
      <c r="MO6" s="45">
        <v>1.5</v>
      </c>
      <c r="MP6" s="45">
        <v>1.5</v>
      </c>
      <c r="MQ6" s="45">
        <v>1.5</v>
      </c>
      <c r="MR6" s="45">
        <v>1.5</v>
      </c>
      <c r="MS6" s="45">
        <v>1.5</v>
      </c>
      <c r="MT6" s="45">
        <v>1.5</v>
      </c>
      <c r="MU6" s="45">
        <v>1.5</v>
      </c>
      <c r="MV6" s="45">
        <v>1.5</v>
      </c>
      <c r="MW6" s="45">
        <v>1.5</v>
      </c>
      <c r="MX6" s="45">
        <v>1.5</v>
      </c>
      <c r="MY6" s="45">
        <v>1.5</v>
      </c>
      <c r="MZ6" s="45">
        <v>1.5</v>
      </c>
      <c r="NA6" s="45">
        <v>1.5</v>
      </c>
      <c r="NB6" s="45">
        <v>1.5</v>
      </c>
      <c r="NC6" s="45">
        <v>1.5</v>
      </c>
      <c r="ND6" s="45">
        <v>1.5</v>
      </c>
      <c r="NE6" s="45">
        <v>1.5</v>
      </c>
      <c r="NF6" s="45">
        <v>1.5</v>
      </c>
      <c r="NG6" s="45">
        <v>1.5</v>
      </c>
      <c r="NH6" s="45">
        <v>1.5</v>
      </c>
      <c r="NI6" s="45">
        <v>1.5</v>
      </c>
      <c r="NJ6" s="6">
        <v>3</v>
      </c>
      <c r="NK6" s="6">
        <v>2</v>
      </c>
      <c r="NL6" s="6">
        <v>1</v>
      </c>
      <c r="NM6" s="45">
        <v>1</v>
      </c>
      <c r="NN6" s="45">
        <v>1</v>
      </c>
      <c r="NO6" s="45">
        <v>4</v>
      </c>
      <c r="NP6" s="45">
        <v>4</v>
      </c>
      <c r="NQ6" s="45">
        <v>3</v>
      </c>
      <c r="NR6" s="45">
        <v>3</v>
      </c>
      <c r="NS6" s="45">
        <v>5</v>
      </c>
      <c r="NT6" s="45">
        <v>4</v>
      </c>
      <c r="NU6" s="45">
        <v>2</v>
      </c>
      <c r="NV6" s="45">
        <v>4</v>
      </c>
      <c r="NW6" s="45">
        <v>2</v>
      </c>
      <c r="NX6" s="45">
        <v>2</v>
      </c>
      <c r="NY6" s="45">
        <v>5</v>
      </c>
      <c r="NZ6" s="45">
        <v>3</v>
      </c>
      <c r="OA6" s="45">
        <v>2</v>
      </c>
      <c r="OB6" s="45">
        <v>2</v>
      </c>
      <c r="OC6" s="45">
        <v>3</v>
      </c>
      <c r="OD6" s="45">
        <v>1</v>
      </c>
      <c r="OE6" s="45">
        <v>1</v>
      </c>
      <c r="OF6" s="45">
        <v>1</v>
      </c>
      <c r="OG6" s="45">
        <v>1</v>
      </c>
      <c r="OH6" s="45">
        <v>2</v>
      </c>
      <c r="OI6" s="45">
        <v>2</v>
      </c>
      <c r="OJ6" s="45">
        <v>2</v>
      </c>
      <c r="OK6" s="45">
        <v>4</v>
      </c>
      <c r="OL6" s="3">
        <v>4</v>
      </c>
      <c r="OM6" s="45">
        <v>4</v>
      </c>
      <c r="ON6" s="45">
        <v>2</v>
      </c>
      <c r="OO6" s="45">
        <v>8</v>
      </c>
      <c r="OP6" s="45">
        <v>2</v>
      </c>
      <c r="OQ6" s="45">
        <v>5</v>
      </c>
      <c r="OR6" s="45">
        <v>5</v>
      </c>
      <c r="OS6" s="45">
        <v>6</v>
      </c>
      <c r="OT6" s="45">
        <v>4</v>
      </c>
      <c r="OU6" s="45">
        <v>5</v>
      </c>
      <c r="OV6" s="45">
        <v>5</v>
      </c>
      <c r="OW6" s="3">
        <v>4</v>
      </c>
      <c r="OX6" s="45">
        <v>4</v>
      </c>
      <c r="OY6" s="45">
        <v>2</v>
      </c>
      <c r="OZ6" s="45">
        <v>8</v>
      </c>
      <c r="PA6" s="45">
        <v>2</v>
      </c>
      <c r="PB6" s="45">
        <v>5</v>
      </c>
      <c r="PC6" s="45">
        <v>5</v>
      </c>
      <c r="PD6" s="45">
        <v>6</v>
      </c>
      <c r="PE6" s="45">
        <v>4</v>
      </c>
      <c r="PF6" s="45">
        <v>5</v>
      </c>
      <c r="PG6" s="45">
        <v>5</v>
      </c>
      <c r="PH6">
        <v>6</v>
      </c>
      <c r="PI6">
        <v>6</v>
      </c>
      <c r="PJ6">
        <v>2</v>
      </c>
      <c r="PK6">
        <v>3</v>
      </c>
      <c r="PL6">
        <v>3</v>
      </c>
      <c r="PM6">
        <v>5</v>
      </c>
      <c r="PN6">
        <v>3</v>
      </c>
      <c r="PS6">
        <v>2</v>
      </c>
      <c r="PT6">
        <v>3</v>
      </c>
      <c r="PU6">
        <v>2</v>
      </c>
      <c r="PV6">
        <v>3</v>
      </c>
      <c r="PW6">
        <v>2</v>
      </c>
      <c r="PX6">
        <v>2</v>
      </c>
      <c r="PY6">
        <v>6</v>
      </c>
      <c r="QB6" s="4">
        <v>2</v>
      </c>
      <c r="QC6" s="45">
        <v>2</v>
      </c>
      <c r="QD6" s="45">
        <v>2</v>
      </c>
      <c r="QE6" s="45">
        <v>2</v>
      </c>
      <c r="QF6" s="45">
        <v>2</v>
      </c>
      <c r="QG6" s="45">
        <v>2</v>
      </c>
      <c r="QH6" s="6">
        <v>2</v>
      </c>
      <c r="QI6" s="6">
        <v>2</v>
      </c>
      <c r="QJ6" s="6">
        <v>2</v>
      </c>
      <c r="QK6" s="6">
        <v>2</v>
      </c>
      <c r="QL6" s="6">
        <v>2</v>
      </c>
      <c r="QM6" s="6">
        <v>2</v>
      </c>
      <c r="QN6" s="71">
        <v>2</v>
      </c>
      <c r="QO6" s="71">
        <v>3</v>
      </c>
      <c r="QP6" s="71">
        <v>2</v>
      </c>
      <c r="QQ6" s="71">
        <v>2</v>
      </c>
      <c r="QR6" s="71">
        <v>2</v>
      </c>
      <c r="QS6" s="71">
        <v>2</v>
      </c>
      <c r="QT6" s="71">
        <v>2</v>
      </c>
      <c r="QU6" s="72">
        <v>3</v>
      </c>
      <c r="QV6" s="71">
        <v>2</v>
      </c>
      <c r="QW6" s="72">
        <v>3</v>
      </c>
      <c r="QX6" s="71">
        <v>2</v>
      </c>
      <c r="QY6" s="71">
        <v>6</v>
      </c>
      <c r="QZ6" s="71">
        <v>3</v>
      </c>
      <c r="RA6" s="71">
        <v>6</v>
      </c>
      <c r="RB6" s="71">
        <v>6</v>
      </c>
      <c r="RC6" s="71">
        <v>2</v>
      </c>
      <c r="RD6" s="71">
        <v>6</v>
      </c>
      <c r="RE6" s="71">
        <v>3</v>
      </c>
      <c r="RF6" s="71">
        <v>3</v>
      </c>
      <c r="RG6" s="71">
        <v>5</v>
      </c>
      <c r="RH6" s="71">
        <v>3</v>
      </c>
      <c r="RI6" s="71">
        <v>2</v>
      </c>
      <c r="RJ6" s="71">
        <v>2</v>
      </c>
      <c r="RK6" s="71">
        <v>6</v>
      </c>
      <c r="RL6" s="3">
        <v>3</v>
      </c>
      <c r="RM6" s="45">
        <v>1</v>
      </c>
      <c r="RN6" s="45">
        <v>2</v>
      </c>
      <c r="RO6" s="5">
        <v>2</v>
      </c>
      <c r="RP6" s="5">
        <v>2</v>
      </c>
      <c r="RQ6" s="6">
        <v>3</v>
      </c>
      <c r="RR6" s="5">
        <v>2</v>
      </c>
      <c r="RS6" s="5">
        <v>2</v>
      </c>
      <c r="RT6" s="5">
        <v>2</v>
      </c>
      <c r="RU6" s="6">
        <v>4</v>
      </c>
      <c r="RV6" s="3">
        <v>3</v>
      </c>
      <c r="RW6" s="45">
        <v>1</v>
      </c>
      <c r="RX6" s="45">
        <v>2</v>
      </c>
      <c r="RY6" s="5">
        <v>2</v>
      </c>
      <c r="RZ6" s="5">
        <v>2</v>
      </c>
      <c r="SA6" s="6">
        <v>3</v>
      </c>
      <c r="SB6" s="5">
        <v>2</v>
      </c>
      <c r="SC6" s="5">
        <v>2</v>
      </c>
      <c r="SD6" s="5">
        <v>2</v>
      </c>
      <c r="SE6" s="6">
        <v>4</v>
      </c>
      <c r="SF6" s="78">
        <v>1.5</v>
      </c>
      <c r="SG6" s="78">
        <v>1.5</v>
      </c>
      <c r="SH6" s="78">
        <v>1.5</v>
      </c>
      <c r="SI6" s="78">
        <v>1.5</v>
      </c>
      <c r="SJ6" s="78">
        <v>1.5</v>
      </c>
      <c r="SK6" s="78">
        <v>1.5</v>
      </c>
      <c r="SL6" s="78">
        <v>1.5</v>
      </c>
      <c r="SM6" s="78">
        <v>1.5</v>
      </c>
      <c r="SN6" s="78">
        <v>1.5</v>
      </c>
      <c r="SO6" s="78">
        <v>1.5</v>
      </c>
      <c r="SP6" s="78">
        <v>1.5</v>
      </c>
      <c r="SQ6" s="78">
        <v>1.5</v>
      </c>
      <c r="SR6" s="78">
        <v>1.5</v>
      </c>
      <c r="SS6" s="78">
        <v>1.5</v>
      </c>
      <c r="ST6" s="78">
        <v>1.5</v>
      </c>
      <c r="SU6" s="78">
        <v>1.5</v>
      </c>
      <c r="SV6" s="78">
        <v>1.5</v>
      </c>
      <c r="SW6" s="78">
        <v>1.5</v>
      </c>
      <c r="SX6" s="78">
        <v>1.5</v>
      </c>
      <c r="SY6" s="78">
        <v>1.5</v>
      </c>
      <c r="SZ6" s="78">
        <v>1.5</v>
      </c>
      <c r="TA6" s="78">
        <v>1.5</v>
      </c>
      <c r="TB6" s="78">
        <v>1.5</v>
      </c>
      <c r="TC6" s="78">
        <v>1.5</v>
      </c>
      <c r="TD6" s="78">
        <v>1.5</v>
      </c>
      <c r="TE6" s="69">
        <v>3</v>
      </c>
      <c r="TF6" s="69">
        <v>2</v>
      </c>
      <c r="TG6" s="69">
        <v>1</v>
      </c>
      <c r="TH6" s="69">
        <v>1</v>
      </c>
      <c r="TI6" s="69">
        <v>1</v>
      </c>
      <c r="TJ6" s="69">
        <v>4</v>
      </c>
      <c r="TK6" s="69">
        <v>4</v>
      </c>
      <c r="TL6" s="69">
        <v>3</v>
      </c>
      <c r="TM6" s="69">
        <v>3</v>
      </c>
      <c r="TN6" s="69">
        <v>5</v>
      </c>
      <c r="TO6" s="69">
        <v>4</v>
      </c>
      <c r="TP6" s="69">
        <v>1</v>
      </c>
      <c r="TQ6" s="69">
        <v>4</v>
      </c>
      <c r="TR6" s="69">
        <v>2</v>
      </c>
      <c r="TS6" s="69">
        <v>2</v>
      </c>
      <c r="TT6" s="69">
        <v>5</v>
      </c>
      <c r="TU6" s="3"/>
      <c r="TV6" s="69"/>
      <c r="TW6" s="69"/>
      <c r="TX6" s="45">
        <v>6</v>
      </c>
      <c r="TY6" s="45">
        <v>4</v>
      </c>
      <c r="TZ6" s="45">
        <v>4</v>
      </c>
      <c r="UA6" s="6">
        <v>8</v>
      </c>
      <c r="UB6" s="45"/>
      <c r="UC6" s="45"/>
      <c r="UD6" s="45"/>
      <c r="UE6" s="45">
        <v>6</v>
      </c>
      <c r="UF6" s="45">
        <v>4</v>
      </c>
      <c r="UG6" s="45">
        <v>4</v>
      </c>
      <c r="UH6" s="45">
        <v>2</v>
      </c>
      <c r="UI6" s="45">
        <v>2</v>
      </c>
      <c r="UJ6" s="3">
        <v>2</v>
      </c>
      <c r="UK6" s="45">
        <v>2</v>
      </c>
      <c r="UL6" s="45">
        <v>2</v>
      </c>
      <c r="UM6" s="45">
        <v>6</v>
      </c>
      <c r="UN6" s="45">
        <v>4</v>
      </c>
      <c r="UO6" s="45">
        <v>4</v>
      </c>
      <c r="UP6" s="6">
        <v>8</v>
      </c>
      <c r="UQ6" s="45">
        <v>2</v>
      </c>
      <c r="UR6" s="45">
        <v>2</v>
      </c>
      <c r="US6" s="45">
        <v>2</v>
      </c>
      <c r="UT6" s="45">
        <v>6</v>
      </c>
      <c r="UU6" s="45">
        <v>4</v>
      </c>
      <c r="UV6" s="45">
        <v>4</v>
      </c>
      <c r="UW6" s="45">
        <v>2</v>
      </c>
      <c r="UX6" s="45">
        <v>2</v>
      </c>
      <c r="UY6" s="3"/>
      <c r="VF6" s="3">
        <v>2.86</v>
      </c>
      <c r="VG6" s="6">
        <v>2.86</v>
      </c>
      <c r="VH6" s="6">
        <v>2.86</v>
      </c>
      <c r="VI6" s="6">
        <v>2.86</v>
      </c>
      <c r="VJ6" s="6">
        <v>2.86</v>
      </c>
      <c r="VK6" s="6">
        <v>2.86</v>
      </c>
      <c r="VL6" s="6">
        <v>2.86</v>
      </c>
      <c r="VM6" s="6">
        <v>2.86</v>
      </c>
      <c r="VN6" s="6">
        <v>2.86</v>
      </c>
      <c r="VO6" s="6">
        <v>2.86</v>
      </c>
      <c r="VP6" s="6">
        <v>2.86</v>
      </c>
      <c r="VQ6" s="6">
        <v>2.86</v>
      </c>
      <c r="VR6" s="6">
        <v>2.86</v>
      </c>
      <c r="VS6" s="6">
        <v>2.86</v>
      </c>
      <c r="VT6" s="6">
        <v>2.86</v>
      </c>
      <c r="VU6" s="6">
        <v>2.86</v>
      </c>
      <c r="VV6" s="6">
        <v>2.86</v>
      </c>
      <c r="VW6" s="6">
        <v>15</v>
      </c>
      <c r="VX6" s="6">
        <v>15</v>
      </c>
      <c r="VY6" s="6">
        <v>15</v>
      </c>
    </row>
    <row r="7" spans="1:597" s="92" customFormat="1">
      <c r="A7" s="97" t="s">
        <v>648</v>
      </c>
      <c r="B7" s="86">
        <v>1</v>
      </c>
      <c r="C7" s="86">
        <v>1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86">
        <v>1</v>
      </c>
      <c r="J7" s="86">
        <v>1</v>
      </c>
      <c r="K7" s="86">
        <v>1</v>
      </c>
      <c r="L7" s="86">
        <v>1</v>
      </c>
      <c r="M7" s="86">
        <v>1</v>
      </c>
      <c r="N7" s="86">
        <v>1</v>
      </c>
      <c r="O7" s="86">
        <v>1</v>
      </c>
      <c r="P7" s="86">
        <v>1</v>
      </c>
      <c r="Q7" s="86">
        <v>10</v>
      </c>
      <c r="R7" s="86">
        <v>11</v>
      </c>
      <c r="S7" s="86">
        <v>10</v>
      </c>
      <c r="T7" s="86">
        <v>6</v>
      </c>
      <c r="U7" s="86">
        <v>13</v>
      </c>
      <c r="V7" s="87">
        <v>4</v>
      </c>
      <c r="W7" s="86">
        <v>3</v>
      </c>
      <c r="X7" s="86">
        <v>10</v>
      </c>
      <c r="Y7" s="86">
        <v>16</v>
      </c>
      <c r="Z7" s="86">
        <v>11</v>
      </c>
      <c r="AA7" s="86">
        <v>6</v>
      </c>
      <c r="AB7" s="86">
        <v>7</v>
      </c>
      <c r="AC7" s="86">
        <v>1</v>
      </c>
      <c r="AD7" s="86">
        <v>10</v>
      </c>
      <c r="AE7" s="86">
        <v>11</v>
      </c>
      <c r="AF7" s="86">
        <v>8</v>
      </c>
      <c r="AG7" s="86">
        <v>10</v>
      </c>
      <c r="AH7" s="86">
        <v>7.5</v>
      </c>
      <c r="AI7" s="86">
        <v>4</v>
      </c>
      <c r="AJ7" s="86">
        <v>7</v>
      </c>
      <c r="AK7" s="86">
        <v>16.5</v>
      </c>
      <c r="AL7" s="86">
        <v>12</v>
      </c>
      <c r="AM7" s="86">
        <v>10</v>
      </c>
      <c r="AN7" s="86">
        <v>16.5</v>
      </c>
      <c r="AO7" s="86">
        <v>11</v>
      </c>
      <c r="AP7" s="86">
        <v>4</v>
      </c>
      <c r="AQ7" s="86">
        <v>4</v>
      </c>
      <c r="AR7" s="86">
        <v>7.5</v>
      </c>
      <c r="AS7" s="86">
        <v>24</v>
      </c>
      <c r="AT7" s="86">
        <v>8</v>
      </c>
      <c r="AU7" s="86">
        <v>12</v>
      </c>
      <c r="AV7" s="86">
        <v>8</v>
      </c>
      <c r="AW7" s="86">
        <v>8</v>
      </c>
      <c r="AX7" s="86">
        <v>16</v>
      </c>
      <c r="AY7" s="86">
        <v>12</v>
      </c>
      <c r="AZ7" s="86">
        <v>12</v>
      </c>
      <c r="BA7" s="87">
        <v>1</v>
      </c>
      <c r="BB7" s="86">
        <v>1</v>
      </c>
      <c r="BC7" s="86">
        <v>1</v>
      </c>
      <c r="BD7" s="86">
        <v>1</v>
      </c>
      <c r="BE7" s="86">
        <v>1</v>
      </c>
      <c r="BF7" s="86">
        <v>1</v>
      </c>
      <c r="BG7" s="86">
        <v>1</v>
      </c>
      <c r="BH7" s="86">
        <v>1</v>
      </c>
      <c r="BI7" s="86">
        <v>1</v>
      </c>
      <c r="BJ7" s="86">
        <v>1</v>
      </c>
      <c r="BK7" s="86">
        <v>1</v>
      </c>
      <c r="BL7" s="86">
        <v>1</v>
      </c>
      <c r="BM7" s="86">
        <v>1</v>
      </c>
      <c r="BN7" s="86">
        <v>1</v>
      </c>
      <c r="BO7" s="86">
        <v>1</v>
      </c>
      <c r="BP7" s="86">
        <v>1</v>
      </c>
      <c r="BQ7" s="86">
        <v>1</v>
      </c>
      <c r="BR7" s="86">
        <v>1</v>
      </c>
      <c r="BS7" s="86">
        <v>1</v>
      </c>
      <c r="BT7" s="86">
        <v>1</v>
      </c>
      <c r="BU7" s="86">
        <v>1</v>
      </c>
      <c r="BV7" s="86">
        <v>1</v>
      </c>
      <c r="BW7" s="86">
        <v>1</v>
      </c>
      <c r="BX7" s="88">
        <v>3</v>
      </c>
      <c r="BY7" s="89">
        <v>1</v>
      </c>
      <c r="BZ7" s="89">
        <v>2</v>
      </c>
      <c r="CA7" s="89">
        <v>2</v>
      </c>
      <c r="CB7" s="89">
        <v>2</v>
      </c>
      <c r="CC7" s="89">
        <v>3</v>
      </c>
      <c r="CD7" s="89">
        <v>4</v>
      </c>
      <c r="CE7" s="89">
        <v>2</v>
      </c>
      <c r="CF7" s="89">
        <v>2</v>
      </c>
      <c r="CG7" s="89">
        <v>3</v>
      </c>
      <c r="CH7" s="89">
        <v>2</v>
      </c>
      <c r="CI7" s="89">
        <v>2</v>
      </c>
      <c r="CJ7" s="89">
        <v>2</v>
      </c>
      <c r="CK7" s="89">
        <v>2</v>
      </c>
      <c r="CL7" s="89">
        <v>2</v>
      </c>
      <c r="CM7" s="89">
        <v>2</v>
      </c>
      <c r="CN7" s="89">
        <v>4</v>
      </c>
      <c r="CO7" s="89">
        <v>1</v>
      </c>
      <c r="CP7" s="89">
        <v>3</v>
      </c>
      <c r="CQ7" s="89">
        <v>2</v>
      </c>
      <c r="CR7" s="89">
        <v>2</v>
      </c>
      <c r="CS7" s="89">
        <v>1</v>
      </c>
      <c r="CT7" s="89">
        <v>4</v>
      </c>
      <c r="CU7" s="89">
        <v>4</v>
      </c>
      <c r="CV7" s="89">
        <v>2</v>
      </c>
      <c r="CW7" s="89">
        <v>2</v>
      </c>
      <c r="CX7" s="89">
        <v>3</v>
      </c>
      <c r="CY7" s="89">
        <v>2</v>
      </c>
      <c r="CZ7" s="89">
        <v>2</v>
      </c>
      <c r="DA7" s="89">
        <v>4</v>
      </c>
      <c r="DB7" s="89">
        <v>2</v>
      </c>
      <c r="DC7" s="87">
        <v>10</v>
      </c>
      <c r="DD7" s="86">
        <v>10</v>
      </c>
      <c r="DE7" s="86">
        <v>10</v>
      </c>
      <c r="DF7" s="86">
        <v>10</v>
      </c>
      <c r="DG7" s="86">
        <v>10</v>
      </c>
      <c r="DH7" s="87">
        <v>10</v>
      </c>
      <c r="DI7" s="86">
        <v>10</v>
      </c>
      <c r="DJ7" s="86">
        <v>10</v>
      </c>
      <c r="DK7" s="86">
        <v>10</v>
      </c>
      <c r="DL7" s="86">
        <v>10</v>
      </c>
      <c r="DM7" s="90">
        <v>1</v>
      </c>
      <c r="DN7" s="90">
        <v>1</v>
      </c>
      <c r="DO7" s="90">
        <v>1</v>
      </c>
      <c r="DP7" s="90">
        <v>1</v>
      </c>
      <c r="DQ7" s="90">
        <v>1</v>
      </c>
      <c r="DR7" s="90">
        <v>1</v>
      </c>
      <c r="DS7" s="90">
        <v>1</v>
      </c>
      <c r="DT7" s="90">
        <v>1</v>
      </c>
      <c r="DU7" s="90">
        <v>1</v>
      </c>
      <c r="DV7" s="90">
        <v>1</v>
      </c>
      <c r="DW7" s="90">
        <v>1</v>
      </c>
      <c r="DX7" s="90">
        <v>1</v>
      </c>
      <c r="DY7" s="90">
        <v>1</v>
      </c>
      <c r="DZ7" s="90">
        <v>1</v>
      </c>
      <c r="EA7" s="90">
        <v>1</v>
      </c>
      <c r="EB7" s="91">
        <v>2</v>
      </c>
      <c r="EC7" s="91">
        <v>3</v>
      </c>
      <c r="ED7" s="91">
        <v>2</v>
      </c>
      <c r="EE7" s="91">
        <v>3</v>
      </c>
      <c r="EF7" s="91">
        <v>6</v>
      </c>
      <c r="EG7" s="91">
        <v>6</v>
      </c>
      <c r="EH7" s="91">
        <v>2</v>
      </c>
      <c r="EI7" s="91">
        <v>3</v>
      </c>
      <c r="EJ7" s="91">
        <v>3</v>
      </c>
      <c r="EK7" s="91">
        <v>5</v>
      </c>
      <c r="EL7" s="91">
        <v>3</v>
      </c>
      <c r="EM7" s="91">
        <v>2</v>
      </c>
      <c r="EN7" s="91">
        <v>6</v>
      </c>
      <c r="EO7" s="91">
        <v>2</v>
      </c>
      <c r="EP7" s="91">
        <v>2</v>
      </c>
      <c r="EQ7" s="91">
        <v>6</v>
      </c>
      <c r="ER7" s="91">
        <v>2</v>
      </c>
      <c r="ES7" s="91">
        <v>4</v>
      </c>
      <c r="ET7" s="91">
        <v>2</v>
      </c>
      <c r="EU7" s="91">
        <v>2</v>
      </c>
      <c r="EV7" s="91">
        <v>4</v>
      </c>
      <c r="EW7" s="90">
        <v>1</v>
      </c>
      <c r="EX7" s="90">
        <v>1</v>
      </c>
      <c r="EY7" s="90">
        <v>1</v>
      </c>
      <c r="EZ7" s="90">
        <v>1</v>
      </c>
      <c r="FA7" s="90">
        <v>1</v>
      </c>
      <c r="FB7" s="90">
        <v>1</v>
      </c>
      <c r="FC7" s="90">
        <v>1</v>
      </c>
      <c r="FD7" s="90">
        <v>1</v>
      </c>
      <c r="FE7" s="90">
        <v>1</v>
      </c>
      <c r="FF7" s="90">
        <v>1</v>
      </c>
      <c r="FG7" s="90">
        <v>1</v>
      </c>
      <c r="FH7" s="90">
        <v>1</v>
      </c>
      <c r="FI7" s="90">
        <v>1</v>
      </c>
      <c r="FJ7" s="90">
        <v>1</v>
      </c>
      <c r="FK7" s="90">
        <v>1</v>
      </c>
      <c r="FL7" s="90">
        <v>1</v>
      </c>
      <c r="FM7" s="90">
        <v>1</v>
      </c>
      <c r="FN7" s="90">
        <v>1</v>
      </c>
      <c r="FO7" s="90">
        <v>1</v>
      </c>
      <c r="FP7" s="90">
        <v>1</v>
      </c>
      <c r="FQ7" s="90">
        <v>3</v>
      </c>
      <c r="FR7" s="91">
        <v>3</v>
      </c>
      <c r="FS7" s="91">
        <v>4</v>
      </c>
      <c r="FT7" s="91">
        <v>4</v>
      </c>
      <c r="FU7" s="91">
        <v>3</v>
      </c>
      <c r="FV7" s="91">
        <v>6</v>
      </c>
      <c r="FW7" s="91">
        <v>5</v>
      </c>
      <c r="FX7" s="91">
        <v>3</v>
      </c>
      <c r="FY7" s="91">
        <v>9</v>
      </c>
      <c r="FZ7" s="91">
        <v>4</v>
      </c>
      <c r="GA7" s="91">
        <v>8</v>
      </c>
      <c r="GB7" s="91">
        <v>6</v>
      </c>
      <c r="GC7" s="91">
        <v>4</v>
      </c>
      <c r="GD7" s="91">
        <v>9</v>
      </c>
      <c r="GE7" s="91">
        <v>4</v>
      </c>
      <c r="GF7" s="91">
        <v>1</v>
      </c>
      <c r="GG7" s="91">
        <v>1</v>
      </c>
      <c r="GH7" s="91">
        <v>1</v>
      </c>
      <c r="GI7" s="91">
        <v>14</v>
      </c>
      <c r="GJ7" s="91">
        <v>1</v>
      </c>
      <c r="GK7" s="91">
        <v>1</v>
      </c>
      <c r="GL7" s="91">
        <v>1</v>
      </c>
      <c r="GM7" s="91">
        <v>1</v>
      </c>
      <c r="GN7" s="91">
        <v>1</v>
      </c>
      <c r="GO7" s="91">
        <v>1</v>
      </c>
      <c r="GP7" s="91">
        <v>1</v>
      </c>
      <c r="GQ7" s="91">
        <v>1</v>
      </c>
      <c r="GR7" s="91">
        <v>22</v>
      </c>
      <c r="GS7" s="91">
        <v>8</v>
      </c>
      <c r="GT7" s="91">
        <v>1</v>
      </c>
      <c r="GU7" s="91">
        <v>1</v>
      </c>
      <c r="GV7" s="91">
        <v>14</v>
      </c>
      <c r="GW7" s="91">
        <v>1</v>
      </c>
      <c r="GX7" s="91">
        <v>1</v>
      </c>
      <c r="GY7" s="91">
        <v>15</v>
      </c>
      <c r="GZ7" s="92">
        <v>13</v>
      </c>
      <c r="HA7" s="93">
        <v>4</v>
      </c>
      <c r="HB7" s="93">
        <v>1</v>
      </c>
      <c r="HC7" s="93">
        <v>1</v>
      </c>
      <c r="HD7" s="91">
        <v>10</v>
      </c>
      <c r="HE7" s="91">
        <v>1</v>
      </c>
      <c r="HF7" s="91">
        <v>1</v>
      </c>
      <c r="HG7" s="91">
        <v>1</v>
      </c>
      <c r="HH7" s="91">
        <v>1</v>
      </c>
      <c r="HI7" s="91">
        <v>10</v>
      </c>
      <c r="HJ7" s="91">
        <v>16</v>
      </c>
      <c r="HK7" s="90">
        <v>6</v>
      </c>
      <c r="HL7" s="93">
        <v>1</v>
      </c>
      <c r="HM7" s="93">
        <v>1</v>
      </c>
      <c r="HN7" s="93">
        <v>1</v>
      </c>
      <c r="HO7" s="92">
        <v>3</v>
      </c>
      <c r="HP7" s="92">
        <v>2</v>
      </c>
      <c r="HQ7" s="92">
        <v>3</v>
      </c>
      <c r="HR7" s="93">
        <v>3</v>
      </c>
      <c r="HS7" s="93">
        <v>1</v>
      </c>
      <c r="HT7" s="93">
        <v>1</v>
      </c>
      <c r="HU7" s="93">
        <v>1</v>
      </c>
      <c r="HV7" s="113">
        <v>1</v>
      </c>
      <c r="HW7" s="93">
        <v>1</v>
      </c>
      <c r="HX7" s="93">
        <v>1</v>
      </c>
      <c r="HY7" s="93">
        <v>1</v>
      </c>
      <c r="HZ7" s="93">
        <v>1</v>
      </c>
      <c r="IA7" s="93">
        <v>1</v>
      </c>
      <c r="IB7" s="93">
        <v>1</v>
      </c>
      <c r="IC7" s="93">
        <v>1</v>
      </c>
      <c r="ID7" s="93">
        <v>1</v>
      </c>
      <c r="IE7" s="93">
        <v>1</v>
      </c>
      <c r="IF7" s="93">
        <v>1</v>
      </c>
      <c r="IG7" s="93">
        <v>1</v>
      </c>
      <c r="IH7" s="93">
        <v>1</v>
      </c>
      <c r="II7" s="92">
        <v>3</v>
      </c>
      <c r="IJ7" s="92">
        <v>2</v>
      </c>
      <c r="IK7" s="92">
        <v>3</v>
      </c>
      <c r="IL7" s="93">
        <v>3</v>
      </c>
      <c r="IM7" s="90">
        <v>6</v>
      </c>
      <c r="IN7" s="93">
        <v>2</v>
      </c>
      <c r="IO7" s="93">
        <v>2</v>
      </c>
      <c r="IP7" s="93">
        <v>3</v>
      </c>
      <c r="IQ7" s="93">
        <v>3</v>
      </c>
      <c r="IR7" s="93">
        <v>3</v>
      </c>
      <c r="IS7" s="93">
        <v>3</v>
      </c>
      <c r="IT7" s="93">
        <v>3</v>
      </c>
      <c r="IU7" s="93">
        <v>5</v>
      </c>
      <c r="IV7" s="93">
        <v>2</v>
      </c>
      <c r="IW7" s="93">
        <v>1</v>
      </c>
      <c r="IX7" s="93">
        <v>3</v>
      </c>
      <c r="IY7" s="93">
        <v>3</v>
      </c>
      <c r="IZ7" s="93">
        <v>1</v>
      </c>
      <c r="JA7" s="93">
        <v>2</v>
      </c>
      <c r="JB7" s="93">
        <v>1</v>
      </c>
      <c r="JC7" s="93">
        <v>2</v>
      </c>
      <c r="JD7" s="93">
        <v>2</v>
      </c>
      <c r="JE7" s="93">
        <v>2</v>
      </c>
      <c r="JF7" s="93">
        <v>2</v>
      </c>
      <c r="JG7" s="93">
        <v>3</v>
      </c>
      <c r="JH7" s="93">
        <v>2</v>
      </c>
      <c r="JI7" s="93">
        <v>3</v>
      </c>
      <c r="JJ7" s="93">
        <v>2</v>
      </c>
      <c r="JK7" s="93">
        <v>2</v>
      </c>
      <c r="JL7" s="90">
        <v>6</v>
      </c>
      <c r="JM7" s="93">
        <v>6</v>
      </c>
      <c r="JN7" s="93">
        <v>6</v>
      </c>
      <c r="JO7" s="93">
        <v>6</v>
      </c>
      <c r="JP7" s="113">
        <v>6</v>
      </c>
      <c r="JQ7" s="93">
        <v>6</v>
      </c>
      <c r="JR7" s="93">
        <v>8</v>
      </c>
      <c r="JS7" s="93">
        <v>1</v>
      </c>
      <c r="JT7" s="93">
        <v>7</v>
      </c>
      <c r="JU7" s="93">
        <v>1</v>
      </c>
      <c r="JV7" s="93">
        <v>6</v>
      </c>
      <c r="JW7" s="93">
        <v>8</v>
      </c>
      <c r="JX7" s="93">
        <v>8</v>
      </c>
      <c r="JY7" s="93">
        <v>13</v>
      </c>
      <c r="JZ7" s="93">
        <v>16</v>
      </c>
      <c r="KA7" s="93">
        <v>13</v>
      </c>
      <c r="KB7" s="93">
        <v>6</v>
      </c>
      <c r="KC7" s="93">
        <v>4</v>
      </c>
      <c r="KD7" s="93">
        <v>5</v>
      </c>
      <c r="KE7" s="93">
        <v>10.5</v>
      </c>
      <c r="KF7" s="93">
        <v>7</v>
      </c>
      <c r="KG7" s="93">
        <v>8</v>
      </c>
      <c r="KH7" s="93">
        <v>9</v>
      </c>
      <c r="KI7" s="92">
        <v>7.5</v>
      </c>
      <c r="KJ7" s="93">
        <v>10</v>
      </c>
      <c r="KK7" s="93">
        <v>21</v>
      </c>
      <c r="KL7" s="93">
        <v>12</v>
      </c>
      <c r="KM7" s="93">
        <v>10</v>
      </c>
      <c r="KN7" s="93">
        <v>20</v>
      </c>
      <c r="KO7" s="93">
        <v>15</v>
      </c>
      <c r="KP7" s="93">
        <v>15</v>
      </c>
      <c r="KQ7" s="93">
        <v>5</v>
      </c>
      <c r="KR7" s="93">
        <v>5</v>
      </c>
      <c r="KS7" s="90">
        <v>6</v>
      </c>
      <c r="KT7" s="93">
        <v>6</v>
      </c>
      <c r="KU7" s="93">
        <v>6</v>
      </c>
      <c r="KV7" s="93">
        <v>6</v>
      </c>
      <c r="KW7" s="93">
        <v>10</v>
      </c>
      <c r="KX7" s="90">
        <v>1</v>
      </c>
      <c r="KY7" s="92">
        <v>1</v>
      </c>
      <c r="KZ7" s="92">
        <v>1</v>
      </c>
      <c r="LA7" s="92">
        <v>1</v>
      </c>
      <c r="LB7" s="92">
        <v>1</v>
      </c>
      <c r="LC7" s="92">
        <v>1</v>
      </c>
      <c r="LD7" s="92">
        <v>1</v>
      </c>
      <c r="LE7" s="92">
        <v>1</v>
      </c>
      <c r="LF7" s="90">
        <v>1</v>
      </c>
      <c r="LG7" s="92">
        <v>1</v>
      </c>
      <c r="LH7" s="92">
        <v>1</v>
      </c>
      <c r="LI7" s="92">
        <v>1</v>
      </c>
      <c r="LJ7" s="92">
        <v>1</v>
      </c>
      <c r="LK7" s="92">
        <v>1</v>
      </c>
      <c r="LL7" s="92">
        <v>1</v>
      </c>
      <c r="LM7" s="92">
        <v>1</v>
      </c>
      <c r="LN7" s="92">
        <v>1</v>
      </c>
      <c r="LO7" s="92">
        <v>1</v>
      </c>
      <c r="LP7" s="92">
        <v>1</v>
      </c>
      <c r="LQ7" s="92">
        <v>1</v>
      </c>
      <c r="LR7" s="92">
        <v>1</v>
      </c>
      <c r="LS7" s="92">
        <v>1</v>
      </c>
      <c r="LT7" s="92">
        <v>1</v>
      </c>
      <c r="LU7" s="92">
        <v>1</v>
      </c>
      <c r="LV7" s="93">
        <v>15</v>
      </c>
      <c r="LW7" s="93">
        <v>15</v>
      </c>
      <c r="LX7" s="93">
        <v>15</v>
      </c>
      <c r="LY7" s="93">
        <v>3</v>
      </c>
      <c r="LZ7" s="93">
        <v>2</v>
      </c>
      <c r="MA7" s="93">
        <v>2</v>
      </c>
      <c r="MB7" s="93">
        <v>3</v>
      </c>
      <c r="MC7" s="93">
        <v>1</v>
      </c>
      <c r="MD7" s="93">
        <v>1</v>
      </c>
      <c r="ME7" s="93">
        <v>1</v>
      </c>
      <c r="MF7" s="93">
        <v>1</v>
      </c>
      <c r="MG7" s="93">
        <v>2</v>
      </c>
      <c r="MH7" s="93">
        <v>2</v>
      </c>
      <c r="MI7" s="93">
        <v>2</v>
      </c>
      <c r="MJ7" s="93">
        <v>4</v>
      </c>
      <c r="MK7" s="113">
        <v>1</v>
      </c>
      <c r="ML7" s="93">
        <v>1</v>
      </c>
      <c r="MM7" s="93">
        <v>1</v>
      </c>
      <c r="MN7" s="93">
        <v>1</v>
      </c>
      <c r="MO7" s="93">
        <v>1</v>
      </c>
      <c r="MP7" s="93">
        <v>1</v>
      </c>
      <c r="MQ7" s="93">
        <v>1</v>
      </c>
      <c r="MR7" s="93">
        <v>1</v>
      </c>
      <c r="MS7" s="93">
        <v>1</v>
      </c>
      <c r="MT7" s="93">
        <v>1</v>
      </c>
      <c r="MU7" s="93">
        <v>1</v>
      </c>
      <c r="MV7" s="93">
        <v>1</v>
      </c>
      <c r="MW7" s="93">
        <v>1</v>
      </c>
      <c r="MX7" s="93">
        <v>1</v>
      </c>
      <c r="MY7" s="93">
        <v>1</v>
      </c>
      <c r="MZ7" s="93">
        <v>1</v>
      </c>
      <c r="NA7" s="93">
        <v>1</v>
      </c>
      <c r="NB7" s="93">
        <v>1</v>
      </c>
      <c r="NC7" s="93">
        <v>1</v>
      </c>
      <c r="ND7" s="93">
        <v>1</v>
      </c>
      <c r="NE7" s="93">
        <v>1</v>
      </c>
      <c r="NF7" s="93">
        <v>1</v>
      </c>
      <c r="NG7" s="93">
        <v>1</v>
      </c>
      <c r="NH7" s="93">
        <v>1</v>
      </c>
      <c r="NI7" s="93">
        <v>1</v>
      </c>
      <c r="NJ7" s="92">
        <v>3</v>
      </c>
      <c r="NK7" s="92">
        <v>2</v>
      </c>
      <c r="NL7" s="92">
        <v>1</v>
      </c>
      <c r="NM7" s="93">
        <v>1</v>
      </c>
      <c r="NN7" s="93">
        <v>1</v>
      </c>
      <c r="NO7" s="93">
        <v>4</v>
      </c>
      <c r="NP7" s="93">
        <v>4</v>
      </c>
      <c r="NQ7" s="93">
        <v>3</v>
      </c>
      <c r="NR7" s="93">
        <v>3</v>
      </c>
      <c r="NS7" s="93">
        <v>5</v>
      </c>
      <c r="NT7" s="93">
        <v>4</v>
      </c>
      <c r="NU7" s="93">
        <v>2</v>
      </c>
      <c r="NV7" s="93">
        <v>4</v>
      </c>
      <c r="NW7" s="93">
        <v>2</v>
      </c>
      <c r="NX7" s="93">
        <v>2</v>
      </c>
      <c r="NY7" s="93">
        <v>5</v>
      </c>
      <c r="NZ7" s="93">
        <v>3</v>
      </c>
      <c r="OA7" s="93">
        <v>2</v>
      </c>
      <c r="OB7" s="93">
        <v>2</v>
      </c>
      <c r="OC7" s="93">
        <v>3</v>
      </c>
      <c r="OD7" s="93">
        <v>1</v>
      </c>
      <c r="OE7" s="93">
        <v>1</v>
      </c>
      <c r="OF7" s="93">
        <v>1</v>
      </c>
      <c r="OG7" s="93">
        <v>1</v>
      </c>
      <c r="OH7" s="93">
        <v>2</v>
      </c>
      <c r="OI7" s="93">
        <v>2</v>
      </c>
      <c r="OJ7" s="93">
        <v>2</v>
      </c>
      <c r="OK7" s="93">
        <v>4</v>
      </c>
      <c r="OL7" s="90">
        <v>4</v>
      </c>
      <c r="OM7" s="93">
        <v>4</v>
      </c>
      <c r="ON7" s="93">
        <v>2</v>
      </c>
      <c r="OO7" s="93">
        <v>8</v>
      </c>
      <c r="OP7" s="93">
        <v>2</v>
      </c>
      <c r="OQ7" s="93">
        <v>5</v>
      </c>
      <c r="OR7" s="93">
        <v>5</v>
      </c>
      <c r="OS7" s="93">
        <v>6</v>
      </c>
      <c r="OT7" s="93">
        <v>4</v>
      </c>
      <c r="OU7" s="93">
        <v>5</v>
      </c>
      <c r="OV7" s="93">
        <v>5</v>
      </c>
      <c r="OW7" s="139">
        <v>4</v>
      </c>
      <c r="OX7" s="140">
        <v>4</v>
      </c>
      <c r="OY7" s="140">
        <v>2</v>
      </c>
      <c r="OZ7" s="93">
        <v>8</v>
      </c>
      <c r="PA7" s="93">
        <v>2</v>
      </c>
      <c r="PB7" s="140">
        <v>5</v>
      </c>
      <c r="PC7" s="140">
        <v>5</v>
      </c>
      <c r="PD7" s="93">
        <v>6</v>
      </c>
      <c r="PE7" s="93">
        <v>4</v>
      </c>
      <c r="PF7" s="140">
        <v>5</v>
      </c>
      <c r="PG7" s="140">
        <v>5</v>
      </c>
      <c r="PH7" s="91">
        <v>6</v>
      </c>
      <c r="PI7" s="91">
        <v>6</v>
      </c>
      <c r="PJ7" s="91">
        <v>2</v>
      </c>
      <c r="PK7" s="91">
        <v>3</v>
      </c>
      <c r="PL7" s="91">
        <v>3</v>
      </c>
      <c r="PM7" s="91">
        <v>5</v>
      </c>
      <c r="PN7" s="91">
        <v>3</v>
      </c>
      <c r="PO7" s="92">
        <v>1</v>
      </c>
      <c r="PP7" s="92">
        <v>1</v>
      </c>
      <c r="PQ7" s="92">
        <v>1</v>
      </c>
      <c r="PR7" s="92">
        <v>1</v>
      </c>
      <c r="PS7" s="91">
        <v>2</v>
      </c>
      <c r="PT7" s="91">
        <v>3</v>
      </c>
      <c r="PU7" s="91">
        <v>2</v>
      </c>
      <c r="PV7" s="91">
        <v>3</v>
      </c>
      <c r="PW7" s="91">
        <v>2</v>
      </c>
      <c r="PX7" s="91">
        <v>2</v>
      </c>
      <c r="PY7" s="91">
        <v>6</v>
      </c>
      <c r="PZ7" s="92">
        <v>1</v>
      </c>
      <c r="QA7" s="92">
        <v>1</v>
      </c>
      <c r="QB7" s="113">
        <v>1</v>
      </c>
      <c r="QC7" s="93">
        <v>1</v>
      </c>
      <c r="QD7" s="93">
        <v>1</v>
      </c>
      <c r="QE7" s="93">
        <v>1</v>
      </c>
      <c r="QF7" s="93">
        <v>1</v>
      </c>
      <c r="QG7" s="93">
        <v>1</v>
      </c>
      <c r="QH7" s="92">
        <v>1</v>
      </c>
      <c r="QI7" s="92">
        <v>1</v>
      </c>
      <c r="QJ7" s="92">
        <v>1</v>
      </c>
      <c r="QK7" s="92">
        <v>1</v>
      </c>
      <c r="QL7" s="92">
        <v>1</v>
      </c>
      <c r="QM7" s="92">
        <v>1</v>
      </c>
      <c r="QN7" s="141">
        <v>2</v>
      </c>
      <c r="QO7" s="141">
        <v>3</v>
      </c>
      <c r="QP7" s="141">
        <v>2</v>
      </c>
      <c r="QQ7" s="141">
        <v>2</v>
      </c>
      <c r="QR7" s="141">
        <v>2</v>
      </c>
      <c r="QS7" s="141">
        <v>2</v>
      </c>
      <c r="QT7" s="142">
        <v>2</v>
      </c>
      <c r="QU7" s="142">
        <v>3</v>
      </c>
      <c r="QV7" s="142">
        <v>2</v>
      </c>
      <c r="QW7" s="142">
        <v>3</v>
      </c>
      <c r="QX7" s="141">
        <v>2</v>
      </c>
      <c r="QY7" s="141">
        <v>6</v>
      </c>
      <c r="QZ7" s="141">
        <v>3</v>
      </c>
      <c r="RA7" s="142">
        <v>6</v>
      </c>
      <c r="RB7" s="142">
        <v>6</v>
      </c>
      <c r="RC7" s="142">
        <v>2</v>
      </c>
      <c r="RD7" s="91">
        <v>6</v>
      </c>
      <c r="RE7" s="141">
        <v>3</v>
      </c>
      <c r="RF7" s="141">
        <v>3</v>
      </c>
      <c r="RG7" s="141">
        <v>5</v>
      </c>
      <c r="RH7" s="141">
        <v>3</v>
      </c>
      <c r="RI7" s="142">
        <v>2</v>
      </c>
      <c r="RJ7" s="142">
        <v>2</v>
      </c>
      <c r="RK7" s="142">
        <v>6</v>
      </c>
      <c r="RL7" s="90">
        <v>3</v>
      </c>
      <c r="RM7" s="93">
        <v>1</v>
      </c>
      <c r="RN7" s="93">
        <v>2</v>
      </c>
      <c r="RO7" s="89">
        <v>2</v>
      </c>
      <c r="RP7" s="89">
        <v>2</v>
      </c>
      <c r="RQ7" s="92">
        <v>3</v>
      </c>
      <c r="RR7" s="89">
        <v>2</v>
      </c>
      <c r="RS7" s="89">
        <v>2</v>
      </c>
      <c r="RT7" s="89">
        <v>2</v>
      </c>
      <c r="RU7" s="92">
        <v>4</v>
      </c>
      <c r="RV7" s="90">
        <v>3</v>
      </c>
      <c r="RW7" s="93">
        <v>1</v>
      </c>
      <c r="RX7" s="93">
        <v>2</v>
      </c>
      <c r="RY7" s="89">
        <v>2</v>
      </c>
      <c r="RZ7" s="89">
        <v>2</v>
      </c>
      <c r="SA7" s="92">
        <v>3</v>
      </c>
      <c r="SB7" s="89">
        <v>2</v>
      </c>
      <c r="SC7" s="89">
        <v>2</v>
      </c>
      <c r="SD7" s="89">
        <v>2</v>
      </c>
      <c r="SE7" s="92">
        <v>4</v>
      </c>
      <c r="SF7" s="94">
        <v>1</v>
      </c>
      <c r="SG7" s="94">
        <v>1</v>
      </c>
      <c r="SH7" s="94">
        <v>1</v>
      </c>
      <c r="SI7" s="94">
        <v>1</v>
      </c>
      <c r="SJ7" s="94">
        <v>1</v>
      </c>
      <c r="SK7" s="94">
        <v>1</v>
      </c>
      <c r="SL7" s="94">
        <v>1</v>
      </c>
      <c r="SM7" s="94">
        <v>1</v>
      </c>
      <c r="SN7" s="94">
        <v>1</v>
      </c>
      <c r="SO7" s="94">
        <v>1</v>
      </c>
      <c r="SP7" s="94">
        <v>1</v>
      </c>
      <c r="SQ7" s="94">
        <v>1</v>
      </c>
      <c r="SR7" s="94">
        <v>1</v>
      </c>
      <c r="SS7" s="94">
        <v>1</v>
      </c>
      <c r="ST7" s="94">
        <v>1</v>
      </c>
      <c r="SU7" s="94">
        <v>1</v>
      </c>
      <c r="SV7" s="94">
        <v>1</v>
      </c>
      <c r="SW7" s="94">
        <v>1</v>
      </c>
      <c r="SX7" s="94">
        <v>1</v>
      </c>
      <c r="SY7" s="94">
        <v>1</v>
      </c>
      <c r="SZ7" s="94">
        <v>1</v>
      </c>
      <c r="TA7" s="94">
        <v>1</v>
      </c>
      <c r="TB7" s="94">
        <v>1</v>
      </c>
      <c r="TC7" s="94">
        <v>1</v>
      </c>
      <c r="TD7" s="94">
        <v>1</v>
      </c>
      <c r="TE7" s="95">
        <v>3</v>
      </c>
      <c r="TF7" s="95">
        <v>2</v>
      </c>
      <c r="TG7" s="95">
        <v>1</v>
      </c>
      <c r="TH7" s="95">
        <v>1</v>
      </c>
      <c r="TI7" s="95">
        <v>1</v>
      </c>
      <c r="TJ7" s="95">
        <v>4</v>
      </c>
      <c r="TK7" s="95">
        <v>4</v>
      </c>
      <c r="TL7" s="95">
        <v>3</v>
      </c>
      <c r="TM7" s="95">
        <v>3</v>
      </c>
      <c r="TN7" s="95">
        <v>5</v>
      </c>
      <c r="TO7" s="95">
        <v>4</v>
      </c>
      <c r="TP7" s="95">
        <v>1</v>
      </c>
      <c r="TQ7" s="95">
        <v>4</v>
      </c>
      <c r="TR7" s="95">
        <v>2</v>
      </c>
      <c r="TS7" s="95">
        <v>2</v>
      </c>
      <c r="TT7" s="95">
        <v>5</v>
      </c>
      <c r="TU7" s="90">
        <v>1</v>
      </c>
      <c r="TV7" s="95">
        <v>1</v>
      </c>
      <c r="TW7" s="95">
        <v>1</v>
      </c>
      <c r="TX7" s="93">
        <v>6</v>
      </c>
      <c r="TY7" s="93">
        <v>4</v>
      </c>
      <c r="TZ7" s="93">
        <v>4</v>
      </c>
      <c r="UA7" s="92">
        <v>8</v>
      </c>
      <c r="UB7" s="93">
        <v>1</v>
      </c>
      <c r="UC7" s="93">
        <v>1</v>
      </c>
      <c r="UD7" s="93">
        <v>1</v>
      </c>
      <c r="UE7" s="93">
        <v>6</v>
      </c>
      <c r="UF7" s="93">
        <v>6</v>
      </c>
      <c r="UG7" s="93">
        <v>4</v>
      </c>
      <c r="UH7" s="93">
        <v>2</v>
      </c>
      <c r="UI7" s="93">
        <v>2</v>
      </c>
      <c r="UJ7" s="90">
        <v>1</v>
      </c>
      <c r="UK7" s="93">
        <v>1</v>
      </c>
      <c r="UL7" s="93">
        <v>1</v>
      </c>
      <c r="UM7" s="93">
        <v>6</v>
      </c>
      <c r="UN7" s="93">
        <v>4</v>
      </c>
      <c r="UO7" s="93">
        <v>4</v>
      </c>
      <c r="UP7" s="92">
        <v>8</v>
      </c>
      <c r="UQ7" s="93">
        <v>1</v>
      </c>
      <c r="UR7" s="93">
        <v>1</v>
      </c>
      <c r="US7" s="93">
        <v>1</v>
      </c>
      <c r="UT7" s="93">
        <v>6</v>
      </c>
      <c r="UU7" s="93">
        <v>6</v>
      </c>
      <c r="UV7" s="93">
        <v>4</v>
      </c>
      <c r="UW7" s="93">
        <v>2</v>
      </c>
      <c r="UX7" s="93">
        <v>2</v>
      </c>
      <c r="UY7" s="90">
        <v>1</v>
      </c>
      <c r="UZ7" s="92">
        <v>1</v>
      </c>
      <c r="VA7" s="92">
        <v>1</v>
      </c>
      <c r="VB7" s="92">
        <v>1</v>
      </c>
      <c r="VC7" s="92">
        <v>1</v>
      </c>
      <c r="VD7" s="92">
        <v>1</v>
      </c>
      <c r="VE7" s="92">
        <v>1</v>
      </c>
      <c r="VF7" s="90">
        <v>1</v>
      </c>
      <c r="VG7" s="92">
        <v>1</v>
      </c>
      <c r="VH7" s="92">
        <v>1</v>
      </c>
      <c r="VI7" s="92">
        <v>1</v>
      </c>
      <c r="VJ7" s="92">
        <v>1</v>
      </c>
      <c r="VK7" s="92">
        <v>1</v>
      </c>
      <c r="VL7" s="92">
        <v>1</v>
      </c>
      <c r="VM7" s="92">
        <v>1</v>
      </c>
      <c r="VN7" s="92">
        <v>1</v>
      </c>
      <c r="VO7" s="92">
        <v>1</v>
      </c>
      <c r="VP7" s="92">
        <v>1</v>
      </c>
      <c r="VQ7" s="92">
        <v>1</v>
      </c>
      <c r="VR7" s="92">
        <v>1</v>
      </c>
      <c r="VS7" s="92">
        <v>1</v>
      </c>
      <c r="VT7" s="92">
        <v>1</v>
      </c>
      <c r="VU7" s="92">
        <v>1</v>
      </c>
      <c r="VV7" s="92">
        <v>1</v>
      </c>
      <c r="VW7" s="92">
        <v>15</v>
      </c>
      <c r="VX7" s="92">
        <v>15</v>
      </c>
      <c r="VY7" s="92">
        <v>15</v>
      </c>
    </row>
    <row r="8" spans="1:597" s="221" customFormat="1">
      <c r="A8" s="215" t="s">
        <v>120</v>
      </c>
      <c r="B8" s="216">
        <v>1</v>
      </c>
      <c r="C8" s="216">
        <v>6</v>
      </c>
      <c r="D8" s="216">
        <v>3</v>
      </c>
      <c r="E8" s="216">
        <v>4</v>
      </c>
      <c r="F8" s="216">
        <v>7</v>
      </c>
      <c r="G8" s="216">
        <v>4</v>
      </c>
      <c r="H8" s="216">
        <v>1</v>
      </c>
      <c r="I8" s="216">
        <v>1</v>
      </c>
      <c r="J8" s="216">
        <v>8</v>
      </c>
      <c r="K8" s="216">
        <v>1</v>
      </c>
      <c r="L8" s="216">
        <v>1</v>
      </c>
      <c r="M8" s="216">
        <v>5</v>
      </c>
      <c r="N8" s="216">
        <v>1</v>
      </c>
      <c r="O8" s="216">
        <v>1</v>
      </c>
      <c r="P8" s="216">
        <v>7</v>
      </c>
      <c r="Q8" s="216">
        <v>6</v>
      </c>
      <c r="R8" s="216">
        <v>2</v>
      </c>
      <c r="S8" s="216">
        <v>1</v>
      </c>
      <c r="T8" s="216">
        <v>5</v>
      </c>
      <c r="U8" s="216">
        <v>11</v>
      </c>
      <c r="V8" s="217">
        <v>2</v>
      </c>
      <c r="W8" s="216">
        <v>3</v>
      </c>
      <c r="X8" s="216">
        <v>4</v>
      </c>
      <c r="Y8" s="216">
        <v>3</v>
      </c>
      <c r="Z8" s="216">
        <v>1</v>
      </c>
      <c r="AA8" s="216">
        <v>1</v>
      </c>
      <c r="AB8" s="216">
        <v>6</v>
      </c>
      <c r="AC8" s="216">
        <v>1</v>
      </c>
      <c r="AD8" s="216">
        <v>1</v>
      </c>
      <c r="AE8" s="216">
        <v>4</v>
      </c>
      <c r="AF8" s="216">
        <v>4</v>
      </c>
      <c r="AG8" s="216">
        <v>4</v>
      </c>
      <c r="AH8" s="216">
        <v>2</v>
      </c>
      <c r="AI8" s="216">
        <v>2</v>
      </c>
      <c r="AJ8" s="216">
        <v>6</v>
      </c>
      <c r="AK8" s="216">
        <v>7</v>
      </c>
      <c r="AL8" s="216">
        <v>2</v>
      </c>
      <c r="AM8" s="216">
        <v>2</v>
      </c>
      <c r="AN8" s="216">
        <v>7</v>
      </c>
      <c r="AO8" s="216">
        <v>8</v>
      </c>
      <c r="AP8" s="216">
        <v>2</v>
      </c>
      <c r="AQ8" s="216">
        <v>6</v>
      </c>
      <c r="AR8" s="216">
        <v>6</v>
      </c>
      <c r="AS8" s="216">
        <v>9</v>
      </c>
      <c r="AT8" s="216">
        <v>10</v>
      </c>
      <c r="AU8" s="216">
        <v>9</v>
      </c>
      <c r="AV8" s="216">
        <v>6</v>
      </c>
      <c r="AW8" s="216">
        <v>3</v>
      </c>
      <c r="AX8" s="216">
        <v>9</v>
      </c>
      <c r="AY8" s="216">
        <v>1</v>
      </c>
      <c r="AZ8" s="216">
        <v>5</v>
      </c>
      <c r="BA8" s="217">
        <v>1</v>
      </c>
      <c r="BB8" s="216">
        <v>1</v>
      </c>
      <c r="BC8" s="216">
        <v>1</v>
      </c>
      <c r="BD8" s="216">
        <v>6</v>
      </c>
      <c r="BE8" s="216">
        <v>1</v>
      </c>
      <c r="BF8" s="216">
        <v>1</v>
      </c>
      <c r="BG8" s="216">
        <v>1</v>
      </c>
      <c r="BH8" s="216">
        <v>1</v>
      </c>
      <c r="BI8" s="216">
        <v>1</v>
      </c>
      <c r="BJ8" s="216">
        <v>1</v>
      </c>
      <c r="BK8" s="216">
        <v>1</v>
      </c>
      <c r="BL8" s="216">
        <v>4</v>
      </c>
      <c r="BM8" s="216">
        <v>4</v>
      </c>
      <c r="BN8" s="216">
        <v>4</v>
      </c>
      <c r="BO8" s="216">
        <v>4</v>
      </c>
      <c r="BP8" s="216">
        <v>2</v>
      </c>
      <c r="BQ8" s="216">
        <v>2</v>
      </c>
      <c r="BR8" s="216">
        <v>2</v>
      </c>
      <c r="BS8" s="216">
        <v>2</v>
      </c>
      <c r="BT8" s="216">
        <v>2</v>
      </c>
      <c r="BU8" s="216">
        <v>2</v>
      </c>
      <c r="BV8" s="216">
        <v>2</v>
      </c>
      <c r="BW8" s="216">
        <v>9</v>
      </c>
      <c r="BX8" s="218">
        <v>3</v>
      </c>
      <c r="BY8" s="219">
        <v>3</v>
      </c>
      <c r="BZ8" s="219">
        <v>1</v>
      </c>
      <c r="CA8" s="219">
        <v>3</v>
      </c>
      <c r="CB8" s="219">
        <v>3</v>
      </c>
      <c r="CC8" s="219">
        <v>1</v>
      </c>
      <c r="CD8" s="219">
        <v>3</v>
      </c>
      <c r="CE8" s="219">
        <v>1</v>
      </c>
      <c r="CF8" s="219">
        <v>1</v>
      </c>
      <c r="CG8" s="219">
        <v>1</v>
      </c>
      <c r="CH8" s="219">
        <v>2</v>
      </c>
      <c r="CI8" s="219">
        <v>2</v>
      </c>
      <c r="CJ8" s="219">
        <v>1</v>
      </c>
      <c r="CK8" s="219">
        <v>1</v>
      </c>
      <c r="CL8" s="219">
        <v>1</v>
      </c>
      <c r="CM8" s="219">
        <v>3</v>
      </c>
      <c r="CN8" s="219">
        <v>3</v>
      </c>
      <c r="CO8" s="219">
        <v>3</v>
      </c>
      <c r="CP8" s="219">
        <v>1</v>
      </c>
      <c r="CQ8" s="219">
        <v>1</v>
      </c>
      <c r="CR8" s="219">
        <v>1</v>
      </c>
      <c r="CS8" s="219">
        <v>1</v>
      </c>
      <c r="CT8" s="219">
        <v>1</v>
      </c>
      <c r="CU8" s="219">
        <v>5</v>
      </c>
      <c r="CV8" s="219">
        <v>6</v>
      </c>
      <c r="CW8" s="219">
        <v>6</v>
      </c>
      <c r="CX8" s="219">
        <v>4</v>
      </c>
      <c r="CY8" s="219">
        <v>4</v>
      </c>
      <c r="CZ8" s="219">
        <v>4</v>
      </c>
      <c r="DA8" s="219">
        <v>4</v>
      </c>
      <c r="DB8" s="219">
        <v>4</v>
      </c>
      <c r="DC8" s="217">
        <v>6</v>
      </c>
      <c r="DD8" s="216">
        <v>9</v>
      </c>
      <c r="DE8" s="216">
        <v>6</v>
      </c>
      <c r="DF8" s="216">
        <v>6</v>
      </c>
      <c r="DG8" s="216">
        <v>6</v>
      </c>
      <c r="DH8" s="217">
        <v>8</v>
      </c>
      <c r="DI8" s="216">
        <v>9</v>
      </c>
      <c r="DJ8" s="216">
        <v>9</v>
      </c>
      <c r="DK8" s="216">
        <v>9</v>
      </c>
      <c r="DL8" s="216">
        <v>6</v>
      </c>
      <c r="DM8" s="220" t="s">
        <v>173</v>
      </c>
      <c r="DN8" s="220" t="s">
        <v>174</v>
      </c>
      <c r="DO8" s="220" t="s">
        <v>175</v>
      </c>
      <c r="DP8" s="220" t="s">
        <v>173</v>
      </c>
      <c r="DQ8" s="220" t="s">
        <v>176</v>
      </c>
      <c r="DR8" s="220" t="s">
        <v>177</v>
      </c>
      <c r="DS8" s="220" t="s">
        <v>177</v>
      </c>
      <c r="DT8" s="220" t="s">
        <v>178</v>
      </c>
      <c r="DU8" s="220" t="s">
        <v>178</v>
      </c>
      <c r="DV8" s="220" t="s">
        <v>179</v>
      </c>
      <c r="DW8" s="220" t="s">
        <v>173</v>
      </c>
      <c r="DX8" s="220" t="s">
        <v>173</v>
      </c>
      <c r="DY8" s="220" t="s">
        <v>179</v>
      </c>
      <c r="DZ8" s="220" t="s">
        <v>175</v>
      </c>
      <c r="EA8" s="220" t="s">
        <v>180</v>
      </c>
      <c r="EB8" s="220" t="s">
        <v>181</v>
      </c>
      <c r="EC8" s="221">
        <v>3</v>
      </c>
      <c r="ED8" s="221">
        <v>3</v>
      </c>
      <c r="EE8" s="221">
        <v>3</v>
      </c>
      <c r="EF8" s="220" t="s">
        <v>182</v>
      </c>
      <c r="EG8" s="221">
        <v>5</v>
      </c>
      <c r="EH8" s="221">
        <v>5</v>
      </c>
      <c r="EI8" s="220" t="s">
        <v>175</v>
      </c>
      <c r="EJ8" s="220" t="s">
        <v>175</v>
      </c>
      <c r="EK8" s="221">
        <v>9</v>
      </c>
      <c r="EL8" s="221">
        <v>9</v>
      </c>
      <c r="EM8" s="222" t="s">
        <v>183</v>
      </c>
      <c r="EN8" s="221">
        <v>4</v>
      </c>
      <c r="EO8" s="222" t="s">
        <v>180</v>
      </c>
      <c r="EP8" s="221">
        <v>8</v>
      </c>
      <c r="EQ8" s="221">
        <v>8</v>
      </c>
      <c r="ER8" s="223">
        <v>11</v>
      </c>
      <c r="ES8" s="223">
        <v>11</v>
      </c>
      <c r="ET8" s="223">
        <v>11</v>
      </c>
      <c r="EU8" s="223">
        <v>11</v>
      </c>
      <c r="EV8" s="221">
        <v>9</v>
      </c>
      <c r="EW8" s="224" t="s">
        <v>173</v>
      </c>
      <c r="EX8" s="222" t="s">
        <v>173</v>
      </c>
      <c r="EY8" s="222" t="s">
        <v>173</v>
      </c>
      <c r="EZ8" s="222" t="s">
        <v>173</v>
      </c>
      <c r="FA8" s="222" t="s">
        <v>175</v>
      </c>
      <c r="FB8" s="222" t="s">
        <v>173</v>
      </c>
      <c r="FC8" s="222" t="s">
        <v>173</v>
      </c>
      <c r="FD8" s="222" t="s">
        <v>173</v>
      </c>
      <c r="FE8" s="222" t="s">
        <v>173</v>
      </c>
      <c r="FF8" s="222" t="s">
        <v>183</v>
      </c>
      <c r="FG8" s="222" t="s">
        <v>183</v>
      </c>
      <c r="FH8" s="222" t="s">
        <v>183</v>
      </c>
      <c r="FI8" s="222" t="s">
        <v>183</v>
      </c>
      <c r="FJ8" s="222" t="s">
        <v>176</v>
      </c>
      <c r="FK8" s="222" t="s">
        <v>176</v>
      </c>
      <c r="FL8" s="222" t="s">
        <v>176</v>
      </c>
      <c r="FM8" s="222" t="s">
        <v>176</v>
      </c>
      <c r="FN8" s="222" t="s">
        <v>176</v>
      </c>
      <c r="FO8" s="222" t="s">
        <v>174</v>
      </c>
      <c r="FP8" s="222" t="s">
        <v>175</v>
      </c>
      <c r="FQ8" s="225">
        <v>3</v>
      </c>
      <c r="FR8" s="223">
        <v>3</v>
      </c>
      <c r="FS8" s="222" t="s">
        <v>181</v>
      </c>
      <c r="FT8" s="222" t="s">
        <v>181</v>
      </c>
      <c r="FU8" s="222" t="s">
        <v>183</v>
      </c>
      <c r="FV8" s="222" t="s">
        <v>173</v>
      </c>
      <c r="FW8" s="222" t="s">
        <v>180</v>
      </c>
      <c r="FX8" s="222" t="s">
        <v>173</v>
      </c>
      <c r="FY8" s="222" t="s">
        <v>173</v>
      </c>
      <c r="FZ8" s="222" t="s">
        <v>173</v>
      </c>
      <c r="GA8" s="222" t="s">
        <v>182</v>
      </c>
      <c r="GB8" s="222" t="s">
        <v>173</v>
      </c>
      <c r="GC8" s="222" t="s">
        <v>173</v>
      </c>
      <c r="GD8" s="222" t="s">
        <v>183</v>
      </c>
      <c r="GE8" s="222" t="s">
        <v>173</v>
      </c>
      <c r="GF8" s="226">
        <v>7</v>
      </c>
      <c r="GG8" s="227" t="s">
        <v>176</v>
      </c>
      <c r="GH8" s="227" t="s">
        <v>180</v>
      </c>
      <c r="GI8" s="227" t="s">
        <v>176</v>
      </c>
      <c r="GJ8" s="227" t="s">
        <v>181</v>
      </c>
      <c r="GK8" s="227" t="s">
        <v>173</v>
      </c>
      <c r="GL8" s="227" t="s">
        <v>183</v>
      </c>
      <c r="GM8" s="227" t="s">
        <v>180</v>
      </c>
      <c r="GN8" s="227" t="s">
        <v>181</v>
      </c>
      <c r="GO8" s="227" t="s">
        <v>173</v>
      </c>
      <c r="GP8" s="227">
        <v>1</v>
      </c>
      <c r="GQ8" s="227" t="s">
        <v>183</v>
      </c>
      <c r="GR8" s="227" t="s">
        <v>183</v>
      </c>
      <c r="GS8" s="227" t="s">
        <v>173</v>
      </c>
      <c r="GT8" s="227" t="s">
        <v>174</v>
      </c>
      <c r="GU8" s="227" t="s">
        <v>174</v>
      </c>
      <c r="GV8" s="227" t="s">
        <v>179</v>
      </c>
      <c r="GW8" s="227" t="s">
        <v>175</v>
      </c>
      <c r="GX8" s="227" t="s">
        <v>175</v>
      </c>
      <c r="GY8" s="228">
        <v>9</v>
      </c>
      <c r="GZ8" s="227" t="s">
        <v>181</v>
      </c>
      <c r="HA8" s="227" t="s">
        <v>175</v>
      </c>
      <c r="HB8" s="227" t="s">
        <v>176</v>
      </c>
      <c r="HC8" s="227" t="s">
        <v>179</v>
      </c>
      <c r="HD8" s="227" t="s">
        <v>180</v>
      </c>
      <c r="HE8" s="227" t="s">
        <v>177</v>
      </c>
      <c r="HF8" s="227" t="s">
        <v>178</v>
      </c>
      <c r="HG8" s="227" t="s">
        <v>177</v>
      </c>
      <c r="HH8" s="227" t="s">
        <v>178</v>
      </c>
      <c r="HI8" s="227" t="s">
        <v>178</v>
      </c>
      <c r="HJ8" s="229" t="s">
        <v>177</v>
      </c>
      <c r="HK8" s="230">
        <v>5</v>
      </c>
      <c r="HL8" s="221">
        <v>1</v>
      </c>
      <c r="HM8" s="221">
        <v>5</v>
      </c>
      <c r="HN8" s="221">
        <v>1</v>
      </c>
      <c r="HO8" s="219">
        <v>2</v>
      </c>
      <c r="HP8" s="219">
        <v>2</v>
      </c>
      <c r="HQ8" s="219">
        <v>2</v>
      </c>
      <c r="HR8" s="219">
        <v>2</v>
      </c>
      <c r="HS8" s="221">
        <v>3</v>
      </c>
      <c r="HT8" s="221">
        <v>4</v>
      </c>
      <c r="HU8" s="221">
        <v>1</v>
      </c>
      <c r="HV8" s="230">
        <v>1</v>
      </c>
      <c r="HW8" s="221">
        <v>9</v>
      </c>
      <c r="HX8" s="221">
        <v>10</v>
      </c>
      <c r="HY8" s="221">
        <v>9</v>
      </c>
      <c r="HZ8" s="221">
        <v>7</v>
      </c>
      <c r="IA8" s="221">
        <v>1</v>
      </c>
      <c r="IB8" s="221">
        <v>1</v>
      </c>
      <c r="IC8" s="221">
        <v>3</v>
      </c>
      <c r="ID8" s="221">
        <v>4</v>
      </c>
      <c r="IE8" s="221">
        <v>5</v>
      </c>
      <c r="IF8" s="221">
        <v>1</v>
      </c>
      <c r="IG8" s="221">
        <v>1</v>
      </c>
      <c r="IH8" s="221">
        <v>6</v>
      </c>
      <c r="II8" s="219">
        <v>2</v>
      </c>
      <c r="IJ8" s="219">
        <v>2</v>
      </c>
      <c r="IK8" s="219">
        <v>2</v>
      </c>
      <c r="IL8" s="219">
        <v>2</v>
      </c>
      <c r="IM8" s="230">
        <v>5</v>
      </c>
      <c r="IN8" s="221">
        <v>8</v>
      </c>
      <c r="IO8" s="221">
        <v>8</v>
      </c>
      <c r="IP8" s="221">
        <v>8</v>
      </c>
      <c r="IQ8" s="221">
        <v>6</v>
      </c>
      <c r="IR8" s="221">
        <v>6</v>
      </c>
      <c r="IS8" s="221">
        <v>6</v>
      </c>
      <c r="IT8" s="221">
        <v>6</v>
      </c>
      <c r="IU8" s="221">
        <v>1</v>
      </c>
      <c r="IV8" s="221">
        <v>1</v>
      </c>
      <c r="IW8" s="221">
        <v>1</v>
      </c>
      <c r="IX8" s="221">
        <v>7</v>
      </c>
      <c r="IY8" s="221">
        <v>7</v>
      </c>
      <c r="IZ8" s="221">
        <v>11</v>
      </c>
      <c r="JA8" s="221">
        <v>11</v>
      </c>
      <c r="JB8" s="221">
        <v>11</v>
      </c>
      <c r="JC8" s="221">
        <v>11</v>
      </c>
      <c r="JD8" s="221">
        <v>11</v>
      </c>
      <c r="JE8" s="221">
        <v>9</v>
      </c>
      <c r="JF8" s="221">
        <v>6</v>
      </c>
      <c r="JG8" s="221">
        <v>6</v>
      </c>
      <c r="JH8" s="221">
        <v>6</v>
      </c>
      <c r="JI8" s="221">
        <v>6</v>
      </c>
      <c r="JJ8" s="221">
        <v>8</v>
      </c>
      <c r="JK8" s="221">
        <v>8</v>
      </c>
      <c r="JL8" s="218">
        <v>9</v>
      </c>
      <c r="JM8" s="219">
        <v>9</v>
      </c>
      <c r="JN8" s="219">
        <v>1</v>
      </c>
      <c r="JO8" s="219">
        <v>1</v>
      </c>
      <c r="JP8" s="231">
        <v>1</v>
      </c>
      <c r="JQ8" s="232">
        <v>1</v>
      </c>
      <c r="JR8" s="232">
        <v>3</v>
      </c>
      <c r="JS8" s="232">
        <v>2</v>
      </c>
      <c r="JT8" s="232">
        <v>1</v>
      </c>
      <c r="JU8" s="232">
        <v>4</v>
      </c>
      <c r="JV8" s="232">
        <v>3</v>
      </c>
      <c r="JW8" s="232">
        <v>4</v>
      </c>
      <c r="JX8" s="232">
        <v>1</v>
      </c>
      <c r="JY8" s="232">
        <v>1</v>
      </c>
      <c r="JZ8" s="232">
        <v>7</v>
      </c>
      <c r="KA8" s="232">
        <v>1</v>
      </c>
      <c r="KB8" s="232">
        <v>7</v>
      </c>
      <c r="KC8" s="232">
        <v>7</v>
      </c>
      <c r="KD8" s="232">
        <v>6</v>
      </c>
      <c r="KE8" s="232">
        <v>2</v>
      </c>
      <c r="KF8" s="232">
        <v>6</v>
      </c>
      <c r="KG8" s="232">
        <v>7</v>
      </c>
      <c r="KH8" s="232">
        <v>2</v>
      </c>
      <c r="KI8" s="232">
        <v>2</v>
      </c>
      <c r="KJ8" s="232">
        <v>1</v>
      </c>
      <c r="KK8" s="232">
        <v>7</v>
      </c>
      <c r="KL8" s="232">
        <v>7</v>
      </c>
      <c r="KM8" s="232">
        <v>5</v>
      </c>
      <c r="KN8" s="232">
        <v>9</v>
      </c>
      <c r="KO8" s="232">
        <v>9</v>
      </c>
      <c r="KP8" s="232">
        <v>3</v>
      </c>
      <c r="KQ8" s="232">
        <v>6</v>
      </c>
      <c r="KR8" s="232">
        <v>10</v>
      </c>
      <c r="KS8" s="218">
        <v>9</v>
      </c>
      <c r="KT8" s="219">
        <v>9</v>
      </c>
      <c r="KU8" s="219">
        <v>1</v>
      </c>
      <c r="KV8" s="219">
        <v>1</v>
      </c>
      <c r="KW8" s="233">
        <v>5</v>
      </c>
      <c r="KX8" s="230">
        <v>6</v>
      </c>
      <c r="KY8" s="221">
        <v>1</v>
      </c>
      <c r="KZ8" s="221">
        <v>1</v>
      </c>
      <c r="LA8" s="221">
        <v>1</v>
      </c>
      <c r="LB8" s="221">
        <v>1</v>
      </c>
      <c r="LC8" s="221">
        <v>1</v>
      </c>
      <c r="LD8" s="221">
        <v>4</v>
      </c>
      <c r="LE8" s="221">
        <v>4</v>
      </c>
      <c r="LF8" s="230">
        <v>6</v>
      </c>
      <c r="LG8" s="233">
        <v>1</v>
      </c>
      <c r="LH8" s="221">
        <v>1</v>
      </c>
      <c r="LI8" s="221">
        <v>1</v>
      </c>
      <c r="LJ8" s="221">
        <v>1</v>
      </c>
      <c r="LK8" s="221">
        <v>1</v>
      </c>
      <c r="LL8" s="221">
        <v>1</v>
      </c>
      <c r="LM8" s="221">
        <v>1</v>
      </c>
      <c r="LN8" s="221">
        <v>1</v>
      </c>
      <c r="LO8" s="221">
        <v>1</v>
      </c>
      <c r="LP8" s="221">
        <v>4</v>
      </c>
      <c r="LQ8" s="221">
        <v>4</v>
      </c>
      <c r="LR8" s="221">
        <v>4</v>
      </c>
      <c r="LS8" s="221">
        <v>4</v>
      </c>
      <c r="LT8" s="221">
        <v>4</v>
      </c>
      <c r="LU8" s="221">
        <v>4</v>
      </c>
      <c r="LV8" s="221">
        <v>1</v>
      </c>
      <c r="LW8" s="221">
        <v>1</v>
      </c>
      <c r="LX8" s="221">
        <v>4</v>
      </c>
      <c r="LY8" s="230">
        <v>3</v>
      </c>
      <c r="LZ8" s="221">
        <v>3</v>
      </c>
      <c r="MA8" s="221">
        <v>3</v>
      </c>
      <c r="MB8" s="221">
        <v>1</v>
      </c>
      <c r="MC8" s="219">
        <v>3</v>
      </c>
      <c r="MD8" s="219">
        <v>3</v>
      </c>
      <c r="ME8" s="219">
        <v>3</v>
      </c>
      <c r="MF8" s="219">
        <v>3</v>
      </c>
      <c r="MG8" s="221">
        <v>1</v>
      </c>
      <c r="MH8" s="221">
        <v>1</v>
      </c>
      <c r="MI8" s="221">
        <v>1</v>
      </c>
      <c r="MJ8" s="221">
        <v>1</v>
      </c>
      <c r="MK8" s="234">
        <v>7</v>
      </c>
      <c r="ML8" s="228">
        <v>3</v>
      </c>
      <c r="MM8" s="228">
        <v>3</v>
      </c>
      <c r="MN8" s="228">
        <v>3</v>
      </c>
      <c r="MO8" s="228">
        <v>3</v>
      </c>
      <c r="MP8" s="228">
        <v>1</v>
      </c>
      <c r="MQ8" s="228">
        <v>1</v>
      </c>
      <c r="MR8" s="228">
        <v>4</v>
      </c>
      <c r="MS8" s="228">
        <v>4</v>
      </c>
      <c r="MT8" s="228">
        <v>5</v>
      </c>
      <c r="MU8" s="228">
        <v>1</v>
      </c>
      <c r="MV8" s="228">
        <v>1</v>
      </c>
      <c r="MW8" s="228">
        <v>2</v>
      </c>
      <c r="MX8" s="228">
        <v>4</v>
      </c>
      <c r="MY8" s="228">
        <v>3</v>
      </c>
      <c r="MZ8" s="228">
        <v>2</v>
      </c>
      <c r="NA8" s="228">
        <v>2</v>
      </c>
      <c r="NB8" s="228">
        <v>2</v>
      </c>
      <c r="NC8" s="228">
        <v>2</v>
      </c>
      <c r="ND8" s="228">
        <v>2</v>
      </c>
      <c r="NE8" s="228">
        <v>2</v>
      </c>
      <c r="NF8" s="228">
        <v>2</v>
      </c>
      <c r="NG8" s="228">
        <v>2</v>
      </c>
      <c r="NH8" s="235">
        <v>9</v>
      </c>
      <c r="NI8" s="228">
        <v>6</v>
      </c>
      <c r="NJ8" s="232">
        <v>1</v>
      </c>
      <c r="NK8" s="232">
        <v>1</v>
      </c>
      <c r="NL8" s="232">
        <v>1</v>
      </c>
      <c r="NM8" s="232">
        <v>1</v>
      </c>
      <c r="NN8" s="232">
        <v>1</v>
      </c>
      <c r="NO8" s="232">
        <v>1</v>
      </c>
      <c r="NP8" s="232">
        <v>1</v>
      </c>
      <c r="NQ8" s="232">
        <v>1</v>
      </c>
      <c r="NR8" s="232">
        <v>8</v>
      </c>
      <c r="NS8" s="232">
        <v>8</v>
      </c>
      <c r="NT8" s="232">
        <v>9</v>
      </c>
      <c r="NU8" s="232">
        <v>4</v>
      </c>
      <c r="NV8" s="232">
        <v>4</v>
      </c>
      <c r="NW8" s="232">
        <v>4</v>
      </c>
      <c r="NX8" s="232">
        <v>5</v>
      </c>
      <c r="NY8" s="232">
        <v>5</v>
      </c>
      <c r="NZ8" s="230">
        <v>3</v>
      </c>
      <c r="OA8" s="221">
        <v>3</v>
      </c>
      <c r="OB8" s="221">
        <v>3</v>
      </c>
      <c r="OC8" s="221">
        <v>1</v>
      </c>
      <c r="OD8" s="219">
        <v>3</v>
      </c>
      <c r="OE8" s="219">
        <v>3</v>
      </c>
      <c r="OF8" s="219">
        <v>3</v>
      </c>
      <c r="OG8" s="219">
        <v>3</v>
      </c>
      <c r="OH8" s="221">
        <v>1</v>
      </c>
      <c r="OI8" s="221">
        <v>1</v>
      </c>
      <c r="OJ8" s="221">
        <v>1</v>
      </c>
      <c r="OK8" s="221">
        <v>1</v>
      </c>
      <c r="OL8" s="218">
        <v>1</v>
      </c>
      <c r="OM8" s="219">
        <v>1</v>
      </c>
      <c r="ON8" s="219">
        <v>1</v>
      </c>
      <c r="OO8" s="219">
        <v>1</v>
      </c>
      <c r="OP8" s="219">
        <v>2</v>
      </c>
      <c r="OQ8" s="219">
        <v>3</v>
      </c>
      <c r="OR8" s="219">
        <v>3</v>
      </c>
      <c r="OS8" s="219">
        <v>9</v>
      </c>
      <c r="OT8" s="219">
        <v>9</v>
      </c>
      <c r="OU8" s="219">
        <v>6</v>
      </c>
      <c r="OV8" s="219">
        <v>9</v>
      </c>
      <c r="OW8" s="218">
        <v>1</v>
      </c>
      <c r="OX8" s="219">
        <v>1</v>
      </c>
      <c r="OY8" s="219">
        <v>1</v>
      </c>
      <c r="OZ8" s="219">
        <v>1</v>
      </c>
      <c r="PA8" s="219">
        <v>2</v>
      </c>
      <c r="PB8" s="219">
        <v>3</v>
      </c>
      <c r="PC8" s="219">
        <v>3</v>
      </c>
      <c r="PD8" s="219">
        <v>9</v>
      </c>
      <c r="PE8" s="219">
        <v>9</v>
      </c>
      <c r="PF8" s="219">
        <v>6</v>
      </c>
      <c r="PG8" s="219">
        <v>9</v>
      </c>
      <c r="PH8" s="220" t="s">
        <v>182</v>
      </c>
      <c r="PI8" s="221">
        <v>5</v>
      </c>
      <c r="PJ8" s="221">
        <v>5</v>
      </c>
      <c r="PK8" s="220" t="s">
        <v>175</v>
      </c>
      <c r="PL8" s="220" t="s">
        <v>175</v>
      </c>
      <c r="PM8" s="221">
        <v>9</v>
      </c>
      <c r="PN8" s="221">
        <v>9</v>
      </c>
      <c r="PO8" s="221">
        <v>6</v>
      </c>
      <c r="PP8" s="221">
        <v>10</v>
      </c>
      <c r="PQ8" s="221">
        <v>10</v>
      </c>
      <c r="PR8" s="221">
        <v>6</v>
      </c>
      <c r="PS8" s="220" t="s">
        <v>181</v>
      </c>
      <c r="PT8" s="221">
        <v>3</v>
      </c>
      <c r="PU8" s="221">
        <v>3</v>
      </c>
      <c r="PV8" s="221">
        <v>3</v>
      </c>
      <c r="PW8" s="222" t="s">
        <v>180</v>
      </c>
      <c r="PX8" s="221">
        <v>8</v>
      </c>
      <c r="PY8" s="221">
        <v>8</v>
      </c>
      <c r="PZ8" s="221">
        <v>2</v>
      </c>
      <c r="QA8" s="221">
        <v>1</v>
      </c>
      <c r="QB8" s="230">
        <v>1</v>
      </c>
      <c r="QC8" s="221">
        <v>9</v>
      </c>
      <c r="QD8" s="221">
        <v>7</v>
      </c>
      <c r="QE8" s="221">
        <v>1</v>
      </c>
      <c r="QF8" s="221">
        <v>7</v>
      </c>
      <c r="QG8" s="221">
        <v>1</v>
      </c>
      <c r="QH8" s="221">
        <v>6</v>
      </c>
      <c r="QI8" s="221">
        <v>2</v>
      </c>
      <c r="QJ8" s="221">
        <v>10</v>
      </c>
      <c r="QK8" s="221">
        <v>10</v>
      </c>
      <c r="QL8" s="221">
        <v>1</v>
      </c>
      <c r="QM8" s="221">
        <v>6</v>
      </c>
      <c r="QN8" s="219">
        <v>2</v>
      </c>
      <c r="QO8" s="219">
        <v>2</v>
      </c>
      <c r="QP8" s="219">
        <v>2</v>
      </c>
      <c r="QQ8" s="219">
        <v>2</v>
      </c>
      <c r="QR8" s="221">
        <v>9</v>
      </c>
      <c r="QS8" s="221">
        <v>2</v>
      </c>
      <c r="QT8" s="220" t="s">
        <v>181</v>
      </c>
      <c r="QU8" s="221">
        <v>3</v>
      </c>
      <c r="QV8" s="221">
        <v>3</v>
      </c>
      <c r="QW8" s="221">
        <v>3</v>
      </c>
      <c r="QX8" s="221">
        <v>4</v>
      </c>
      <c r="QY8" s="221">
        <v>4</v>
      </c>
      <c r="QZ8" s="221">
        <v>4</v>
      </c>
      <c r="RA8" s="220" t="s">
        <v>182</v>
      </c>
      <c r="RB8" s="221">
        <v>5</v>
      </c>
      <c r="RC8" s="221">
        <v>5</v>
      </c>
      <c r="RD8" s="221">
        <v>8</v>
      </c>
      <c r="RE8" s="220" t="s">
        <v>175</v>
      </c>
      <c r="RF8" s="220" t="s">
        <v>175</v>
      </c>
      <c r="RG8" s="221">
        <v>9</v>
      </c>
      <c r="RH8" s="221">
        <v>9</v>
      </c>
      <c r="RI8" s="222" t="s">
        <v>180</v>
      </c>
      <c r="RJ8" s="221">
        <v>8</v>
      </c>
      <c r="RK8" s="221">
        <v>8</v>
      </c>
      <c r="RL8" s="230">
        <v>3</v>
      </c>
      <c r="RM8" s="219">
        <v>3</v>
      </c>
      <c r="RN8" s="219">
        <v>1</v>
      </c>
      <c r="RO8" s="219">
        <v>3</v>
      </c>
      <c r="RP8" s="219">
        <v>3</v>
      </c>
      <c r="RQ8" s="221">
        <v>4</v>
      </c>
      <c r="RR8" s="219">
        <v>1</v>
      </c>
      <c r="RS8" s="219">
        <v>1</v>
      </c>
      <c r="RT8" s="219">
        <v>1</v>
      </c>
      <c r="RU8" s="221">
        <v>1</v>
      </c>
      <c r="RV8" s="230">
        <v>3</v>
      </c>
      <c r="RW8" s="219">
        <v>3</v>
      </c>
      <c r="RX8" s="219">
        <v>1</v>
      </c>
      <c r="RY8" s="219">
        <v>3</v>
      </c>
      <c r="RZ8" s="219">
        <v>3</v>
      </c>
      <c r="SA8" s="221">
        <v>4</v>
      </c>
      <c r="SB8" s="219">
        <v>1</v>
      </c>
      <c r="SC8" s="219">
        <v>1</v>
      </c>
      <c r="SD8" s="219">
        <v>1</v>
      </c>
      <c r="SE8" s="221">
        <v>1</v>
      </c>
      <c r="SF8" s="228">
        <v>7</v>
      </c>
      <c r="SG8" s="228">
        <v>3</v>
      </c>
      <c r="SH8" s="228">
        <v>3</v>
      </c>
      <c r="SI8" s="228">
        <v>3</v>
      </c>
      <c r="SJ8" s="228">
        <v>3</v>
      </c>
      <c r="SK8" s="228">
        <v>1</v>
      </c>
      <c r="SL8" s="228">
        <v>1</v>
      </c>
      <c r="SM8" s="228">
        <v>4</v>
      </c>
      <c r="SN8" s="228">
        <v>4</v>
      </c>
      <c r="SO8" s="228">
        <v>5</v>
      </c>
      <c r="SP8" s="228">
        <v>1</v>
      </c>
      <c r="SQ8" s="228">
        <v>1</v>
      </c>
      <c r="SR8" s="228">
        <v>2</v>
      </c>
      <c r="SS8" s="228">
        <v>4</v>
      </c>
      <c r="ST8" s="228">
        <v>3</v>
      </c>
      <c r="SU8" s="228">
        <v>2</v>
      </c>
      <c r="SV8" s="228">
        <v>2</v>
      </c>
      <c r="SW8" s="228">
        <v>2</v>
      </c>
      <c r="SX8" s="228">
        <v>2</v>
      </c>
      <c r="SY8" s="228">
        <v>2</v>
      </c>
      <c r="SZ8" s="228">
        <v>2</v>
      </c>
      <c r="TA8" s="228">
        <v>2</v>
      </c>
      <c r="TB8" s="228">
        <v>2</v>
      </c>
      <c r="TC8" s="235">
        <v>9</v>
      </c>
      <c r="TD8" s="228">
        <v>6</v>
      </c>
      <c r="TE8" s="232">
        <v>1</v>
      </c>
      <c r="TF8" s="232">
        <v>1</v>
      </c>
      <c r="TG8" s="232">
        <v>1</v>
      </c>
      <c r="TH8" s="232">
        <v>1</v>
      </c>
      <c r="TI8" s="232">
        <v>1</v>
      </c>
      <c r="TJ8" s="232">
        <v>1</v>
      </c>
      <c r="TK8" s="232">
        <v>1</v>
      </c>
      <c r="TL8" s="232">
        <v>1</v>
      </c>
      <c r="TM8" s="232">
        <v>8</v>
      </c>
      <c r="TN8" s="232">
        <v>8</v>
      </c>
      <c r="TO8" s="232">
        <v>9</v>
      </c>
      <c r="TP8" s="232">
        <v>4</v>
      </c>
      <c r="TQ8" s="232">
        <v>4</v>
      </c>
      <c r="TR8" s="232">
        <v>4</v>
      </c>
      <c r="TS8" s="232">
        <v>5</v>
      </c>
      <c r="TT8" s="232">
        <v>5</v>
      </c>
      <c r="TU8" s="230">
        <v>7</v>
      </c>
      <c r="TV8" s="233">
        <v>6</v>
      </c>
      <c r="TW8" s="233">
        <v>10</v>
      </c>
      <c r="TX8" s="219">
        <v>2</v>
      </c>
      <c r="TY8" s="219">
        <v>2</v>
      </c>
      <c r="TZ8" s="219">
        <v>2</v>
      </c>
      <c r="UA8" s="221">
        <v>1</v>
      </c>
      <c r="UB8" s="221">
        <v>2</v>
      </c>
      <c r="UC8" s="221">
        <v>7</v>
      </c>
      <c r="UD8" s="221">
        <v>11</v>
      </c>
      <c r="UE8" s="219">
        <v>7</v>
      </c>
      <c r="UF8" s="219">
        <v>7</v>
      </c>
      <c r="UG8" s="219">
        <v>7</v>
      </c>
      <c r="UH8" s="219">
        <v>6</v>
      </c>
      <c r="UI8" s="219">
        <v>6</v>
      </c>
      <c r="UJ8" s="230">
        <v>7</v>
      </c>
      <c r="UK8" s="233">
        <v>6</v>
      </c>
      <c r="UL8" s="233">
        <v>10</v>
      </c>
      <c r="UM8" s="219">
        <v>2</v>
      </c>
      <c r="UN8" s="219">
        <v>2</v>
      </c>
      <c r="UO8" s="219">
        <v>2</v>
      </c>
      <c r="UP8" s="221">
        <v>1</v>
      </c>
      <c r="UQ8" s="221">
        <v>2</v>
      </c>
      <c r="UR8" s="221">
        <v>7</v>
      </c>
      <c r="US8" s="221">
        <v>11</v>
      </c>
      <c r="UT8" s="219">
        <v>7</v>
      </c>
      <c r="UU8" s="219">
        <v>7</v>
      </c>
      <c r="UV8" s="219">
        <v>7</v>
      </c>
      <c r="UW8" s="219">
        <v>6</v>
      </c>
      <c r="UX8" s="219">
        <v>6</v>
      </c>
      <c r="UY8" s="230">
        <v>1</v>
      </c>
      <c r="UZ8" s="233">
        <v>1</v>
      </c>
      <c r="VA8" s="233">
        <v>1</v>
      </c>
      <c r="VB8" s="233">
        <v>1</v>
      </c>
      <c r="VC8" s="233">
        <v>1</v>
      </c>
      <c r="VD8" s="233">
        <v>4</v>
      </c>
      <c r="VE8" s="233">
        <v>4</v>
      </c>
      <c r="VF8" s="218">
        <v>1</v>
      </c>
      <c r="VG8" s="233">
        <v>1</v>
      </c>
      <c r="VH8" s="233">
        <v>1</v>
      </c>
      <c r="VI8" s="230">
        <v>1</v>
      </c>
      <c r="VJ8" s="233">
        <v>1</v>
      </c>
      <c r="VK8" s="233">
        <v>1</v>
      </c>
      <c r="VL8" s="230">
        <v>6</v>
      </c>
      <c r="VM8" s="233">
        <v>1</v>
      </c>
      <c r="VN8" s="221">
        <v>1</v>
      </c>
      <c r="VO8" s="233">
        <v>1</v>
      </c>
      <c r="VP8" s="233">
        <v>1</v>
      </c>
      <c r="VQ8" s="233">
        <v>4</v>
      </c>
      <c r="VR8" s="233">
        <v>4</v>
      </c>
      <c r="VS8" s="221">
        <v>4</v>
      </c>
      <c r="VT8" s="221">
        <v>4</v>
      </c>
      <c r="VU8" s="221">
        <v>2</v>
      </c>
      <c r="VV8" s="221">
        <v>9</v>
      </c>
      <c r="VW8" s="236">
        <v>1</v>
      </c>
      <c r="VX8" s="236">
        <v>1</v>
      </c>
      <c r="VY8" s="236">
        <v>4</v>
      </c>
    </row>
    <row r="9" spans="1:597">
      <c r="A9" s="96" t="s">
        <v>118</v>
      </c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1</v>
      </c>
      <c r="U9" s="12"/>
      <c r="V9" s="28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3">
        <v>40582</v>
      </c>
      <c r="AL9" s="12">
        <v>6</v>
      </c>
      <c r="AM9" s="12"/>
      <c r="AN9" s="12">
        <v>9</v>
      </c>
      <c r="AO9" s="12"/>
      <c r="AP9" s="12"/>
      <c r="AQ9" s="12">
        <v>9</v>
      </c>
      <c r="AR9" s="12"/>
      <c r="AS9" s="12"/>
      <c r="AT9" s="12"/>
      <c r="AU9" s="12"/>
      <c r="AV9" s="12"/>
      <c r="AW9" s="12"/>
      <c r="AX9" s="12">
        <v>3</v>
      </c>
      <c r="AY9" s="12"/>
      <c r="AZ9" s="12"/>
      <c r="BA9" s="28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DC9" s="28"/>
      <c r="DD9" s="12"/>
      <c r="DE9" s="12"/>
      <c r="DF9" s="12"/>
      <c r="DG9" s="12">
        <v>9</v>
      </c>
      <c r="DH9" s="28">
        <v>6</v>
      </c>
      <c r="DI9" s="12"/>
      <c r="DJ9" s="12">
        <v>7</v>
      </c>
      <c r="DK9" s="12">
        <v>3</v>
      </c>
      <c r="DL9" s="12"/>
      <c r="DM9"/>
      <c r="DV9">
        <v>6</v>
      </c>
      <c r="DX9">
        <v>9</v>
      </c>
      <c r="EI9">
        <v>8</v>
      </c>
      <c r="EJ9">
        <v>8</v>
      </c>
      <c r="ER9">
        <v>2</v>
      </c>
      <c r="ES9">
        <v>2</v>
      </c>
      <c r="ET9">
        <v>2</v>
      </c>
      <c r="EU9">
        <v>2</v>
      </c>
      <c r="FR9">
        <v>1</v>
      </c>
      <c r="GF9" s="41"/>
      <c r="GG9" s="39"/>
      <c r="GH9" s="39" t="s">
        <v>176</v>
      </c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40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4"/>
      <c r="HK9" s="3">
        <v>1</v>
      </c>
      <c r="HW9">
        <v>1</v>
      </c>
      <c r="IM9" s="3">
        <v>1</v>
      </c>
      <c r="IQ9">
        <v>9</v>
      </c>
      <c r="KA9">
        <v>4</v>
      </c>
      <c r="KG9">
        <v>2</v>
      </c>
      <c r="KM9">
        <v>9</v>
      </c>
      <c r="KO9">
        <v>10</v>
      </c>
      <c r="KP9" s="68" t="s">
        <v>464</v>
      </c>
      <c r="KS9" s="3"/>
      <c r="LV9" s="2"/>
      <c r="LW9" s="2"/>
      <c r="LX9" s="2"/>
      <c r="MK9" s="121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64"/>
      <c r="NI9" s="8"/>
      <c r="NZ9" s="3"/>
      <c r="OQ9">
        <v>6</v>
      </c>
      <c r="OR9">
        <v>6</v>
      </c>
      <c r="PB9">
        <v>6</v>
      </c>
      <c r="PC9">
        <v>6</v>
      </c>
      <c r="QC9">
        <v>1</v>
      </c>
      <c r="QD9">
        <v>6</v>
      </c>
      <c r="RA9" s="3"/>
      <c r="RB9" s="6"/>
      <c r="RC9" s="6"/>
      <c r="RD9">
        <v>9</v>
      </c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64"/>
      <c r="TD9" s="8"/>
      <c r="UJ9" s="3"/>
      <c r="VI9" s="3"/>
      <c r="VL9" s="3"/>
    </row>
    <row r="10" spans="1:597">
      <c r="A10" s="50" t="s">
        <v>122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7"/>
      <c r="W10" s="10"/>
      <c r="X10" s="10"/>
      <c r="Y10" s="10"/>
      <c r="Z10" s="10"/>
      <c r="AA10" s="10">
        <v>4</v>
      </c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>
        <v>4</v>
      </c>
      <c r="AP10" s="10"/>
      <c r="AQ10" s="10"/>
      <c r="AR10" s="10"/>
      <c r="AS10" s="10"/>
      <c r="AT10" s="10"/>
      <c r="AU10" s="10"/>
      <c r="AV10" s="10"/>
      <c r="AW10" s="10"/>
      <c r="AX10" s="10">
        <v>6</v>
      </c>
      <c r="AY10" s="10"/>
      <c r="AZ10" s="10"/>
      <c r="BA10" s="27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CJ10">
        <v>3</v>
      </c>
      <c r="CK10">
        <v>3</v>
      </c>
      <c r="CL10">
        <v>3</v>
      </c>
      <c r="DC10" s="27"/>
      <c r="DD10" s="10">
        <v>6</v>
      </c>
      <c r="DE10" s="10"/>
      <c r="DF10" s="10"/>
      <c r="DG10" s="10"/>
      <c r="DH10" s="27"/>
      <c r="DI10" s="10"/>
      <c r="DJ10" s="10"/>
      <c r="DK10" s="10"/>
      <c r="DL10" s="10"/>
      <c r="DM10"/>
      <c r="EA10">
        <v>6</v>
      </c>
      <c r="EI10">
        <v>2</v>
      </c>
      <c r="EJ10">
        <v>2</v>
      </c>
      <c r="EK10">
        <v>6</v>
      </c>
      <c r="EV10">
        <v>2</v>
      </c>
      <c r="GM10">
        <v>4</v>
      </c>
      <c r="GZ10" s="6">
        <v>6</v>
      </c>
      <c r="HA10" s="6"/>
      <c r="HJ10">
        <v>4</v>
      </c>
      <c r="IM10" s="3"/>
      <c r="JY10">
        <v>3</v>
      </c>
      <c r="KN10">
        <v>6</v>
      </c>
      <c r="KS10" s="3"/>
      <c r="LV10" s="2"/>
      <c r="LW10" s="2"/>
      <c r="LX10" s="2"/>
      <c r="MK10" s="121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64">
        <v>2</v>
      </c>
      <c r="NI10" s="8"/>
      <c r="NS10">
        <v>4</v>
      </c>
      <c r="NZ10" s="3"/>
      <c r="OT10">
        <v>6</v>
      </c>
      <c r="PE10">
        <v>6</v>
      </c>
      <c r="RA10" s="3"/>
      <c r="RB10" s="6"/>
      <c r="RC10" s="6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64">
        <v>2</v>
      </c>
      <c r="TD10" s="8"/>
      <c r="TN10">
        <v>4</v>
      </c>
      <c r="UJ10" s="3"/>
      <c r="VI10" s="3"/>
      <c r="VL10" s="3"/>
    </row>
    <row r="11" spans="1:597" s="127" customFormat="1">
      <c r="A11" s="122" t="s">
        <v>119</v>
      </c>
      <c r="B11" s="123">
        <v>3</v>
      </c>
      <c r="C11" s="123">
        <v>2</v>
      </c>
      <c r="D11" s="123">
        <v>2</v>
      </c>
      <c r="E11" s="123">
        <v>3</v>
      </c>
      <c r="F11" s="123">
        <v>2</v>
      </c>
      <c r="G11" s="123">
        <v>4</v>
      </c>
      <c r="H11" s="123">
        <v>3</v>
      </c>
      <c r="I11" s="123">
        <v>3</v>
      </c>
      <c r="J11" s="123">
        <v>4</v>
      </c>
      <c r="K11" s="123">
        <v>3</v>
      </c>
      <c r="L11" s="123">
        <v>3</v>
      </c>
      <c r="M11" s="123">
        <v>3</v>
      </c>
      <c r="N11" s="123">
        <v>3</v>
      </c>
      <c r="O11" s="123">
        <v>4</v>
      </c>
      <c r="P11" s="123">
        <v>4</v>
      </c>
      <c r="Q11" s="123">
        <v>2</v>
      </c>
      <c r="R11" s="123">
        <v>3</v>
      </c>
      <c r="S11" s="123">
        <v>3</v>
      </c>
      <c r="T11" s="123">
        <v>3</v>
      </c>
      <c r="U11" s="123">
        <v>4</v>
      </c>
      <c r="V11" s="124">
        <v>1</v>
      </c>
      <c r="W11" s="123">
        <v>2</v>
      </c>
      <c r="X11" s="123">
        <v>2</v>
      </c>
      <c r="Y11" s="123">
        <v>3</v>
      </c>
      <c r="Z11" s="123">
        <v>6</v>
      </c>
      <c r="AA11" s="123">
        <v>4</v>
      </c>
      <c r="AB11" s="123">
        <v>4</v>
      </c>
      <c r="AC11" s="123">
        <v>4</v>
      </c>
      <c r="AD11" s="123">
        <v>3</v>
      </c>
      <c r="AE11" s="123">
        <v>4</v>
      </c>
      <c r="AF11" s="123">
        <v>4</v>
      </c>
      <c r="AG11" s="123">
        <v>4</v>
      </c>
      <c r="AH11" s="123">
        <v>2</v>
      </c>
      <c r="AI11" s="123">
        <v>1</v>
      </c>
      <c r="AJ11" s="123">
        <v>3</v>
      </c>
      <c r="AK11" s="123">
        <v>1</v>
      </c>
      <c r="AL11" s="123">
        <v>2</v>
      </c>
      <c r="AM11" s="123">
        <v>3</v>
      </c>
      <c r="AN11" s="123">
        <v>6</v>
      </c>
      <c r="AO11" s="123">
        <v>4</v>
      </c>
      <c r="AP11" s="123">
        <v>2</v>
      </c>
      <c r="AQ11" s="123">
        <v>3</v>
      </c>
      <c r="AR11" s="123">
        <v>2</v>
      </c>
      <c r="AS11" s="123">
        <v>3</v>
      </c>
      <c r="AT11" s="123">
        <v>6</v>
      </c>
      <c r="AU11" s="123">
        <v>3</v>
      </c>
      <c r="AV11" s="123">
        <v>6</v>
      </c>
      <c r="AW11" s="123">
        <v>3</v>
      </c>
      <c r="AX11" s="123">
        <v>6</v>
      </c>
      <c r="AY11" s="123">
        <v>4</v>
      </c>
      <c r="AZ11" s="123">
        <v>2</v>
      </c>
      <c r="BA11" s="124">
        <v>3</v>
      </c>
      <c r="BB11" s="123">
        <v>1</v>
      </c>
      <c r="BC11" s="123">
        <v>3</v>
      </c>
      <c r="BD11" s="123">
        <v>1</v>
      </c>
      <c r="BE11" s="123">
        <v>3</v>
      </c>
      <c r="BF11" s="123">
        <v>3</v>
      </c>
      <c r="BG11" s="123">
        <v>2</v>
      </c>
      <c r="BH11" s="123">
        <v>2</v>
      </c>
      <c r="BI11" s="123">
        <v>3</v>
      </c>
      <c r="BJ11" s="123">
        <v>3</v>
      </c>
      <c r="BK11" s="123">
        <v>3</v>
      </c>
      <c r="BL11" s="123">
        <v>2</v>
      </c>
      <c r="BM11" s="123">
        <v>2</v>
      </c>
      <c r="BN11" s="123">
        <v>4</v>
      </c>
      <c r="BO11" s="123">
        <v>3</v>
      </c>
      <c r="BP11" s="123">
        <v>1</v>
      </c>
      <c r="BQ11" s="123">
        <v>1</v>
      </c>
      <c r="BR11" s="123">
        <v>1</v>
      </c>
      <c r="BS11" s="123">
        <v>1</v>
      </c>
      <c r="BT11" s="123">
        <v>2</v>
      </c>
      <c r="BU11" s="123">
        <v>1</v>
      </c>
      <c r="BV11" s="123">
        <v>1</v>
      </c>
      <c r="BW11" s="123">
        <v>2</v>
      </c>
      <c r="BX11" s="125">
        <v>2</v>
      </c>
      <c r="BY11" s="126">
        <v>3</v>
      </c>
      <c r="BZ11" s="126">
        <v>3</v>
      </c>
      <c r="CA11" s="127">
        <v>3</v>
      </c>
      <c r="CB11" s="127">
        <v>3</v>
      </c>
      <c r="CC11" s="127">
        <v>2</v>
      </c>
      <c r="CD11" s="127">
        <v>3</v>
      </c>
      <c r="CE11" s="237" t="s">
        <v>460</v>
      </c>
      <c r="CF11" s="237"/>
      <c r="CG11" s="127">
        <v>4</v>
      </c>
      <c r="CH11" s="237" t="s">
        <v>460</v>
      </c>
      <c r="CI11" s="237"/>
      <c r="CJ11" s="127">
        <v>3</v>
      </c>
      <c r="CK11" s="127">
        <v>3</v>
      </c>
      <c r="CL11" s="127">
        <v>3</v>
      </c>
      <c r="CM11" s="127">
        <v>3</v>
      </c>
      <c r="CN11" s="127">
        <v>3</v>
      </c>
      <c r="CO11" s="127">
        <v>3</v>
      </c>
      <c r="CP11" s="127">
        <v>3</v>
      </c>
      <c r="CQ11" s="127">
        <v>3</v>
      </c>
      <c r="CR11" s="127">
        <v>3</v>
      </c>
      <c r="CS11" s="127">
        <v>3</v>
      </c>
      <c r="CT11" s="127">
        <v>3</v>
      </c>
      <c r="CU11" s="127">
        <v>3</v>
      </c>
      <c r="CV11" s="127">
        <v>3</v>
      </c>
      <c r="CW11" s="127">
        <v>3</v>
      </c>
      <c r="CX11" s="237" t="s">
        <v>658</v>
      </c>
      <c r="CY11" s="237"/>
      <c r="CZ11" s="237"/>
      <c r="DA11" s="237"/>
      <c r="DB11" s="238"/>
      <c r="DC11" s="124">
        <v>2</v>
      </c>
      <c r="DD11" s="123">
        <v>3</v>
      </c>
      <c r="DE11" s="123">
        <v>1</v>
      </c>
      <c r="DF11" s="123">
        <v>2</v>
      </c>
      <c r="DG11" s="123">
        <v>3</v>
      </c>
      <c r="DH11" s="124">
        <v>2</v>
      </c>
      <c r="DI11" s="123">
        <v>2</v>
      </c>
      <c r="DJ11" s="123">
        <v>3</v>
      </c>
      <c r="DK11" s="123">
        <v>2</v>
      </c>
      <c r="DL11" s="123">
        <v>2</v>
      </c>
      <c r="DM11" s="127">
        <v>4</v>
      </c>
      <c r="DN11" s="127">
        <v>2</v>
      </c>
      <c r="DO11" s="127">
        <v>2</v>
      </c>
      <c r="DP11" s="127">
        <v>3</v>
      </c>
      <c r="DQ11" s="127">
        <v>2</v>
      </c>
      <c r="DR11" s="127">
        <v>4</v>
      </c>
      <c r="DS11" s="127">
        <v>2</v>
      </c>
      <c r="DT11" s="127">
        <v>3</v>
      </c>
      <c r="DU11" s="127">
        <v>2</v>
      </c>
      <c r="DV11" s="127">
        <v>3</v>
      </c>
      <c r="DW11" s="127">
        <v>4</v>
      </c>
      <c r="DX11" s="127">
        <v>4</v>
      </c>
      <c r="DY11" s="127">
        <v>3</v>
      </c>
      <c r="DZ11" s="127">
        <v>3</v>
      </c>
      <c r="EA11" s="127">
        <v>3</v>
      </c>
      <c r="EB11" s="128">
        <v>3</v>
      </c>
      <c r="EC11" s="127">
        <v>2</v>
      </c>
      <c r="ED11" s="127">
        <v>3</v>
      </c>
      <c r="EE11" s="127">
        <v>2</v>
      </c>
      <c r="EF11" s="128">
        <v>3</v>
      </c>
      <c r="EG11" s="127">
        <v>3</v>
      </c>
      <c r="EH11" s="127">
        <v>3</v>
      </c>
      <c r="EI11" s="128">
        <v>3</v>
      </c>
      <c r="EJ11" s="127">
        <v>2</v>
      </c>
      <c r="EK11" s="127">
        <v>2</v>
      </c>
      <c r="EL11" s="127">
        <v>2</v>
      </c>
      <c r="EM11" s="127">
        <v>2</v>
      </c>
      <c r="EN11" s="128">
        <v>3</v>
      </c>
      <c r="EO11" s="127">
        <v>3</v>
      </c>
      <c r="EP11" s="127">
        <v>2</v>
      </c>
      <c r="EQ11" s="128">
        <v>4</v>
      </c>
      <c r="ER11" s="128">
        <v>4</v>
      </c>
      <c r="ES11" s="127">
        <v>4</v>
      </c>
      <c r="ET11" s="127">
        <v>4</v>
      </c>
      <c r="EU11" s="127">
        <v>2</v>
      </c>
      <c r="EV11" s="127">
        <v>3</v>
      </c>
      <c r="EW11" s="127">
        <v>3</v>
      </c>
      <c r="EX11" s="127">
        <v>1</v>
      </c>
      <c r="EY11" s="127">
        <v>3</v>
      </c>
      <c r="EZ11" s="127">
        <v>3</v>
      </c>
      <c r="FA11" s="127">
        <v>1</v>
      </c>
      <c r="FB11" s="127">
        <v>3</v>
      </c>
      <c r="FC11" s="127">
        <v>3</v>
      </c>
      <c r="FD11" s="127">
        <v>3</v>
      </c>
      <c r="FE11" s="127">
        <v>3</v>
      </c>
      <c r="FF11" s="127">
        <v>2</v>
      </c>
      <c r="FG11" s="127">
        <v>2</v>
      </c>
      <c r="FH11" s="127">
        <v>4</v>
      </c>
      <c r="FI11" s="127">
        <v>3</v>
      </c>
      <c r="FJ11" s="127">
        <v>1</v>
      </c>
      <c r="FK11" s="127">
        <v>1</v>
      </c>
      <c r="FL11" s="127">
        <v>2</v>
      </c>
      <c r="FM11" s="127">
        <v>1</v>
      </c>
      <c r="FN11" s="127">
        <v>1</v>
      </c>
      <c r="FO11" s="127">
        <v>2</v>
      </c>
      <c r="FP11" s="127">
        <v>1</v>
      </c>
      <c r="FQ11" s="127">
        <v>2</v>
      </c>
      <c r="FR11" s="127">
        <v>3</v>
      </c>
      <c r="FS11" s="127">
        <v>3</v>
      </c>
      <c r="FT11" s="127">
        <v>3</v>
      </c>
      <c r="FU11" s="127">
        <v>4</v>
      </c>
      <c r="FV11" s="127">
        <v>3</v>
      </c>
      <c r="FW11" s="127">
        <v>4</v>
      </c>
      <c r="FX11" s="127">
        <v>4</v>
      </c>
      <c r="FY11" s="127">
        <v>3</v>
      </c>
      <c r="FZ11" s="127">
        <v>3</v>
      </c>
      <c r="GA11" s="127">
        <v>3</v>
      </c>
      <c r="GB11" s="127">
        <v>3</v>
      </c>
      <c r="GC11" s="127">
        <v>3</v>
      </c>
      <c r="GD11" s="127">
        <v>4</v>
      </c>
      <c r="GE11" s="127">
        <v>4</v>
      </c>
      <c r="GF11" s="129">
        <v>1</v>
      </c>
      <c r="GG11" s="129">
        <v>4</v>
      </c>
      <c r="GH11" s="129">
        <v>2</v>
      </c>
      <c r="GI11" s="130">
        <v>2</v>
      </c>
      <c r="GJ11" s="129">
        <v>1</v>
      </c>
      <c r="GK11" s="129">
        <v>2</v>
      </c>
      <c r="GL11" s="129">
        <v>2</v>
      </c>
      <c r="GM11" s="129">
        <v>1</v>
      </c>
      <c r="GN11" s="129">
        <v>1</v>
      </c>
      <c r="GO11" s="129">
        <v>3</v>
      </c>
      <c r="GP11" s="129">
        <v>4</v>
      </c>
      <c r="GQ11" s="129">
        <v>3</v>
      </c>
      <c r="GR11" s="129">
        <v>4</v>
      </c>
      <c r="GS11" s="129">
        <v>3</v>
      </c>
      <c r="GT11" s="129">
        <v>3</v>
      </c>
      <c r="GU11" s="129">
        <v>3</v>
      </c>
      <c r="GV11" s="129">
        <v>3</v>
      </c>
      <c r="GW11" s="129">
        <v>1</v>
      </c>
      <c r="GX11" s="129">
        <v>2</v>
      </c>
      <c r="GY11" s="129">
        <v>4</v>
      </c>
      <c r="GZ11" s="129">
        <v>4</v>
      </c>
      <c r="HA11" s="129">
        <v>2</v>
      </c>
      <c r="HB11" s="129">
        <v>3</v>
      </c>
      <c r="HC11" s="129">
        <v>2</v>
      </c>
      <c r="HD11" s="129">
        <v>4</v>
      </c>
      <c r="HE11" s="129">
        <v>1</v>
      </c>
      <c r="HF11" s="129">
        <v>1</v>
      </c>
      <c r="HG11" s="129">
        <v>2</v>
      </c>
      <c r="HH11" s="129">
        <v>2</v>
      </c>
      <c r="HI11" s="129">
        <v>3</v>
      </c>
      <c r="HJ11" s="131">
        <v>3</v>
      </c>
      <c r="HK11" s="125">
        <v>3</v>
      </c>
      <c r="HL11" s="127">
        <v>3</v>
      </c>
      <c r="HM11" s="127">
        <v>3</v>
      </c>
      <c r="HN11" s="127">
        <v>4</v>
      </c>
      <c r="HO11" s="132">
        <v>3</v>
      </c>
      <c r="HP11" s="132">
        <v>3</v>
      </c>
      <c r="HQ11" s="132">
        <v>3</v>
      </c>
      <c r="HR11" s="132">
        <v>3</v>
      </c>
      <c r="HS11" s="127">
        <v>2</v>
      </c>
      <c r="HT11" s="127">
        <v>3</v>
      </c>
      <c r="HU11" s="127">
        <v>3</v>
      </c>
      <c r="HV11" s="125">
        <v>3</v>
      </c>
      <c r="HW11" s="127">
        <v>3</v>
      </c>
      <c r="HX11" s="127">
        <v>3</v>
      </c>
      <c r="HY11" s="127">
        <v>3</v>
      </c>
      <c r="HZ11" s="127">
        <v>3</v>
      </c>
      <c r="IA11" s="127">
        <v>3</v>
      </c>
      <c r="IB11" s="127">
        <v>3</v>
      </c>
      <c r="IC11" s="127">
        <v>2</v>
      </c>
      <c r="ID11" s="127">
        <v>3</v>
      </c>
      <c r="IE11" s="127">
        <v>3</v>
      </c>
      <c r="IF11" s="127">
        <v>3</v>
      </c>
      <c r="IG11" s="127">
        <v>4</v>
      </c>
      <c r="IH11" s="127">
        <v>3</v>
      </c>
      <c r="II11" s="133">
        <v>3</v>
      </c>
      <c r="IJ11" s="133">
        <v>3</v>
      </c>
      <c r="IK11" s="133">
        <v>3</v>
      </c>
      <c r="IL11" s="133">
        <v>3</v>
      </c>
      <c r="IM11" s="125">
        <v>3</v>
      </c>
      <c r="IN11" s="133">
        <v>4</v>
      </c>
      <c r="IO11" s="133">
        <v>2</v>
      </c>
      <c r="IP11" s="133">
        <v>3</v>
      </c>
      <c r="IQ11" s="134">
        <v>2</v>
      </c>
      <c r="IR11" s="134">
        <v>2</v>
      </c>
      <c r="IS11" s="134">
        <v>2</v>
      </c>
      <c r="IT11" s="134">
        <v>6</v>
      </c>
      <c r="IU11" s="133">
        <v>4</v>
      </c>
      <c r="IV11" s="133">
        <v>3</v>
      </c>
      <c r="IW11" s="133">
        <v>3</v>
      </c>
      <c r="IX11" s="134">
        <v>2</v>
      </c>
      <c r="IY11" s="134">
        <v>2</v>
      </c>
      <c r="IZ11" s="133">
        <v>4</v>
      </c>
      <c r="JA11" s="133">
        <v>4</v>
      </c>
      <c r="JB11" s="133">
        <v>4</v>
      </c>
      <c r="JC11" s="133">
        <v>2</v>
      </c>
      <c r="JD11" s="133">
        <v>1</v>
      </c>
      <c r="JE11" s="133">
        <v>3</v>
      </c>
      <c r="JF11" s="134">
        <v>3</v>
      </c>
      <c r="JG11" s="134">
        <v>3</v>
      </c>
      <c r="JH11" s="134">
        <v>3</v>
      </c>
      <c r="JI11" s="134">
        <v>3</v>
      </c>
      <c r="JJ11" s="134">
        <v>4</v>
      </c>
      <c r="JK11" s="134">
        <v>4</v>
      </c>
      <c r="JL11" s="135">
        <v>2</v>
      </c>
      <c r="JM11" s="132">
        <v>3</v>
      </c>
      <c r="JN11" s="132">
        <v>4</v>
      </c>
      <c r="JO11" s="132">
        <v>3</v>
      </c>
      <c r="JP11" s="125">
        <v>3</v>
      </c>
      <c r="JQ11" s="127">
        <v>3</v>
      </c>
      <c r="JR11" s="127">
        <v>2</v>
      </c>
      <c r="JS11" s="127">
        <v>2</v>
      </c>
      <c r="JT11" s="127">
        <v>3</v>
      </c>
      <c r="JU11" s="127">
        <v>2</v>
      </c>
      <c r="JV11" s="127">
        <v>2</v>
      </c>
      <c r="JW11" s="127">
        <v>3</v>
      </c>
      <c r="JX11" s="127">
        <v>3</v>
      </c>
      <c r="JY11" s="127">
        <v>4</v>
      </c>
      <c r="JZ11" s="127">
        <v>4</v>
      </c>
      <c r="KA11" s="127">
        <v>3</v>
      </c>
      <c r="KB11" s="127">
        <v>3</v>
      </c>
      <c r="KC11" s="127">
        <v>2</v>
      </c>
      <c r="KD11" s="127">
        <v>2</v>
      </c>
      <c r="KE11" s="127">
        <v>2</v>
      </c>
      <c r="KF11" s="127">
        <v>2</v>
      </c>
      <c r="KG11" s="127">
        <v>3</v>
      </c>
      <c r="KH11" s="127">
        <v>2</v>
      </c>
      <c r="KI11" s="127">
        <v>3</v>
      </c>
      <c r="KJ11" s="127">
        <v>4</v>
      </c>
      <c r="KK11" s="127">
        <v>2</v>
      </c>
      <c r="KL11" s="127">
        <v>6</v>
      </c>
      <c r="KM11" s="127">
        <v>2</v>
      </c>
      <c r="KN11" s="127">
        <v>3</v>
      </c>
      <c r="KO11" s="127">
        <v>3</v>
      </c>
      <c r="KP11" s="127">
        <v>5</v>
      </c>
      <c r="KQ11" s="127">
        <v>2</v>
      </c>
      <c r="KR11" s="127">
        <v>6</v>
      </c>
      <c r="KS11" s="136">
        <v>2</v>
      </c>
      <c r="KT11" s="134">
        <v>3</v>
      </c>
      <c r="KU11" s="133">
        <v>4</v>
      </c>
      <c r="KV11" s="133">
        <v>3</v>
      </c>
      <c r="KW11" s="127">
        <v>2</v>
      </c>
      <c r="KX11" s="125">
        <v>1</v>
      </c>
      <c r="KY11" s="127">
        <v>3</v>
      </c>
      <c r="KZ11" s="127">
        <v>3</v>
      </c>
      <c r="LA11" s="127">
        <v>2</v>
      </c>
      <c r="LB11" s="127">
        <v>3</v>
      </c>
      <c r="LC11" s="127">
        <v>3</v>
      </c>
      <c r="LD11" s="127">
        <v>4</v>
      </c>
      <c r="LE11" s="127">
        <v>3</v>
      </c>
      <c r="LF11" s="125">
        <v>1</v>
      </c>
      <c r="LG11" s="127">
        <v>2</v>
      </c>
      <c r="LH11" s="127">
        <v>3</v>
      </c>
      <c r="LI11" s="127">
        <v>3</v>
      </c>
      <c r="LJ11" s="127">
        <v>2</v>
      </c>
      <c r="LK11" s="127">
        <v>3</v>
      </c>
      <c r="LL11" s="127">
        <v>3</v>
      </c>
      <c r="LM11" s="127">
        <v>3</v>
      </c>
      <c r="LN11" s="127">
        <v>3</v>
      </c>
      <c r="LO11" s="127">
        <v>3</v>
      </c>
      <c r="LP11" s="127">
        <v>3</v>
      </c>
      <c r="LQ11" s="127">
        <v>4</v>
      </c>
      <c r="LR11" s="127">
        <v>4</v>
      </c>
      <c r="LS11" s="127">
        <v>4</v>
      </c>
      <c r="LT11" s="127">
        <v>4</v>
      </c>
      <c r="LU11" s="127">
        <v>3</v>
      </c>
      <c r="LV11" s="132">
        <v>4</v>
      </c>
      <c r="LW11" s="132">
        <v>4</v>
      </c>
      <c r="LX11" s="132">
        <v>4</v>
      </c>
      <c r="LY11" s="125">
        <v>2</v>
      </c>
      <c r="LZ11" s="127">
        <v>3</v>
      </c>
      <c r="MA11" s="127">
        <v>3</v>
      </c>
      <c r="MB11" s="127">
        <v>2</v>
      </c>
      <c r="MC11" s="132">
        <v>3</v>
      </c>
      <c r="MD11" s="132">
        <v>3</v>
      </c>
      <c r="ME11" s="132">
        <v>3</v>
      </c>
      <c r="MF11" s="132">
        <v>3</v>
      </c>
      <c r="MG11" s="127">
        <v>3</v>
      </c>
      <c r="MH11" s="127">
        <v>3</v>
      </c>
      <c r="MI11" s="127">
        <v>3</v>
      </c>
      <c r="MJ11" s="127">
        <v>3</v>
      </c>
      <c r="MK11" s="137">
        <v>1</v>
      </c>
      <c r="ML11" s="137">
        <v>3</v>
      </c>
      <c r="MM11" s="137">
        <v>3</v>
      </c>
      <c r="MN11" s="137">
        <v>2</v>
      </c>
      <c r="MO11" s="137">
        <v>1</v>
      </c>
      <c r="MP11" s="137">
        <v>3</v>
      </c>
      <c r="MQ11" s="137">
        <v>4</v>
      </c>
      <c r="MR11" s="137">
        <v>3</v>
      </c>
      <c r="MS11" s="137">
        <v>4</v>
      </c>
      <c r="MT11" s="137">
        <v>3</v>
      </c>
      <c r="MU11" s="137">
        <v>3</v>
      </c>
      <c r="MV11" s="137">
        <v>3</v>
      </c>
      <c r="MW11" s="137">
        <v>2</v>
      </c>
      <c r="MX11" s="137">
        <v>4</v>
      </c>
      <c r="MY11" s="137">
        <v>2</v>
      </c>
      <c r="MZ11" s="137">
        <v>1</v>
      </c>
      <c r="NA11" s="137">
        <v>3</v>
      </c>
      <c r="NB11" s="137">
        <v>3</v>
      </c>
      <c r="NC11" s="137">
        <v>3</v>
      </c>
      <c r="ND11" s="137">
        <v>2</v>
      </c>
      <c r="NE11" s="137">
        <v>1</v>
      </c>
      <c r="NF11" s="137">
        <v>2</v>
      </c>
      <c r="NG11" s="137">
        <v>2</v>
      </c>
      <c r="NH11" s="138">
        <v>2</v>
      </c>
      <c r="NI11" s="137">
        <v>2</v>
      </c>
      <c r="NJ11" s="127">
        <v>3</v>
      </c>
      <c r="NK11" s="133">
        <v>3</v>
      </c>
      <c r="NL11" s="133">
        <v>3</v>
      </c>
      <c r="NM11" s="133">
        <v>3</v>
      </c>
      <c r="NN11" s="133">
        <v>3</v>
      </c>
      <c r="NO11" s="133">
        <v>3</v>
      </c>
      <c r="NP11" s="133">
        <v>6</v>
      </c>
      <c r="NQ11" s="127">
        <v>4</v>
      </c>
      <c r="NR11" s="134">
        <v>3</v>
      </c>
      <c r="NS11" s="134">
        <v>3</v>
      </c>
      <c r="NT11" s="127">
        <v>3</v>
      </c>
      <c r="NU11" s="134">
        <v>4</v>
      </c>
      <c r="NV11" s="134">
        <v>3</v>
      </c>
      <c r="NW11" s="134">
        <v>3</v>
      </c>
      <c r="NX11" s="133">
        <v>3</v>
      </c>
      <c r="NY11" s="133">
        <v>3</v>
      </c>
      <c r="NZ11" s="125">
        <v>2</v>
      </c>
      <c r="OA11" s="133">
        <v>3</v>
      </c>
      <c r="OB11" s="133">
        <v>3</v>
      </c>
      <c r="OC11" s="127">
        <v>2</v>
      </c>
      <c r="OD11" s="133">
        <v>3</v>
      </c>
      <c r="OE11" s="133">
        <v>3</v>
      </c>
      <c r="OF11" s="133">
        <v>3</v>
      </c>
      <c r="OG11" s="133">
        <v>3</v>
      </c>
      <c r="OH11" s="134">
        <v>3</v>
      </c>
      <c r="OI11" s="134">
        <v>3</v>
      </c>
      <c r="OJ11" s="134">
        <v>3</v>
      </c>
      <c r="OK11" s="127">
        <v>3</v>
      </c>
      <c r="OL11" s="135">
        <v>3</v>
      </c>
      <c r="OM11" s="132">
        <v>3</v>
      </c>
      <c r="ON11" s="132">
        <v>3</v>
      </c>
      <c r="OO11" s="132">
        <v>3</v>
      </c>
      <c r="OP11" s="132">
        <v>2</v>
      </c>
      <c r="OQ11" s="132">
        <v>3</v>
      </c>
      <c r="OR11" s="132">
        <v>3</v>
      </c>
      <c r="OS11" s="132">
        <v>2</v>
      </c>
      <c r="OT11" s="132">
        <v>3</v>
      </c>
      <c r="OU11" s="132">
        <v>3</v>
      </c>
      <c r="OV11" s="132">
        <v>1</v>
      </c>
      <c r="OW11" s="135">
        <v>3</v>
      </c>
      <c r="OX11" s="132">
        <v>3</v>
      </c>
      <c r="OY11" s="132">
        <v>3</v>
      </c>
      <c r="OZ11" s="132">
        <v>3</v>
      </c>
      <c r="PA11" s="132">
        <v>2</v>
      </c>
      <c r="PB11" s="132">
        <v>3</v>
      </c>
      <c r="PC11" s="132">
        <v>3</v>
      </c>
      <c r="PD11" s="132">
        <v>2</v>
      </c>
      <c r="PE11" s="132">
        <v>3</v>
      </c>
      <c r="PF11" s="132">
        <v>3</v>
      </c>
      <c r="PG11" s="132">
        <v>1</v>
      </c>
      <c r="PH11" s="127">
        <v>3</v>
      </c>
      <c r="PI11" s="127">
        <v>3</v>
      </c>
      <c r="PJ11" s="127">
        <v>3</v>
      </c>
      <c r="PK11" s="127">
        <v>3</v>
      </c>
      <c r="PL11" s="127">
        <v>2</v>
      </c>
      <c r="PM11" s="127">
        <v>2</v>
      </c>
      <c r="PN11" s="127">
        <v>2</v>
      </c>
      <c r="PO11" s="127">
        <v>2</v>
      </c>
      <c r="PP11" s="127">
        <v>3</v>
      </c>
      <c r="PQ11" s="127">
        <v>2</v>
      </c>
      <c r="PR11" s="127">
        <v>3</v>
      </c>
      <c r="PS11" s="127">
        <v>3</v>
      </c>
      <c r="PT11" s="127">
        <v>2</v>
      </c>
      <c r="PU11" s="127">
        <v>3</v>
      </c>
      <c r="PV11" s="127">
        <v>2</v>
      </c>
      <c r="PW11" s="127">
        <v>3</v>
      </c>
      <c r="PX11" s="127">
        <v>2</v>
      </c>
      <c r="PY11" s="127">
        <v>4</v>
      </c>
      <c r="PZ11" s="127">
        <v>2</v>
      </c>
      <c r="QA11" s="127">
        <v>4</v>
      </c>
      <c r="QB11" s="125">
        <v>3</v>
      </c>
      <c r="QC11" s="127">
        <v>3</v>
      </c>
      <c r="QD11" s="127">
        <v>3</v>
      </c>
      <c r="QE11" s="127">
        <v>3</v>
      </c>
      <c r="QF11" s="127">
        <v>3</v>
      </c>
      <c r="QG11" s="127">
        <v>4</v>
      </c>
      <c r="QH11" s="127">
        <v>2</v>
      </c>
      <c r="QI11" s="127">
        <v>2</v>
      </c>
      <c r="QJ11" s="127">
        <v>3</v>
      </c>
      <c r="QK11" s="127">
        <v>2</v>
      </c>
      <c r="QL11" s="127">
        <v>4</v>
      </c>
      <c r="QM11" s="127">
        <v>3</v>
      </c>
      <c r="QN11" s="132">
        <v>3</v>
      </c>
      <c r="QO11" s="132">
        <v>3</v>
      </c>
      <c r="QP11" s="132">
        <v>3</v>
      </c>
      <c r="QQ11" s="132">
        <v>3</v>
      </c>
      <c r="QR11" s="127">
        <v>2</v>
      </c>
      <c r="QS11" s="127">
        <v>2</v>
      </c>
      <c r="QT11" s="127">
        <v>3</v>
      </c>
      <c r="QU11" s="127">
        <v>2</v>
      </c>
      <c r="QV11" s="127">
        <v>3</v>
      </c>
      <c r="QW11" s="127">
        <v>2</v>
      </c>
      <c r="QX11" s="127">
        <v>2</v>
      </c>
      <c r="QY11" s="127">
        <v>3</v>
      </c>
      <c r="QZ11" s="127">
        <v>3</v>
      </c>
      <c r="RA11" s="127">
        <v>3</v>
      </c>
      <c r="RB11" s="127">
        <v>3</v>
      </c>
      <c r="RC11" s="127">
        <v>3</v>
      </c>
      <c r="RD11" s="127">
        <v>4</v>
      </c>
      <c r="RE11" s="127">
        <v>3</v>
      </c>
      <c r="RF11" s="127">
        <v>2</v>
      </c>
      <c r="RG11" s="127">
        <v>2</v>
      </c>
      <c r="RH11" s="127">
        <v>2</v>
      </c>
      <c r="RI11" s="127">
        <v>3</v>
      </c>
      <c r="RJ11" s="127">
        <v>2</v>
      </c>
      <c r="RK11" s="127">
        <v>4</v>
      </c>
      <c r="RL11" s="125">
        <v>2</v>
      </c>
      <c r="RM11" s="132">
        <v>3</v>
      </c>
      <c r="RN11" s="132">
        <v>3</v>
      </c>
      <c r="RO11" s="132">
        <v>3</v>
      </c>
      <c r="RP11" s="132">
        <v>3</v>
      </c>
      <c r="RQ11" s="127">
        <v>4</v>
      </c>
      <c r="RR11" s="127">
        <v>3</v>
      </c>
      <c r="RS11" s="127">
        <v>3</v>
      </c>
      <c r="RT11" s="127">
        <v>3</v>
      </c>
      <c r="RU11" s="127">
        <v>3</v>
      </c>
      <c r="RV11" s="125">
        <v>2</v>
      </c>
      <c r="RW11" s="133">
        <v>3</v>
      </c>
      <c r="RX11" s="133">
        <v>3</v>
      </c>
      <c r="RY11" s="134">
        <v>3</v>
      </c>
      <c r="RZ11" s="134">
        <v>3</v>
      </c>
      <c r="SA11" s="127">
        <v>4</v>
      </c>
      <c r="SB11" s="134">
        <v>3</v>
      </c>
      <c r="SC11" s="134">
        <v>3</v>
      </c>
      <c r="SD11" s="134">
        <v>3</v>
      </c>
      <c r="SE11" s="127">
        <v>3</v>
      </c>
      <c r="SF11" s="137">
        <v>1</v>
      </c>
      <c r="SG11" s="137">
        <v>3</v>
      </c>
      <c r="SH11" s="137">
        <v>3</v>
      </c>
      <c r="SI11" s="137">
        <v>2</v>
      </c>
      <c r="SJ11" s="137">
        <v>1</v>
      </c>
      <c r="SK11" s="137">
        <v>3</v>
      </c>
      <c r="SL11" s="137">
        <v>4</v>
      </c>
      <c r="SM11" s="137">
        <v>3</v>
      </c>
      <c r="SN11" s="137">
        <v>4</v>
      </c>
      <c r="SO11" s="137">
        <v>3</v>
      </c>
      <c r="SP11" s="137">
        <v>3</v>
      </c>
      <c r="SQ11" s="137">
        <v>3</v>
      </c>
      <c r="SR11" s="137">
        <v>2</v>
      </c>
      <c r="SS11" s="137">
        <v>4</v>
      </c>
      <c r="ST11" s="137">
        <v>2</v>
      </c>
      <c r="SU11" s="137">
        <v>1</v>
      </c>
      <c r="SV11" s="137">
        <v>3</v>
      </c>
      <c r="SW11" s="137">
        <v>3</v>
      </c>
      <c r="SX11" s="137">
        <v>3</v>
      </c>
      <c r="SY11" s="137">
        <v>2</v>
      </c>
      <c r="SZ11" s="137">
        <v>1</v>
      </c>
      <c r="TA11" s="137">
        <v>2</v>
      </c>
      <c r="TB11" s="137">
        <v>2</v>
      </c>
      <c r="TC11" s="138">
        <v>2</v>
      </c>
      <c r="TD11" s="137">
        <v>2</v>
      </c>
      <c r="TE11" s="127">
        <v>3</v>
      </c>
      <c r="TF11" s="134">
        <v>3</v>
      </c>
      <c r="TG11" s="134">
        <v>3</v>
      </c>
      <c r="TH11" s="134">
        <v>3</v>
      </c>
      <c r="TI11" s="134">
        <v>3</v>
      </c>
      <c r="TJ11" s="134">
        <v>3</v>
      </c>
      <c r="TK11" s="134">
        <v>6</v>
      </c>
      <c r="TL11" s="127">
        <v>4</v>
      </c>
      <c r="TM11" s="134">
        <v>3</v>
      </c>
      <c r="TN11" s="134">
        <v>3</v>
      </c>
      <c r="TO11" s="127">
        <v>3</v>
      </c>
      <c r="TP11" s="134">
        <v>4</v>
      </c>
      <c r="TQ11" s="134">
        <v>3</v>
      </c>
      <c r="TR11" s="134">
        <v>3</v>
      </c>
      <c r="TS11" s="133">
        <v>3</v>
      </c>
      <c r="TT11" s="133">
        <v>3</v>
      </c>
      <c r="TU11" s="125">
        <v>1</v>
      </c>
      <c r="TV11" s="127">
        <v>2</v>
      </c>
      <c r="TW11" s="127">
        <v>2</v>
      </c>
      <c r="TX11" s="132">
        <v>1</v>
      </c>
      <c r="TY11" s="127">
        <v>2</v>
      </c>
      <c r="TZ11" s="127">
        <v>2</v>
      </c>
      <c r="UA11" s="127">
        <v>3</v>
      </c>
      <c r="UB11" s="127">
        <v>3</v>
      </c>
      <c r="UC11" s="127">
        <v>2</v>
      </c>
      <c r="UD11" s="127">
        <v>2</v>
      </c>
      <c r="UE11" s="132">
        <v>3</v>
      </c>
      <c r="UF11" s="132">
        <v>1</v>
      </c>
      <c r="UG11" s="132">
        <v>2</v>
      </c>
      <c r="UH11" s="132">
        <v>2</v>
      </c>
      <c r="UI11" s="132">
        <v>2</v>
      </c>
      <c r="UJ11" s="125">
        <v>1</v>
      </c>
      <c r="UK11" s="127">
        <v>2</v>
      </c>
      <c r="UL11" s="127">
        <v>2</v>
      </c>
      <c r="UM11" s="132">
        <v>1</v>
      </c>
      <c r="UN11" s="127">
        <v>2</v>
      </c>
      <c r="UO11" s="127">
        <v>2</v>
      </c>
      <c r="UP11" s="127">
        <v>3</v>
      </c>
      <c r="UQ11" s="127">
        <v>3</v>
      </c>
      <c r="UR11" s="127">
        <v>2</v>
      </c>
      <c r="US11" s="127">
        <v>2</v>
      </c>
      <c r="UT11" s="132">
        <v>3</v>
      </c>
      <c r="UU11" s="132">
        <v>1</v>
      </c>
      <c r="UV11" s="132">
        <v>2</v>
      </c>
      <c r="UW11" s="132">
        <v>2</v>
      </c>
      <c r="UX11" s="132">
        <v>2</v>
      </c>
      <c r="UY11" s="125">
        <v>3</v>
      </c>
      <c r="UZ11" s="127">
        <v>3</v>
      </c>
      <c r="VA11" s="127">
        <v>3</v>
      </c>
      <c r="VB11" s="127">
        <v>3</v>
      </c>
      <c r="VC11" s="127">
        <v>3</v>
      </c>
      <c r="VD11" s="127">
        <v>2</v>
      </c>
      <c r="VE11" s="127">
        <v>2</v>
      </c>
      <c r="VF11" s="125">
        <v>2</v>
      </c>
      <c r="VG11" s="127">
        <v>3</v>
      </c>
      <c r="VH11" s="127">
        <v>3</v>
      </c>
      <c r="VI11" s="125">
        <v>3</v>
      </c>
      <c r="VJ11" s="127">
        <v>3</v>
      </c>
      <c r="VK11" s="127">
        <v>3</v>
      </c>
      <c r="VL11" s="125">
        <v>1</v>
      </c>
      <c r="VM11" s="127">
        <v>2</v>
      </c>
      <c r="VN11" s="127">
        <v>3</v>
      </c>
      <c r="VO11" s="127">
        <v>3</v>
      </c>
      <c r="VP11" s="127">
        <v>3</v>
      </c>
      <c r="VQ11" s="127">
        <v>2</v>
      </c>
      <c r="VR11" s="127">
        <v>2</v>
      </c>
      <c r="VS11" s="127">
        <v>4</v>
      </c>
      <c r="VT11" s="127">
        <v>3</v>
      </c>
      <c r="VU11" s="127">
        <v>3</v>
      </c>
      <c r="VV11" s="127">
        <v>2</v>
      </c>
      <c r="VW11" s="132">
        <v>4</v>
      </c>
      <c r="VX11" s="132">
        <v>4</v>
      </c>
      <c r="VY11" s="132">
        <v>4</v>
      </c>
    </row>
    <row r="12" spans="1:597">
      <c r="A12" s="99" t="s">
        <v>116</v>
      </c>
      <c r="B12" s="46" t="s">
        <v>123</v>
      </c>
      <c r="C12" s="46" t="s">
        <v>123</v>
      </c>
      <c r="D12" s="46" t="s">
        <v>123</v>
      </c>
      <c r="E12" s="46" t="s">
        <v>123</v>
      </c>
      <c r="F12" s="46" t="s">
        <v>123</v>
      </c>
      <c r="G12" s="46" t="s">
        <v>123</v>
      </c>
      <c r="H12" s="46" t="s">
        <v>123</v>
      </c>
      <c r="I12" s="46" t="s">
        <v>123</v>
      </c>
      <c r="J12" s="46" t="s">
        <v>123</v>
      </c>
      <c r="K12" s="46" t="s">
        <v>123</v>
      </c>
      <c r="L12" s="46" t="s">
        <v>123</v>
      </c>
      <c r="M12" s="46" t="s">
        <v>123</v>
      </c>
      <c r="N12" s="46" t="s">
        <v>123</v>
      </c>
      <c r="O12" s="46" t="s">
        <v>123</v>
      </c>
      <c r="P12" s="46" t="s">
        <v>123</v>
      </c>
      <c r="Q12" s="10" t="s">
        <v>124</v>
      </c>
      <c r="R12" s="10" t="s">
        <v>124</v>
      </c>
      <c r="S12" s="10" t="s">
        <v>124</v>
      </c>
      <c r="T12" s="10" t="s">
        <v>124</v>
      </c>
      <c r="U12" s="10" t="s">
        <v>124</v>
      </c>
      <c r="V12" s="47" t="s">
        <v>125</v>
      </c>
      <c r="W12" s="10" t="s">
        <v>124</v>
      </c>
      <c r="X12" s="10" t="s">
        <v>124</v>
      </c>
      <c r="Y12" s="10" t="s">
        <v>124</v>
      </c>
      <c r="Z12" s="10" t="s">
        <v>124</v>
      </c>
      <c r="AA12" s="10" t="s">
        <v>124</v>
      </c>
      <c r="AB12" s="10" t="s">
        <v>124</v>
      </c>
      <c r="AC12" s="46" t="s">
        <v>123</v>
      </c>
      <c r="AD12" s="10" t="s">
        <v>124</v>
      </c>
      <c r="AE12" s="10" t="s">
        <v>124</v>
      </c>
      <c r="AF12" s="10" t="s">
        <v>124</v>
      </c>
      <c r="AG12" s="10" t="s">
        <v>124</v>
      </c>
      <c r="AH12" s="46" t="s">
        <v>257</v>
      </c>
      <c r="AI12" s="10" t="s">
        <v>124</v>
      </c>
      <c r="AJ12" s="46" t="s">
        <v>125</v>
      </c>
      <c r="AK12" s="46" t="s">
        <v>257</v>
      </c>
      <c r="AL12" s="10" t="s">
        <v>124</v>
      </c>
      <c r="AM12" s="10" t="s">
        <v>124</v>
      </c>
      <c r="AN12" s="10" t="s">
        <v>124</v>
      </c>
      <c r="AO12" s="46" t="s">
        <v>125</v>
      </c>
      <c r="AP12" s="10" t="s">
        <v>124</v>
      </c>
      <c r="AQ12" s="46" t="s">
        <v>257</v>
      </c>
      <c r="AR12" s="46" t="s">
        <v>257</v>
      </c>
      <c r="AS12" s="10" t="s">
        <v>124</v>
      </c>
      <c r="AT12" s="10" t="s">
        <v>124</v>
      </c>
      <c r="AU12" s="10" t="s">
        <v>124</v>
      </c>
      <c r="AV12" s="10" t="s">
        <v>124</v>
      </c>
      <c r="AW12" s="10" t="s">
        <v>124</v>
      </c>
      <c r="AX12" s="10" t="s">
        <v>124</v>
      </c>
      <c r="AY12" s="10" t="s">
        <v>124</v>
      </c>
      <c r="AZ12" s="10" t="s">
        <v>124</v>
      </c>
      <c r="BA12" s="47" t="s">
        <v>123</v>
      </c>
      <c r="BB12" s="46" t="s">
        <v>123</v>
      </c>
      <c r="BC12" s="46" t="s">
        <v>123</v>
      </c>
      <c r="BD12" s="46" t="s">
        <v>123</v>
      </c>
      <c r="BE12" s="46" t="s">
        <v>123</v>
      </c>
      <c r="BF12" s="46" t="s">
        <v>123</v>
      </c>
      <c r="BG12" s="46" t="s">
        <v>123</v>
      </c>
      <c r="BH12" s="46" t="s">
        <v>123</v>
      </c>
      <c r="BI12" s="46" t="s">
        <v>123</v>
      </c>
      <c r="BJ12" s="46" t="s">
        <v>123</v>
      </c>
      <c r="BK12" s="46" t="s">
        <v>123</v>
      </c>
      <c r="BL12" s="46" t="s">
        <v>123</v>
      </c>
      <c r="BM12" s="46" t="s">
        <v>123</v>
      </c>
      <c r="BN12" s="46" t="s">
        <v>123</v>
      </c>
      <c r="BO12" s="46" t="s">
        <v>123</v>
      </c>
      <c r="BP12" s="46" t="s">
        <v>123</v>
      </c>
      <c r="BQ12" s="46" t="s">
        <v>123</v>
      </c>
      <c r="BR12" s="46" t="s">
        <v>123</v>
      </c>
      <c r="BS12" s="46" t="s">
        <v>123</v>
      </c>
      <c r="BT12" s="46" t="s">
        <v>123</v>
      </c>
      <c r="BU12" s="46" t="s">
        <v>123</v>
      </c>
      <c r="BV12" s="46" t="s">
        <v>123</v>
      </c>
      <c r="BW12" s="46" t="s">
        <v>123</v>
      </c>
      <c r="BX12" s="27" t="s">
        <v>124</v>
      </c>
      <c r="BY12" s="10" t="s">
        <v>124</v>
      </c>
      <c r="BZ12" s="10" t="s">
        <v>124</v>
      </c>
      <c r="CA12" s="10" t="s">
        <v>124</v>
      </c>
      <c r="CB12" s="10" t="s">
        <v>124</v>
      </c>
      <c r="CC12" s="10" t="s">
        <v>124</v>
      </c>
      <c r="CD12" s="10" t="s">
        <v>124</v>
      </c>
      <c r="CE12" s="10" t="s">
        <v>124</v>
      </c>
      <c r="CF12" s="10" t="s">
        <v>124</v>
      </c>
      <c r="CG12" s="10" t="s">
        <v>124</v>
      </c>
      <c r="CH12" s="10" t="s">
        <v>124</v>
      </c>
      <c r="CI12" s="10" t="s">
        <v>124</v>
      </c>
      <c r="CJ12" s="10" t="s">
        <v>124</v>
      </c>
      <c r="CK12" s="10" t="s">
        <v>124</v>
      </c>
      <c r="CL12" s="10" t="s">
        <v>124</v>
      </c>
      <c r="CM12" s="10" t="s">
        <v>124</v>
      </c>
      <c r="CN12" s="10" t="s">
        <v>124</v>
      </c>
      <c r="CO12" s="10" t="s">
        <v>124</v>
      </c>
      <c r="CP12" s="10" t="s">
        <v>124</v>
      </c>
      <c r="CQ12" s="10" t="s">
        <v>124</v>
      </c>
      <c r="CR12" s="10" t="s">
        <v>124</v>
      </c>
      <c r="CS12" s="10" t="s">
        <v>124</v>
      </c>
      <c r="CT12" s="10" t="s">
        <v>124</v>
      </c>
      <c r="CU12" s="10" t="s">
        <v>124</v>
      </c>
      <c r="CV12" s="10" t="s">
        <v>124</v>
      </c>
      <c r="CW12" s="10" t="s">
        <v>124</v>
      </c>
      <c r="CX12" s="10" t="s">
        <v>124</v>
      </c>
      <c r="CY12" s="10" t="s">
        <v>124</v>
      </c>
      <c r="CZ12" s="10" t="s">
        <v>124</v>
      </c>
      <c r="DA12" s="10" t="s">
        <v>124</v>
      </c>
      <c r="DB12" s="10" t="s">
        <v>124</v>
      </c>
      <c r="DC12" s="27" t="s">
        <v>124</v>
      </c>
      <c r="DD12" s="10" t="s">
        <v>124</v>
      </c>
      <c r="DE12" s="10" t="s">
        <v>124</v>
      </c>
      <c r="DF12" s="10" t="s">
        <v>124</v>
      </c>
      <c r="DG12" s="10" t="s">
        <v>124</v>
      </c>
      <c r="DH12" s="27" t="s">
        <v>124</v>
      </c>
      <c r="DI12" s="10" t="s">
        <v>124</v>
      </c>
      <c r="DJ12" s="10" t="s">
        <v>124</v>
      </c>
      <c r="DK12" s="10" t="s">
        <v>124</v>
      </c>
      <c r="DL12" s="10" t="s">
        <v>124</v>
      </c>
      <c r="DM12" s="48" t="s">
        <v>123</v>
      </c>
      <c r="DN12" s="48" t="s">
        <v>123</v>
      </c>
      <c r="DO12" s="48" t="s">
        <v>123</v>
      </c>
      <c r="DP12" s="48" t="s">
        <v>123</v>
      </c>
      <c r="DQ12" s="48" t="s">
        <v>123</v>
      </c>
      <c r="DR12" s="48" t="s">
        <v>123</v>
      </c>
      <c r="DS12" s="48" t="s">
        <v>123</v>
      </c>
      <c r="DT12" s="48" t="s">
        <v>123</v>
      </c>
      <c r="DU12" s="48" t="s">
        <v>123</v>
      </c>
      <c r="DV12" s="48" t="s">
        <v>123</v>
      </c>
      <c r="DW12" s="48" t="s">
        <v>123</v>
      </c>
      <c r="DX12" s="48" t="s">
        <v>123</v>
      </c>
      <c r="DY12" s="48" t="s">
        <v>123</v>
      </c>
      <c r="DZ12" s="48" t="s">
        <v>123</v>
      </c>
      <c r="EA12" s="48" t="s">
        <v>123</v>
      </c>
      <c r="EB12" s="4" t="s">
        <v>124</v>
      </c>
      <c r="EC12" s="4" t="s">
        <v>124</v>
      </c>
      <c r="ED12" s="4" t="s">
        <v>124</v>
      </c>
      <c r="EE12" s="4" t="s">
        <v>124</v>
      </c>
      <c r="EF12" s="4" t="s">
        <v>124</v>
      </c>
      <c r="EG12" s="4" t="s">
        <v>124</v>
      </c>
      <c r="EH12" s="4" t="s">
        <v>124</v>
      </c>
      <c r="EI12" s="4" t="s">
        <v>124</v>
      </c>
      <c r="EJ12" s="4" t="s">
        <v>124</v>
      </c>
      <c r="EK12" s="4" t="s">
        <v>124</v>
      </c>
      <c r="EL12" s="4" t="s">
        <v>124</v>
      </c>
      <c r="EM12" s="4" t="s">
        <v>124</v>
      </c>
      <c r="EN12" s="4" t="s">
        <v>124</v>
      </c>
      <c r="EO12" s="4" t="s">
        <v>124</v>
      </c>
      <c r="EP12" s="4" t="s">
        <v>124</v>
      </c>
      <c r="EQ12" s="4" t="s">
        <v>124</v>
      </c>
      <c r="ER12" s="4" t="s">
        <v>124</v>
      </c>
      <c r="ES12" s="4" t="s">
        <v>124</v>
      </c>
      <c r="ET12" s="4" t="s">
        <v>124</v>
      </c>
      <c r="EU12" s="4" t="s">
        <v>124</v>
      </c>
      <c r="EV12" s="4" t="s">
        <v>124</v>
      </c>
      <c r="EW12" s="48" t="s">
        <v>123</v>
      </c>
      <c r="EX12" s="48" t="s">
        <v>123</v>
      </c>
      <c r="EY12" s="48" t="s">
        <v>123</v>
      </c>
      <c r="EZ12" s="48" t="s">
        <v>123</v>
      </c>
      <c r="FA12" s="48" t="s">
        <v>123</v>
      </c>
      <c r="FB12" s="48" t="s">
        <v>123</v>
      </c>
      <c r="FC12" s="48" t="s">
        <v>123</v>
      </c>
      <c r="FD12" s="48" t="s">
        <v>123</v>
      </c>
      <c r="FE12" s="48" t="s">
        <v>123</v>
      </c>
      <c r="FF12" s="48" t="s">
        <v>123</v>
      </c>
      <c r="FG12" s="48" t="s">
        <v>123</v>
      </c>
      <c r="FH12" s="48" t="s">
        <v>123</v>
      </c>
      <c r="FI12" s="48" t="s">
        <v>123</v>
      </c>
      <c r="FJ12" s="48" t="s">
        <v>123</v>
      </c>
      <c r="FK12" s="48" t="s">
        <v>123</v>
      </c>
      <c r="FL12" s="48" t="s">
        <v>123</v>
      </c>
      <c r="FM12" s="48" t="s">
        <v>123</v>
      </c>
      <c r="FN12" s="48" t="s">
        <v>123</v>
      </c>
      <c r="FO12" s="48" t="s">
        <v>123</v>
      </c>
      <c r="FP12" s="48" t="s">
        <v>123</v>
      </c>
      <c r="FQ12" s="3" t="s">
        <v>124</v>
      </c>
      <c r="FR12" s="3" t="s">
        <v>124</v>
      </c>
      <c r="FS12" s="3" t="s">
        <v>124</v>
      </c>
      <c r="FT12" s="3" t="s">
        <v>124</v>
      </c>
      <c r="FU12" s="3" t="s">
        <v>124</v>
      </c>
      <c r="FV12" s="3" t="s">
        <v>124</v>
      </c>
      <c r="FW12" s="3" t="s">
        <v>124</v>
      </c>
      <c r="FX12" s="3" t="s">
        <v>124</v>
      </c>
      <c r="FY12" s="3" t="s">
        <v>124</v>
      </c>
      <c r="FZ12" s="3" t="s">
        <v>124</v>
      </c>
      <c r="GA12" s="3" t="s">
        <v>124</v>
      </c>
      <c r="GB12" s="3" t="s">
        <v>124</v>
      </c>
      <c r="GC12" s="3" t="s">
        <v>124</v>
      </c>
      <c r="GD12" s="3" t="s">
        <v>124</v>
      </c>
      <c r="GE12" s="3" t="s">
        <v>124</v>
      </c>
      <c r="GF12" s="42" t="s">
        <v>254</v>
      </c>
      <c r="GG12" s="49" t="s">
        <v>123</v>
      </c>
      <c r="GH12" s="49" t="s">
        <v>123</v>
      </c>
      <c r="GI12" s="42" t="s">
        <v>124</v>
      </c>
      <c r="GJ12" s="42" t="s">
        <v>254</v>
      </c>
      <c r="GK12" s="42" t="s">
        <v>254</v>
      </c>
      <c r="GL12" s="42" t="s">
        <v>254</v>
      </c>
      <c r="GM12" s="42" t="s">
        <v>254</v>
      </c>
      <c r="GN12" s="49" t="s">
        <v>123</v>
      </c>
      <c r="GO12" s="49" t="s">
        <v>123</v>
      </c>
      <c r="GP12" s="49" t="s">
        <v>123</v>
      </c>
      <c r="GQ12" s="49" t="s">
        <v>123</v>
      </c>
      <c r="GR12" s="42" t="s">
        <v>124</v>
      </c>
      <c r="GS12" s="42" t="s">
        <v>124</v>
      </c>
      <c r="GT12" s="42" t="s">
        <v>254</v>
      </c>
      <c r="GU12" s="49" t="s">
        <v>123</v>
      </c>
      <c r="GV12" s="43" t="s">
        <v>124</v>
      </c>
      <c r="GW12" s="42" t="s">
        <v>254</v>
      </c>
      <c r="GX12" s="49" t="s">
        <v>123</v>
      </c>
      <c r="GY12" s="44" t="s">
        <v>124</v>
      </c>
      <c r="GZ12" s="42" t="s">
        <v>124</v>
      </c>
      <c r="HA12" s="42" t="s">
        <v>124</v>
      </c>
      <c r="HB12" s="42" t="s">
        <v>254</v>
      </c>
      <c r="HC12" s="49" t="s">
        <v>123</v>
      </c>
      <c r="HD12" s="42" t="s">
        <v>124</v>
      </c>
      <c r="HE12" s="43" t="s">
        <v>254</v>
      </c>
      <c r="HF12" s="43" t="s">
        <v>254</v>
      </c>
      <c r="HG12" s="49" t="s">
        <v>123</v>
      </c>
      <c r="HH12" s="49" t="s">
        <v>123</v>
      </c>
      <c r="HI12" s="43" t="s">
        <v>124</v>
      </c>
      <c r="HJ12" s="1" t="s">
        <v>124</v>
      </c>
      <c r="HK12" s="3" t="s">
        <v>124</v>
      </c>
      <c r="HL12" t="s">
        <v>123</v>
      </c>
      <c r="HM12" t="s">
        <v>123</v>
      </c>
      <c r="HN12" t="s">
        <v>123</v>
      </c>
      <c r="HO12" t="s">
        <v>124</v>
      </c>
      <c r="HP12" t="s">
        <v>124</v>
      </c>
      <c r="HQ12" t="s">
        <v>124</v>
      </c>
      <c r="HR12" t="s">
        <v>124</v>
      </c>
      <c r="HS12" t="s">
        <v>123</v>
      </c>
      <c r="HT12" t="s">
        <v>123</v>
      </c>
      <c r="HU12" t="s">
        <v>123</v>
      </c>
      <c r="HV12" s="3" t="s">
        <v>123</v>
      </c>
      <c r="HW12" t="s">
        <v>123</v>
      </c>
      <c r="HX12" t="s">
        <v>123</v>
      </c>
      <c r="HY12" t="s">
        <v>123</v>
      </c>
      <c r="HZ12" t="s">
        <v>123</v>
      </c>
      <c r="IA12" t="s">
        <v>123</v>
      </c>
      <c r="IB12" t="s">
        <v>123</v>
      </c>
      <c r="IC12" t="s">
        <v>123</v>
      </c>
      <c r="ID12" t="s">
        <v>123</v>
      </c>
      <c r="IE12" t="s">
        <v>123</v>
      </c>
      <c r="IF12" t="s">
        <v>123</v>
      </c>
      <c r="IG12" t="s">
        <v>123</v>
      </c>
      <c r="IH12" t="s">
        <v>123</v>
      </c>
      <c r="II12" t="s">
        <v>124</v>
      </c>
      <c r="IJ12" t="s">
        <v>124</v>
      </c>
      <c r="IK12" t="s">
        <v>124</v>
      </c>
      <c r="IL12" t="s">
        <v>124</v>
      </c>
      <c r="IM12" t="s">
        <v>124</v>
      </c>
      <c r="IN12" t="s">
        <v>124</v>
      </c>
      <c r="IO12" t="s">
        <v>124</v>
      </c>
      <c r="IP12" t="s">
        <v>124</v>
      </c>
      <c r="IQ12" t="s">
        <v>124</v>
      </c>
      <c r="IR12" t="s">
        <v>124</v>
      </c>
      <c r="IS12" t="s">
        <v>124</v>
      </c>
      <c r="IT12" t="s">
        <v>124</v>
      </c>
      <c r="IU12" t="s">
        <v>124</v>
      </c>
      <c r="IV12" t="s">
        <v>124</v>
      </c>
      <c r="IW12" t="s">
        <v>124</v>
      </c>
      <c r="IX12" t="s">
        <v>124</v>
      </c>
      <c r="IY12" t="s">
        <v>124</v>
      </c>
      <c r="IZ12" t="s">
        <v>124</v>
      </c>
      <c r="JA12" t="s">
        <v>124</v>
      </c>
      <c r="JB12" t="s">
        <v>124</v>
      </c>
      <c r="JC12" t="s">
        <v>124</v>
      </c>
      <c r="JD12" t="s">
        <v>124</v>
      </c>
      <c r="JE12" t="s">
        <v>124</v>
      </c>
      <c r="JF12" t="s">
        <v>124</v>
      </c>
      <c r="JG12" t="s">
        <v>124</v>
      </c>
      <c r="JH12" t="s">
        <v>124</v>
      </c>
      <c r="JI12" t="s">
        <v>124</v>
      </c>
      <c r="JJ12" t="s">
        <v>124</v>
      </c>
      <c r="JK12" t="s">
        <v>124</v>
      </c>
      <c r="JL12" s="3" t="s">
        <v>124</v>
      </c>
      <c r="JM12" s="3" t="s">
        <v>124</v>
      </c>
      <c r="JN12" s="3" t="s">
        <v>124</v>
      </c>
      <c r="JO12" s="3" t="s">
        <v>124</v>
      </c>
      <c r="JP12" s="3" t="s">
        <v>124</v>
      </c>
      <c r="JQ12" s="3" t="s">
        <v>124</v>
      </c>
      <c r="JR12" s="3" t="s">
        <v>124</v>
      </c>
      <c r="JS12" t="s">
        <v>123</v>
      </c>
      <c r="JT12" s="3" t="s">
        <v>124</v>
      </c>
      <c r="JU12" t="s">
        <v>123</v>
      </c>
      <c r="JV12" t="s">
        <v>257</v>
      </c>
      <c r="JW12" s="3" t="s">
        <v>124</v>
      </c>
      <c r="JX12" s="3" t="s">
        <v>124</v>
      </c>
      <c r="JY12" s="3" t="s">
        <v>124</v>
      </c>
      <c r="JZ12" s="45" t="s">
        <v>125</v>
      </c>
      <c r="KA12" s="45" t="s">
        <v>124</v>
      </c>
      <c r="KB12" s="45" t="s">
        <v>124</v>
      </c>
      <c r="KC12" s="45" t="s">
        <v>124</v>
      </c>
      <c r="KD12" s="45" t="s">
        <v>124</v>
      </c>
      <c r="KE12" s="45" t="s">
        <v>124</v>
      </c>
      <c r="KF12" t="s">
        <v>125</v>
      </c>
      <c r="KG12" s="45" t="s">
        <v>124</v>
      </c>
      <c r="KH12" s="45" t="s">
        <v>124</v>
      </c>
      <c r="KI12" t="s">
        <v>257</v>
      </c>
      <c r="KJ12" t="s">
        <v>124</v>
      </c>
      <c r="KK12" t="s">
        <v>257</v>
      </c>
      <c r="KL12" s="45" t="s">
        <v>124</v>
      </c>
      <c r="KM12" s="45" t="s">
        <v>124</v>
      </c>
      <c r="KN12" s="45" t="s">
        <v>124</v>
      </c>
      <c r="KO12" s="45" t="s">
        <v>124</v>
      </c>
      <c r="KP12" s="45" t="s">
        <v>124</v>
      </c>
      <c r="KQ12" s="45" t="s">
        <v>124</v>
      </c>
      <c r="KR12" s="45" t="s">
        <v>124</v>
      </c>
      <c r="KS12" s="3" t="s">
        <v>124</v>
      </c>
      <c r="KT12" s="3" t="s">
        <v>124</v>
      </c>
      <c r="KU12" s="3" t="s">
        <v>124</v>
      </c>
      <c r="KV12" s="3" t="s">
        <v>124</v>
      </c>
      <c r="KW12" s="3" t="s">
        <v>124</v>
      </c>
      <c r="KX12" s="3" t="s">
        <v>123</v>
      </c>
      <c r="KY12" s="3" t="s">
        <v>123</v>
      </c>
      <c r="KZ12" s="3" t="s">
        <v>123</v>
      </c>
      <c r="LA12" s="3" t="s">
        <v>123</v>
      </c>
      <c r="LB12" s="3" t="s">
        <v>123</v>
      </c>
      <c r="LC12" s="3" t="s">
        <v>123</v>
      </c>
      <c r="LD12" s="3" t="s">
        <v>123</v>
      </c>
      <c r="LE12" s="3" t="s">
        <v>123</v>
      </c>
      <c r="LF12" s="3" t="s">
        <v>123</v>
      </c>
      <c r="LG12" s="3" t="s">
        <v>123</v>
      </c>
      <c r="LH12" s="3" t="s">
        <v>123</v>
      </c>
      <c r="LI12" s="3" t="s">
        <v>123</v>
      </c>
      <c r="LJ12" s="3" t="s">
        <v>123</v>
      </c>
      <c r="LK12" s="3" t="s">
        <v>123</v>
      </c>
      <c r="LL12" s="3" t="s">
        <v>123</v>
      </c>
      <c r="LM12" s="3" t="s">
        <v>123</v>
      </c>
      <c r="LN12" s="3" t="s">
        <v>123</v>
      </c>
      <c r="LO12" s="3" t="s">
        <v>123</v>
      </c>
      <c r="LP12" s="3" t="s">
        <v>123</v>
      </c>
      <c r="LQ12" s="3" t="s">
        <v>123</v>
      </c>
      <c r="LR12" s="3" t="s">
        <v>123</v>
      </c>
      <c r="LS12" s="3" t="s">
        <v>123</v>
      </c>
      <c r="LT12" s="3" t="s">
        <v>123</v>
      </c>
      <c r="LU12" s="3" t="s">
        <v>123</v>
      </c>
      <c r="LV12" s="4" t="s">
        <v>124</v>
      </c>
      <c r="LW12" s="4" t="s">
        <v>124</v>
      </c>
      <c r="LX12" s="4" t="s">
        <v>124</v>
      </c>
      <c r="LY12" s="3" t="s">
        <v>124</v>
      </c>
      <c r="LZ12" s="3" t="s">
        <v>124</v>
      </c>
      <c r="MA12" s="3" t="s">
        <v>124</v>
      </c>
      <c r="MB12" s="3" t="s">
        <v>124</v>
      </c>
      <c r="MC12" s="3" t="s">
        <v>124</v>
      </c>
      <c r="MD12" s="3" t="s">
        <v>124</v>
      </c>
      <c r="ME12" s="3" t="s">
        <v>124</v>
      </c>
      <c r="MF12" s="3" t="s">
        <v>124</v>
      </c>
      <c r="MG12" s="3" t="s">
        <v>124</v>
      </c>
      <c r="MH12" s="3" t="s">
        <v>124</v>
      </c>
      <c r="MI12" s="3" t="s">
        <v>124</v>
      </c>
      <c r="MJ12" s="3" t="s">
        <v>124</v>
      </c>
      <c r="MK12" s="4" t="s">
        <v>123</v>
      </c>
      <c r="ML12" s="4" t="s">
        <v>123</v>
      </c>
      <c r="MM12" s="4" t="s">
        <v>123</v>
      </c>
      <c r="MN12" s="4" t="s">
        <v>123</v>
      </c>
      <c r="MO12" s="4" t="s">
        <v>123</v>
      </c>
      <c r="MP12" s="4" t="s">
        <v>123</v>
      </c>
      <c r="MQ12" s="4" t="s">
        <v>123</v>
      </c>
      <c r="MR12" s="4" t="s">
        <v>123</v>
      </c>
      <c r="MS12" s="4" t="s">
        <v>123</v>
      </c>
      <c r="MT12" s="4" t="s">
        <v>123</v>
      </c>
      <c r="MU12" s="4" t="s">
        <v>123</v>
      </c>
      <c r="MV12" s="4" t="s">
        <v>123</v>
      </c>
      <c r="MW12" s="4" t="s">
        <v>123</v>
      </c>
      <c r="MX12" s="4" t="s">
        <v>123</v>
      </c>
      <c r="MY12" s="4" t="s">
        <v>123</v>
      </c>
      <c r="MZ12" s="4" t="s">
        <v>123</v>
      </c>
      <c r="NA12" s="4" t="s">
        <v>123</v>
      </c>
      <c r="NB12" s="4" t="s">
        <v>123</v>
      </c>
      <c r="NC12" s="4" t="s">
        <v>123</v>
      </c>
      <c r="ND12" s="4" t="s">
        <v>123</v>
      </c>
      <c r="NE12" s="4" t="s">
        <v>123</v>
      </c>
      <c r="NF12" s="4" t="s">
        <v>123</v>
      </c>
      <c r="NG12" s="4" t="s">
        <v>123</v>
      </c>
      <c r="NH12" s="4" t="s">
        <v>123</v>
      </c>
      <c r="NI12" s="4" t="s">
        <v>123</v>
      </c>
      <c r="NJ12" s="4" t="s">
        <v>124</v>
      </c>
      <c r="NK12" s="4" t="s">
        <v>124</v>
      </c>
      <c r="NL12" s="4" t="s">
        <v>124</v>
      </c>
      <c r="NM12" s="4" t="s">
        <v>124</v>
      </c>
      <c r="NN12" s="4" t="s">
        <v>124</v>
      </c>
      <c r="NO12" s="4" t="s">
        <v>124</v>
      </c>
      <c r="NP12" s="4" t="s">
        <v>124</v>
      </c>
      <c r="NQ12" s="4" t="s">
        <v>124</v>
      </c>
      <c r="NR12" s="4" t="s">
        <v>124</v>
      </c>
      <c r="NS12" s="4" t="s">
        <v>124</v>
      </c>
      <c r="NT12" s="4" t="s">
        <v>124</v>
      </c>
      <c r="NU12" s="4" t="s">
        <v>124</v>
      </c>
      <c r="NV12" s="4" t="s">
        <v>124</v>
      </c>
      <c r="NW12" s="4" t="s">
        <v>124</v>
      </c>
      <c r="NX12" s="4" t="s">
        <v>124</v>
      </c>
      <c r="NY12" s="4" t="s">
        <v>124</v>
      </c>
      <c r="NZ12" s="4" t="s">
        <v>124</v>
      </c>
      <c r="OA12" s="4" t="s">
        <v>124</v>
      </c>
      <c r="OB12" s="4" t="s">
        <v>124</v>
      </c>
      <c r="OC12" s="4" t="s">
        <v>124</v>
      </c>
      <c r="OD12" s="4" t="s">
        <v>124</v>
      </c>
      <c r="OE12" s="4" t="s">
        <v>124</v>
      </c>
      <c r="OF12" s="4" t="s">
        <v>124</v>
      </c>
      <c r="OG12" s="4" t="s">
        <v>124</v>
      </c>
      <c r="OH12" s="4" t="s">
        <v>124</v>
      </c>
      <c r="OI12" s="4" t="s">
        <v>124</v>
      </c>
      <c r="OJ12" s="4" t="s">
        <v>124</v>
      </c>
      <c r="OK12" s="4" t="s">
        <v>124</v>
      </c>
      <c r="OL12" s="3" t="s">
        <v>124</v>
      </c>
      <c r="OM12" s="3" t="s">
        <v>124</v>
      </c>
      <c r="ON12" s="3" t="s">
        <v>124</v>
      </c>
      <c r="OO12" s="3" t="s">
        <v>124</v>
      </c>
      <c r="OP12" s="3" t="s">
        <v>124</v>
      </c>
      <c r="OQ12" s="3" t="s">
        <v>124</v>
      </c>
      <c r="OR12" s="3" t="s">
        <v>124</v>
      </c>
      <c r="OS12" s="3" t="s">
        <v>124</v>
      </c>
      <c r="OT12" s="3" t="s">
        <v>124</v>
      </c>
      <c r="OU12" s="3" t="s">
        <v>124</v>
      </c>
      <c r="OV12" s="3" t="s">
        <v>124</v>
      </c>
      <c r="OW12" s="3" t="s">
        <v>124</v>
      </c>
      <c r="OX12" s="3" t="s">
        <v>124</v>
      </c>
      <c r="OY12" s="3" t="s">
        <v>124</v>
      </c>
      <c r="OZ12" s="3" t="s">
        <v>124</v>
      </c>
      <c r="PA12" s="3" t="s">
        <v>124</v>
      </c>
      <c r="PB12" s="3" t="s">
        <v>124</v>
      </c>
      <c r="PC12" s="3" t="s">
        <v>124</v>
      </c>
      <c r="PD12" s="3" t="s">
        <v>124</v>
      </c>
      <c r="PE12" s="3" t="s">
        <v>124</v>
      </c>
      <c r="PF12" s="3" t="s">
        <v>124</v>
      </c>
      <c r="PG12" s="3" t="s">
        <v>124</v>
      </c>
      <c r="PH12" s="3" t="s">
        <v>124</v>
      </c>
      <c r="PI12" s="3" t="s">
        <v>124</v>
      </c>
      <c r="PJ12" s="3" t="s">
        <v>124</v>
      </c>
      <c r="PK12" s="3" t="s">
        <v>124</v>
      </c>
      <c r="PL12" s="3" t="s">
        <v>124</v>
      </c>
      <c r="PM12" s="3" t="s">
        <v>124</v>
      </c>
      <c r="PN12" s="3" t="s">
        <v>124</v>
      </c>
      <c r="PO12" s="4" t="s">
        <v>123</v>
      </c>
      <c r="PP12" s="4" t="s">
        <v>123</v>
      </c>
      <c r="PQ12" s="4" t="s">
        <v>123</v>
      </c>
      <c r="PR12" s="4" t="s">
        <v>123</v>
      </c>
      <c r="PS12" s="4" t="s">
        <v>124</v>
      </c>
      <c r="PT12" s="4" t="s">
        <v>124</v>
      </c>
      <c r="PU12" s="4" t="s">
        <v>124</v>
      </c>
      <c r="PV12" s="4" t="s">
        <v>124</v>
      </c>
      <c r="PW12" s="4" t="s">
        <v>124</v>
      </c>
      <c r="PX12" s="4" t="s">
        <v>124</v>
      </c>
      <c r="PY12" s="4" t="s">
        <v>124</v>
      </c>
      <c r="PZ12" s="4" t="s">
        <v>123</v>
      </c>
      <c r="QA12" s="4" t="s">
        <v>123</v>
      </c>
      <c r="QB12" s="4" t="s">
        <v>123</v>
      </c>
      <c r="QC12" s="4" t="s">
        <v>123</v>
      </c>
      <c r="QD12" s="4" t="s">
        <v>123</v>
      </c>
      <c r="QE12" s="4" t="s">
        <v>123</v>
      </c>
      <c r="QF12" s="4" t="s">
        <v>123</v>
      </c>
      <c r="QG12" s="4" t="s">
        <v>123</v>
      </c>
      <c r="QH12" s="4" t="s">
        <v>123</v>
      </c>
      <c r="QI12" s="4" t="s">
        <v>123</v>
      </c>
      <c r="QJ12" s="4" t="s">
        <v>123</v>
      </c>
      <c r="QK12" s="4" t="s">
        <v>123</v>
      </c>
      <c r="QL12" s="4" t="s">
        <v>123</v>
      </c>
      <c r="QM12" s="4" t="s">
        <v>123</v>
      </c>
      <c r="QN12" s="4" t="s">
        <v>124</v>
      </c>
      <c r="QO12" s="4" t="s">
        <v>124</v>
      </c>
      <c r="QP12" s="4" t="s">
        <v>124</v>
      </c>
      <c r="QQ12" s="4" t="s">
        <v>124</v>
      </c>
      <c r="QR12" s="4" t="s">
        <v>124</v>
      </c>
      <c r="QS12" s="4" t="s">
        <v>124</v>
      </c>
      <c r="QT12" s="4" t="s">
        <v>124</v>
      </c>
      <c r="QU12" s="4" t="s">
        <v>124</v>
      </c>
      <c r="QV12" s="4" t="s">
        <v>124</v>
      </c>
      <c r="QW12" s="4" t="s">
        <v>124</v>
      </c>
      <c r="QX12" s="4" t="s">
        <v>124</v>
      </c>
      <c r="QY12" s="4" t="s">
        <v>124</v>
      </c>
      <c r="QZ12" s="4" t="s">
        <v>124</v>
      </c>
      <c r="RA12" s="3" t="s">
        <v>124</v>
      </c>
      <c r="RB12" s="3" t="s">
        <v>124</v>
      </c>
      <c r="RC12" s="3" t="s">
        <v>124</v>
      </c>
      <c r="RD12" s="4" t="s">
        <v>124</v>
      </c>
      <c r="RE12" s="3" t="s">
        <v>124</v>
      </c>
      <c r="RF12" s="3" t="s">
        <v>124</v>
      </c>
      <c r="RG12" s="3" t="s">
        <v>124</v>
      </c>
      <c r="RH12" s="3" t="s">
        <v>124</v>
      </c>
      <c r="RI12" s="4" t="s">
        <v>124</v>
      </c>
      <c r="RJ12" s="4" t="s">
        <v>124</v>
      </c>
      <c r="RK12" s="4" t="s">
        <v>124</v>
      </c>
      <c r="RL12" s="3" t="s">
        <v>124</v>
      </c>
      <c r="RM12" s="3" t="s">
        <v>124</v>
      </c>
      <c r="RN12" s="3" t="s">
        <v>124</v>
      </c>
      <c r="RO12" s="3" t="s">
        <v>124</v>
      </c>
      <c r="RP12" s="3" t="s">
        <v>124</v>
      </c>
      <c r="RQ12" s="3" t="s">
        <v>124</v>
      </c>
      <c r="RR12" s="3" t="s">
        <v>124</v>
      </c>
      <c r="RS12" s="3" t="s">
        <v>124</v>
      </c>
      <c r="RT12" s="3" t="s">
        <v>124</v>
      </c>
      <c r="RU12" s="3" t="s">
        <v>124</v>
      </c>
      <c r="RV12" s="3" t="s">
        <v>124</v>
      </c>
      <c r="RW12" s="3" t="s">
        <v>124</v>
      </c>
      <c r="RX12" s="3" t="s">
        <v>124</v>
      </c>
      <c r="RY12" s="3" t="s">
        <v>124</v>
      </c>
      <c r="RZ12" s="3" t="s">
        <v>124</v>
      </c>
      <c r="SA12" s="3" t="s">
        <v>124</v>
      </c>
      <c r="SB12" s="3" t="s">
        <v>124</v>
      </c>
      <c r="SC12" s="3" t="s">
        <v>124</v>
      </c>
      <c r="SD12" s="3" t="s">
        <v>124</v>
      </c>
      <c r="SE12" s="3" t="s">
        <v>124</v>
      </c>
      <c r="SF12" s="3" t="s">
        <v>123</v>
      </c>
      <c r="SG12" s="3" t="s">
        <v>123</v>
      </c>
      <c r="SH12" s="3" t="s">
        <v>123</v>
      </c>
      <c r="SI12" s="3" t="s">
        <v>123</v>
      </c>
      <c r="SJ12" s="3" t="s">
        <v>123</v>
      </c>
      <c r="SK12" s="3" t="s">
        <v>123</v>
      </c>
      <c r="SL12" s="3" t="s">
        <v>123</v>
      </c>
      <c r="SM12" s="3" t="s">
        <v>123</v>
      </c>
      <c r="SN12" s="3" t="s">
        <v>123</v>
      </c>
      <c r="SO12" s="3" t="s">
        <v>123</v>
      </c>
      <c r="SP12" s="3" t="s">
        <v>123</v>
      </c>
      <c r="SQ12" s="3" t="s">
        <v>123</v>
      </c>
      <c r="SR12" s="3" t="s">
        <v>123</v>
      </c>
      <c r="SS12" s="3" t="s">
        <v>123</v>
      </c>
      <c r="ST12" s="3" t="s">
        <v>123</v>
      </c>
      <c r="SU12" s="3" t="s">
        <v>123</v>
      </c>
      <c r="SV12" s="3" t="s">
        <v>123</v>
      </c>
      <c r="SW12" s="3" t="s">
        <v>123</v>
      </c>
      <c r="SX12" s="3" t="s">
        <v>123</v>
      </c>
      <c r="SY12" s="3" t="s">
        <v>123</v>
      </c>
      <c r="SZ12" s="3" t="s">
        <v>123</v>
      </c>
      <c r="TA12" s="3" t="s">
        <v>123</v>
      </c>
      <c r="TB12" s="3" t="s">
        <v>123</v>
      </c>
      <c r="TC12" s="3" t="s">
        <v>123</v>
      </c>
      <c r="TD12" s="3" t="s">
        <v>123</v>
      </c>
      <c r="TE12" s="3" t="s">
        <v>124</v>
      </c>
      <c r="TF12" s="3" t="s">
        <v>124</v>
      </c>
      <c r="TG12" s="3" t="s">
        <v>124</v>
      </c>
      <c r="TH12" s="3" t="s">
        <v>124</v>
      </c>
      <c r="TI12" s="3" t="s">
        <v>124</v>
      </c>
      <c r="TJ12" s="3" t="s">
        <v>124</v>
      </c>
      <c r="TK12" s="3" t="s">
        <v>124</v>
      </c>
      <c r="TL12" s="3" t="s">
        <v>124</v>
      </c>
      <c r="TM12" s="3" t="s">
        <v>124</v>
      </c>
      <c r="TN12" s="3" t="s">
        <v>124</v>
      </c>
      <c r="TO12" s="3" t="s">
        <v>124</v>
      </c>
      <c r="TP12" s="3" t="s">
        <v>124</v>
      </c>
      <c r="TQ12" s="3" t="s">
        <v>124</v>
      </c>
      <c r="TR12" s="3" t="s">
        <v>124</v>
      </c>
      <c r="TS12" s="3" t="s">
        <v>124</v>
      </c>
      <c r="TT12" s="3" t="s">
        <v>124</v>
      </c>
      <c r="TU12" s="3" t="s">
        <v>254</v>
      </c>
      <c r="TV12" s="4" t="s">
        <v>123</v>
      </c>
      <c r="TW12" s="4" t="s">
        <v>123</v>
      </c>
      <c r="TX12" s="4" t="s">
        <v>124</v>
      </c>
      <c r="TY12" s="4" t="s">
        <v>124</v>
      </c>
      <c r="TZ12" s="4" t="s">
        <v>124</v>
      </c>
      <c r="UA12" s="4" t="s">
        <v>124</v>
      </c>
      <c r="UB12" s="3" t="s">
        <v>254</v>
      </c>
      <c r="UC12" s="4" t="s">
        <v>123</v>
      </c>
      <c r="UD12" s="4" t="s">
        <v>123</v>
      </c>
      <c r="UE12" s="4" t="s">
        <v>124</v>
      </c>
      <c r="UF12" s="4" t="s">
        <v>124</v>
      </c>
      <c r="UG12" s="4" t="s">
        <v>124</v>
      </c>
      <c r="UH12" s="4" t="s">
        <v>124</v>
      </c>
      <c r="UI12" s="4" t="s">
        <v>124</v>
      </c>
      <c r="UJ12" s="3" t="s">
        <v>254</v>
      </c>
      <c r="UK12" s="4" t="s">
        <v>123</v>
      </c>
      <c r="UL12" s="4" t="s">
        <v>123</v>
      </c>
      <c r="UM12" s="4" t="s">
        <v>124</v>
      </c>
      <c r="UN12" s="4" t="s">
        <v>124</v>
      </c>
      <c r="UO12" s="4" t="s">
        <v>124</v>
      </c>
      <c r="UP12" s="4" t="s">
        <v>124</v>
      </c>
      <c r="UQ12" s="3" t="s">
        <v>254</v>
      </c>
      <c r="UR12" s="4" t="s">
        <v>123</v>
      </c>
      <c r="US12" s="4" t="s">
        <v>123</v>
      </c>
      <c r="UT12" s="4" t="s">
        <v>124</v>
      </c>
      <c r="UU12" s="4" t="s">
        <v>124</v>
      </c>
      <c r="UV12" s="4" t="s">
        <v>124</v>
      </c>
      <c r="UW12" s="4" t="s">
        <v>124</v>
      </c>
      <c r="UX12" s="4" t="s">
        <v>124</v>
      </c>
      <c r="UY12" s="3" t="s">
        <v>123</v>
      </c>
      <c r="UZ12" s="3" t="s">
        <v>123</v>
      </c>
      <c r="VA12" s="3" t="s">
        <v>123</v>
      </c>
      <c r="VB12" s="3" t="s">
        <v>123</v>
      </c>
      <c r="VC12" s="3" t="s">
        <v>123</v>
      </c>
      <c r="VD12" s="3" t="s">
        <v>123</v>
      </c>
      <c r="VE12" s="3" t="s">
        <v>123</v>
      </c>
      <c r="VF12" s="3" t="s">
        <v>123</v>
      </c>
      <c r="VG12" s="3" t="s">
        <v>123</v>
      </c>
      <c r="VH12" s="3" t="s">
        <v>123</v>
      </c>
      <c r="VI12" s="3" t="s">
        <v>123</v>
      </c>
      <c r="VJ12" s="3" t="s">
        <v>123</v>
      </c>
      <c r="VK12" s="3" t="s">
        <v>123</v>
      </c>
      <c r="VL12" s="3" t="s">
        <v>123</v>
      </c>
      <c r="VM12" s="3" t="s">
        <v>123</v>
      </c>
      <c r="VN12" s="3" t="s">
        <v>123</v>
      </c>
      <c r="VO12" s="3" t="s">
        <v>123</v>
      </c>
      <c r="VP12" s="3" t="s">
        <v>123</v>
      </c>
      <c r="VQ12" s="3" t="s">
        <v>123</v>
      </c>
      <c r="VR12" s="3" t="s">
        <v>123</v>
      </c>
      <c r="VS12" s="3" t="s">
        <v>123</v>
      </c>
      <c r="VT12" s="3" t="s">
        <v>123</v>
      </c>
      <c r="VU12" s="3" t="s">
        <v>123</v>
      </c>
      <c r="VV12" s="3" t="s">
        <v>123</v>
      </c>
      <c r="VW12" s="4" t="s">
        <v>124</v>
      </c>
      <c r="VX12" s="4" t="s">
        <v>124</v>
      </c>
      <c r="VY12" s="4" t="s">
        <v>124</v>
      </c>
    </row>
    <row r="13" spans="1:597">
      <c r="A13" s="96" t="s">
        <v>652</v>
      </c>
      <c r="B13" s="10">
        <f t="shared" ref="B13:X13" si="0">B6*B11</f>
        <v>7.5</v>
      </c>
      <c r="C13" s="10">
        <f t="shared" si="0"/>
        <v>5</v>
      </c>
      <c r="D13" s="10">
        <f t="shared" si="0"/>
        <v>5</v>
      </c>
      <c r="E13" s="10">
        <f t="shared" si="0"/>
        <v>7.5</v>
      </c>
      <c r="F13" s="10">
        <f t="shared" si="0"/>
        <v>5</v>
      </c>
      <c r="G13" s="10">
        <f t="shared" si="0"/>
        <v>10</v>
      </c>
      <c r="H13" s="10">
        <f t="shared" si="0"/>
        <v>7.5</v>
      </c>
      <c r="I13" s="10">
        <f t="shared" si="0"/>
        <v>7.5</v>
      </c>
      <c r="J13" s="10">
        <f t="shared" si="0"/>
        <v>10</v>
      </c>
      <c r="K13" s="10">
        <f t="shared" si="0"/>
        <v>7.5</v>
      </c>
      <c r="L13" s="10">
        <f t="shared" si="0"/>
        <v>7.5</v>
      </c>
      <c r="M13" s="10">
        <f t="shared" si="0"/>
        <v>7.5</v>
      </c>
      <c r="N13" s="10">
        <f t="shared" si="0"/>
        <v>7.5</v>
      </c>
      <c r="O13" s="10">
        <f t="shared" si="0"/>
        <v>10</v>
      </c>
      <c r="P13" s="10">
        <f t="shared" si="0"/>
        <v>10</v>
      </c>
      <c r="Q13" s="10">
        <f t="shared" si="0"/>
        <v>20</v>
      </c>
      <c r="R13" s="10">
        <f t="shared" si="0"/>
        <v>33</v>
      </c>
      <c r="S13" s="10">
        <f t="shared" si="0"/>
        <v>30</v>
      </c>
      <c r="T13" s="10">
        <f t="shared" si="0"/>
        <v>18</v>
      </c>
      <c r="U13" s="10">
        <f t="shared" si="0"/>
        <v>52</v>
      </c>
      <c r="V13" s="27">
        <f t="shared" si="0"/>
        <v>4</v>
      </c>
      <c r="W13" s="10">
        <f t="shared" si="0"/>
        <v>6</v>
      </c>
      <c r="X13" s="10">
        <f t="shared" si="0"/>
        <v>20</v>
      </c>
      <c r="Y13" s="10"/>
      <c r="Z13" s="10"/>
      <c r="AA13" s="10"/>
      <c r="AB13" s="10"/>
      <c r="AC13" s="10">
        <f>AC6*AC11</f>
        <v>16</v>
      </c>
      <c r="AD13" s="10"/>
      <c r="AE13" s="10"/>
      <c r="AF13" s="10"/>
      <c r="AG13" s="10"/>
      <c r="AH13" s="10">
        <f>AH6*AH11</f>
        <v>15</v>
      </c>
      <c r="AI13" s="10">
        <f>AI6*AI11</f>
        <v>4</v>
      </c>
      <c r="AJ13" s="10">
        <f>AJ6*AJ11</f>
        <v>21</v>
      </c>
      <c r="AK13" s="10"/>
      <c r="AL13" s="10"/>
      <c r="AM13" s="10"/>
      <c r="AN13" s="10">
        <f>AN6*AN11</f>
        <v>99</v>
      </c>
      <c r="AO13" s="10">
        <f>AO6*AO11</f>
        <v>44</v>
      </c>
      <c r="AP13" s="10"/>
      <c r="AQ13" s="10">
        <f>AQ6*AQ11</f>
        <v>12</v>
      </c>
      <c r="AR13" s="10"/>
      <c r="AS13" s="10"/>
      <c r="AT13" s="10">
        <f>AT6*AT11</f>
        <v>48</v>
      </c>
      <c r="AU13" s="10">
        <f>AU6*AU11</f>
        <v>36</v>
      </c>
      <c r="AV13" s="10">
        <f>AV6*AV11</f>
        <v>48</v>
      </c>
      <c r="AW13" s="10"/>
      <c r="AX13" s="10"/>
      <c r="AY13" s="10">
        <f t="shared" ref="AY13:CD13" si="1">AY6*AY11</f>
        <v>48</v>
      </c>
      <c r="AZ13" s="10">
        <f t="shared" si="1"/>
        <v>24</v>
      </c>
      <c r="BA13" s="10">
        <f t="shared" si="1"/>
        <v>6</v>
      </c>
      <c r="BB13" s="10">
        <f t="shared" si="1"/>
        <v>2</v>
      </c>
      <c r="BC13" s="10">
        <f t="shared" si="1"/>
        <v>6</v>
      </c>
      <c r="BD13" s="10">
        <f t="shared" si="1"/>
        <v>2</v>
      </c>
      <c r="BE13" s="10">
        <f t="shared" si="1"/>
        <v>6</v>
      </c>
      <c r="BF13" s="10">
        <f t="shared" si="1"/>
        <v>6</v>
      </c>
      <c r="BG13" s="10">
        <f t="shared" si="1"/>
        <v>4</v>
      </c>
      <c r="BH13" s="10">
        <f t="shared" si="1"/>
        <v>4</v>
      </c>
      <c r="BI13" s="10">
        <f t="shared" si="1"/>
        <v>6</v>
      </c>
      <c r="BJ13" s="10">
        <f t="shared" si="1"/>
        <v>6</v>
      </c>
      <c r="BK13" s="10">
        <f t="shared" si="1"/>
        <v>6</v>
      </c>
      <c r="BL13" s="10">
        <f t="shared" si="1"/>
        <v>4</v>
      </c>
      <c r="BM13" s="10">
        <f t="shared" si="1"/>
        <v>4</v>
      </c>
      <c r="BN13" s="10">
        <f t="shared" si="1"/>
        <v>8</v>
      </c>
      <c r="BO13" s="10">
        <f t="shared" si="1"/>
        <v>6</v>
      </c>
      <c r="BP13" s="10">
        <f t="shared" si="1"/>
        <v>2</v>
      </c>
      <c r="BQ13" s="10">
        <f t="shared" si="1"/>
        <v>2</v>
      </c>
      <c r="BR13" s="10">
        <f t="shared" si="1"/>
        <v>2</v>
      </c>
      <c r="BS13" s="10">
        <f t="shared" si="1"/>
        <v>2</v>
      </c>
      <c r="BT13" s="10">
        <f t="shared" si="1"/>
        <v>4</v>
      </c>
      <c r="BU13" s="10">
        <f t="shared" si="1"/>
        <v>2</v>
      </c>
      <c r="BV13" s="10">
        <f t="shared" si="1"/>
        <v>2</v>
      </c>
      <c r="BW13" s="10">
        <f t="shared" si="1"/>
        <v>4</v>
      </c>
      <c r="BX13" s="10">
        <f t="shared" si="1"/>
        <v>6</v>
      </c>
      <c r="BY13" s="10">
        <f t="shared" si="1"/>
        <v>3</v>
      </c>
      <c r="BZ13" s="10">
        <f t="shared" si="1"/>
        <v>6</v>
      </c>
      <c r="CA13" s="10">
        <f t="shared" si="1"/>
        <v>6</v>
      </c>
      <c r="CB13" s="10">
        <f t="shared" si="1"/>
        <v>6</v>
      </c>
      <c r="CC13" s="10">
        <f t="shared" si="1"/>
        <v>6</v>
      </c>
      <c r="CD13" s="10">
        <f t="shared" si="1"/>
        <v>12</v>
      </c>
      <c r="CE13" s="10" t="e">
        <f t="shared" ref="CE13:DJ13" si="2">CE6*CE11</f>
        <v>#VALUE!</v>
      </c>
      <c r="CF13" s="10">
        <f t="shared" si="2"/>
        <v>0</v>
      </c>
      <c r="CG13" s="10">
        <f t="shared" si="2"/>
        <v>12</v>
      </c>
      <c r="CH13" s="10" t="e">
        <f t="shared" si="2"/>
        <v>#VALUE!</v>
      </c>
      <c r="CI13" s="10">
        <f t="shared" si="2"/>
        <v>0</v>
      </c>
      <c r="CJ13" s="10">
        <f t="shared" si="2"/>
        <v>6</v>
      </c>
      <c r="CK13" s="10">
        <f t="shared" si="2"/>
        <v>6</v>
      </c>
      <c r="CL13" s="10">
        <f t="shared" si="2"/>
        <v>6</v>
      </c>
      <c r="CM13" s="10">
        <f t="shared" si="2"/>
        <v>6</v>
      </c>
      <c r="CN13" s="10">
        <f t="shared" si="2"/>
        <v>12</v>
      </c>
      <c r="CO13" s="10">
        <f t="shared" si="2"/>
        <v>3</v>
      </c>
      <c r="CP13" s="10">
        <f t="shared" si="2"/>
        <v>9</v>
      </c>
      <c r="CQ13" s="10">
        <f t="shared" si="2"/>
        <v>6</v>
      </c>
      <c r="CR13" s="10">
        <f t="shared" si="2"/>
        <v>6</v>
      </c>
      <c r="CS13" s="10">
        <f t="shared" si="2"/>
        <v>3</v>
      </c>
      <c r="CT13" s="10">
        <f t="shared" si="2"/>
        <v>12</v>
      </c>
      <c r="CU13" s="10">
        <f t="shared" si="2"/>
        <v>12</v>
      </c>
      <c r="CV13" s="10">
        <f t="shared" si="2"/>
        <v>6</v>
      </c>
      <c r="CW13" s="10">
        <f t="shared" si="2"/>
        <v>6</v>
      </c>
      <c r="CX13" s="10" t="e">
        <f t="shared" si="2"/>
        <v>#VALUE!</v>
      </c>
      <c r="CY13" s="10">
        <f t="shared" si="2"/>
        <v>0</v>
      </c>
      <c r="CZ13" s="10">
        <f t="shared" si="2"/>
        <v>0</v>
      </c>
      <c r="DA13" s="10">
        <f t="shared" si="2"/>
        <v>0</v>
      </c>
      <c r="DB13" s="10">
        <f t="shared" si="2"/>
        <v>0</v>
      </c>
      <c r="DC13" s="10">
        <f t="shared" si="2"/>
        <v>20</v>
      </c>
      <c r="DD13" s="10">
        <f t="shared" si="2"/>
        <v>30</v>
      </c>
      <c r="DE13" s="10">
        <f t="shared" si="2"/>
        <v>10</v>
      </c>
      <c r="DF13" s="10">
        <f t="shared" si="2"/>
        <v>20</v>
      </c>
      <c r="DG13" s="10">
        <f t="shared" si="2"/>
        <v>30</v>
      </c>
      <c r="DH13" s="10">
        <f t="shared" si="2"/>
        <v>20</v>
      </c>
      <c r="DI13" s="10">
        <f t="shared" si="2"/>
        <v>20</v>
      </c>
      <c r="DJ13" s="10">
        <f t="shared" si="2"/>
        <v>30</v>
      </c>
      <c r="DK13" s="10">
        <f t="shared" ref="DK13:EP13" si="3">DK6*DK11</f>
        <v>20</v>
      </c>
      <c r="DL13" s="10">
        <f t="shared" si="3"/>
        <v>20</v>
      </c>
      <c r="DM13" s="10">
        <f t="shared" si="3"/>
        <v>8</v>
      </c>
      <c r="DN13" s="10">
        <f t="shared" si="3"/>
        <v>4</v>
      </c>
      <c r="DO13" s="10">
        <f t="shared" si="3"/>
        <v>4</v>
      </c>
      <c r="DP13" s="10">
        <f t="shared" si="3"/>
        <v>6</v>
      </c>
      <c r="DQ13" s="10">
        <f t="shared" si="3"/>
        <v>4</v>
      </c>
      <c r="DR13" s="10">
        <f t="shared" si="3"/>
        <v>8</v>
      </c>
      <c r="DS13" s="10">
        <f t="shared" si="3"/>
        <v>4</v>
      </c>
      <c r="DT13" s="10">
        <f t="shared" si="3"/>
        <v>6</v>
      </c>
      <c r="DU13" s="10">
        <f t="shared" si="3"/>
        <v>4</v>
      </c>
      <c r="DV13" s="10">
        <f t="shared" si="3"/>
        <v>6</v>
      </c>
      <c r="DW13" s="10">
        <f t="shared" si="3"/>
        <v>8</v>
      </c>
      <c r="DX13" s="10">
        <f t="shared" si="3"/>
        <v>8</v>
      </c>
      <c r="DY13" s="10">
        <f t="shared" si="3"/>
        <v>6</v>
      </c>
      <c r="DZ13" s="10">
        <f t="shared" si="3"/>
        <v>6</v>
      </c>
      <c r="EA13" s="10">
        <f t="shared" si="3"/>
        <v>6</v>
      </c>
      <c r="EB13" s="10">
        <f t="shared" si="3"/>
        <v>6</v>
      </c>
      <c r="EC13" s="10">
        <f t="shared" si="3"/>
        <v>6</v>
      </c>
      <c r="ED13" s="10">
        <f t="shared" si="3"/>
        <v>6</v>
      </c>
      <c r="EE13" s="10">
        <f t="shared" si="3"/>
        <v>6</v>
      </c>
      <c r="EF13" s="10">
        <f t="shared" si="3"/>
        <v>18</v>
      </c>
      <c r="EG13" s="10">
        <f t="shared" si="3"/>
        <v>18</v>
      </c>
      <c r="EH13" s="10">
        <f t="shared" si="3"/>
        <v>6</v>
      </c>
      <c r="EI13" s="10">
        <f t="shared" si="3"/>
        <v>9</v>
      </c>
      <c r="EJ13" s="10">
        <f t="shared" si="3"/>
        <v>6</v>
      </c>
      <c r="EK13" s="10">
        <f t="shared" si="3"/>
        <v>10</v>
      </c>
      <c r="EL13" s="10">
        <f t="shared" si="3"/>
        <v>6</v>
      </c>
      <c r="EM13" s="10">
        <f t="shared" si="3"/>
        <v>4</v>
      </c>
      <c r="EN13" s="10">
        <f t="shared" si="3"/>
        <v>18</v>
      </c>
      <c r="EO13" s="10">
        <f t="shared" si="3"/>
        <v>6</v>
      </c>
      <c r="EP13" s="10">
        <f t="shared" si="3"/>
        <v>4</v>
      </c>
      <c r="EQ13" s="10">
        <f t="shared" ref="EQ13:FV13" si="4">EQ6*EQ11</f>
        <v>24</v>
      </c>
      <c r="ER13" s="10">
        <f t="shared" si="4"/>
        <v>8</v>
      </c>
      <c r="ES13" s="10">
        <f t="shared" si="4"/>
        <v>16</v>
      </c>
      <c r="ET13" s="10">
        <f t="shared" si="4"/>
        <v>8</v>
      </c>
      <c r="EU13" s="10">
        <f t="shared" si="4"/>
        <v>4</v>
      </c>
      <c r="EV13" s="10">
        <f t="shared" si="4"/>
        <v>12</v>
      </c>
      <c r="EW13" s="10">
        <f t="shared" si="4"/>
        <v>9.1499999999999986</v>
      </c>
      <c r="EX13" s="10">
        <f t="shared" si="4"/>
        <v>3.05</v>
      </c>
      <c r="EY13" s="10">
        <f t="shared" si="4"/>
        <v>9.1499999999999986</v>
      </c>
      <c r="EZ13" s="10">
        <f t="shared" si="4"/>
        <v>9.1499999999999986</v>
      </c>
      <c r="FA13" s="10">
        <f t="shared" si="4"/>
        <v>3.05</v>
      </c>
      <c r="FB13" s="10">
        <f t="shared" si="4"/>
        <v>9.1499999999999986</v>
      </c>
      <c r="FC13" s="10">
        <f t="shared" si="4"/>
        <v>9.1499999999999986</v>
      </c>
      <c r="FD13" s="10">
        <f t="shared" si="4"/>
        <v>9.1499999999999986</v>
      </c>
      <c r="FE13" s="10">
        <f t="shared" si="4"/>
        <v>9.1499999999999986</v>
      </c>
      <c r="FF13" s="10">
        <f t="shared" si="4"/>
        <v>6.1</v>
      </c>
      <c r="FG13" s="10">
        <f t="shared" si="4"/>
        <v>6.1</v>
      </c>
      <c r="FH13" s="10">
        <f t="shared" si="4"/>
        <v>12.2</v>
      </c>
      <c r="FI13" s="10">
        <f t="shared" si="4"/>
        <v>9.1499999999999986</v>
      </c>
      <c r="FJ13" s="10">
        <f t="shared" si="4"/>
        <v>3.05</v>
      </c>
      <c r="FK13" s="10">
        <f t="shared" si="4"/>
        <v>3.05</v>
      </c>
      <c r="FL13" s="10">
        <f t="shared" si="4"/>
        <v>6.1</v>
      </c>
      <c r="FM13" s="10">
        <f t="shared" si="4"/>
        <v>3.05</v>
      </c>
      <c r="FN13" s="10">
        <f t="shared" si="4"/>
        <v>3.05</v>
      </c>
      <c r="FO13" s="10">
        <f t="shared" si="4"/>
        <v>6.1</v>
      </c>
      <c r="FP13" s="10">
        <f t="shared" si="4"/>
        <v>3.05</v>
      </c>
      <c r="FQ13" s="10">
        <f t="shared" si="4"/>
        <v>6</v>
      </c>
      <c r="FR13" s="10">
        <f t="shared" si="4"/>
        <v>9</v>
      </c>
      <c r="FS13" s="10">
        <f t="shared" si="4"/>
        <v>12</v>
      </c>
      <c r="FT13" s="10">
        <f t="shared" si="4"/>
        <v>12</v>
      </c>
      <c r="FU13" s="10">
        <f t="shared" si="4"/>
        <v>12</v>
      </c>
      <c r="FV13" s="10">
        <f t="shared" si="4"/>
        <v>18</v>
      </c>
      <c r="FW13" s="10">
        <f t="shared" ref="FW13:HB13" si="5">FW6*FW11</f>
        <v>20</v>
      </c>
      <c r="FX13" s="10">
        <f t="shared" si="5"/>
        <v>12</v>
      </c>
      <c r="FY13" s="10">
        <f t="shared" si="5"/>
        <v>27</v>
      </c>
      <c r="FZ13" s="10">
        <f t="shared" si="5"/>
        <v>12</v>
      </c>
      <c r="GA13" s="10">
        <f t="shared" si="5"/>
        <v>24</v>
      </c>
      <c r="GB13" s="10">
        <f t="shared" si="5"/>
        <v>18</v>
      </c>
      <c r="GC13" s="10">
        <f t="shared" si="5"/>
        <v>12</v>
      </c>
      <c r="GD13" s="10">
        <f t="shared" si="5"/>
        <v>36</v>
      </c>
      <c r="GE13" s="10">
        <f t="shared" si="5"/>
        <v>16</v>
      </c>
      <c r="GF13" s="10">
        <f t="shared" si="5"/>
        <v>2</v>
      </c>
      <c r="GG13" s="10">
        <f t="shared" si="5"/>
        <v>8</v>
      </c>
      <c r="GH13" s="10">
        <f t="shared" si="5"/>
        <v>4</v>
      </c>
      <c r="GI13" s="10">
        <f t="shared" si="5"/>
        <v>28</v>
      </c>
      <c r="GJ13" s="10">
        <f t="shared" si="5"/>
        <v>2</v>
      </c>
      <c r="GK13" s="10">
        <f t="shared" si="5"/>
        <v>4</v>
      </c>
      <c r="GL13" s="10">
        <f t="shared" si="5"/>
        <v>4</v>
      </c>
      <c r="GM13" s="10">
        <f t="shared" si="5"/>
        <v>2</v>
      </c>
      <c r="GN13" s="10">
        <f t="shared" si="5"/>
        <v>2</v>
      </c>
      <c r="GO13" s="10">
        <f t="shared" si="5"/>
        <v>6</v>
      </c>
      <c r="GP13" s="10">
        <f t="shared" si="5"/>
        <v>8</v>
      </c>
      <c r="GQ13" s="10">
        <f t="shared" si="5"/>
        <v>6</v>
      </c>
      <c r="GR13" s="10">
        <f t="shared" si="5"/>
        <v>88</v>
      </c>
      <c r="GS13" s="10">
        <f t="shared" si="5"/>
        <v>24</v>
      </c>
      <c r="GT13" s="10">
        <f t="shared" si="5"/>
        <v>6</v>
      </c>
      <c r="GU13" s="10">
        <f t="shared" si="5"/>
        <v>6</v>
      </c>
      <c r="GV13" s="10">
        <f t="shared" si="5"/>
        <v>42</v>
      </c>
      <c r="GW13" s="10">
        <f t="shared" si="5"/>
        <v>2</v>
      </c>
      <c r="GX13" s="10">
        <f t="shared" si="5"/>
        <v>4</v>
      </c>
      <c r="GY13" s="10">
        <f t="shared" si="5"/>
        <v>60</v>
      </c>
      <c r="GZ13" s="10">
        <f t="shared" si="5"/>
        <v>52</v>
      </c>
      <c r="HA13" s="10">
        <f t="shared" si="5"/>
        <v>8</v>
      </c>
      <c r="HB13" s="10">
        <f t="shared" si="5"/>
        <v>6</v>
      </c>
      <c r="HC13" s="10">
        <f t="shared" ref="HC13:HJ13" si="6">HC6*HC11</f>
        <v>4</v>
      </c>
      <c r="HD13" s="10">
        <f t="shared" si="6"/>
        <v>40</v>
      </c>
      <c r="HE13" s="10">
        <f t="shared" si="6"/>
        <v>2</v>
      </c>
      <c r="HF13" s="10">
        <f t="shared" si="6"/>
        <v>2</v>
      </c>
      <c r="HG13" s="10">
        <f t="shared" si="6"/>
        <v>4</v>
      </c>
      <c r="HH13" s="10">
        <f t="shared" si="6"/>
        <v>4</v>
      </c>
      <c r="HI13" s="10">
        <f t="shared" si="6"/>
        <v>30</v>
      </c>
      <c r="HJ13" s="10">
        <f t="shared" si="6"/>
        <v>48</v>
      </c>
      <c r="LV13" s="2"/>
      <c r="LW13" s="2"/>
      <c r="LX13" s="2"/>
      <c r="UJ13" s="3"/>
    </row>
    <row r="14" spans="1:597" s="112" customFormat="1">
      <c r="A14" s="109" t="s">
        <v>647</v>
      </c>
      <c r="B14" s="110">
        <f>SUM(B7:U7)</f>
        <v>65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8">
        <f>SUM(V7:AZ7)</f>
        <v>297</v>
      </c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>
        <f>SUM(BA7:BW7)</f>
        <v>23</v>
      </c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1">
        <f>SUM(BX7:DB7)</f>
        <v>74</v>
      </c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>
        <f>SUM(DC7:DG7)</f>
        <v>50</v>
      </c>
      <c r="DD14" s="110"/>
      <c r="DE14" s="110"/>
      <c r="DF14" s="110"/>
      <c r="DG14" s="110"/>
      <c r="DH14" s="110">
        <f>SUM(DH7:DL7)</f>
        <v>50</v>
      </c>
      <c r="DI14" s="110"/>
      <c r="DJ14" s="110"/>
      <c r="DK14" s="110"/>
      <c r="DL14" s="110"/>
      <c r="DM14" s="110">
        <f>SUM(DM7:EV7)</f>
        <v>85</v>
      </c>
      <c r="EW14" s="110">
        <f>SUM(EW7:FP7)</f>
        <v>20</v>
      </c>
      <c r="FQ14" s="110">
        <f>SUM(FQ7:GE7)</f>
        <v>75</v>
      </c>
      <c r="GF14" s="110">
        <f>SUM(GF7:HJ7)</f>
        <v>147</v>
      </c>
      <c r="HK14" s="111"/>
      <c r="HV14" s="111">
        <f>SUM(HV7:JK7)</f>
        <v>87</v>
      </c>
      <c r="JL14" s="111"/>
      <c r="JP14" s="111">
        <f>SUM(JP7:KW7)</f>
        <v>297</v>
      </c>
      <c r="KX14" s="111"/>
      <c r="LF14" s="111">
        <f>SUM(LF7:LW7)</f>
        <v>46</v>
      </c>
      <c r="LV14" s="84"/>
      <c r="LW14" s="84"/>
      <c r="LX14" s="84"/>
      <c r="MK14" s="111">
        <f>SUM(MK7:OK7)</f>
        <v>95</v>
      </c>
      <c r="OL14" s="111"/>
      <c r="OW14" s="111">
        <f>SUM(OW7:PG7)</f>
        <v>50</v>
      </c>
      <c r="PH14" s="111"/>
      <c r="PK14" s="84"/>
      <c r="PL14" s="84"/>
      <c r="PM14" s="84"/>
      <c r="PN14" s="84"/>
      <c r="PO14" s="84"/>
      <c r="PP14" s="84"/>
      <c r="PQ14" s="84"/>
      <c r="PR14" s="84"/>
      <c r="PS14" s="84"/>
      <c r="PT14" s="84"/>
      <c r="PU14" s="84"/>
      <c r="PV14" s="84"/>
      <c r="PW14" s="84"/>
      <c r="PX14" s="84"/>
      <c r="PY14" s="84"/>
      <c r="PZ14" s="84"/>
      <c r="QA14" s="84"/>
      <c r="QB14" s="114">
        <f>SUM(QB7:RK7)</f>
        <v>90</v>
      </c>
      <c r="QC14" s="84"/>
      <c r="QD14" s="84"/>
      <c r="QE14" s="84"/>
      <c r="QF14" s="84"/>
      <c r="QG14" s="84"/>
      <c r="QH14" s="84"/>
      <c r="QI14" s="84"/>
      <c r="QJ14" s="84"/>
      <c r="QK14" s="84"/>
      <c r="QL14" s="84"/>
      <c r="QM14" s="84"/>
      <c r="QN14" s="84"/>
      <c r="QO14" s="84"/>
      <c r="QP14" s="84"/>
      <c r="QQ14" s="84"/>
      <c r="QR14" s="84"/>
      <c r="QS14" s="84"/>
      <c r="QT14" s="84"/>
      <c r="QU14" s="84"/>
      <c r="QV14" s="84"/>
      <c r="QW14" s="84"/>
      <c r="QX14" s="84"/>
      <c r="QY14" s="84"/>
      <c r="QZ14" s="84"/>
      <c r="RA14" s="84"/>
      <c r="RB14" s="84"/>
      <c r="RC14" s="84"/>
      <c r="RD14" s="84"/>
      <c r="RE14" s="84"/>
      <c r="RF14" s="84"/>
      <c r="RG14" s="84"/>
      <c r="RH14" s="84"/>
      <c r="RI14" s="84"/>
      <c r="RJ14" s="84"/>
      <c r="RK14" s="84"/>
      <c r="RV14" s="111">
        <f>SUM(RV7:TT7)</f>
        <v>93</v>
      </c>
      <c r="TU14" s="111"/>
      <c r="UJ14" s="111">
        <f>SUM(UJ7:UX7)</f>
        <v>48</v>
      </c>
      <c r="UY14" s="111"/>
      <c r="VF14" s="111">
        <f>SUM(VF7:VX7)</f>
        <v>47</v>
      </c>
    </row>
    <row r="15" spans="1:597" s="112" customFormat="1">
      <c r="A15" s="109" t="s">
        <v>654</v>
      </c>
      <c r="B15" s="110">
        <f>SUM(C7,F7,D7,Q7)</f>
        <v>13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8">
        <f>SUM(V7,W7,X7,AH7,AI7,AK7,AL7,AP7,AR7,AZ7)</f>
        <v>80.5</v>
      </c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>
        <f>SUM(BB7,BD7,BG7,BH7,BL7,BM7,BP7,BQ7,BR7,BS7,BT7,BU7,BV7,BW7)</f>
        <v>14</v>
      </c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1">
        <v>6</v>
      </c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>
        <v>30</v>
      </c>
      <c r="DD15" s="110"/>
      <c r="DE15" s="110"/>
      <c r="DF15" s="110"/>
      <c r="DG15" s="110"/>
      <c r="DH15" s="110">
        <v>40</v>
      </c>
      <c r="DI15" s="110"/>
      <c r="DJ15" s="110"/>
      <c r="DK15" s="110"/>
      <c r="DL15" s="110"/>
      <c r="DM15" s="110">
        <f>SUM(DN7,DO7,DQ7,DS7,DU7)</f>
        <v>5</v>
      </c>
      <c r="EW15" s="110">
        <f>SUM(EX7,FA7,FF7,FG7,FJ7,FK7,FL7,FM7,FN7,FO7,FP7)</f>
        <v>11</v>
      </c>
      <c r="FQ15" s="110">
        <f>FQ7</f>
        <v>3</v>
      </c>
      <c r="GF15" s="110">
        <f>SUM(GF7,GH7,GI7,GJ7,GK7,GL7,GM7,GN7,GW7,GX7,HA7,HC7,HE7,HF7,HG7,HH7)</f>
        <v>32</v>
      </c>
      <c r="HK15" s="111"/>
      <c r="HV15" s="111">
        <f>SUM(IC7,IX7:IY7)</f>
        <v>7</v>
      </c>
      <c r="JL15" s="111"/>
      <c r="JP15" s="111">
        <f>SUM(JR7,JS7,JU7,JV7,KC7,KD7,KE7,KF7,KH7,KK7,KM7,KQ7,KW7)</f>
        <v>97.5</v>
      </c>
      <c r="KX15" s="111"/>
      <c r="LF15" s="111">
        <f>SUM(LF7,LG7,LJ7)</f>
        <v>3</v>
      </c>
      <c r="LV15" s="84"/>
      <c r="LW15" s="84"/>
      <c r="LX15" s="84"/>
      <c r="MK15" s="111">
        <f>SUM(MK7,MN7,MO7,MW7,MY7,MZ7,ND7,NE7,NF7,NG7,NH7,NI7,NZ7,OC7)</f>
        <v>18</v>
      </c>
      <c r="OL15" s="111"/>
      <c r="OW15" s="111"/>
      <c r="PH15" s="111"/>
      <c r="PK15" s="84"/>
      <c r="PL15" s="84"/>
      <c r="PM15" s="84"/>
      <c r="PN15" s="84"/>
      <c r="PO15" s="84"/>
      <c r="PP15" s="84"/>
      <c r="PQ15" s="84"/>
      <c r="PR15" s="84"/>
      <c r="PS15" s="84"/>
      <c r="PT15" s="84"/>
      <c r="PU15" s="84"/>
      <c r="PV15" s="84"/>
      <c r="PW15" s="84"/>
      <c r="PX15" s="84"/>
      <c r="PY15" s="84"/>
      <c r="PZ15" s="84"/>
      <c r="QA15" s="84"/>
      <c r="QB15" s="114">
        <f>SUM(QH7,QI7,QK7)</f>
        <v>3</v>
      </c>
      <c r="QC15" s="84"/>
      <c r="QD15" s="84"/>
      <c r="QE15" s="84"/>
      <c r="QF15" s="84"/>
      <c r="QG15" s="84"/>
      <c r="QH15" s="84"/>
      <c r="QI15" s="84"/>
      <c r="QJ15" s="84"/>
      <c r="QK15" s="84"/>
      <c r="QL15" s="84"/>
      <c r="QM15" s="84"/>
      <c r="QN15" s="84"/>
      <c r="QO15" s="84"/>
      <c r="QP15" s="84"/>
      <c r="QQ15" s="84"/>
      <c r="QR15" s="84"/>
      <c r="QS15" s="84"/>
      <c r="QT15" s="84"/>
      <c r="QU15" s="84"/>
      <c r="QV15" s="84"/>
      <c r="QW15" s="84"/>
      <c r="QX15" s="84"/>
      <c r="QY15" s="84"/>
      <c r="QZ15" s="84"/>
      <c r="RA15" s="84"/>
      <c r="RB15" s="84"/>
      <c r="RC15" s="84"/>
      <c r="RD15" s="84"/>
      <c r="RE15" s="84"/>
      <c r="RF15" s="84"/>
      <c r="RG15" s="84"/>
      <c r="RH15" s="84"/>
      <c r="RI15" s="84"/>
      <c r="RJ15" s="84"/>
      <c r="RK15" s="84"/>
      <c r="RV15" s="111">
        <f>SUM(RV7,SF7,SI7,SJ7,SR7,ST7,SU7,SY7,SZ7,TA7,TB7,TC7,TD7)</f>
        <v>15</v>
      </c>
      <c r="TU15" s="111"/>
      <c r="UJ15" s="111"/>
      <c r="UY15" s="111"/>
      <c r="VF15" s="111">
        <f>SUM(VF7,VL7,VM7,VQ7,VR7,VV7)</f>
        <v>6</v>
      </c>
    </row>
    <row r="16" spans="1:597" s="43" customFormat="1">
      <c r="A16" s="96" t="s">
        <v>655</v>
      </c>
      <c r="B16" s="115">
        <f>B14-B15</f>
        <v>52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9">
        <f>V14-V15</f>
        <v>216.5</v>
      </c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>
        <f>BA14-BA15</f>
        <v>9</v>
      </c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6">
        <f>BX14-BX15</f>
        <v>68</v>
      </c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44">
        <v>20</v>
      </c>
      <c r="DD16" s="115"/>
      <c r="DE16" s="115"/>
      <c r="DF16" s="115"/>
      <c r="DG16" s="115"/>
      <c r="DH16" s="115">
        <v>10</v>
      </c>
      <c r="DI16" s="115"/>
      <c r="DJ16" s="115"/>
      <c r="DK16" s="115"/>
      <c r="DL16" s="115"/>
      <c r="DM16" s="115">
        <f>DM14-DM15</f>
        <v>80</v>
      </c>
      <c r="EW16" s="115">
        <f>EW14-EW15</f>
        <v>9</v>
      </c>
      <c r="FQ16" s="115">
        <f>72</f>
        <v>72</v>
      </c>
      <c r="GF16" s="115">
        <f>GF14-GF15</f>
        <v>115</v>
      </c>
      <c r="HK16" s="116"/>
      <c r="HV16" s="116">
        <v>80</v>
      </c>
      <c r="JL16" s="116"/>
      <c r="JP16" s="116">
        <f>JP14-JP15</f>
        <v>199.5</v>
      </c>
      <c r="KX16" s="116"/>
      <c r="LF16" s="116">
        <v>43</v>
      </c>
      <c r="LV16" s="42"/>
      <c r="LW16" s="42"/>
      <c r="LX16" s="42"/>
      <c r="MK16" s="116">
        <f>MK14-MK15</f>
        <v>77</v>
      </c>
      <c r="OL16" s="116"/>
      <c r="OW16" s="116">
        <v>50</v>
      </c>
      <c r="PH16" s="116"/>
      <c r="PK16" s="42"/>
      <c r="PL16" s="42"/>
      <c r="PM16" s="42"/>
      <c r="PN16" s="42"/>
      <c r="PO16" s="42"/>
      <c r="PP16" s="42"/>
      <c r="PQ16" s="42"/>
      <c r="PR16" s="42"/>
      <c r="PS16" s="42"/>
      <c r="PT16" s="42"/>
      <c r="PU16" s="42"/>
      <c r="PV16" s="42"/>
      <c r="PW16" s="42"/>
      <c r="PX16" s="42"/>
      <c r="PY16" s="42"/>
      <c r="PZ16" s="42"/>
      <c r="QA16" s="42"/>
      <c r="QB16" s="117">
        <v>87</v>
      </c>
      <c r="QC16" s="42"/>
      <c r="QD16" s="42"/>
      <c r="QE16" s="42"/>
      <c r="QF16" s="42"/>
      <c r="QG16" s="42"/>
      <c r="QH16" s="42"/>
      <c r="QI16" s="42"/>
      <c r="QJ16" s="42"/>
      <c r="QK16" s="42"/>
      <c r="QL16" s="42"/>
      <c r="QM16" s="42"/>
      <c r="QN16" s="42"/>
      <c r="QO16" s="42"/>
      <c r="QP16" s="42"/>
      <c r="QQ16" s="42"/>
      <c r="QR16" s="42"/>
      <c r="QS16" s="42"/>
      <c r="QT16" s="42"/>
      <c r="QU16" s="42"/>
      <c r="QV16" s="42"/>
      <c r="QW16" s="42"/>
      <c r="QX16" s="42"/>
      <c r="QY16" s="42"/>
      <c r="QZ16" s="42"/>
      <c r="RA16" s="42"/>
      <c r="RB16" s="42"/>
      <c r="RC16" s="42"/>
      <c r="RD16" s="42"/>
      <c r="RE16" s="42"/>
      <c r="RF16" s="42"/>
      <c r="RG16" s="42"/>
      <c r="RH16" s="42"/>
      <c r="RI16" s="42"/>
      <c r="RJ16" s="42"/>
      <c r="RK16" s="42"/>
      <c r="RV16" s="116">
        <f>RV14-RV15</f>
        <v>78</v>
      </c>
      <c r="TU16" s="116"/>
      <c r="UJ16" s="116"/>
      <c r="UY16" s="116"/>
      <c r="VF16" s="116">
        <f>41</f>
        <v>41</v>
      </c>
    </row>
    <row r="17" spans="1:597" s="112" customFormat="1" ht="30">
      <c r="A17" s="109" t="s">
        <v>656</v>
      </c>
      <c r="B17" s="110">
        <f>SUM(B7,C7,D7,E7,F7,H7,G7,I7,J7,K7,L7,M7,N7,O7,P7)</f>
        <v>15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8">
        <f>SUM(AC7+AH7,AK7,AQ7,AR7)</f>
        <v>36.5</v>
      </c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>
        <v>23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1">
        <v>0</v>
      </c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2">
        <v>0</v>
      </c>
      <c r="DD17" s="110"/>
      <c r="DE17" s="110"/>
      <c r="DF17" s="110"/>
      <c r="DG17" s="110"/>
      <c r="DH17" s="110">
        <v>0</v>
      </c>
      <c r="DI17" s="110"/>
      <c r="DJ17" s="110"/>
      <c r="DK17" s="110"/>
      <c r="DL17" s="110"/>
      <c r="DM17" s="110">
        <f>SUM(DM7:EA7)</f>
        <v>15</v>
      </c>
      <c r="EW17" s="110">
        <v>20</v>
      </c>
      <c r="FQ17" s="110">
        <v>0</v>
      </c>
      <c r="GF17" s="110">
        <f>SUM(GF7,GG7,GH7,GJ7,GK7,GL7,GM7,GN7,GO7,GP7,GQ7,GT7,GU7,GW7,GX7,HB7,HC7,HE7,HF7,HG7,HH7)</f>
        <v>21</v>
      </c>
      <c r="HK17" s="111"/>
      <c r="HV17" s="111">
        <f>SUM(HV7:IH7)</f>
        <v>13</v>
      </c>
      <c r="JL17" s="111"/>
      <c r="JP17" s="111">
        <f>SUM(JS7,JU7,JV7,KI7,KK7)</f>
        <v>36.5</v>
      </c>
      <c r="KX17" s="111"/>
      <c r="LF17" s="111">
        <f>SUM(LF7:LU7)</f>
        <v>16</v>
      </c>
      <c r="LV17" s="84"/>
      <c r="LW17" s="84"/>
      <c r="LX17" s="84"/>
      <c r="MK17" s="111">
        <f>SUM(MK7:NI7)</f>
        <v>25</v>
      </c>
      <c r="OL17" s="111"/>
      <c r="OW17" s="111">
        <v>0</v>
      </c>
      <c r="PH17" s="111"/>
      <c r="PK17" s="84"/>
      <c r="PL17" s="84"/>
      <c r="PM17" s="84"/>
      <c r="PN17" s="84"/>
      <c r="PO17" s="84"/>
      <c r="PP17" s="84"/>
      <c r="PQ17" s="84"/>
      <c r="PR17" s="84"/>
      <c r="PS17" s="84"/>
      <c r="PT17" s="84"/>
      <c r="PU17" s="84"/>
      <c r="PV17" s="84"/>
      <c r="PW17" s="84"/>
      <c r="PX17" s="84"/>
      <c r="PY17" s="84"/>
      <c r="PZ17" s="84"/>
      <c r="QA17" s="84"/>
      <c r="QB17" s="114">
        <f>SUM(QB7:QM7)</f>
        <v>12</v>
      </c>
      <c r="QC17" s="84"/>
      <c r="QD17" s="84"/>
      <c r="QE17" s="84"/>
      <c r="QF17" s="84"/>
      <c r="QG17" s="84"/>
      <c r="QH17" s="84"/>
      <c r="QI17" s="84"/>
      <c r="QJ17" s="84"/>
      <c r="QK17" s="84"/>
      <c r="QL17" s="84"/>
      <c r="QM17" s="84"/>
      <c r="QN17" s="84"/>
      <c r="QO17" s="84"/>
      <c r="QP17" s="84"/>
      <c r="QQ17" s="84"/>
      <c r="QR17" s="84"/>
      <c r="QS17" s="84"/>
      <c r="QT17" s="84"/>
      <c r="QU17" s="84"/>
      <c r="QV17" s="84"/>
      <c r="QW17" s="84"/>
      <c r="QX17" s="84"/>
      <c r="QY17" s="84"/>
      <c r="QZ17" s="84"/>
      <c r="RA17" s="84"/>
      <c r="RB17" s="84"/>
      <c r="RC17" s="84"/>
      <c r="RD17" s="84"/>
      <c r="RE17" s="84"/>
      <c r="RF17" s="84"/>
      <c r="RG17" s="84"/>
      <c r="RH17" s="84"/>
      <c r="RI17" s="84"/>
      <c r="RJ17" s="84"/>
      <c r="RK17" s="84"/>
      <c r="RV17" s="111">
        <f>SUM(SF7:TD7)</f>
        <v>25</v>
      </c>
      <c r="TU17" s="111"/>
      <c r="UJ17" s="111"/>
      <c r="UY17" s="111"/>
      <c r="VF17" s="111">
        <f>SUM(VF7:VV7)</f>
        <v>17</v>
      </c>
    </row>
    <row r="18" spans="1:597" s="147" customFormat="1" ht="30">
      <c r="A18" s="143" t="s">
        <v>657</v>
      </c>
      <c r="B18" s="144">
        <v>50</v>
      </c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5">
        <f>V14-V17</f>
        <v>260.5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>
        <v>0</v>
      </c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6">
        <v>74</v>
      </c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  <c r="CT18" s="144"/>
      <c r="CU18" s="144"/>
      <c r="CV18" s="144"/>
      <c r="CW18" s="144"/>
      <c r="CX18" s="144"/>
      <c r="CY18" s="144"/>
      <c r="CZ18" s="144"/>
      <c r="DA18" s="144"/>
      <c r="DB18" s="144"/>
      <c r="DC18" s="147">
        <v>50</v>
      </c>
      <c r="DD18" s="144"/>
      <c r="DE18" s="144"/>
      <c r="DF18" s="144"/>
      <c r="DG18" s="144"/>
      <c r="DH18" s="144">
        <v>50</v>
      </c>
      <c r="DI18" s="144"/>
      <c r="DJ18" s="144"/>
      <c r="DK18" s="144"/>
      <c r="DL18" s="144"/>
      <c r="DM18" s="144">
        <v>70</v>
      </c>
      <c r="EW18" s="144">
        <v>0</v>
      </c>
      <c r="FQ18" s="144">
        <v>75</v>
      </c>
      <c r="GF18" s="144">
        <f>GF14-GF17</f>
        <v>126</v>
      </c>
      <c r="HK18" s="146"/>
      <c r="HV18" s="146">
        <f>HV14-HV17</f>
        <v>74</v>
      </c>
      <c r="JL18" s="146"/>
      <c r="JP18" s="146">
        <f>JP14-JP17</f>
        <v>260.5</v>
      </c>
      <c r="KX18" s="146"/>
      <c r="LF18" s="146">
        <v>30</v>
      </c>
      <c r="LV18" s="85"/>
      <c r="LW18" s="85"/>
      <c r="LX18" s="85"/>
      <c r="MK18" s="146">
        <v>70</v>
      </c>
      <c r="OL18" s="146"/>
      <c r="OW18" s="146">
        <v>50</v>
      </c>
      <c r="PH18" s="146"/>
      <c r="PK18" s="85"/>
      <c r="PL18" s="85"/>
      <c r="PM18" s="85"/>
      <c r="PN18" s="85"/>
      <c r="PO18" s="85"/>
      <c r="PP18" s="85"/>
      <c r="PQ18" s="85"/>
      <c r="PR18" s="85"/>
      <c r="PS18" s="85"/>
      <c r="PT18" s="85"/>
      <c r="PU18" s="85"/>
      <c r="PV18" s="85"/>
      <c r="PW18" s="85"/>
      <c r="PX18" s="85"/>
      <c r="PY18" s="85"/>
      <c r="PZ18" s="85"/>
      <c r="QA18" s="85"/>
      <c r="QB18" s="148">
        <f>QB14-QB17</f>
        <v>78</v>
      </c>
      <c r="QC18" s="85"/>
      <c r="QD18" s="85"/>
      <c r="QE18" s="85"/>
      <c r="QF18" s="85"/>
      <c r="QG18" s="85"/>
      <c r="QH18" s="85"/>
      <c r="QI18" s="85"/>
      <c r="QJ18" s="85"/>
      <c r="QK18" s="85"/>
      <c r="QL18" s="85"/>
      <c r="QM18" s="85"/>
      <c r="QN18" s="85"/>
      <c r="QO18" s="85"/>
      <c r="QP18" s="85"/>
      <c r="QQ18" s="85"/>
      <c r="QR18" s="85"/>
      <c r="QS18" s="85"/>
      <c r="QT18" s="85"/>
      <c r="QU18" s="85"/>
      <c r="QV18" s="85"/>
      <c r="QW18" s="85"/>
      <c r="QX18" s="85"/>
      <c r="QY18" s="85"/>
      <c r="QZ18" s="85"/>
      <c r="RA18" s="85"/>
      <c r="RB18" s="85"/>
      <c r="RC18" s="85"/>
      <c r="RD18" s="85"/>
      <c r="RE18" s="85"/>
      <c r="RF18" s="85"/>
      <c r="RG18" s="85"/>
      <c r="RH18" s="85"/>
      <c r="RI18" s="85"/>
      <c r="RJ18" s="85"/>
      <c r="RK18" s="85"/>
      <c r="RV18" s="146">
        <f>RV14-RV17</f>
        <v>68</v>
      </c>
      <c r="TU18" s="146"/>
      <c r="UJ18" s="146"/>
      <c r="UY18" s="146"/>
      <c r="VF18" s="146">
        <v>30</v>
      </c>
    </row>
    <row r="19" spans="1:597">
      <c r="A19" s="96" t="s">
        <v>255</v>
      </c>
      <c r="B19" s="10">
        <f>16/20</f>
        <v>0.8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27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EW19" s="10"/>
      <c r="FQ19" s="10"/>
      <c r="GF19" s="10"/>
      <c r="LV19" s="2"/>
      <c r="LW19" s="2"/>
      <c r="LX19" s="2"/>
      <c r="UJ19" s="3"/>
    </row>
    <row r="20" spans="1:597" ht="30">
      <c r="A20" s="96" t="s">
        <v>650</v>
      </c>
      <c r="B20" s="10">
        <f>100*((SUM(B13:U13))/((SUM(B6:U6))*6))</f>
        <v>51.047619047619051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27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>
        <f>100*((SUM(BA13:BW13))/((SUM(BA6:BW6))*6))</f>
        <v>34.782608695652172</v>
      </c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>
        <f>100*((SUM(DC13:DG13))/((SUM(DC6:DG6))*6))</f>
        <v>36.666666666666664</v>
      </c>
      <c r="DD20" s="10"/>
      <c r="DE20" s="10"/>
      <c r="DF20" s="10"/>
      <c r="DG20" s="10"/>
      <c r="DH20" s="10">
        <f>100*((SUM(DH13:DL13))/((SUM(DH6:DL6))*6))</f>
        <v>36.666666666666664</v>
      </c>
      <c r="DI20" s="10"/>
      <c r="DJ20" s="10"/>
      <c r="DK20" s="10"/>
      <c r="DL20" s="10"/>
      <c r="DM20" s="10">
        <f>((100*SUM(DM13:EV13))/((SUM(DM6:EV6))*6))</f>
        <v>48.166666666666664</v>
      </c>
      <c r="EW20" s="10">
        <f>((100*SUM(EW13:FP13))/((SUM(EW6:FP6))*6))</f>
        <v>35.833333333333343</v>
      </c>
      <c r="FQ20" s="10">
        <f>((100*SUM(FQ13:GE13))/((SUM(FQ6:GE6))*6))</f>
        <v>54.666666666666664</v>
      </c>
      <c r="GF20" s="10">
        <f>((100*SUM(GF13:HJ13))/((SUM(GF6:HJ6))*6))</f>
        <v>50.396825396825399</v>
      </c>
      <c r="LV20" s="2"/>
      <c r="LW20" s="2"/>
      <c r="LX20" s="2"/>
      <c r="UJ20" s="3"/>
    </row>
    <row r="21" spans="1:597" s="2" customFormat="1" ht="30">
      <c r="A21" s="50" t="s">
        <v>651</v>
      </c>
      <c r="B21" s="60">
        <f>(SUM(B6,E6,G6,H6,I6,J6,K6,L6,M6,N6,O6,P6,R6,S6,T6,U6))*100/B22</f>
        <v>80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59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>
        <f>(SUM(BA6,BC6,BE6,BF6,BI6,BJ6,BK6,BN6,BO6)*100)/BA22</f>
        <v>39.130434782608695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4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>
        <f>(SUM(DD6,DG6)*100)/DC22</f>
        <v>40</v>
      </c>
      <c r="DD21" s="60"/>
      <c r="DE21" s="60"/>
      <c r="DF21" s="60"/>
      <c r="DG21" s="60"/>
      <c r="DH21" s="60">
        <f>(DJ6*100)/DH22</f>
        <v>20</v>
      </c>
      <c r="DI21" s="60"/>
      <c r="DJ21" s="60"/>
      <c r="DK21" s="60"/>
      <c r="DL21" s="60"/>
      <c r="DM21" s="60">
        <f>(SUM(DM6,DP6,DR6,DT6,DV6,DW6,DX6,DY6,DZ6,EA6,EB6,ED6,EF6,EG6,EH6,EI6,EN6,EO6,EQ6,ER6,ES6,ET6,EV6)*100)/DM22</f>
        <v>67</v>
      </c>
      <c r="EW21" s="60">
        <f>(SUM(EW6,EY6,EZ6,FB6,FC6,FD6,FE6,FH6,FI6)*100)/EW22</f>
        <v>45.000000000000021</v>
      </c>
      <c r="FQ21" s="60"/>
      <c r="GF21" s="4"/>
      <c r="HK21" s="4"/>
      <c r="HV21" s="4"/>
      <c r="JL21" s="4"/>
      <c r="JP21" s="4"/>
      <c r="KX21" s="4"/>
      <c r="LF21" s="4"/>
      <c r="LY21" s="4"/>
      <c r="MK21" s="4"/>
      <c r="OL21" s="4"/>
      <c r="OW21" s="4"/>
      <c r="PH21" s="4"/>
      <c r="PI21" s="45"/>
      <c r="PJ21" s="45"/>
      <c r="QB21" s="4"/>
      <c r="RL21" s="4"/>
      <c r="RV21" s="4"/>
      <c r="TU21" s="4"/>
      <c r="UJ21" s="4"/>
      <c r="UY21" s="4"/>
      <c r="VF21" s="4"/>
    </row>
    <row r="22" spans="1:597" s="2" customFormat="1" ht="30">
      <c r="A22" s="50" t="s">
        <v>653</v>
      </c>
      <c r="B22" s="60">
        <f>SUM(B6:U6)</f>
        <v>87.5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59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>
        <f>SUM(BA6:BW6)</f>
        <v>46</v>
      </c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4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>
        <v>50</v>
      </c>
      <c r="DD22" s="60"/>
      <c r="DE22" s="60"/>
      <c r="DF22" s="60"/>
      <c r="DG22" s="60"/>
      <c r="DH22" s="60">
        <v>50</v>
      </c>
      <c r="DI22" s="60"/>
      <c r="DJ22" s="60"/>
      <c r="DK22" s="60"/>
      <c r="DL22" s="60"/>
      <c r="DM22" s="60">
        <f>SUM(DM6:EV6)</f>
        <v>100</v>
      </c>
      <c r="EW22" s="60">
        <f>SUM(EW6:FP6)</f>
        <v>60.999999999999979</v>
      </c>
      <c r="FQ22" s="60">
        <f>SUM(FQ6:GE6)</f>
        <v>75</v>
      </c>
      <c r="GF22" s="60">
        <f>SUM(GF6:HJ6)</f>
        <v>168</v>
      </c>
      <c r="HK22" s="4"/>
      <c r="HV22" s="4"/>
      <c r="JL22" s="4"/>
      <c r="JP22" s="4"/>
      <c r="KX22" s="4"/>
      <c r="LF22" s="4"/>
      <c r="LY22" s="4"/>
      <c r="MK22" s="4"/>
      <c r="OL22" s="4"/>
      <c r="OW22" s="4"/>
      <c r="PH22" s="4"/>
      <c r="PI22" s="45"/>
      <c r="PJ22" s="45"/>
      <c r="QB22" s="4"/>
      <c r="RL22" s="4"/>
      <c r="RV22" s="4"/>
      <c r="TU22" s="4"/>
      <c r="UJ22" s="4"/>
      <c r="UY22" s="4"/>
      <c r="VF22" s="4"/>
    </row>
    <row r="23" spans="1:597" s="107" customFormat="1">
      <c r="A23" s="104" t="s">
        <v>256</v>
      </c>
      <c r="B23" s="105">
        <f>15/20</f>
        <v>0.75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20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>
        <v>1</v>
      </c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6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>
        <v>0</v>
      </c>
      <c r="DD23" s="105"/>
      <c r="DE23" s="105"/>
      <c r="DF23" s="105"/>
      <c r="DG23" s="105"/>
      <c r="DH23" s="105">
        <v>0</v>
      </c>
      <c r="DI23" s="105"/>
      <c r="DJ23" s="105"/>
      <c r="DK23" s="105"/>
      <c r="DL23" s="105"/>
      <c r="DM23" s="105">
        <f>15/21</f>
        <v>0.7142857142857143</v>
      </c>
      <c r="EW23" s="105">
        <v>1</v>
      </c>
      <c r="FQ23" s="105">
        <v>0</v>
      </c>
      <c r="GF23" s="105"/>
      <c r="HK23" s="106"/>
      <c r="HV23" s="106"/>
      <c r="JL23" s="106"/>
      <c r="JP23" s="106"/>
      <c r="KX23" s="106"/>
      <c r="LF23" s="106"/>
      <c r="LY23" s="106"/>
      <c r="MK23" s="106"/>
      <c r="OL23" s="106"/>
      <c r="OW23" s="106"/>
      <c r="PH23" s="106"/>
      <c r="PI23" s="108"/>
      <c r="PJ23" s="108"/>
      <c r="QB23" s="106"/>
      <c r="RL23" s="106"/>
      <c r="RV23" s="106"/>
      <c r="TU23" s="106"/>
      <c r="UJ23" s="106"/>
      <c r="UY23" s="106"/>
      <c r="VF23" s="106"/>
    </row>
    <row r="24" spans="1:597">
      <c r="A24" s="96" t="s">
        <v>469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27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EW24" s="10"/>
      <c r="FQ24" s="10"/>
      <c r="GF24" s="10"/>
      <c r="HK24" s="3" t="s">
        <v>470</v>
      </c>
      <c r="HL24">
        <v>1</v>
      </c>
      <c r="HM24">
        <v>1</v>
      </c>
      <c r="HN24">
        <v>1</v>
      </c>
      <c r="HO24">
        <v>2</v>
      </c>
      <c r="HP24">
        <v>2</v>
      </c>
      <c r="HQ24">
        <v>2</v>
      </c>
      <c r="HR24">
        <v>2</v>
      </c>
      <c r="HS24">
        <v>2</v>
      </c>
      <c r="HT24">
        <v>2</v>
      </c>
      <c r="HU24">
        <v>2</v>
      </c>
      <c r="LV24" s="2"/>
      <c r="LW24" s="2"/>
      <c r="LX24" s="2"/>
      <c r="OL24" s="3">
        <v>3</v>
      </c>
      <c r="OM24">
        <v>3</v>
      </c>
      <c r="ON24">
        <v>3</v>
      </c>
      <c r="OO24">
        <v>4</v>
      </c>
      <c r="OP24">
        <v>4</v>
      </c>
      <c r="OQ24">
        <v>4</v>
      </c>
      <c r="OR24">
        <v>4</v>
      </c>
      <c r="OS24">
        <v>3</v>
      </c>
      <c r="OT24">
        <v>3</v>
      </c>
      <c r="OU24">
        <v>4</v>
      </c>
      <c r="OV24">
        <v>4</v>
      </c>
      <c r="PH24" s="3">
        <v>5</v>
      </c>
      <c r="PI24" s="6">
        <v>5</v>
      </c>
      <c r="PJ24" s="6">
        <v>5</v>
      </c>
      <c r="PK24" s="45">
        <v>5</v>
      </c>
      <c r="PL24" s="45">
        <v>5</v>
      </c>
      <c r="PM24" s="45">
        <v>5</v>
      </c>
      <c r="PN24" s="45">
        <v>5</v>
      </c>
      <c r="PO24" s="45">
        <v>5</v>
      </c>
      <c r="PP24" s="45" t="s">
        <v>471</v>
      </c>
      <c r="PQ24" s="45" t="s">
        <v>471</v>
      </c>
      <c r="PR24" s="45">
        <v>5</v>
      </c>
      <c r="PS24" s="45">
        <v>6</v>
      </c>
      <c r="PT24" s="45">
        <v>6</v>
      </c>
      <c r="PU24" s="45">
        <v>6</v>
      </c>
      <c r="PV24" s="45">
        <v>6</v>
      </c>
      <c r="PW24" s="45">
        <v>6</v>
      </c>
      <c r="PX24" s="45">
        <v>6</v>
      </c>
      <c r="PY24" s="45">
        <v>6</v>
      </c>
      <c r="PZ24" s="45">
        <v>6</v>
      </c>
      <c r="QA24" s="45">
        <v>6</v>
      </c>
      <c r="QB24" s="4"/>
      <c r="QC24" s="45"/>
      <c r="QD24" s="45"/>
      <c r="QE24" s="45"/>
      <c r="QF24" s="45"/>
      <c r="QG24" s="45"/>
      <c r="QH24" s="45"/>
      <c r="QI24" s="45"/>
      <c r="QJ24" s="45"/>
      <c r="QK24" s="45"/>
      <c r="QL24" s="45"/>
      <c r="QM24" s="45"/>
      <c r="QN24" s="45"/>
      <c r="QO24" s="45"/>
      <c r="QP24" s="45"/>
      <c r="QQ24" s="45"/>
      <c r="QR24" s="45"/>
      <c r="QS24" s="45"/>
      <c r="QT24" s="45"/>
      <c r="QU24" s="45"/>
      <c r="QV24" s="45"/>
      <c r="QW24" s="45"/>
      <c r="QX24" s="45"/>
      <c r="QY24" s="45"/>
      <c r="QZ24" s="45"/>
      <c r="RA24" s="45"/>
      <c r="RB24" s="45"/>
      <c r="RC24" s="45"/>
      <c r="RD24" s="45"/>
      <c r="RE24" s="45"/>
      <c r="RF24" s="45"/>
      <c r="RG24" s="45"/>
      <c r="RH24" s="45"/>
      <c r="RI24" s="45"/>
      <c r="RJ24" s="45"/>
      <c r="RK24" s="45"/>
      <c r="TU24" s="3">
        <v>7</v>
      </c>
      <c r="TV24">
        <v>7</v>
      </c>
      <c r="TW24">
        <v>7</v>
      </c>
      <c r="TX24">
        <v>7</v>
      </c>
      <c r="TY24">
        <v>7</v>
      </c>
      <c r="TZ24">
        <v>7</v>
      </c>
      <c r="UA24">
        <v>7</v>
      </c>
      <c r="UB24">
        <v>8</v>
      </c>
      <c r="UC24">
        <v>8</v>
      </c>
      <c r="UD24">
        <v>8</v>
      </c>
      <c r="UE24">
        <v>8</v>
      </c>
      <c r="UF24">
        <v>8</v>
      </c>
      <c r="UG24">
        <v>8</v>
      </c>
      <c r="UH24">
        <v>8</v>
      </c>
      <c r="UI24">
        <v>8</v>
      </c>
      <c r="UJ24" s="3">
        <v>7</v>
      </c>
      <c r="UK24">
        <v>7</v>
      </c>
      <c r="UL24">
        <v>7</v>
      </c>
      <c r="UM24">
        <v>7</v>
      </c>
      <c r="UN24">
        <v>7</v>
      </c>
      <c r="UO24">
        <v>7</v>
      </c>
      <c r="UP24">
        <v>7</v>
      </c>
      <c r="UQ24">
        <v>8</v>
      </c>
      <c r="UR24">
        <v>8</v>
      </c>
      <c r="US24">
        <v>8</v>
      </c>
      <c r="UT24">
        <v>8</v>
      </c>
      <c r="UU24">
        <v>8</v>
      </c>
      <c r="UV24">
        <v>8</v>
      </c>
      <c r="UW24">
        <v>8</v>
      </c>
      <c r="UX24">
        <v>8</v>
      </c>
    </row>
    <row r="25" spans="1:597">
      <c r="A25" s="96" t="s">
        <v>462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7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EW25" s="10"/>
      <c r="FQ25" s="10"/>
      <c r="GF25" s="10"/>
      <c r="KS25" t="s">
        <v>463</v>
      </c>
      <c r="KT25" t="s">
        <v>463</v>
      </c>
      <c r="KU25" t="s">
        <v>463</v>
      </c>
      <c r="KV25" t="s">
        <v>463</v>
      </c>
      <c r="LV25" s="2" t="s">
        <v>468</v>
      </c>
      <c r="LW25" s="2" t="s">
        <v>468</v>
      </c>
      <c r="LX25" s="2" t="s">
        <v>468</v>
      </c>
      <c r="QU25" t="s">
        <v>626</v>
      </c>
      <c r="QW25" t="s">
        <v>626</v>
      </c>
      <c r="UJ25" s="3"/>
      <c r="VW25" s="2" t="s">
        <v>468</v>
      </c>
      <c r="VX25" s="2" t="s">
        <v>468</v>
      </c>
      <c r="VY25" s="2" t="s">
        <v>468</v>
      </c>
    </row>
    <row r="26" spans="1:597" s="23" customFormat="1" ht="45">
      <c r="A26" s="26" t="s">
        <v>135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9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9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9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9"/>
      <c r="DD26" s="22"/>
      <c r="DE26" s="22"/>
      <c r="DF26" s="22"/>
      <c r="DG26" s="22"/>
      <c r="DH26" s="29"/>
      <c r="DI26" s="22"/>
      <c r="DJ26" s="22"/>
      <c r="DK26" s="22"/>
      <c r="DL26" s="22"/>
      <c r="DM26" s="33"/>
      <c r="EW26" s="33"/>
      <c r="FQ26" s="33"/>
      <c r="GF26" s="33"/>
      <c r="HK26" s="33"/>
      <c r="HV26" s="33"/>
      <c r="JL26" s="33"/>
      <c r="JP26" s="33"/>
      <c r="KX26" s="33"/>
      <c r="LF26" s="33"/>
      <c r="LY26" s="33"/>
      <c r="MK26" s="33"/>
      <c r="OL26" s="33"/>
      <c r="OW26" s="33"/>
      <c r="PH26" s="33"/>
      <c r="QB26" s="33"/>
      <c r="RL26" s="33"/>
      <c r="RV26" s="33"/>
      <c r="TU26" s="33"/>
      <c r="UY26" s="33"/>
      <c r="VF26" s="33"/>
    </row>
    <row r="27" spans="1:597" s="16" customFormat="1">
      <c r="A27" s="100"/>
      <c r="V27" s="17"/>
      <c r="BA27" s="17"/>
      <c r="BX27" s="14" t="s">
        <v>74</v>
      </c>
      <c r="BY27" s="14" t="s">
        <v>126</v>
      </c>
      <c r="CA27" s="14" t="s">
        <v>127</v>
      </c>
      <c r="CC27" s="14" t="s">
        <v>79</v>
      </c>
      <c r="CD27" s="14" t="s">
        <v>80</v>
      </c>
      <c r="CE27" s="14" t="s">
        <v>128</v>
      </c>
      <c r="CG27" s="14" t="s">
        <v>83</v>
      </c>
      <c r="CH27" s="14" t="s">
        <v>129</v>
      </c>
      <c r="CJ27" s="14" t="s">
        <v>130</v>
      </c>
      <c r="CM27" s="14" t="s">
        <v>131</v>
      </c>
      <c r="CP27" s="15" t="s">
        <v>132</v>
      </c>
      <c r="CT27" s="15" t="s">
        <v>96</v>
      </c>
      <c r="CU27" s="15" t="s">
        <v>97</v>
      </c>
      <c r="CV27" s="15" t="s">
        <v>133</v>
      </c>
      <c r="CX27" s="15" t="s">
        <v>134</v>
      </c>
      <c r="DC27" s="17"/>
      <c r="DH27" s="17"/>
      <c r="DM27" s="17"/>
      <c r="EW27" s="17"/>
      <c r="FQ27" s="17"/>
      <c r="GF27" s="17"/>
      <c r="HK27" s="17"/>
      <c r="HV27" s="17"/>
      <c r="JL27" s="17"/>
      <c r="JP27" s="17"/>
      <c r="KX27" s="17"/>
      <c r="LF27" s="17"/>
      <c r="LY27" s="17"/>
      <c r="MC27" s="67"/>
      <c r="MK27" s="17"/>
      <c r="NZ27" s="54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17"/>
      <c r="OW27" s="17"/>
      <c r="PH27" s="17"/>
      <c r="QB27" s="17"/>
      <c r="RL27" s="17"/>
      <c r="RV27" s="17"/>
      <c r="TU27" s="17"/>
      <c r="UY27" s="17"/>
      <c r="VF27" s="17"/>
    </row>
    <row r="28" spans="1:597" s="19" customFormat="1">
      <c r="A28" s="101" t="s">
        <v>121</v>
      </c>
      <c r="B28" s="24"/>
      <c r="V28" s="18"/>
      <c r="BA28" s="18"/>
      <c r="BX28" s="30">
        <v>3</v>
      </c>
      <c r="BY28" s="20">
        <v>3</v>
      </c>
      <c r="CA28" s="20">
        <v>4</v>
      </c>
      <c r="CC28" s="20">
        <v>3</v>
      </c>
      <c r="CD28" s="20">
        <v>4</v>
      </c>
      <c r="CE28" s="20">
        <v>4</v>
      </c>
      <c r="CG28" s="20">
        <v>3</v>
      </c>
      <c r="CH28" s="20">
        <v>4</v>
      </c>
      <c r="CJ28" s="20">
        <v>6</v>
      </c>
      <c r="CM28" s="20">
        <v>7</v>
      </c>
      <c r="CP28" s="20">
        <v>8</v>
      </c>
      <c r="CT28" s="20">
        <v>4</v>
      </c>
      <c r="CU28" s="20">
        <v>4</v>
      </c>
      <c r="CV28" s="20">
        <v>4</v>
      </c>
      <c r="CX28" s="20">
        <v>13</v>
      </c>
      <c r="DC28" s="18"/>
      <c r="DH28" s="18"/>
      <c r="DM28" s="18"/>
      <c r="EW28" s="18"/>
      <c r="FQ28" s="18"/>
      <c r="GF28" s="18"/>
      <c r="HK28" s="18"/>
      <c r="HV28" s="18"/>
      <c r="JL28" s="18"/>
      <c r="JP28" s="18"/>
      <c r="KX28" s="18"/>
      <c r="LF28" s="18"/>
      <c r="LY28" s="18"/>
      <c r="MC28" s="65"/>
      <c r="MK28" s="18"/>
      <c r="NZ28" s="45"/>
      <c r="OA28" s="45"/>
      <c r="OB28" s="45"/>
      <c r="OC28" s="45"/>
      <c r="OD28" s="45"/>
      <c r="OE28" s="45"/>
      <c r="OF28" s="45"/>
      <c r="OG28" s="45"/>
      <c r="OH28" s="45"/>
      <c r="OI28" s="45"/>
      <c r="OJ28" s="45"/>
      <c r="OK28" s="45"/>
      <c r="OL28" s="18"/>
      <c r="OW28" s="18"/>
      <c r="PH28" s="18"/>
      <c r="PI28" s="24"/>
      <c r="PJ28" s="24"/>
      <c r="QB28" s="18"/>
      <c r="RL28" s="18"/>
      <c r="RV28" s="18"/>
      <c r="TU28" s="18"/>
      <c r="UY28" s="18"/>
      <c r="VF28" s="18"/>
    </row>
    <row r="29" spans="1:597" s="19" customFormat="1">
      <c r="A29" s="101" t="s">
        <v>120</v>
      </c>
      <c r="B29" s="24"/>
      <c r="V29" s="18"/>
      <c r="BA29" s="18"/>
      <c r="BX29" s="31">
        <v>3</v>
      </c>
      <c r="BY29" s="21">
        <v>3</v>
      </c>
      <c r="CA29" s="21">
        <v>3</v>
      </c>
      <c r="CC29" s="21">
        <v>1</v>
      </c>
      <c r="CD29" s="21">
        <v>3</v>
      </c>
      <c r="CE29" s="21">
        <v>1</v>
      </c>
      <c r="CG29" s="21">
        <v>1</v>
      </c>
      <c r="CH29" s="21">
        <v>2</v>
      </c>
      <c r="CJ29" s="21">
        <v>1</v>
      </c>
      <c r="CM29" s="21">
        <v>3</v>
      </c>
      <c r="CP29" s="21">
        <v>1</v>
      </c>
      <c r="CT29" s="21">
        <v>1</v>
      </c>
      <c r="CU29" s="21">
        <v>5</v>
      </c>
      <c r="CV29" s="21">
        <v>6</v>
      </c>
      <c r="CX29" s="21">
        <v>4</v>
      </c>
      <c r="DC29" s="18"/>
      <c r="DH29" s="18"/>
      <c r="DM29" s="18"/>
      <c r="EW29" s="18"/>
      <c r="FQ29" s="18"/>
      <c r="GF29" s="18"/>
      <c r="HK29" s="18"/>
      <c r="HV29" s="18"/>
      <c r="JL29" s="66"/>
      <c r="JM29" s="65"/>
      <c r="JN29" s="65"/>
      <c r="JO29" s="65"/>
      <c r="JP29" s="18"/>
      <c r="KX29" s="18"/>
      <c r="LF29" s="18"/>
      <c r="LY29" s="18"/>
      <c r="MC29" s="65"/>
      <c r="MK29" s="18"/>
      <c r="NZ29" s="3"/>
      <c r="OA29"/>
      <c r="OB29"/>
      <c r="OC29"/>
      <c r="OD29" s="2"/>
      <c r="OE29" s="2"/>
      <c r="OF29" s="2"/>
      <c r="OG29" s="2"/>
      <c r="OH29"/>
      <c r="OI29"/>
      <c r="OJ29"/>
      <c r="OK29"/>
      <c r="OL29" s="18"/>
      <c r="OW29" s="18"/>
      <c r="PH29" s="18"/>
      <c r="PI29" s="24"/>
      <c r="PJ29" s="24"/>
      <c r="QB29" s="18"/>
      <c r="RL29" s="18"/>
      <c r="RV29" s="18"/>
      <c r="TU29" s="18"/>
      <c r="UY29" s="18"/>
      <c r="VF29" s="18"/>
    </row>
    <row r="30" spans="1:597" s="19" customFormat="1">
      <c r="A30" s="101" t="s">
        <v>118</v>
      </c>
      <c r="B30" s="24"/>
      <c r="V30" s="18"/>
      <c r="BA30" s="18"/>
      <c r="BX30" s="31"/>
      <c r="BY30" s="21">
        <v>1</v>
      </c>
      <c r="CA30" s="21"/>
      <c r="CC30" s="21"/>
      <c r="CD30" s="21"/>
      <c r="CE30" s="21"/>
      <c r="CG30" s="21"/>
      <c r="CH30" s="21"/>
      <c r="CJ30" s="21"/>
      <c r="CM30" s="21"/>
      <c r="CP30" s="21"/>
      <c r="CT30" s="21">
        <v>5</v>
      </c>
      <c r="CU30" s="21"/>
      <c r="CV30" s="21"/>
      <c r="CX30" s="21"/>
      <c r="DC30" s="18"/>
      <c r="DH30" s="18"/>
      <c r="DM30" s="18"/>
      <c r="EW30" s="18"/>
      <c r="FQ30" s="18"/>
      <c r="GF30" s="18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18"/>
      <c r="JL30" s="66"/>
      <c r="JM30" s="65"/>
      <c r="JN30" s="65"/>
      <c r="JO30" s="65"/>
      <c r="JP30" s="18"/>
      <c r="KX30" s="18"/>
      <c r="LF30" s="18"/>
      <c r="LY30" s="18"/>
      <c r="MC30" s="65"/>
      <c r="MK30" s="18"/>
      <c r="NZ30" s="3"/>
      <c r="OA30"/>
      <c r="OB30"/>
      <c r="OC30"/>
      <c r="OD30"/>
      <c r="OE30"/>
      <c r="OF30"/>
      <c r="OG30"/>
      <c r="OH30"/>
      <c r="OI30"/>
      <c r="OJ30"/>
      <c r="OK30"/>
      <c r="OL30" s="56"/>
      <c r="OM30" s="57"/>
      <c r="ON30" s="58"/>
      <c r="OO30" s="57"/>
      <c r="OP30" s="57"/>
      <c r="OQ30" s="57"/>
      <c r="OR30" s="57"/>
      <c r="OS30" s="57"/>
      <c r="OT30" s="57"/>
      <c r="OU30" s="57"/>
      <c r="OV30" s="57"/>
      <c r="OW30" s="56"/>
      <c r="OX30" s="52"/>
      <c r="OY30" s="53"/>
      <c r="OZ30" s="52"/>
      <c r="PA30" s="52"/>
      <c r="PB30" s="52"/>
      <c r="PC30" s="52"/>
      <c r="PD30" s="52"/>
      <c r="PE30" s="52"/>
      <c r="PF30" s="52"/>
      <c r="PG30" s="52"/>
      <c r="PH30" s="73"/>
      <c r="PI30" s="73"/>
      <c r="PJ30" s="73"/>
      <c r="PK30" s="74"/>
      <c r="PL30" s="74"/>
      <c r="PM30" s="74"/>
      <c r="PN30" s="74"/>
      <c r="PO30" s="74"/>
      <c r="PP30" s="75"/>
      <c r="PQ30" s="75"/>
      <c r="PR30" s="76"/>
      <c r="PS30" s="74"/>
      <c r="PT30" s="74"/>
      <c r="PU30" s="74"/>
      <c r="PV30" s="74"/>
      <c r="PW30" s="74"/>
      <c r="PX30" s="74"/>
      <c r="PY30" s="74"/>
      <c r="PZ30" s="77"/>
      <c r="QA30" s="74"/>
      <c r="QB30" s="18"/>
      <c r="RL30" s="18"/>
      <c r="RV30" s="18"/>
      <c r="TU30" s="18"/>
      <c r="UY30" s="18"/>
      <c r="VF30" s="18"/>
    </row>
    <row r="31" spans="1:597" s="19" customFormat="1">
      <c r="A31" s="102" t="s">
        <v>122</v>
      </c>
      <c r="B31" s="24"/>
      <c r="V31" s="18"/>
      <c r="BA31" s="18"/>
      <c r="BX31" s="30"/>
      <c r="BY31" s="20"/>
      <c r="CA31" s="20"/>
      <c r="CC31" s="20"/>
      <c r="CD31" s="20"/>
      <c r="CE31" s="20"/>
      <c r="CG31" s="20"/>
      <c r="CH31" s="20"/>
      <c r="CJ31" s="20">
        <v>3</v>
      </c>
      <c r="CM31" s="20"/>
      <c r="CP31" s="20"/>
      <c r="CT31" s="20"/>
      <c r="CU31" s="20"/>
      <c r="CV31" s="20"/>
      <c r="CX31" s="20"/>
      <c r="DC31" s="18"/>
      <c r="DH31" s="18"/>
      <c r="DM31" s="18"/>
      <c r="EW31" s="18"/>
      <c r="FQ31" s="18"/>
      <c r="GF31" s="18"/>
      <c r="HK31" s="18"/>
      <c r="HO31" s="65"/>
      <c r="HV31" s="18"/>
      <c r="JL31" s="66"/>
      <c r="JM31" s="65"/>
      <c r="JN31" s="65"/>
      <c r="JO31" s="65"/>
      <c r="JP31" s="18"/>
      <c r="KX31" s="18"/>
      <c r="LF31" s="18"/>
      <c r="LY31" s="18"/>
      <c r="MC31" s="65"/>
      <c r="MK31" s="18"/>
      <c r="NZ31" s="3"/>
      <c r="OA31"/>
      <c r="OB31"/>
      <c r="OC31"/>
      <c r="OD31"/>
      <c r="OE31"/>
      <c r="OF31"/>
      <c r="OG31"/>
      <c r="OH31"/>
      <c r="OI31"/>
      <c r="OJ31"/>
      <c r="OK31"/>
      <c r="OL31" s="18"/>
      <c r="OW31" s="18"/>
      <c r="PH31" s="18"/>
      <c r="PI31" s="24"/>
      <c r="PJ31" s="24"/>
      <c r="QB31" s="18"/>
      <c r="RL31" s="18"/>
      <c r="RV31" s="18"/>
      <c r="TU31" s="18"/>
      <c r="UY31" s="18"/>
      <c r="VF31" s="18"/>
    </row>
    <row r="32" spans="1:597" s="32" customFormat="1">
      <c r="A32" s="98" t="s">
        <v>119</v>
      </c>
      <c r="B32" s="38"/>
      <c r="V32" s="37"/>
      <c r="BA32" s="37"/>
      <c r="BX32" s="36">
        <v>2</v>
      </c>
      <c r="BY32" s="35">
        <v>3</v>
      </c>
      <c r="CA32" s="35">
        <v>3</v>
      </c>
      <c r="CC32" s="35">
        <v>2</v>
      </c>
      <c r="CD32" s="35">
        <v>3</v>
      </c>
      <c r="CE32" s="35">
        <v>3</v>
      </c>
      <c r="CG32" s="35">
        <v>4</v>
      </c>
      <c r="CH32" s="35">
        <v>3</v>
      </c>
      <c r="CJ32" s="35">
        <v>3</v>
      </c>
      <c r="CM32" s="35">
        <v>3</v>
      </c>
      <c r="CP32" s="35">
        <v>3</v>
      </c>
      <c r="CT32" s="35">
        <v>3</v>
      </c>
      <c r="CU32" s="35">
        <v>3</v>
      </c>
      <c r="CV32" s="35">
        <v>3</v>
      </c>
      <c r="CX32" s="35">
        <v>4</v>
      </c>
      <c r="DC32" s="37"/>
      <c r="DH32" s="37"/>
      <c r="DM32" s="37"/>
      <c r="EW32" s="37"/>
      <c r="FQ32" s="37"/>
      <c r="GF32" s="37"/>
      <c r="HK32" s="37"/>
      <c r="HO32" s="62"/>
      <c r="HV32" s="37"/>
      <c r="JL32" s="63"/>
      <c r="JM32" s="62"/>
      <c r="JN32" s="62"/>
      <c r="JO32" s="62"/>
      <c r="JP32" s="37"/>
      <c r="KX32" s="37"/>
      <c r="LF32" s="37"/>
      <c r="LY32" s="37"/>
      <c r="MC32" s="62"/>
      <c r="MK32" s="37"/>
      <c r="NZ32" s="37"/>
      <c r="OD32" s="62"/>
      <c r="OE32" s="62"/>
      <c r="OF32" s="62"/>
      <c r="OG32" s="62"/>
      <c r="OL32" s="37"/>
      <c r="OS32" s="62"/>
      <c r="OT32" s="62"/>
      <c r="OU32" s="62"/>
      <c r="OW32" s="37"/>
      <c r="PH32" s="37"/>
      <c r="PI32" s="38"/>
      <c r="PJ32" s="38"/>
      <c r="QB32" s="37"/>
      <c r="RL32" s="37"/>
      <c r="RV32" s="37"/>
      <c r="TU32" s="37"/>
      <c r="UE32" s="32" t="s">
        <v>460</v>
      </c>
      <c r="UH32" s="32" t="s">
        <v>461</v>
      </c>
      <c r="UY32" s="37"/>
      <c r="VF32" s="37"/>
    </row>
    <row r="33" spans="1:578" s="19" customFormat="1">
      <c r="A33" s="101" t="s">
        <v>116</v>
      </c>
      <c r="B33" s="24"/>
      <c r="V33" s="18"/>
      <c r="BA33" s="18"/>
      <c r="BX33" s="30" t="s">
        <v>124</v>
      </c>
      <c r="BY33" s="20" t="s">
        <v>124</v>
      </c>
      <c r="CA33" s="20" t="s">
        <v>124</v>
      </c>
      <c r="CC33" s="20" t="s">
        <v>124</v>
      </c>
      <c r="CD33" s="20" t="s">
        <v>124</v>
      </c>
      <c r="CE33" s="20" t="s">
        <v>124</v>
      </c>
      <c r="CG33" s="20" t="s">
        <v>124</v>
      </c>
      <c r="CH33" s="20" t="s">
        <v>124</v>
      </c>
      <c r="CJ33" s="20" t="s">
        <v>124</v>
      </c>
      <c r="CM33" s="20" t="s">
        <v>124</v>
      </c>
      <c r="CP33" s="20" t="s">
        <v>124</v>
      </c>
      <c r="CT33" s="20" t="s">
        <v>124</v>
      </c>
      <c r="CU33" s="20" t="s">
        <v>124</v>
      </c>
      <c r="CV33" s="20" t="s">
        <v>124</v>
      </c>
      <c r="CX33" s="20" t="s">
        <v>124</v>
      </c>
      <c r="DC33" s="18"/>
      <c r="DH33" s="18"/>
      <c r="DM33" s="18"/>
      <c r="EW33" s="18"/>
      <c r="FQ33" s="18"/>
      <c r="GF33" s="18"/>
      <c r="HK33" s="18"/>
      <c r="HO33" s="65"/>
      <c r="HV33" s="18"/>
      <c r="JL33" s="66"/>
      <c r="JM33" s="65"/>
      <c r="JN33" s="65"/>
      <c r="JO33" s="65"/>
      <c r="JP33" s="18"/>
      <c r="KX33" s="18"/>
      <c r="LF33" s="18"/>
      <c r="LY33" s="18"/>
      <c r="MC33" s="65"/>
      <c r="MK33" s="18"/>
      <c r="OL33" s="18"/>
      <c r="OW33" s="18"/>
      <c r="PH33" s="18"/>
      <c r="PI33" s="24"/>
      <c r="PJ33" s="24"/>
      <c r="QB33" s="18"/>
      <c r="RL33" s="18"/>
      <c r="RV33" s="18"/>
      <c r="TU33" s="18"/>
      <c r="UY33" s="18"/>
      <c r="VF33" s="18"/>
    </row>
    <row r="34" spans="1:578">
      <c r="A34" s="96" t="s">
        <v>220</v>
      </c>
      <c r="BH34" s="32"/>
      <c r="BX34" s="10">
        <f>BX28*BX32</f>
        <v>6</v>
      </c>
      <c r="BY34" s="10">
        <f t="shared" ref="BY34:CX34" si="7">BY28*BY32</f>
        <v>9</v>
      </c>
      <c r="BZ34" s="10">
        <f t="shared" si="7"/>
        <v>0</v>
      </c>
      <c r="CA34" s="10">
        <f t="shared" si="7"/>
        <v>12</v>
      </c>
      <c r="CB34" s="10">
        <f t="shared" si="7"/>
        <v>0</v>
      </c>
      <c r="CC34" s="10">
        <f t="shared" si="7"/>
        <v>6</v>
      </c>
      <c r="CD34" s="10">
        <f t="shared" si="7"/>
        <v>12</v>
      </c>
      <c r="CE34" s="10">
        <f t="shared" si="7"/>
        <v>12</v>
      </c>
      <c r="CF34" s="10">
        <f t="shared" si="7"/>
        <v>0</v>
      </c>
      <c r="CG34" s="10">
        <f t="shared" si="7"/>
        <v>12</v>
      </c>
      <c r="CH34" s="10">
        <f t="shared" si="7"/>
        <v>12</v>
      </c>
      <c r="CI34" s="10">
        <f t="shared" si="7"/>
        <v>0</v>
      </c>
      <c r="CJ34" s="10">
        <f t="shared" si="7"/>
        <v>18</v>
      </c>
      <c r="CK34" s="10">
        <f t="shared" si="7"/>
        <v>0</v>
      </c>
      <c r="CL34" s="10">
        <f t="shared" si="7"/>
        <v>0</v>
      </c>
      <c r="CM34" s="10">
        <f t="shared" si="7"/>
        <v>21</v>
      </c>
      <c r="CN34" s="10">
        <f t="shared" si="7"/>
        <v>0</v>
      </c>
      <c r="CO34" s="10">
        <f t="shared" si="7"/>
        <v>0</v>
      </c>
      <c r="CP34" s="10">
        <f t="shared" si="7"/>
        <v>24</v>
      </c>
      <c r="CQ34" s="10">
        <f t="shared" si="7"/>
        <v>0</v>
      </c>
      <c r="CR34" s="10">
        <f t="shared" si="7"/>
        <v>0</v>
      </c>
      <c r="CS34" s="10">
        <f t="shared" si="7"/>
        <v>0</v>
      </c>
      <c r="CT34" s="10">
        <f t="shared" si="7"/>
        <v>12</v>
      </c>
      <c r="CU34" s="10">
        <f t="shared" si="7"/>
        <v>12</v>
      </c>
      <c r="CV34" s="10">
        <f t="shared" si="7"/>
        <v>12</v>
      </c>
      <c r="CW34" s="10">
        <f t="shared" si="7"/>
        <v>0</v>
      </c>
      <c r="CX34" s="10">
        <f t="shared" si="7"/>
        <v>52</v>
      </c>
      <c r="CY34" s="10"/>
      <c r="CZ34" s="10"/>
      <c r="DA34" s="10"/>
      <c r="DB34" s="10"/>
      <c r="DC34" s="10"/>
      <c r="DD34" s="10"/>
      <c r="DE34" s="10"/>
      <c r="JL34" s="4"/>
      <c r="JM34" s="2"/>
      <c r="JN34" s="2"/>
      <c r="JO34" s="2"/>
    </row>
    <row r="35" spans="1:578">
      <c r="A35" s="96" t="s">
        <v>219</v>
      </c>
      <c r="B35" s="25"/>
      <c r="BX35" s="10">
        <f>100*((SUM(BX34:CX34))/((SUM(BX28:CX28))*6))</f>
        <v>52.252252252252248</v>
      </c>
    </row>
    <row r="36" spans="1:578">
      <c r="A36" s="96" t="s">
        <v>222</v>
      </c>
      <c r="BX36" s="3">
        <f>(SUM(BY28,CA28,CD28,CE28,CG28,CH28,CJ28,CM28,CP28,CT28,CU28,CV28,CX28)*100)/BX37</f>
        <v>91.891891891891888</v>
      </c>
    </row>
    <row r="37" spans="1:578">
      <c r="A37" s="96" t="s">
        <v>221</v>
      </c>
      <c r="BX37" s="3">
        <f>SUM(BX28:CX28)</f>
        <v>74</v>
      </c>
    </row>
    <row r="38" spans="1:578">
      <c r="A38" s="96" t="s">
        <v>256</v>
      </c>
      <c r="BX38" s="3">
        <v>0</v>
      </c>
    </row>
    <row r="40" spans="1:578">
      <c r="A40" s="96" t="s">
        <v>648</v>
      </c>
    </row>
    <row r="44" spans="1:578">
      <c r="TU44" s="81"/>
      <c r="TV44" s="82"/>
      <c r="TW44" s="82"/>
      <c r="TX44" s="82"/>
      <c r="TY44" s="82"/>
      <c r="TZ44" s="82"/>
      <c r="UA44" s="82"/>
      <c r="UB44" s="82"/>
      <c r="UC44" s="82"/>
      <c r="UD44" s="82"/>
      <c r="UE44" s="82"/>
      <c r="UF44" s="82"/>
      <c r="UG44" s="82"/>
      <c r="UH44" s="82"/>
      <c r="UI44" s="82"/>
      <c r="UJ44" s="80"/>
      <c r="UK44" s="80"/>
      <c r="UL44" s="80"/>
      <c r="UM44" s="82"/>
      <c r="UN44" s="82"/>
      <c r="UO44" s="82"/>
      <c r="UP44" s="82"/>
      <c r="UQ44" s="82"/>
      <c r="UR44" s="80"/>
      <c r="US44" s="80"/>
      <c r="UT44" s="82"/>
      <c r="UU44" s="82"/>
      <c r="UV44" s="82"/>
      <c r="UW44" s="82"/>
      <c r="UX44" s="82"/>
    </row>
  </sheetData>
  <mergeCells count="26">
    <mergeCell ref="UT5:UV5"/>
    <mergeCell ref="UW5:UX5"/>
    <mergeCell ref="II5:IL5"/>
    <mergeCell ref="OD5:OG5"/>
    <mergeCell ref="OH5:OJ5"/>
    <mergeCell ref="PD5:PE5"/>
    <mergeCell ref="PF5:PG5"/>
    <mergeCell ref="SB5:SD5"/>
    <mergeCell ref="RW5:RX5"/>
    <mergeCell ref="RY5:RZ5"/>
    <mergeCell ref="UM5:UO5"/>
    <mergeCell ref="UE5:UG5"/>
    <mergeCell ref="UH5:UI5"/>
    <mergeCell ref="TX5:TZ5"/>
    <mergeCell ref="MC5:MF5"/>
    <mergeCell ref="MG5:MI5"/>
    <mergeCell ref="OS5:OT5"/>
    <mergeCell ref="OU5:OV5"/>
    <mergeCell ref="RR5:RT5"/>
    <mergeCell ref="RM5:RN5"/>
    <mergeCell ref="RO5:RP5"/>
    <mergeCell ref="CE11:CF11"/>
    <mergeCell ref="CH11:CI11"/>
    <mergeCell ref="CX11:DB11"/>
    <mergeCell ref="CJ5:CL5"/>
    <mergeCell ref="HO5:HR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</cp:lastModifiedBy>
  <dcterms:created xsi:type="dcterms:W3CDTF">2015-08-12T15:43:44Z</dcterms:created>
  <dcterms:modified xsi:type="dcterms:W3CDTF">2017-10-02T18:35:02Z</dcterms:modified>
</cp:coreProperties>
</file>