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filterPrivacy="1" codeName="ThisWorkbook"/>
  <xr:revisionPtr revIDLastSave="0" documentId="13_ncr:1_{19CF8EDF-455A-4C46-B83B-ACDAABE231D4}" xr6:coauthVersionLast="45" xr6:coauthVersionMax="45" xr10:uidLastSave="{00000000-0000-0000-0000-000000000000}"/>
  <bookViews>
    <workbookView xWindow="-120" yWindow="-120" windowWidth="29040" windowHeight="15840" xr2:uid="{00000000-000D-0000-FFFF-FFFF00000000}"/>
  </bookViews>
  <sheets>
    <sheet name="Projektplan" sheetId="11" r:id="rId1"/>
    <sheet name="Info" sheetId="12" r:id="rId2"/>
  </sheets>
  <definedNames>
    <definedName name="_xlnm.Print_Titles" localSheetId="0">Projektplan!$2:$4</definedName>
    <definedName name="Heute" localSheetId="0">TODAY()</definedName>
    <definedName name="Projekt_Start">Projektplan!$C$1</definedName>
    <definedName name="task_end" localSheetId="0">Projektplan!$D1</definedName>
    <definedName name="task_progress" localSheetId="0">Projektplan!$B1</definedName>
    <definedName name="task_start" localSheetId="0">Projektplan!$C1</definedName>
    <definedName name="Woche_anzeigen">Projektplan!$C$2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6" i="11" l="1"/>
  <c r="C6" i="11"/>
  <c r="D32" i="11" l="1"/>
  <c r="C32" i="11"/>
  <c r="F32" i="11" s="1"/>
  <c r="D28" i="11"/>
  <c r="D10" i="11" s="1"/>
  <c r="C28" i="11"/>
  <c r="C10" i="11" s="1"/>
  <c r="F10" i="11" s="1"/>
  <c r="B28" i="11"/>
  <c r="B11" i="11"/>
  <c r="B10" i="11" s="1"/>
  <c r="C17" i="11"/>
  <c r="B17" i="11"/>
  <c r="B21" i="11"/>
  <c r="C21" i="11"/>
  <c r="D21" i="11"/>
  <c r="D26" i="11"/>
  <c r="C26" i="11"/>
  <c r="B26" i="11"/>
  <c r="F27" i="11"/>
  <c r="F34" i="11"/>
  <c r="F33" i="11"/>
  <c r="B32" i="11"/>
  <c r="B6" i="11"/>
  <c r="D20" i="11"/>
  <c r="F20" i="11" s="1"/>
  <c r="F19" i="11"/>
  <c r="F18" i="11"/>
  <c r="D14" i="11"/>
  <c r="D16" i="11"/>
  <c r="D15" i="11"/>
  <c r="D13" i="11"/>
  <c r="C11" i="11"/>
  <c r="D8" i="11"/>
  <c r="D9" i="11"/>
  <c r="D7" i="11"/>
  <c r="D11" i="11"/>
  <c r="F26" i="11"/>
  <c r="F12" i="11"/>
  <c r="F5" i="11"/>
  <c r="G3" i="11"/>
  <c r="G4" i="11" s="1"/>
  <c r="F29" i="11"/>
  <c r="F31" i="11"/>
  <c r="F6" i="11"/>
  <c r="F7" i="11"/>
  <c r="F9" i="11"/>
  <c r="F30" i="11"/>
  <c r="F8" i="11"/>
  <c r="F13" i="11"/>
  <c r="F14" i="11"/>
  <c r="F16" i="11"/>
  <c r="F15" i="11"/>
  <c r="F22" i="11"/>
  <c r="F23" i="11"/>
  <c r="F11" i="11"/>
  <c r="F21" i="11"/>
  <c r="F24" i="11"/>
  <c r="F28" i="11" l="1"/>
  <c r="G2" i="11"/>
  <c r="H3" i="11"/>
  <c r="D17" i="11"/>
  <c r="F17" i="11" s="1"/>
  <c r="I3" i="11" l="1"/>
  <c r="H4" i="11"/>
  <c r="J3" i="11" l="1"/>
  <c r="I4" i="11"/>
  <c r="K3" i="11" l="1"/>
  <c r="J4" i="11"/>
  <c r="K4" i="11" l="1"/>
  <c r="L3" i="11"/>
  <c r="M3" i="11" l="1"/>
  <c r="L4" i="11"/>
  <c r="N3" i="11" l="1"/>
  <c r="M4" i="11"/>
  <c r="N4" i="11" l="1"/>
  <c r="O3" i="11"/>
  <c r="N2" i="11"/>
  <c r="O4" i="11" l="1"/>
  <c r="P3" i="11"/>
  <c r="Q3" i="11" l="1"/>
  <c r="P4" i="11"/>
  <c r="Q4" i="11" l="1"/>
  <c r="R3" i="11"/>
  <c r="S3" i="11" l="1"/>
  <c r="R4" i="11"/>
  <c r="S4" i="11" l="1"/>
  <c r="T3" i="11"/>
  <c r="U3" i="11" l="1"/>
  <c r="T4" i="11"/>
  <c r="V3" i="11" l="1"/>
  <c r="U2" i="11"/>
  <c r="U4" i="11"/>
  <c r="W3" i="11" l="1"/>
  <c r="V4" i="11"/>
  <c r="X3" i="11" l="1"/>
  <c r="W4" i="11"/>
  <c r="Y3" i="11" l="1"/>
  <c r="X4" i="11"/>
  <c r="Z3" i="11" l="1"/>
  <c r="Y4" i="11"/>
  <c r="AA3" i="11" l="1"/>
  <c r="Z4" i="11"/>
  <c r="AB3" i="11" l="1"/>
  <c r="AA4" i="11"/>
  <c r="AB2" i="11" l="1"/>
  <c r="AB4" i="11"/>
  <c r="AC3" i="11"/>
  <c r="AD3" i="11" l="1"/>
  <c r="AC4" i="11"/>
  <c r="AD4" i="11" l="1"/>
  <c r="AE3" i="11"/>
  <c r="AF3" i="11" l="1"/>
  <c r="AE4" i="11"/>
  <c r="AF4" i="11" l="1"/>
  <c r="AG3" i="11"/>
  <c r="AH3" i="11" l="1"/>
  <c r="AG4" i="11"/>
  <c r="AI3" i="11" l="1"/>
  <c r="AH4" i="11"/>
  <c r="AJ3" i="11" l="1"/>
  <c r="AI4" i="11"/>
  <c r="AI2" i="11"/>
  <c r="AK3" i="11" l="1"/>
  <c r="AJ4" i="11"/>
  <c r="AL3" i="11" l="1"/>
  <c r="AK4" i="11"/>
  <c r="AM3" i="11" l="1"/>
  <c r="AL4" i="11"/>
  <c r="AN3" i="11" l="1"/>
  <c r="AM4" i="11"/>
  <c r="AO3" i="11" l="1"/>
  <c r="AN4" i="11"/>
  <c r="AO4" i="11" l="1"/>
  <c r="AP3" i="11"/>
  <c r="AQ3" i="11" l="1"/>
  <c r="AP4" i="11"/>
  <c r="AP2" i="11"/>
  <c r="AR3" i="11" l="1"/>
  <c r="AQ4" i="11"/>
  <c r="AR4" i="11" l="1"/>
  <c r="AS3" i="11"/>
  <c r="AT3" i="11" l="1"/>
  <c r="AS4" i="11"/>
  <c r="AT4" i="11" l="1"/>
  <c r="AU3" i="11"/>
  <c r="AV3" i="11" l="1"/>
  <c r="AU4" i="11"/>
  <c r="AW3" i="11" l="1"/>
  <c r="AV4" i="11"/>
  <c r="AX3" i="11" l="1"/>
  <c r="AW2" i="11"/>
  <c r="AW4" i="11"/>
  <c r="AX4" i="11" l="1"/>
  <c r="AY3" i="11"/>
  <c r="AY4" i="11" l="1"/>
  <c r="AZ3" i="11"/>
  <c r="AZ4" i="11" l="1"/>
  <c r="BA3" i="11"/>
  <c r="BA4" i="11" l="1"/>
  <c r="BB3" i="11"/>
  <c r="BB4" i="11" l="1"/>
  <c r="BC3" i="11"/>
  <c r="BC4" i="11" l="1"/>
  <c r="BD3" i="11"/>
  <c r="BD2" i="11" l="1"/>
  <c r="BD4" i="11"/>
  <c r="BE3" i="11"/>
  <c r="BE4" i="11" l="1"/>
  <c r="BF3" i="11"/>
  <c r="BG3" i="11" l="1"/>
  <c r="BF4" i="11"/>
  <c r="BG4" i="11" l="1"/>
  <c r="BH3" i="11"/>
  <c r="BH4" i="11" l="1"/>
  <c r="BI3" i="11"/>
  <c r="BI4" i="11" l="1"/>
  <c r="BJ3" i="11"/>
  <c r="BJ4" i="11" s="1"/>
</calcChain>
</file>

<file path=xl/sharedStrings.xml><?xml version="1.0" encoding="utf-8"?>
<sst xmlns="http://schemas.openxmlformats.org/spreadsheetml/2006/main" count="52" uniqueCount="52">
  <si>
    <t>AUFGABE</t>
  </si>
  <si>
    <t>FORTSCHRITT</t>
  </si>
  <si>
    <t>START</t>
  </si>
  <si>
    <t>ENDE</t>
  </si>
  <si>
    <t>TAGE</t>
  </si>
  <si>
    <t>EINFACHES GANTT-DIAGRAMM von Vertex42.com</t>
  </si>
  <si>
    <t>https://www.vertex42.com/ExcelTemplates/simple-gantt-chart.html</t>
  </si>
  <si>
    <t>Über diese Vorlage</t>
  </si>
  <si>
    <t>Diese Vorlage bietet eine einfache Möglichkeit, ein Gantt-Diagramm zu erstellen, um Ihr Projekt zu visualisieren und seine Nachverfolgung zu erleichtern. Geben Sie einfach Ihre Aufgaben sowie das Start- und Enddatum ein; es sind keine Formeln erforderlich. Die Balken im Gantt-Diagramm stellen die Dauer der Aufgabe dar und werden mithilfe bedingtes Formatierungen angezeigt. Fügen Sie neue Aufgaben ein, indem Sie neue Zeilen einfügen.</t>
  </si>
  <si>
    <t>Leitfaden für die Sprachausgabe</t>
  </si>
  <si>
    <t>Weitere Hilfe</t>
  </si>
  <si>
    <t>Klicken Sie auf den Link unten, um zu vertex42.com zu gehen und mehr über die Verwendung dieser Vorlage zu erfahren, z. B. wie Tage und Arbeitstage berechnet werden, wie Aufgabenabhängigkeiten erstellt werden, wie die Farben der Balken geändert werden, wie eine Bildlaufleiste hinzugefügt wird, um die Anzeigewoche einfacher zu ändern, wie der in dem Diagramm angezeigte Datumsbereich geändert wird usw.</t>
  </si>
  <si>
    <t>Verwenden des einfachen Gantt-Diagramms</t>
  </si>
  <si>
    <t>Weitere Projektmanagementvorlagen</t>
  </si>
  <si>
    <t>Rufen Sie Vertex42.com auf, um weitere Projektmanagementvorlagen herunterzuladen, einschließlich unterschiedlicher Typen von Projektplänen, Gantt-Diagramme, Aufgabenlisten usw.</t>
  </si>
  <si>
    <t>Projektmanagementvorlagen</t>
  </si>
  <si>
    <t>Informationen zu Vertex42</t>
  </si>
  <si>
    <t>Vertex42.com bietet mehr als 300 professionell entworfene Tabellenkalkulationsvorlagen für die Nutzung im Geschäft, zu Hause und in Bildungseinrichtungen – die meisten können Sie kostenlos herunterladen. Die Sammlung beinhaltet eine Vielzahl von Kalendern, Planern und Zeitplänen sowie Tabellen für die private Finanzkalkulation zur Erstellung von Budgets, Reduzierung von Belastungen und Amortisation von Darlehen.</t>
  </si>
  <si>
    <t>Unternehmen werden bei Rechnungen, Arbeitszeittabellen, Bestandstrackern, Geschäftsberichten und Vorlagen für die Projektplanung fündig. Lehrer und Schüler finden Ressourcen wie Stundenpläne, Klassenbücher und Teilnahmebögen. Organisieren Sie Ihr Familienleben mit Speiseplänen, Checklisten und Übungsprotokollen. Jede Vorlage wurde gründlich recherchiert, verfeinert und im Lauf der Zeit anhand des Feedbacks von Tausenden von Benutzern verbessert.</t>
  </si>
  <si>
    <t>Diese Arbeitsmappe enthält 2 Arbeitsblätter. 
Projektplan
Info
Die Anweisungen für jedes Arbeitsblatt befinden sich in Spalte A ab Zelle A1 der einzelnen Arbeitsblätter. Sie sind in verborgenem Text geschrieben. Jeder Schritt führt Sie durch die Informationen in der betreffenden Zeile. Jeder nachfolgende Schritt fährt in den Zellen A2, A3 usw. fort, sofern nicht ausdrücklich anders angegeben. Beispielsweise kann der Anweisungstext etwa für den nächsten Schritt "Mit Zelle 6 fortfahren" besagen. 
Dieser verborgene Text wird nicht gedruckt.
Um diese Anweisungen aus dem Arbeitsblatt zu entfernen, löschen Sie einfach Spalte A.</t>
  </si>
  <si>
    <t>Arduino Vario</t>
  </si>
  <si>
    <t>Robert Schömann</t>
  </si>
  <si>
    <t>Erstellung des Projektantrages</t>
  </si>
  <si>
    <t>Anforderungsanalyse</t>
  </si>
  <si>
    <t>Planung und Projektierung</t>
  </si>
  <si>
    <t>Erstellung der Zeitplanung</t>
  </si>
  <si>
    <t>Ausführung</t>
  </si>
  <si>
    <t>Erstellen von Teilschaltungen / -programmen</t>
  </si>
  <si>
    <t>Einbindung GPS-Sensor</t>
  </si>
  <si>
    <t>Einbindung SD-Kartenmodul</t>
  </si>
  <si>
    <t>Einbindung Powerbank</t>
  </si>
  <si>
    <t>Zusammenfügen der einzelnden Abschnitte</t>
  </si>
  <si>
    <t>Erstellen des Gehäuses</t>
  </si>
  <si>
    <t>Einbindung Luftdrucksensor und Lautsprecher</t>
  </si>
  <si>
    <t>Schaltundsaufbau verkleinern</t>
  </si>
  <si>
    <t>Gehäuse in CAD modellieren</t>
  </si>
  <si>
    <t>3D-Druck in der SPE</t>
  </si>
  <si>
    <t>Zusammenbau Schaltung - Gehäuse</t>
  </si>
  <si>
    <t>Praxisphase</t>
  </si>
  <si>
    <t>Programmieren der Oberfläche (Handy / PC)</t>
  </si>
  <si>
    <t>Kommunikation ESP / Anwendung</t>
  </si>
  <si>
    <t>GUI Anwendung</t>
  </si>
  <si>
    <t>Umwandlung GPS in KML / KMZ</t>
  </si>
  <si>
    <t>Dokumentation zum Projekt</t>
  </si>
  <si>
    <t>Erstellen einer Präsentation für die SPE</t>
  </si>
  <si>
    <t>Erstellen einer Präsentation für die Abteilung</t>
  </si>
  <si>
    <t>Erstellen der Projektdoku</t>
  </si>
  <si>
    <t>Testen des Gerätes</t>
  </si>
  <si>
    <t>Praxistest</t>
  </si>
  <si>
    <t xml:space="preserve">Präsentation des Projektes </t>
  </si>
  <si>
    <t>Präsentation SPE</t>
  </si>
  <si>
    <t>Präsentation Abteilung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</si>
</sst>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0">
    <numFmt numFmtId="42" formatCode="_-* #,##0\ &quot;€&quot;_-;\-* #,##0\ &quot;€&quot;_-;_-* &quot;-&quot;\ &quot;€&quot;_-;_-@_-"/>
    <numFmt numFmtId="44" formatCode="_-* #,##0.00\ &quot;€&quot;_-;\-* #,##0.00\ &quot;€&quot;_-;_-* &quot;-&quot;??\ &quot;€&quot;_-;_-@_-"/>
    <numFmt numFmtId="164" formatCode="_(* #,##0_);_(* \(#,##0\);_(* &quot;-&quot;_);_(@_)"/>
    <numFmt numFmtId="165" formatCode="_(* #,##0.00_);_(* \(#,##0.00\);_(* &quot;-&quot;??_);_(@_)"/>
    <numFmt numFmtId="166" formatCode="m/d/yy;@"/>
    <numFmt numFmtId="167" formatCode="ddd\,\ m/d/yyyy"/>
    <numFmt numFmtId="168" formatCode="d\.m\.yy;@"/>
    <numFmt numFmtId="169" formatCode="ddd\,\ d/m/yyyy"/>
    <numFmt numFmtId="170" formatCode="d/\ mmm\ yyyy"/>
    <numFmt numFmtId="171" formatCode="d"/>
  </numFmts>
  <fonts count="31" x14ac:knownFonts="1">
    <font>
      <sz val="11"/>
      <color theme="1"/>
      <name val="Calibri"/>
      <family val="2"/>
      <scheme val="min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name val="Calibri"/>
      <family val="2"/>
      <scheme val="minor"/>
    </font>
  </fonts>
  <fills count="44">
    <fill>
      <patternFill patternType="none"/>
    </fill>
    <fill>
      <patternFill patternType="gray125"/>
    </fill>
    <fill>
      <patternFill patternType="solid">
        <fgColor theme="4" tint="0.79998168889431442"/>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6" tint="0.39997558519241921"/>
        <bgColor indexed="64"/>
      </patternFill>
    </fill>
    <fill>
      <patternFill patternType="solid">
        <fgColor theme="2" tint="-0.249977111117893"/>
        <bgColor indexed="64"/>
      </patternFill>
    </fill>
    <fill>
      <patternFill patternType="solid">
        <fgColor theme="9" tint="0.39997558519241921"/>
        <bgColor indexed="64"/>
      </patternFill>
    </fill>
    <fill>
      <patternFill patternType="solid">
        <fgColor theme="9" tint="0.79998168889431442"/>
        <bgColor indexed="64"/>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2" fillId="0" borderId="0" applyNumberFormat="0" applyFill="0" applyBorder="0" applyAlignment="0" applyProtection="0">
      <alignment vertical="top"/>
      <protection locked="0"/>
    </xf>
    <xf numFmtId="9" fontId="6" fillId="0" borderId="0" applyFont="0" applyFill="0" applyBorder="0" applyAlignment="0" applyProtection="0"/>
    <xf numFmtId="0" fontId="17" fillId="0" borderId="0"/>
    <xf numFmtId="165" fontId="6" fillId="0" borderId="3" applyFont="0" applyFill="0" applyAlignment="0" applyProtection="0"/>
    <xf numFmtId="0" fontId="10"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indent="1"/>
    </xf>
    <xf numFmtId="167" fontId="6" fillId="0" borderId="3">
      <alignment horizontal="center" vertical="center"/>
    </xf>
    <xf numFmtId="166" fontId="6" fillId="0" borderId="2" applyFill="0">
      <alignment horizontal="center" vertical="center"/>
    </xf>
    <xf numFmtId="0" fontId="6" fillId="0" borderId="2" applyFill="0">
      <alignment horizontal="center" vertical="center"/>
    </xf>
    <xf numFmtId="0" fontId="6" fillId="0" borderId="2" applyFill="0">
      <alignment horizontal="left" vertical="center" indent="2"/>
    </xf>
    <xf numFmtId="0" fontId="18" fillId="0" borderId="0" applyNumberFormat="0" applyFill="0" applyBorder="0" applyAlignment="0" applyProtection="0"/>
    <xf numFmtId="164" fontId="6" fillId="0" borderId="0" applyFont="0" applyFill="0" applyBorder="0" applyAlignment="0" applyProtection="0"/>
    <xf numFmtId="44" fontId="6" fillId="0" borderId="0" applyFont="0" applyFill="0" applyBorder="0" applyAlignment="0" applyProtection="0"/>
    <xf numFmtId="42" fontId="6" fillId="0" borderId="0" applyFont="0" applyFill="0" applyBorder="0" applyAlignment="0" applyProtection="0"/>
    <xf numFmtId="0" fontId="19" fillId="0" borderId="0" applyNumberFormat="0" applyFill="0" applyBorder="0" applyAlignment="0" applyProtection="0"/>
    <xf numFmtId="0" fontId="20" fillId="9" borderId="0" applyNumberFormat="0" applyBorder="0" applyAlignment="0" applyProtection="0"/>
    <xf numFmtId="0" fontId="21" fillId="10" borderId="0" applyNumberFormat="0" applyBorder="0" applyAlignment="0" applyProtection="0"/>
    <xf numFmtId="0" fontId="22" fillId="11" borderId="0" applyNumberFormat="0" applyBorder="0" applyAlignment="0" applyProtection="0"/>
    <xf numFmtId="0" fontId="23" fillId="12" borderId="11" applyNumberFormat="0" applyAlignment="0" applyProtection="0"/>
    <xf numFmtId="0" fontId="24" fillId="13" borderId="12" applyNumberFormat="0" applyAlignment="0" applyProtection="0"/>
    <xf numFmtId="0" fontId="25" fillId="13" borderId="11" applyNumberFormat="0" applyAlignment="0" applyProtection="0"/>
    <xf numFmtId="0" fontId="26" fillId="0" borderId="13" applyNumberFormat="0" applyFill="0" applyAlignment="0" applyProtection="0"/>
    <xf numFmtId="0" fontId="27" fillId="14" borderId="14" applyNumberFormat="0" applyAlignment="0" applyProtection="0"/>
    <xf numFmtId="0" fontId="28" fillId="0" borderId="0" applyNumberFormat="0" applyFill="0" applyBorder="0" applyAlignment="0" applyProtection="0"/>
    <xf numFmtId="0" fontId="6" fillId="15" borderId="15" applyNumberFormat="0" applyFont="0" applyAlignment="0" applyProtection="0"/>
    <xf numFmtId="0" fontId="29" fillId="0" borderId="0" applyNumberFormat="0" applyFill="0" applyBorder="0" applyAlignment="0" applyProtection="0"/>
    <xf numFmtId="0" fontId="4" fillId="0" borderId="16" applyNumberFormat="0" applyFill="0" applyAlignment="0" applyProtection="0"/>
    <xf numFmtId="0" fontId="17"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17" fillId="20"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17" fillId="24"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17" fillId="28" borderId="0" applyNumberFormat="0" applyBorder="0" applyAlignment="0" applyProtection="0"/>
    <xf numFmtId="0" fontId="6" fillId="29"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17" fillId="32" borderId="0" applyNumberFormat="0" applyBorder="0" applyAlignment="0" applyProtection="0"/>
    <xf numFmtId="0" fontId="6" fillId="33" borderId="0" applyNumberFormat="0" applyBorder="0" applyAlignment="0" applyProtection="0"/>
    <xf numFmtId="0" fontId="6" fillId="34" borderId="0" applyNumberFormat="0" applyBorder="0" applyAlignment="0" applyProtection="0"/>
    <xf numFmtId="0" fontId="6" fillId="35" borderId="0" applyNumberFormat="0" applyBorder="0" applyAlignment="0" applyProtection="0"/>
    <xf numFmtId="0" fontId="17" fillId="36" borderId="0" applyNumberFormat="0" applyBorder="0" applyAlignment="0" applyProtection="0"/>
    <xf numFmtId="0" fontId="6" fillId="37" borderId="0" applyNumberFormat="0" applyBorder="0" applyAlignment="0" applyProtection="0"/>
    <xf numFmtId="0" fontId="6" fillId="38" borderId="0" applyNumberFormat="0" applyBorder="0" applyAlignment="0" applyProtection="0"/>
    <xf numFmtId="0" fontId="6" fillId="39" borderId="0" applyNumberFormat="0" applyBorder="0" applyAlignment="0" applyProtection="0"/>
  </cellStyleXfs>
  <cellXfs count="68">
    <xf numFmtId="0" fontId="0" fillId="0" borderId="0" xfId="0"/>
    <xf numFmtId="0" fontId="1" fillId="0" borderId="0" xfId="0" applyFont="1"/>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5" fillId="8" borderId="1" xfId="0" applyFont="1" applyFill="1" applyBorder="1" applyAlignment="1">
      <alignment horizontal="left" vertical="center" indent="1"/>
    </xf>
    <xf numFmtId="0" fontId="5" fillId="8" borderId="1" xfId="0" applyFont="1" applyFill="1" applyBorder="1" applyAlignment="1">
      <alignment horizontal="center" vertical="center" wrapText="1"/>
    </xf>
    <xf numFmtId="0" fontId="9" fillId="7" borderId="8" xfId="0" applyFont="1" applyFill="1" applyBorder="1" applyAlignment="1">
      <alignment horizontal="center" vertical="center" shrinkToFit="1"/>
    </xf>
    <xf numFmtId="0" fontId="3" fillId="0" borderId="2" xfId="0" applyFont="1" applyBorder="1" applyAlignment="1">
      <alignment horizontal="center" vertical="center"/>
    </xf>
    <xf numFmtId="0" fontId="4" fillId="5" borderId="2" xfId="0" applyFont="1" applyFill="1" applyBorder="1" applyAlignment="1">
      <alignment horizontal="left" vertical="center" indent="1"/>
    </xf>
    <xf numFmtId="9" fontId="3" fillId="5" borderId="2" xfId="2" applyFont="1" applyFill="1" applyBorder="1" applyAlignment="1">
      <alignment horizontal="center" vertical="center"/>
    </xf>
    <xf numFmtId="9" fontId="3" fillId="2" borderId="2" xfId="2" applyFont="1" applyFill="1" applyBorder="1" applyAlignment="1">
      <alignment horizontal="center" vertical="center"/>
    </xf>
    <xf numFmtId="9" fontId="3" fillId="3" borderId="2" xfId="2" applyFont="1" applyFill="1" applyBorder="1" applyAlignment="1">
      <alignment horizontal="center" vertical="center"/>
    </xf>
    <xf numFmtId="9" fontId="3" fillId="6" borderId="2" xfId="2"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1" fillId="0" borderId="0" xfId="0" applyFont="1" applyAlignment="1">
      <alignment vertical="top"/>
    </xf>
    <xf numFmtId="0" fontId="11" fillId="0" borderId="0" xfId="0" applyFont="1" applyAlignment="1">
      <alignment horizontal="left" vertical="center"/>
    </xf>
    <xf numFmtId="0" fontId="12" fillId="0" borderId="0" xfId="0" applyFont="1" applyAlignment="1">
      <alignment horizontal="left" vertical="center"/>
    </xf>
    <xf numFmtId="0" fontId="14" fillId="0" borderId="0" xfId="0" applyFont="1"/>
    <xf numFmtId="0" fontId="16" fillId="0" borderId="0" xfId="0" applyFont="1" applyAlignment="1">
      <alignment vertical="center"/>
    </xf>
    <xf numFmtId="0" fontId="15" fillId="0" borderId="0" xfId="0" applyFont="1" applyAlignment="1">
      <alignment horizontal="left" vertical="top" wrapText="1" indent="1"/>
    </xf>
    <xf numFmtId="0" fontId="1" fillId="0" borderId="0" xfId="0" applyFont="1" applyAlignment="1">
      <alignment horizontal="left" vertical="top"/>
    </xf>
    <xf numFmtId="0" fontId="13" fillId="0" borderId="0" xfId="0" applyFont="1" applyAlignment="1">
      <alignment vertical="top"/>
    </xf>
    <xf numFmtId="0" fontId="17" fillId="0" borderId="0" xfId="0" applyFont="1" applyAlignment="1">
      <alignment horizontal="center"/>
    </xf>
    <xf numFmtId="0" fontId="10" fillId="0" borderId="0" xfId="5" applyAlignment="1">
      <alignment horizontal="left"/>
    </xf>
    <xf numFmtId="0" fontId="7" fillId="0" borderId="0" xfId="7">
      <alignment vertical="top"/>
    </xf>
    <xf numFmtId="0" fontId="6" fillId="2" borderId="2" xfId="12" applyFill="1">
      <alignment horizontal="left" vertical="center" indent="2"/>
    </xf>
    <xf numFmtId="0" fontId="6" fillId="6" borderId="2" xfId="12" applyFill="1">
      <alignment horizontal="left" vertical="center" indent="2"/>
    </xf>
    <xf numFmtId="0" fontId="0" fillId="0" borderId="0" xfId="0" applyAlignment="1">
      <alignment horizontal="left" vertical="top" wrapText="1" indent="1"/>
    </xf>
    <xf numFmtId="0" fontId="2" fillId="0" borderId="0" xfId="1" applyAlignment="1" applyProtection="1">
      <alignment horizontal="left" vertical="top" indent="1"/>
    </xf>
    <xf numFmtId="168" fontId="6" fillId="2" borderId="2" xfId="10" applyNumberFormat="1" applyFill="1">
      <alignment horizontal="center" vertical="center"/>
    </xf>
    <xf numFmtId="168" fontId="3" fillId="3" borderId="2" xfId="0" applyNumberFormat="1" applyFont="1" applyFill="1" applyBorder="1" applyAlignment="1">
      <alignment horizontal="center" vertical="center"/>
    </xf>
    <xf numFmtId="168" fontId="6" fillId="6" borderId="2" xfId="10" applyNumberFormat="1" applyFill="1">
      <alignment horizontal="center" vertical="center"/>
    </xf>
    <xf numFmtId="171" fontId="8" fillId="4" borderId="6" xfId="0" applyNumberFormat="1" applyFont="1" applyFill="1" applyBorder="1" applyAlignment="1">
      <alignment horizontal="center" vertical="center"/>
    </xf>
    <xf numFmtId="171" fontId="8" fillId="4" borderId="0" xfId="0" applyNumberFormat="1" applyFont="1" applyFill="1" applyAlignment="1">
      <alignment horizontal="center" vertical="center"/>
    </xf>
    <xf numFmtId="171" fontId="8" fillId="4" borderId="7" xfId="0" applyNumberFormat="1" applyFont="1" applyFill="1" applyBorder="1" applyAlignment="1">
      <alignment horizontal="center" vertical="center"/>
    </xf>
    <xf numFmtId="0" fontId="6" fillId="0" borderId="7" xfId="8" applyBorder="1">
      <alignment horizontal="right" indent="1"/>
    </xf>
    <xf numFmtId="0" fontId="4" fillId="40" borderId="2" xfId="0" applyFont="1" applyFill="1" applyBorder="1" applyAlignment="1">
      <alignment horizontal="left" vertical="center" indent="1"/>
    </xf>
    <xf numFmtId="9" fontId="3" fillId="40" borderId="2" xfId="2" applyFont="1" applyFill="1" applyBorder="1" applyAlignment="1">
      <alignment horizontal="center" vertical="center"/>
    </xf>
    <xf numFmtId="0" fontId="6" fillId="3" borderId="2" xfId="12" applyFill="1">
      <alignment horizontal="left" vertical="center" indent="2"/>
    </xf>
    <xf numFmtId="168" fontId="6" fillId="3" borderId="2" xfId="10" applyNumberFormat="1" applyFill="1">
      <alignment horizontal="center" vertical="center"/>
    </xf>
    <xf numFmtId="0" fontId="0" fillId="3" borderId="2" xfId="0" applyFont="1" applyFill="1" applyBorder="1" applyAlignment="1">
      <alignment horizontal="left" vertical="center" indent="1"/>
    </xf>
    <xf numFmtId="0" fontId="3" fillId="3" borderId="2" xfId="0" applyFont="1" applyFill="1" applyBorder="1" applyAlignment="1">
      <alignment horizontal="center" vertical="center"/>
    </xf>
    <xf numFmtId="0" fontId="0" fillId="3" borderId="9" xfId="0" applyFill="1" applyBorder="1" applyAlignment="1">
      <alignment vertical="center"/>
    </xf>
    <xf numFmtId="0" fontId="4" fillId="42" borderId="2" xfId="0" applyFont="1" applyFill="1" applyBorder="1" applyAlignment="1">
      <alignment horizontal="left" vertical="center" indent="1"/>
    </xf>
    <xf numFmtId="9" fontId="3" fillId="42" borderId="2" xfId="2" applyFont="1" applyFill="1" applyBorder="1" applyAlignment="1">
      <alignment horizontal="center" vertical="center"/>
    </xf>
    <xf numFmtId="168" fontId="0" fillId="42" borderId="2" xfId="0" applyNumberFormat="1" applyFill="1" applyBorder="1" applyAlignment="1">
      <alignment horizontal="center" vertical="center"/>
    </xf>
    <xf numFmtId="168" fontId="3" fillId="42" borderId="2" xfId="0" applyNumberFormat="1" applyFont="1" applyFill="1" applyBorder="1" applyAlignment="1">
      <alignment horizontal="center" vertical="center"/>
    </xf>
    <xf numFmtId="0" fontId="3" fillId="42" borderId="2" xfId="0" applyFont="1" applyFill="1" applyBorder="1" applyAlignment="1">
      <alignment horizontal="center" vertical="center"/>
    </xf>
    <xf numFmtId="0" fontId="0" fillId="42" borderId="9" xfId="0" applyFill="1" applyBorder="1" applyAlignment="1">
      <alignment vertical="center"/>
    </xf>
    <xf numFmtId="0" fontId="30" fillId="3" borderId="2" xfId="0" applyFont="1" applyFill="1" applyBorder="1" applyAlignment="1">
      <alignment horizontal="left" vertical="center" indent="1"/>
    </xf>
    <xf numFmtId="0" fontId="3" fillId="3" borderId="9" xfId="0" applyFont="1" applyFill="1" applyBorder="1" applyAlignment="1">
      <alignment vertical="center"/>
    </xf>
    <xf numFmtId="0" fontId="6" fillId="43" borderId="2" xfId="12" applyFill="1">
      <alignment horizontal="left" vertical="center" indent="2"/>
    </xf>
    <xf numFmtId="9" fontId="3" fillId="43" borderId="2" xfId="2" applyFont="1" applyFill="1" applyBorder="1" applyAlignment="1">
      <alignment horizontal="center" vertical="center"/>
    </xf>
    <xf numFmtId="168" fontId="6" fillId="43" borderId="2" xfId="10" applyNumberFormat="1" applyFill="1">
      <alignment horizontal="center" vertical="center"/>
    </xf>
    <xf numFmtId="168" fontId="6" fillId="5" borderId="2" xfId="10" applyNumberFormat="1" applyFill="1">
      <alignment horizontal="center" vertical="center"/>
    </xf>
    <xf numFmtId="168" fontId="6" fillId="40" borderId="2" xfId="10" applyNumberFormat="1" applyFill="1">
      <alignment horizontal="center" vertical="center"/>
    </xf>
    <xf numFmtId="0" fontId="0" fillId="0" borderId="10" xfId="0" applyBorder="1"/>
    <xf numFmtId="170" fontId="0" fillId="4" borderId="4" xfId="0" applyNumberFormat="1" applyFill="1" applyBorder="1" applyAlignment="1">
      <alignment horizontal="left" vertical="center" wrapText="1" indent="1"/>
    </xf>
    <xf numFmtId="170" fontId="0" fillId="4" borderId="1" xfId="0" applyNumberFormat="1" applyFill="1" applyBorder="1" applyAlignment="1">
      <alignment horizontal="left" vertical="center" wrapText="1" indent="1"/>
    </xf>
    <xf numFmtId="170" fontId="0" fillId="4" borderId="5" xfId="0" applyNumberFormat="1" applyFill="1" applyBorder="1" applyAlignment="1">
      <alignment horizontal="left" vertical="center" wrapText="1" indent="1"/>
    </xf>
    <xf numFmtId="169" fontId="6" fillId="0" borderId="3" xfId="9" applyNumberFormat="1">
      <alignment horizontal="center" vertical="center"/>
    </xf>
    <xf numFmtId="170" fontId="0" fillId="41" borderId="4" xfId="0" applyNumberFormat="1" applyFill="1" applyBorder="1" applyAlignment="1">
      <alignment horizontal="left" vertical="center" wrapText="1" indent="1"/>
    </xf>
    <xf numFmtId="170" fontId="0" fillId="41" borderId="1" xfId="0" applyNumberFormat="1" applyFill="1" applyBorder="1" applyAlignment="1">
      <alignment horizontal="left" vertical="center" wrapText="1" indent="1"/>
    </xf>
    <xf numFmtId="170" fontId="0" fillId="41" borderId="5" xfId="0" applyNumberFormat="1" applyFill="1" applyBorder="1" applyAlignment="1">
      <alignment horizontal="left" vertical="center" wrapText="1" indent="1"/>
    </xf>
    <xf numFmtId="0" fontId="0" fillId="41" borderId="10" xfId="0" applyFill="1" applyBorder="1" applyAlignment="1">
      <alignment horizontal="center"/>
    </xf>
  </cellXfs>
  <cellStyles count="54">
    <cellStyle name="20 % - Akzent1" xfId="31" builtinId="30" customBuiltin="1"/>
    <cellStyle name="20 % - Akzent2" xfId="35" builtinId="34" customBuiltin="1"/>
    <cellStyle name="20 % - Akzent3" xfId="39" builtinId="38" customBuiltin="1"/>
    <cellStyle name="20 % - Akzent4" xfId="43" builtinId="42" customBuiltin="1"/>
    <cellStyle name="20 % - Akzent5" xfId="47" builtinId="46" customBuiltin="1"/>
    <cellStyle name="20 % - Akzent6" xfId="51" builtinId="50" customBuiltin="1"/>
    <cellStyle name="40 % - Akzent1" xfId="32" builtinId="31" customBuiltin="1"/>
    <cellStyle name="40 % - Akzent2" xfId="36" builtinId="35" customBuiltin="1"/>
    <cellStyle name="40 % - Akzent3" xfId="40" builtinId="39" customBuiltin="1"/>
    <cellStyle name="40 % - Akzent4" xfId="44" builtinId="43" customBuiltin="1"/>
    <cellStyle name="40 % - Akzent5" xfId="48" builtinId="47" customBuiltin="1"/>
    <cellStyle name="40 % - Akzent6" xfId="52" builtinId="51" customBuiltin="1"/>
    <cellStyle name="60 % - Akzent1" xfId="33" builtinId="32" customBuiltin="1"/>
    <cellStyle name="60 % - Akzent2" xfId="37" builtinId="36" customBuiltin="1"/>
    <cellStyle name="60 % - Akzent3" xfId="41" builtinId="40" customBuiltin="1"/>
    <cellStyle name="60 % - Akzent4" xfId="45" builtinId="44" customBuiltin="1"/>
    <cellStyle name="60 % - Akzent5" xfId="49" builtinId="48" customBuiltin="1"/>
    <cellStyle name="60 % - Akzent6" xfId="53" builtinId="52" customBuiltin="1"/>
    <cellStyle name="Akzent1" xfId="30" builtinId="29" customBuiltin="1"/>
    <cellStyle name="Akzent2" xfId="34" builtinId="33" customBuiltin="1"/>
    <cellStyle name="Akzent3" xfId="38" builtinId="37" customBuiltin="1"/>
    <cellStyle name="Akzent4" xfId="42" builtinId="41" customBuiltin="1"/>
    <cellStyle name="Akzent5" xfId="46" builtinId="45" customBuiltin="1"/>
    <cellStyle name="Akzent6" xfId="50" builtinId="49" customBuiltin="1"/>
    <cellStyle name="Aufgabe" xfId="12" xr:uid="{00000000-0005-0000-0000-00000A000000}"/>
    <cellStyle name="Ausgabe" xfId="22" builtinId="21" customBuiltin="1"/>
    <cellStyle name="Berechnung" xfId="23" builtinId="22" customBuiltin="1"/>
    <cellStyle name="Besuchter Hyperlink" xfId="13" builtinId="9" customBuiltin="1"/>
    <cellStyle name="Datum" xfId="10" xr:uid="{00000000-0005-0000-0000-000001000000}"/>
    <cellStyle name="Dezimal [0]" xfId="14" builtinId="6" customBuiltin="1"/>
    <cellStyle name="Eingabe" xfId="21" builtinId="20" customBuiltin="1"/>
    <cellStyle name="Ergebnis" xfId="29" builtinId="25" customBuiltin="1"/>
    <cellStyle name="Erklärender Text" xfId="28" builtinId="53" customBuiltin="1"/>
    <cellStyle name="Gut" xfId="18" builtinId="26" customBuiltin="1"/>
    <cellStyle name="Komma" xfId="4" builtinId="3" customBuiltin="1"/>
    <cellStyle name="Link" xfId="1" builtinId="8" customBuiltin="1"/>
    <cellStyle name="Name" xfId="11" xr:uid="{00000000-0005-0000-0000-000006000000}"/>
    <cellStyle name="Neutral" xfId="20" builtinId="28" customBuiltin="1"/>
    <cellStyle name="Notiz" xfId="27" builtinId="10" customBuiltin="1"/>
    <cellStyle name="Projektanfang" xfId="9" xr:uid="{00000000-0005-0000-0000-000009000000}"/>
    <cellStyle name="Prozent" xfId="2" builtinId="5" customBuiltin="1"/>
    <cellStyle name="Schlecht" xfId="19" builtinId="27" customBuiltin="1"/>
    <cellStyle name="Standard" xfId="0" builtinId="0" customBuiltin="1"/>
    <cellStyle name="Überschrift" xfId="5" builtinId="15" customBuiltin="1"/>
    <cellStyle name="Überschrift 1" xfId="6" builtinId="16" customBuiltin="1"/>
    <cellStyle name="Überschrift 2" xfId="7" builtinId="17" customBuiltin="1"/>
    <cellStyle name="Überschrift 3" xfId="8" builtinId="18" customBuiltin="1"/>
    <cellStyle name="Überschrift 4" xfId="17" builtinId="19" customBuiltin="1"/>
    <cellStyle name="Verknüpfte Zelle" xfId="24" builtinId="24" customBuiltin="1"/>
    <cellStyle name="Währung" xfId="15" builtinId="4" customBuiltin="1"/>
    <cellStyle name="Währung [0]" xfId="16" builtinId="7" customBuiltin="1"/>
    <cellStyle name="Warnender Text" xfId="26" builtinId="11" customBuiltin="1"/>
    <cellStyle name="zAusgeblText" xfId="3" xr:uid="{00000000-0005-0000-0000-00000C000000}"/>
    <cellStyle name="Zelle überprüfen" xfId="25" builtinId="23" customBuiltin="1"/>
  </cellStyles>
  <dxfs count="24">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23"/>
      <tableStyleElement type="headerRow" dxfId="22"/>
      <tableStyleElement type="totalRow" dxfId="21"/>
      <tableStyleElement type="firstColumn" dxfId="20"/>
      <tableStyleElement type="lastColumn" dxfId="19"/>
      <tableStyleElement type="firstRowStripe" dxfId="18"/>
      <tableStyleElement type="secondRowStripe" dxfId="17"/>
      <tableStyleElement type="firstColumnStripe" dxfId="16"/>
      <tableStyleElement type="secondColumnStripe" dxfId="15"/>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Bild 1" descr="Vertex42-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J36"/>
  <sheetViews>
    <sheetView showGridLines="0" tabSelected="1" showRuler="0" zoomScaleNormal="100" zoomScalePageLayoutView="70" workbookViewId="0">
      <pane ySplit="4" topLeftCell="A8" activePane="bottomLeft" state="frozen"/>
      <selection activeCell="A5" sqref="A5"/>
      <selection pane="bottomLeft" activeCell="B14" sqref="B14"/>
    </sheetView>
  </sheetViews>
  <sheetFormatPr baseColWidth="10" defaultColWidth="9.140625" defaultRowHeight="30" customHeight="1" x14ac:dyDescent="0.25"/>
  <cols>
    <col min="1" max="1" width="44.28515625" bestFit="1" customWidth="1"/>
    <col min="2" max="2" width="12" customWidth="1"/>
    <col min="3" max="3" width="10.28515625" style="3" customWidth="1"/>
    <col min="4" max="4" width="10.28515625" customWidth="1"/>
    <col min="5" max="5" width="2.7109375" customWidth="1"/>
    <col min="6" max="6" width="8.42578125" hidden="1" customWidth="1"/>
    <col min="7" max="62" width="2.5703125" customWidth="1"/>
    <col min="67" max="68" width="10.28515625"/>
  </cols>
  <sheetData>
    <row r="1" spans="1:62" ht="30" customHeight="1" x14ac:dyDescent="0.45">
      <c r="A1" s="26" t="s">
        <v>20</v>
      </c>
      <c r="B1" s="38"/>
      <c r="C1" s="63">
        <v>43913</v>
      </c>
      <c r="D1" s="63"/>
      <c r="U1" s="67" t="s">
        <v>38</v>
      </c>
      <c r="V1" s="67"/>
      <c r="W1" s="67"/>
      <c r="X1" s="67"/>
      <c r="Y1" s="67"/>
      <c r="Z1" s="67"/>
      <c r="AA1" s="67"/>
      <c r="AB1" s="67"/>
      <c r="AC1" s="67"/>
      <c r="AD1" s="67"/>
      <c r="AE1" s="67"/>
      <c r="AF1" s="67"/>
      <c r="AG1" s="67"/>
      <c r="AH1" s="67"/>
    </row>
    <row r="2" spans="1:62" ht="30" customHeight="1" x14ac:dyDescent="0.25">
      <c r="A2" s="27" t="s">
        <v>21</v>
      </c>
      <c r="B2" s="38"/>
      <c r="C2" s="5">
        <v>1</v>
      </c>
      <c r="G2" s="60">
        <f>G3</f>
        <v>43913</v>
      </c>
      <c r="H2" s="61"/>
      <c r="I2" s="61"/>
      <c r="J2" s="61"/>
      <c r="K2" s="61"/>
      <c r="L2" s="61"/>
      <c r="M2" s="62"/>
      <c r="N2" s="60">
        <f>N3</f>
        <v>43920</v>
      </c>
      <c r="O2" s="61"/>
      <c r="P2" s="61"/>
      <c r="Q2" s="61"/>
      <c r="R2" s="61"/>
      <c r="S2" s="61"/>
      <c r="T2" s="62"/>
      <c r="U2" s="64">
        <f>U3</f>
        <v>43927</v>
      </c>
      <c r="V2" s="65"/>
      <c r="W2" s="65"/>
      <c r="X2" s="65"/>
      <c r="Y2" s="65"/>
      <c r="Z2" s="65"/>
      <c r="AA2" s="66"/>
      <c r="AB2" s="64">
        <f>AB3</f>
        <v>43934</v>
      </c>
      <c r="AC2" s="65"/>
      <c r="AD2" s="65"/>
      <c r="AE2" s="65"/>
      <c r="AF2" s="65"/>
      <c r="AG2" s="65"/>
      <c r="AH2" s="66"/>
      <c r="AI2" s="60">
        <f>AI3</f>
        <v>43941</v>
      </c>
      <c r="AJ2" s="61"/>
      <c r="AK2" s="61"/>
      <c r="AL2" s="61"/>
      <c r="AM2" s="61"/>
      <c r="AN2" s="61"/>
      <c r="AO2" s="62"/>
      <c r="AP2" s="60">
        <f>AP3</f>
        <v>43948</v>
      </c>
      <c r="AQ2" s="61"/>
      <c r="AR2" s="61"/>
      <c r="AS2" s="61"/>
      <c r="AT2" s="61"/>
      <c r="AU2" s="61"/>
      <c r="AV2" s="62"/>
      <c r="AW2" s="60">
        <f>AW3</f>
        <v>43955</v>
      </c>
      <c r="AX2" s="61"/>
      <c r="AY2" s="61"/>
      <c r="AZ2" s="61"/>
      <c r="BA2" s="61"/>
      <c r="BB2" s="61"/>
      <c r="BC2" s="62"/>
      <c r="BD2" s="60">
        <f>BD3</f>
        <v>43962</v>
      </c>
      <c r="BE2" s="61"/>
      <c r="BF2" s="61"/>
      <c r="BG2" s="61"/>
      <c r="BH2" s="61"/>
      <c r="BI2" s="61"/>
      <c r="BJ2" s="62"/>
    </row>
    <row r="3" spans="1:62" ht="15" customHeight="1" x14ac:dyDescent="0.25">
      <c r="A3" s="59"/>
      <c r="B3" s="59"/>
      <c r="C3" s="59"/>
      <c r="D3" s="59"/>
      <c r="E3" s="59"/>
      <c r="G3" s="35">
        <f>_xlfn.SINGLE(Projekt_Start)-WEEKDAY(_xlfn.SINGLE(Projekt_Start),1)+2+7*(_xlfn.SINGLE(Woche_anzeigen)-1)</f>
        <v>43913</v>
      </c>
      <c r="H3" s="36">
        <f>G3+1</f>
        <v>43914</v>
      </c>
      <c r="I3" s="36">
        <f t="shared" ref="I3:AV3" si="0">H3+1</f>
        <v>43915</v>
      </c>
      <c r="J3" s="36">
        <f t="shared" si="0"/>
        <v>43916</v>
      </c>
      <c r="K3" s="36">
        <f t="shared" si="0"/>
        <v>43917</v>
      </c>
      <c r="L3" s="36">
        <f t="shared" si="0"/>
        <v>43918</v>
      </c>
      <c r="M3" s="37">
        <f t="shared" si="0"/>
        <v>43919</v>
      </c>
      <c r="N3" s="35">
        <f>M3+1</f>
        <v>43920</v>
      </c>
      <c r="O3" s="36">
        <f>N3+1</f>
        <v>43921</v>
      </c>
      <c r="P3" s="36">
        <f t="shared" si="0"/>
        <v>43922</v>
      </c>
      <c r="Q3" s="36">
        <f t="shared" si="0"/>
        <v>43923</v>
      </c>
      <c r="R3" s="36">
        <f t="shared" si="0"/>
        <v>43924</v>
      </c>
      <c r="S3" s="36">
        <f t="shared" si="0"/>
        <v>43925</v>
      </c>
      <c r="T3" s="37">
        <f t="shared" si="0"/>
        <v>43926</v>
      </c>
      <c r="U3" s="35">
        <f>T3+1</f>
        <v>43927</v>
      </c>
      <c r="V3" s="36">
        <f>U3+1</f>
        <v>43928</v>
      </c>
      <c r="W3" s="36">
        <f t="shared" si="0"/>
        <v>43929</v>
      </c>
      <c r="X3" s="36">
        <f t="shared" si="0"/>
        <v>43930</v>
      </c>
      <c r="Y3" s="36">
        <f t="shared" si="0"/>
        <v>43931</v>
      </c>
      <c r="Z3" s="36">
        <f t="shared" si="0"/>
        <v>43932</v>
      </c>
      <c r="AA3" s="37">
        <f t="shared" si="0"/>
        <v>43933</v>
      </c>
      <c r="AB3" s="35">
        <f>AA3+1</f>
        <v>43934</v>
      </c>
      <c r="AC3" s="36">
        <f>AB3+1</f>
        <v>43935</v>
      </c>
      <c r="AD3" s="36">
        <f t="shared" si="0"/>
        <v>43936</v>
      </c>
      <c r="AE3" s="36">
        <f t="shared" si="0"/>
        <v>43937</v>
      </c>
      <c r="AF3" s="36">
        <f t="shared" si="0"/>
        <v>43938</v>
      </c>
      <c r="AG3" s="36">
        <f t="shared" si="0"/>
        <v>43939</v>
      </c>
      <c r="AH3" s="37">
        <f t="shared" si="0"/>
        <v>43940</v>
      </c>
      <c r="AI3" s="35">
        <f>AH3+1</f>
        <v>43941</v>
      </c>
      <c r="AJ3" s="36">
        <f>AI3+1</f>
        <v>43942</v>
      </c>
      <c r="AK3" s="36">
        <f t="shared" si="0"/>
        <v>43943</v>
      </c>
      <c r="AL3" s="36">
        <f t="shared" si="0"/>
        <v>43944</v>
      </c>
      <c r="AM3" s="36">
        <f t="shared" si="0"/>
        <v>43945</v>
      </c>
      <c r="AN3" s="36">
        <f t="shared" si="0"/>
        <v>43946</v>
      </c>
      <c r="AO3" s="37">
        <f t="shared" si="0"/>
        <v>43947</v>
      </c>
      <c r="AP3" s="35">
        <f>AO3+1</f>
        <v>43948</v>
      </c>
      <c r="AQ3" s="36">
        <f>AP3+1</f>
        <v>43949</v>
      </c>
      <c r="AR3" s="36">
        <f t="shared" si="0"/>
        <v>43950</v>
      </c>
      <c r="AS3" s="36">
        <f t="shared" si="0"/>
        <v>43951</v>
      </c>
      <c r="AT3" s="36">
        <f t="shared" si="0"/>
        <v>43952</v>
      </c>
      <c r="AU3" s="36">
        <f t="shared" si="0"/>
        <v>43953</v>
      </c>
      <c r="AV3" s="37">
        <f t="shared" si="0"/>
        <v>43954</v>
      </c>
      <c r="AW3" s="35">
        <f>AV3+1</f>
        <v>43955</v>
      </c>
      <c r="AX3" s="36">
        <f>AW3+1</f>
        <v>43956</v>
      </c>
      <c r="AY3" s="36">
        <f t="shared" ref="AY3:BC3" si="1">AX3+1</f>
        <v>43957</v>
      </c>
      <c r="AZ3" s="36">
        <f t="shared" si="1"/>
        <v>43958</v>
      </c>
      <c r="BA3" s="36">
        <f t="shared" si="1"/>
        <v>43959</v>
      </c>
      <c r="BB3" s="36">
        <f t="shared" si="1"/>
        <v>43960</v>
      </c>
      <c r="BC3" s="37">
        <f t="shared" si="1"/>
        <v>43961</v>
      </c>
      <c r="BD3" s="35">
        <f>BC3+1</f>
        <v>43962</v>
      </c>
      <c r="BE3" s="36">
        <f>BD3+1</f>
        <v>43963</v>
      </c>
      <c r="BF3" s="36">
        <f t="shared" ref="BF3:BJ3" si="2">BE3+1</f>
        <v>43964</v>
      </c>
      <c r="BG3" s="36">
        <f t="shared" si="2"/>
        <v>43965</v>
      </c>
      <c r="BH3" s="36">
        <f t="shared" si="2"/>
        <v>43966</v>
      </c>
      <c r="BI3" s="36">
        <f>BH3+1</f>
        <v>43967</v>
      </c>
      <c r="BJ3" s="37">
        <f t="shared" si="2"/>
        <v>43968</v>
      </c>
    </row>
    <row r="4" spans="1:62" ht="30" customHeight="1" thickBot="1" x14ac:dyDescent="0.3">
      <c r="A4" s="6" t="s">
        <v>0</v>
      </c>
      <c r="B4" s="7" t="s">
        <v>1</v>
      </c>
      <c r="C4" s="7" t="s">
        <v>2</v>
      </c>
      <c r="D4" s="7" t="s">
        <v>3</v>
      </c>
      <c r="E4" s="7"/>
      <c r="F4" s="7" t="s">
        <v>4</v>
      </c>
      <c r="G4" s="8" t="str">
        <f t="shared" ref="G4:AL4" si="3">LEFT(TEXT(G3,"TTT"),1)</f>
        <v>M</v>
      </c>
      <c r="H4" s="8" t="str">
        <f t="shared" si="3"/>
        <v>D</v>
      </c>
      <c r="I4" s="8" t="str">
        <f t="shared" si="3"/>
        <v>M</v>
      </c>
      <c r="J4" s="8" t="str">
        <f t="shared" si="3"/>
        <v>D</v>
      </c>
      <c r="K4" s="8" t="str">
        <f t="shared" si="3"/>
        <v>F</v>
      </c>
      <c r="L4" s="8" t="str">
        <f t="shared" si="3"/>
        <v>S</v>
      </c>
      <c r="M4" s="8" t="str">
        <f t="shared" si="3"/>
        <v>S</v>
      </c>
      <c r="N4" s="8" t="str">
        <f t="shared" si="3"/>
        <v>M</v>
      </c>
      <c r="O4" s="8" t="str">
        <f t="shared" si="3"/>
        <v>D</v>
      </c>
      <c r="P4" s="8" t="str">
        <f t="shared" si="3"/>
        <v>M</v>
      </c>
      <c r="Q4" s="8" t="str">
        <f t="shared" si="3"/>
        <v>D</v>
      </c>
      <c r="R4" s="8" t="str">
        <f t="shared" si="3"/>
        <v>F</v>
      </c>
      <c r="S4" s="8" t="str">
        <f t="shared" si="3"/>
        <v>S</v>
      </c>
      <c r="T4" s="8" t="str">
        <f t="shared" si="3"/>
        <v>S</v>
      </c>
      <c r="U4" s="8" t="str">
        <f t="shared" si="3"/>
        <v>M</v>
      </c>
      <c r="V4" s="8" t="str">
        <f t="shared" si="3"/>
        <v>D</v>
      </c>
      <c r="W4" s="8" t="str">
        <f t="shared" si="3"/>
        <v>M</v>
      </c>
      <c r="X4" s="8" t="str">
        <f t="shared" si="3"/>
        <v>D</v>
      </c>
      <c r="Y4" s="8" t="str">
        <f t="shared" si="3"/>
        <v>F</v>
      </c>
      <c r="Z4" s="8" t="str">
        <f t="shared" si="3"/>
        <v>S</v>
      </c>
      <c r="AA4" s="8" t="str">
        <f t="shared" si="3"/>
        <v>S</v>
      </c>
      <c r="AB4" s="8" t="str">
        <f t="shared" si="3"/>
        <v>M</v>
      </c>
      <c r="AC4" s="8" t="str">
        <f t="shared" si="3"/>
        <v>D</v>
      </c>
      <c r="AD4" s="8" t="str">
        <f t="shared" si="3"/>
        <v>M</v>
      </c>
      <c r="AE4" s="8" t="str">
        <f t="shared" si="3"/>
        <v>D</v>
      </c>
      <c r="AF4" s="8" t="str">
        <f t="shared" si="3"/>
        <v>F</v>
      </c>
      <c r="AG4" s="8" t="str">
        <f t="shared" si="3"/>
        <v>S</v>
      </c>
      <c r="AH4" s="8" t="str">
        <f t="shared" si="3"/>
        <v>S</v>
      </c>
      <c r="AI4" s="8" t="str">
        <f t="shared" si="3"/>
        <v>M</v>
      </c>
      <c r="AJ4" s="8" t="str">
        <f t="shared" si="3"/>
        <v>D</v>
      </c>
      <c r="AK4" s="8" t="str">
        <f t="shared" si="3"/>
        <v>M</v>
      </c>
      <c r="AL4" s="8" t="str">
        <f t="shared" si="3"/>
        <v>D</v>
      </c>
      <c r="AM4" s="8" t="str">
        <f t="shared" ref="AM4:BJ4" si="4">LEFT(TEXT(AM3,"TTT"),1)</f>
        <v>F</v>
      </c>
      <c r="AN4" s="8" t="str">
        <f t="shared" si="4"/>
        <v>S</v>
      </c>
      <c r="AO4" s="8" t="str">
        <f t="shared" si="4"/>
        <v>S</v>
      </c>
      <c r="AP4" s="8" t="str">
        <f t="shared" si="4"/>
        <v>M</v>
      </c>
      <c r="AQ4" s="8" t="str">
        <f t="shared" si="4"/>
        <v>D</v>
      </c>
      <c r="AR4" s="8" t="str">
        <f t="shared" si="4"/>
        <v>M</v>
      </c>
      <c r="AS4" s="8" t="str">
        <f t="shared" si="4"/>
        <v>D</v>
      </c>
      <c r="AT4" s="8" t="str">
        <f t="shared" si="4"/>
        <v>F</v>
      </c>
      <c r="AU4" s="8" t="str">
        <f t="shared" si="4"/>
        <v>S</v>
      </c>
      <c r="AV4" s="8" t="str">
        <f t="shared" si="4"/>
        <v>S</v>
      </c>
      <c r="AW4" s="8" t="str">
        <f t="shared" si="4"/>
        <v>M</v>
      </c>
      <c r="AX4" s="8" t="str">
        <f t="shared" si="4"/>
        <v>D</v>
      </c>
      <c r="AY4" s="8" t="str">
        <f t="shared" si="4"/>
        <v>M</v>
      </c>
      <c r="AZ4" s="8" t="str">
        <f t="shared" si="4"/>
        <v>D</v>
      </c>
      <c r="BA4" s="8" t="str">
        <f t="shared" si="4"/>
        <v>F</v>
      </c>
      <c r="BB4" s="8" t="str">
        <f t="shared" si="4"/>
        <v>S</v>
      </c>
      <c r="BC4" s="8" t="str">
        <f t="shared" si="4"/>
        <v>S</v>
      </c>
      <c r="BD4" s="8" t="str">
        <f t="shared" si="4"/>
        <v>M</v>
      </c>
      <c r="BE4" s="8" t="str">
        <f t="shared" si="4"/>
        <v>D</v>
      </c>
      <c r="BF4" s="8" t="str">
        <f t="shared" si="4"/>
        <v>M</v>
      </c>
      <c r="BG4" s="8" t="str">
        <f t="shared" si="4"/>
        <v>D</v>
      </c>
      <c r="BH4" s="8" t="str">
        <f t="shared" si="4"/>
        <v>F</v>
      </c>
      <c r="BI4" s="8" t="str">
        <f t="shared" si="4"/>
        <v>S</v>
      </c>
      <c r="BJ4" s="8" t="str">
        <f t="shared" si="4"/>
        <v>S</v>
      </c>
    </row>
    <row r="5" spans="1:62" ht="15.75" hidden="1" customHeight="1" thickBot="1" x14ac:dyDescent="0.3">
      <c r="C5"/>
      <c r="F5" t="str">
        <f>IF(OR(ISBLANK(task_start),ISBLANK(task_end)),"",task_end-task_start+1)</f>
        <v/>
      </c>
      <c r="G5" s="15"/>
      <c r="H5" s="15"/>
      <c r="I5" s="15"/>
      <c r="J5" s="15"/>
      <c r="K5" s="15"/>
      <c r="L5" s="15"/>
      <c r="M5" s="15"/>
      <c r="N5" s="15"/>
      <c r="O5" s="15"/>
      <c r="P5" s="15"/>
      <c r="Q5" s="15"/>
      <c r="R5" s="15"/>
      <c r="S5" s="15"/>
      <c r="T5" s="15"/>
      <c r="U5" s="15"/>
      <c r="V5" s="15"/>
      <c r="W5" s="15"/>
      <c r="X5" s="15"/>
      <c r="Y5" s="15"/>
      <c r="Z5" s="15"/>
      <c r="AA5" s="15"/>
      <c r="AB5" s="15"/>
      <c r="AC5" s="15"/>
      <c r="AD5" s="15"/>
      <c r="AE5" s="15"/>
      <c r="AF5" s="15"/>
      <c r="AG5" s="15"/>
      <c r="AH5" s="15"/>
      <c r="AI5" s="15"/>
      <c r="AJ5" s="15"/>
      <c r="AK5" s="15"/>
      <c r="AL5" s="15"/>
      <c r="AM5" s="15"/>
      <c r="AN5" s="15"/>
      <c r="AO5" s="15"/>
      <c r="AP5" s="15"/>
      <c r="AQ5" s="15"/>
      <c r="AR5" s="15"/>
      <c r="AS5" s="15"/>
      <c r="AT5" s="15"/>
      <c r="AU5" s="15"/>
      <c r="AV5" s="15"/>
      <c r="AW5" s="15"/>
      <c r="AX5" s="15"/>
      <c r="AY5" s="15"/>
      <c r="AZ5" s="15"/>
      <c r="BA5" s="15"/>
      <c r="BB5" s="15"/>
      <c r="BC5" s="15"/>
      <c r="BD5" s="15"/>
      <c r="BE5" s="15"/>
      <c r="BF5" s="15"/>
      <c r="BG5" s="15"/>
      <c r="BH5" s="15"/>
      <c r="BI5" s="15"/>
      <c r="BJ5" s="15"/>
    </row>
    <row r="6" spans="1:62" s="2" customFormat="1" ht="30" customHeight="1" thickBot="1" x14ac:dyDescent="0.3">
      <c r="A6" s="10" t="s">
        <v>24</v>
      </c>
      <c r="B6" s="11">
        <f>AVERAGE(B7:B9)</f>
        <v>1</v>
      </c>
      <c r="C6" s="57">
        <f>MIN(C7:C9)</f>
        <v>43913</v>
      </c>
      <c r="D6" s="42">
        <f>MAX(D7:D9)</f>
        <v>43917</v>
      </c>
      <c r="E6" s="9"/>
      <c r="F6" s="9">
        <f t="shared" ref="F6:F34" si="5">IF(OR(ISBLANK(task_start),ISBLANK(task_end)),"",task_end-task_start+1)</f>
        <v>5</v>
      </c>
      <c r="G6" s="15"/>
      <c r="H6" s="15"/>
      <c r="I6" s="15"/>
      <c r="J6" s="15"/>
      <c r="K6" s="15"/>
      <c r="L6" s="15"/>
      <c r="M6" s="15"/>
      <c r="N6" s="15"/>
      <c r="O6" s="15"/>
      <c r="P6" s="15"/>
      <c r="Q6" s="15"/>
      <c r="R6" s="15"/>
      <c r="S6" s="15"/>
      <c r="T6" s="15"/>
      <c r="U6" s="15"/>
      <c r="V6" s="15"/>
      <c r="W6" s="15"/>
      <c r="X6" s="15"/>
      <c r="Y6" s="15"/>
      <c r="Z6" s="15"/>
      <c r="AA6" s="15"/>
      <c r="AB6" s="15"/>
      <c r="AC6" s="15"/>
      <c r="AD6" s="15"/>
      <c r="AE6" s="15"/>
      <c r="AF6" s="15"/>
      <c r="AG6" s="15"/>
      <c r="AH6" s="15"/>
      <c r="AI6" s="15"/>
      <c r="AJ6" s="15"/>
      <c r="AK6" s="15"/>
      <c r="AL6" s="15"/>
      <c r="AM6" s="15"/>
      <c r="AN6" s="15"/>
      <c r="AO6" s="15"/>
      <c r="AP6" s="15"/>
      <c r="AQ6" s="15"/>
      <c r="AR6" s="15"/>
      <c r="AS6" s="15"/>
      <c r="AT6" s="15"/>
      <c r="AU6" s="15"/>
      <c r="AV6" s="15"/>
      <c r="AW6" s="15"/>
      <c r="AX6" s="15"/>
      <c r="AY6" s="15"/>
      <c r="AZ6" s="15"/>
      <c r="BA6" s="15"/>
      <c r="BB6" s="15"/>
      <c r="BC6" s="15"/>
      <c r="BD6" s="15"/>
      <c r="BE6" s="15"/>
      <c r="BF6" s="15"/>
      <c r="BG6" s="15"/>
      <c r="BH6" s="15"/>
      <c r="BI6" s="15"/>
      <c r="BJ6" s="15"/>
    </row>
    <row r="7" spans="1:62" s="2" customFormat="1" ht="30" customHeight="1" thickBot="1" x14ac:dyDescent="0.3">
      <c r="A7" s="28" t="s">
        <v>23</v>
      </c>
      <c r="B7" s="12">
        <v>1</v>
      </c>
      <c r="C7" s="32">
        <v>43913</v>
      </c>
      <c r="D7" s="32">
        <f>C7+3</f>
        <v>43916</v>
      </c>
      <c r="E7" s="9"/>
      <c r="F7" s="9">
        <f t="shared" si="5"/>
        <v>4</v>
      </c>
      <c r="G7" s="15"/>
      <c r="H7" s="15"/>
      <c r="I7" s="15"/>
      <c r="J7" s="15"/>
      <c r="K7" s="15"/>
      <c r="L7" s="15"/>
      <c r="M7" s="15"/>
      <c r="N7" s="15"/>
      <c r="O7" s="15"/>
      <c r="P7" s="15"/>
      <c r="Q7" s="15"/>
      <c r="R7" s="15"/>
      <c r="S7" s="15"/>
      <c r="T7" s="15"/>
      <c r="U7" s="15"/>
      <c r="V7" s="15"/>
      <c r="W7" s="15"/>
      <c r="X7" s="15"/>
      <c r="Y7" s="15"/>
      <c r="Z7" s="15"/>
      <c r="AA7" s="15"/>
      <c r="AB7" s="15"/>
      <c r="AC7" s="15"/>
      <c r="AD7" s="15"/>
      <c r="AE7" s="15"/>
      <c r="AF7" s="15"/>
      <c r="AG7" s="15"/>
      <c r="AH7" s="15"/>
      <c r="AI7" s="15"/>
      <c r="AJ7" s="15"/>
      <c r="AK7" s="15"/>
      <c r="AL7" s="15"/>
      <c r="AM7" s="15"/>
      <c r="AN7" s="15"/>
      <c r="AO7" s="15"/>
      <c r="AP7" s="15"/>
      <c r="AQ7" s="15"/>
      <c r="AR7" s="15"/>
      <c r="AS7" s="15"/>
      <c r="AT7" s="15"/>
      <c r="AU7" s="15"/>
      <c r="AV7" s="15"/>
      <c r="AW7" s="15"/>
      <c r="AX7" s="15"/>
      <c r="AY7" s="15"/>
      <c r="AZ7" s="15"/>
      <c r="BA7" s="15"/>
      <c r="BB7" s="15"/>
      <c r="BC7" s="15"/>
      <c r="BD7" s="15"/>
      <c r="BE7" s="15"/>
      <c r="BF7" s="15"/>
      <c r="BG7" s="15"/>
      <c r="BH7" s="15"/>
      <c r="BI7" s="15"/>
      <c r="BJ7" s="15"/>
    </row>
    <row r="8" spans="1:62" s="2" customFormat="1" ht="30" customHeight="1" thickBot="1" x14ac:dyDescent="0.3">
      <c r="A8" s="28" t="s">
        <v>22</v>
      </c>
      <c r="B8" s="12">
        <v>1</v>
      </c>
      <c r="C8" s="32">
        <v>43913</v>
      </c>
      <c r="D8" s="32">
        <f>C8+4</f>
        <v>43917</v>
      </c>
      <c r="E8" s="9"/>
      <c r="F8" s="9">
        <f t="shared" si="5"/>
        <v>5</v>
      </c>
      <c r="G8" s="15"/>
      <c r="H8" s="15"/>
      <c r="I8" s="15"/>
      <c r="J8" s="15"/>
      <c r="K8" s="15"/>
      <c r="L8" s="15"/>
      <c r="M8" s="15"/>
      <c r="N8" s="15"/>
      <c r="O8" s="15"/>
      <c r="P8" s="15"/>
      <c r="Q8" s="15"/>
      <c r="R8" s="15"/>
      <c r="S8" s="16"/>
      <c r="T8" s="16"/>
      <c r="U8" s="15"/>
      <c r="V8" s="15"/>
      <c r="W8" s="15"/>
      <c r="X8" s="15"/>
      <c r="Y8" s="15"/>
      <c r="Z8" s="15"/>
      <c r="AA8" s="15"/>
      <c r="AB8" s="15"/>
      <c r="AC8" s="15"/>
      <c r="AD8" s="15"/>
      <c r="AE8" s="15"/>
      <c r="AF8" s="15"/>
      <c r="AG8" s="15"/>
      <c r="AH8" s="15"/>
      <c r="AI8" s="15"/>
      <c r="AJ8" s="15"/>
      <c r="AK8" s="15"/>
      <c r="AL8" s="15"/>
      <c r="AM8" s="15"/>
      <c r="AN8" s="15"/>
      <c r="AO8" s="15"/>
      <c r="AP8" s="15"/>
      <c r="AQ8" s="15"/>
      <c r="AR8" s="15"/>
      <c r="AS8" s="15"/>
      <c r="AT8" s="15"/>
      <c r="AU8" s="15"/>
      <c r="AV8" s="15"/>
      <c r="AW8" s="15"/>
      <c r="AX8" s="15"/>
      <c r="AY8" s="15"/>
      <c r="AZ8" s="15"/>
      <c r="BA8" s="15"/>
      <c r="BB8" s="15"/>
      <c r="BC8" s="15"/>
      <c r="BD8" s="15"/>
      <c r="BE8" s="15"/>
      <c r="BF8" s="15"/>
      <c r="BG8" s="15"/>
      <c r="BH8" s="15"/>
      <c r="BI8" s="15"/>
      <c r="BJ8" s="15"/>
    </row>
    <row r="9" spans="1:62" s="2" customFormat="1" ht="30" customHeight="1" thickBot="1" x14ac:dyDescent="0.3">
      <c r="A9" s="28" t="s">
        <v>25</v>
      </c>
      <c r="B9" s="12">
        <v>1</v>
      </c>
      <c r="C9" s="32">
        <v>43917</v>
      </c>
      <c r="D9" s="32">
        <f>C9</f>
        <v>43917</v>
      </c>
      <c r="E9" s="9"/>
      <c r="F9" s="9">
        <f t="shared" si="5"/>
        <v>1</v>
      </c>
      <c r="G9" s="15"/>
      <c r="H9" s="15"/>
      <c r="I9" s="15"/>
      <c r="J9" s="15"/>
      <c r="K9" s="15"/>
      <c r="L9" s="15"/>
      <c r="M9" s="15"/>
      <c r="N9" s="15"/>
      <c r="O9" s="15"/>
      <c r="P9" s="15"/>
      <c r="Q9" s="15"/>
      <c r="R9" s="15"/>
      <c r="S9" s="15"/>
      <c r="T9" s="15"/>
      <c r="U9" s="15"/>
      <c r="V9" s="15"/>
      <c r="W9" s="15"/>
      <c r="X9" s="15"/>
      <c r="Y9" s="15"/>
      <c r="Z9" s="15"/>
      <c r="AA9" s="15"/>
      <c r="AB9" s="15"/>
      <c r="AC9" s="15"/>
      <c r="AD9" s="15"/>
      <c r="AE9" s="15"/>
      <c r="AF9" s="15"/>
      <c r="AG9" s="15"/>
      <c r="AH9" s="15"/>
      <c r="AI9" s="15"/>
      <c r="AJ9" s="15"/>
      <c r="AK9" s="15"/>
      <c r="AL9" s="15"/>
      <c r="AM9" s="15"/>
      <c r="AN9" s="15"/>
      <c r="AO9" s="15"/>
      <c r="AP9" s="15"/>
      <c r="AQ9" s="15"/>
      <c r="AR9" s="15"/>
      <c r="AS9" s="15"/>
      <c r="AT9" s="15"/>
      <c r="AU9" s="15"/>
      <c r="AV9" s="15"/>
      <c r="AW9" s="15"/>
      <c r="AX9" s="15"/>
      <c r="AY9" s="15"/>
      <c r="AZ9" s="15"/>
      <c r="BA9" s="15"/>
      <c r="BB9" s="15"/>
      <c r="BC9" s="15"/>
      <c r="BD9" s="15"/>
      <c r="BE9" s="15"/>
      <c r="BF9" s="15"/>
      <c r="BG9" s="15"/>
      <c r="BH9" s="15"/>
      <c r="BI9" s="15"/>
      <c r="BJ9" s="15"/>
    </row>
    <row r="10" spans="1:62" s="2" customFormat="1" ht="30" customHeight="1" thickBot="1" x14ac:dyDescent="0.3">
      <c r="A10" s="39" t="s">
        <v>26</v>
      </c>
      <c r="B10" s="40">
        <f>AVERAGE(B11,B17,B21)</f>
        <v>0.11333333333333333</v>
      </c>
      <c r="C10" s="58">
        <f>MIN(C11,C17,C21,C26,C28)</f>
        <v>43913</v>
      </c>
      <c r="D10" s="58">
        <f>MAX(D11,D17,D21,D26,D28)</f>
        <v>43947</v>
      </c>
      <c r="E10" s="9"/>
      <c r="F10" s="9">
        <f t="shared" si="5"/>
        <v>35</v>
      </c>
      <c r="G10" s="15"/>
      <c r="H10" s="15"/>
      <c r="I10" s="15"/>
      <c r="J10" s="15"/>
      <c r="K10" s="15"/>
      <c r="L10" s="15"/>
      <c r="M10" s="15"/>
      <c r="N10" s="15"/>
      <c r="O10" s="15"/>
      <c r="P10" s="15"/>
      <c r="Q10" s="15"/>
      <c r="R10" s="15"/>
      <c r="S10" s="15"/>
      <c r="T10" s="15"/>
      <c r="U10" s="15"/>
      <c r="V10" s="15"/>
      <c r="W10" s="15"/>
      <c r="X10" s="15"/>
      <c r="Y10" s="15"/>
      <c r="Z10" s="15"/>
      <c r="AA10" s="15"/>
      <c r="AB10" s="15"/>
      <c r="AC10" s="15"/>
      <c r="AD10" s="15"/>
      <c r="AE10" s="15"/>
      <c r="AF10" s="15"/>
      <c r="AG10" s="15"/>
      <c r="AH10" s="15"/>
      <c r="AI10" s="15"/>
      <c r="AJ10" s="15"/>
      <c r="AK10" s="15"/>
      <c r="AL10" s="15"/>
      <c r="AM10" s="15"/>
      <c r="AN10" s="15"/>
      <c r="AO10" s="15"/>
      <c r="AP10" s="15"/>
      <c r="AQ10" s="15"/>
      <c r="AR10" s="15"/>
      <c r="AS10" s="15"/>
      <c r="AT10" s="15"/>
      <c r="AU10" s="15"/>
      <c r="AV10" s="15"/>
      <c r="AW10" s="15"/>
      <c r="AX10" s="15"/>
      <c r="AY10" s="15"/>
      <c r="AZ10" s="15"/>
      <c r="BA10" s="15"/>
      <c r="BB10" s="15"/>
      <c r="BC10" s="15"/>
      <c r="BD10" s="15"/>
      <c r="BE10" s="15"/>
      <c r="BF10" s="15"/>
      <c r="BG10" s="15"/>
      <c r="BH10" s="15"/>
      <c r="BI10" s="15"/>
      <c r="BJ10" s="15"/>
    </row>
    <row r="11" spans="1:62" s="2" customFormat="1" ht="30" customHeight="1" thickBot="1" x14ac:dyDescent="0.3">
      <c r="A11" s="41" t="s">
        <v>27</v>
      </c>
      <c r="B11" s="13">
        <f>AVERAGE(B12:B16)</f>
        <v>0.33999999999999997</v>
      </c>
      <c r="C11" s="42">
        <f>MIN(C12:C16)</f>
        <v>43913</v>
      </c>
      <c r="D11" s="42">
        <f>MAX(D12:D16)</f>
        <v>43932</v>
      </c>
      <c r="E11" s="44"/>
      <c r="F11" s="44">
        <f t="shared" si="5"/>
        <v>20</v>
      </c>
      <c r="G11" s="45"/>
      <c r="H11" s="45"/>
      <c r="I11" s="45"/>
      <c r="J11" s="45"/>
      <c r="K11" s="45"/>
      <c r="L11" s="45"/>
      <c r="M11" s="45"/>
      <c r="N11" s="45"/>
      <c r="O11" s="45"/>
      <c r="P11" s="45"/>
      <c r="Q11" s="45"/>
      <c r="R11" s="45"/>
      <c r="S11" s="45"/>
      <c r="T11" s="45"/>
      <c r="U11" s="45"/>
      <c r="V11" s="45"/>
      <c r="W11" s="45"/>
      <c r="X11" s="45"/>
      <c r="Y11" s="45"/>
      <c r="Z11" s="45"/>
      <c r="AA11" s="45"/>
      <c r="AB11" s="45"/>
      <c r="AC11" s="45"/>
      <c r="AD11" s="45"/>
      <c r="AE11" s="45"/>
      <c r="AF11" s="45"/>
      <c r="AG11" s="45"/>
      <c r="AH11" s="45"/>
      <c r="AI11" s="45"/>
      <c r="AJ11" s="45"/>
      <c r="AK11" s="45"/>
      <c r="AL11" s="45"/>
      <c r="AM11" s="45"/>
      <c r="AN11" s="45"/>
      <c r="AO11" s="45"/>
      <c r="AP11" s="45"/>
      <c r="AQ11" s="45"/>
      <c r="AR11" s="45"/>
      <c r="AS11" s="45"/>
      <c r="AT11" s="45"/>
      <c r="AU11" s="45"/>
      <c r="AV11" s="45"/>
      <c r="AW11" s="45"/>
      <c r="AX11" s="45"/>
      <c r="AY11" s="45"/>
      <c r="AZ11" s="45"/>
      <c r="BA11" s="45"/>
      <c r="BB11" s="45"/>
      <c r="BC11" s="45"/>
      <c r="BD11" s="45"/>
      <c r="BE11" s="45"/>
      <c r="BF11" s="45"/>
      <c r="BG11" s="45"/>
      <c r="BH11" s="45"/>
      <c r="BI11" s="45"/>
      <c r="BJ11" s="45"/>
    </row>
    <row r="12" spans="1:62" s="2" customFormat="1" ht="30" customHeight="1" thickBot="1" x14ac:dyDescent="0.3">
      <c r="A12" s="29" t="s">
        <v>33</v>
      </c>
      <c r="B12" s="14">
        <v>1</v>
      </c>
      <c r="C12" s="34">
        <v>43913</v>
      </c>
      <c r="D12" s="34">
        <v>43928</v>
      </c>
      <c r="E12" s="9"/>
      <c r="F12" s="9">
        <f t="shared" si="5"/>
        <v>16</v>
      </c>
      <c r="G12" s="15"/>
      <c r="H12" s="15"/>
      <c r="I12" s="15"/>
      <c r="J12" s="15"/>
      <c r="K12" s="15"/>
      <c r="L12" s="15"/>
      <c r="M12" s="15"/>
      <c r="N12" s="15"/>
      <c r="O12" s="15"/>
      <c r="P12" s="15"/>
      <c r="Q12" s="15"/>
      <c r="R12" s="15"/>
      <c r="S12" s="16"/>
      <c r="T12" s="16"/>
      <c r="U12" s="15"/>
      <c r="V12" s="15"/>
      <c r="W12" s="15"/>
      <c r="X12" s="15"/>
      <c r="Y12" s="15"/>
      <c r="Z12" s="15"/>
      <c r="AA12" s="15"/>
      <c r="AB12" s="15"/>
      <c r="AC12" s="15"/>
      <c r="AD12" s="15"/>
      <c r="AE12" s="15"/>
      <c r="AF12" s="15"/>
      <c r="AG12" s="15"/>
      <c r="AH12" s="15"/>
      <c r="AI12" s="15"/>
      <c r="AJ12" s="15"/>
      <c r="AK12" s="15"/>
      <c r="AL12" s="15"/>
      <c r="AM12" s="15"/>
      <c r="AN12" s="15"/>
      <c r="AO12" s="15"/>
      <c r="AP12" s="15"/>
      <c r="AQ12" s="15"/>
      <c r="AR12" s="15"/>
      <c r="AS12" s="15"/>
      <c r="AT12" s="15"/>
      <c r="AU12" s="15"/>
      <c r="AV12" s="15"/>
      <c r="AW12" s="15"/>
      <c r="AX12" s="15"/>
      <c r="AY12" s="15"/>
      <c r="AZ12" s="15"/>
      <c r="BA12" s="15"/>
      <c r="BB12" s="15"/>
      <c r="BC12" s="15"/>
      <c r="BD12" s="15"/>
      <c r="BE12" s="15"/>
      <c r="BF12" s="15"/>
      <c r="BG12" s="15"/>
      <c r="BH12" s="15"/>
      <c r="BI12" s="15"/>
      <c r="BJ12" s="15"/>
    </row>
    <row r="13" spans="1:62" s="2" customFormat="1" ht="30" customHeight="1" thickBot="1" x14ac:dyDescent="0.3">
      <c r="A13" s="29" t="s">
        <v>28</v>
      </c>
      <c r="B13" s="14">
        <v>0.2</v>
      </c>
      <c r="C13" s="34">
        <v>43928</v>
      </c>
      <c r="D13" s="34">
        <f>C13+4</f>
        <v>43932</v>
      </c>
      <c r="E13" s="9"/>
      <c r="F13" s="9">
        <f t="shared" si="5"/>
        <v>5</v>
      </c>
      <c r="G13" s="15"/>
      <c r="H13" s="15"/>
      <c r="I13" s="15"/>
      <c r="J13" s="15"/>
      <c r="K13" s="15"/>
      <c r="L13" s="15"/>
      <c r="M13" s="15"/>
      <c r="N13" s="15"/>
      <c r="O13" s="15"/>
      <c r="P13" s="15"/>
      <c r="Q13" s="15"/>
      <c r="R13" s="15"/>
      <c r="S13" s="16"/>
      <c r="T13" s="16"/>
      <c r="U13" s="15"/>
      <c r="V13" s="15"/>
      <c r="W13" s="15"/>
      <c r="X13" s="15"/>
      <c r="Y13" s="15"/>
      <c r="Z13" s="15"/>
      <c r="AA13" s="15"/>
      <c r="AB13" s="15"/>
      <c r="AC13" s="15"/>
      <c r="AD13" s="15"/>
      <c r="AE13" s="15"/>
      <c r="AF13" s="15"/>
      <c r="AG13" s="15"/>
      <c r="AH13" s="15"/>
      <c r="AI13" s="15"/>
      <c r="AJ13" s="15"/>
      <c r="AK13" s="15"/>
      <c r="AL13" s="15"/>
      <c r="AM13" s="15"/>
      <c r="AN13" s="15"/>
      <c r="AO13" s="15"/>
      <c r="AP13" s="15"/>
      <c r="AQ13" s="15"/>
      <c r="AR13" s="15"/>
      <c r="AS13" s="15"/>
      <c r="AT13" s="15"/>
      <c r="AU13" s="15"/>
      <c r="AV13" s="15"/>
      <c r="AW13" s="15"/>
      <c r="AX13" s="15"/>
      <c r="AY13" s="15"/>
      <c r="AZ13" s="15"/>
      <c r="BA13" s="15"/>
      <c r="BB13" s="15"/>
      <c r="BC13" s="15"/>
      <c r="BD13" s="15"/>
      <c r="BE13" s="15"/>
      <c r="BF13" s="15"/>
      <c r="BG13" s="15"/>
      <c r="BH13" s="15"/>
      <c r="BI13" s="15"/>
      <c r="BJ13" s="15"/>
    </row>
    <row r="14" spans="1:62" s="2" customFormat="1" ht="30" customHeight="1" thickBot="1" x14ac:dyDescent="0.3">
      <c r="A14" s="29" t="s">
        <v>29</v>
      </c>
      <c r="B14" s="14">
        <v>0.5</v>
      </c>
      <c r="C14" s="34">
        <v>43928</v>
      </c>
      <c r="D14" s="34">
        <f>C14+4</f>
        <v>43932</v>
      </c>
      <c r="E14" s="9"/>
      <c r="F14" s="9">
        <f t="shared" si="5"/>
        <v>5</v>
      </c>
      <c r="G14" s="15"/>
      <c r="H14" s="15"/>
      <c r="I14" s="15"/>
      <c r="J14" s="15"/>
      <c r="K14" s="15"/>
      <c r="L14" s="15"/>
      <c r="M14" s="15"/>
      <c r="N14" s="15"/>
      <c r="O14" s="15"/>
      <c r="P14" s="15"/>
      <c r="Q14" s="15"/>
      <c r="R14" s="15"/>
      <c r="S14" s="15"/>
      <c r="T14" s="15"/>
      <c r="U14" s="15"/>
      <c r="V14" s="15"/>
      <c r="W14" s="15"/>
      <c r="X14" s="15"/>
      <c r="Y14" s="15"/>
      <c r="Z14" s="15"/>
      <c r="AA14" s="15"/>
      <c r="AB14" s="15"/>
      <c r="AC14" s="15"/>
      <c r="AD14" s="15"/>
      <c r="AE14" s="15"/>
      <c r="AF14" s="15"/>
      <c r="AG14" s="15"/>
      <c r="AH14" s="15"/>
      <c r="AI14" s="15"/>
      <c r="AJ14" s="15"/>
      <c r="AK14" s="15"/>
      <c r="AL14" s="15"/>
      <c r="AM14" s="15"/>
      <c r="AN14" s="15"/>
      <c r="AO14" s="15"/>
      <c r="AP14" s="15"/>
      <c r="AQ14" s="15"/>
      <c r="AR14" s="15"/>
      <c r="AS14" s="15"/>
      <c r="AT14" s="15"/>
      <c r="AU14" s="15"/>
      <c r="AV14" s="15"/>
      <c r="AW14" s="15"/>
      <c r="AX14" s="15"/>
      <c r="AY14" s="15"/>
      <c r="AZ14" s="15"/>
      <c r="BA14" s="15"/>
      <c r="BB14" s="15"/>
      <c r="BC14" s="15"/>
      <c r="BD14" s="15"/>
      <c r="BE14" s="15"/>
      <c r="BF14" s="15"/>
      <c r="BG14" s="15"/>
      <c r="BH14" s="15"/>
      <c r="BI14" s="15"/>
      <c r="BJ14" s="15"/>
    </row>
    <row r="15" spans="1:62" s="2" customFormat="1" ht="30" customHeight="1" thickBot="1" x14ac:dyDescent="0.3">
      <c r="A15" s="29" t="s">
        <v>30</v>
      </c>
      <c r="B15" s="14">
        <v>0</v>
      </c>
      <c r="C15" s="34">
        <v>43928</v>
      </c>
      <c r="D15" s="34">
        <f>C15+4</f>
        <v>43932</v>
      </c>
      <c r="E15" s="9"/>
      <c r="F15" s="9">
        <f t="shared" si="5"/>
        <v>5</v>
      </c>
      <c r="G15" s="15"/>
      <c r="H15" s="15"/>
      <c r="I15" s="15"/>
      <c r="J15" s="15"/>
      <c r="K15" s="15"/>
      <c r="L15" s="15"/>
      <c r="M15" s="15"/>
      <c r="N15" s="15"/>
      <c r="O15" s="15"/>
      <c r="P15" s="15"/>
      <c r="Q15" s="15"/>
      <c r="R15" s="15"/>
      <c r="S15" s="15"/>
      <c r="T15" s="15"/>
      <c r="U15" s="15"/>
      <c r="V15" s="15"/>
      <c r="W15" s="16"/>
      <c r="X15" s="15"/>
      <c r="Y15" s="15"/>
      <c r="Z15" s="15"/>
      <c r="AA15" s="15"/>
      <c r="AB15" s="15"/>
      <c r="AC15" s="15"/>
      <c r="AD15" s="15"/>
      <c r="AE15" s="15"/>
      <c r="AF15" s="15"/>
      <c r="AG15" s="15"/>
      <c r="AH15" s="15"/>
      <c r="AI15" s="15"/>
      <c r="AJ15" s="15"/>
      <c r="AK15" s="15"/>
      <c r="AL15" s="15"/>
      <c r="AM15" s="15"/>
      <c r="AN15" s="15"/>
      <c r="AO15" s="15"/>
      <c r="AP15" s="15"/>
      <c r="AQ15" s="15"/>
      <c r="AR15" s="15"/>
      <c r="AS15" s="15"/>
      <c r="AT15" s="15"/>
      <c r="AU15" s="15"/>
      <c r="AV15" s="15"/>
      <c r="AW15" s="15"/>
      <c r="AX15" s="15"/>
      <c r="AY15" s="15"/>
      <c r="AZ15" s="15"/>
      <c r="BA15" s="15"/>
      <c r="BB15" s="15"/>
      <c r="BC15" s="15"/>
      <c r="BD15" s="15"/>
      <c r="BE15" s="15"/>
      <c r="BF15" s="15"/>
      <c r="BG15" s="15"/>
      <c r="BH15" s="15"/>
      <c r="BI15" s="15"/>
      <c r="BJ15" s="15"/>
    </row>
    <row r="16" spans="1:62" s="2" customFormat="1" ht="30" customHeight="1" thickBot="1" x14ac:dyDescent="0.3">
      <c r="A16" s="29" t="s">
        <v>31</v>
      </c>
      <c r="B16" s="14">
        <v>0</v>
      </c>
      <c r="C16" s="34">
        <v>43928</v>
      </c>
      <c r="D16" s="34">
        <f>C16+4</f>
        <v>43932</v>
      </c>
      <c r="E16" s="9"/>
      <c r="F16" s="9">
        <f t="shared" si="5"/>
        <v>5</v>
      </c>
      <c r="G16" s="15"/>
      <c r="H16" s="15"/>
      <c r="I16" s="15"/>
      <c r="J16" s="15"/>
      <c r="K16" s="15"/>
      <c r="L16" s="15"/>
      <c r="M16" s="15"/>
      <c r="N16" s="15"/>
      <c r="O16" s="15"/>
      <c r="P16" s="15"/>
      <c r="Q16" s="15"/>
      <c r="R16" s="15"/>
      <c r="S16" s="15"/>
      <c r="T16" s="15"/>
      <c r="U16" s="15"/>
      <c r="V16" s="15"/>
      <c r="W16" s="15"/>
      <c r="X16" s="15"/>
      <c r="Y16" s="15"/>
      <c r="Z16" s="15"/>
      <c r="AA16" s="15"/>
      <c r="AB16" s="15"/>
      <c r="AC16" s="15"/>
      <c r="AD16" s="15"/>
      <c r="AE16" s="15"/>
      <c r="AF16" s="15"/>
      <c r="AG16" s="15"/>
      <c r="AH16" s="15"/>
      <c r="AI16" s="15"/>
      <c r="AJ16" s="15"/>
      <c r="AK16" s="15"/>
      <c r="AL16" s="15"/>
      <c r="AM16" s="15"/>
      <c r="AN16" s="15"/>
      <c r="AO16" s="15"/>
      <c r="AP16" s="15"/>
      <c r="AQ16" s="15"/>
      <c r="AR16" s="15"/>
      <c r="AS16" s="15"/>
      <c r="AT16" s="15"/>
      <c r="AU16" s="15"/>
      <c r="AV16" s="15"/>
      <c r="AW16" s="15"/>
      <c r="AX16" s="15"/>
      <c r="AY16" s="15"/>
      <c r="AZ16" s="15"/>
      <c r="BA16" s="15"/>
      <c r="BB16" s="15"/>
      <c r="BC16" s="15"/>
      <c r="BD16" s="15"/>
      <c r="BE16" s="15"/>
      <c r="BF16" s="15"/>
      <c r="BG16" s="15"/>
      <c r="BH16" s="15"/>
      <c r="BI16" s="15"/>
      <c r="BJ16" s="15"/>
    </row>
    <row r="17" spans="1:62" s="2" customFormat="1" ht="30" customHeight="1" thickBot="1" x14ac:dyDescent="0.3">
      <c r="A17" s="41" t="s">
        <v>39</v>
      </c>
      <c r="B17" s="13">
        <f>AVERAGE(B18:B20)</f>
        <v>0</v>
      </c>
      <c r="C17" s="42">
        <f>MIN(C18:C20)</f>
        <v>43934</v>
      </c>
      <c r="D17" s="42">
        <f>MAX(D18:D20)</f>
        <v>43939</v>
      </c>
      <c r="E17" s="44"/>
      <c r="F17" s="44">
        <f t="shared" si="5"/>
        <v>6</v>
      </c>
      <c r="G17" s="45"/>
      <c r="H17" s="45"/>
      <c r="I17" s="45"/>
      <c r="J17" s="45"/>
      <c r="K17" s="45"/>
      <c r="L17" s="45"/>
      <c r="M17" s="45"/>
      <c r="N17" s="45"/>
      <c r="O17" s="45"/>
      <c r="P17" s="45"/>
      <c r="Q17" s="45"/>
      <c r="R17" s="45"/>
      <c r="S17" s="45"/>
      <c r="T17" s="45"/>
      <c r="U17" s="45"/>
      <c r="V17" s="45"/>
      <c r="W17" s="45"/>
      <c r="X17" s="45"/>
      <c r="Y17" s="45"/>
      <c r="Z17" s="45"/>
      <c r="AA17" s="45"/>
      <c r="AB17" s="45"/>
      <c r="AC17" s="45"/>
      <c r="AD17" s="45"/>
      <c r="AE17" s="45"/>
      <c r="AF17" s="45"/>
      <c r="AG17" s="45"/>
      <c r="AH17" s="45"/>
      <c r="AI17" s="45"/>
      <c r="AJ17" s="45"/>
      <c r="AK17" s="45"/>
      <c r="AL17" s="45"/>
      <c r="AM17" s="45"/>
      <c r="AN17" s="45"/>
      <c r="AO17" s="45"/>
      <c r="AP17" s="45"/>
      <c r="AQ17" s="45"/>
      <c r="AR17" s="45"/>
      <c r="AS17" s="45"/>
      <c r="AT17" s="45"/>
      <c r="AU17" s="45"/>
      <c r="AV17" s="45"/>
      <c r="AW17" s="45"/>
      <c r="AX17" s="45"/>
      <c r="AY17" s="45"/>
      <c r="AZ17" s="45"/>
      <c r="BA17" s="45"/>
      <c r="BB17" s="45"/>
      <c r="BC17" s="45"/>
      <c r="BD17" s="45"/>
      <c r="BE17" s="45"/>
      <c r="BF17" s="45"/>
      <c r="BG17" s="45"/>
      <c r="BH17" s="45"/>
      <c r="BI17" s="45"/>
      <c r="BJ17" s="45"/>
    </row>
    <row r="18" spans="1:62" s="2" customFormat="1" ht="30" customHeight="1" thickBot="1" x14ac:dyDescent="0.3">
      <c r="A18" s="29" t="s">
        <v>40</v>
      </c>
      <c r="B18" s="14">
        <v>0</v>
      </c>
      <c r="C18" s="34">
        <v>43934</v>
      </c>
      <c r="D18" s="34">
        <v>43934</v>
      </c>
      <c r="E18" s="9"/>
      <c r="F18" s="9">
        <f t="shared" si="5"/>
        <v>1</v>
      </c>
      <c r="G18" s="15"/>
      <c r="H18" s="15"/>
      <c r="I18" s="15"/>
      <c r="J18" s="15"/>
      <c r="K18" s="15"/>
      <c r="L18" s="15"/>
      <c r="M18" s="15"/>
      <c r="N18" s="15"/>
      <c r="O18" s="15"/>
      <c r="P18" s="15"/>
      <c r="Q18" s="15"/>
      <c r="R18" s="15"/>
      <c r="S18" s="16"/>
      <c r="T18" s="16"/>
      <c r="U18" s="15"/>
      <c r="V18" s="15"/>
      <c r="W18" s="15"/>
      <c r="X18" s="15"/>
      <c r="Y18" s="15"/>
      <c r="Z18" s="15"/>
      <c r="AA18" s="15"/>
      <c r="AB18" s="15"/>
      <c r="AC18" s="15"/>
      <c r="AD18" s="15"/>
      <c r="AE18" s="15"/>
      <c r="AF18" s="15"/>
      <c r="AG18" s="15"/>
      <c r="AH18" s="15"/>
      <c r="AI18" s="15"/>
      <c r="AJ18" s="15"/>
      <c r="AK18" s="15"/>
      <c r="AL18" s="15"/>
      <c r="AM18" s="15"/>
      <c r="AN18" s="15"/>
      <c r="AO18" s="15"/>
      <c r="AP18" s="15"/>
      <c r="AQ18" s="15"/>
      <c r="AR18" s="15"/>
      <c r="AS18" s="15"/>
      <c r="AT18" s="15"/>
      <c r="AU18" s="15"/>
      <c r="AV18" s="15"/>
      <c r="AW18" s="15"/>
      <c r="AX18" s="15"/>
      <c r="AY18" s="15"/>
      <c r="AZ18" s="15"/>
      <c r="BA18" s="15"/>
      <c r="BB18" s="15"/>
      <c r="BC18" s="15"/>
      <c r="BD18" s="15"/>
      <c r="BE18" s="15"/>
      <c r="BF18" s="15"/>
      <c r="BG18" s="15"/>
      <c r="BH18" s="15"/>
      <c r="BI18" s="15"/>
      <c r="BJ18" s="15"/>
    </row>
    <row r="19" spans="1:62" s="2" customFormat="1" ht="30" customHeight="1" thickBot="1" x14ac:dyDescent="0.3">
      <c r="A19" s="29" t="s">
        <v>41</v>
      </c>
      <c r="B19" s="14">
        <v>0</v>
      </c>
      <c r="C19" s="34">
        <v>43934</v>
      </c>
      <c r="D19" s="34">
        <v>43938</v>
      </c>
      <c r="E19" s="9"/>
      <c r="F19" s="9">
        <f t="shared" si="5"/>
        <v>5</v>
      </c>
      <c r="G19" s="15"/>
      <c r="H19" s="15"/>
      <c r="I19" s="15"/>
      <c r="J19" s="15"/>
      <c r="K19" s="15"/>
      <c r="L19" s="15"/>
      <c r="M19" s="15"/>
      <c r="N19" s="15"/>
      <c r="O19" s="15"/>
      <c r="P19" s="15"/>
      <c r="Q19" s="15"/>
      <c r="R19" s="15"/>
      <c r="S19" s="16"/>
      <c r="T19" s="16"/>
      <c r="U19" s="15"/>
      <c r="V19" s="15"/>
      <c r="W19" s="15"/>
      <c r="X19" s="15"/>
      <c r="Y19" s="15"/>
      <c r="Z19" s="15"/>
      <c r="AA19" s="15"/>
      <c r="AB19" s="15"/>
      <c r="AC19" s="15"/>
      <c r="AD19" s="15"/>
      <c r="AE19" s="15"/>
      <c r="AF19" s="15"/>
      <c r="AG19" s="15"/>
      <c r="AH19" s="15"/>
      <c r="AI19" s="15"/>
      <c r="AJ19" s="15"/>
      <c r="AK19" s="15"/>
      <c r="AL19" s="15"/>
      <c r="AM19" s="15"/>
      <c r="AN19" s="15"/>
      <c r="AO19" s="15"/>
      <c r="AP19" s="15"/>
      <c r="AQ19" s="15"/>
      <c r="AR19" s="15"/>
      <c r="AS19" s="15"/>
      <c r="AT19" s="15"/>
      <c r="AU19" s="15"/>
      <c r="AV19" s="15"/>
      <c r="AW19" s="15"/>
      <c r="AX19" s="15"/>
      <c r="AY19" s="15"/>
      <c r="AZ19" s="15"/>
      <c r="BA19" s="15"/>
      <c r="BB19" s="15"/>
      <c r="BC19" s="15"/>
      <c r="BD19" s="15"/>
      <c r="BE19" s="15"/>
      <c r="BF19" s="15"/>
      <c r="BG19" s="15"/>
      <c r="BH19" s="15"/>
      <c r="BI19" s="15"/>
      <c r="BJ19" s="15"/>
    </row>
    <row r="20" spans="1:62" s="2" customFormat="1" ht="30" customHeight="1" thickBot="1" x14ac:dyDescent="0.3">
      <c r="A20" s="29" t="s">
        <v>42</v>
      </c>
      <c r="B20" s="14">
        <v>0</v>
      </c>
      <c r="C20" s="34">
        <v>43935</v>
      </c>
      <c r="D20" s="34">
        <f>C20+4</f>
        <v>43939</v>
      </c>
      <c r="E20" s="9"/>
      <c r="F20" s="9">
        <f t="shared" si="5"/>
        <v>5</v>
      </c>
      <c r="G20" s="15"/>
      <c r="H20" s="15"/>
      <c r="I20" s="15"/>
      <c r="J20" s="15"/>
      <c r="K20" s="15"/>
      <c r="L20" s="15"/>
      <c r="M20" s="15"/>
      <c r="N20" s="15"/>
      <c r="O20" s="15"/>
      <c r="P20" s="15"/>
      <c r="Q20" s="15"/>
      <c r="R20" s="15"/>
      <c r="S20" s="15"/>
      <c r="T20" s="15"/>
      <c r="U20" s="15"/>
      <c r="V20" s="15"/>
      <c r="W20" s="15"/>
      <c r="X20" s="15"/>
      <c r="Y20" s="15"/>
      <c r="Z20" s="15"/>
      <c r="AA20" s="15"/>
      <c r="AB20" s="15"/>
      <c r="AC20" s="15"/>
      <c r="AD20" s="15"/>
      <c r="AE20" s="15"/>
      <c r="AF20" s="15"/>
      <c r="AG20" s="15"/>
      <c r="AH20" s="15"/>
      <c r="AI20" s="15"/>
      <c r="AJ20" s="15"/>
      <c r="AK20" s="15"/>
      <c r="AL20" s="15"/>
      <c r="AM20" s="15"/>
      <c r="AN20" s="15"/>
      <c r="AO20" s="15"/>
      <c r="AP20" s="15"/>
      <c r="AQ20" s="15"/>
      <c r="AR20" s="15"/>
      <c r="AS20" s="15"/>
      <c r="AT20" s="15"/>
      <c r="AU20" s="15"/>
      <c r="AV20" s="15"/>
      <c r="AW20" s="15"/>
      <c r="AX20" s="15"/>
      <c r="AY20" s="15"/>
      <c r="AZ20" s="15"/>
      <c r="BA20" s="15"/>
      <c r="BB20" s="15"/>
      <c r="BC20" s="15"/>
      <c r="BD20" s="15"/>
      <c r="BE20" s="15"/>
      <c r="BF20" s="15"/>
      <c r="BG20" s="15"/>
      <c r="BH20" s="15"/>
      <c r="BI20" s="15"/>
      <c r="BJ20" s="15"/>
    </row>
    <row r="21" spans="1:62" s="2" customFormat="1" ht="30" customHeight="1" thickBot="1" x14ac:dyDescent="0.3">
      <c r="A21" s="43" t="s">
        <v>32</v>
      </c>
      <c r="B21" s="13">
        <f>AVERAGE(B22:B25)</f>
        <v>0</v>
      </c>
      <c r="C21" s="42">
        <f>MIN(C22:C25)</f>
        <v>43937</v>
      </c>
      <c r="D21" s="33">
        <f>MAX(D22:D25)</f>
        <v>43942</v>
      </c>
      <c r="E21" s="44"/>
      <c r="F21" s="44">
        <f t="shared" si="5"/>
        <v>6</v>
      </c>
      <c r="G21" s="45"/>
      <c r="H21" s="45"/>
      <c r="I21" s="45"/>
      <c r="J21" s="45"/>
      <c r="K21" s="45"/>
      <c r="L21" s="45"/>
      <c r="M21" s="45"/>
      <c r="N21" s="45"/>
      <c r="O21" s="45"/>
      <c r="P21" s="45"/>
      <c r="Q21" s="45"/>
      <c r="R21" s="45"/>
      <c r="S21" s="45"/>
      <c r="T21" s="45"/>
      <c r="U21" s="45"/>
      <c r="V21" s="45"/>
      <c r="W21" s="45"/>
      <c r="X21" s="45"/>
      <c r="Y21" s="45"/>
      <c r="Z21" s="45"/>
      <c r="AA21" s="45"/>
      <c r="AB21" s="45"/>
      <c r="AC21" s="45"/>
      <c r="AD21" s="45"/>
      <c r="AE21" s="45"/>
      <c r="AF21" s="45"/>
      <c r="AG21" s="45"/>
      <c r="AH21" s="45"/>
      <c r="AI21" s="45"/>
      <c r="AJ21" s="45"/>
      <c r="AK21" s="45"/>
      <c r="AL21" s="45"/>
      <c r="AM21" s="45"/>
      <c r="AN21" s="45"/>
      <c r="AO21" s="45"/>
      <c r="AP21" s="45"/>
      <c r="AQ21" s="45"/>
      <c r="AR21" s="45"/>
      <c r="AS21" s="45"/>
      <c r="AT21" s="45"/>
      <c r="AU21" s="45"/>
      <c r="AV21" s="45"/>
      <c r="AW21" s="45"/>
      <c r="AX21" s="45"/>
      <c r="AY21" s="45"/>
      <c r="AZ21" s="45"/>
      <c r="BA21" s="45"/>
      <c r="BB21" s="45"/>
      <c r="BC21" s="45"/>
      <c r="BD21" s="45"/>
      <c r="BE21" s="45"/>
      <c r="BF21" s="45"/>
      <c r="BG21" s="45"/>
      <c r="BH21" s="45"/>
      <c r="BI21" s="45"/>
      <c r="BJ21" s="45"/>
    </row>
    <row r="22" spans="1:62" s="2" customFormat="1" ht="30" customHeight="1" thickBot="1" x14ac:dyDescent="0.3">
      <c r="A22" s="29" t="s">
        <v>34</v>
      </c>
      <c r="B22" s="14">
        <v>0</v>
      </c>
      <c r="C22" s="34">
        <v>43937</v>
      </c>
      <c r="D22" s="34">
        <v>43938</v>
      </c>
      <c r="E22" s="9"/>
      <c r="F22" s="9">
        <f t="shared" si="5"/>
        <v>2</v>
      </c>
      <c r="G22" s="15"/>
      <c r="H22" s="15"/>
      <c r="I22" s="15"/>
      <c r="J22" s="15"/>
      <c r="K22" s="15"/>
      <c r="L22" s="15"/>
      <c r="M22" s="15"/>
      <c r="N22" s="15"/>
      <c r="O22" s="15"/>
      <c r="P22" s="15"/>
      <c r="Q22" s="15"/>
      <c r="R22" s="15"/>
      <c r="S22" s="15"/>
      <c r="T22" s="15"/>
      <c r="U22" s="15"/>
      <c r="V22" s="15"/>
      <c r="W22" s="15"/>
      <c r="X22" s="15"/>
      <c r="Y22" s="15"/>
      <c r="Z22" s="15"/>
      <c r="AA22" s="15"/>
      <c r="AB22" s="15"/>
      <c r="AC22" s="15"/>
      <c r="AD22" s="15"/>
      <c r="AE22" s="15"/>
      <c r="AF22" s="15"/>
      <c r="AG22" s="15"/>
      <c r="AH22" s="15"/>
      <c r="AI22" s="15"/>
      <c r="AJ22" s="15"/>
      <c r="AK22" s="15"/>
      <c r="AL22" s="15"/>
      <c r="AM22" s="15"/>
      <c r="AN22" s="15"/>
      <c r="AO22" s="15"/>
      <c r="AP22" s="15"/>
      <c r="AQ22" s="15"/>
      <c r="AR22" s="15"/>
      <c r="AS22" s="15"/>
      <c r="AT22" s="15"/>
      <c r="AU22" s="15"/>
      <c r="AV22" s="15"/>
      <c r="AW22" s="15"/>
      <c r="AX22" s="15"/>
      <c r="AY22" s="15"/>
      <c r="AZ22" s="15"/>
      <c r="BA22" s="15"/>
      <c r="BB22" s="15"/>
      <c r="BC22" s="15"/>
      <c r="BD22" s="15"/>
      <c r="BE22" s="15"/>
      <c r="BF22" s="15"/>
      <c r="BG22" s="15"/>
      <c r="BH22" s="15"/>
      <c r="BI22" s="15"/>
      <c r="BJ22" s="15"/>
    </row>
    <row r="23" spans="1:62" s="2" customFormat="1" ht="30" customHeight="1" thickBot="1" x14ac:dyDescent="0.3">
      <c r="A23" s="29" t="s">
        <v>35</v>
      </c>
      <c r="B23" s="14">
        <v>0</v>
      </c>
      <c r="C23" s="34">
        <v>43937</v>
      </c>
      <c r="D23" s="34">
        <v>43938</v>
      </c>
      <c r="E23" s="9"/>
      <c r="F23" s="9">
        <f t="shared" si="5"/>
        <v>2</v>
      </c>
      <c r="G23" s="15"/>
      <c r="H23" s="15"/>
      <c r="I23" s="15"/>
      <c r="J23" s="15"/>
      <c r="K23" s="15"/>
      <c r="L23" s="15"/>
      <c r="M23" s="15"/>
      <c r="N23" s="15"/>
      <c r="O23" s="15"/>
      <c r="P23" s="15"/>
      <c r="Q23" s="15"/>
      <c r="R23" s="15"/>
      <c r="S23" s="15"/>
      <c r="T23" s="15"/>
      <c r="U23" s="15"/>
      <c r="V23" s="15"/>
      <c r="W23" s="15"/>
      <c r="X23" s="15"/>
      <c r="Y23" s="15"/>
      <c r="Z23" s="15"/>
      <c r="AA23" s="15"/>
      <c r="AB23" s="15"/>
      <c r="AC23" s="15"/>
      <c r="AD23" s="15"/>
      <c r="AE23" s="15"/>
      <c r="AF23" s="15"/>
      <c r="AG23" s="15"/>
      <c r="AH23" s="15"/>
      <c r="AI23" s="15"/>
      <c r="AJ23" s="15"/>
      <c r="AK23" s="15"/>
      <c r="AL23" s="15"/>
      <c r="AM23" s="15"/>
      <c r="AN23" s="15"/>
      <c r="AO23" s="15"/>
      <c r="AP23" s="15"/>
      <c r="AQ23" s="15"/>
      <c r="AR23" s="15"/>
      <c r="AS23" s="15"/>
      <c r="AT23" s="15"/>
      <c r="AU23" s="15"/>
      <c r="AV23" s="15"/>
      <c r="AW23" s="15"/>
      <c r="AX23" s="15"/>
      <c r="AY23" s="15"/>
      <c r="AZ23" s="15"/>
      <c r="BA23" s="15"/>
      <c r="BB23" s="15"/>
      <c r="BC23" s="15"/>
      <c r="BD23" s="15"/>
      <c r="BE23" s="15"/>
      <c r="BF23" s="15"/>
      <c r="BG23" s="15"/>
      <c r="BH23" s="15"/>
      <c r="BI23" s="15"/>
      <c r="BJ23" s="15"/>
    </row>
    <row r="24" spans="1:62" s="2" customFormat="1" ht="30" customHeight="1" thickBot="1" x14ac:dyDescent="0.3">
      <c r="A24" s="29" t="s">
        <v>36</v>
      </c>
      <c r="B24" s="14">
        <v>0</v>
      </c>
      <c r="C24" s="34">
        <v>43941</v>
      </c>
      <c r="D24" s="34">
        <v>43941</v>
      </c>
      <c r="E24" s="9"/>
      <c r="F24" s="9">
        <f t="shared" si="5"/>
        <v>1</v>
      </c>
      <c r="G24" s="15"/>
      <c r="H24" s="15"/>
      <c r="I24" s="15"/>
      <c r="J24" s="15"/>
      <c r="K24" s="15"/>
      <c r="L24" s="15"/>
      <c r="M24" s="15"/>
      <c r="N24" s="15"/>
      <c r="O24" s="15"/>
      <c r="P24" s="15"/>
      <c r="Q24" s="15"/>
      <c r="R24" s="15"/>
      <c r="S24" s="15"/>
      <c r="T24" s="15"/>
      <c r="U24" s="15"/>
      <c r="V24" s="15"/>
      <c r="W24" s="15"/>
      <c r="X24" s="15"/>
      <c r="Y24" s="15"/>
      <c r="Z24" s="15"/>
      <c r="AA24" s="15"/>
      <c r="AB24" s="15"/>
      <c r="AC24" s="15"/>
      <c r="AD24" s="15"/>
      <c r="AE24" s="15"/>
      <c r="AF24" s="15"/>
      <c r="AG24" s="15"/>
      <c r="AH24" s="15"/>
      <c r="AI24" s="15"/>
      <c r="AJ24" s="15"/>
      <c r="AK24" s="15"/>
      <c r="AL24" s="15"/>
      <c r="AM24" s="15"/>
      <c r="AN24" s="15"/>
      <c r="AO24" s="15"/>
      <c r="AP24" s="15"/>
      <c r="AQ24" s="15"/>
      <c r="AR24" s="15"/>
      <c r="AS24" s="15"/>
      <c r="AT24" s="15"/>
      <c r="AU24" s="15"/>
      <c r="AV24" s="15"/>
      <c r="AW24" s="15"/>
      <c r="AX24" s="15"/>
      <c r="AY24" s="15"/>
      <c r="AZ24" s="15"/>
      <c r="BA24" s="15"/>
      <c r="BB24" s="15"/>
      <c r="BC24" s="15"/>
      <c r="BD24" s="15"/>
      <c r="BE24" s="15"/>
      <c r="BF24" s="15"/>
      <c r="BG24" s="15"/>
      <c r="BH24" s="15"/>
      <c r="BI24" s="15"/>
      <c r="BJ24" s="15"/>
    </row>
    <row r="25" spans="1:62" s="2" customFormat="1" ht="30" customHeight="1" thickBot="1" x14ac:dyDescent="0.3">
      <c r="A25" s="29" t="s">
        <v>37</v>
      </c>
      <c r="B25" s="14">
        <v>0</v>
      </c>
      <c r="C25" s="34">
        <v>43942</v>
      </c>
      <c r="D25" s="34">
        <v>43942</v>
      </c>
      <c r="E25" s="9"/>
      <c r="F25" s="9"/>
      <c r="G25" s="15"/>
      <c r="H25" s="15"/>
      <c r="I25" s="15"/>
      <c r="J25" s="15"/>
      <c r="K25" s="15"/>
      <c r="L25" s="15"/>
      <c r="M25" s="15"/>
      <c r="N25" s="15"/>
      <c r="O25" s="15"/>
      <c r="P25" s="15"/>
      <c r="Q25" s="15"/>
      <c r="R25" s="15"/>
      <c r="S25" s="15"/>
      <c r="T25" s="15"/>
      <c r="U25" s="15"/>
      <c r="V25" s="15"/>
      <c r="W25" s="15"/>
      <c r="X25" s="15"/>
      <c r="Y25" s="15"/>
      <c r="Z25" s="15"/>
      <c r="AA25" s="15"/>
      <c r="AB25" s="15"/>
      <c r="AC25" s="15"/>
      <c r="AD25" s="15"/>
      <c r="AE25" s="15"/>
      <c r="AF25" s="15"/>
      <c r="AG25" s="15"/>
      <c r="AH25" s="15"/>
      <c r="AI25" s="15"/>
      <c r="AJ25" s="15"/>
      <c r="AK25" s="15"/>
      <c r="AL25" s="15"/>
      <c r="AM25" s="15"/>
      <c r="AN25" s="15"/>
      <c r="AO25" s="15"/>
      <c r="AP25" s="15"/>
      <c r="AQ25" s="15"/>
      <c r="AR25" s="15"/>
      <c r="AS25" s="15"/>
      <c r="AT25" s="15"/>
      <c r="AU25" s="15"/>
      <c r="AV25" s="15"/>
      <c r="AW25" s="15"/>
      <c r="AX25" s="15"/>
      <c r="AY25" s="15"/>
      <c r="AZ25" s="15"/>
      <c r="BA25" s="15"/>
      <c r="BB25" s="15"/>
      <c r="BC25" s="15"/>
      <c r="BD25" s="15"/>
      <c r="BE25" s="15"/>
      <c r="BF25" s="15"/>
      <c r="BG25" s="15"/>
      <c r="BH25" s="15"/>
      <c r="BI25" s="15"/>
      <c r="BJ25" s="15"/>
    </row>
    <row r="26" spans="1:62" s="2" customFormat="1" ht="30" customHeight="1" thickBot="1" x14ac:dyDescent="0.3">
      <c r="A26" s="43" t="s">
        <v>47</v>
      </c>
      <c r="B26" s="13">
        <f>AVERAGE(B27:B27)</f>
        <v>0</v>
      </c>
      <c r="C26" s="42">
        <f>MIN(C27)</f>
        <v>43943</v>
      </c>
      <c r="D26" s="33">
        <f>MAX(D27:D27)</f>
        <v>43947</v>
      </c>
      <c r="E26" s="44"/>
      <c r="F26" s="44">
        <f t="shared" si="5"/>
        <v>5</v>
      </c>
      <c r="G26" s="45"/>
      <c r="H26" s="45"/>
      <c r="I26" s="45"/>
      <c r="J26" s="45"/>
      <c r="K26" s="45"/>
      <c r="L26" s="45"/>
      <c r="M26" s="45"/>
      <c r="N26" s="45"/>
      <c r="O26" s="45"/>
      <c r="P26" s="45"/>
      <c r="Q26" s="45"/>
      <c r="R26" s="45"/>
      <c r="S26" s="45"/>
      <c r="T26" s="45"/>
      <c r="U26" s="45"/>
      <c r="V26" s="45"/>
      <c r="W26" s="45"/>
      <c r="X26" s="45"/>
      <c r="Y26" s="45"/>
      <c r="Z26" s="45"/>
      <c r="AA26" s="45"/>
      <c r="AB26" s="45"/>
      <c r="AC26" s="45"/>
      <c r="AD26" s="45"/>
      <c r="AE26" s="45"/>
      <c r="AF26" s="45"/>
      <c r="AG26" s="45"/>
      <c r="AH26" s="45"/>
      <c r="AI26" s="45"/>
      <c r="AJ26" s="45"/>
      <c r="AK26" s="45"/>
      <c r="AL26" s="45"/>
      <c r="AM26" s="45"/>
      <c r="AN26" s="45"/>
      <c r="AO26" s="45"/>
      <c r="AP26" s="45"/>
      <c r="AQ26" s="45"/>
      <c r="AR26" s="45"/>
      <c r="AS26" s="45"/>
      <c r="AT26" s="45"/>
      <c r="AU26" s="45"/>
      <c r="AV26" s="45"/>
      <c r="AW26" s="45"/>
      <c r="AX26" s="45"/>
      <c r="AY26" s="45"/>
      <c r="AZ26" s="45"/>
      <c r="BA26" s="45"/>
      <c r="BB26" s="45"/>
      <c r="BC26" s="45"/>
      <c r="BD26" s="45"/>
      <c r="BE26" s="45"/>
      <c r="BF26" s="45"/>
      <c r="BG26" s="45"/>
      <c r="BH26" s="45"/>
      <c r="BI26" s="45"/>
      <c r="BJ26" s="45"/>
    </row>
    <row r="27" spans="1:62" s="2" customFormat="1" ht="30" customHeight="1" thickBot="1" x14ac:dyDescent="0.3">
      <c r="A27" s="29" t="s">
        <v>48</v>
      </c>
      <c r="B27" s="14">
        <v>0</v>
      </c>
      <c r="C27" s="34">
        <v>43943</v>
      </c>
      <c r="D27" s="34">
        <v>43947</v>
      </c>
      <c r="E27" s="9"/>
      <c r="F27" s="9">
        <f t="shared" si="5"/>
        <v>5</v>
      </c>
      <c r="G27" s="15"/>
      <c r="H27" s="15"/>
      <c r="I27" s="15"/>
      <c r="J27" s="15"/>
      <c r="K27" s="15"/>
      <c r="L27" s="15"/>
      <c r="M27" s="15"/>
      <c r="N27" s="15"/>
      <c r="O27" s="15"/>
      <c r="P27" s="15"/>
      <c r="Q27" s="15"/>
      <c r="R27" s="15"/>
      <c r="S27" s="15"/>
      <c r="T27" s="15"/>
      <c r="U27" s="15"/>
      <c r="V27" s="15"/>
      <c r="W27" s="15"/>
      <c r="X27" s="15"/>
      <c r="Y27" s="15"/>
      <c r="Z27" s="15"/>
      <c r="AA27" s="15"/>
      <c r="AB27" s="15"/>
      <c r="AC27" s="15"/>
      <c r="AD27" s="15"/>
      <c r="AE27" s="15"/>
      <c r="AF27" s="15"/>
      <c r="AG27" s="15"/>
      <c r="AH27" s="15"/>
      <c r="AI27" s="15"/>
      <c r="AJ27" s="15"/>
      <c r="AK27" s="15"/>
      <c r="AL27" s="15"/>
      <c r="AM27" s="15"/>
      <c r="AN27" s="15"/>
      <c r="AO27" s="15"/>
      <c r="AP27" s="15"/>
      <c r="AQ27" s="15"/>
      <c r="AR27" s="15"/>
      <c r="AS27" s="15"/>
      <c r="AT27" s="15"/>
      <c r="AU27" s="15"/>
      <c r="AV27" s="15"/>
      <c r="AW27" s="15"/>
      <c r="AX27" s="15"/>
      <c r="AY27" s="15"/>
      <c r="AZ27" s="15"/>
      <c r="BA27" s="15"/>
      <c r="BB27" s="15"/>
      <c r="BC27" s="15"/>
      <c r="BD27" s="15"/>
      <c r="BE27" s="15"/>
      <c r="BF27" s="15"/>
      <c r="BG27" s="15"/>
      <c r="BH27" s="15"/>
      <c r="BI27" s="15"/>
      <c r="BJ27" s="15"/>
    </row>
    <row r="28" spans="1:62" s="2" customFormat="1" ht="30" customHeight="1" thickBot="1" x14ac:dyDescent="0.3">
      <c r="A28" s="52" t="s">
        <v>43</v>
      </c>
      <c r="B28" s="13">
        <f>AVERAGE(B29:B31)</f>
        <v>0</v>
      </c>
      <c r="C28" s="33">
        <f>MIN(C29:C31)</f>
        <v>43927</v>
      </c>
      <c r="D28" s="33">
        <f>MAX(D29:D31)</f>
        <v>43947</v>
      </c>
      <c r="E28" s="44"/>
      <c r="F28" s="44">
        <f t="shared" si="5"/>
        <v>21</v>
      </c>
      <c r="G28" s="53"/>
      <c r="H28" s="53"/>
      <c r="I28" s="53"/>
      <c r="J28" s="53"/>
      <c r="K28" s="53"/>
      <c r="L28" s="53"/>
      <c r="M28" s="53"/>
      <c r="N28" s="53"/>
      <c r="O28" s="53"/>
      <c r="P28" s="53"/>
      <c r="Q28" s="53"/>
      <c r="R28" s="53"/>
      <c r="S28" s="53"/>
      <c r="T28" s="53"/>
      <c r="U28" s="53"/>
      <c r="V28" s="53"/>
      <c r="W28" s="53"/>
      <c r="X28" s="53"/>
      <c r="Y28" s="53"/>
      <c r="Z28" s="53"/>
      <c r="AA28" s="53"/>
      <c r="AB28" s="53"/>
      <c r="AC28" s="53"/>
      <c r="AD28" s="53"/>
      <c r="AE28" s="53"/>
      <c r="AF28" s="53"/>
      <c r="AG28" s="53"/>
      <c r="AH28" s="53"/>
      <c r="AI28" s="53"/>
      <c r="AJ28" s="53"/>
      <c r="AK28" s="53"/>
      <c r="AL28" s="53"/>
      <c r="AM28" s="53"/>
      <c r="AN28" s="53"/>
      <c r="AO28" s="53"/>
      <c r="AP28" s="53"/>
      <c r="AQ28" s="53"/>
      <c r="AR28" s="53"/>
      <c r="AS28" s="53"/>
      <c r="AT28" s="53"/>
      <c r="AU28" s="53"/>
      <c r="AV28" s="53"/>
      <c r="AW28" s="53"/>
      <c r="AX28" s="53"/>
      <c r="AY28" s="53"/>
      <c r="AZ28" s="53"/>
      <c r="BA28" s="53"/>
      <c r="BB28" s="53"/>
      <c r="BC28" s="53"/>
      <c r="BD28" s="53"/>
      <c r="BE28" s="53"/>
      <c r="BF28" s="53"/>
      <c r="BG28" s="53"/>
      <c r="BH28" s="53"/>
      <c r="BI28" s="53"/>
      <c r="BJ28" s="53"/>
    </row>
    <row r="29" spans="1:62" s="2" customFormat="1" ht="30" customHeight="1" thickBot="1" x14ac:dyDescent="0.3">
      <c r="A29" s="29" t="s">
        <v>46</v>
      </c>
      <c r="B29" s="14">
        <v>0</v>
      </c>
      <c r="C29" s="34">
        <v>43927</v>
      </c>
      <c r="D29" s="34">
        <v>43947</v>
      </c>
      <c r="E29" s="9"/>
      <c r="F29" s="9">
        <f t="shared" si="5"/>
        <v>21</v>
      </c>
      <c r="G29" s="15"/>
      <c r="H29" s="15"/>
      <c r="I29" s="15"/>
      <c r="J29" s="15"/>
      <c r="K29" s="15"/>
      <c r="L29" s="15"/>
      <c r="M29" s="15"/>
      <c r="N29" s="15"/>
      <c r="O29" s="15"/>
      <c r="P29" s="15"/>
      <c r="Q29" s="15"/>
      <c r="R29" s="15"/>
      <c r="S29" s="15"/>
      <c r="T29" s="15"/>
      <c r="U29" s="15"/>
      <c r="V29" s="15"/>
      <c r="W29" s="15"/>
      <c r="X29" s="15"/>
      <c r="Y29" s="15"/>
      <c r="Z29" s="15"/>
      <c r="AA29" s="15"/>
      <c r="AB29" s="15"/>
      <c r="AC29" s="15"/>
      <c r="AD29" s="15"/>
      <c r="AE29" s="15"/>
      <c r="AF29" s="15"/>
      <c r="AG29" s="15"/>
      <c r="AH29" s="15"/>
      <c r="AI29" s="15"/>
      <c r="AJ29" s="15"/>
      <c r="AK29" s="15"/>
      <c r="AL29" s="15"/>
      <c r="AM29" s="15"/>
      <c r="AN29" s="15"/>
      <c r="AO29" s="15"/>
      <c r="AP29" s="15"/>
      <c r="AQ29" s="15"/>
      <c r="AR29" s="15"/>
      <c r="AS29" s="15"/>
      <c r="AT29" s="15"/>
      <c r="AU29" s="15"/>
      <c r="AV29" s="15"/>
      <c r="AW29" s="15"/>
      <c r="AX29" s="15"/>
      <c r="AY29" s="15"/>
      <c r="AZ29" s="15"/>
      <c r="BA29" s="15"/>
      <c r="BB29" s="15"/>
      <c r="BC29" s="15"/>
      <c r="BD29" s="15"/>
      <c r="BE29" s="15"/>
      <c r="BF29" s="15"/>
      <c r="BG29" s="15"/>
      <c r="BH29" s="15"/>
      <c r="BI29" s="15"/>
      <c r="BJ29" s="15"/>
    </row>
    <row r="30" spans="1:62" s="2" customFormat="1" ht="30" customHeight="1" thickBot="1" x14ac:dyDescent="0.3">
      <c r="A30" s="29" t="s">
        <v>44</v>
      </c>
      <c r="B30" s="14">
        <v>0</v>
      </c>
      <c r="C30" s="34">
        <v>43927</v>
      </c>
      <c r="D30" s="34">
        <v>43947</v>
      </c>
      <c r="E30" s="9"/>
      <c r="F30" s="9">
        <f t="shared" si="5"/>
        <v>21</v>
      </c>
      <c r="G30" s="15"/>
      <c r="H30" s="15"/>
      <c r="I30" s="15"/>
      <c r="J30" s="15"/>
      <c r="K30" s="15"/>
      <c r="L30" s="15"/>
      <c r="M30" s="15"/>
      <c r="N30" s="15"/>
      <c r="O30" s="15"/>
      <c r="P30" s="15"/>
      <c r="Q30" s="15"/>
      <c r="R30" s="15"/>
      <c r="S30" s="15"/>
      <c r="T30" s="15"/>
      <c r="U30" s="15"/>
      <c r="V30" s="15"/>
      <c r="W30" s="15"/>
      <c r="X30" s="15"/>
      <c r="Y30" s="15"/>
      <c r="Z30" s="15"/>
      <c r="AA30" s="15"/>
      <c r="AB30" s="15"/>
      <c r="AC30" s="15"/>
      <c r="AD30" s="15"/>
      <c r="AE30" s="15"/>
      <c r="AF30" s="15"/>
      <c r="AG30" s="15"/>
      <c r="AH30" s="15"/>
      <c r="AI30" s="15"/>
      <c r="AJ30" s="15"/>
      <c r="AK30" s="15"/>
      <c r="AL30" s="15"/>
      <c r="AM30" s="15"/>
      <c r="AN30" s="15"/>
      <c r="AO30" s="15"/>
      <c r="AP30" s="15"/>
      <c r="AQ30" s="15"/>
      <c r="AR30" s="15"/>
      <c r="AS30" s="15"/>
      <c r="AT30" s="15"/>
      <c r="AU30" s="15"/>
      <c r="AV30" s="15"/>
      <c r="AW30" s="15"/>
      <c r="AX30" s="15"/>
      <c r="AY30" s="15"/>
      <c r="AZ30" s="15"/>
      <c r="BA30" s="15"/>
      <c r="BB30" s="15"/>
      <c r="BC30" s="15"/>
      <c r="BD30" s="15"/>
      <c r="BE30" s="15"/>
      <c r="BF30" s="15"/>
      <c r="BG30" s="15"/>
      <c r="BH30" s="15"/>
      <c r="BI30" s="15"/>
      <c r="BJ30" s="15"/>
    </row>
    <row r="31" spans="1:62" s="2" customFormat="1" ht="30" customHeight="1" thickBot="1" x14ac:dyDescent="0.3">
      <c r="A31" s="29" t="s">
        <v>45</v>
      </c>
      <c r="B31" s="14">
        <v>0</v>
      </c>
      <c r="C31" s="34">
        <v>43927</v>
      </c>
      <c r="D31" s="34">
        <v>43947</v>
      </c>
      <c r="E31" s="9"/>
      <c r="F31" s="9">
        <f t="shared" si="5"/>
        <v>21</v>
      </c>
      <c r="G31" s="15"/>
      <c r="H31" s="15"/>
      <c r="I31" s="15"/>
      <c r="J31" s="15"/>
      <c r="K31" s="15"/>
      <c r="L31" s="15"/>
      <c r="M31" s="15"/>
      <c r="N31" s="15"/>
      <c r="O31" s="15"/>
      <c r="P31" s="15"/>
      <c r="Q31" s="15"/>
      <c r="R31" s="15"/>
      <c r="S31" s="15"/>
      <c r="T31" s="15"/>
      <c r="U31" s="15"/>
      <c r="V31" s="15"/>
      <c r="W31" s="15"/>
      <c r="X31" s="15"/>
      <c r="Y31" s="15"/>
      <c r="Z31" s="15"/>
      <c r="AA31" s="15"/>
      <c r="AB31" s="15"/>
      <c r="AC31" s="15"/>
      <c r="AD31" s="15"/>
      <c r="AE31" s="15"/>
      <c r="AF31" s="15"/>
      <c r="AG31" s="15"/>
      <c r="AH31" s="15"/>
      <c r="AI31" s="15"/>
      <c r="AJ31" s="15"/>
      <c r="AK31" s="15"/>
      <c r="AL31" s="15"/>
      <c r="AM31" s="15"/>
      <c r="AN31" s="15"/>
      <c r="AO31" s="15"/>
      <c r="AP31" s="15"/>
      <c r="AQ31" s="15"/>
      <c r="AR31" s="15"/>
      <c r="AS31" s="15"/>
      <c r="AT31" s="15"/>
      <c r="AU31" s="15"/>
      <c r="AV31" s="15"/>
      <c r="AW31" s="15"/>
      <c r="AX31" s="15"/>
      <c r="AY31" s="15"/>
      <c r="AZ31" s="15"/>
      <c r="BA31" s="15"/>
      <c r="BB31" s="15"/>
      <c r="BC31" s="15"/>
      <c r="BD31" s="15"/>
      <c r="BE31" s="15"/>
      <c r="BF31" s="15"/>
      <c r="BG31" s="15"/>
      <c r="BH31" s="15"/>
      <c r="BI31" s="15"/>
      <c r="BJ31" s="15"/>
    </row>
    <row r="32" spans="1:62" s="2" customFormat="1" ht="30" customHeight="1" thickBot="1" x14ac:dyDescent="0.3">
      <c r="A32" s="46" t="s">
        <v>49</v>
      </c>
      <c r="B32" s="47">
        <f>AVERAGE(B33:B34)</f>
        <v>0</v>
      </c>
      <c r="C32" s="48">
        <f>MIN(C33:C34)</f>
        <v>43966</v>
      </c>
      <c r="D32" s="49">
        <f>MAX(D33:D34)</f>
        <v>44032</v>
      </c>
      <c r="E32" s="50"/>
      <c r="F32" s="50">
        <f t="shared" si="5"/>
        <v>67</v>
      </c>
      <c r="G32" s="51"/>
      <c r="H32" s="51"/>
      <c r="I32" s="51"/>
      <c r="J32" s="51"/>
      <c r="K32" s="51"/>
      <c r="L32" s="51"/>
      <c r="M32" s="51"/>
      <c r="N32" s="51"/>
      <c r="O32" s="51"/>
      <c r="P32" s="51"/>
      <c r="Q32" s="51"/>
      <c r="R32" s="51"/>
      <c r="S32" s="51"/>
      <c r="T32" s="51"/>
      <c r="U32" s="51"/>
      <c r="V32" s="51"/>
      <c r="W32" s="51"/>
      <c r="X32" s="51"/>
      <c r="Y32" s="51"/>
      <c r="Z32" s="51"/>
      <c r="AA32" s="51"/>
      <c r="AB32" s="51"/>
      <c r="AC32" s="51"/>
      <c r="AD32" s="51"/>
      <c r="AE32" s="51"/>
      <c r="AF32" s="51"/>
      <c r="AG32" s="51"/>
      <c r="AH32" s="51"/>
      <c r="AI32" s="51"/>
      <c r="AJ32" s="51"/>
      <c r="AK32" s="51"/>
      <c r="AL32" s="51"/>
      <c r="AM32" s="51"/>
      <c r="AN32" s="51"/>
      <c r="AO32" s="51"/>
      <c r="AP32" s="51"/>
      <c r="AQ32" s="51"/>
      <c r="AR32" s="51"/>
      <c r="AS32" s="51"/>
      <c r="AT32" s="51"/>
      <c r="AU32" s="51"/>
      <c r="AV32" s="51"/>
      <c r="AW32" s="51"/>
      <c r="AX32" s="51"/>
      <c r="AY32" s="51"/>
      <c r="AZ32" s="51"/>
      <c r="BA32" s="51"/>
      <c r="BB32" s="51"/>
      <c r="BC32" s="51"/>
      <c r="BD32" s="51"/>
      <c r="BE32" s="51"/>
      <c r="BF32" s="51"/>
      <c r="BG32" s="51"/>
      <c r="BH32" s="51"/>
      <c r="BI32" s="51"/>
      <c r="BJ32" s="51"/>
    </row>
    <row r="33" spans="1:62" s="2" customFormat="1" ht="30" customHeight="1" thickBot="1" x14ac:dyDescent="0.3">
      <c r="A33" s="54" t="s">
        <v>50</v>
      </c>
      <c r="B33" s="55">
        <v>0</v>
      </c>
      <c r="C33" s="56">
        <v>43966</v>
      </c>
      <c r="D33" s="56">
        <v>43966</v>
      </c>
      <c r="E33" s="9"/>
      <c r="F33" s="9">
        <f t="shared" si="5"/>
        <v>1</v>
      </c>
      <c r="G33" s="15"/>
      <c r="H33" s="15"/>
      <c r="I33" s="15"/>
      <c r="J33" s="15"/>
      <c r="K33" s="15"/>
      <c r="L33" s="15"/>
      <c r="M33" s="15"/>
      <c r="N33" s="15"/>
      <c r="O33" s="15"/>
      <c r="P33" s="15"/>
      <c r="Q33" s="15"/>
      <c r="R33" s="15"/>
      <c r="S33" s="15"/>
      <c r="T33" s="15"/>
      <c r="U33" s="15"/>
      <c r="V33" s="15"/>
      <c r="W33" s="15"/>
      <c r="X33" s="15"/>
      <c r="Y33" s="15"/>
      <c r="Z33" s="15"/>
      <c r="AA33" s="15"/>
      <c r="AB33" s="15"/>
      <c r="AC33" s="15"/>
      <c r="AD33" s="15"/>
      <c r="AE33" s="15"/>
      <c r="AF33" s="15"/>
      <c r="AG33" s="15"/>
      <c r="AH33" s="15"/>
      <c r="AI33" s="15"/>
      <c r="AJ33" s="15"/>
      <c r="AK33" s="15"/>
      <c r="AL33" s="15"/>
      <c r="AM33" s="15"/>
      <c r="AN33" s="15"/>
      <c r="AO33" s="15"/>
      <c r="AP33" s="15"/>
      <c r="AQ33" s="15"/>
      <c r="AR33" s="15"/>
      <c r="AS33" s="15"/>
      <c r="AT33" s="15"/>
      <c r="AU33" s="15"/>
      <c r="AV33" s="15"/>
      <c r="AW33" s="15"/>
      <c r="AX33" s="15"/>
      <c r="AY33" s="15"/>
      <c r="AZ33" s="15"/>
      <c r="BA33" s="15"/>
      <c r="BB33" s="15"/>
      <c r="BC33" s="15"/>
      <c r="BD33" s="15"/>
      <c r="BE33" s="15"/>
      <c r="BF33" s="15"/>
      <c r="BG33" s="15"/>
      <c r="BH33" s="15"/>
      <c r="BI33" s="15"/>
      <c r="BJ33" s="15"/>
    </row>
    <row r="34" spans="1:62" s="2" customFormat="1" ht="30" customHeight="1" thickBot="1" x14ac:dyDescent="0.3">
      <c r="A34" s="54" t="s">
        <v>51</v>
      </c>
      <c r="B34" s="55">
        <v>0</v>
      </c>
      <c r="C34" s="56">
        <v>44032</v>
      </c>
      <c r="D34" s="56">
        <v>44032</v>
      </c>
      <c r="E34" s="9"/>
      <c r="F34" s="9">
        <f t="shared" si="5"/>
        <v>1</v>
      </c>
      <c r="G34" s="15"/>
      <c r="H34" s="15"/>
      <c r="I34" s="15"/>
      <c r="J34" s="15"/>
      <c r="K34" s="15"/>
      <c r="L34" s="15"/>
      <c r="M34" s="15"/>
      <c r="N34" s="15"/>
      <c r="O34" s="15"/>
      <c r="P34" s="15"/>
      <c r="Q34" s="15"/>
      <c r="R34" s="15"/>
      <c r="S34" s="15"/>
      <c r="T34" s="15"/>
      <c r="U34" s="15"/>
      <c r="V34" s="15"/>
      <c r="W34" s="15"/>
      <c r="X34" s="15"/>
      <c r="Y34" s="15"/>
      <c r="Z34" s="15"/>
      <c r="AA34" s="15"/>
      <c r="AB34" s="15"/>
      <c r="AC34" s="15"/>
      <c r="AD34" s="15"/>
      <c r="AE34" s="15"/>
      <c r="AF34" s="15"/>
      <c r="AG34" s="15"/>
      <c r="AH34" s="15"/>
      <c r="AI34" s="15"/>
      <c r="AJ34" s="15"/>
      <c r="AK34" s="15"/>
      <c r="AL34" s="15"/>
      <c r="AM34" s="15"/>
      <c r="AN34" s="15"/>
      <c r="AO34" s="15"/>
      <c r="AP34" s="15"/>
      <c r="AQ34" s="15"/>
      <c r="AR34" s="15"/>
      <c r="AS34" s="15"/>
      <c r="AT34" s="15"/>
      <c r="AU34" s="15"/>
      <c r="AV34" s="15"/>
      <c r="AW34" s="15"/>
      <c r="AX34" s="15"/>
      <c r="AY34" s="15"/>
      <c r="AZ34" s="15"/>
      <c r="BA34" s="15"/>
      <c r="BB34" s="15"/>
      <c r="BC34" s="15"/>
      <c r="BD34" s="15"/>
      <c r="BE34" s="15"/>
      <c r="BF34" s="15"/>
      <c r="BG34" s="15"/>
      <c r="BH34" s="15"/>
      <c r="BI34" s="15"/>
      <c r="BJ34" s="15"/>
    </row>
    <row r="35" spans="1:62" ht="30" customHeight="1" x14ac:dyDescent="0.25">
      <c r="E35" s="4"/>
    </row>
    <row r="36" spans="1:62" ht="30" customHeight="1" x14ac:dyDescent="0.25">
      <c r="D36" s="25"/>
    </row>
  </sheetData>
  <mergeCells count="11">
    <mergeCell ref="C1:D1"/>
    <mergeCell ref="G2:M2"/>
    <mergeCell ref="N2:T2"/>
    <mergeCell ref="U2:AA2"/>
    <mergeCell ref="AB2:AH2"/>
    <mergeCell ref="U1:AH1"/>
    <mergeCell ref="A3:E3"/>
    <mergeCell ref="AI2:AO2"/>
    <mergeCell ref="AP2:AV2"/>
    <mergeCell ref="AW2:BC2"/>
    <mergeCell ref="BD2:BJ2"/>
  </mergeCells>
  <conditionalFormatting sqref="B5:B11 B13:B16 B21:B25 B28:B34">
    <cfRule type="dataBar" priority="38">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G3:BJ11 G13:BJ16 G28:BJ34 G19:BJ25">
    <cfRule type="expression" dxfId="14" priority="57">
      <formula>AND(TODAY()&gt;=G$3,TODAY()&lt;H$3)</formula>
    </cfRule>
  </conditionalFormatting>
  <conditionalFormatting sqref="G5:BJ11 G13:BJ16 G28:BJ34 G19:BJ25">
    <cfRule type="expression" dxfId="13" priority="51">
      <formula>AND(task_start&lt;=G$3,ROUNDDOWN((task_end-task_start+1)*task_progress,0)+task_start-1&gt;=G$3)</formula>
    </cfRule>
    <cfRule type="expression" dxfId="12" priority="52" stopIfTrue="1">
      <formula>AND(task_end&gt;=G$3,task_start&lt;H$3)</formula>
    </cfRule>
  </conditionalFormatting>
  <conditionalFormatting sqref="B12">
    <cfRule type="dataBar" priority="21">
      <dataBar>
        <cfvo type="num" val="0"/>
        <cfvo type="num" val="1"/>
        <color theme="0" tint="-0.249977111117893"/>
      </dataBar>
      <extLst>
        <ext xmlns:x14="http://schemas.microsoft.com/office/spreadsheetml/2009/9/main" uri="{B025F937-C7B1-47D3-B67F-A62EFF666E3E}">
          <x14:id>{D31CA032-EDDC-4B58-89A2-243591FD59E5}</x14:id>
        </ext>
      </extLst>
    </cfRule>
  </conditionalFormatting>
  <conditionalFormatting sqref="G12:BJ12">
    <cfRule type="expression" dxfId="11" priority="24">
      <formula>AND(TODAY()&gt;=G$3,TODAY()&lt;H$3)</formula>
    </cfRule>
  </conditionalFormatting>
  <conditionalFormatting sqref="G12:BJ12">
    <cfRule type="expression" dxfId="10" priority="22">
      <formula>AND(task_start&lt;=G$3,ROUNDDOWN((task_end-task_start+1)*task_progress,0)+task_start-1&gt;=G$3)</formula>
    </cfRule>
    <cfRule type="expression" dxfId="9" priority="23" stopIfTrue="1">
      <formula>AND(task_end&gt;=G$3,task_start&lt;H$3)</formula>
    </cfRule>
  </conditionalFormatting>
  <conditionalFormatting sqref="B19:B20 B17">
    <cfRule type="dataBar" priority="17">
      <dataBar>
        <cfvo type="num" val="0"/>
        <cfvo type="num" val="1"/>
        <color theme="0" tint="-0.249977111117893"/>
      </dataBar>
      <extLst>
        <ext xmlns:x14="http://schemas.microsoft.com/office/spreadsheetml/2009/9/main" uri="{B025F937-C7B1-47D3-B67F-A62EFF666E3E}">
          <x14:id>{2F931517-8C35-4A54-A863-4AC7AD43BF79}</x14:id>
        </ext>
      </extLst>
    </cfRule>
  </conditionalFormatting>
  <conditionalFormatting sqref="G17:BJ17">
    <cfRule type="expression" dxfId="8" priority="20">
      <formula>AND(TODAY()&gt;=G$3,TODAY()&lt;H$3)</formula>
    </cfRule>
  </conditionalFormatting>
  <conditionalFormatting sqref="G17:BJ17">
    <cfRule type="expression" dxfId="7" priority="18">
      <formula>AND(task_start&lt;=G$3,ROUNDDOWN((task_end-task_start+1)*task_progress,0)+task_start-1&gt;=G$3)</formula>
    </cfRule>
    <cfRule type="expression" dxfId="6" priority="19" stopIfTrue="1">
      <formula>AND(task_end&gt;=G$3,task_start&lt;H$3)</formula>
    </cfRule>
  </conditionalFormatting>
  <conditionalFormatting sqref="B18">
    <cfRule type="dataBar" priority="13">
      <dataBar>
        <cfvo type="num" val="0"/>
        <cfvo type="num" val="1"/>
        <color theme="0" tint="-0.249977111117893"/>
      </dataBar>
      <extLst>
        <ext xmlns:x14="http://schemas.microsoft.com/office/spreadsheetml/2009/9/main" uri="{B025F937-C7B1-47D3-B67F-A62EFF666E3E}">
          <x14:id>{656DD72A-4ECC-4016-916C-2DE2F364481B}</x14:id>
        </ext>
      </extLst>
    </cfRule>
  </conditionalFormatting>
  <conditionalFormatting sqref="G18:BJ18">
    <cfRule type="expression" dxfId="5" priority="16">
      <formula>AND(TODAY()&gt;=G$3,TODAY()&lt;H$3)</formula>
    </cfRule>
  </conditionalFormatting>
  <conditionalFormatting sqref="G18:BJ18">
    <cfRule type="expression" dxfId="4" priority="14">
      <formula>AND(task_start&lt;=G$3,ROUNDDOWN((task_end-task_start+1)*task_progress,0)+task_start-1&gt;=G$3)</formula>
    </cfRule>
    <cfRule type="expression" dxfId="3" priority="15" stopIfTrue="1">
      <formula>AND(task_end&gt;=G$3,task_start&lt;H$3)</formula>
    </cfRule>
  </conditionalFormatting>
  <conditionalFormatting sqref="B26:B27">
    <cfRule type="dataBar" priority="5">
      <dataBar>
        <cfvo type="num" val="0"/>
        <cfvo type="num" val="1"/>
        <color theme="0" tint="-0.249977111117893"/>
      </dataBar>
      <extLst>
        <ext xmlns:x14="http://schemas.microsoft.com/office/spreadsheetml/2009/9/main" uri="{B025F937-C7B1-47D3-B67F-A62EFF666E3E}">
          <x14:id>{E206D24C-E71D-4044-9E88-4ABA85986CF5}</x14:id>
        </ext>
      </extLst>
    </cfRule>
  </conditionalFormatting>
  <conditionalFormatting sqref="G26:BJ27">
    <cfRule type="expression" dxfId="2" priority="8">
      <formula>AND(TODAY()&gt;=G$3,TODAY()&lt;H$3)</formula>
    </cfRule>
  </conditionalFormatting>
  <conditionalFormatting sqref="G26:BJ27">
    <cfRule type="expression" dxfId="1" priority="6">
      <formula>AND(task_start&lt;=G$3,ROUNDDOWN((task_end-task_start+1)*task_progress,0)+task_start-1&gt;=G$3)</formula>
    </cfRule>
    <cfRule type="expression" dxfId="0" priority="7" stopIfTrue="1">
      <formula>AND(task_end&gt;=G$3,task_start&lt;H$3)</formula>
    </cfRule>
  </conditionalFormatting>
  <dataValidations count="1">
    <dataValidation type="whole" operator="greaterThanOrEqual" allowBlank="1" showInputMessage="1" promptTitle="Woche anzeigen" prompt="Das Ändern dieser Zahl bewirkt ein Scrollen in der Gantt-Diagrammansicht." sqref="C2" xr:uid="{00000000-0002-0000-0000-000000000000}">
      <formula1>1</formula1>
    </dataValidation>
  </dataValidations>
  <printOptions horizontalCentered="1"/>
  <pageMargins left="0.7" right="0.7" top="0.75" bottom="0.75" header="0.3" footer="0.3"/>
  <pageSetup paperSize="9" scale="58"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B5:B11 B13:B16 B21:B25 B28:B34</xm:sqref>
        </x14:conditionalFormatting>
        <x14:conditionalFormatting xmlns:xm="http://schemas.microsoft.com/office/excel/2006/main">
          <x14:cfRule type="dataBar" id="{D31CA032-EDDC-4B58-89A2-243591FD59E5}">
            <x14:dataBar minLength="0" maxLength="100" gradient="0">
              <x14:cfvo type="num">
                <xm:f>0</xm:f>
              </x14:cfvo>
              <x14:cfvo type="num">
                <xm:f>1</xm:f>
              </x14:cfvo>
              <x14:negativeFillColor rgb="FFFF0000"/>
              <x14:axisColor rgb="FF000000"/>
            </x14:dataBar>
          </x14:cfRule>
          <xm:sqref>B12</xm:sqref>
        </x14:conditionalFormatting>
        <x14:conditionalFormatting xmlns:xm="http://schemas.microsoft.com/office/excel/2006/main">
          <x14:cfRule type="dataBar" id="{2F931517-8C35-4A54-A863-4AC7AD43BF79}">
            <x14:dataBar minLength="0" maxLength="100" gradient="0">
              <x14:cfvo type="num">
                <xm:f>0</xm:f>
              </x14:cfvo>
              <x14:cfvo type="num">
                <xm:f>1</xm:f>
              </x14:cfvo>
              <x14:negativeFillColor rgb="FFFF0000"/>
              <x14:axisColor rgb="FF000000"/>
            </x14:dataBar>
          </x14:cfRule>
          <xm:sqref>B19:B20 B17</xm:sqref>
        </x14:conditionalFormatting>
        <x14:conditionalFormatting xmlns:xm="http://schemas.microsoft.com/office/excel/2006/main">
          <x14:cfRule type="dataBar" id="{656DD72A-4ECC-4016-916C-2DE2F364481B}">
            <x14:dataBar minLength="0" maxLength="100" gradient="0">
              <x14:cfvo type="num">
                <xm:f>0</xm:f>
              </x14:cfvo>
              <x14:cfvo type="num">
                <xm:f>1</xm:f>
              </x14:cfvo>
              <x14:negativeFillColor rgb="FFFF0000"/>
              <x14:axisColor rgb="FF000000"/>
            </x14:dataBar>
          </x14:cfRule>
          <xm:sqref>B18</xm:sqref>
        </x14:conditionalFormatting>
        <x14:conditionalFormatting xmlns:xm="http://schemas.microsoft.com/office/excel/2006/main">
          <x14:cfRule type="dataBar" id="{E206D24C-E71D-4044-9E88-4ABA85986CF5}">
            <x14:dataBar minLength="0" maxLength="100" gradient="0">
              <x14:cfvo type="num">
                <xm:f>0</xm:f>
              </x14:cfvo>
              <x14:cfvo type="num">
                <xm:f>1</xm:f>
              </x14:cfvo>
              <x14:negativeFillColor rgb="FFFF0000"/>
              <x14:axisColor rgb="FF000000"/>
            </x14:dataBar>
          </x14:cfRule>
          <xm:sqref>B26:B27</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B16"/>
  <sheetViews>
    <sheetView showGridLines="0" zoomScaleNormal="100" workbookViewId="0"/>
  </sheetViews>
  <sheetFormatPr baseColWidth="10" defaultColWidth="9.140625" defaultRowHeight="12.75" x14ac:dyDescent="0.2"/>
  <cols>
    <col min="1" max="1" width="87.140625" style="17" customWidth="1"/>
    <col min="2" max="16384" width="9.140625" style="1"/>
  </cols>
  <sheetData>
    <row r="1" spans="1:2" ht="46.5" customHeight="1" x14ac:dyDescent="0.2"/>
    <row r="2" spans="1:2" s="19" customFormat="1" ht="15.75" x14ac:dyDescent="0.25">
      <c r="A2" s="18" t="s">
        <v>5</v>
      </c>
      <c r="B2" s="18"/>
    </row>
    <row r="3" spans="1:2" s="23" customFormat="1" ht="27" customHeight="1" x14ac:dyDescent="0.25">
      <c r="A3" s="24" t="s">
        <v>6</v>
      </c>
      <c r="B3" s="24"/>
    </row>
    <row r="4" spans="1:2" s="20" customFormat="1" ht="26.25" x14ac:dyDescent="0.4">
      <c r="A4" s="21" t="s">
        <v>7</v>
      </c>
    </row>
    <row r="5" spans="1:2" ht="78" customHeight="1" x14ac:dyDescent="0.2">
      <c r="A5" s="22" t="s">
        <v>8</v>
      </c>
    </row>
    <row r="6" spans="1:2" ht="26.25" customHeight="1" x14ac:dyDescent="0.2">
      <c r="A6" s="21" t="s">
        <v>9</v>
      </c>
    </row>
    <row r="7" spans="1:2" s="17" customFormat="1" ht="211.5" customHeight="1" x14ac:dyDescent="0.25">
      <c r="A7" s="30" t="s">
        <v>19</v>
      </c>
    </row>
    <row r="8" spans="1:2" s="20" customFormat="1" ht="26.25" x14ac:dyDescent="0.4">
      <c r="A8" s="21" t="s">
        <v>10</v>
      </c>
    </row>
    <row r="9" spans="1:2" ht="75" x14ac:dyDescent="0.2">
      <c r="A9" s="22" t="s">
        <v>11</v>
      </c>
    </row>
    <row r="10" spans="1:2" s="17" customFormat="1" ht="27.95" customHeight="1" x14ac:dyDescent="0.25">
      <c r="A10" s="31" t="s">
        <v>12</v>
      </c>
    </row>
    <row r="11" spans="1:2" s="20" customFormat="1" ht="26.25" x14ac:dyDescent="0.4">
      <c r="A11" s="21" t="s">
        <v>13</v>
      </c>
    </row>
    <row r="12" spans="1:2" ht="45" x14ac:dyDescent="0.2">
      <c r="A12" s="22" t="s">
        <v>14</v>
      </c>
    </row>
    <row r="13" spans="1:2" s="17" customFormat="1" ht="27.95" customHeight="1" x14ac:dyDescent="0.25">
      <c r="A13" s="31" t="s">
        <v>15</v>
      </c>
    </row>
    <row r="14" spans="1:2" s="20" customFormat="1" ht="26.25" x14ac:dyDescent="0.4">
      <c r="A14" s="21" t="s">
        <v>16</v>
      </c>
    </row>
    <row r="15" spans="1:2" ht="91.5" customHeight="1" x14ac:dyDescent="0.2">
      <c r="A15" s="22" t="s">
        <v>17</v>
      </c>
    </row>
    <row r="16" spans="1:2" ht="90" x14ac:dyDescent="0.2">
      <c r="A16" s="22" t="s">
        <v>18</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rintOptions horizontalCentered="1"/>
  <pageMargins left="0.35" right="0.35" top="0.35" bottom="0.5" header="0.3" footer="0.3"/>
  <pageSetup paperSize="9" fitToHeight="0" orientation="landscape" r:id="rId5"/>
  <headerFooter differentFirst="1" scaleWithDoc="0">
    <oddFooter>Page &amp;P of &amp;N</oddFooter>
  </headerFooter>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kument" ma:contentTypeID="0x010100BFDB3F7D92DBBD48ACE1CACD746E4866" ma:contentTypeVersion="9" ma:contentTypeDescription="Ein neues Dokument erstellen." ma:contentTypeScope="" ma:versionID="ea497b675ce9276e43fd10996a1a48b2">
  <xsd:schema xmlns:xsd="http://www.w3.org/2001/XMLSchema" xmlns:xs="http://www.w3.org/2001/XMLSchema" xmlns:p="http://schemas.microsoft.com/office/2006/metadata/properties" xmlns:ns3="af591dcd-27ce-4148-94f1-409439b1a3f7" xmlns:ns4="4c1b368d-5813-4da3-9fc5-acf30dc38a2f" targetNamespace="http://schemas.microsoft.com/office/2006/metadata/properties" ma:root="true" ma:fieldsID="566bea3671b7a1a315c51a3761f03471" ns3:_="" ns4:_="">
    <xsd:import namespace="af591dcd-27ce-4148-94f1-409439b1a3f7"/>
    <xsd:import namespace="4c1b368d-5813-4da3-9fc5-acf30dc38a2f"/>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AutoTags" minOccurs="0"/>
                <xsd:element ref="ns3:MediaServiceOCR"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f591dcd-27ce-4148-94f1-409439b1a3f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c1b368d-5813-4da3-9fc5-acf30dc38a2f" elementFormDefault="qualified">
    <xsd:import namespace="http://schemas.microsoft.com/office/2006/documentManagement/types"/>
    <xsd:import namespace="http://schemas.microsoft.com/office/infopath/2007/PartnerControls"/>
    <xsd:element name="SharedWithUsers" ma:index="10"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Freigegeben für - Details" ma:internalName="SharedWithDetails" ma:readOnly="true">
      <xsd:simpleType>
        <xsd:restriction base="dms:Note">
          <xsd:maxLength value="255"/>
        </xsd:restriction>
      </xsd:simpleType>
    </xsd:element>
    <xsd:element name="SharingHintHash" ma:index="12" nillable="true" ma:displayName="Freigabehinweis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493C1F0-E8BD-4769-9141-570FCBFA6872}">
  <ds:schemaRefs>
    <ds:schemaRef ds:uri="http://schemas.microsoft.com/office/2006/metadata/properties"/>
    <ds:schemaRef ds:uri="http://www.w3.org/2000/xmlns/"/>
    <ds:schemaRef ds:uri="http://schemas.microsoft.com/office/infopath/2007/PartnerControls"/>
  </ds:schemaRefs>
</ds:datastoreItem>
</file>

<file path=customXml/itemProps2.xml><?xml version="1.0" encoding="utf-8"?>
<ds:datastoreItem xmlns:ds="http://schemas.openxmlformats.org/officeDocument/2006/customXml" ds:itemID="{09E871FD-E62B-4444-83D9-44BDB1E94FB4}">
  <ds:schemaRefs>
    <ds:schemaRef ds:uri="http://schemas.microsoft.com/office/2006/metadata/contentType"/>
    <ds:schemaRef ds:uri="http://schemas.microsoft.com/office/2006/metadata/properties/metaAttributes"/>
    <ds:schemaRef ds:uri="http://www.w3.org/2000/xmlns/"/>
    <ds:schemaRef ds:uri="http://www.w3.org/2001/XMLSchema"/>
    <ds:schemaRef ds:uri="af591dcd-27ce-4148-94f1-409439b1a3f7"/>
    <ds:schemaRef ds:uri="4c1b368d-5813-4da3-9fc5-acf30dc38a2f"/>
    <ds:schemaRef ds:uri="http://schemas.microsoft.com/office/2006/metadata/properties"/>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F7FE2BD-FB7F-46D7-8415-1A587EDA51C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vt:i4>
      </vt:variant>
      <vt:variant>
        <vt:lpstr>Benannte Bereiche</vt:lpstr>
      </vt:variant>
      <vt:variant>
        <vt:i4>6</vt:i4>
      </vt:variant>
    </vt:vector>
  </HeadingPairs>
  <TitlesOfParts>
    <vt:vector size="8" baseType="lpstr">
      <vt:lpstr>Projektplan</vt:lpstr>
      <vt:lpstr>Info</vt:lpstr>
      <vt:lpstr>Projektplan!Drucktitel</vt:lpstr>
      <vt:lpstr>Projekt_Start</vt:lpstr>
      <vt:lpstr>Projektplan!task_end</vt:lpstr>
      <vt:lpstr>Projektplan!task_progress</vt:lpstr>
      <vt:lpstr>Projektplan!task_start</vt:lpstr>
      <vt:lpstr>Woche_anzeigen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2020-04-07T14:16:25Z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0x010100BFDB3F7D92DBBD48ACE1CACD746E4866</vt:lpwstr>
  </property>
</Properties>
</file>