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1_{BFA8D226-1B1D-41E8-95F2-94A44F22A362}"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ProjectSchedule (2)" sheetId="13" r:id="rId2"/>
    <sheet name="About" sheetId="12" r:id="rId3"/>
  </sheets>
  <definedNames>
    <definedName name="Display_Week" localSheetId="1">'ProjectSchedule (2)'!$E$4</definedName>
    <definedName name="Display_Week">ProjectSchedule!$E$4</definedName>
    <definedName name="_xlnm.Print_Titles" localSheetId="0">ProjectSchedule!$4:$7</definedName>
    <definedName name="_xlnm.Print_Titles" localSheetId="1">'ProjectSchedule (2)'!$4:$6</definedName>
    <definedName name="Project_Start" localSheetId="1">'ProjectSchedule (2)'!$E$3</definedName>
    <definedName name="Project_Start">ProjectSchedule!$E$3</definedName>
    <definedName name="task_end" localSheetId="0">ProjectSchedule!$F1</definedName>
    <definedName name="task_end" localSheetId="1">'ProjectSchedule (2)'!$F1</definedName>
    <definedName name="task_progress" localSheetId="0">ProjectSchedule!$D1</definedName>
    <definedName name="task_progress" localSheetId="1">'ProjectSchedule (2)'!$D1</definedName>
    <definedName name="task_start" localSheetId="0">ProjectSchedule!$E1</definedName>
    <definedName name="task_start" localSheetId="1">'ProjectSchedule (2)'!$E1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33" i="13"/>
  <c r="H32" i="13"/>
  <c r="H31" i="13"/>
  <c r="H30" i="13"/>
  <c r="H29" i="13"/>
  <c r="H28" i="13"/>
  <c r="H27" i="13"/>
  <c r="H26" i="13"/>
  <c r="H20" i="13"/>
  <c r="H14" i="13"/>
  <c r="H8" i="13"/>
  <c r="H7" i="13"/>
  <c r="E3" i="13"/>
  <c r="I5" i="13" s="1"/>
  <c r="H8" i="11"/>
  <c r="I4" i="13" l="1"/>
  <c r="I6" i="13"/>
  <c r="J5" i="13"/>
  <c r="E9" i="13"/>
  <c r="E24" i="11" l="1"/>
  <c r="F24" i="11" s="1"/>
  <c r="E25" i="11" s="1"/>
  <c r="F9" i="13"/>
  <c r="E10" i="13" s="1"/>
  <c r="E21" i="13"/>
  <c r="J6" i="13"/>
  <c r="K5" i="13"/>
  <c r="F25" i="11"/>
  <c r="H25" i="11" s="1"/>
  <c r="E26" i="11"/>
  <c r="I6" i="11"/>
  <c r="I4" i="11" s="1"/>
  <c r="H36" i="11"/>
  <c r="H35" i="11"/>
  <c r="H34" i="11"/>
  <c r="H33" i="11"/>
  <c r="H32" i="11"/>
  <c r="H31" i="11"/>
  <c r="H29" i="11"/>
  <c r="H24" i="11"/>
  <c r="H23" i="11"/>
  <c r="H17" i="11"/>
  <c r="H9" i="11"/>
  <c r="H9" i="13" l="1"/>
  <c r="K6" i="13"/>
  <c r="L5" i="13"/>
  <c r="F21" i="13"/>
  <c r="E22" i="13" s="1"/>
  <c r="F10" i="13"/>
  <c r="E11" i="13" s="1"/>
  <c r="E13" i="13"/>
  <c r="H10" i="11"/>
  <c r="F26" i="11"/>
  <c r="E28" i="11"/>
  <c r="E18" i="11"/>
  <c r="E19" i="11" s="1"/>
  <c r="I7" i="11"/>
  <c r="E15" i="13" l="1"/>
  <c r="F13" i="13"/>
  <c r="H13" i="13" s="1"/>
  <c r="F22" i="13"/>
  <c r="H22" i="13" s="1"/>
  <c r="E23" i="13"/>
  <c r="F11" i="13"/>
  <c r="E12" i="13" s="1"/>
  <c r="H10" i="13"/>
  <c r="H21" i="13"/>
  <c r="M5" i="13"/>
  <c r="L6" i="13"/>
  <c r="H30" i="11"/>
  <c r="F28" i="11"/>
  <c r="H28" i="11" s="1"/>
  <c r="H11" i="11"/>
  <c r="E27" i="11"/>
  <c r="H26" i="11"/>
  <c r="F19" i="11"/>
  <c r="F18" i="11"/>
  <c r="H18" i="11" s="1"/>
  <c r="H14" i="11"/>
  <c r="J6" i="11"/>
  <c r="K6" i="11" s="1"/>
  <c r="L6" i="11" s="1"/>
  <c r="M6" i="11" s="1"/>
  <c r="N6" i="11" s="1"/>
  <c r="O6" i="11" s="1"/>
  <c r="P6" i="11" s="1"/>
  <c r="H11" i="13" l="1"/>
  <c r="M6" i="13"/>
  <c r="N5" i="13"/>
  <c r="F12" i="13"/>
  <c r="H12" i="13" s="1"/>
  <c r="F23" i="13"/>
  <c r="E24" i="13" s="1"/>
  <c r="E25" i="13"/>
  <c r="F15" i="13"/>
  <c r="H15" i="13" s="1"/>
  <c r="E16" i="13"/>
  <c r="F27" i="11"/>
  <c r="H27" i="11" s="1"/>
  <c r="H19" i="11"/>
  <c r="E20" i="11"/>
  <c r="E21" i="11" s="1"/>
  <c r="E22" i="11" s="1"/>
  <c r="H12" i="11"/>
  <c r="H13" i="11"/>
  <c r="P4" i="11"/>
  <c r="Q6" i="11"/>
  <c r="R6" i="11" s="1"/>
  <c r="S6" i="11" s="1"/>
  <c r="T6" i="11" s="1"/>
  <c r="U6" i="11" s="1"/>
  <c r="V6" i="11" s="1"/>
  <c r="W6" i="11" s="1"/>
  <c r="J7" i="11"/>
  <c r="F16" i="13" l="1"/>
  <c r="E17" i="13" s="1"/>
  <c r="F25" i="13"/>
  <c r="H25" i="13" s="1"/>
  <c r="H23" i="13"/>
  <c r="O5" i="13"/>
  <c r="N6" i="13"/>
  <c r="F24" i="13"/>
  <c r="H24" i="13" s="1"/>
  <c r="F22" i="11"/>
  <c r="H22" i="11" s="1"/>
  <c r="F21" i="11"/>
  <c r="H21" i="11" s="1"/>
  <c r="F20" i="11"/>
  <c r="H20" i="11" s="1"/>
  <c r="W4" i="11"/>
  <c r="X6" i="11"/>
  <c r="Y6" i="11" s="1"/>
  <c r="Z6" i="11" s="1"/>
  <c r="AA6" i="11" s="1"/>
  <c r="AB6" i="11" s="1"/>
  <c r="AC6" i="11" s="1"/>
  <c r="AD6" i="11" s="1"/>
  <c r="K7" i="11"/>
  <c r="H16" i="13" l="1"/>
  <c r="O6" i="13"/>
  <c r="P5" i="13"/>
  <c r="E18" i="13"/>
  <c r="F17" i="13"/>
  <c r="H17" i="13" s="1"/>
  <c r="AE6" i="11"/>
  <c r="AF6" i="11" s="1"/>
  <c r="AG6" i="11" s="1"/>
  <c r="AH6" i="11" s="1"/>
  <c r="AI6" i="11" s="1"/>
  <c r="AJ6" i="11" s="1"/>
  <c r="AD4" i="11"/>
  <c r="L7" i="11"/>
  <c r="E19" i="13" l="1"/>
  <c r="F18" i="13"/>
  <c r="H18" i="13" s="1"/>
  <c r="P4" i="13"/>
  <c r="P6" i="13"/>
  <c r="Q5" i="13"/>
  <c r="AK6" i="11"/>
  <c r="AL6" i="11" s="1"/>
  <c r="AM6" i="11" s="1"/>
  <c r="AN6" i="11" s="1"/>
  <c r="AO6" i="11" s="1"/>
  <c r="AP6" i="11" s="1"/>
  <c r="AQ6" i="11" s="1"/>
  <c r="M7" i="11"/>
  <c r="R5" i="13" l="1"/>
  <c r="Q6" i="13"/>
  <c r="F19" i="13"/>
  <c r="H19" i="13" s="1"/>
  <c r="AR6" i="11"/>
  <c r="AS6" i="11" s="1"/>
  <c r="AK4" i="11"/>
  <c r="N7" i="11"/>
  <c r="R6" i="13" l="1"/>
  <c r="S5" i="13"/>
  <c r="AT6" i="11"/>
  <c r="AS7" i="11"/>
  <c r="AR4" i="11"/>
  <c r="O7" i="11"/>
  <c r="T5" i="13" l="1"/>
  <c r="S6" i="13"/>
  <c r="AU6" i="11"/>
  <c r="AT7" i="11"/>
  <c r="U5" i="13" l="1"/>
  <c r="T6" i="13"/>
  <c r="AV6" i="11"/>
  <c r="AU7" i="11"/>
  <c r="P7" i="11"/>
  <c r="Q7" i="11"/>
  <c r="U6" i="13" l="1"/>
  <c r="V5" i="13"/>
  <c r="AW6" i="11"/>
  <c r="AV7" i="11"/>
  <c r="R7" i="11"/>
  <c r="V6" i="13" l="1"/>
  <c r="W5" i="13"/>
  <c r="AX6" i="11"/>
  <c r="AY6" i="11" s="1"/>
  <c r="AW7" i="11"/>
  <c r="S7" i="11"/>
  <c r="W6" i="13" l="1"/>
  <c r="W4" i="13"/>
  <c r="X5" i="13"/>
  <c r="AY7" i="11"/>
  <c r="AZ6" i="11"/>
  <c r="AY4" i="11"/>
  <c r="AX7" i="11"/>
  <c r="T7" i="11"/>
  <c r="X6" i="13" l="1"/>
  <c r="Y5" i="13"/>
  <c r="BA6" i="11"/>
  <c r="AZ7" i="11"/>
  <c r="U7" i="11"/>
  <c r="Y6" i="13" l="1"/>
  <c r="Z5" i="13"/>
  <c r="BA7" i="11"/>
  <c r="BB6" i="11"/>
  <c r="V7" i="11"/>
  <c r="AA5" i="13" l="1"/>
  <c r="Z6" i="13"/>
  <c r="BB7" i="11"/>
  <c r="BC6" i="11"/>
  <c r="W7" i="11"/>
  <c r="AB5" i="13" l="1"/>
  <c r="AA6" i="13"/>
  <c r="BC7" i="11"/>
  <c r="BD6" i="11"/>
  <c r="X7" i="11"/>
  <c r="AC5" i="13" l="1"/>
  <c r="AB6" i="13"/>
  <c r="BE6" i="11"/>
  <c r="BD7" i="11"/>
  <c r="Y7" i="11"/>
  <c r="AD5" i="13" l="1"/>
  <c r="AC6" i="13"/>
  <c r="BE7" i="11"/>
  <c r="BF6" i="11"/>
  <c r="Z7" i="11"/>
  <c r="AE5" i="13" l="1"/>
  <c r="AD4" i="13"/>
  <c r="AD6" i="13"/>
  <c r="BF7" i="11"/>
  <c r="BG6" i="11"/>
  <c r="BF4" i="11"/>
  <c r="AA7" i="11"/>
  <c r="AE6" i="13" l="1"/>
  <c r="AF5" i="13"/>
  <c r="BG7" i="11"/>
  <c r="BH6" i="11"/>
  <c r="AB7" i="11"/>
  <c r="AG5" i="13" l="1"/>
  <c r="AF6" i="13"/>
  <c r="BI6" i="11"/>
  <c r="BH7" i="11"/>
  <c r="AC7" i="11"/>
  <c r="AG6" i="13" l="1"/>
  <c r="AH5" i="13"/>
  <c r="BJ6" i="11"/>
  <c r="BI7" i="11"/>
  <c r="AD7" i="11"/>
  <c r="AI5" i="13" l="1"/>
  <c r="AH6" i="13"/>
  <c r="BK6" i="11"/>
  <c r="BJ7" i="11"/>
  <c r="AE7" i="11"/>
  <c r="AI6" i="13" l="1"/>
  <c r="AJ5" i="13"/>
  <c r="BL6" i="11"/>
  <c r="BM6" i="11" s="1"/>
  <c r="BK7" i="11"/>
  <c r="AF7" i="11"/>
  <c r="BM4" i="11" l="1"/>
  <c r="BN6" i="11"/>
  <c r="BM7" i="11"/>
  <c r="AK5" i="13"/>
  <c r="AJ6" i="13"/>
  <c r="BL7" i="11"/>
  <c r="AG7" i="11"/>
  <c r="BO6" i="11" l="1"/>
  <c r="BN7" i="11"/>
  <c r="AK6" i="13"/>
  <c r="AK4" i="13"/>
  <c r="AL5" i="13"/>
  <c r="AH7" i="11"/>
  <c r="BO7" i="11" l="1"/>
  <c r="BP6" i="11"/>
  <c r="AM5" i="13"/>
  <c r="AL6" i="13"/>
  <c r="AI7" i="11"/>
  <c r="BQ6" i="11" l="1"/>
  <c r="BP7" i="11"/>
  <c r="AM6" i="13"/>
  <c r="AN5" i="13"/>
  <c r="AJ7" i="11"/>
  <c r="BR6" i="11" l="1"/>
  <c r="BQ7" i="11"/>
  <c r="AN6" i="13"/>
  <c r="AO5" i="13"/>
  <c r="AK7" i="11"/>
  <c r="BR7" i="11" l="1"/>
  <c r="BS6" i="11"/>
  <c r="AP5" i="13"/>
  <c r="AO6" i="13"/>
  <c r="AL7" i="11"/>
  <c r="BT6" i="11" l="1"/>
  <c r="BS7" i="11"/>
  <c r="AQ5" i="13"/>
  <c r="AP6" i="13"/>
  <c r="AM7" i="11"/>
  <c r="BT7" i="11" l="1"/>
  <c r="BT4" i="11"/>
  <c r="BU6" i="11"/>
  <c r="AR5" i="13"/>
  <c r="AQ6" i="13"/>
  <c r="AN7" i="11"/>
  <c r="BU7" i="11" l="1"/>
  <c r="BV6" i="11"/>
  <c r="AS5" i="13"/>
  <c r="AR4" i="13"/>
  <c r="AR6" i="13"/>
  <c r="AO7" i="11"/>
  <c r="BW6" i="11" l="1"/>
  <c r="BV7" i="11"/>
  <c r="AS6" i="13"/>
  <c r="AT5" i="13"/>
  <c r="AP7" i="11"/>
  <c r="BX6" i="11" l="1"/>
  <c r="BW7" i="11"/>
  <c r="AT6" i="13"/>
  <c r="AU5" i="13"/>
  <c r="AQ7" i="11"/>
  <c r="BX7" i="11" l="1"/>
  <c r="BY6" i="11"/>
  <c r="AU6" i="13"/>
  <c r="AV5" i="13"/>
  <c r="AR7" i="11"/>
  <c r="BZ6" i="11" l="1"/>
  <c r="BY7" i="11"/>
  <c r="AV6" i="13"/>
  <c r="AW5" i="13"/>
  <c r="BZ7" i="11" l="1"/>
  <c r="CA6" i="11"/>
  <c r="AW6" i="13"/>
  <c r="AX5" i="13"/>
  <c r="CA4" i="11" l="1"/>
  <c r="CA7" i="11"/>
  <c r="CB6" i="11"/>
  <c r="AY5" i="13"/>
  <c r="AX6" i="13"/>
  <c r="CB7" i="11" l="1"/>
  <c r="CC6" i="11"/>
  <c r="AY4" i="13"/>
  <c r="AZ5" i="13"/>
  <c r="AY6" i="13"/>
  <c r="CC7" i="11" l="1"/>
  <c r="CD6" i="11"/>
  <c r="AZ6" i="13"/>
  <c r="BA5" i="13"/>
  <c r="CE6" i="11" l="1"/>
  <c r="CD7" i="11"/>
  <c r="BB5" i="13"/>
  <c r="BA6" i="13"/>
  <c r="CF6" i="11" l="1"/>
  <c r="CE7" i="11"/>
  <c r="BC5" i="13"/>
  <c r="BB6" i="13"/>
  <c r="CF7" i="11" l="1"/>
  <c r="CG6" i="11"/>
  <c r="BD5" i="13"/>
  <c r="BC6" i="13"/>
  <c r="CG7" i="11" l="1"/>
  <c r="CH6" i="11"/>
  <c r="BE5" i="13"/>
  <c r="BD6" i="13"/>
  <c r="CH4" i="11" l="1"/>
  <c r="CH7" i="11"/>
  <c r="CI6" i="11"/>
  <c r="BE6" i="13"/>
  <c r="BF5" i="13"/>
  <c r="CI7" i="11" l="1"/>
  <c r="CJ6" i="11"/>
  <c r="BF6" i="13"/>
  <c r="BG5" i="13"/>
  <c r="BF4" i="13"/>
  <c r="CK6" i="11" l="1"/>
  <c r="CJ7" i="11"/>
  <c r="BG6" i="13"/>
  <c r="BH5" i="13"/>
  <c r="CL6" i="11" l="1"/>
  <c r="CK7" i="11"/>
  <c r="BH6" i="13"/>
  <c r="BI5" i="13"/>
  <c r="CM6" i="11" l="1"/>
  <c r="CL7" i="11"/>
  <c r="BI6" i="13"/>
  <c r="BJ5" i="13"/>
  <c r="CN6" i="11" l="1"/>
  <c r="CM7" i="11"/>
  <c r="BK5" i="13"/>
  <c r="BJ6" i="13"/>
  <c r="CN7" i="11" l="1"/>
  <c r="CO6" i="11"/>
  <c r="BL5" i="13"/>
  <c r="BL6" i="13" s="1"/>
  <c r="BK6" i="13"/>
  <c r="CP6" i="11" l="1"/>
  <c r="CO4" i="11"/>
  <c r="CO7" i="11"/>
  <c r="CQ6" i="11" l="1"/>
  <c r="CP7" i="11"/>
  <c r="CR6" i="11" l="1"/>
  <c r="CQ7" i="11"/>
  <c r="CS6" i="11" l="1"/>
  <c r="CR7" i="11"/>
  <c r="CT6" i="11" l="1"/>
  <c r="CS7" i="11"/>
  <c r="CT7" i="11" l="1"/>
  <c r="CU6" i="11"/>
  <c r="CV6" i="11" l="1"/>
  <c r="CU7" i="11"/>
  <c r="CV4" i="11" l="1"/>
  <c r="CW6" i="11"/>
  <c r="CV7" i="11"/>
  <c r="CX6" i="11" l="1"/>
  <c r="CW7" i="11"/>
  <c r="CX7" i="11" l="1"/>
  <c r="CY6" i="11"/>
  <c r="CZ6" i="11" l="1"/>
  <c r="CY7" i="11"/>
  <c r="DA6" i="11" l="1"/>
  <c r="CZ7" i="11"/>
  <c r="DB6" i="11" l="1"/>
  <c r="DA7" i="11"/>
  <c r="DB7" i="11" l="1"/>
  <c r="DC6" i="11"/>
  <c r="DC4" i="11" l="1"/>
  <c r="DC7" i="11"/>
  <c r="DD6" i="11"/>
  <c r="DD7" i="11" l="1"/>
  <c r="DE6" i="11"/>
  <c r="DF6" i="11" l="1"/>
  <c r="DE7" i="11"/>
  <c r="DF7" i="11" l="1"/>
  <c r="DG6" i="11"/>
  <c r="DG7" i="11" l="1"/>
  <c r="DH6" i="11"/>
  <c r="DH7" i="11" l="1"/>
  <c r="DI6" i="11"/>
  <c r="DI7" i="11" l="1"/>
  <c r="DJ6" i="11"/>
  <c r="DJ4" i="11" l="1"/>
  <c r="DJ7" i="11"/>
  <c r="DK6" i="11"/>
  <c r="DL6" i="11" l="1"/>
  <c r="DK7" i="11"/>
  <c r="DM6" i="11" l="1"/>
  <c r="DL7" i="11"/>
  <c r="DN6" i="11" l="1"/>
  <c r="DM7" i="11"/>
  <c r="DN7" i="11" l="1"/>
  <c r="DO6" i="11"/>
  <c r="DP6" i="11" l="1"/>
  <c r="DO7" i="11"/>
  <c r="DP7" i="11" l="1"/>
  <c r="DQ6" i="11"/>
  <c r="DQ4" i="11" l="1"/>
  <c r="DQ7" i="11"/>
  <c r="DR6" i="11"/>
  <c r="DR7" i="11" l="1"/>
  <c r="DS6" i="11"/>
  <c r="DS7" i="11" l="1"/>
  <c r="DT6" i="11"/>
  <c r="DT7" i="11" l="1"/>
  <c r="DU6" i="11"/>
  <c r="DU7" i="11" l="1"/>
  <c r="DV6" i="11"/>
  <c r="DV7" i="11" l="1"/>
  <c r="DW6" i="11"/>
  <c r="DW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tc={151F5CB3-F6E4-410D-B9FD-74EA41BC6C1E}</author>
    <author>tc={CA4613D4-B225-43A8-B45F-C0C4CA4AB70F}</author>
    <author>tc={92595E80-CFCB-4B0F-83B7-DE24784038CA}</author>
    <author>tc={73482534-041D-40AB-B42B-827BCD8BCBF3}</author>
    <author>tc={7A951893-F23E-488A-A46D-54A6900F862B}</author>
    <author>tc={B88A5411-F1EE-4D23-99B9-08458C997ACF}</author>
    <author>tc={AACEF516-5973-41AF-8E98-67FFFA043486}</author>
    <author>tc={72927E32-4438-4FEB-AA4D-41FED1694EE2}</author>
    <author>tc={2E5341ED-05B5-4370-BEBD-2E896B9959FF}</author>
    <author>tc={C57ACAD2-5D2A-4EA7-81CF-4ABF6F6875C5}</author>
    <author>tc={55AFDAC8-99DD-43A0-8F91-601A0F3E6DD8}</author>
    <author>tc={DE3B0F0C-77E9-4AFF-9C91-8B3EC0FA2466}</author>
    <author>tc={E83C6006-F1C4-492E-8E93-9D229F76DD7A}</author>
    <author>tc={C9353B30-0989-476D-B28B-07443FA93F4A}</author>
    <author>tc={2610D69A-D9F6-4FAD-9349-5D7BE7B30A6A}</author>
    <author>tc={32C6633D-AE20-47A3-8803-0AA761C75EA4}</author>
    <author>tc={85658515-7E9A-4075-8E26-9E48B15BA6EA}</author>
    <author>tc={943ED6CA-DACA-4674-900A-1FBE6084A9D6}</author>
    <author>tc={9FC9CDC9-5738-4621-8C2D-F4F1D12D3A43}</author>
    <author>tc={D74934ED-5992-4331-92DC-D50A3710C5C3}</author>
    <author>tc={89FD8321-6276-4267-A658-FB5C02C98BF5}</author>
    <author>tc={272FBD41-9376-4786-BBBE-A2477465F0D4}</author>
    <author>tc={9FAAF460-3660-44EF-85CE-72E18530509D}</author>
    <author>tc={B2182D26-4C48-4066-919D-B0098277F9A2}</author>
    <author>tc={2661E0C8-FA24-44C0-B51A-BAA8BA0A42DE}</author>
    <author>tc={6F0ABE39-6B59-4981-9EE5-73BC19E45C3D}</author>
    <author>tc={C860CE55-3E44-4183-94B4-C5E92E9BE344}</author>
    <author>tc={348211A8-607C-4F84-8869-6B3D8C4979CC}</author>
    <author>tc={434CDBE4-C96E-4540-8D94-66D7E01109B8}</author>
    <author>tc={B4E2AAA6-2CC6-4437-A211-701F898FFD3C}</author>
    <author>tc={6BF0FDD1-6869-49AB-ABD4-EB0F81117FFC}</author>
    <author>tc={D2E120B1-DCBE-44FF-9A60-3574A812F9D5}</author>
    <author>tc={703F7827-EE5C-4F9A-92FA-BE67AFA9F664}</author>
    <author>tc={69D9159A-5867-4C6F-9CE2-AA2237D4B2ED}</author>
    <author>tc={FAD89B72-86E6-40F3-BECD-EBDD4A3F8CF7}</author>
    <author>tc={057E67AE-A539-4406-B56B-A805ADDCAB7B}</author>
    <author>tc={A0D1D80A-2702-4A61-ADC0-FA580266D457}</author>
    <author>tc={44D16264-39AB-416E-B136-2DA415212A9D}</author>
    <author>tc={2EE314B5-6227-414A-89BB-A837D3889B8D}</author>
    <author>tc={A4755AE4-766A-4D80-B7D1-8A3EB1A8C0CB}</author>
    <author>tc={0DBF8694-B954-41E4-B9A4-49BE8D95C8A6}</author>
    <author>tc={9DC0BFE3-8998-4921-9A49-FD1145A2AD59}</author>
    <author>tc={79AB0EAF-D5A3-4AFC-A3C9-5B896E3DE082}</author>
    <author>tc={E9D3FBD2-8AE6-4428-AC11-DA5A15B83894}</author>
    <author>tc={EE60A45E-7677-486C-A0F9-C1E81F264FEB}</author>
    <author>tc={EDEF6E4A-28B0-4571-89BC-7C5577C694B8}</author>
    <author>tc={03DD790C-0852-4895-BA3D-A26DBF4AAE75}</author>
    <author>tc={5BBCD573-DB29-4B27-A250-69807183BD54}</author>
    <author>tc={C8D993A6-7D07-4343-A640-EEF82793E8ED}</author>
    <author>tc={AE7DAFF3-983E-485D-956F-74B139E3969F}</author>
  </authors>
  <commentList>
    <comment ref="T9" authorId="0" shapeId="0" xr:uid="{151F5CB3-F6E4-410D-B9FD-74EA41BC6C1E}">
      <text>
        <t>[Threaded comment]
Your version of Excel allows you to read this threaded comment; however, any edits to it will get removed if the file is opened in a newer version of Excel. Learn more: https://go.microsoft.com/fwlink/?linkid=870924
Comment:
    Assignment 1</t>
      </text>
    </comment>
    <comment ref="AO9" authorId="1" shapeId="0" xr:uid="{CA4613D4-B225-43A8-B45F-C0C4CA4AB70F}">
      <text>
        <t>[Threaded comment]
Your version of Excel allows you to read this threaded comment; however, any edits to it will get removed if the file is opened in a newer version of Excel. Learn more: https://go.microsoft.com/fwlink/?linkid=870924
Comment:
    Progress Report Delivery 1</t>
      </text>
    </comment>
    <comment ref="CE9" authorId="2" shapeId="0" xr:uid="{92595E80-CFCB-4B0F-83B7-DE24784038CA}">
      <text>
        <t>[Threaded comment]
Your version of Excel allows you to read this threaded comment; however, any edits to it will get removed if the file is opened in a newer version of Excel. Learn more: https://go.microsoft.com/fwlink/?linkid=870924
Comment:
    Progree Report #2 and In-Progress Presentation + Review</t>
      </text>
    </comment>
    <comment ref="CZ9" authorId="3" shapeId="0" xr:uid="{73482534-041D-40AB-B42B-827BCD8BCBF3}">
      <text>
        <t>[Threaded comment]
Your version of Excel allows you to read this threaded comment; however, any edits to it will get removed if the file is opened in a newer version of Excel. Learn more: https://go.microsoft.com/fwlink/?linkid=870924
Comment:
    Final Presentation + Draft Final Report Delivery</t>
      </text>
    </comment>
    <comment ref="DG9" authorId="4" shapeId="0" xr:uid="{7A951893-F23E-488A-A46D-54A6900F862B}">
      <text>
        <t>[Threaded comment]
Your version of Excel allows you to read this threaded comment; however, any edits to it will get removed if the file is opened in a newer version of Excel. Learn more: https://go.microsoft.com/fwlink/?linkid=870924
Comment:
    Oral Presentation</t>
      </text>
    </comment>
    <comment ref="AY10" authorId="5" shapeId="0" xr:uid="{B88A5411-F1EE-4D23-99B9-08458C997ACF}">
      <text>
        <t>[Threaded comment]
Your version of Excel allows you to read this threaded comment; however, any edits to it will get removed if the file is opened in a newer version of Excel. Learn more: https://go.microsoft.com/fwlink/?linkid=870924
Comment:
    ECE 450 Midterm</t>
      </text>
    </comment>
    <comment ref="BM10" authorId="6" shapeId="0" xr:uid="{AACEF516-5973-41AF-8E98-67FFFA043486}">
      <text>
        <t>[Threaded comment]
Your version of Excel allows you to read this threaded comment; however, any edits to it will get removed if the file is opened in a newer version of Excel. Learn more: https://go.microsoft.com/fwlink/?linkid=870924
Comment:
    ECE 508 Midterm</t>
      </text>
    </comment>
    <comment ref="BO10" authorId="7" shapeId="0" xr:uid="{72927E32-4438-4FEB-AA4D-41FED1694EE2}">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0" authorId="8" shapeId="0" xr:uid="{2E5341ED-05B5-4370-BEBD-2E896B9959FF}">
      <text>
        <t>[Threaded comment]
Your version of Excel allows you to read this threaded comment; however, any edits to it will get removed if the file is opened in a newer version of Excel. Learn more: https://go.microsoft.com/fwlink/?linkid=870924
Comment:
    ECE 460 Midterm 2</t>
      </text>
    </comment>
    <comment ref="CV10" authorId="9" shapeId="0" xr:uid="{C57ACAD2-5D2A-4EA7-81CF-4ABF6F6875C5}">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J10" authorId="10" shapeId="0" xr:uid="{55AFDAC8-99DD-43A0-8F91-601A0F3E6DD8}">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Q10" authorId="11" shapeId="0" xr:uid="{DE3B0F0C-77E9-4AFF-9C91-8B3EC0FA2466}">
      <text>
        <t>[Threaded comment]
Your version of Excel allows you to read this threaded comment; however, any edits to it will get removed if the file is opened in a newer version of Excel. Learn more: https://go.microsoft.com/fwlink/?linkid=870924
Comment:
    ECE 450 Final Exam
Reply:
    ECE 460 Final Exam</t>
      </text>
    </comment>
    <comment ref="BA11" authorId="12" shapeId="0" xr:uid="{E83C6006-F1C4-492E-8E93-9D229F76DD7A}">
      <text>
        <t>[Threaded comment]
Your version of Excel allows you to read this threaded comment; however, any edits to it will get removed if the file is opened in a newer version of Excel. Learn more: https://go.microsoft.com/fwlink/?linkid=870924
Comment:
    ECE 615 Midterm</t>
      </text>
    </comment>
    <comment ref="DE11" authorId="13" shapeId="0" xr:uid="{C9353B30-0989-476D-B28B-07443FA93F4A}">
      <text>
        <t>[Threaded comment]
Your version of Excel allows you to read this threaded comment; however, any edits to it will get removed if the file is opened in a newer version of Excel. Learn more: https://go.microsoft.com/fwlink/?linkid=870924
Comment:
    ECE 615 Final Project</t>
      </text>
    </comment>
    <comment ref="DL11" authorId="14" shapeId="0" xr:uid="{2610D69A-D9F6-4FAD-9349-5D7BE7B30A6A}">
      <text>
        <t>[Threaded comment]
Your version of Excel allows you to read this threaded comment; however, any edits to it will get removed if the file is opened in a newer version of Excel. Learn more: https://go.microsoft.com/fwlink/?linkid=870924
Comment:
    ECE 615 Final Exam</t>
      </text>
    </comment>
    <comment ref="BA12" authorId="15" shapeId="0" xr:uid="{32C6633D-AE20-47A3-8803-0AA761C75EA4}">
      <text>
        <t>[Threaded comment]
Your version of Excel allows you to read this threaded comment; however, any edits to it will get removed if the file is opened in a newer version of Excel. Learn more: https://go.microsoft.com/fwlink/?linkid=870924
Comment:
    ECE 434 Midterm</t>
      </text>
    </comment>
    <comment ref="BO12" authorId="16" shapeId="0" xr:uid="{85658515-7E9A-4075-8E26-9E48B15BA6EA}">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2" authorId="17" shapeId="0" xr:uid="{943ED6CA-DACA-4674-900A-1FBE6084A9D6}">
      <text>
        <t>[Threaded comment]
Your version of Excel allows you to read this threaded comment; however, any edits to it will get removed if the file is opened in a newer version of Excel. Learn more: https://go.microsoft.com/fwlink/?linkid=870924
Comment:
    ECE 460 Midterm 2</t>
      </text>
    </comment>
    <comment ref="AN13" authorId="18" shapeId="0" xr:uid="{9FC9CDC9-5738-4621-8C2D-F4F1D12D3A43}">
      <text>
        <t>[Threaded comment]
Your version of Excel allows you to read this threaded comment; however, any edits to it will get removed if the file is opened in a newer version of Excel. Learn more: https://go.microsoft.com/fwlink/?linkid=870924
Comment:
    PHYS 3 Midterm</t>
      </text>
    </comment>
    <comment ref="BM13" authorId="19" shapeId="0" xr:uid="{D74934ED-5992-4331-92DC-D50A3710C5C3}">
      <text>
        <t>[Threaded comment]
Your version of Excel allows you to read this threaded comment; however, any edits to it will get removed if the file is opened in a newer version of Excel. Learn more: https://go.microsoft.com/fwlink/?linkid=870924
Comment:
    ECE 508 Midterm</t>
      </text>
    </comment>
    <comment ref="CD13" authorId="20" shapeId="0" xr:uid="{89FD8321-6276-4267-A658-FB5C02C98BF5}">
      <text>
        <t>[Threaded comment]
Your version of Excel allows you to read this threaded comment; however, any edits to it will get removed if the file is opened in a newer version of Excel. Learn more: https://go.microsoft.com/fwlink/?linkid=870924
Comment:
    PHYS 3 Midterm</t>
      </text>
    </comment>
    <comment ref="CR13" authorId="21" shapeId="0" xr:uid="{272FBD41-9376-4786-BBBE-A2477465F0D4}">
      <text>
        <t>[Threaded comment]
Your version of Excel allows you to read this threaded comment; however, any edits to it will get removed if the file is opened in a newer version of Excel. Learn more: https://go.microsoft.com/fwlink/?linkid=870924
Comment:
    HNRS 261 Final Project</t>
      </text>
    </comment>
    <comment ref="DJ13" authorId="22" shapeId="0" xr:uid="{9FAAF460-3660-44EF-85CE-72E18530509D}">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AY14" authorId="23" shapeId="0" xr:uid="{B2182D26-4C48-4066-919D-B0098277F9A2}">
      <text>
        <t>[Threaded comment]
Your version of Excel allows you to read this threaded comment; however, any edits to it will get removed if the file is opened in a newer version of Excel. Learn more: https://go.microsoft.com/fwlink/?linkid=870924
Comment:
    ECE 450 Midterm</t>
      </text>
    </comment>
    <comment ref="BM14" authorId="24" shapeId="0" xr:uid="{2661E0C8-FA24-44C0-B51A-BAA8BA0A42DE}">
      <text>
        <t>[Threaded comment]
Your version of Excel allows you to read this threaded comment; however, any edits to it will get removed if the file is opened in a newer version of Excel. Learn more: https://go.microsoft.com/fwlink/?linkid=870924
Comment:
    ECE 508 Midterm</t>
      </text>
    </comment>
    <comment ref="BO14" authorId="25" shapeId="0" xr:uid="{6F0ABE39-6B59-4981-9EE5-73BC19E45C3D}">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4" authorId="26" shapeId="0" xr:uid="{C860CE55-3E44-4183-94B4-C5E92E9BE344}">
      <text>
        <t>[Threaded comment]
Your version of Excel allows you to read this threaded comment; however, any edits to it will get removed if the file is opened in a newer version of Excel. Learn more: https://go.microsoft.com/fwlink/?linkid=870924
Comment:
    ECE 460 Midterm 2</t>
      </text>
    </comment>
    <comment ref="CV14" authorId="27" shapeId="0" xr:uid="{348211A8-607C-4F84-8869-6B3D8C4979CC}">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J14" authorId="28" shapeId="0" xr:uid="{434CDBE4-C96E-4540-8D94-66D7E01109B8}">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Q14" authorId="29" shapeId="0" xr:uid="{B4E2AAA6-2CC6-4437-A211-701F898FFD3C}">
      <text>
        <t>[Threaded comment]
Your version of Excel allows you to read this threaded comment; however, any edits to it will get removed if the file is opened in a newer version of Excel. Learn more: https://go.microsoft.com/fwlink/?linkid=870924
Comment:
    ECE 450 and ECE 460 Final Exam</t>
      </text>
    </comment>
    <comment ref="BA15" authorId="30" shapeId="0" xr:uid="{6BF0FDD1-6869-49AB-ABD4-EB0F81117FFC}">
      <text>
        <t>[Threaded comment]
Your version of Excel allows you to read this threaded comment; however, any edits to it will get removed if the file is opened in a newer version of Excel. Learn more: https://go.microsoft.com/fwlink/?linkid=870924
Comment:
    ECE 611 Midterm
Reply:
    ECE 615 Midterm</t>
      </text>
    </comment>
    <comment ref="BB15" authorId="31" shapeId="0" xr:uid="{D2E120B1-DCBE-44FF-9A60-3574A812F9D5}">
      <text>
        <t>[Threaded comment]
Your version of Excel allows you to read this threaded comment; however, any edits to it will get removed if the file is opened in a newer version of Excel. Learn more: https://go.microsoft.com/fwlink/?linkid=870924
Comment:
    ECE 476 Midterm</t>
      </text>
    </comment>
    <comment ref="DE15" authorId="32" shapeId="0" xr:uid="{703F7827-EE5C-4F9A-92FA-BE67AFA9F664}">
      <text>
        <t>[Threaded comment]
Your version of Excel allows you to read this threaded comment; however, any edits to it will get removed if the file is opened in a newer version of Excel. Learn more: https://go.microsoft.com/fwlink/?linkid=870924
Comment:
    ECE 611 Final Project
Reply:
    ECE 615 Final Project</t>
      </text>
    </comment>
    <comment ref="DL15" authorId="33" shapeId="0" xr:uid="{69D9159A-5867-4C6F-9CE2-AA2237D4B2ED}">
      <text>
        <t>[Threaded comment]
Your version of Excel allows you to read this threaded comment; however, any edits to it will get removed if the file is opened in a newer version of Excel. Learn more: https://go.microsoft.com/fwlink/?linkid=870924
Comment:
    ECE 615 Final Exam</t>
      </text>
    </comment>
    <comment ref="DR15" authorId="34" shapeId="0" xr:uid="{FAD89B72-86E6-40F3-BECD-EBDD4A3F8CF7}">
      <text>
        <t>[Threaded comment]
Your version of Excel allows you to read this threaded comment; however, any edits to it will get removed if the file is opened in a newer version of Excel. Learn more: https://go.microsoft.com/fwlink/?linkid=870924
Comment:
    ECE 476 Final</t>
      </text>
    </comment>
    <comment ref="AN16" authorId="35" shapeId="0" xr:uid="{057E67AE-A539-4406-B56B-A805ADDCAB7B}">
      <text>
        <t>[Threaded comment]
Your version of Excel allows you to read this threaded comment; however, any edits to it will get removed if the file is opened in a newer version of Excel. Learn more: https://go.microsoft.com/fwlink/?linkid=870924
Comment:
    PHYS 3 Midterm</t>
      </text>
    </comment>
    <comment ref="AY16" authorId="36" shapeId="0" xr:uid="{A0D1D80A-2702-4A61-ADC0-FA580266D457}">
      <text>
        <t>[Threaded comment]
Your version of Excel allows you to read this threaded comment; however, any edits to it will get removed if the file is opened in a newer version of Excel. Learn more: https://go.microsoft.com/fwlink/?linkid=870924
Comment:
    ECE 450 Midterm</t>
      </text>
    </comment>
    <comment ref="BA16" authorId="37" shapeId="0" xr:uid="{44D16264-39AB-416E-B136-2DA415212A9D}">
      <text>
        <t>[Threaded comment]
Your version of Excel allows you to read this threaded comment; however, any edits to it will get removed if the file is opened in a newer version of Excel. Learn more: https://go.microsoft.com/fwlink/?linkid=870924
Comment:
    ECE 434 Midterm
Reply:
    ECE 611 and ECE 615 Midterm</t>
      </text>
    </comment>
    <comment ref="BB16" authorId="38" shapeId="0" xr:uid="{2EE314B5-6227-414A-89BB-A837D3889B8D}">
      <text>
        <t>[Threaded comment]
Your version of Excel allows you to read this threaded comment; however, any edits to it will get removed if the file is opened in a newer version of Excel. Learn more: https://go.microsoft.com/fwlink/?linkid=870924
Comment:
    ECE 476 Midterm</t>
      </text>
    </comment>
    <comment ref="BM16" authorId="39" shapeId="0" xr:uid="{A4755AE4-766A-4D80-B7D1-8A3EB1A8C0CB}">
      <text>
        <t>[Threaded comment]
Your version of Excel allows you to read this threaded comment; however, any edits to it will get removed if the file is opened in a newer version of Excel. Learn more: https://go.microsoft.com/fwlink/?linkid=870924
Comment:
    ECE 508 Midterm</t>
      </text>
    </comment>
    <comment ref="BO16" authorId="40" shapeId="0" xr:uid="{0DBF8694-B954-41E4-B9A4-49BE8D95C8A6}">
      <text>
        <t>[Threaded comment]
Your version of Excel allows you to read this threaded comment; however, any edits to it will get removed if the file is opened in a newer version of Excel. Learn more: https://go.microsoft.com/fwlink/?linkid=870924
Comment:
    ECE 460 Midterm 1</t>
      </text>
    </comment>
    <comment ref="CD16" authorId="41" shapeId="0" xr:uid="{9DC0BFE3-8998-4921-9A49-FD1145A2AD59}">
      <text>
        <t>[Threaded comment]
Your version of Excel allows you to read this threaded comment; however, any edits to it will get removed if the file is opened in a newer version of Excel. Learn more: https://go.microsoft.com/fwlink/?linkid=870924
Comment:
    PHYS 3 Midterm</t>
      </text>
    </comment>
    <comment ref="CJ16" authorId="42" shapeId="0" xr:uid="{79AB0EAF-D5A3-4AFC-A3C9-5B896E3DE082}">
      <text>
        <t>[Threaded comment]
Your version of Excel allows you to read this threaded comment; however, any edits to it will get removed if the file is opened in a newer version of Excel. Learn more: https://go.microsoft.com/fwlink/?linkid=870924
Comment:
    ECE 460 Midterm 2</t>
      </text>
    </comment>
    <comment ref="CR16" authorId="43" shapeId="0" xr:uid="{E9D3FBD2-8AE6-4428-AC11-DA5A15B83894}">
      <text>
        <t>[Threaded comment]
Your version of Excel allows you to read this threaded comment; however, any edits to it will get removed if the file is opened in a newer version of Excel. Learn more: https://go.microsoft.com/fwlink/?linkid=870924
Comment:
    HNRS 261 Final Project</t>
      </text>
    </comment>
    <comment ref="CV16" authorId="44" shapeId="0" xr:uid="{EE60A45E-7677-486C-A0F9-C1E81F264FEB}">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E16" authorId="45" shapeId="0" xr:uid="{EDEF6E4A-28B0-4571-89BC-7C5577C694B8}">
      <text>
        <t>[Threaded comment]
Your version of Excel allows you to read this threaded comment; however, any edits to it will get removed if the file is opened in a newer version of Excel. Learn more: https://go.microsoft.com/fwlink/?linkid=870924
Comment:
    ECE 611 Final Project
Reply:
    ECE 615 Final Project</t>
      </text>
    </comment>
    <comment ref="DJ16" authorId="46" shapeId="0" xr:uid="{03DD790C-0852-4895-BA3D-A26DBF4AAE75}">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L16" authorId="47" shapeId="0" xr:uid="{5BBCD573-DB29-4B27-A250-69807183BD54}">
      <text>
        <t>[Threaded comment]
Your version of Excel allows you to read this threaded comment; however, any edits to it will get removed if the file is opened in a newer version of Excel. Learn more: https://go.microsoft.com/fwlink/?linkid=870924
Comment:
    ECE 614 Final Exam</t>
      </text>
    </comment>
    <comment ref="DQ16" authorId="48" shapeId="0" xr:uid="{C8D993A6-7D07-4343-A640-EEF82793E8ED}">
      <text>
        <t>[Threaded comment]
Your version of Excel allows you to read this threaded comment; however, any edits to it will get removed if the file is opened in a newer version of Excel. Learn more: https://go.microsoft.com/fwlink/?linkid=870924
Comment:
    ECE 450 and ECE 460 Final Exam</t>
      </text>
    </comment>
    <comment ref="DR16" authorId="49" shapeId="0" xr:uid="{AE7DAFF3-983E-485D-956F-74B139E3969F}">
      <text>
        <t>[Threaded comment]
Your version of Excel allows you to read this threaded comment; however, any edits to it will get removed if the file is opened in a newer version of Excel. Learn more: https://go.microsoft.com/fwlink/?linkid=870924
Comment:
    ECE 476 Final</t>
      </text>
    </comment>
  </commentList>
</comments>
</file>

<file path=xl/sharedStrings.xml><?xml version="1.0" encoding="utf-8"?>
<sst xmlns="http://schemas.openxmlformats.org/spreadsheetml/2006/main" count="162" uniqueCount="78">
  <si>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</si>
  <si>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</si>
  <si>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</si>
  <si>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</si>
  <si>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</si>
  <si>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</si>
  <si>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</si>
  <si>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</si>
  <si>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</si>
  <si>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</si>
  <si>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</si>
  <si>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</si>
  <si>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</si>
  <si>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</si>
  <si>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</si>
  <si>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</si>
  <si>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</si>
  <si>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</si>
  <si>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</si>
  <si>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</si>
  <si>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</si>
  <si>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</si>
  <si>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</si>
  <si>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</si>
  <si>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</si>
  <si>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</si>
  <si>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</si>
  <si>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</si>
  <si>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</si>
  <si>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</si>
  <si>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</si>
  <si>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</si>
  <si>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</si>
  <si>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</si>
  <si>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</si>
  <si>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</si>
  <si>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</si>
  <si>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</si>
  <si>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</si>
  <si>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</si>
  <si>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</si>
  <si>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</si>
  <si>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</si>
  <si>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</si>
  <si>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</si>
  <si>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</si>
  <si>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</si>
  <si>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</si>
  <si>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</si>
  <si>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</si>
  <si>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</si>
  <si>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</si>
  <si>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Class Schedules</t>
  </si>
  <si>
    <t>Week 2</t>
  </si>
  <si>
    <t>Week 3</t>
  </si>
  <si>
    <t>Week 4</t>
  </si>
  <si>
    <t>Week 5</t>
  </si>
  <si>
    <t>Week 6</t>
  </si>
  <si>
    <t>Week 7</t>
  </si>
  <si>
    <t>Week 8</t>
  </si>
  <si>
    <t>Week 9</t>
  </si>
  <si>
    <t>Week 10</t>
  </si>
  <si>
    <t>Week 11</t>
  </si>
  <si>
    <t>Week 1</t>
  </si>
  <si>
    <t>Angelie Ngo</t>
  </si>
  <si>
    <t>Farris El Machtani Idrissi</t>
  </si>
  <si>
    <t>George Gomez</t>
  </si>
  <si>
    <t>Gilberto Barrientos</t>
  </si>
  <si>
    <t>Hernan Arias</t>
  </si>
  <si>
    <t>Robert Wallace</t>
  </si>
  <si>
    <t>Week 12</t>
  </si>
  <si>
    <t>Week 13</t>
  </si>
  <si>
    <t>Week 14</t>
  </si>
  <si>
    <t>Week 15</t>
  </si>
  <si>
    <t>Week 16</t>
  </si>
  <si>
    <t>Spring Recess</t>
  </si>
  <si>
    <t>Week 17</t>
  </si>
  <si>
    <t>Combined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</si>
</sst>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6100"/>
      <name val="Calibri"/>
      <family val="2"/>
      <scheme val="minor"/>
    </font>
    <font>
      <sz val="11"/>
      <color rgb="FF9C0006"/>
      <name val="Calibri"/>
      <family val="2"/>
      <scheme val="minor"/>
    </font>
    <font>
      <sz val="8"/>
      <name val="Calibri"/>
      <family val="2"/>
      <scheme val="minor"/>
    </font>
    <font>
      <sz val="9"/>
      <color indexed="81"/>
      <name val="Tahoma"/>
      <family val="2"/>
    </font>
  </fonts>
  <fills count="2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rgb="FFFF0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indexed="64"/>
      </top>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medium">
        <color indexed="64"/>
      </left>
      <right style="medium">
        <color indexed="64"/>
      </right>
      <top style="medium">
        <color indexed="64"/>
      </top>
      <bottom style="medium">
        <color theme="0" tint="-0.14996795556505021"/>
      </bottom>
      <diagonal/>
    </border>
    <border>
      <left style="medium">
        <color indexed="64"/>
      </left>
      <right style="medium">
        <color indexed="64"/>
      </right>
      <top style="medium">
        <color theme="0" tint="-0.14996795556505021"/>
      </top>
      <bottom style="medium">
        <color theme="0" tint="-0.14996795556505021"/>
      </bottom>
      <diagonal/>
    </border>
    <border>
      <left style="medium">
        <color indexed="64"/>
      </left>
      <right style="medium">
        <color indexed="64"/>
      </right>
      <top style="medium">
        <color theme="0" tint="-0.14996795556505021"/>
      </top>
      <bottom style="medium">
        <color indexed="64"/>
      </bottom>
      <diagonal/>
    </border>
  </borders>
  <cellStyleXfs count="21">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14" borderId="0" applyNumberFormat="0" applyBorder="0" applyAlignment="0" applyProtection="0"/>
    <xf numFmtId="0" fontId="2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cellStyleXfs>
  <cellXfs count="13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9" fillId="0" borderId="0" xfId="8">
      <alignment horizontal="right" indent="1"/>
    </xf>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0" borderId="0" xfId="8" applyBorder="1">
      <alignment horizontal="right" indent="1"/>
    </xf>
    <xf numFmtId="0" fontId="0" fillId="0" borderId="11" xfId="0" applyBorder="1" applyAlignment="1">
      <alignment horizontal="center" vertical="center"/>
    </xf>
    <xf numFmtId="0" fontId="0" fillId="0" borderId="12" xfId="0" applyBorder="1" applyAlignment="1">
      <alignment horizontal="center" vertical="center"/>
    </xf>
    <xf numFmtId="166" fontId="0" fillId="7" borderId="6" xfId="0" applyNumberFormat="1" applyFill="1" applyBorder="1" applyAlignment="1">
      <alignment horizontal="center" vertical="center" wrapText="1"/>
    </xf>
    <xf numFmtId="166" fontId="0" fillId="7" borderId="0" xfId="0" applyNumberFormat="1" applyFill="1" applyBorder="1" applyAlignment="1">
      <alignment horizontal="center" vertical="center" wrapText="1"/>
    </xf>
    <xf numFmtId="166" fontId="0" fillId="7" borderId="7" xfId="0" applyNumberFormat="1" applyFill="1" applyBorder="1" applyAlignment="1">
      <alignment horizontal="center" vertical="center" wrapText="1"/>
    </xf>
    <xf numFmtId="0" fontId="26" fillId="15" borderId="9" xfId="14" applyBorder="1" applyAlignment="1">
      <alignment vertical="center"/>
    </xf>
    <xf numFmtId="164" fontId="9" fillId="17" borderId="2" xfId="16" applyNumberFormat="1" applyBorder="1" applyAlignment="1">
      <alignment horizontal="center" vertical="center"/>
    </xf>
    <xf numFmtId="0" fontId="9" fillId="17" borderId="2" xfId="16" applyBorder="1" applyAlignment="1">
      <alignment horizontal="center" vertical="center"/>
    </xf>
    <xf numFmtId="9" fontId="9" fillId="17" borderId="2" xfId="16" applyNumberFormat="1" applyBorder="1" applyAlignment="1">
      <alignment horizontal="center" vertical="center"/>
    </xf>
    <xf numFmtId="0" fontId="9" fillId="16" borderId="2" xfId="15" applyBorder="1" applyAlignment="1">
      <alignment horizontal="center" vertical="center"/>
    </xf>
    <xf numFmtId="9" fontId="9" fillId="16" borderId="2" xfId="15" applyNumberFormat="1" applyBorder="1" applyAlignment="1">
      <alignment horizontal="center" vertical="center"/>
    </xf>
    <xf numFmtId="164" fontId="9" fillId="16" borderId="2" xfId="15" applyNumberFormat="1" applyBorder="1" applyAlignment="1">
      <alignment horizontal="center" vertical="center"/>
    </xf>
    <xf numFmtId="0" fontId="9" fillId="20" borderId="2" xfId="19" applyBorder="1" applyAlignment="1">
      <alignment horizontal="center" vertical="center"/>
    </xf>
    <xf numFmtId="9" fontId="9" fillId="20" borderId="2" xfId="19" applyNumberFormat="1" applyBorder="1" applyAlignment="1">
      <alignment horizontal="center" vertical="center"/>
    </xf>
    <xf numFmtId="164" fontId="9" fillId="20" borderId="2" xfId="19" applyNumberFormat="1" applyBorder="1" applyAlignment="1">
      <alignment horizontal="center" vertical="center"/>
    </xf>
    <xf numFmtId="0" fontId="9" fillId="19" borderId="2" xfId="18" applyBorder="1" applyAlignment="1">
      <alignment horizontal="center" vertical="center"/>
    </xf>
    <xf numFmtId="9" fontId="9" fillId="19" borderId="2" xfId="18" applyNumberFormat="1" applyBorder="1" applyAlignment="1">
      <alignment horizontal="center" vertical="center"/>
    </xf>
    <xf numFmtId="164" fontId="9" fillId="19" borderId="2" xfId="18" applyNumberFormat="1" applyBorder="1" applyAlignment="1">
      <alignment horizontal="center" vertical="center"/>
    </xf>
    <xf numFmtId="0" fontId="9" fillId="20" borderId="0" xfId="19"/>
    <xf numFmtId="0" fontId="9" fillId="19" borderId="2" xfId="18" applyBorder="1" applyAlignment="1">
      <alignment horizontal="left" vertical="center" indent="2"/>
    </xf>
    <xf numFmtId="0" fontId="25" fillId="14" borderId="9" xfId="13" applyBorder="1" applyAlignment="1">
      <alignment vertical="center"/>
    </xf>
    <xf numFmtId="0" fontId="25" fillId="14" borderId="13" xfId="13" applyBorder="1" applyAlignment="1">
      <alignment horizontal="center" vertical="center"/>
    </xf>
    <xf numFmtId="0" fontId="25" fillId="14" borderId="2" xfId="13" applyBorder="1" applyAlignment="1">
      <alignment horizontal="center" vertical="center"/>
    </xf>
    <xf numFmtId="0" fontId="25" fillId="14" borderId="14" xfId="13" applyBorder="1" applyAlignment="1">
      <alignment horizontal="center" vertical="center"/>
    </xf>
    <xf numFmtId="0" fontId="9" fillId="21" borderId="9" xfId="20" applyBorder="1" applyAlignment="1">
      <alignment vertical="center"/>
    </xf>
    <xf numFmtId="0" fontId="22" fillId="18" borderId="9" xfId="17" applyBorder="1" applyAlignment="1">
      <alignment vertical="center"/>
    </xf>
    <xf numFmtId="0" fontId="0" fillId="0" borderId="13" xfId="0" applyBorder="1" applyAlignment="1">
      <alignment vertical="center"/>
    </xf>
    <xf numFmtId="0" fontId="0" fillId="0" borderId="15" xfId="0" applyBorder="1" applyAlignment="1">
      <alignment vertical="center"/>
    </xf>
    <xf numFmtId="0" fontId="9" fillId="19" borderId="9" xfId="18" applyBorder="1" applyAlignment="1">
      <alignment vertical="center"/>
    </xf>
    <xf numFmtId="0" fontId="9" fillId="20" borderId="9" xfId="19" applyBorder="1" applyAlignment="1">
      <alignment vertical="center"/>
    </xf>
    <xf numFmtId="0" fontId="22" fillId="22" borderId="9" xfId="17" applyFill="1" applyBorder="1" applyAlignment="1">
      <alignment vertical="center"/>
    </xf>
    <xf numFmtId="0" fontId="0" fillId="2" borderId="13" xfId="0" applyFill="1" applyBorder="1" applyAlignment="1">
      <alignment vertical="center"/>
    </xf>
    <xf numFmtId="0" fontId="0" fillId="0" borderId="14" xfId="0" applyBorder="1" applyAlignment="1">
      <alignment vertical="center"/>
    </xf>
    <xf numFmtId="0" fontId="9" fillId="21" borderId="14" xfId="20" applyBorder="1" applyAlignment="1">
      <alignment vertical="center"/>
    </xf>
    <xf numFmtId="0" fontId="0" fillId="2" borderId="14" xfId="0" applyFill="1" applyBorder="1" applyAlignment="1">
      <alignment vertical="center"/>
    </xf>
    <xf numFmtId="0" fontId="25" fillId="14" borderId="16" xfId="13" applyBorder="1" applyAlignment="1">
      <alignment vertical="center"/>
    </xf>
    <xf numFmtId="0" fontId="25" fillId="14" borderId="17" xfId="13" applyBorder="1" applyAlignment="1">
      <alignment vertical="center"/>
    </xf>
    <xf numFmtId="0" fontId="25" fillId="14" borderId="18" xfId="13" applyBorder="1" applyAlignment="1">
      <alignment vertical="center"/>
    </xf>
  </cellXfs>
  <cellStyles count="21">
    <cellStyle name="20% - Accent1" xfId="15" builtinId="30"/>
    <cellStyle name="20% - Accent2" xfId="18" builtinId="34"/>
    <cellStyle name="40% - Accent1" xfId="16" builtinId="31"/>
    <cellStyle name="40% - Accent2" xfId="19" builtinId="35"/>
    <cellStyle name="60% - Accent2" xfId="20" builtinId="36"/>
    <cellStyle name="Accent2" xfId="17" builtinId="33"/>
    <cellStyle name="Bad" xfId="14" builtinId="27"/>
    <cellStyle name="Comma" xfId="4" builtinId="3" customBuiltin="1"/>
    <cellStyle name="Date" xfId="10" xr:uid="{229918B6-DD13-4F5A-97B9-305F7E002AA3}"/>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9" dT="2022-02-02T04:52:09.41" personId="{00000000-0000-0000-0000-000000000000}" id="{151F5CB3-F6E4-410D-B9FD-74EA41BC6C1E}">
    <text>Assignment 1</text>
  </threadedComment>
  <threadedComment ref="AO9" dT="2022-02-02T04:52:41.82" personId="{00000000-0000-0000-0000-000000000000}" id="{CA4613D4-B225-43A8-B45F-C0C4CA4AB70F}">
    <text>Progress Report Delivery 1</text>
  </threadedComment>
  <threadedComment ref="CE9" dT="2022-02-02T04:53:53.97" personId="{00000000-0000-0000-0000-000000000000}" id="{92595E80-CFCB-4B0F-83B7-DE24784038CA}">
    <text>Progree Report #2 and In-Progress Presentation + Review</text>
  </threadedComment>
  <threadedComment ref="CZ9" dT="2022-02-02T04:54:37.07" personId="{00000000-0000-0000-0000-000000000000}" id="{73482534-041D-40AB-B42B-827BCD8BCBF3}">
    <text>Final Presentation + Draft Final Report Delivery</text>
  </threadedComment>
  <threadedComment ref="DG9" dT="2022-02-02T04:54:55.77" personId="{00000000-0000-0000-0000-000000000000}" id="{7A951893-F23E-488A-A46D-54A6900F862B}">
    <text>Oral Presentation</text>
  </threadedComment>
  <threadedComment ref="AY10" dT="2022-02-02T04:11:24.25" personId="{00000000-0000-0000-0000-000000000000}" id="{B88A5411-F1EE-4D23-99B9-08458C997ACF}">
    <text>ECE 450 Midterm</text>
  </threadedComment>
  <threadedComment ref="BM10" dT="2022-02-02T04:12:34.57" personId="{00000000-0000-0000-0000-000000000000}" id="{AACEF516-5973-41AF-8E98-67FFFA043486}">
    <text>ECE 508 Midterm</text>
  </threadedComment>
  <threadedComment ref="BO10" dT="2022-02-02T04:17:50.48" personId="{00000000-0000-0000-0000-000000000000}" id="{72927E32-4438-4FEB-AA4D-41FED1694EE2}">
    <text>ECE 460 Midterm 1</text>
  </threadedComment>
  <threadedComment ref="CJ10" dT="2022-02-02T04:18:19.18" personId="{00000000-0000-0000-0000-000000000000}" id="{2E5341ED-05B5-4370-BEBD-2E896B9959FF}">
    <text>ECE 460 Midterm 2</text>
  </threadedComment>
  <threadedComment ref="CV10" dT="2022-02-02T04:11:00.63" personId="{00000000-0000-0000-0000-000000000000}" id="{C57ACAD2-5D2A-4EA7-81CF-4ABF6F6875C5}">
    <text>ECE 450 Semester Project</text>
  </threadedComment>
  <threadedComment ref="DJ10" dT="2022-02-02T04:13:05.72" personId="{00000000-0000-0000-0000-000000000000}" id="{55AFDAC8-99DD-43A0-8F91-601A0F3E6DD8}">
    <text>ECE 508 Final Paper</text>
  </threadedComment>
  <threadedComment ref="DQ10" dT="2022-02-02T04:11:14.31" personId="{00000000-0000-0000-0000-000000000000}" id="{DE3B0F0C-77E9-4AFF-9C91-8B3EC0FA2466}">
    <text>ECE 450 Final Exam</text>
  </threadedComment>
  <threadedComment ref="DQ10" dT="2022-02-02T04:20:17.02" personId="{00000000-0000-0000-0000-000000000000}" id="{7CB5EA69-305C-4CB4-BE0C-D4D301E9C666}" parentId="{DE3B0F0C-77E9-4AFF-9C91-8B3EC0FA2466}">
    <text>ECE 460 Final Exam</text>
  </threadedComment>
  <threadedComment ref="BA11" dT="2022-02-02T04:44:00.20" personId="{00000000-0000-0000-0000-000000000000}" id="{E83C6006-F1C4-492E-8E93-9D229F76DD7A}">
    <text>ECE 615 Midterm</text>
  </threadedComment>
  <threadedComment ref="DE11" dT="2022-02-02T04:45:39.53" personId="{00000000-0000-0000-0000-000000000000}" id="{C9353B30-0989-476D-B28B-07443FA93F4A}">
    <text>ECE 615 Final Project</text>
  </threadedComment>
  <threadedComment ref="DL11" dT="2022-02-02T04:46:45.88" personId="{00000000-0000-0000-0000-000000000000}" id="{2610D69A-D9F6-4FAD-9349-5D7BE7B30A6A}">
    <text>ECE 615 Final Exam</text>
  </threadedComment>
  <threadedComment ref="BA12" dT="2022-02-02T04:25:45.70" personId="{00000000-0000-0000-0000-000000000000}" id="{32C6633D-AE20-47A3-8803-0AA761C75EA4}">
    <text>ECE 434 Midterm</text>
  </threadedComment>
  <threadedComment ref="BO12" dT="2022-02-02T04:30:51.03" personId="{00000000-0000-0000-0000-000000000000}" id="{85658515-7E9A-4075-8E26-9E48B15BA6EA}">
    <text>ECE 460 Midterm 1</text>
  </threadedComment>
  <threadedComment ref="CJ12" dT="2022-02-02T04:31:13.28" personId="{00000000-0000-0000-0000-000000000000}" id="{943ED6CA-DACA-4674-900A-1FBE6084A9D6}">
    <text>ECE 460 Midterm 2</text>
  </threadedComment>
  <threadedComment ref="AN13" dT="2022-02-02T04:33:24.29" personId="{00000000-0000-0000-0000-000000000000}" id="{9FC9CDC9-5738-4621-8C2D-F4F1D12D3A43}">
    <text>PHYS 3 Midterm</text>
  </threadedComment>
  <threadedComment ref="BM13" dT="2022-02-02T04:30:26.33" personId="{00000000-0000-0000-0000-000000000000}" id="{D74934ED-5992-4331-92DC-D50A3710C5C3}">
    <text>ECE 508 Midterm</text>
  </threadedComment>
  <threadedComment ref="CD13" dT="2022-02-02T04:33:55.09" personId="{00000000-0000-0000-0000-000000000000}" id="{89FD8321-6276-4267-A658-FB5C02C98BF5}">
    <text>PHYS 3 Midterm</text>
  </threadedComment>
  <threadedComment ref="CR13" dT="2022-02-02T04:34:41.51" personId="{00000000-0000-0000-0000-000000000000}" id="{272FBD41-9376-4786-BBBE-A2477465F0D4}">
    <text>HNRS 261 Final Project</text>
  </threadedComment>
  <threadedComment ref="DJ13" dT="2022-02-02T04:32:11.57" personId="{00000000-0000-0000-0000-000000000000}" id="{9FAAF460-3660-44EF-85CE-72E18530509D}">
    <text>ECE 508 Final Paper</text>
  </threadedComment>
  <threadedComment ref="AY14" dT="2022-02-02T04:30:10.85" personId="{00000000-0000-0000-0000-000000000000}" id="{B2182D26-4C48-4066-919D-B0098277F9A2}">
    <text>ECE 450 Midterm</text>
  </threadedComment>
  <threadedComment ref="BM14" dT="2022-02-02T04:30:41.53" personId="{00000000-0000-0000-0000-000000000000}" id="{2661E0C8-FA24-44C0-B51A-BAA8BA0A42DE}">
    <text>ECE 508 Midterm</text>
  </threadedComment>
  <threadedComment ref="BO14" dT="2022-02-02T04:30:59.32" personId="{00000000-0000-0000-0000-000000000000}" id="{6F0ABE39-6B59-4981-9EE5-73BC19E45C3D}">
    <text>ECE 460 Midterm 1</text>
  </threadedComment>
  <threadedComment ref="CJ14" dT="2022-02-02T04:31:24.67" personId="{00000000-0000-0000-0000-000000000000}" id="{C860CE55-3E44-4183-94B4-C5E92E9BE344}">
    <text>ECE 460 Midterm 2</text>
  </threadedComment>
  <threadedComment ref="CV14" dT="2022-02-02T04:31:53.59" personId="{00000000-0000-0000-0000-000000000000}" id="{348211A8-607C-4F84-8869-6B3D8C4979CC}">
    <text>ECE 450 Semester Project</text>
  </threadedComment>
  <threadedComment ref="DJ14" dT="2022-02-02T04:32:19.27" personId="{00000000-0000-0000-0000-000000000000}" id="{434CDBE4-C96E-4540-8D94-66D7E01109B8}">
    <text>ECE 508 Final Paper</text>
  </threadedComment>
  <threadedComment ref="DQ14" dT="2022-02-02T04:32:38.29" personId="{00000000-0000-0000-0000-000000000000}" id="{B4E2AAA6-2CC6-4437-A211-701F898FFD3C}">
    <text>ECE 450 and ECE 460 Final Exam</text>
  </threadedComment>
  <threadedComment ref="BA15" dT="2022-02-02T04:22:46.13" personId="{00000000-0000-0000-0000-000000000000}" id="{6BF0FDD1-6869-49AB-ABD4-EB0F81117FFC}">
    <text>ECE 611 Midterm</text>
  </threadedComment>
  <threadedComment ref="BA15" dT="2022-02-02T04:22:55.84" personId="{00000000-0000-0000-0000-000000000000}" id="{3A028324-687E-41BE-BE88-C5D796A2BF57}" parentId="{6BF0FDD1-6869-49AB-ABD4-EB0F81117FFC}">
    <text>ECE 615 Midterm</text>
  </threadedComment>
  <threadedComment ref="BB15" dT="2022-02-02T04:21:41.33" personId="{00000000-0000-0000-0000-000000000000}" id="{D2E120B1-DCBE-44FF-9A60-3574A812F9D5}">
    <text>ECE 476 Midterm</text>
  </threadedComment>
  <threadedComment ref="DE15" dT="2022-02-02T04:24:35.21" personId="{00000000-0000-0000-0000-000000000000}" id="{703F7827-EE5C-4F9A-92FA-BE67AFA9F664}">
    <text>ECE 611 Final Project</text>
  </threadedComment>
  <threadedComment ref="DE15" dT="2022-02-02T04:24:42.29" personId="{00000000-0000-0000-0000-000000000000}" id="{DAC7C73F-E2C0-49AC-9D0D-70AE7E4ADEF7}" parentId="{703F7827-EE5C-4F9A-92FA-BE67AFA9F664}">
    <text>ECE 615 Final Project</text>
  </threadedComment>
  <threadedComment ref="DL15" dT="2022-02-02T04:46:45.88" personId="{00000000-0000-0000-0000-000000000000}" id="{69D9159A-5867-4C6F-9CE2-AA2237D4B2ED}">
    <text>ECE 615 Final Exam</text>
  </threadedComment>
  <threadedComment ref="DR15" dT="2022-02-02T04:22:07.93" personId="{00000000-0000-0000-0000-000000000000}" id="{FAD89B72-86E6-40F3-BECD-EBDD4A3F8CF7}">
    <text>ECE 476 Final</text>
  </threadedComment>
  <threadedComment ref="AN16" dT="2022-02-02T04:33:24.29" personId="{00000000-0000-0000-0000-000000000000}" id="{057E67AE-A539-4406-B56B-A805ADDCAB7B}">
    <text>PHYS 3 Midterm</text>
  </threadedComment>
  <threadedComment ref="AY16" dT="2022-02-02T04:30:10.85" personId="{00000000-0000-0000-0000-000000000000}" id="{A0D1D80A-2702-4A61-ADC0-FA580266D457}">
    <text>ECE 450 Midterm</text>
  </threadedComment>
  <threadedComment ref="BA16" dT="2022-02-02T04:25:45.70" personId="{00000000-0000-0000-0000-000000000000}" id="{44D16264-39AB-416E-B136-2DA415212A9D}">
    <text>ECE 434 Midterm</text>
  </threadedComment>
  <threadedComment ref="BA16" dT="2022-02-02T04:37:59.62" personId="{00000000-0000-0000-0000-000000000000}" id="{7900CE81-E222-4F9A-907C-BAE93495A6EC}" parentId="{44D16264-39AB-416E-B136-2DA415212A9D}">
    <text>ECE 611 and ECE 615 Midterm</text>
  </threadedComment>
  <threadedComment ref="BB16" dT="2022-02-02T04:21:41.33" personId="{00000000-0000-0000-0000-000000000000}" id="{2EE314B5-6227-414A-89BB-A837D3889B8D}">
    <text>ECE 476 Midterm</text>
  </threadedComment>
  <threadedComment ref="BM16" dT="2022-02-02T04:30:26.33" personId="{00000000-0000-0000-0000-000000000000}" id="{A4755AE4-766A-4D80-B7D1-8A3EB1A8C0CB}">
    <text>ECE 508 Midterm</text>
  </threadedComment>
  <threadedComment ref="BO16" dT="2022-02-02T04:30:59.32" personId="{00000000-0000-0000-0000-000000000000}" id="{0DBF8694-B954-41E4-B9A4-49BE8D95C8A6}">
    <text>ECE 460 Midterm 1</text>
  </threadedComment>
  <threadedComment ref="CD16" dT="2022-02-02T04:33:55.09" personId="{00000000-0000-0000-0000-000000000000}" id="{9DC0BFE3-8998-4921-9A49-FD1145A2AD59}">
    <text>PHYS 3 Midterm</text>
  </threadedComment>
  <threadedComment ref="CJ16" dT="2022-02-02T04:31:24.67" personId="{00000000-0000-0000-0000-000000000000}" id="{79AB0EAF-D5A3-4AFC-A3C9-5B896E3DE082}">
    <text>ECE 460 Midterm 2</text>
  </threadedComment>
  <threadedComment ref="CR16" dT="2022-02-02T04:34:41.51" personId="{00000000-0000-0000-0000-000000000000}" id="{E9D3FBD2-8AE6-4428-AC11-DA5A15B83894}">
    <text>HNRS 261 Final Project</text>
  </threadedComment>
  <threadedComment ref="CV16" dT="2022-02-02T04:31:53.59" personId="{00000000-0000-0000-0000-000000000000}" id="{EE60A45E-7677-486C-A0F9-C1E81F264FEB}">
    <text>ECE 450 Semester Project</text>
  </threadedComment>
  <threadedComment ref="DE16" dT="2022-02-02T04:24:35.21" personId="{00000000-0000-0000-0000-000000000000}" id="{EDEF6E4A-28B0-4571-89BC-7C5577C694B8}">
    <text>ECE 611 Final Project</text>
  </threadedComment>
  <threadedComment ref="DE16" dT="2022-02-02T04:24:42.29" personId="{00000000-0000-0000-0000-000000000000}" id="{6F741927-E18F-4D9F-861C-215267749453}" parentId="{EDEF6E4A-28B0-4571-89BC-7C5577C694B8}">
    <text>ECE 615 Final Project</text>
  </threadedComment>
  <threadedComment ref="DJ16" dT="2022-02-02T04:32:19.27" personId="{00000000-0000-0000-0000-000000000000}" id="{03DD790C-0852-4895-BA3D-A26DBF4AAE75}">
    <text>ECE 508 Final Paper</text>
  </threadedComment>
  <threadedComment ref="DL16" dT="2022-02-02T04:24:03.89" personId="{00000000-0000-0000-0000-000000000000}" id="{5BBCD573-DB29-4B27-A250-69807183BD54}">
    <text>ECE 614 Final Exam</text>
  </threadedComment>
  <threadedComment ref="DQ16" dT="2022-02-02T04:32:38.29" personId="{00000000-0000-0000-0000-000000000000}" id="{C8D993A6-7D07-4343-A640-EEF82793E8ED}">
    <text>ECE 450 and ECE 460 Final Exam</text>
  </threadedComment>
  <threadedComment ref="DR16" dT="2022-02-02T04:22:07.93" personId="{00000000-0000-0000-0000-000000000000}" id="{AE7DAFF3-983E-485D-956F-74B139E3969F}">
    <text>ECE 476 Final</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39"/>
  <sheetViews>
    <sheetView showGridLines="0" tabSelected="1" showRuler="0" zoomScaleNormal="100" zoomScalePageLayoutView="70" workbookViewId="0">
      <pane ySplit="7" topLeftCell="A9" activePane="bottomLeft" state="frozen"/>
      <selection pane="bottomLeft" activeCell="R12" sqref="R12"/>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73" width="2.7109375" bestFit="1" customWidth="1"/>
    <col min="74" max="74" width="2.42578125" bestFit="1" customWidth="1"/>
    <col min="75" max="75" width="2.7109375" bestFit="1" customWidth="1"/>
    <col min="76" max="77" width="1.85546875" bestFit="1" customWidth="1"/>
    <col min="78" max="78" width="2.7109375" bestFit="1" customWidth="1"/>
    <col min="79" max="79" width="2.28515625" bestFit="1" customWidth="1"/>
    <col min="80" max="80" width="1.85546875" bestFit="1" customWidth="1"/>
    <col min="81" max="81" width="2.42578125" bestFit="1" customWidth="1"/>
    <col min="82" max="84" width="1.85546875" bestFit="1" customWidth="1"/>
    <col min="85" max="105" width="2.7109375" bestFit="1" customWidth="1"/>
    <col min="106" max="106" width="1.85546875" bestFit="1" customWidth="1"/>
    <col min="107" max="107" width="2.28515625" bestFit="1" customWidth="1"/>
    <col min="108" max="108" width="1.85546875" bestFit="1" customWidth="1"/>
    <col min="109" max="109" width="2.42578125" bestFit="1" customWidth="1"/>
    <col min="110" max="113" width="1.85546875" bestFit="1" customWidth="1"/>
    <col min="114" max="114" width="2.28515625" bestFit="1" customWidth="1"/>
    <col min="115" max="127" width="2.7109375" bestFit="1" customWidth="1"/>
  </cols>
  <sheetData>
    <row r="1" spans="1:127" ht="30" customHeight="1" x14ac:dyDescent="0.45">
      <c r="A1" s="59" t="s">
        <v>43</v>
      </c>
      <c r="B1" s="62" t="s">
        <v>11</v>
      </c>
      <c r="C1" s="1"/>
      <c r="D1" s="2"/>
      <c r="E1" s="4"/>
      <c r="F1" s="47"/>
      <c r="H1" s="2"/>
      <c r="I1" s="86" t="s">
        <v>21</v>
      </c>
    </row>
    <row r="2" spans="1:127" ht="30" customHeight="1" x14ac:dyDescent="0.3">
      <c r="A2" s="58" t="s">
        <v>36</v>
      </c>
      <c r="B2" s="63" t="s">
        <v>32</v>
      </c>
      <c r="I2" s="87" t="s">
        <v>26</v>
      </c>
    </row>
    <row r="3" spans="1:127" ht="30" customHeight="1" x14ac:dyDescent="0.25">
      <c r="A3" s="58" t="s">
        <v>44</v>
      </c>
      <c r="B3" s="64" t="s">
        <v>33</v>
      </c>
      <c r="C3" s="93" t="s">
        <v>8</v>
      </c>
      <c r="D3" s="94"/>
      <c r="E3" s="92">
        <f>DATE(2022,1,27)</f>
        <v>44588</v>
      </c>
      <c r="F3" s="92"/>
    </row>
    <row r="4" spans="1:127" ht="30" customHeight="1" x14ac:dyDescent="0.25">
      <c r="A4" s="59" t="s">
        <v>45</v>
      </c>
      <c r="C4" s="93" t="s">
        <v>16</v>
      </c>
      <c r="D4" s="94"/>
      <c r="E4" s="96">
        <v>1</v>
      </c>
      <c r="I4" s="89">
        <f>I6</f>
        <v>44585</v>
      </c>
      <c r="J4" s="90"/>
      <c r="K4" s="90"/>
      <c r="L4" s="90"/>
      <c r="M4" s="90"/>
      <c r="N4" s="90"/>
      <c r="O4" s="91"/>
      <c r="P4" s="89">
        <f>P6</f>
        <v>44592</v>
      </c>
      <c r="Q4" s="90"/>
      <c r="R4" s="90"/>
      <c r="S4" s="90"/>
      <c r="T4" s="90"/>
      <c r="U4" s="90"/>
      <c r="V4" s="91"/>
      <c r="W4" s="89">
        <f>W6</f>
        <v>44599</v>
      </c>
      <c r="X4" s="90"/>
      <c r="Y4" s="90"/>
      <c r="Z4" s="90"/>
      <c r="AA4" s="90"/>
      <c r="AB4" s="90"/>
      <c r="AC4" s="91"/>
      <c r="AD4" s="89">
        <f>AD6</f>
        <v>44606</v>
      </c>
      <c r="AE4" s="90"/>
      <c r="AF4" s="90"/>
      <c r="AG4" s="90"/>
      <c r="AH4" s="90"/>
      <c r="AI4" s="90"/>
      <c r="AJ4" s="91"/>
      <c r="AK4" s="89">
        <f>AK6</f>
        <v>44613</v>
      </c>
      <c r="AL4" s="90"/>
      <c r="AM4" s="90"/>
      <c r="AN4" s="90"/>
      <c r="AO4" s="90"/>
      <c r="AP4" s="90"/>
      <c r="AQ4" s="91"/>
      <c r="AR4" s="89">
        <f>AR6</f>
        <v>44620</v>
      </c>
      <c r="AS4" s="90"/>
      <c r="AT4" s="90"/>
      <c r="AU4" s="90"/>
      <c r="AV4" s="90"/>
      <c r="AW4" s="90"/>
      <c r="AX4" s="91"/>
      <c r="AY4" s="89">
        <f>AY6</f>
        <v>44627</v>
      </c>
      <c r="AZ4" s="90"/>
      <c r="BA4" s="90"/>
      <c r="BB4" s="90"/>
      <c r="BC4" s="90"/>
      <c r="BD4" s="90"/>
      <c r="BE4" s="91"/>
      <c r="BF4" s="89">
        <f>BF6</f>
        <v>44634</v>
      </c>
      <c r="BG4" s="90"/>
      <c r="BH4" s="90"/>
      <c r="BI4" s="90"/>
      <c r="BJ4" s="90"/>
      <c r="BK4" s="90"/>
      <c r="BL4" s="91"/>
      <c r="BM4" s="89">
        <f>BM6</f>
        <v>44641</v>
      </c>
      <c r="BN4" s="90"/>
      <c r="BO4" s="90"/>
      <c r="BP4" s="90"/>
      <c r="BQ4" s="90"/>
      <c r="BR4" s="90"/>
      <c r="BS4" s="91"/>
      <c r="BT4" s="89">
        <f>BT6</f>
        <v>44648</v>
      </c>
      <c r="BU4" s="90"/>
      <c r="BV4" s="90"/>
      <c r="BW4" s="90"/>
      <c r="BX4" s="90"/>
      <c r="BY4" s="90"/>
      <c r="BZ4" s="91"/>
      <c r="CA4" s="89">
        <f>CA6</f>
        <v>44655</v>
      </c>
      <c r="CB4" s="90"/>
      <c r="CC4" s="90"/>
      <c r="CD4" s="90"/>
      <c r="CE4" s="90"/>
      <c r="CF4" s="90"/>
      <c r="CG4" s="91"/>
      <c r="CH4" s="89">
        <f>CH6</f>
        <v>44662</v>
      </c>
      <c r="CI4" s="90"/>
      <c r="CJ4" s="90"/>
      <c r="CK4" s="90"/>
      <c r="CL4" s="90"/>
      <c r="CM4" s="90"/>
      <c r="CN4" s="91"/>
      <c r="CO4" s="89">
        <f>CO6</f>
        <v>44669</v>
      </c>
      <c r="CP4" s="90"/>
      <c r="CQ4" s="90"/>
      <c r="CR4" s="90"/>
      <c r="CS4" s="90"/>
      <c r="CT4" s="90"/>
      <c r="CU4" s="91"/>
      <c r="CV4" s="89">
        <f>CV6</f>
        <v>44676</v>
      </c>
      <c r="CW4" s="90"/>
      <c r="CX4" s="90"/>
      <c r="CY4" s="90"/>
      <c r="CZ4" s="90"/>
      <c r="DA4" s="90"/>
      <c r="DB4" s="91"/>
      <c r="DC4" s="89">
        <f>DC6</f>
        <v>44683</v>
      </c>
      <c r="DD4" s="90"/>
      <c r="DE4" s="90"/>
      <c r="DF4" s="90"/>
      <c r="DG4" s="90"/>
      <c r="DH4" s="90"/>
      <c r="DI4" s="91"/>
      <c r="DJ4" s="89">
        <f>DJ6</f>
        <v>44690</v>
      </c>
      <c r="DK4" s="90"/>
      <c r="DL4" s="90"/>
      <c r="DM4" s="90"/>
      <c r="DN4" s="90"/>
      <c r="DO4" s="90"/>
      <c r="DP4" s="91"/>
      <c r="DQ4" s="89">
        <f>DQ6</f>
        <v>44697</v>
      </c>
      <c r="DR4" s="90"/>
      <c r="DS4" s="90"/>
      <c r="DT4" s="90"/>
      <c r="DU4" s="90"/>
      <c r="DV4" s="90"/>
      <c r="DW4" s="91"/>
    </row>
    <row r="5" spans="1:127" ht="30" customHeight="1" x14ac:dyDescent="0.25">
      <c r="A5" s="59"/>
      <c r="C5" s="85"/>
      <c r="D5" s="95"/>
      <c r="E5" s="97"/>
      <c r="I5" s="98" t="s">
        <v>63</v>
      </c>
      <c r="J5" s="99"/>
      <c r="K5" s="99"/>
      <c r="L5" s="99"/>
      <c r="M5" s="99"/>
      <c r="N5" s="99"/>
      <c r="O5" s="100"/>
      <c r="P5" s="98" t="s">
        <v>53</v>
      </c>
      <c r="Q5" s="99"/>
      <c r="R5" s="99"/>
      <c r="S5" s="99"/>
      <c r="T5" s="99"/>
      <c r="U5" s="99"/>
      <c r="V5" s="100"/>
      <c r="W5" s="98" t="s">
        <v>54</v>
      </c>
      <c r="X5" s="99"/>
      <c r="Y5" s="99"/>
      <c r="Z5" s="99"/>
      <c r="AA5" s="99"/>
      <c r="AB5" s="99"/>
      <c r="AC5" s="100"/>
      <c r="AD5" s="98" t="s">
        <v>55</v>
      </c>
      <c r="AE5" s="99"/>
      <c r="AF5" s="99"/>
      <c r="AG5" s="99"/>
      <c r="AH5" s="99"/>
      <c r="AI5" s="99"/>
      <c r="AJ5" s="100"/>
      <c r="AK5" s="98" t="s">
        <v>56</v>
      </c>
      <c r="AL5" s="99"/>
      <c r="AM5" s="99"/>
      <c r="AN5" s="99"/>
      <c r="AO5" s="99"/>
      <c r="AP5" s="99"/>
      <c r="AQ5" s="100"/>
      <c r="AR5" s="98" t="s">
        <v>57</v>
      </c>
      <c r="AS5" s="99"/>
      <c r="AT5" s="99"/>
      <c r="AU5" s="99"/>
      <c r="AV5" s="99"/>
      <c r="AW5" s="99"/>
      <c r="AX5" s="100"/>
      <c r="AY5" s="98" t="s">
        <v>58</v>
      </c>
      <c r="AZ5" s="99"/>
      <c r="BA5" s="99"/>
      <c r="BB5" s="99"/>
      <c r="BC5" s="99"/>
      <c r="BD5" s="99"/>
      <c r="BE5" s="100"/>
      <c r="BF5" s="98" t="s">
        <v>59</v>
      </c>
      <c r="BG5" s="99"/>
      <c r="BH5" s="99"/>
      <c r="BI5" s="99"/>
      <c r="BJ5" s="99"/>
      <c r="BK5" s="99"/>
      <c r="BL5" s="100"/>
      <c r="BM5" s="98" t="s">
        <v>60</v>
      </c>
      <c r="BN5" s="99"/>
      <c r="BO5" s="99"/>
      <c r="BP5" s="99"/>
      <c r="BQ5" s="99"/>
      <c r="BR5" s="99"/>
      <c r="BS5" s="100"/>
      <c r="BT5" s="98" t="s">
        <v>61</v>
      </c>
      <c r="BU5" s="99"/>
      <c r="BV5" s="99"/>
      <c r="BW5" s="99"/>
      <c r="BX5" s="99"/>
      <c r="BY5" s="99"/>
      <c r="BZ5" s="100"/>
      <c r="CA5" s="98" t="s">
        <v>62</v>
      </c>
      <c r="CB5" s="99"/>
      <c r="CC5" s="99"/>
      <c r="CD5" s="99"/>
      <c r="CE5" s="99"/>
      <c r="CF5" s="99"/>
      <c r="CG5" s="100"/>
      <c r="CH5" s="98" t="s">
        <v>70</v>
      </c>
      <c r="CI5" s="99"/>
      <c r="CJ5" s="99"/>
      <c r="CK5" s="99"/>
      <c r="CL5" s="99"/>
      <c r="CM5" s="99"/>
      <c r="CN5" s="100"/>
      <c r="CO5" s="98" t="s">
        <v>71</v>
      </c>
      <c r="CP5" s="99"/>
      <c r="CQ5" s="99"/>
      <c r="CR5" s="99"/>
      <c r="CS5" s="99"/>
      <c r="CT5" s="99"/>
      <c r="CU5" s="100"/>
      <c r="CV5" s="98" t="s">
        <v>72</v>
      </c>
      <c r="CW5" s="99"/>
      <c r="CX5" s="99"/>
      <c r="CY5" s="99"/>
      <c r="CZ5" s="99"/>
      <c r="DA5" s="99"/>
      <c r="DB5" s="100"/>
      <c r="DC5" s="98" t="s">
        <v>73</v>
      </c>
      <c r="DD5" s="99"/>
      <c r="DE5" s="99"/>
      <c r="DF5" s="99"/>
      <c r="DG5" s="99"/>
      <c r="DH5" s="99"/>
      <c r="DI5" s="100"/>
      <c r="DJ5" s="98" t="s">
        <v>74</v>
      </c>
      <c r="DK5" s="99"/>
      <c r="DL5" s="99"/>
      <c r="DM5" s="99"/>
      <c r="DN5" s="99"/>
      <c r="DO5" s="99"/>
      <c r="DP5" s="100"/>
      <c r="DQ5" s="98" t="s">
        <v>76</v>
      </c>
      <c r="DR5" s="99"/>
      <c r="DS5" s="99"/>
      <c r="DT5" s="99"/>
      <c r="DU5" s="99"/>
      <c r="DV5" s="99"/>
      <c r="DW5" s="100"/>
    </row>
    <row r="6" spans="1:127" ht="15" customHeight="1" x14ac:dyDescent="0.25">
      <c r="A6" s="59" t="s">
        <v>46</v>
      </c>
      <c r="B6" s="84"/>
      <c r="C6" s="84"/>
      <c r="D6" s="84"/>
      <c r="E6" s="84"/>
      <c r="F6" s="84"/>
      <c r="G6" s="84"/>
      <c r="I6" s="11">
        <f>Project_Start-WEEKDAY(Project_Start,1)+2+7*(Display_Week-1)</f>
        <v>44585</v>
      </c>
      <c r="J6" s="10">
        <f>I6+1</f>
        <v>44586</v>
      </c>
      <c r="K6" s="10">
        <f t="shared" ref="K6:AX6" si="0">J6+1</f>
        <v>44587</v>
      </c>
      <c r="L6" s="10">
        <f t="shared" si="0"/>
        <v>44588</v>
      </c>
      <c r="M6" s="10">
        <f t="shared" si="0"/>
        <v>44589</v>
      </c>
      <c r="N6" s="10">
        <f t="shared" si="0"/>
        <v>44590</v>
      </c>
      <c r="O6" s="12">
        <f t="shared" si="0"/>
        <v>44591</v>
      </c>
      <c r="P6" s="11">
        <f>O6+1</f>
        <v>44592</v>
      </c>
      <c r="Q6" s="10">
        <f>P6+1</f>
        <v>44593</v>
      </c>
      <c r="R6" s="10">
        <f t="shared" si="0"/>
        <v>44594</v>
      </c>
      <c r="S6" s="10">
        <f t="shared" si="0"/>
        <v>44595</v>
      </c>
      <c r="T6" s="10">
        <f t="shared" si="0"/>
        <v>44596</v>
      </c>
      <c r="U6" s="10">
        <f t="shared" si="0"/>
        <v>44597</v>
      </c>
      <c r="V6" s="12">
        <f t="shared" si="0"/>
        <v>44598</v>
      </c>
      <c r="W6" s="11">
        <f>V6+1</f>
        <v>44599</v>
      </c>
      <c r="X6" s="10">
        <f>W6+1</f>
        <v>44600</v>
      </c>
      <c r="Y6" s="10">
        <f t="shared" si="0"/>
        <v>44601</v>
      </c>
      <c r="Z6" s="10">
        <f t="shared" si="0"/>
        <v>44602</v>
      </c>
      <c r="AA6" s="10">
        <f t="shared" si="0"/>
        <v>44603</v>
      </c>
      <c r="AB6" s="10">
        <f t="shared" si="0"/>
        <v>44604</v>
      </c>
      <c r="AC6" s="12">
        <f t="shared" si="0"/>
        <v>44605</v>
      </c>
      <c r="AD6" s="11">
        <f>AC6+1</f>
        <v>44606</v>
      </c>
      <c r="AE6" s="10">
        <f>AD6+1</f>
        <v>44607</v>
      </c>
      <c r="AF6" s="10">
        <f t="shared" si="0"/>
        <v>44608</v>
      </c>
      <c r="AG6" s="10">
        <f t="shared" si="0"/>
        <v>44609</v>
      </c>
      <c r="AH6" s="10">
        <f t="shared" si="0"/>
        <v>44610</v>
      </c>
      <c r="AI6" s="10">
        <f t="shared" si="0"/>
        <v>44611</v>
      </c>
      <c r="AJ6" s="12">
        <f t="shared" si="0"/>
        <v>44612</v>
      </c>
      <c r="AK6" s="11">
        <f>AJ6+1</f>
        <v>44613</v>
      </c>
      <c r="AL6" s="10">
        <f>AK6+1</f>
        <v>44614</v>
      </c>
      <c r="AM6" s="10">
        <f t="shared" si="0"/>
        <v>44615</v>
      </c>
      <c r="AN6" s="10">
        <f t="shared" si="0"/>
        <v>44616</v>
      </c>
      <c r="AO6" s="10">
        <f t="shared" si="0"/>
        <v>44617</v>
      </c>
      <c r="AP6" s="10">
        <f t="shared" si="0"/>
        <v>44618</v>
      </c>
      <c r="AQ6" s="12">
        <f t="shared" si="0"/>
        <v>44619</v>
      </c>
      <c r="AR6" s="11">
        <f>AQ6+1</f>
        <v>44620</v>
      </c>
      <c r="AS6" s="10">
        <f>AR6+1</f>
        <v>44621</v>
      </c>
      <c r="AT6" s="10">
        <f t="shared" si="0"/>
        <v>44622</v>
      </c>
      <c r="AU6" s="10">
        <f t="shared" si="0"/>
        <v>44623</v>
      </c>
      <c r="AV6" s="10">
        <f t="shared" si="0"/>
        <v>44624</v>
      </c>
      <c r="AW6" s="10">
        <f t="shared" si="0"/>
        <v>44625</v>
      </c>
      <c r="AX6" s="12">
        <f t="shared" si="0"/>
        <v>44626</v>
      </c>
      <c r="AY6" s="11">
        <f>AX6+1</f>
        <v>44627</v>
      </c>
      <c r="AZ6" s="10">
        <f>AY6+1</f>
        <v>44628</v>
      </c>
      <c r="BA6" s="10">
        <f t="shared" ref="BA6:BE6" si="1">AZ6+1</f>
        <v>44629</v>
      </c>
      <c r="BB6" s="10">
        <f t="shared" si="1"/>
        <v>44630</v>
      </c>
      <c r="BC6" s="10">
        <f t="shared" si="1"/>
        <v>44631</v>
      </c>
      <c r="BD6" s="10">
        <f t="shared" si="1"/>
        <v>44632</v>
      </c>
      <c r="BE6" s="12">
        <f t="shared" si="1"/>
        <v>44633</v>
      </c>
      <c r="BF6" s="11">
        <f>BE6+1</f>
        <v>44634</v>
      </c>
      <c r="BG6" s="10">
        <f>BF6+1</f>
        <v>44635</v>
      </c>
      <c r="BH6" s="10">
        <f t="shared" ref="BH6:BL6" si="2">BG6+1</f>
        <v>44636</v>
      </c>
      <c r="BI6" s="10">
        <f t="shared" si="2"/>
        <v>44637</v>
      </c>
      <c r="BJ6" s="10">
        <f t="shared" si="2"/>
        <v>44638</v>
      </c>
      <c r="BK6" s="10">
        <f t="shared" si="2"/>
        <v>44639</v>
      </c>
      <c r="BL6" s="12">
        <f t="shared" si="2"/>
        <v>44640</v>
      </c>
      <c r="BM6" s="11">
        <f>BL6+1</f>
        <v>44641</v>
      </c>
      <c r="BN6" s="10">
        <f>BM6+1</f>
        <v>44642</v>
      </c>
      <c r="BO6" s="10">
        <f t="shared" ref="BO6" si="3">BN6+1</f>
        <v>44643</v>
      </c>
      <c r="BP6" s="10">
        <f t="shared" ref="BP6" si="4">BO6+1</f>
        <v>44644</v>
      </c>
      <c r="BQ6" s="10">
        <f t="shared" ref="BQ6" si="5">BP6+1</f>
        <v>44645</v>
      </c>
      <c r="BR6" s="10">
        <f t="shared" ref="BR6" si="6">BQ6+1</f>
        <v>44646</v>
      </c>
      <c r="BS6" s="12">
        <f t="shared" ref="BS6" si="7">BR6+1</f>
        <v>44647</v>
      </c>
      <c r="BT6" s="11">
        <f>BS6+1</f>
        <v>44648</v>
      </c>
      <c r="BU6" s="10">
        <f>BT6+1</f>
        <v>44649</v>
      </c>
      <c r="BV6" s="10">
        <f t="shared" ref="BV6" si="8">BU6+1</f>
        <v>44650</v>
      </c>
      <c r="BW6" s="10">
        <f t="shared" ref="BW6" si="9">BV6+1</f>
        <v>44651</v>
      </c>
      <c r="BX6" s="10">
        <f t="shared" ref="BX6" si="10">BW6+1</f>
        <v>44652</v>
      </c>
      <c r="BY6" s="10">
        <f t="shared" ref="BY6" si="11">BX6+1</f>
        <v>44653</v>
      </c>
      <c r="BZ6" s="12">
        <f t="shared" ref="BZ6" si="12">BY6+1</f>
        <v>44654</v>
      </c>
      <c r="CA6" s="11">
        <f>BZ6+1</f>
        <v>44655</v>
      </c>
      <c r="CB6" s="10">
        <f>CA6+1</f>
        <v>44656</v>
      </c>
      <c r="CC6" s="10">
        <f t="shared" ref="CC6" si="13">CB6+1</f>
        <v>44657</v>
      </c>
      <c r="CD6" s="10">
        <f t="shared" ref="CD6" si="14">CC6+1</f>
        <v>44658</v>
      </c>
      <c r="CE6" s="10">
        <f t="shared" ref="CE6" si="15">CD6+1</f>
        <v>44659</v>
      </c>
      <c r="CF6" s="10">
        <f t="shared" ref="CF6" si="16">CE6+1</f>
        <v>44660</v>
      </c>
      <c r="CG6" s="12">
        <f t="shared" ref="CG6" si="17">CF6+1</f>
        <v>44661</v>
      </c>
      <c r="CH6" s="11">
        <f>CG6+1</f>
        <v>44662</v>
      </c>
      <c r="CI6" s="10">
        <f>CH6+1</f>
        <v>44663</v>
      </c>
      <c r="CJ6" s="10">
        <f t="shared" ref="CJ6" si="18">CI6+1</f>
        <v>44664</v>
      </c>
      <c r="CK6" s="10">
        <f t="shared" ref="CK6" si="19">CJ6+1</f>
        <v>44665</v>
      </c>
      <c r="CL6" s="10">
        <f t="shared" ref="CL6" si="20">CK6+1</f>
        <v>44666</v>
      </c>
      <c r="CM6" s="10">
        <f t="shared" ref="CM6" si="21">CL6+1</f>
        <v>44667</v>
      </c>
      <c r="CN6" s="12">
        <f t="shared" ref="CN6" si="22">CM6+1</f>
        <v>44668</v>
      </c>
      <c r="CO6" s="11">
        <f>CN6+1</f>
        <v>44669</v>
      </c>
      <c r="CP6" s="10">
        <f>CO6+1</f>
        <v>44670</v>
      </c>
      <c r="CQ6" s="10">
        <f t="shared" ref="CQ6" si="23">CP6+1</f>
        <v>44671</v>
      </c>
      <c r="CR6" s="10">
        <f t="shared" ref="CR6" si="24">CQ6+1</f>
        <v>44672</v>
      </c>
      <c r="CS6" s="10">
        <f t="shared" ref="CS6" si="25">CR6+1</f>
        <v>44673</v>
      </c>
      <c r="CT6" s="10">
        <f t="shared" ref="CT6" si="26">CS6+1</f>
        <v>44674</v>
      </c>
      <c r="CU6" s="12">
        <f t="shared" ref="CU6" si="27">CT6+1</f>
        <v>44675</v>
      </c>
      <c r="CV6" s="11">
        <f>CU6+1</f>
        <v>44676</v>
      </c>
      <c r="CW6" s="10">
        <f>CV6+1</f>
        <v>44677</v>
      </c>
      <c r="CX6" s="10">
        <f t="shared" ref="CX6" si="28">CW6+1</f>
        <v>44678</v>
      </c>
      <c r="CY6" s="10">
        <f t="shared" ref="CY6" si="29">CX6+1</f>
        <v>44679</v>
      </c>
      <c r="CZ6" s="10">
        <f t="shared" ref="CZ6" si="30">CY6+1</f>
        <v>44680</v>
      </c>
      <c r="DA6" s="10">
        <f t="shared" ref="DA6" si="31">CZ6+1</f>
        <v>44681</v>
      </c>
      <c r="DB6" s="12">
        <f t="shared" ref="DB6" si="32">DA6+1</f>
        <v>44682</v>
      </c>
      <c r="DC6" s="11">
        <f>DB6+1</f>
        <v>44683</v>
      </c>
      <c r="DD6" s="10">
        <f>DC6+1</f>
        <v>44684</v>
      </c>
      <c r="DE6" s="10">
        <f t="shared" ref="DE6" si="33">DD6+1</f>
        <v>44685</v>
      </c>
      <c r="DF6" s="10">
        <f t="shared" ref="DF6" si="34">DE6+1</f>
        <v>44686</v>
      </c>
      <c r="DG6" s="10">
        <f t="shared" ref="DG6" si="35">DF6+1</f>
        <v>44687</v>
      </c>
      <c r="DH6" s="10">
        <f t="shared" ref="DH6" si="36">DG6+1</f>
        <v>44688</v>
      </c>
      <c r="DI6" s="12">
        <f t="shared" ref="DI6" si="37">DH6+1</f>
        <v>44689</v>
      </c>
      <c r="DJ6" s="11">
        <f>DI6+1</f>
        <v>44690</v>
      </c>
      <c r="DK6" s="10">
        <f>DJ6+1</f>
        <v>44691</v>
      </c>
      <c r="DL6" s="10">
        <f t="shared" ref="DL6" si="38">DK6+1</f>
        <v>44692</v>
      </c>
      <c r="DM6" s="10">
        <f t="shared" ref="DM6" si="39">DL6+1</f>
        <v>44693</v>
      </c>
      <c r="DN6" s="10">
        <f t="shared" ref="DN6" si="40">DM6+1</f>
        <v>44694</v>
      </c>
      <c r="DO6" s="10">
        <f t="shared" ref="DO6" si="41">DN6+1</f>
        <v>44695</v>
      </c>
      <c r="DP6" s="12">
        <f t="shared" ref="DP6" si="42">DO6+1</f>
        <v>44696</v>
      </c>
      <c r="DQ6" s="11">
        <f>DP6+1</f>
        <v>44697</v>
      </c>
      <c r="DR6" s="10">
        <f>DQ6+1</f>
        <v>44698</v>
      </c>
      <c r="DS6" s="10">
        <f t="shared" ref="DS6" si="43">DR6+1</f>
        <v>44699</v>
      </c>
      <c r="DT6" s="10">
        <f t="shared" ref="DT6" si="44">DS6+1</f>
        <v>44700</v>
      </c>
      <c r="DU6" s="10">
        <f t="shared" ref="DU6" si="45">DT6+1</f>
        <v>44701</v>
      </c>
      <c r="DV6" s="10">
        <f t="shared" ref="DV6" si="46">DU6+1</f>
        <v>44702</v>
      </c>
      <c r="DW6" s="12">
        <f t="shared" ref="DW6" si="47">DV6+1</f>
        <v>44703</v>
      </c>
    </row>
    <row r="7" spans="1:127" ht="30" customHeight="1" thickBot="1" x14ac:dyDescent="0.3">
      <c r="A7" s="59" t="s">
        <v>47</v>
      </c>
      <c r="B7" s="8" t="s">
        <v>17</v>
      </c>
      <c r="C7" s="9" t="s">
        <v>10</v>
      </c>
      <c r="D7" s="9" t="s">
        <v>9</v>
      </c>
      <c r="E7" s="9" t="s">
        <v>13</v>
      </c>
      <c r="F7" s="9" t="s">
        <v>14</v>
      </c>
      <c r="G7" s="9"/>
      <c r="H7" s="9" t="s">
        <v>15</v>
      </c>
      <c r="I7" s="13" t="str">
        <f t="shared" ref="I7" si="48">LEFT(TEXT(I6,"ddd"),1)</f>
        <v>M</v>
      </c>
      <c r="J7" s="13" t="str">
        <f t="shared" ref="J7:AR7" si="49">LEFT(TEXT(J6,"ddd"),1)</f>
        <v>T</v>
      </c>
      <c r="K7" s="13" t="str">
        <f t="shared" si="49"/>
        <v>W</v>
      </c>
      <c r="L7" s="13" t="str">
        <f t="shared" si="49"/>
        <v>T</v>
      </c>
      <c r="M7" s="13" t="str">
        <f t="shared" si="49"/>
        <v>F</v>
      </c>
      <c r="N7" s="13" t="str">
        <f t="shared" si="49"/>
        <v>S</v>
      </c>
      <c r="O7" s="13" t="str">
        <f t="shared" si="49"/>
        <v>S</v>
      </c>
      <c r="P7" s="13" t="str">
        <f t="shared" si="49"/>
        <v>M</v>
      </c>
      <c r="Q7" s="13" t="str">
        <f t="shared" si="49"/>
        <v>T</v>
      </c>
      <c r="R7" s="13" t="str">
        <f t="shared" si="49"/>
        <v>W</v>
      </c>
      <c r="S7" s="13" t="str">
        <f t="shared" si="49"/>
        <v>T</v>
      </c>
      <c r="T7" s="13" t="str">
        <f t="shared" si="49"/>
        <v>F</v>
      </c>
      <c r="U7" s="13" t="str">
        <f t="shared" si="49"/>
        <v>S</v>
      </c>
      <c r="V7" s="13" t="str">
        <f t="shared" si="49"/>
        <v>S</v>
      </c>
      <c r="W7" s="13" t="str">
        <f t="shared" si="49"/>
        <v>M</v>
      </c>
      <c r="X7" s="13" t="str">
        <f t="shared" si="49"/>
        <v>T</v>
      </c>
      <c r="Y7" s="13" t="str">
        <f t="shared" si="49"/>
        <v>W</v>
      </c>
      <c r="Z7" s="13" t="str">
        <f t="shared" si="49"/>
        <v>T</v>
      </c>
      <c r="AA7" s="13" t="str">
        <f t="shared" si="49"/>
        <v>F</v>
      </c>
      <c r="AB7" s="13" t="str">
        <f t="shared" si="49"/>
        <v>S</v>
      </c>
      <c r="AC7" s="13" t="str">
        <f t="shared" si="49"/>
        <v>S</v>
      </c>
      <c r="AD7" s="13" t="str">
        <f t="shared" si="49"/>
        <v>M</v>
      </c>
      <c r="AE7" s="13" t="str">
        <f t="shared" si="49"/>
        <v>T</v>
      </c>
      <c r="AF7" s="13" t="str">
        <f t="shared" si="49"/>
        <v>W</v>
      </c>
      <c r="AG7" s="13" t="str">
        <f t="shared" si="49"/>
        <v>T</v>
      </c>
      <c r="AH7" s="13" t="str">
        <f t="shared" si="49"/>
        <v>F</v>
      </c>
      <c r="AI7" s="13" t="str">
        <f t="shared" si="49"/>
        <v>S</v>
      </c>
      <c r="AJ7" s="13" t="str">
        <f t="shared" si="49"/>
        <v>S</v>
      </c>
      <c r="AK7" s="13" t="str">
        <f t="shared" si="49"/>
        <v>M</v>
      </c>
      <c r="AL7" s="13" t="str">
        <f t="shared" si="49"/>
        <v>T</v>
      </c>
      <c r="AM7" s="13" t="str">
        <f t="shared" si="49"/>
        <v>W</v>
      </c>
      <c r="AN7" s="13" t="str">
        <f t="shared" si="49"/>
        <v>T</v>
      </c>
      <c r="AO7" s="13" t="str">
        <f t="shared" si="49"/>
        <v>F</v>
      </c>
      <c r="AP7" s="13" t="str">
        <f t="shared" si="49"/>
        <v>S</v>
      </c>
      <c r="AQ7" s="13" t="str">
        <f t="shared" si="49"/>
        <v>S</v>
      </c>
      <c r="AR7" s="13" t="str">
        <f t="shared" si="49"/>
        <v>M</v>
      </c>
      <c r="AS7" s="13" t="str">
        <f t="shared" ref="AS7:BL7" si="50">LEFT(TEXT(AS6,"ddd"),1)</f>
        <v>T</v>
      </c>
      <c r="AT7" s="13" t="str">
        <f t="shared" si="50"/>
        <v>W</v>
      </c>
      <c r="AU7" s="13" t="str">
        <f t="shared" si="50"/>
        <v>T</v>
      </c>
      <c r="AV7" s="13" t="str">
        <f t="shared" si="50"/>
        <v>F</v>
      </c>
      <c r="AW7" s="13" t="str">
        <f t="shared" si="50"/>
        <v>S</v>
      </c>
      <c r="AX7" s="13" t="str">
        <f t="shared" si="50"/>
        <v>S</v>
      </c>
      <c r="AY7" s="13" t="str">
        <f t="shared" si="50"/>
        <v>M</v>
      </c>
      <c r="AZ7" s="13" t="str">
        <f t="shared" si="50"/>
        <v>T</v>
      </c>
      <c r="BA7" s="13" t="str">
        <f t="shared" si="50"/>
        <v>W</v>
      </c>
      <c r="BB7" s="13" t="str">
        <f t="shared" si="50"/>
        <v>T</v>
      </c>
      <c r="BC7" s="13" t="str">
        <f t="shared" si="50"/>
        <v>F</v>
      </c>
      <c r="BD7" s="13" t="str">
        <f t="shared" si="50"/>
        <v>S</v>
      </c>
      <c r="BE7" s="13" t="str">
        <f t="shared" si="50"/>
        <v>S</v>
      </c>
      <c r="BF7" s="13" t="str">
        <f t="shared" si="50"/>
        <v>M</v>
      </c>
      <c r="BG7" s="13" t="str">
        <f t="shared" si="50"/>
        <v>T</v>
      </c>
      <c r="BH7" s="13" t="str">
        <f t="shared" si="50"/>
        <v>W</v>
      </c>
      <c r="BI7" s="13" t="str">
        <f t="shared" si="50"/>
        <v>T</v>
      </c>
      <c r="BJ7" s="13" t="str">
        <f t="shared" si="50"/>
        <v>F</v>
      </c>
      <c r="BK7" s="13" t="str">
        <f t="shared" si="50"/>
        <v>S</v>
      </c>
      <c r="BL7" s="13" t="str">
        <f t="shared" si="50"/>
        <v>S</v>
      </c>
      <c r="BM7" s="13" t="str">
        <f t="shared" ref="BM7:BZ7" si="51">LEFT(TEXT(BM6,"ddd"),1)</f>
        <v>M</v>
      </c>
      <c r="BN7" s="13" t="str">
        <f t="shared" si="51"/>
        <v>T</v>
      </c>
      <c r="BO7" s="13" t="str">
        <f t="shared" si="51"/>
        <v>W</v>
      </c>
      <c r="BP7" s="13" t="str">
        <f t="shared" si="51"/>
        <v>T</v>
      </c>
      <c r="BQ7" s="13" t="str">
        <f t="shared" si="51"/>
        <v>F</v>
      </c>
      <c r="BR7" s="13" t="str">
        <f t="shared" si="51"/>
        <v>S</v>
      </c>
      <c r="BS7" s="13" t="str">
        <f t="shared" si="51"/>
        <v>S</v>
      </c>
      <c r="BT7" s="13" t="str">
        <f t="shared" si="51"/>
        <v>M</v>
      </c>
      <c r="BU7" s="13" t="str">
        <f t="shared" si="51"/>
        <v>T</v>
      </c>
      <c r="BV7" s="13" t="str">
        <f t="shared" si="51"/>
        <v>W</v>
      </c>
      <c r="BW7" s="13" t="str">
        <f t="shared" si="51"/>
        <v>T</v>
      </c>
      <c r="BX7" s="13" t="str">
        <f t="shared" si="51"/>
        <v>F</v>
      </c>
      <c r="BY7" s="13" t="str">
        <f t="shared" si="51"/>
        <v>S</v>
      </c>
      <c r="BZ7" s="13" t="str">
        <f t="shared" si="51"/>
        <v>S</v>
      </c>
      <c r="CA7" s="13" t="str">
        <f t="shared" ref="CA7:CN7" si="52">LEFT(TEXT(CA6,"ddd"),1)</f>
        <v>M</v>
      </c>
      <c r="CB7" s="13" t="str">
        <f t="shared" si="52"/>
        <v>T</v>
      </c>
      <c r="CC7" s="13" t="str">
        <f t="shared" si="52"/>
        <v>W</v>
      </c>
      <c r="CD7" s="13" t="str">
        <f t="shared" si="52"/>
        <v>T</v>
      </c>
      <c r="CE7" s="13" t="str">
        <f t="shared" si="52"/>
        <v>F</v>
      </c>
      <c r="CF7" s="13" t="str">
        <f t="shared" si="52"/>
        <v>S</v>
      </c>
      <c r="CG7" s="13" t="str">
        <f t="shared" si="52"/>
        <v>S</v>
      </c>
      <c r="CH7" s="13" t="str">
        <f t="shared" si="52"/>
        <v>M</v>
      </c>
      <c r="CI7" s="13" t="str">
        <f t="shared" si="52"/>
        <v>T</v>
      </c>
      <c r="CJ7" s="13" t="str">
        <f t="shared" si="52"/>
        <v>W</v>
      </c>
      <c r="CK7" s="13" t="str">
        <f t="shared" si="52"/>
        <v>T</v>
      </c>
      <c r="CL7" s="13" t="str">
        <f t="shared" si="52"/>
        <v>F</v>
      </c>
      <c r="CM7" s="13" t="str">
        <f t="shared" si="52"/>
        <v>S</v>
      </c>
      <c r="CN7" s="13" t="str">
        <f t="shared" si="52"/>
        <v>S</v>
      </c>
      <c r="CO7" s="13" t="str">
        <f t="shared" ref="CO7:DB7" si="53">LEFT(TEXT(CO6,"ddd"),1)</f>
        <v>M</v>
      </c>
      <c r="CP7" s="13" t="str">
        <f t="shared" si="53"/>
        <v>T</v>
      </c>
      <c r="CQ7" s="13" t="str">
        <f t="shared" si="53"/>
        <v>W</v>
      </c>
      <c r="CR7" s="13" t="str">
        <f t="shared" si="53"/>
        <v>T</v>
      </c>
      <c r="CS7" s="13" t="str">
        <f t="shared" si="53"/>
        <v>F</v>
      </c>
      <c r="CT7" s="13" t="str">
        <f t="shared" si="53"/>
        <v>S</v>
      </c>
      <c r="CU7" s="13" t="str">
        <f t="shared" si="53"/>
        <v>S</v>
      </c>
      <c r="CV7" s="13" t="str">
        <f t="shared" si="53"/>
        <v>M</v>
      </c>
      <c r="CW7" s="13" t="str">
        <f t="shared" si="53"/>
        <v>T</v>
      </c>
      <c r="CX7" s="13" t="str">
        <f t="shared" si="53"/>
        <v>W</v>
      </c>
      <c r="CY7" s="13" t="str">
        <f t="shared" si="53"/>
        <v>T</v>
      </c>
      <c r="CZ7" s="13" t="str">
        <f t="shared" si="53"/>
        <v>F</v>
      </c>
      <c r="DA7" s="13" t="str">
        <f t="shared" si="53"/>
        <v>S</v>
      </c>
      <c r="DB7" s="13" t="str">
        <f t="shared" si="53"/>
        <v>S</v>
      </c>
      <c r="DC7" s="13" t="str">
        <f t="shared" ref="DC7:DI7" si="54">LEFT(TEXT(DC6,"ddd"),1)</f>
        <v>M</v>
      </c>
      <c r="DD7" s="13" t="str">
        <f t="shared" si="54"/>
        <v>T</v>
      </c>
      <c r="DE7" s="13" t="str">
        <f t="shared" si="54"/>
        <v>W</v>
      </c>
      <c r="DF7" s="13" t="str">
        <f t="shared" si="54"/>
        <v>T</v>
      </c>
      <c r="DG7" s="13" t="str">
        <f t="shared" si="54"/>
        <v>F</v>
      </c>
      <c r="DH7" s="13" t="str">
        <f t="shared" si="54"/>
        <v>S</v>
      </c>
      <c r="DI7" s="13" t="str">
        <f t="shared" si="54"/>
        <v>S</v>
      </c>
      <c r="DJ7" s="13" t="str">
        <f t="shared" ref="DJ7:DP7" si="55">LEFT(TEXT(DJ6,"ddd"),1)</f>
        <v>M</v>
      </c>
      <c r="DK7" s="13" t="str">
        <f t="shared" si="55"/>
        <v>T</v>
      </c>
      <c r="DL7" s="13" t="str">
        <f t="shared" si="55"/>
        <v>W</v>
      </c>
      <c r="DM7" s="13" t="str">
        <f t="shared" si="55"/>
        <v>T</v>
      </c>
      <c r="DN7" s="13" t="str">
        <f t="shared" si="55"/>
        <v>F</v>
      </c>
      <c r="DO7" s="13" t="str">
        <f t="shared" si="55"/>
        <v>S</v>
      </c>
      <c r="DP7" s="13" t="str">
        <f t="shared" si="55"/>
        <v>S</v>
      </c>
      <c r="DQ7" s="13" t="str">
        <f t="shared" ref="DQ7:DW7" si="56">LEFT(TEXT(DQ6,"ddd"),1)</f>
        <v>M</v>
      </c>
      <c r="DR7" s="13" t="str">
        <f t="shared" si="56"/>
        <v>T</v>
      </c>
      <c r="DS7" s="13" t="str">
        <f t="shared" si="56"/>
        <v>W</v>
      </c>
      <c r="DT7" s="13" t="str">
        <f t="shared" si="56"/>
        <v>T</v>
      </c>
      <c r="DU7" s="13" t="str">
        <f t="shared" si="56"/>
        <v>F</v>
      </c>
      <c r="DV7" s="13" t="str">
        <f t="shared" si="56"/>
        <v>S</v>
      </c>
      <c r="DW7" s="13" t="str">
        <f t="shared" si="56"/>
        <v>S</v>
      </c>
    </row>
    <row r="8" spans="1:127" ht="30" hidden="1" customHeight="1" thickBot="1" x14ac:dyDescent="0.3">
      <c r="A8" s="58" t="s">
        <v>42</v>
      </c>
      <c r="C8" s="61"/>
      <c r="E8"/>
      <c r="H8" t="str">
        <f>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123"/>
      <c r="DH8" s="44"/>
      <c r="DI8" s="44"/>
      <c r="DJ8" s="44"/>
      <c r="DK8" s="44"/>
      <c r="DL8" s="44"/>
      <c r="DM8" s="44"/>
      <c r="DN8" s="44"/>
      <c r="DO8" s="44"/>
      <c r="DP8" s="44"/>
      <c r="DQ8" s="44"/>
      <c r="DR8" s="44"/>
      <c r="DS8" s="44"/>
      <c r="DT8" s="44"/>
      <c r="DU8" s="44"/>
      <c r="DV8" s="44"/>
      <c r="DW8" s="44"/>
    </row>
    <row r="9" spans="1:127" s="3" customFormat="1" ht="30" customHeight="1" thickBot="1" x14ac:dyDescent="0.3">
      <c r="A9" s="59" t="s">
        <v>48</v>
      </c>
      <c r="B9" s="114" t="s">
        <v>52</v>
      </c>
      <c r="C9" s="108"/>
      <c r="D9" s="109"/>
      <c r="E9" s="110"/>
      <c r="F9" s="110"/>
      <c r="G9" s="17"/>
      <c r="H9" s="17" t="str">
        <f t="shared" ref="H9:H36" si="57">IF(OR(ISBLANK(task_start),ISBLANK(task_end)),"",task_end-task_start+1)</f>
        <v/>
      </c>
      <c r="I9" s="44"/>
      <c r="J9" s="44"/>
      <c r="K9" s="44"/>
      <c r="L9" s="44"/>
      <c r="M9" s="44"/>
      <c r="N9" s="44"/>
      <c r="O9" s="44"/>
      <c r="P9" s="44"/>
      <c r="Q9" s="44"/>
      <c r="R9" s="44"/>
      <c r="S9" s="44"/>
      <c r="T9" s="116"/>
      <c r="U9" s="44"/>
      <c r="V9" s="44"/>
      <c r="W9" s="44"/>
      <c r="X9" s="44"/>
      <c r="Y9" s="44"/>
      <c r="Z9" s="44"/>
      <c r="AA9" s="44"/>
      <c r="AB9" s="44"/>
      <c r="AC9" s="44"/>
      <c r="AD9" s="44"/>
      <c r="AE9" s="44"/>
      <c r="AF9" s="44"/>
      <c r="AG9" s="44"/>
      <c r="AH9" s="44"/>
      <c r="AI9" s="44"/>
      <c r="AJ9" s="44"/>
      <c r="AK9" s="44"/>
      <c r="AL9" s="44"/>
      <c r="AM9" s="44"/>
      <c r="AN9" s="44"/>
      <c r="AO9" s="116"/>
      <c r="AP9" s="44"/>
      <c r="AQ9" s="44"/>
      <c r="AR9" s="44"/>
      <c r="AS9" s="44"/>
      <c r="AT9" s="44"/>
      <c r="AU9" s="44"/>
      <c r="AV9"/>
      <c r="AW9" s="44"/>
      <c r="AX9" s="44"/>
      <c r="AY9" s="44"/>
      <c r="AZ9" s="44"/>
      <c r="BA9" s="44"/>
      <c r="BB9"/>
      <c r="BC9" s="44"/>
      <c r="BD9" s="44"/>
      <c r="BE9" s="44"/>
      <c r="BF9" s="117" t="s">
        <v>75</v>
      </c>
      <c r="BG9" s="118"/>
      <c r="BH9" s="118"/>
      <c r="BI9" s="118"/>
      <c r="BJ9" s="118"/>
      <c r="BK9" s="118"/>
      <c r="BL9" s="119"/>
      <c r="BM9" s="44"/>
      <c r="BN9" s="44"/>
      <c r="BO9" s="44"/>
      <c r="BP9" s="44"/>
      <c r="BQ9" s="44"/>
      <c r="BR9" s="44"/>
      <c r="BS9" s="44"/>
      <c r="BT9" s="44"/>
      <c r="BU9" s="44"/>
      <c r="BV9" s="44"/>
      <c r="BW9" s="44"/>
      <c r="BX9" s="44"/>
      <c r="BY9" s="44"/>
      <c r="BZ9" s="44"/>
      <c r="CA9" s="44"/>
      <c r="CB9" s="44"/>
      <c r="CC9" s="44"/>
      <c r="CD9" s="44"/>
      <c r="CE9" s="116"/>
      <c r="CF9" s="44"/>
      <c r="CG9" s="44"/>
      <c r="CH9" s="44"/>
      <c r="CI9" s="44"/>
      <c r="CJ9" s="44"/>
      <c r="CK9" s="44"/>
      <c r="CL9" s="44"/>
      <c r="CM9" s="44"/>
      <c r="CN9" s="44"/>
      <c r="CO9" s="44"/>
      <c r="CP9" s="44"/>
      <c r="CQ9" s="44"/>
      <c r="CR9" s="44"/>
      <c r="CS9" s="44"/>
      <c r="CT9" s="44"/>
      <c r="CU9" s="44"/>
      <c r="CV9" s="44"/>
      <c r="CW9" s="44"/>
      <c r="CX9" s="44"/>
      <c r="CY9" s="44"/>
      <c r="CZ9" s="116"/>
      <c r="DA9" s="44"/>
      <c r="DB9" s="44"/>
      <c r="DC9" s="44"/>
      <c r="DD9" s="44"/>
      <c r="DE9" s="44"/>
      <c r="DF9" s="122"/>
      <c r="DG9" s="131"/>
      <c r="DH9" s="128"/>
      <c r="DI9" s="44"/>
      <c r="DJ9" s="44"/>
      <c r="DK9" s="44"/>
      <c r="DL9" s="44"/>
      <c r="DM9" s="44"/>
      <c r="DN9" s="44"/>
      <c r="DO9" s="44"/>
      <c r="DP9" s="44"/>
      <c r="DQ9" s="44"/>
      <c r="DR9" s="44"/>
      <c r="DS9" s="44"/>
      <c r="DT9" s="44"/>
      <c r="DU9" s="44"/>
      <c r="DV9" s="44"/>
      <c r="DW9" s="44"/>
    </row>
    <row r="10" spans="1:127" s="3" customFormat="1" ht="30" customHeight="1" thickBot="1" x14ac:dyDescent="0.3">
      <c r="A10" s="59" t="s">
        <v>49</v>
      </c>
      <c r="B10" s="115"/>
      <c r="C10" s="111" t="s">
        <v>64</v>
      </c>
      <c r="D10" s="112"/>
      <c r="E10" s="113"/>
      <c r="F10" s="113"/>
      <c r="G10" s="17"/>
      <c r="H10" s="17" t="str">
        <f t="shared" si="57"/>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101"/>
      <c r="AZ10" s="44"/>
      <c r="BA10" s="44"/>
      <c r="BB10" s="44"/>
      <c r="BC10" s="44"/>
      <c r="BD10" s="44"/>
      <c r="BE10" s="44"/>
      <c r="BG10" s="44"/>
      <c r="BH10" s="44"/>
      <c r="BI10" s="44"/>
      <c r="BJ10" s="44"/>
      <c r="BK10" s="44"/>
      <c r="BL10" s="44"/>
      <c r="BM10" s="101"/>
      <c r="BN10" s="44"/>
      <c r="BO10" s="101"/>
      <c r="BP10" s="44"/>
      <c r="BQ10" s="44"/>
      <c r="BR10" s="44"/>
      <c r="BS10" s="44"/>
      <c r="BT10" s="44"/>
      <c r="BU10" s="44"/>
      <c r="BV10" s="44"/>
      <c r="BW10" s="44"/>
      <c r="BX10" s="44"/>
      <c r="BY10" s="44"/>
      <c r="BZ10" s="44"/>
      <c r="CA10" s="44"/>
      <c r="CB10" s="44"/>
      <c r="CC10" s="44"/>
      <c r="CD10" s="44"/>
      <c r="CE10" s="44"/>
      <c r="CF10" s="44"/>
      <c r="CG10" s="44"/>
      <c r="CH10" s="44"/>
      <c r="CI10" s="44"/>
      <c r="CJ10" s="101"/>
      <c r="CK10" s="44"/>
      <c r="CL10" s="44"/>
      <c r="CM10" s="44"/>
      <c r="CN10" s="44"/>
      <c r="CO10" s="44"/>
      <c r="CP10" s="44"/>
      <c r="CQ10" s="44"/>
      <c r="CR10" s="44"/>
      <c r="CS10" s="44"/>
      <c r="CT10" s="44"/>
      <c r="CU10" s="44"/>
      <c r="CV10" s="101"/>
      <c r="CW10" s="44"/>
      <c r="CX10" s="44"/>
      <c r="CY10" s="44"/>
      <c r="CZ10" s="44"/>
      <c r="DA10" s="44"/>
      <c r="DB10" s="44"/>
      <c r="DC10" s="44"/>
      <c r="DD10" s="44"/>
      <c r="DE10" s="44"/>
      <c r="DF10" s="122"/>
      <c r="DG10" s="132"/>
      <c r="DH10" s="128"/>
      <c r="DI10" s="44"/>
      <c r="DJ10" s="101"/>
      <c r="DK10" s="44"/>
      <c r="DL10" s="44"/>
      <c r="DM10" s="44"/>
      <c r="DN10" s="44"/>
      <c r="DO10" s="44"/>
      <c r="DP10" s="44"/>
      <c r="DQ10" s="120"/>
      <c r="DR10" s="44"/>
      <c r="DS10" s="44"/>
      <c r="DT10" s="44"/>
      <c r="DU10" s="44"/>
      <c r="DV10" s="44"/>
      <c r="DW10" s="44"/>
    </row>
    <row r="11" spans="1:127" s="3" customFormat="1" ht="30" customHeight="1" thickBot="1" x14ac:dyDescent="0.3">
      <c r="A11" s="59" t="s">
        <v>50</v>
      </c>
      <c r="B11" s="115"/>
      <c r="C11" s="111" t="s">
        <v>65</v>
      </c>
      <c r="D11" s="112"/>
      <c r="E11" s="113"/>
      <c r="F11" s="113"/>
      <c r="G11" s="17"/>
      <c r="H11" s="17" t="str">
        <f t="shared" si="57"/>
        <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101"/>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120"/>
      <c r="DF11" s="122"/>
      <c r="DG11" s="132"/>
      <c r="DH11" s="128"/>
      <c r="DI11" s="44"/>
      <c r="DJ11" s="44"/>
      <c r="DK11" s="44"/>
      <c r="DL11" s="101"/>
      <c r="DM11" s="44"/>
      <c r="DN11" s="44"/>
      <c r="DO11" s="44"/>
      <c r="DP11" s="44"/>
      <c r="DQ11" s="44"/>
      <c r="DR11" s="44"/>
      <c r="DS11" s="44"/>
      <c r="DT11" s="44"/>
      <c r="DU11" s="44"/>
      <c r="DV11" s="44"/>
      <c r="DW11" s="44"/>
    </row>
    <row r="12" spans="1:127" s="3" customFormat="1" ht="30" customHeight="1" thickBot="1" x14ac:dyDescent="0.3">
      <c r="A12" s="58"/>
      <c r="B12" s="115"/>
      <c r="C12" s="111" t="s">
        <v>66</v>
      </c>
      <c r="D12" s="112"/>
      <c r="E12" s="113"/>
      <c r="F12" s="113"/>
      <c r="G12" s="17"/>
      <c r="H12" s="17" t="str">
        <f t="shared" si="57"/>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101"/>
      <c r="BB12" s="44"/>
      <c r="BC12" s="44"/>
      <c r="BD12" s="44"/>
      <c r="BE12" s="44"/>
      <c r="BF12" s="44"/>
      <c r="BG12" s="44"/>
      <c r="BI12" s="44"/>
      <c r="BJ12" s="44"/>
      <c r="BK12" s="44"/>
      <c r="BL12" s="44"/>
      <c r="BM12" s="44"/>
      <c r="BN12" s="44"/>
      <c r="BO12" s="101"/>
      <c r="BP12" s="44"/>
      <c r="BQ12" s="44"/>
      <c r="BR12" s="44"/>
      <c r="BS12" s="44"/>
      <c r="BT12" s="44"/>
      <c r="BU12" s="44"/>
      <c r="BV12" s="44"/>
      <c r="BW12" s="44"/>
      <c r="BX12" s="44"/>
      <c r="BY12" s="44"/>
      <c r="BZ12" s="44"/>
      <c r="CA12" s="44"/>
      <c r="CB12" s="44"/>
      <c r="CC12" s="44"/>
      <c r="CD12" s="44"/>
      <c r="CE12" s="44"/>
      <c r="CF12" s="44"/>
      <c r="CG12" s="44"/>
      <c r="CH12" s="44"/>
      <c r="CI12" s="44"/>
      <c r="CJ12" s="101"/>
      <c r="CK12" s="44"/>
      <c r="CL12" s="44"/>
      <c r="CM12" s="44"/>
      <c r="CN12" s="44"/>
      <c r="CO12" s="44"/>
      <c r="CP12" s="44"/>
      <c r="CQ12" s="44"/>
      <c r="CR12" s="44"/>
      <c r="CS12" s="44"/>
      <c r="CT12" s="44"/>
      <c r="CU12" s="44"/>
      <c r="CV12" s="44"/>
      <c r="CW12" s="44"/>
      <c r="CX12" s="44"/>
      <c r="CY12" s="44"/>
      <c r="CZ12" s="44"/>
      <c r="DA12" s="44"/>
      <c r="DB12" s="44"/>
      <c r="DC12" s="44"/>
      <c r="DD12" s="44"/>
      <c r="DE12" s="44"/>
      <c r="DF12" s="122"/>
      <c r="DG12" s="132"/>
      <c r="DH12" s="128"/>
      <c r="DI12" s="44"/>
      <c r="DJ12" s="44"/>
      <c r="DK12" s="44"/>
      <c r="DL12" s="44"/>
      <c r="DM12" s="44"/>
      <c r="DN12" s="44"/>
      <c r="DO12" s="44"/>
      <c r="DP12" s="44"/>
      <c r="DQ12" s="44"/>
      <c r="DR12" s="44"/>
      <c r="DS12" s="44"/>
      <c r="DT12" s="44"/>
      <c r="DU12" s="44"/>
      <c r="DV12" s="44"/>
      <c r="DW12" s="44"/>
    </row>
    <row r="13" spans="1:127" s="3" customFormat="1" ht="30" customHeight="1" thickBot="1" x14ac:dyDescent="0.3">
      <c r="A13" s="58"/>
      <c r="B13" s="115"/>
      <c r="C13" s="111" t="s">
        <v>67</v>
      </c>
      <c r="D13" s="112"/>
      <c r="E13" s="113"/>
      <c r="F13" s="113"/>
      <c r="G13" s="17"/>
      <c r="H13" s="17" t="str">
        <f t="shared" si="57"/>
        <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101"/>
      <c r="AO13" s="44"/>
      <c r="AP13" s="44"/>
      <c r="AQ13" s="44"/>
      <c r="AR13" s="44"/>
      <c r="AS13" s="44"/>
      <c r="AT13" s="44"/>
      <c r="AU13" s="44"/>
      <c r="AV13" s="44"/>
      <c r="AW13" s="44"/>
      <c r="AX13" s="44"/>
      <c r="AY13" s="44"/>
      <c r="AZ13" s="44"/>
      <c r="BA13" s="44"/>
      <c r="BB13" s="44"/>
      <c r="BC13" s="44"/>
      <c r="BD13" s="44"/>
      <c r="BE13" s="44"/>
      <c r="BG13" s="44"/>
      <c r="BH13" s="44"/>
      <c r="BI13" s="44"/>
      <c r="BJ13" s="44"/>
      <c r="BK13" s="44"/>
      <c r="BL13" s="44"/>
      <c r="BM13" s="101"/>
      <c r="BN13" s="44"/>
      <c r="BO13" s="44"/>
      <c r="BP13" s="44"/>
      <c r="BQ13" s="44"/>
      <c r="BR13" s="44"/>
      <c r="BS13" s="44"/>
      <c r="BT13" s="44"/>
      <c r="BU13" s="44"/>
      <c r="BV13" s="44"/>
      <c r="BW13" s="44"/>
      <c r="BX13" s="44"/>
      <c r="BY13" s="44"/>
      <c r="BZ13" s="44"/>
      <c r="CA13" s="44"/>
      <c r="CB13" s="44"/>
      <c r="CC13" s="44"/>
      <c r="CD13" s="101"/>
      <c r="CE13" s="44"/>
      <c r="CF13" s="44"/>
      <c r="CG13" s="44"/>
      <c r="CH13" s="44"/>
      <c r="CI13" s="44"/>
      <c r="CJ13" s="44"/>
      <c r="CK13" s="44"/>
      <c r="CL13" s="44"/>
      <c r="CM13" s="44"/>
      <c r="CN13" s="44"/>
      <c r="CO13" s="44"/>
      <c r="CP13" s="44"/>
      <c r="CQ13" s="44"/>
      <c r="CR13" s="101"/>
      <c r="CS13" s="44"/>
      <c r="CT13" s="44"/>
      <c r="CU13" s="44"/>
      <c r="CV13" s="44"/>
      <c r="CW13" s="44"/>
      <c r="CX13" s="44"/>
      <c r="CY13" s="44"/>
      <c r="CZ13" s="44"/>
      <c r="DA13" s="44"/>
      <c r="DB13" s="44"/>
      <c r="DC13" s="44"/>
      <c r="DD13" s="44"/>
      <c r="DE13" s="44"/>
      <c r="DF13" s="122"/>
      <c r="DG13" s="132"/>
      <c r="DH13" s="128"/>
      <c r="DI13" s="44"/>
      <c r="DJ13" s="101"/>
      <c r="DK13" s="44"/>
      <c r="DL13" s="44"/>
      <c r="DM13" s="44"/>
      <c r="DN13" s="44"/>
      <c r="DO13" s="44"/>
      <c r="DP13" s="44"/>
      <c r="DQ13" s="44"/>
      <c r="DR13" s="44"/>
      <c r="DS13" s="44"/>
      <c r="DT13" s="44"/>
      <c r="DU13" s="44"/>
      <c r="DV13" s="44"/>
      <c r="DW13" s="44"/>
    </row>
    <row r="14" spans="1:127" s="3" customFormat="1" ht="30" customHeight="1" thickBot="1" x14ac:dyDescent="0.3">
      <c r="A14" s="58"/>
      <c r="B14" s="115"/>
      <c r="C14" s="111" t="s">
        <v>68</v>
      </c>
      <c r="D14" s="112"/>
      <c r="E14" s="113"/>
      <c r="F14" s="113"/>
      <c r="G14" s="17"/>
      <c r="H14" s="17" t="str">
        <f t="shared" si="57"/>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101"/>
      <c r="AZ14" s="44"/>
      <c r="BA14" s="44"/>
      <c r="BB14" s="44"/>
      <c r="BC14" s="44"/>
      <c r="BD14" s="44"/>
      <c r="BE14" s="44"/>
      <c r="BF14" s="44"/>
      <c r="BG14" s="44"/>
      <c r="BH14" s="44"/>
      <c r="BI14" s="44"/>
      <c r="BJ14" s="44"/>
      <c r="BK14" s="44"/>
      <c r="BL14" s="44"/>
      <c r="BM14" s="101"/>
      <c r="BN14" s="44"/>
      <c r="BO14" s="101"/>
      <c r="BP14" s="44"/>
      <c r="BQ14" s="44"/>
      <c r="BR14" s="44"/>
      <c r="BS14" s="44"/>
      <c r="BT14" s="44"/>
      <c r="BU14" s="44"/>
      <c r="BV14" s="44"/>
      <c r="BW14" s="44"/>
      <c r="BX14" s="44"/>
      <c r="BY14" s="44"/>
      <c r="BZ14" s="44"/>
      <c r="CA14" s="44"/>
      <c r="CB14" s="44"/>
      <c r="CC14" s="44"/>
      <c r="CD14" s="44"/>
      <c r="CE14" s="44"/>
      <c r="CF14" s="44"/>
      <c r="CG14" s="44"/>
      <c r="CH14" s="44"/>
      <c r="CI14" s="44"/>
      <c r="CJ14" s="101"/>
      <c r="CK14" s="44"/>
      <c r="CL14" s="44"/>
      <c r="CM14" s="44"/>
      <c r="CN14" s="44"/>
      <c r="CO14" s="44"/>
      <c r="CP14" s="44"/>
      <c r="CQ14" s="44"/>
      <c r="CR14" s="44"/>
      <c r="CS14" s="44"/>
      <c r="CT14" s="44"/>
      <c r="CU14" s="44"/>
      <c r="CV14" s="101"/>
      <c r="CW14" s="44"/>
      <c r="CX14" s="44"/>
      <c r="CY14" s="44"/>
      <c r="CZ14" s="44"/>
      <c r="DA14" s="44"/>
      <c r="DB14" s="44"/>
      <c r="DC14" s="44"/>
      <c r="DD14" s="44"/>
      <c r="DE14" s="44"/>
      <c r="DF14" s="122"/>
      <c r="DG14" s="132"/>
      <c r="DH14" s="128"/>
      <c r="DI14" s="44"/>
      <c r="DJ14" s="101"/>
      <c r="DK14" s="44"/>
      <c r="DL14" s="44"/>
      <c r="DM14" s="44"/>
      <c r="DN14" s="44"/>
      <c r="DO14" s="44"/>
      <c r="DP14" s="44"/>
      <c r="DQ14" s="120"/>
      <c r="DR14" s="44"/>
      <c r="DS14" s="44"/>
      <c r="DT14" s="44"/>
      <c r="DU14" s="44"/>
      <c r="DV14" s="44"/>
      <c r="DW14" s="44"/>
    </row>
    <row r="15" spans="1:127" s="3" customFormat="1" ht="30" customHeight="1" thickBot="1" x14ac:dyDescent="0.3">
      <c r="A15" s="58"/>
      <c r="B15" s="115"/>
      <c r="C15" s="111" t="s">
        <v>69</v>
      </c>
      <c r="D15" s="112"/>
      <c r="E15" s="113"/>
      <c r="F15" s="113"/>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120"/>
      <c r="BB15" s="101"/>
      <c r="BC15" s="44"/>
      <c r="BD15" s="44"/>
      <c r="BE15" s="44"/>
      <c r="BF15" s="44"/>
      <c r="BG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120"/>
      <c r="DF15" s="122"/>
      <c r="DG15" s="132"/>
      <c r="DH15" s="128"/>
      <c r="DI15" s="44"/>
      <c r="DJ15" s="44"/>
      <c r="DK15" s="44"/>
      <c r="DL15" s="101"/>
      <c r="DM15" s="44"/>
      <c r="DN15" s="44"/>
      <c r="DO15" s="44"/>
      <c r="DP15" s="44"/>
      <c r="DQ15" s="44"/>
      <c r="DR15" s="101"/>
      <c r="DS15" s="44"/>
      <c r="DT15" s="44"/>
      <c r="DU15" s="44"/>
      <c r="DV15" s="44"/>
      <c r="DW15" s="44"/>
    </row>
    <row r="16" spans="1:127" s="3" customFormat="1" ht="30" customHeight="1" thickBot="1" x14ac:dyDescent="0.3">
      <c r="A16" s="58"/>
      <c r="B16" s="115"/>
      <c r="C16" s="111" t="s">
        <v>77</v>
      </c>
      <c r="D16" s="112"/>
      <c r="E16" s="113"/>
      <c r="F16" s="113"/>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124"/>
      <c r="AL16" s="124"/>
      <c r="AM16" s="124"/>
      <c r="AN16" s="124"/>
      <c r="AO16" s="44"/>
      <c r="AP16" s="44"/>
      <c r="AQ16" s="44"/>
      <c r="AR16" s="44"/>
      <c r="AS16" s="44"/>
      <c r="AT16" s="44"/>
      <c r="AU16" s="44"/>
      <c r="AV16" s="125"/>
      <c r="AW16" s="125"/>
      <c r="AX16" s="126"/>
      <c r="AY16" s="126"/>
      <c r="AZ16" s="120"/>
      <c r="BA16" s="120"/>
      <c r="BB16" s="124"/>
      <c r="BC16" s="44"/>
      <c r="BD16" s="44"/>
      <c r="BE16" s="44"/>
      <c r="BF16" s="44"/>
      <c r="BG16" s="44"/>
      <c r="BH16" s="44"/>
      <c r="BI16" s="44"/>
      <c r="BJ16" s="120"/>
      <c r="BK16" s="120"/>
      <c r="BL16" s="121"/>
      <c r="BM16" s="121"/>
      <c r="BN16" s="120"/>
      <c r="BO16" s="120"/>
      <c r="BP16" s="44"/>
      <c r="BQ16" s="44"/>
      <c r="BR16" s="44"/>
      <c r="BS16" s="44"/>
      <c r="BT16" s="44"/>
      <c r="BU16" s="44"/>
      <c r="BV16" s="44"/>
      <c r="BW16" s="44"/>
      <c r="BX16" s="44"/>
      <c r="BY16" s="44"/>
      <c r="BZ16" s="44"/>
      <c r="CA16" s="124"/>
      <c r="CB16" s="124"/>
      <c r="CC16" s="124"/>
      <c r="CD16" s="124"/>
      <c r="CE16" s="44"/>
      <c r="CF16" s="44"/>
      <c r="CG16" s="120"/>
      <c r="CH16" s="120"/>
      <c r="CI16" s="120"/>
      <c r="CJ16" s="120"/>
      <c r="CK16" s="44"/>
      <c r="CL16" s="44"/>
      <c r="CM16" s="44"/>
      <c r="CN16" s="44"/>
      <c r="CO16" s="124"/>
      <c r="CP16" s="124"/>
      <c r="CQ16" s="124"/>
      <c r="CR16" s="124"/>
      <c r="CS16" s="125"/>
      <c r="CT16" s="125"/>
      <c r="CU16" s="125"/>
      <c r="CV16" s="125"/>
      <c r="CW16" s="44"/>
      <c r="CX16" s="44"/>
      <c r="CY16" s="44"/>
      <c r="CZ16" s="44"/>
      <c r="DA16" s="44"/>
      <c r="DB16" s="125"/>
      <c r="DC16" s="125"/>
      <c r="DD16" s="125"/>
      <c r="DE16" s="125"/>
      <c r="DF16" s="122"/>
      <c r="DG16" s="132"/>
      <c r="DH16" s="129"/>
      <c r="DI16" s="126"/>
      <c r="DJ16" s="126"/>
      <c r="DK16" s="125"/>
      <c r="DL16" s="125"/>
      <c r="DM16" s="44"/>
      <c r="DN16" s="125"/>
      <c r="DO16" s="120"/>
      <c r="DP16" s="120"/>
      <c r="DQ16" s="120"/>
      <c r="DR16" s="124"/>
      <c r="DS16" s="44"/>
      <c r="DT16" s="44"/>
      <c r="DU16" s="44"/>
      <c r="DV16" s="44"/>
      <c r="DW16" s="44"/>
    </row>
    <row r="17" spans="1:127" s="3" customFormat="1" ht="30" customHeight="1" thickBot="1" x14ac:dyDescent="0.3">
      <c r="A17" s="59" t="s">
        <v>51</v>
      </c>
      <c r="B17" s="23" t="s">
        <v>4</v>
      </c>
      <c r="C17" s="103"/>
      <c r="D17" s="104"/>
      <c r="E17" s="102"/>
      <c r="F17" s="102"/>
      <c r="G17" s="17"/>
      <c r="H17" s="17" t="str">
        <f t="shared" si="57"/>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122"/>
      <c r="DG17" s="132"/>
      <c r="DH17" s="128"/>
      <c r="DI17" s="44"/>
      <c r="DJ17" s="44"/>
      <c r="DK17" s="44"/>
      <c r="DL17" s="44"/>
      <c r="DM17" s="44"/>
      <c r="DN17" s="44"/>
      <c r="DO17" s="44"/>
      <c r="DP17" s="44"/>
      <c r="DQ17" s="44"/>
      <c r="DR17" s="44"/>
      <c r="DS17" s="44"/>
      <c r="DT17" s="44"/>
      <c r="DU17" s="44"/>
      <c r="DV17" s="44"/>
      <c r="DW17" s="44"/>
    </row>
    <row r="18" spans="1:127" s="3" customFormat="1" ht="30" customHeight="1" thickBot="1" x14ac:dyDescent="0.3">
      <c r="A18" s="59"/>
      <c r="B18" s="80" t="s">
        <v>5</v>
      </c>
      <c r="C18" s="105"/>
      <c r="D18" s="106">
        <v>0.5</v>
      </c>
      <c r="E18" s="107">
        <f>E14+1</f>
        <v>1</v>
      </c>
      <c r="F18" s="107">
        <f>E18+4</f>
        <v>5</v>
      </c>
      <c r="G18" s="17"/>
      <c r="H18" s="17">
        <f t="shared" si="57"/>
        <v>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122"/>
      <c r="DG18" s="132"/>
      <c r="DH18" s="128"/>
      <c r="DI18" s="44"/>
      <c r="DJ18" s="44"/>
      <c r="DK18" s="44"/>
      <c r="DL18" s="44"/>
      <c r="DM18" s="44"/>
      <c r="DN18" s="44"/>
      <c r="DO18" s="44"/>
      <c r="DP18" s="44"/>
      <c r="DQ18" s="44"/>
      <c r="DR18" s="44"/>
      <c r="DS18" s="44"/>
      <c r="DT18" s="44"/>
      <c r="DU18" s="44"/>
      <c r="DV18" s="44"/>
      <c r="DW18" s="44"/>
    </row>
    <row r="19" spans="1:127" s="3" customFormat="1" ht="30" customHeight="1" thickBot="1" x14ac:dyDescent="0.3">
      <c r="A19" s="58"/>
      <c r="B19" s="80" t="s">
        <v>6</v>
      </c>
      <c r="C19" s="105"/>
      <c r="D19" s="106">
        <v>0.5</v>
      </c>
      <c r="E19" s="107">
        <f>E18+2</f>
        <v>3</v>
      </c>
      <c r="F19" s="107">
        <f>E19+5</f>
        <v>8</v>
      </c>
      <c r="G19" s="17"/>
      <c r="H19" s="17">
        <f t="shared" si="57"/>
        <v>6</v>
      </c>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122"/>
      <c r="DG19" s="132"/>
      <c r="DH19" s="128"/>
      <c r="DI19" s="44"/>
      <c r="DJ19" s="44"/>
      <c r="DK19" s="44"/>
      <c r="DL19" s="44"/>
      <c r="DM19" s="44"/>
      <c r="DN19" s="44"/>
      <c r="DO19" s="44"/>
      <c r="DP19" s="44"/>
      <c r="DQ19" s="44"/>
      <c r="DR19" s="44"/>
      <c r="DS19" s="44"/>
      <c r="DT19" s="44"/>
      <c r="DU19" s="44"/>
      <c r="DV19" s="44"/>
      <c r="DW19" s="44"/>
    </row>
    <row r="20" spans="1:127" s="3" customFormat="1" ht="30" customHeight="1" thickBot="1" x14ac:dyDescent="0.3">
      <c r="A20" s="58"/>
      <c r="B20" s="80" t="s">
        <v>1</v>
      </c>
      <c r="C20" s="105"/>
      <c r="D20" s="106"/>
      <c r="E20" s="107">
        <f>F19</f>
        <v>8</v>
      </c>
      <c r="F20" s="107">
        <f>E20+3</f>
        <v>11</v>
      </c>
      <c r="G20" s="17"/>
      <c r="H20" s="17">
        <f t="shared" si="57"/>
        <v>4</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122"/>
      <c r="DG20" s="132"/>
      <c r="DH20" s="128"/>
      <c r="DI20" s="44"/>
      <c r="DJ20" s="44"/>
      <c r="DK20" s="44"/>
      <c r="DL20" s="44"/>
      <c r="DM20" s="44"/>
      <c r="DN20" s="44"/>
      <c r="DO20" s="44"/>
      <c r="DP20" s="44"/>
      <c r="DQ20" s="44"/>
      <c r="DR20" s="44"/>
      <c r="DS20" s="44"/>
      <c r="DT20" s="44"/>
      <c r="DU20" s="44"/>
      <c r="DV20" s="44"/>
      <c r="DW20" s="44"/>
    </row>
    <row r="21" spans="1:127" s="3" customFormat="1" ht="30" customHeight="1" thickBot="1" x14ac:dyDescent="0.3">
      <c r="A21" s="58"/>
      <c r="B21" s="80" t="s">
        <v>2</v>
      </c>
      <c r="C21" s="105"/>
      <c r="D21" s="106"/>
      <c r="E21" s="107">
        <f>E20</f>
        <v>8</v>
      </c>
      <c r="F21" s="107">
        <f>E21+2</f>
        <v>10</v>
      </c>
      <c r="G21" s="17"/>
      <c r="H21" s="17">
        <f t="shared" si="57"/>
        <v>3</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122"/>
      <c r="DG21" s="132"/>
      <c r="DH21" s="128"/>
      <c r="DI21" s="44"/>
      <c r="DJ21" s="44"/>
      <c r="DK21" s="44"/>
      <c r="DL21" s="44"/>
      <c r="DM21" s="44"/>
      <c r="DN21" s="44"/>
      <c r="DO21" s="44"/>
      <c r="DP21" s="44"/>
      <c r="DQ21" s="44"/>
      <c r="DR21" s="44"/>
      <c r="DS21" s="44"/>
      <c r="DT21" s="44"/>
      <c r="DU21" s="44"/>
      <c r="DV21" s="44"/>
      <c r="DW21" s="44"/>
    </row>
    <row r="22" spans="1:127" s="3" customFormat="1" ht="30" customHeight="1" thickBot="1" x14ac:dyDescent="0.3">
      <c r="A22" s="58"/>
      <c r="B22" s="80" t="s">
        <v>3</v>
      </c>
      <c r="C22" s="105"/>
      <c r="D22" s="106"/>
      <c r="E22" s="107">
        <f>E21</f>
        <v>8</v>
      </c>
      <c r="F22" s="107">
        <f>E22+3</f>
        <v>11</v>
      </c>
      <c r="G22" s="17"/>
      <c r="H22" s="17">
        <f t="shared" si="57"/>
        <v>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122"/>
      <c r="DG22" s="132"/>
      <c r="DH22" s="128"/>
      <c r="DI22" s="44"/>
      <c r="DJ22" s="44"/>
      <c r="DK22" s="44"/>
      <c r="DL22" s="44"/>
      <c r="DM22" s="44"/>
      <c r="DN22" s="44"/>
      <c r="DO22" s="44"/>
      <c r="DP22" s="44"/>
      <c r="DQ22" s="44"/>
      <c r="DR22" s="44"/>
      <c r="DS22" s="44"/>
      <c r="DT22" s="44"/>
      <c r="DU22" s="44"/>
      <c r="DV22" s="44"/>
      <c r="DW22" s="44"/>
    </row>
    <row r="23" spans="1:127" s="3" customFormat="1" ht="30" customHeight="1" thickBot="1" x14ac:dyDescent="0.3">
      <c r="A23" s="58" t="s">
        <v>39</v>
      </c>
      <c r="B23" s="28" t="s">
        <v>18</v>
      </c>
      <c r="C23" s="74"/>
      <c r="D23" s="29"/>
      <c r="E23" s="30"/>
      <c r="F23" s="31"/>
      <c r="G23" s="17"/>
      <c r="H23" s="17" t="str">
        <f t="shared" si="57"/>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122"/>
      <c r="DG23" s="132"/>
      <c r="DH23" s="128"/>
      <c r="DI23" s="44"/>
      <c r="DJ23" s="44"/>
      <c r="DK23" s="44"/>
      <c r="DL23" s="44"/>
      <c r="DM23" s="44"/>
      <c r="DN23" s="44"/>
      <c r="DO23" s="44"/>
      <c r="DP23" s="44"/>
      <c r="DQ23" s="44"/>
      <c r="DR23" s="44"/>
      <c r="DS23" s="44"/>
      <c r="DT23" s="44"/>
      <c r="DU23" s="44"/>
      <c r="DV23" s="44"/>
      <c r="DW23" s="44"/>
    </row>
    <row r="24" spans="1:127" s="3" customFormat="1" ht="30" customHeight="1" thickBot="1" x14ac:dyDescent="0.3">
      <c r="A24" s="58"/>
      <c r="B24" s="81" t="s">
        <v>5</v>
      </c>
      <c r="C24" s="75"/>
      <c r="D24" s="32"/>
      <c r="E24" s="67">
        <f>E10+15</f>
        <v>15</v>
      </c>
      <c r="F24" s="67">
        <f>E24+5</f>
        <v>20</v>
      </c>
      <c r="G24" s="17"/>
      <c r="H24" s="17">
        <f t="shared" si="57"/>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122"/>
      <c r="DG24" s="132"/>
      <c r="DH24" s="128"/>
      <c r="DI24" s="44"/>
      <c r="DJ24" s="44"/>
      <c r="DK24" s="44"/>
      <c r="DL24" s="44"/>
      <c r="DM24" s="44"/>
      <c r="DN24" s="44"/>
      <c r="DO24" s="44"/>
      <c r="DP24" s="44"/>
      <c r="DQ24" s="44"/>
      <c r="DR24" s="44"/>
      <c r="DS24" s="44"/>
      <c r="DT24" s="44"/>
      <c r="DU24" s="44"/>
      <c r="DV24" s="44"/>
      <c r="DW24" s="44"/>
    </row>
    <row r="25" spans="1:127" s="3" customFormat="1" ht="30" customHeight="1" thickBot="1" x14ac:dyDescent="0.3">
      <c r="A25" s="58"/>
      <c r="B25" s="81" t="s">
        <v>6</v>
      </c>
      <c r="C25" s="75"/>
      <c r="D25" s="32"/>
      <c r="E25" s="67">
        <f>F24+1</f>
        <v>21</v>
      </c>
      <c r="F25" s="67">
        <f>E25+4</f>
        <v>25</v>
      </c>
      <c r="G25" s="17"/>
      <c r="H25" s="17">
        <f t="shared" si="57"/>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122"/>
      <c r="DG25" s="132"/>
      <c r="DH25" s="128"/>
      <c r="DI25" s="44"/>
      <c r="DJ25" s="44"/>
      <c r="DK25" s="44"/>
      <c r="DL25" s="44"/>
      <c r="DM25" s="44"/>
      <c r="DN25" s="44"/>
      <c r="DO25" s="44"/>
      <c r="DP25" s="44"/>
      <c r="DQ25" s="44"/>
      <c r="DR25" s="44"/>
      <c r="DS25" s="44"/>
      <c r="DT25" s="44"/>
      <c r="DU25" s="44"/>
      <c r="DV25" s="44"/>
      <c r="DW25" s="44"/>
    </row>
    <row r="26" spans="1:127" s="3" customFormat="1" ht="30" customHeight="1" thickBot="1" x14ac:dyDescent="0.3">
      <c r="A26" s="58"/>
      <c r="B26" s="81" t="s">
        <v>1</v>
      </c>
      <c r="C26" s="75"/>
      <c r="D26" s="32"/>
      <c r="E26" s="67">
        <f>E25+5</f>
        <v>26</v>
      </c>
      <c r="F26" s="67">
        <f>E26+5</f>
        <v>31</v>
      </c>
      <c r="G26" s="17"/>
      <c r="H26" s="17">
        <f t="shared" si="57"/>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122"/>
      <c r="DG26" s="132"/>
      <c r="DH26" s="128"/>
      <c r="DI26" s="44"/>
      <c r="DJ26" s="44"/>
      <c r="DK26" s="44"/>
      <c r="DL26" s="44"/>
      <c r="DM26" s="44"/>
      <c r="DN26" s="44"/>
      <c r="DO26" s="44"/>
      <c r="DP26" s="44"/>
      <c r="DQ26" s="44"/>
      <c r="DR26" s="44"/>
      <c r="DS26" s="44"/>
      <c r="DT26" s="44"/>
      <c r="DU26" s="44"/>
      <c r="DV26" s="44"/>
      <c r="DW26" s="44"/>
    </row>
    <row r="27" spans="1:127" s="3" customFormat="1" ht="30" customHeight="1" thickBot="1" x14ac:dyDescent="0.3">
      <c r="A27" s="58"/>
      <c r="B27" s="81" t="s">
        <v>2</v>
      </c>
      <c r="C27" s="75"/>
      <c r="D27" s="32"/>
      <c r="E27" s="67">
        <f>F26+1</f>
        <v>32</v>
      </c>
      <c r="F27" s="67">
        <f>E27+4</f>
        <v>36</v>
      </c>
      <c r="G27" s="17"/>
      <c r="H27" s="17">
        <f t="shared" si="57"/>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122"/>
      <c r="DG27" s="132"/>
      <c r="DH27" s="128"/>
      <c r="DI27" s="44"/>
      <c r="DJ27" s="44"/>
      <c r="DK27" s="44"/>
      <c r="DL27" s="44"/>
      <c r="DM27" s="44"/>
      <c r="DN27" s="44"/>
      <c r="DO27" s="44"/>
      <c r="DP27" s="44"/>
      <c r="DQ27" s="44"/>
      <c r="DR27" s="44"/>
      <c r="DS27" s="44"/>
      <c r="DT27" s="44"/>
      <c r="DU27" s="44"/>
      <c r="DV27" s="44"/>
      <c r="DW27" s="44"/>
    </row>
    <row r="28" spans="1:127" s="3" customFormat="1" ht="30" customHeight="1" thickBot="1" x14ac:dyDescent="0.3">
      <c r="A28" s="58"/>
      <c r="B28" s="81" t="s">
        <v>3</v>
      </c>
      <c r="C28" s="75"/>
      <c r="D28" s="32"/>
      <c r="E28" s="67">
        <f>E26</f>
        <v>26</v>
      </c>
      <c r="F28" s="67">
        <f>E28+4</f>
        <v>30</v>
      </c>
      <c r="G28" s="17"/>
      <c r="H28" s="17">
        <f t="shared" si="57"/>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122"/>
      <c r="DG28" s="132"/>
      <c r="DH28" s="128"/>
      <c r="DI28" s="44"/>
      <c r="DJ28" s="44"/>
      <c r="DK28" s="44"/>
      <c r="DL28" s="44"/>
      <c r="DM28" s="44"/>
      <c r="DN28" s="44"/>
      <c r="DO28" s="44"/>
      <c r="DP28" s="44"/>
      <c r="DQ28" s="44"/>
      <c r="DR28" s="44"/>
      <c r="DS28" s="44"/>
      <c r="DT28" s="44"/>
      <c r="DU28" s="44"/>
      <c r="DV28" s="44"/>
      <c r="DW28" s="44"/>
    </row>
    <row r="29" spans="1:127" s="3" customFormat="1" ht="30" customHeight="1" thickBot="1" x14ac:dyDescent="0.3">
      <c r="A29" s="58" t="s">
        <v>39</v>
      </c>
      <c r="B29" s="33" t="s">
        <v>30</v>
      </c>
      <c r="C29" s="76"/>
      <c r="D29" s="34"/>
      <c r="E29" s="35"/>
      <c r="F29" s="36"/>
      <c r="G29" s="17"/>
      <c r="H29" s="17" t="str">
        <f t="shared" si="57"/>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122"/>
      <c r="DG29" s="132"/>
      <c r="DH29" s="128"/>
      <c r="DI29" s="44"/>
      <c r="DJ29" s="44"/>
      <c r="DK29" s="44"/>
      <c r="DL29" s="44"/>
      <c r="DM29" s="44"/>
      <c r="DN29" s="44"/>
      <c r="DO29" s="44"/>
      <c r="DP29" s="44"/>
      <c r="DQ29" s="44"/>
      <c r="DR29" s="44"/>
      <c r="DS29" s="44"/>
      <c r="DT29" s="44"/>
      <c r="DU29" s="44"/>
      <c r="DV29" s="44"/>
      <c r="DW29" s="44"/>
    </row>
    <row r="30" spans="1:127" s="3" customFormat="1" ht="30" customHeight="1" thickBot="1" x14ac:dyDescent="0.3">
      <c r="A30" s="58"/>
      <c r="B30" s="82" t="s">
        <v>5</v>
      </c>
      <c r="C30" s="77"/>
      <c r="D30" s="37"/>
      <c r="E30" s="68" t="s">
        <v>37</v>
      </c>
      <c r="F30" s="68" t="s">
        <v>37</v>
      </c>
      <c r="G30" s="17"/>
      <c r="H30" s="17" t="e">
        <f t="shared" si="57"/>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122"/>
      <c r="DG30" s="132"/>
      <c r="DH30" s="128"/>
      <c r="DI30" s="44"/>
      <c r="DJ30" s="44"/>
      <c r="DK30" s="44"/>
      <c r="DL30" s="44"/>
      <c r="DM30" s="44"/>
      <c r="DN30" s="44"/>
      <c r="DO30" s="44"/>
      <c r="DP30" s="44"/>
      <c r="DQ30" s="44"/>
      <c r="DR30" s="44"/>
      <c r="DS30" s="44"/>
      <c r="DT30" s="44"/>
      <c r="DU30" s="44"/>
      <c r="DV30" s="44"/>
      <c r="DW30" s="44"/>
    </row>
    <row r="31" spans="1:127" s="3" customFormat="1" ht="30" customHeight="1" thickBot="1" x14ac:dyDescent="0.3">
      <c r="A31" s="58"/>
      <c r="B31" s="82" t="s">
        <v>6</v>
      </c>
      <c r="C31" s="77"/>
      <c r="D31" s="37"/>
      <c r="E31" s="68" t="s">
        <v>37</v>
      </c>
      <c r="F31" s="68" t="s">
        <v>37</v>
      </c>
      <c r="G31" s="17"/>
      <c r="H31" s="17" t="e">
        <f t="shared" si="57"/>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122"/>
      <c r="DG31" s="132"/>
      <c r="DH31" s="128"/>
      <c r="DI31" s="44"/>
      <c r="DJ31" s="44"/>
      <c r="DK31" s="44"/>
      <c r="DL31" s="44"/>
      <c r="DM31" s="44"/>
      <c r="DN31" s="44"/>
      <c r="DO31" s="44"/>
      <c r="DP31" s="44"/>
      <c r="DQ31" s="44"/>
      <c r="DR31" s="44"/>
      <c r="DS31" s="44"/>
      <c r="DT31" s="44"/>
      <c r="DU31" s="44"/>
      <c r="DV31" s="44"/>
      <c r="DW31" s="44"/>
    </row>
    <row r="32" spans="1:127" s="3" customFormat="1" ht="30" customHeight="1" thickBot="1" x14ac:dyDescent="0.3">
      <c r="A32" s="58"/>
      <c r="B32" s="82" t="s">
        <v>1</v>
      </c>
      <c r="C32" s="77"/>
      <c r="D32" s="37"/>
      <c r="E32" s="68" t="s">
        <v>37</v>
      </c>
      <c r="F32" s="68" t="s">
        <v>37</v>
      </c>
      <c r="G32" s="17"/>
      <c r="H32" s="17" t="e">
        <f t="shared" si="57"/>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122"/>
      <c r="DG32" s="132"/>
      <c r="DH32" s="128"/>
      <c r="DI32" s="44"/>
      <c r="DJ32" s="44"/>
      <c r="DK32" s="44"/>
      <c r="DL32" s="44"/>
      <c r="DM32" s="44"/>
      <c r="DN32" s="44"/>
      <c r="DO32" s="44"/>
      <c r="DP32" s="44"/>
      <c r="DQ32" s="44"/>
      <c r="DR32" s="44"/>
      <c r="DS32" s="44"/>
      <c r="DT32" s="44"/>
      <c r="DU32" s="44"/>
      <c r="DV32" s="44"/>
      <c r="DW32" s="44"/>
    </row>
    <row r="33" spans="1:127" s="3" customFormat="1" ht="30" customHeight="1" thickBot="1" x14ac:dyDescent="0.3">
      <c r="A33" s="58"/>
      <c r="B33" s="82" t="s">
        <v>2</v>
      </c>
      <c r="C33" s="77"/>
      <c r="D33" s="37"/>
      <c r="E33" s="68" t="s">
        <v>37</v>
      </c>
      <c r="F33" s="68" t="s">
        <v>37</v>
      </c>
      <c r="G33" s="17"/>
      <c r="H33" s="17" t="e">
        <f t="shared" si="57"/>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122"/>
      <c r="DG33" s="132"/>
      <c r="DH33" s="128"/>
      <c r="DI33" s="44"/>
      <c r="DJ33" s="44"/>
      <c r="DK33" s="44"/>
      <c r="DL33" s="44"/>
      <c r="DM33" s="44"/>
      <c r="DN33" s="44"/>
      <c r="DO33" s="44"/>
      <c r="DP33" s="44"/>
      <c r="DQ33" s="44"/>
      <c r="DR33" s="44"/>
      <c r="DS33" s="44"/>
      <c r="DT33" s="44"/>
      <c r="DU33" s="44"/>
      <c r="DV33" s="44"/>
      <c r="DW33" s="44"/>
    </row>
    <row r="34" spans="1:127" s="3" customFormat="1" ht="30" customHeight="1" thickBot="1" x14ac:dyDescent="0.3">
      <c r="A34" s="58"/>
      <c r="B34" s="82" t="s">
        <v>3</v>
      </c>
      <c r="C34" s="77"/>
      <c r="D34" s="37"/>
      <c r="E34" s="68" t="s">
        <v>37</v>
      </c>
      <c r="F34" s="68" t="s">
        <v>37</v>
      </c>
      <c r="G34" s="17"/>
      <c r="H34" s="17" t="e">
        <f t="shared" si="57"/>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122"/>
      <c r="DG34" s="132"/>
      <c r="DH34" s="128"/>
      <c r="DI34" s="44"/>
      <c r="DJ34" s="44"/>
      <c r="DK34" s="44"/>
      <c r="DL34" s="44"/>
      <c r="DM34" s="44"/>
      <c r="DN34" s="44"/>
      <c r="DO34" s="44"/>
      <c r="DP34" s="44"/>
      <c r="DQ34" s="44"/>
      <c r="DR34" s="44"/>
      <c r="DS34" s="44"/>
      <c r="DT34" s="44"/>
      <c r="DU34" s="44"/>
      <c r="DV34" s="44"/>
      <c r="DW34" s="44"/>
    </row>
    <row r="35" spans="1:127" s="3" customFormat="1" ht="30" customHeight="1" thickBot="1" x14ac:dyDescent="0.3">
      <c r="A35" s="58" t="s">
        <v>41</v>
      </c>
      <c r="B35" s="83"/>
      <c r="C35" s="78"/>
      <c r="D35" s="16"/>
      <c r="E35" s="69"/>
      <c r="F35" s="69"/>
      <c r="G35" s="17"/>
      <c r="H35" s="17" t="str">
        <f t="shared" si="57"/>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122"/>
      <c r="DG35" s="132"/>
      <c r="DH35" s="128"/>
      <c r="DI35" s="44"/>
      <c r="DJ35" s="44"/>
      <c r="DK35" s="44"/>
      <c r="DL35" s="44"/>
      <c r="DM35" s="44"/>
      <c r="DN35" s="44"/>
      <c r="DO35" s="44"/>
      <c r="DP35" s="44"/>
      <c r="DQ35" s="44"/>
      <c r="DR35" s="44"/>
      <c r="DS35" s="44"/>
      <c r="DT35" s="44"/>
      <c r="DU35" s="44"/>
      <c r="DV35" s="44"/>
      <c r="DW35" s="44"/>
    </row>
    <row r="36" spans="1:127" s="3" customFormat="1" ht="30" customHeight="1" thickBot="1" x14ac:dyDescent="0.3">
      <c r="A36" s="59" t="s">
        <v>40</v>
      </c>
      <c r="B36" s="38" t="s">
        <v>7</v>
      </c>
      <c r="C36" s="39"/>
      <c r="D36" s="40"/>
      <c r="E36" s="41"/>
      <c r="F36" s="42"/>
      <c r="G36" s="43"/>
      <c r="H36" s="43" t="str">
        <f t="shared" si="57"/>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127"/>
      <c r="DG36" s="133"/>
      <c r="DH36" s="130"/>
      <c r="DI36" s="46"/>
      <c r="DJ36" s="46"/>
      <c r="DK36" s="46"/>
      <c r="DL36" s="46"/>
      <c r="DM36" s="46"/>
      <c r="DN36" s="46"/>
      <c r="DO36" s="46"/>
      <c r="DP36" s="46"/>
      <c r="DQ36" s="46"/>
      <c r="DR36" s="46"/>
      <c r="DS36" s="46"/>
      <c r="DT36" s="46"/>
      <c r="DU36" s="46"/>
      <c r="DV36" s="46"/>
      <c r="DW36" s="46"/>
    </row>
    <row r="37" spans="1:127" ht="30" customHeight="1" x14ac:dyDescent="0.25">
      <c r="G37" s="6"/>
    </row>
    <row r="38" spans="1:127" ht="30" customHeight="1" x14ac:dyDescent="0.25">
      <c r="C38" s="14"/>
      <c r="F38" s="60"/>
    </row>
    <row r="39" spans="1:127" ht="30" customHeight="1" x14ac:dyDescent="0.25">
      <c r="C39" s="15"/>
    </row>
  </sheetData>
  <mergeCells count="38">
    <mergeCell ref="DJ4:DP4"/>
    <mergeCell ref="DJ5:DP5"/>
    <mergeCell ref="DQ4:DW4"/>
    <mergeCell ref="DQ5:DW5"/>
    <mergeCell ref="BF9:BL9"/>
    <mergeCell ref="CV4:DB4"/>
    <mergeCell ref="CO5:CU5"/>
    <mergeCell ref="CV5:DB5"/>
    <mergeCell ref="DC4:DI4"/>
    <mergeCell ref="DC5:DI5"/>
    <mergeCell ref="CA4:CG4"/>
    <mergeCell ref="CH4:CN4"/>
    <mergeCell ref="CA5:CG5"/>
    <mergeCell ref="CH5:CN5"/>
    <mergeCell ref="CO4:CU4"/>
    <mergeCell ref="BT4:BZ4"/>
    <mergeCell ref="I5:O5"/>
    <mergeCell ref="P5:V5"/>
    <mergeCell ref="W5:AC5"/>
    <mergeCell ref="AD5:AJ5"/>
    <mergeCell ref="AK5:AQ5"/>
    <mergeCell ref="AR5:AX5"/>
    <mergeCell ref="AY5:BE5"/>
    <mergeCell ref="BF5:BL5"/>
    <mergeCell ref="BM5:BS5"/>
    <mergeCell ref="BT5:BZ5"/>
    <mergeCell ref="C3:D3"/>
    <mergeCell ref="C4:D4"/>
    <mergeCell ref="AK4:AQ4"/>
    <mergeCell ref="AR4:AX4"/>
    <mergeCell ref="BM4:BS4"/>
    <mergeCell ref="AY4:BE4"/>
    <mergeCell ref="BF4:BL4"/>
    <mergeCell ref="E3:F3"/>
    <mergeCell ref="I4:O4"/>
    <mergeCell ref="P4:V4"/>
    <mergeCell ref="W4:AC4"/>
    <mergeCell ref="AD4:AJ4"/>
  </mergeCells>
  <phoneticPr fontId="27" type="noConversion"/>
  <conditionalFormatting sqref="D8:D36">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DP8 I13:BE13 I9:BF9 BM9:DP9 I17:DP36 I12:BG12 BJ12:DP12 I10:AX10 BG10:DP10 AZ10:BE10 I14:AX14 BG13:DP14 AZ14:BE14 I15:BG15 I16:AX16 AZ16:BG16 BI15:DP16 DQ6:DW36 I11:DP11">
    <cfRule type="expression" dxfId="32" priority="51">
      <formula>AND(TODAY()&gt;=I$6,TODAY()&lt;J$6)</formula>
    </cfRule>
  </conditionalFormatting>
  <conditionalFormatting sqref="I8:DP8 I13:BE13 I9:BF9 BM9:DP9 I17:DP36 I12:BG12 BJ12:DP12 I10:AX10 BG10:DP10 AZ10:BE10 I14:AX14 BG13:DP14 AZ14:BE14 I15:BG15 I16:AX16 AZ16:BG16 BI15:DP16 DQ8:DW36 I11:DP11">
    <cfRule type="expression" dxfId="31" priority="45">
      <formula>AND(task_start&lt;=I$6,ROUNDDOWN((task_end-task_start+1)*task_progress,0)+task_start-1&gt;=I$6)</formula>
    </cfRule>
    <cfRule type="expression" dxfId="30" priority="46" stopIfTrue="1">
      <formula>AND(task_end&gt;=I$6,task_start&lt;J$6)</formula>
    </cfRule>
  </conditionalFormatting>
  <conditionalFormatting sqref="BA12">
    <cfRule type="expression" dxfId="29" priority="53">
      <formula>AND(TODAY()&gt;=BH$6,TODAY()&lt;BI$6)</formula>
    </cfRule>
  </conditionalFormatting>
  <conditionalFormatting sqref="BA12">
    <cfRule type="expression" dxfId="28" priority="56">
      <formula>AND(task_start&lt;=BH$6,ROUNDDOWN((task_end-task_start+1)*task_progress,0)+task_start-1&gt;=BH$6)</formula>
    </cfRule>
    <cfRule type="expression" dxfId="27" priority="57" stopIfTrue="1">
      <formula>AND(task_end&gt;=BH$6,task_start&lt;BI$6)</formula>
    </cfRule>
  </conditionalFormatting>
  <conditionalFormatting sqref="BA12">
    <cfRule type="expression" dxfId="26" priority="59">
      <formula>AND(TODAY()&gt;=BI$6,TODAY()&lt;BJ$6)</formula>
    </cfRule>
  </conditionalFormatting>
  <conditionalFormatting sqref="BA12">
    <cfRule type="expression" dxfId="25" priority="62">
      <formula>AND(task_start&lt;=BI$6,ROUNDDOWN((task_end-task_start+1)*task_progress,0)+task_start-1&gt;=BI$6)</formula>
    </cfRule>
    <cfRule type="expression" dxfId="24" priority="63" stopIfTrue="1">
      <formula>AND(task_end&gt;=BI$6,task_start&lt;BJ$6)</formula>
    </cfRule>
  </conditionalFormatting>
  <conditionalFormatting sqref="AY10 AY14">
    <cfRule type="expression" dxfId="23" priority="65">
      <formula>AND(TODAY()&gt;=BF$6,TODAY()&lt;BG$6)</formula>
    </cfRule>
  </conditionalFormatting>
  <conditionalFormatting sqref="AY10 AY14">
    <cfRule type="expression" dxfId="22" priority="68">
      <formula>AND(task_start&lt;=BF$6,ROUNDDOWN((task_end-task_start+1)*task_progress,0)+task_start-1&gt;=BF$6)</formula>
    </cfRule>
    <cfRule type="expression" dxfId="21" priority="69" stopIfTrue="1">
      <formula>AND(task_end&gt;=BF$6,task_start&lt;BG$6)</formula>
    </cfRule>
  </conditionalFormatting>
  <conditionalFormatting sqref="BH16">
    <cfRule type="expression" dxfId="17" priority="18">
      <formula>AND(TODAY()&gt;=BH$6,TODAY()&lt;BI$6)</formula>
    </cfRule>
  </conditionalFormatting>
  <conditionalFormatting sqref="BH16">
    <cfRule type="expression" dxfId="16" priority="16">
      <formula>AND(task_start&lt;=BH$6,ROUNDDOWN((task_end-task_start+1)*task_progress,0)+task_start-1&gt;=BH$6)</formula>
    </cfRule>
    <cfRule type="expression" dxfId="15" priority="17" stopIfTrue="1">
      <formula>AND(task_end&gt;=BH$6,task_start&lt;BI$6)</formula>
    </cfRule>
  </conditionalFormatting>
  <conditionalFormatting sqref="BF14">
    <cfRule type="expression" dxfId="14" priority="15">
      <formula>AND(TODAY()&gt;=BF$6,TODAY()&lt;BG$6)</formula>
    </cfRule>
  </conditionalFormatting>
  <conditionalFormatting sqref="BF14">
    <cfRule type="expression" dxfId="13" priority="13">
      <formula>AND(task_start&lt;=BF$6,ROUNDDOWN((task_end-task_start+1)*task_progress,0)+task_start-1&gt;=BF$6)</formula>
    </cfRule>
    <cfRule type="expression" dxfId="12" priority="14" stopIfTrue="1">
      <formula>AND(task_end&gt;=BF$6,task_start&lt;BG$6)</formula>
    </cfRule>
  </conditionalFormatting>
  <conditionalFormatting sqref="BI12">
    <cfRule type="expression" dxfId="11" priority="12">
      <formula>AND(TODAY()&gt;=BI$6,TODAY()&lt;BJ$6)</formula>
    </cfRule>
  </conditionalFormatting>
  <conditionalFormatting sqref="BI12">
    <cfRule type="expression" dxfId="10" priority="10">
      <formula>AND(task_start&lt;=BI$6,ROUNDDOWN((task_end-task_start+1)*task_progress,0)+task_start-1&gt;=BI$6)</formula>
    </cfRule>
    <cfRule type="expression" dxfId="9" priority="11" stopIfTrue="1">
      <formula>AND(task_end&gt;=BI$6,task_start&lt;BJ$6)</formula>
    </cfRule>
  </conditionalFormatting>
  <conditionalFormatting sqref="AY16">
    <cfRule type="expression" dxfId="8" priority="7">
      <formula>AND(TODAY()&gt;=BF$6,TODAY()&lt;BG$6)</formula>
    </cfRule>
  </conditionalFormatting>
  <conditionalFormatting sqref="AY16">
    <cfRule type="expression" dxfId="7" priority="8">
      <formula>AND(task_start&lt;=BF$6,ROUNDDOWN((task_end-task_start+1)*task_progress,0)+task_start-1&gt;=BF$6)</formula>
    </cfRule>
    <cfRule type="expression" dxfId="6" priority="9" stopIfTrue="1">
      <formula>AND(task_end&gt;=BF$6,task_start&lt;BG$6)</formula>
    </cfRule>
  </conditionalFormatting>
  <conditionalFormatting sqref="BA16">
    <cfRule type="expression" dxfId="5" priority="1">
      <formula>AND(TODAY()&gt;=BH$6,TODAY()&lt;BI$6)</formula>
    </cfRule>
  </conditionalFormatting>
  <conditionalFormatting sqref="BA16">
    <cfRule type="expression" dxfId="4" priority="2">
      <formula>AND(task_start&lt;=BH$6,ROUNDDOWN((task_end-task_start+1)*task_progress,0)+task_start-1&gt;=BH$6)</formula>
    </cfRule>
    <cfRule type="expression" dxfId="3" priority="3" stopIfTrue="1">
      <formula>AND(task_end&gt;=BH$6,task_start&lt;BI$6)</formula>
    </cfRule>
  </conditionalFormatting>
  <conditionalFormatting sqref="BA16">
    <cfRule type="expression" dxfId="2" priority="4">
      <formula>AND(TODAY()&gt;=BI$6,TODAY()&lt;BJ$6)</formula>
    </cfRule>
  </conditionalFormatting>
  <conditionalFormatting sqref="BA16">
    <cfRule type="expression" dxfId="1" priority="5">
      <formula>AND(task_start&lt;=BI$6,ROUNDDOWN((task_end-task_start+1)*task_progress,0)+task_start-1&gt;=BI$6)</formula>
    </cfRule>
    <cfRule type="expression" dxfId="0" priority="6" stopIfTrue="1">
      <formula>AND(task_end&gt;=BI$6,task_start&lt;BJ$6)</formula>
    </cfRule>
  </conditionalFormatting>
  <dataValidations count="1">
    <dataValidation type="whole" operator="greaterThanOrEqual" allowBlank="1" showInputMessage="1" promptTitle="Display Week" prompt="Changing this number will scroll the Gantt Chart view." sqref="E4: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1 F25:F26 E26" formula="1"/>
  </ignoredError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2621-438C-4BE0-AAD3-317DF202DD0A}">
  <sheetPr>
    <pageSetUpPr fitToPage="1"/>
  </sheetPr>
  <dimension ref="A1:BL36"/>
  <sheetViews>
    <sheetView showGridLines="0" showRuler="0" zoomScaleNormal="100" zoomScalePageLayoutView="70" workbookViewId="0">
      <pane ySplit="6" topLeftCell="A8" activePane="bottomLeft" state="frozen"/>
      <selection pane="bottomLeft"/>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x14ac:dyDescent="0.45">
      <c r="A1" s="59" t="s">
        <v>43</v>
      </c>
      <c r="B1" s="62" t="s">
        <v>11</v>
      </c>
      <c r="C1" s="1"/>
      <c r="D1" s="2"/>
      <c r="E1" s="4"/>
      <c r="F1" s="47"/>
      <c r="H1" s="2"/>
      <c r="I1" s="86" t="s">
        <v>21</v>
      </c>
    </row>
    <row r="2" spans="1:64" ht="30" customHeight="1" x14ac:dyDescent="0.3">
      <c r="A2" s="58" t="s">
        <v>36</v>
      </c>
      <c r="B2" s="63" t="s">
        <v>32</v>
      </c>
      <c r="I2" s="87" t="s">
        <v>26</v>
      </c>
    </row>
    <row r="3" spans="1:64" ht="30" customHeight="1" x14ac:dyDescent="0.25">
      <c r="A3" s="58" t="s">
        <v>44</v>
      </c>
      <c r="B3" s="64" t="s">
        <v>33</v>
      </c>
      <c r="C3" s="93" t="s">
        <v>8</v>
      </c>
      <c r="D3" s="94"/>
      <c r="E3" s="92">
        <f ca="1">TODAY()</f>
        <v>44593</v>
      </c>
      <c r="F3" s="92"/>
    </row>
    <row r="4" spans="1:64" ht="30" customHeight="1" x14ac:dyDescent="0.25">
      <c r="A4" s="59" t="s">
        <v>45</v>
      </c>
      <c r="C4" s="93" t="s">
        <v>16</v>
      </c>
      <c r="D4" s="94"/>
      <c r="E4" s="7">
        <v>1</v>
      </c>
      <c r="I4" s="89">
        <f ca="1">I5</f>
        <v>44592</v>
      </c>
      <c r="J4" s="90"/>
      <c r="K4" s="90"/>
      <c r="L4" s="90"/>
      <c r="M4" s="90"/>
      <c r="N4" s="90"/>
      <c r="O4" s="91"/>
      <c r="P4" s="89">
        <f ca="1">P5</f>
        <v>44599</v>
      </c>
      <c r="Q4" s="90"/>
      <c r="R4" s="90"/>
      <c r="S4" s="90"/>
      <c r="T4" s="90"/>
      <c r="U4" s="90"/>
      <c r="V4" s="91"/>
      <c r="W4" s="89">
        <f ca="1">W5</f>
        <v>44606</v>
      </c>
      <c r="X4" s="90"/>
      <c r="Y4" s="90"/>
      <c r="Z4" s="90"/>
      <c r="AA4" s="90"/>
      <c r="AB4" s="90"/>
      <c r="AC4" s="91"/>
      <c r="AD4" s="89">
        <f ca="1">AD5</f>
        <v>44613</v>
      </c>
      <c r="AE4" s="90"/>
      <c r="AF4" s="90"/>
      <c r="AG4" s="90"/>
      <c r="AH4" s="90"/>
      <c r="AI4" s="90"/>
      <c r="AJ4" s="91"/>
      <c r="AK4" s="89">
        <f ca="1">AK5</f>
        <v>44620</v>
      </c>
      <c r="AL4" s="90"/>
      <c r="AM4" s="90"/>
      <c r="AN4" s="90"/>
      <c r="AO4" s="90"/>
      <c r="AP4" s="90"/>
      <c r="AQ4" s="91"/>
      <c r="AR4" s="89">
        <f ca="1">AR5</f>
        <v>44627</v>
      </c>
      <c r="AS4" s="90"/>
      <c r="AT4" s="90"/>
      <c r="AU4" s="90"/>
      <c r="AV4" s="90"/>
      <c r="AW4" s="90"/>
      <c r="AX4" s="91"/>
      <c r="AY4" s="89">
        <f ca="1">AY5</f>
        <v>44634</v>
      </c>
      <c r="AZ4" s="90"/>
      <c r="BA4" s="90"/>
      <c r="BB4" s="90"/>
      <c r="BC4" s="90"/>
      <c r="BD4" s="90"/>
      <c r="BE4" s="91"/>
      <c r="BF4" s="89">
        <f ca="1">BF5</f>
        <v>44641</v>
      </c>
      <c r="BG4" s="90"/>
      <c r="BH4" s="90"/>
      <c r="BI4" s="90"/>
      <c r="BJ4" s="90"/>
      <c r="BK4" s="90"/>
      <c r="BL4" s="91"/>
    </row>
    <row r="5" spans="1:64" ht="15" customHeight="1" x14ac:dyDescent="0.25">
      <c r="A5" s="59" t="s">
        <v>46</v>
      </c>
      <c r="B5" s="84"/>
      <c r="C5" s="84"/>
      <c r="D5" s="84"/>
      <c r="E5" s="84"/>
      <c r="F5" s="84"/>
      <c r="G5" s="84"/>
      <c r="I5" s="11">
        <f ca="1">Project_Start-WEEKDAY(Project_Start,1)+2+7*(Display_Week-1)</f>
        <v>44592</v>
      </c>
      <c r="J5" s="10">
        <f ca="1">I5+1</f>
        <v>44593</v>
      </c>
      <c r="K5" s="10">
        <f t="shared" ref="K5:AX5" ca="1" si="0">J5+1</f>
        <v>44594</v>
      </c>
      <c r="L5" s="10">
        <f t="shared" ca="1" si="0"/>
        <v>44595</v>
      </c>
      <c r="M5" s="10">
        <f t="shared" ca="1" si="0"/>
        <v>44596</v>
      </c>
      <c r="N5" s="10">
        <f t="shared" ca="1" si="0"/>
        <v>44597</v>
      </c>
      <c r="O5" s="12">
        <f t="shared" ca="1" si="0"/>
        <v>44598</v>
      </c>
      <c r="P5" s="11">
        <f ca="1">O5+1</f>
        <v>44599</v>
      </c>
      <c r="Q5" s="10">
        <f ca="1">P5+1</f>
        <v>44600</v>
      </c>
      <c r="R5" s="10">
        <f t="shared" ca="1" si="0"/>
        <v>44601</v>
      </c>
      <c r="S5" s="10">
        <f t="shared" ca="1" si="0"/>
        <v>44602</v>
      </c>
      <c r="T5" s="10">
        <f t="shared" ca="1" si="0"/>
        <v>44603</v>
      </c>
      <c r="U5" s="10">
        <f t="shared" ca="1" si="0"/>
        <v>44604</v>
      </c>
      <c r="V5" s="12">
        <f t="shared" ca="1" si="0"/>
        <v>44605</v>
      </c>
      <c r="W5" s="11">
        <f ca="1">V5+1</f>
        <v>44606</v>
      </c>
      <c r="X5" s="10">
        <f ca="1">W5+1</f>
        <v>44607</v>
      </c>
      <c r="Y5" s="10">
        <f t="shared" ca="1" si="0"/>
        <v>44608</v>
      </c>
      <c r="Z5" s="10">
        <f t="shared" ca="1" si="0"/>
        <v>44609</v>
      </c>
      <c r="AA5" s="10">
        <f t="shared" ca="1" si="0"/>
        <v>44610</v>
      </c>
      <c r="AB5" s="10">
        <f t="shared" ca="1" si="0"/>
        <v>44611</v>
      </c>
      <c r="AC5" s="12">
        <f t="shared" ca="1" si="0"/>
        <v>44612</v>
      </c>
      <c r="AD5" s="11">
        <f ca="1">AC5+1</f>
        <v>44613</v>
      </c>
      <c r="AE5" s="10">
        <f ca="1">AD5+1</f>
        <v>44614</v>
      </c>
      <c r="AF5" s="10">
        <f t="shared" ca="1" si="0"/>
        <v>44615</v>
      </c>
      <c r="AG5" s="10">
        <f t="shared" ca="1" si="0"/>
        <v>44616</v>
      </c>
      <c r="AH5" s="10">
        <f t="shared" ca="1" si="0"/>
        <v>44617</v>
      </c>
      <c r="AI5" s="10">
        <f t="shared" ca="1" si="0"/>
        <v>44618</v>
      </c>
      <c r="AJ5" s="12">
        <f t="shared" ca="1" si="0"/>
        <v>44619</v>
      </c>
      <c r="AK5" s="11">
        <f ca="1">AJ5+1</f>
        <v>44620</v>
      </c>
      <c r="AL5" s="10">
        <f ca="1">AK5+1</f>
        <v>44621</v>
      </c>
      <c r="AM5" s="10">
        <f t="shared" ca="1" si="0"/>
        <v>44622</v>
      </c>
      <c r="AN5" s="10">
        <f t="shared" ca="1" si="0"/>
        <v>44623</v>
      </c>
      <c r="AO5" s="10">
        <f t="shared" ca="1" si="0"/>
        <v>44624</v>
      </c>
      <c r="AP5" s="10">
        <f t="shared" ca="1" si="0"/>
        <v>44625</v>
      </c>
      <c r="AQ5" s="12">
        <f t="shared" ca="1" si="0"/>
        <v>44626</v>
      </c>
      <c r="AR5" s="11">
        <f ca="1">AQ5+1</f>
        <v>44627</v>
      </c>
      <c r="AS5" s="10">
        <f ca="1">AR5+1</f>
        <v>44628</v>
      </c>
      <c r="AT5" s="10">
        <f t="shared" ca="1" si="0"/>
        <v>44629</v>
      </c>
      <c r="AU5" s="10">
        <f t="shared" ca="1" si="0"/>
        <v>44630</v>
      </c>
      <c r="AV5" s="10">
        <f t="shared" ca="1" si="0"/>
        <v>44631</v>
      </c>
      <c r="AW5" s="10">
        <f t="shared" ca="1" si="0"/>
        <v>44632</v>
      </c>
      <c r="AX5" s="12">
        <f t="shared" ca="1" si="0"/>
        <v>44633</v>
      </c>
      <c r="AY5" s="11">
        <f ca="1">AX5+1</f>
        <v>44634</v>
      </c>
      <c r="AZ5" s="10">
        <f ca="1">AY5+1</f>
        <v>44635</v>
      </c>
      <c r="BA5" s="10">
        <f t="shared" ref="BA5:BE5" ca="1" si="1">AZ5+1</f>
        <v>44636</v>
      </c>
      <c r="BB5" s="10">
        <f t="shared" ca="1" si="1"/>
        <v>44637</v>
      </c>
      <c r="BC5" s="10">
        <f t="shared" ca="1" si="1"/>
        <v>44638</v>
      </c>
      <c r="BD5" s="10">
        <f t="shared" ca="1" si="1"/>
        <v>44639</v>
      </c>
      <c r="BE5" s="12">
        <f t="shared" ca="1" si="1"/>
        <v>44640</v>
      </c>
      <c r="BF5" s="11">
        <f ca="1">BE5+1</f>
        <v>44641</v>
      </c>
      <c r="BG5" s="10">
        <f ca="1">BF5+1</f>
        <v>44642</v>
      </c>
      <c r="BH5" s="10">
        <f t="shared" ref="BH5:BL5" ca="1" si="2">BG5+1</f>
        <v>44643</v>
      </c>
      <c r="BI5" s="10">
        <f t="shared" ca="1" si="2"/>
        <v>44644</v>
      </c>
      <c r="BJ5" s="10">
        <f t="shared" ca="1" si="2"/>
        <v>44645</v>
      </c>
      <c r="BK5" s="10">
        <f t="shared" ca="1" si="2"/>
        <v>44646</v>
      </c>
      <c r="BL5" s="12">
        <f t="shared" ca="1" si="2"/>
        <v>44647</v>
      </c>
    </row>
    <row r="6" spans="1:64" ht="30" customHeight="1" thickBot="1" x14ac:dyDescent="0.3">
      <c r="A6" s="59" t="s">
        <v>47</v>
      </c>
      <c r="B6" s="8" t="s">
        <v>17</v>
      </c>
      <c r="C6" s="9" t="s">
        <v>10</v>
      </c>
      <c r="D6" s="9" t="s">
        <v>9</v>
      </c>
      <c r="E6" s="9" t="s">
        <v>13</v>
      </c>
      <c r="F6" s="9" t="s">
        <v>14</v>
      </c>
      <c r="G6" s="9"/>
      <c r="H6" s="9" t="s">
        <v>15</v>
      </c>
      <c r="I6" s="13" t="str">
        <f t="shared" ref="I6:BL6" ca="1" si="3">LEFT(TEXT(I5,"ddd"),1)</f>
        <v>M</v>
      </c>
      <c r="J6" s="13" t="str">
        <f t="shared" ca="1" si="3"/>
        <v>T</v>
      </c>
      <c r="K6" s="13" t="str">
        <f t="shared" ca="1" si="3"/>
        <v>W</v>
      </c>
      <c r="L6" s="13" t="str">
        <f t="shared" ca="1" si="3"/>
        <v>T</v>
      </c>
      <c r="M6" s="13" t="str">
        <f t="shared" ca="1" si="3"/>
        <v>F</v>
      </c>
      <c r="N6" s="13" t="str">
        <f t="shared" ca="1" si="3"/>
        <v>S</v>
      </c>
      <c r="O6" s="13" t="str">
        <f t="shared" ca="1" si="3"/>
        <v>S</v>
      </c>
      <c r="P6" s="13" t="str">
        <f t="shared" ca="1" si="3"/>
        <v>M</v>
      </c>
      <c r="Q6" s="13" t="str">
        <f t="shared" ca="1" si="3"/>
        <v>T</v>
      </c>
      <c r="R6" s="13" t="str">
        <f t="shared" ca="1" si="3"/>
        <v>W</v>
      </c>
      <c r="S6" s="13" t="str">
        <f t="shared" ca="1" si="3"/>
        <v>T</v>
      </c>
      <c r="T6" s="13" t="str">
        <f t="shared" ca="1" si="3"/>
        <v>F</v>
      </c>
      <c r="U6" s="13" t="str">
        <f t="shared" ca="1" si="3"/>
        <v>S</v>
      </c>
      <c r="V6" s="13" t="str">
        <f t="shared" ca="1" si="3"/>
        <v>S</v>
      </c>
      <c r="W6" s="13" t="str">
        <f t="shared" ca="1" si="3"/>
        <v>M</v>
      </c>
      <c r="X6" s="13" t="str">
        <f t="shared" ca="1" si="3"/>
        <v>T</v>
      </c>
      <c r="Y6" s="13" t="str">
        <f t="shared" ca="1" si="3"/>
        <v>W</v>
      </c>
      <c r="Z6" s="13" t="str">
        <f t="shared" ca="1" si="3"/>
        <v>T</v>
      </c>
      <c r="AA6" s="13" t="str">
        <f t="shared" ca="1" si="3"/>
        <v>F</v>
      </c>
      <c r="AB6" s="13" t="str">
        <f t="shared" ca="1" si="3"/>
        <v>S</v>
      </c>
      <c r="AC6" s="13" t="str">
        <f t="shared" ca="1" si="3"/>
        <v>S</v>
      </c>
      <c r="AD6" s="13" t="str">
        <f t="shared" ca="1" si="3"/>
        <v>M</v>
      </c>
      <c r="AE6" s="13" t="str">
        <f t="shared" ca="1" si="3"/>
        <v>T</v>
      </c>
      <c r="AF6" s="13" t="str">
        <f t="shared" ca="1" si="3"/>
        <v>W</v>
      </c>
      <c r="AG6" s="13" t="str">
        <f t="shared" ca="1" si="3"/>
        <v>T</v>
      </c>
      <c r="AH6" s="13" t="str">
        <f t="shared" ca="1" si="3"/>
        <v>F</v>
      </c>
      <c r="AI6" s="13" t="str">
        <f t="shared" ca="1" si="3"/>
        <v>S</v>
      </c>
      <c r="AJ6" s="13" t="str">
        <f t="shared" ca="1" si="3"/>
        <v>S</v>
      </c>
      <c r="AK6" s="13" t="str">
        <f t="shared" ca="1" si="3"/>
        <v>M</v>
      </c>
      <c r="AL6" s="13" t="str">
        <f t="shared" ca="1" si="3"/>
        <v>T</v>
      </c>
      <c r="AM6" s="13" t="str">
        <f t="shared" ca="1" si="3"/>
        <v>W</v>
      </c>
      <c r="AN6" s="13" t="str">
        <f t="shared" ca="1" si="3"/>
        <v>T</v>
      </c>
      <c r="AO6" s="13" t="str">
        <f t="shared" ca="1" si="3"/>
        <v>F</v>
      </c>
      <c r="AP6" s="13" t="str">
        <f t="shared" ca="1" si="3"/>
        <v>S</v>
      </c>
      <c r="AQ6" s="13" t="str">
        <f t="shared" ca="1" si="3"/>
        <v>S</v>
      </c>
      <c r="AR6" s="13" t="str">
        <f t="shared" ca="1" si="3"/>
        <v>M</v>
      </c>
      <c r="AS6" s="13" t="str">
        <f t="shared" ca="1" si="3"/>
        <v>T</v>
      </c>
      <c r="AT6" s="13" t="str">
        <f t="shared" ca="1" si="3"/>
        <v>W</v>
      </c>
      <c r="AU6" s="13" t="str">
        <f t="shared" ca="1" si="3"/>
        <v>T</v>
      </c>
      <c r="AV6" s="13" t="str">
        <f t="shared" ca="1" si="3"/>
        <v>F</v>
      </c>
      <c r="AW6" s="13" t="str">
        <f t="shared" ca="1" si="3"/>
        <v>S</v>
      </c>
      <c r="AX6" s="13" t="str">
        <f t="shared" ca="1" si="3"/>
        <v>S</v>
      </c>
      <c r="AY6" s="13" t="str">
        <f t="shared" ca="1" si="3"/>
        <v>M</v>
      </c>
      <c r="AZ6" s="13" t="str">
        <f t="shared" ca="1" si="3"/>
        <v>T</v>
      </c>
      <c r="BA6" s="13" t="str">
        <f t="shared" ca="1" si="3"/>
        <v>W</v>
      </c>
      <c r="BB6" s="13" t="str">
        <f t="shared" ca="1" si="3"/>
        <v>T</v>
      </c>
      <c r="BC6" s="13" t="str">
        <f t="shared" ca="1" si="3"/>
        <v>F</v>
      </c>
      <c r="BD6" s="13" t="str">
        <f t="shared" ca="1" si="3"/>
        <v>S</v>
      </c>
      <c r="BE6" s="13" t="str">
        <f t="shared" ca="1" si="3"/>
        <v>S</v>
      </c>
      <c r="BF6" s="13" t="str">
        <f t="shared" ca="1" si="3"/>
        <v>M</v>
      </c>
      <c r="BG6" s="13" t="str">
        <f t="shared" ca="1" si="3"/>
        <v>T</v>
      </c>
      <c r="BH6" s="13" t="str">
        <f t="shared" ca="1" si="3"/>
        <v>W</v>
      </c>
      <c r="BI6" s="13" t="str">
        <f t="shared" ca="1" si="3"/>
        <v>T</v>
      </c>
      <c r="BJ6" s="13" t="str">
        <f t="shared" ca="1" si="3"/>
        <v>F</v>
      </c>
      <c r="BK6" s="13" t="str">
        <f t="shared" ca="1" si="3"/>
        <v>S</v>
      </c>
      <c r="BL6" s="13" t="str">
        <f t="shared" ca="1" si="3"/>
        <v>S</v>
      </c>
    </row>
    <row r="7" spans="1:64" ht="30" hidden="1" customHeight="1" thickBot="1" x14ac:dyDescent="0.3">
      <c r="A7" s="58" t="s">
        <v>42</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48</v>
      </c>
      <c r="B8" s="18" t="s">
        <v>0</v>
      </c>
      <c r="C8" s="70"/>
      <c r="D8" s="19"/>
      <c r="E8" s="20"/>
      <c r="F8" s="21"/>
      <c r="G8" s="17"/>
      <c r="H8" s="17" t="str">
        <f t="shared" ref="H8:H33"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49</v>
      </c>
      <c r="B9" s="79" t="s">
        <v>5</v>
      </c>
      <c r="C9" s="71" t="s">
        <v>38</v>
      </c>
      <c r="D9" s="22">
        <v>0.5</v>
      </c>
      <c r="E9" s="65">
        <f ca="1">Project_Start</f>
        <v>44593</v>
      </c>
      <c r="F9" s="65">
        <f ca="1">E9+3</f>
        <v>44596</v>
      </c>
      <c r="G9" s="17"/>
      <c r="H9" s="17">
        <f t="shared" ca="1" si="4"/>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50</v>
      </c>
      <c r="B10" s="79" t="s">
        <v>6</v>
      </c>
      <c r="C10" s="71"/>
      <c r="D10" s="22">
        <v>0.6</v>
      </c>
      <c r="E10" s="65">
        <f ca="1">F9</f>
        <v>44596</v>
      </c>
      <c r="F10" s="65">
        <f ca="1">E10+2</f>
        <v>44598</v>
      </c>
      <c r="G10" s="17"/>
      <c r="H10" s="17">
        <f t="shared" ca="1" si="4"/>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c r="D11" s="22">
        <v>0.5</v>
      </c>
      <c r="E11" s="65">
        <f ca="1">F10</f>
        <v>44598</v>
      </c>
      <c r="F11" s="65">
        <f ca="1">E11+4</f>
        <v>44602</v>
      </c>
      <c r="G11" s="17"/>
      <c r="H11" s="17">
        <f t="shared" ca="1" si="4"/>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c r="D12" s="22">
        <v>0.25</v>
      </c>
      <c r="E12" s="65">
        <f ca="1">F11</f>
        <v>44602</v>
      </c>
      <c r="F12" s="65">
        <f ca="1">E12+5</f>
        <v>44607</v>
      </c>
      <c r="G12" s="17"/>
      <c r="H12" s="17">
        <f t="shared" ca="1" si="4"/>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c r="D13" s="22"/>
      <c r="E13" s="65">
        <f ca="1">E10+1</f>
        <v>44597</v>
      </c>
      <c r="F13" s="65">
        <f ca="1">E13+2</f>
        <v>44599</v>
      </c>
      <c r="G13" s="17"/>
      <c r="H13" s="17">
        <f t="shared" ca="1" si="4"/>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51</v>
      </c>
      <c r="B14" s="23" t="s">
        <v>4</v>
      </c>
      <c r="C14" s="72"/>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c r="D15" s="27">
        <v>0.5</v>
      </c>
      <c r="E15" s="66">
        <f ca="1">E13+1</f>
        <v>44598</v>
      </c>
      <c r="F15" s="66">
        <f ca="1">E15+4</f>
        <v>44602</v>
      </c>
      <c r="G15" s="17"/>
      <c r="H15" s="17">
        <f t="shared" ca="1" si="4"/>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c r="D16" s="27">
        <v>0.5</v>
      </c>
      <c r="E16" s="66">
        <f ca="1">E15+2</f>
        <v>44600</v>
      </c>
      <c r="F16" s="66">
        <f ca="1">E16+5</f>
        <v>44605</v>
      </c>
      <c r="G16" s="17"/>
      <c r="H16" s="17">
        <f t="shared" ca="1" si="4"/>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c r="D17" s="27"/>
      <c r="E17" s="66">
        <f ca="1">F16</f>
        <v>44605</v>
      </c>
      <c r="F17" s="66">
        <f ca="1">E17+3</f>
        <v>44608</v>
      </c>
      <c r="G17" s="17"/>
      <c r="H17" s="17">
        <f t="shared" ca="1" si="4"/>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2</v>
      </c>
      <c r="C18" s="73"/>
      <c r="D18" s="27"/>
      <c r="E18" s="66">
        <f ca="1">E17</f>
        <v>44605</v>
      </c>
      <c r="F18" s="66">
        <f ca="1">E18+2</f>
        <v>44607</v>
      </c>
      <c r="G18" s="17"/>
      <c r="H18" s="17">
        <f t="shared" ca="1" si="4"/>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3</v>
      </c>
      <c r="C19" s="73"/>
      <c r="D19" s="27"/>
      <c r="E19" s="66">
        <f ca="1">E18</f>
        <v>44605</v>
      </c>
      <c r="F19" s="66">
        <f ca="1">E19+3</f>
        <v>44608</v>
      </c>
      <c r="G19" s="17"/>
      <c r="H19" s="17">
        <f t="shared" ca="1" si="4"/>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39</v>
      </c>
      <c r="B20" s="28" t="s">
        <v>18</v>
      </c>
      <c r="C20" s="74"/>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 ca="1">E9+15</f>
        <v>44608</v>
      </c>
      <c r="F21" s="67">
        <f ca="1">E21+5</f>
        <v>44613</v>
      </c>
      <c r="G21" s="17"/>
      <c r="H21" s="17">
        <f t="shared" ca="1" si="4"/>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 ca="1">F21+1</f>
        <v>44614</v>
      </c>
      <c r="F22" s="67">
        <f ca="1">E22+4</f>
        <v>44618</v>
      </c>
      <c r="G22" s="17"/>
      <c r="H22" s="17">
        <f t="shared" ca="1" si="4"/>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 ca="1">E22+5</f>
        <v>44619</v>
      </c>
      <c r="F23" s="67">
        <f ca="1">E23+5</f>
        <v>44624</v>
      </c>
      <c r="G23" s="17"/>
      <c r="H23" s="17">
        <f t="shared" ca="1" si="4"/>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 ca="1">F23+1</f>
        <v>44625</v>
      </c>
      <c r="F24" s="67">
        <f ca="1">E24+4</f>
        <v>44629</v>
      </c>
      <c r="G24" s="17"/>
      <c r="H24" s="17">
        <f t="shared" ca="1" si="4"/>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 ca="1">E23</f>
        <v>44619</v>
      </c>
      <c r="F25" s="67">
        <f ca="1">E25+4</f>
        <v>44623</v>
      </c>
      <c r="G25" s="17"/>
      <c r="H25" s="17">
        <f t="shared" ca="1" si="4"/>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39</v>
      </c>
      <c r="B26" s="33" t="s">
        <v>30</v>
      </c>
      <c r="C26" s="76"/>
      <c r="D26" s="34"/>
      <c r="E26" s="35"/>
      <c r="F26" s="36"/>
      <c r="G26" s="17"/>
      <c r="H26" s="17"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37</v>
      </c>
      <c r="F27" s="68" t="s">
        <v>37</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37</v>
      </c>
      <c r="F28" s="68" t="s">
        <v>37</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37</v>
      </c>
      <c r="F29" s="68" t="s">
        <v>37</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37</v>
      </c>
      <c r="F30" s="68" t="s">
        <v>37</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37</v>
      </c>
      <c r="F31" s="68" t="s">
        <v>37</v>
      </c>
      <c r="G31" s="17"/>
      <c r="H31" s="17" t="e">
        <f t="shared" si="4"/>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41</v>
      </c>
      <c r="B32" s="83"/>
      <c r="C32" s="78"/>
      <c r="D32" s="16"/>
      <c r="E32" s="69"/>
      <c r="F32" s="69"/>
      <c r="G32" s="17"/>
      <c r="H32" s="17"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40</v>
      </c>
      <c r="B33" s="38" t="s">
        <v>7</v>
      </c>
      <c r="C33" s="39"/>
      <c r="D33" s="40"/>
      <c r="E33" s="41"/>
      <c r="F33" s="42"/>
      <c r="G33" s="43"/>
      <c r="H33" s="43" t="str">
        <f t="shared" si="4"/>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AD4:AJ4"/>
    <mergeCell ref="AK4:AQ4"/>
    <mergeCell ref="AR4:AX4"/>
    <mergeCell ref="AY4:BE4"/>
    <mergeCell ref="BF4:BL4"/>
    <mergeCell ref="C3:D3"/>
    <mergeCell ref="E3:F3"/>
    <mergeCell ref="C4:D4"/>
    <mergeCell ref="I4:O4"/>
    <mergeCell ref="P4:V4"/>
    <mergeCell ref="W4:AC4"/>
  </mergeCells>
  <conditionalFormatting sqref="D7:D33">
    <cfRule type="dataBar" priority="1">
      <dataBar>
        <cfvo type="num" val="0"/>
        <cfvo type="num" val="1"/>
        <color theme="0" tint="-0.249977111117893"/>
      </dataBar>
      <extLst>
        <ext xmlns:x14="http://schemas.microsoft.com/office/spreadsheetml/2009/9/main" uri="{B025F937-C7B1-47D3-B67F-A62EFF666E3E}">
          <x14:id>{62396C80-CAD3-4A69-A2C7-BBC6A73E468E}</x14:id>
        </ext>
      </extLst>
    </cfRule>
  </conditionalFormatting>
  <conditionalFormatting sqref="I5:BL33">
    <cfRule type="expression" dxfId="20" priority="4">
      <formula>AND(TODAY()&gt;=I$5,TODAY()&lt;J$5)</formula>
    </cfRule>
  </conditionalFormatting>
  <conditionalFormatting sqref="I7:BL33">
    <cfRule type="expression" dxfId="19" priority="2">
      <formula>AND(task_start&lt;=I$5,ROUNDDOWN((task_end-task_start+1)*task_progress,0)+task_start-1&gt;=I$5)</formula>
    </cfRule>
    <cfRule type="expression" dxfId="18"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36DBC03B-DBFE-43BF-AFAD-6160560FB8CA}">
      <formula1>1</formula1>
    </dataValidation>
  </dataValidations>
  <hyperlinks>
    <hyperlink ref="I2" r:id="rId1" xr:uid="{2B2C4A4D-75DB-45A0-8D4B-A02C4FF10F73}"/>
    <hyperlink ref="I1" r:id="rId2" xr:uid="{5DBBF05C-2C39-4F50-B561-968ACF83771C}"/>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2396C80-CAD3-4A69-A2C7-BBC6A73E468E}">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88" t="s">
        <v>26</v>
      </c>
      <c r="B3" s="55"/>
    </row>
    <row r="4" spans="1:2" s="51" customFormat="1" ht="26.25" x14ac:dyDescent="0.4">
      <c r="A4" s="52" t="s">
        <v>20</v>
      </c>
    </row>
    <row r="5" spans="1:2" ht="74.099999999999994" customHeight="1" x14ac:dyDescent="0.2">
      <c r="A5" s="53" t="s">
        <v>29</v>
      </c>
    </row>
    <row r="6" spans="1:2" ht="26.25" customHeight="1" x14ac:dyDescent="0.2">
      <c r="A6" s="52" t="s">
        <v>35</v>
      </c>
    </row>
    <row r="7" spans="1:2" s="48" customFormat="1" ht="204.95" customHeight="1" x14ac:dyDescent="0.25">
      <c r="A7" s="57" t="s">
        <v>34</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ProjectSchedule</vt:lpstr>
      <vt:lpstr>ProjectSchedule (2)</vt:lpstr>
      <vt:lpstr>About</vt:lpstr>
      <vt:lpstr>'ProjectSchedule (2)'!Display_Week</vt:lpstr>
      <vt:lpstr>Display_Week</vt:lpstr>
      <vt:lpstr>ProjectSchedule!Print_Titles</vt:lpstr>
      <vt:lpstr>'ProjectSchedule (2)'!Print_Titles</vt:lpstr>
      <vt:lpstr>'ProjectSchedule (2)'!Project_Start</vt:lpstr>
      <vt:lpstr>Project_Start</vt:lpstr>
      <vt:lpstr>ProjectSchedule!task_end</vt:lpstr>
      <vt:lpstr>'ProjectSchedule (2)'!task_end</vt:lpstr>
      <vt:lpstr>ProjectSchedule!task_progress</vt:lpstr>
      <vt:lpstr>'ProjectSchedule (2)'!task_progress</vt:lpstr>
      <vt:lpstr>ProjectSchedule!task_start</vt:lpstr>
      <vt:lpstr>'ProjectSchedule (2)'!task_start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2022-02-02T04:57:40Z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