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oodandcompany-my.sharepoint.com/personal/robert_zruban_wood_com/Documents/Desktop/"/>
    </mc:Choice>
  </mc:AlternateContent>
  <xr:revisionPtr revIDLastSave="681" documentId="8_{4C77DDF2-4BA8-4371-B254-ACAC2F71642C}" xr6:coauthVersionLast="47" xr6:coauthVersionMax="47" xr10:uidLastSave="{94526D15-44D5-4AD2-9150-8F2590CBC9A4}"/>
  <bookViews>
    <workbookView xWindow="-120" yWindow="-120" windowWidth="29040" windowHeight="15720" xr2:uid="{804A27B1-E9AA-449B-8C94-61DEA80E90A3}"/>
  </bookViews>
  <sheets>
    <sheet name="Hypoteka" sheetId="1" r:id="rId1"/>
    <sheet name="Pocet Bytov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AD122" i="1" l="1"/>
  <c r="AC122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AD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AD120" i="1"/>
  <c r="AC120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AD119" i="1"/>
  <c r="AC119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AD118" i="1"/>
  <c r="AC118" i="1"/>
  <c r="AB118" i="1"/>
  <c r="AA118" i="1"/>
  <c r="Z118" i="1"/>
  <c r="Y118" i="1"/>
  <c r="X118" i="1"/>
  <c r="W118" i="1"/>
  <c r="V118" i="1"/>
  <c r="U118" i="1"/>
  <c r="T118" i="1"/>
  <c r="S118" i="1"/>
  <c r="R118" i="1"/>
  <c r="Q118" i="1"/>
  <c r="AD117" i="1"/>
  <c r="AC117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AD116" i="1"/>
  <c r="AC116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AD115" i="1"/>
  <c r="AC115" i="1"/>
  <c r="AB115" i="1"/>
  <c r="AA115" i="1"/>
  <c r="Z115" i="1"/>
  <c r="Y115" i="1"/>
  <c r="X115" i="1"/>
  <c r="W115" i="1"/>
  <c r="V115" i="1"/>
  <c r="U115" i="1"/>
  <c r="T115" i="1"/>
  <c r="S115" i="1"/>
  <c r="R115" i="1"/>
  <c r="Q115" i="1"/>
  <c r="AD114" i="1"/>
  <c r="AC114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AD113" i="1"/>
  <c r="AC113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AD112" i="1"/>
  <c r="AC112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AD111" i="1"/>
  <c r="AC111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AD110" i="1"/>
  <c r="AC110" i="1"/>
  <c r="AB110" i="1"/>
  <c r="AA110" i="1"/>
  <c r="Z110" i="1"/>
  <c r="Y110" i="1"/>
  <c r="X110" i="1"/>
  <c r="W110" i="1"/>
  <c r="V110" i="1"/>
  <c r="U110" i="1"/>
  <c r="T110" i="1"/>
  <c r="S110" i="1"/>
  <c r="R110" i="1"/>
  <c r="Q110" i="1"/>
  <c r="AD109" i="1"/>
  <c r="AC109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AD108" i="1"/>
  <c r="AC108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AD107" i="1"/>
  <c r="AC107" i="1"/>
  <c r="AB107" i="1"/>
  <c r="AA107" i="1"/>
  <c r="Z107" i="1"/>
  <c r="Y107" i="1"/>
  <c r="X107" i="1"/>
  <c r="W107" i="1"/>
  <c r="V107" i="1"/>
  <c r="U107" i="1"/>
  <c r="T107" i="1"/>
  <c r="S107" i="1"/>
  <c r="R107" i="1"/>
  <c r="Q107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AD105" i="1"/>
  <c r="AC105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AD104" i="1"/>
  <c r="AC104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AD103" i="1"/>
  <c r="AC103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AD102" i="1"/>
  <c r="AC102" i="1"/>
  <c r="AB102" i="1"/>
  <c r="AA102" i="1"/>
  <c r="Z102" i="1"/>
  <c r="Y102" i="1"/>
  <c r="X102" i="1"/>
  <c r="W102" i="1"/>
  <c r="V102" i="1"/>
  <c r="U102" i="1"/>
  <c r="T102" i="1"/>
  <c r="S102" i="1"/>
  <c r="R102" i="1"/>
  <c r="Q102" i="1"/>
  <c r="AD101" i="1"/>
  <c r="AC101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AD100" i="1"/>
  <c r="AC100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AD96" i="1"/>
  <c r="AC96" i="1"/>
  <c r="AB96" i="1"/>
  <c r="AA96" i="1"/>
  <c r="Z96" i="1"/>
  <c r="Y96" i="1"/>
  <c r="X96" i="1"/>
  <c r="W96" i="1"/>
  <c r="V96" i="1"/>
  <c r="U96" i="1"/>
  <c r="T96" i="1"/>
  <c r="S96" i="1"/>
  <c r="R96" i="1"/>
  <c r="Q96" i="1"/>
  <c r="AD95" i="1"/>
  <c r="AC95" i="1"/>
  <c r="AB95" i="1"/>
  <c r="AA95" i="1"/>
  <c r="Z95" i="1"/>
  <c r="Y95" i="1"/>
  <c r="X95" i="1"/>
  <c r="W95" i="1"/>
  <c r="V95" i="1"/>
  <c r="U95" i="1"/>
  <c r="T95" i="1"/>
  <c r="S95" i="1"/>
  <c r="R95" i="1"/>
  <c r="Q95" i="1"/>
  <c r="AD94" i="1"/>
  <c r="AC94" i="1"/>
  <c r="AB94" i="1"/>
  <c r="AA94" i="1"/>
  <c r="Z94" i="1"/>
  <c r="Y94" i="1"/>
  <c r="X94" i="1"/>
  <c r="W94" i="1"/>
  <c r="V94" i="1"/>
  <c r="U94" i="1"/>
  <c r="T94" i="1"/>
  <c r="S94" i="1"/>
  <c r="R94" i="1"/>
  <c r="Q94" i="1"/>
  <c r="AD93" i="1"/>
  <c r="AC93" i="1"/>
  <c r="AB93" i="1"/>
  <c r="AA93" i="1"/>
  <c r="Z93" i="1"/>
  <c r="Y93" i="1"/>
  <c r="X93" i="1"/>
  <c r="W93" i="1"/>
  <c r="V93" i="1"/>
  <c r="U93" i="1"/>
  <c r="T93" i="1"/>
  <c r="S93" i="1"/>
  <c r="R93" i="1"/>
  <c r="Q93" i="1"/>
  <c r="AD92" i="1"/>
  <c r="AC92" i="1"/>
  <c r="AB92" i="1"/>
  <c r="AA92" i="1"/>
  <c r="Z92" i="1"/>
  <c r="Y92" i="1"/>
  <c r="X92" i="1"/>
  <c r="W92" i="1"/>
  <c r="V92" i="1"/>
  <c r="U92" i="1"/>
  <c r="T92" i="1"/>
  <c r="S92" i="1"/>
  <c r="R92" i="1"/>
  <c r="Q92" i="1"/>
  <c r="AD91" i="1"/>
  <c r="AC91" i="1"/>
  <c r="AB91" i="1"/>
  <c r="AA91" i="1"/>
  <c r="Z91" i="1"/>
  <c r="Y91" i="1"/>
  <c r="X91" i="1"/>
  <c r="W91" i="1"/>
  <c r="V91" i="1"/>
  <c r="U91" i="1"/>
  <c r="T91" i="1"/>
  <c r="S91" i="1"/>
  <c r="R91" i="1"/>
  <c r="Q91" i="1"/>
  <c r="AJ122" i="1"/>
  <c r="AI122" i="1"/>
  <c r="AH122" i="1"/>
  <c r="AG122" i="1"/>
  <c r="AF122" i="1"/>
  <c r="AE122" i="1"/>
  <c r="AJ121" i="1"/>
  <c r="AI121" i="1"/>
  <c r="AH121" i="1"/>
  <c r="AG121" i="1"/>
  <c r="AF121" i="1"/>
  <c r="AE121" i="1"/>
  <c r="AJ120" i="1"/>
  <c r="AI120" i="1"/>
  <c r="AH120" i="1"/>
  <c r="AG120" i="1"/>
  <c r="AF120" i="1"/>
  <c r="AE120" i="1"/>
  <c r="AJ119" i="1"/>
  <c r="AI119" i="1"/>
  <c r="AH119" i="1"/>
  <c r="AG119" i="1"/>
  <c r="AF119" i="1"/>
  <c r="AE119" i="1"/>
  <c r="AJ118" i="1"/>
  <c r="AI118" i="1"/>
  <c r="AH118" i="1"/>
  <c r="AG118" i="1"/>
  <c r="AF118" i="1"/>
  <c r="AE118" i="1"/>
  <c r="AJ117" i="1"/>
  <c r="AI117" i="1"/>
  <c r="AH117" i="1"/>
  <c r="AG117" i="1"/>
  <c r="AF117" i="1"/>
  <c r="AE117" i="1"/>
  <c r="AJ116" i="1"/>
  <c r="AI116" i="1"/>
  <c r="AH116" i="1"/>
  <c r="AG116" i="1"/>
  <c r="AF116" i="1"/>
  <c r="AE116" i="1"/>
  <c r="AJ115" i="1"/>
  <c r="AI115" i="1"/>
  <c r="AH115" i="1"/>
  <c r="AG115" i="1"/>
  <c r="AF115" i="1"/>
  <c r="AE115" i="1"/>
  <c r="AJ114" i="1"/>
  <c r="AI114" i="1"/>
  <c r="AH114" i="1"/>
  <c r="AG114" i="1"/>
  <c r="AF114" i="1"/>
  <c r="AE114" i="1"/>
  <c r="AJ113" i="1"/>
  <c r="AI113" i="1"/>
  <c r="AH113" i="1"/>
  <c r="AG113" i="1"/>
  <c r="AF113" i="1"/>
  <c r="AE113" i="1"/>
  <c r="AJ112" i="1"/>
  <c r="AI112" i="1"/>
  <c r="AH112" i="1"/>
  <c r="AG112" i="1"/>
  <c r="AF112" i="1"/>
  <c r="AE112" i="1"/>
  <c r="AJ111" i="1"/>
  <c r="AI111" i="1"/>
  <c r="AH111" i="1"/>
  <c r="AG111" i="1"/>
  <c r="AF111" i="1"/>
  <c r="AE111" i="1"/>
  <c r="AJ110" i="1"/>
  <c r="AI110" i="1"/>
  <c r="AH110" i="1"/>
  <c r="AG110" i="1"/>
  <c r="AF110" i="1"/>
  <c r="AE110" i="1"/>
  <c r="AJ109" i="1"/>
  <c r="AI109" i="1"/>
  <c r="AH109" i="1"/>
  <c r="AG109" i="1"/>
  <c r="AF109" i="1"/>
  <c r="AE109" i="1"/>
  <c r="AJ108" i="1"/>
  <c r="AI108" i="1"/>
  <c r="AH108" i="1"/>
  <c r="AG108" i="1"/>
  <c r="AF108" i="1"/>
  <c r="AE108" i="1"/>
  <c r="AJ107" i="1"/>
  <c r="AI107" i="1"/>
  <c r="AH107" i="1"/>
  <c r="AG107" i="1"/>
  <c r="AF107" i="1"/>
  <c r="AE107" i="1"/>
  <c r="AJ106" i="1"/>
  <c r="AI106" i="1"/>
  <c r="AH106" i="1"/>
  <c r="AG106" i="1"/>
  <c r="AF106" i="1"/>
  <c r="AE106" i="1"/>
  <c r="AJ105" i="1"/>
  <c r="AI105" i="1"/>
  <c r="AH105" i="1"/>
  <c r="AG105" i="1"/>
  <c r="AF105" i="1"/>
  <c r="AE105" i="1"/>
  <c r="AJ104" i="1"/>
  <c r="AI104" i="1"/>
  <c r="AH104" i="1"/>
  <c r="AG104" i="1"/>
  <c r="AF104" i="1"/>
  <c r="AE104" i="1"/>
  <c r="AJ103" i="1"/>
  <c r="AI103" i="1"/>
  <c r="AH103" i="1"/>
  <c r="AG103" i="1"/>
  <c r="AF103" i="1"/>
  <c r="AE103" i="1"/>
  <c r="AJ102" i="1"/>
  <c r="AI102" i="1"/>
  <c r="AH102" i="1"/>
  <c r="AG102" i="1"/>
  <c r="AF102" i="1"/>
  <c r="AE102" i="1"/>
  <c r="AJ101" i="1"/>
  <c r="AI101" i="1"/>
  <c r="AH101" i="1"/>
  <c r="AG101" i="1"/>
  <c r="AF101" i="1"/>
  <c r="AE101" i="1"/>
  <c r="AJ100" i="1"/>
  <c r="AI100" i="1"/>
  <c r="AH100" i="1"/>
  <c r="AG100" i="1"/>
  <c r="AF100" i="1"/>
  <c r="AE100" i="1"/>
  <c r="AJ99" i="1"/>
  <c r="AI99" i="1"/>
  <c r="AH99" i="1"/>
  <c r="AG99" i="1"/>
  <c r="AF99" i="1"/>
  <c r="AE99" i="1"/>
  <c r="AJ98" i="1"/>
  <c r="AI98" i="1"/>
  <c r="AH98" i="1"/>
  <c r="AG98" i="1"/>
  <c r="AF98" i="1"/>
  <c r="AE98" i="1"/>
  <c r="AJ97" i="1"/>
  <c r="AI97" i="1"/>
  <c r="AH97" i="1"/>
  <c r="AG97" i="1"/>
  <c r="AF97" i="1"/>
  <c r="AE97" i="1"/>
  <c r="AJ96" i="1"/>
  <c r="AI96" i="1"/>
  <c r="AH96" i="1"/>
  <c r="AG96" i="1"/>
  <c r="AF96" i="1"/>
  <c r="AE96" i="1"/>
  <c r="AJ95" i="1"/>
  <c r="AI95" i="1"/>
  <c r="AH95" i="1"/>
  <c r="AG95" i="1"/>
  <c r="AF95" i="1"/>
  <c r="AE95" i="1"/>
  <c r="AJ94" i="1"/>
  <c r="AI94" i="1"/>
  <c r="AH94" i="1"/>
  <c r="AG94" i="1"/>
  <c r="AF94" i="1"/>
  <c r="AE94" i="1"/>
  <c r="AJ93" i="1"/>
  <c r="AI93" i="1"/>
  <c r="AH93" i="1"/>
  <c r="AG93" i="1"/>
  <c r="AF93" i="1"/>
  <c r="AE93" i="1"/>
  <c r="AJ92" i="1"/>
  <c r="AI92" i="1"/>
  <c r="AH92" i="1"/>
  <c r="AG92" i="1"/>
  <c r="AF92" i="1"/>
  <c r="AE92" i="1"/>
  <c r="AJ91" i="1"/>
  <c r="AI91" i="1"/>
  <c r="AH91" i="1"/>
  <c r="AG91" i="1"/>
  <c r="AF91" i="1"/>
  <c r="AE91" i="1"/>
  <c r="P92" i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R90" i="1"/>
  <c r="S90" i="1" s="1"/>
  <c r="T90" i="1" s="1"/>
  <c r="U90" i="1" s="1"/>
  <c r="V90" i="1" s="1"/>
  <c r="W90" i="1" s="1"/>
  <c r="X90" i="1" s="1"/>
  <c r="Y90" i="1" s="1"/>
  <c r="Z90" i="1" s="1"/>
  <c r="AA90" i="1" s="1"/>
  <c r="AB90" i="1" s="1"/>
  <c r="AC90" i="1" s="1"/>
  <c r="AD90" i="1" s="1"/>
  <c r="AE90" i="1" s="1"/>
  <c r="AF90" i="1" s="1"/>
  <c r="AG90" i="1" s="1"/>
  <c r="AH90" i="1" s="1"/>
  <c r="AI90" i="1" s="1"/>
  <c r="AJ90" i="1" s="1"/>
  <c r="R53" i="1"/>
  <c r="S53" i="1"/>
  <c r="T53" i="1" s="1"/>
  <c r="U53" i="1" s="1"/>
  <c r="V53" i="1" s="1"/>
  <c r="W53" i="1" s="1"/>
  <c r="X53" i="1" s="1"/>
  <c r="Y53" i="1" s="1"/>
  <c r="Z53" i="1" s="1"/>
  <c r="AA53" i="1" s="1"/>
  <c r="AB53" i="1" s="1"/>
  <c r="AC53" i="1" s="1"/>
  <c r="AD53" i="1" s="1"/>
  <c r="AE53" i="1" s="1"/>
  <c r="AF53" i="1" s="1"/>
  <c r="AG53" i="1" s="1"/>
  <c r="AH53" i="1" s="1"/>
  <c r="AI53" i="1" s="1"/>
  <c r="AJ53" i="1" s="1"/>
  <c r="P55" i="1"/>
  <c r="P56" i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R12" i="1"/>
  <c r="S12" i="1" s="1"/>
  <c r="T12" i="1" s="1"/>
  <c r="U12" i="1" s="1"/>
  <c r="V12" i="1" s="1"/>
  <c r="W12" i="1" s="1"/>
  <c r="X12" i="1" s="1"/>
  <c r="Y12" i="1" s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P14" i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Q9" i="1"/>
  <c r="R9" i="1" l="1"/>
  <c r="S9" i="1" l="1"/>
  <c r="T9" i="1" l="1"/>
  <c r="U9" i="1" l="1"/>
  <c r="V9" i="1" l="1"/>
  <c r="W9" i="1" l="1"/>
  <c r="X9" i="1" l="1"/>
  <c r="Y9" i="1" l="1"/>
  <c r="Z9" i="1" l="1"/>
  <c r="AA9" i="1" l="1"/>
  <c r="AB9" i="1" l="1"/>
  <c r="AC9" i="1" l="1"/>
  <c r="AD9" i="1" l="1"/>
  <c r="AE9" i="1" l="1"/>
  <c r="AF9" i="1" l="1"/>
  <c r="AG9" i="1" l="1"/>
  <c r="AH9" i="1" l="1"/>
  <c r="AJ9" i="1" l="1"/>
  <c r="AI9" i="1"/>
  <c r="D14" i="3" l="1"/>
  <c r="D16" i="3" s="1"/>
  <c r="D8" i="3"/>
  <c r="D9" i="3"/>
  <c r="D10" i="3"/>
  <c r="D11" i="3"/>
  <c r="D12" i="3"/>
  <c r="D13" i="3"/>
  <c r="D7" i="3"/>
  <c r="C10" i="1" l="1"/>
  <c r="C15" i="1"/>
  <c r="F3" i="1" l="1"/>
  <c r="I3" i="1" l="1"/>
  <c r="K3" i="1" s="1"/>
  <c r="G3" i="1"/>
  <c r="H3" i="1" s="1"/>
  <c r="F4" i="1"/>
  <c r="F5" i="1" l="1"/>
  <c r="J3" i="1"/>
  <c r="G4" i="1" s="1"/>
  <c r="I4" i="1" l="1"/>
  <c r="K4" i="1" s="1"/>
  <c r="F6" i="1"/>
  <c r="H4" i="1" l="1"/>
  <c r="J4" i="1" s="1"/>
  <c r="G5" i="1" s="1"/>
  <c r="F7" i="1"/>
  <c r="I5" i="1" l="1"/>
  <c r="K5" i="1" s="1"/>
  <c r="F8" i="1"/>
  <c r="H5" i="1" l="1"/>
  <c r="J5" i="1" s="1"/>
  <c r="G6" i="1" s="1"/>
  <c r="F9" i="1"/>
  <c r="I6" i="1" l="1"/>
  <c r="K6" i="1" s="1"/>
  <c r="F10" i="1"/>
  <c r="H6" i="1" l="1"/>
  <c r="J6" i="1" s="1"/>
  <c r="G7" i="1" s="1"/>
  <c r="F11" i="1"/>
  <c r="I7" i="1" l="1"/>
  <c r="K7" i="1" s="1"/>
  <c r="F12" i="1"/>
  <c r="H7" i="1" l="1"/>
  <c r="J7" i="1" s="1"/>
  <c r="I8" i="1" s="1"/>
  <c r="K8" i="1" s="1"/>
  <c r="F13" i="1"/>
  <c r="G8" i="1" l="1"/>
  <c r="H8" i="1" s="1"/>
  <c r="J8" i="1" s="1"/>
  <c r="I9" i="1" s="1"/>
  <c r="K9" i="1" s="1"/>
  <c r="F14" i="1"/>
  <c r="G9" i="1" l="1"/>
  <c r="H9" i="1" s="1"/>
  <c r="J9" i="1" s="1"/>
  <c r="G10" i="1" s="1"/>
  <c r="F15" i="1"/>
  <c r="I10" i="1" l="1"/>
  <c r="K10" i="1" s="1"/>
  <c r="F16" i="1"/>
  <c r="H10" i="1" l="1"/>
  <c r="J10" i="1" s="1"/>
  <c r="G11" i="1" s="1"/>
  <c r="F17" i="1"/>
  <c r="I11" i="1" l="1"/>
  <c r="K11" i="1" s="1"/>
  <c r="F18" i="1"/>
  <c r="H11" i="1" l="1"/>
  <c r="J11" i="1" s="1"/>
  <c r="G12" i="1" s="1"/>
  <c r="F19" i="1"/>
  <c r="I12" i="1" l="1"/>
  <c r="K12" i="1" s="1"/>
  <c r="F20" i="1"/>
  <c r="H12" i="1" l="1"/>
  <c r="J12" i="1" s="1"/>
  <c r="G13" i="1" s="1"/>
  <c r="F21" i="1"/>
  <c r="I13" i="1" l="1"/>
  <c r="H13" i="1" s="1"/>
  <c r="J13" i="1" s="1"/>
  <c r="G14" i="1"/>
  <c r="I14" i="1"/>
  <c r="F22" i="1"/>
  <c r="K13" i="1" l="1"/>
  <c r="H14" i="1"/>
  <c r="J14" i="1" s="1"/>
  <c r="K14" i="1"/>
  <c r="F23" i="1"/>
  <c r="G15" i="1" l="1"/>
  <c r="I15" i="1"/>
  <c r="F24" i="1"/>
  <c r="H15" i="1" l="1"/>
  <c r="J15" i="1" s="1"/>
  <c r="G16" i="1" s="1"/>
  <c r="K15" i="1"/>
  <c r="F25" i="1"/>
  <c r="I16" i="1" l="1"/>
  <c r="H16" i="1" s="1"/>
  <c r="J16" i="1" s="1"/>
  <c r="F26" i="1"/>
  <c r="K16" i="1" l="1"/>
  <c r="G17" i="1"/>
  <c r="I17" i="1"/>
  <c r="F27" i="1"/>
  <c r="H17" i="1" l="1"/>
  <c r="J17" i="1" s="1"/>
  <c r="K17" i="1"/>
  <c r="F28" i="1"/>
  <c r="G18" i="1" l="1"/>
  <c r="I18" i="1"/>
  <c r="K18" i="1" s="1"/>
  <c r="F29" i="1"/>
  <c r="H18" i="1" l="1"/>
  <c r="J18" i="1" s="1"/>
  <c r="F30" i="1"/>
  <c r="G19" i="1" l="1"/>
  <c r="I19" i="1"/>
  <c r="F31" i="1"/>
  <c r="H19" i="1" l="1"/>
  <c r="J19" i="1" s="1"/>
  <c r="K19" i="1"/>
  <c r="F32" i="1"/>
  <c r="G20" i="1" l="1"/>
  <c r="I20" i="1"/>
  <c r="K20" i="1" s="1"/>
  <c r="F33" i="1"/>
  <c r="H20" i="1" l="1"/>
  <c r="J20" i="1" s="1"/>
  <c r="F34" i="1"/>
  <c r="G21" i="1" l="1"/>
  <c r="I21" i="1"/>
  <c r="K21" i="1" s="1"/>
  <c r="F35" i="1"/>
  <c r="H21" i="1" l="1"/>
  <c r="J21" i="1" s="1"/>
  <c r="F36" i="1"/>
  <c r="G22" i="1" l="1"/>
  <c r="I22" i="1"/>
  <c r="K22" i="1" s="1"/>
  <c r="F37" i="1"/>
  <c r="H22" i="1" l="1"/>
  <c r="J22" i="1" s="1"/>
  <c r="G23" i="1" s="1"/>
  <c r="F38" i="1"/>
  <c r="I23" i="1" l="1"/>
  <c r="H23" i="1" s="1"/>
  <c r="J23" i="1" s="1"/>
  <c r="F39" i="1"/>
  <c r="K23" i="1" l="1"/>
  <c r="G24" i="1"/>
  <c r="I24" i="1"/>
  <c r="F40" i="1"/>
  <c r="K24" i="1" l="1"/>
  <c r="H24" i="1"/>
  <c r="J24" i="1" s="1"/>
  <c r="F41" i="1"/>
  <c r="G25" i="1" l="1"/>
  <c r="I25" i="1"/>
  <c r="F42" i="1"/>
  <c r="H25" i="1" l="1"/>
  <c r="J25" i="1" s="1"/>
  <c r="K25" i="1"/>
  <c r="F43" i="1"/>
  <c r="G26" i="1" l="1"/>
  <c r="I26" i="1"/>
  <c r="K26" i="1" s="1"/>
  <c r="F44" i="1"/>
  <c r="H26" i="1" l="1"/>
  <c r="J26" i="1" s="1"/>
  <c r="F45" i="1"/>
  <c r="G27" i="1" l="1"/>
  <c r="I27" i="1"/>
  <c r="K27" i="1" s="1"/>
  <c r="F46" i="1"/>
  <c r="H27" i="1" l="1"/>
  <c r="J27" i="1" s="1"/>
  <c r="F47" i="1"/>
  <c r="G28" i="1" l="1"/>
  <c r="I28" i="1"/>
  <c r="F48" i="1"/>
  <c r="H28" i="1" l="1"/>
  <c r="J28" i="1" s="1"/>
  <c r="K28" i="1"/>
  <c r="F49" i="1"/>
  <c r="G29" i="1" l="1"/>
  <c r="I29" i="1"/>
  <c r="K29" i="1" s="1"/>
  <c r="F50" i="1"/>
  <c r="H29" i="1" l="1"/>
  <c r="J29" i="1" s="1"/>
  <c r="F51" i="1"/>
  <c r="G30" i="1" l="1"/>
  <c r="I30" i="1"/>
  <c r="K30" i="1" s="1"/>
  <c r="F52" i="1"/>
  <c r="H30" i="1" l="1"/>
  <c r="J30" i="1" s="1"/>
  <c r="G31" i="1" s="1"/>
  <c r="F53" i="1"/>
  <c r="I31" i="1" l="1"/>
  <c r="H31" i="1" s="1"/>
  <c r="J31" i="1" s="1"/>
  <c r="F54" i="1"/>
  <c r="K31" i="1" l="1"/>
  <c r="G32" i="1"/>
  <c r="I32" i="1"/>
  <c r="F55" i="1"/>
  <c r="H32" i="1" l="1"/>
  <c r="J32" i="1" s="1"/>
  <c r="K32" i="1"/>
  <c r="F56" i="1"/>
  <c r="G33" i="1" l="1"/>
  <c r="I33" i="1"/>
  <c r="K33" i="1" s="1"/>
  <c r="F57" i="1"/>
  <c r="H33" i="1" l="1"/>
  <c r="J33" i="1" s="1"/>
  <c r="F58" i="1"/>
  <c r="G34" i="1" l="1"/>
  <c r="I34" i="1"/>
  <c r="K34" i="1" s="1"/>
  <c r="F59" i="1"/>
  <c r="H34" i="1" l="1"/>
  <c r="J34" i="1" s="1"/>
  <c r="F60" i="1"/>
  <c r="G35" i="1" l="1"/>
  <c r="I35" i="1"/>
  <c r="K35" i="1" s="1"/>
  <c r="F61" i="1"/>
  <c r="H35" i="1" l="1"/>
  <c r="J35" i="1" s="1"/>
  <c r="F62" i="1"/>
  <c r="G36" i="1" l="1"/>
  <c r="I36" i="1"/>
  <c r="K36" i="1" s="1"/>
  <c r="F63" i="1"/>
  <c r="H36" i="1" l="1"/>
  <c r="J36" i="1" s="1"/>
  <c r="F64" i="1"/>
  <c r="G37" i="1" l="1"/>
  <c r="I37" i="1"/>
  <c r="K37" i="1" s="1"/>
  <c r="F65" i="1"/>
  <c r="H37" i="1" l="1"/>
  <c r="J37" i="1" s="1"/>
  <c r="F66" i="1"/>
  <c r="G38" i="1" l="1"/>
  <c r="I38" i="1"/>
  <c r="F67" i="1"/>
  <c r="H38" i="1" l="1"/>
  <c r="J38" i="1" s="1"/>
  <c r="K38" i="1"/>
  <c r="F68" i="1"/>
  <c r="G39" i="1" l="1"/>
  <c r="I39" i="1"/>
  <c r="F69" i="1"/>
  <c r="H39" i="1" l="1"/>
  <c r="J39" i="1" s="1"/>
  <c r="K39" i="1"/>
  <c r="F70" i="1"/>
  <c r="G40" i="1" l="1"/>
  <c r="I40" i="1"/>
  <c r="F71" i="1"/>
  <c r="H40" i="1" l="1"/>
  <c r="J40" i="1" s="1"/>
  <c r="K40" i="1"/>
  <c r="F72" i="1"/>
  <c r="G41" i="1" l="1"/>
  <c r="I41" i="1"/>
  <c r="F73" i="1"/>
  <c r="H41" i="1" l="1"/>
  <c r="J41" i="1" s="1"/>
  <c r="K41" i="1"/>
  <c r="F74" i="1"/>
  <c r="G42" i="1" l="1"/>
  <c r="I42" i="1"/>
  <c r="F75" i="1"/>
  <c r="K42" i="1" l="1"/>
  <c r="H42" i="1"/>
  <c r="J42" i="1" s="1"/>
  <c r="F76" i="1"/>
  <c r="G43" i="1" l="1"/>
  <c r="I43" i="1"/>
  <c r="K43" i="1" s="1"/>
  <c r="F77" i="1"/>
  <c r="H43" i="1" l="1"/>
  <c r="J43" i="1" s="1"/>
  <c r="F78" i="1"/>
  <c r="G44" i="1" l="1"/>
  <c r="I44" i="1"/>
  <c r="K44" i="1" s="1"/>
  <c r="F79" i="1"/>
  <c r="H44" i="1" l="1"/>
  <c r="J44" i="1" s="1"/>
  <c r="F80" i="1"/>
  <c r="G45" i="1" l="1"/>
  <c r="I45" i="1"/>
  <c r="K45" i="1" s="1"/>
  <c r="F81" i="1"/>
  <c r="H45" i="1" l="1"/>
  <c r="J45" i="1" s="1"/>
  <c r="F82" i="1"/>
  <c r="G46" i="1" l="1"/>
  <c r="I46" i="1"/>
  <c r="K46" i="1" s="1"/>
  <c r="F83" i="1"/>
  <c r="H46" i="1" l="1"/>
  <c r="J46" i="1" s="1"/>
  <c r="G47" i="1" s="1"/>
  <c r="F84" i="1"/>
  <c r="I47" i="1" l="1"/>
  <c r="K47" i="1" s="1"/>
  <c r="F85" i="1"/>
  <c r="H47" i="1" l="1"/>
  <c r="J47" i="1" s="1"/>
  <c r="G48" i="1" s="1"/>
  <c r="F86" i="1"/>
  <c r="I48" i="1" l="1"/>
  <c r="K48" i="1" s="1"/>
  <c r="F87" i="1"/>
  <c r="H48" i="1" l="1"/>
  <c r="J48" i="1" s="1"/>
  <c r="G49" i="1" s="1"/>
  <c r="F88" i="1"/>
  <c r="I49" i="1" l="1"/>
  <c r="K49" i="1" s="1"/>
  <c r="F89" i="1"/>
  <c r="H49" i="1" l="1"/>
  <c r="J49" i="1" s="1"/>
  <c r="G50" i="1" s="1"/>
  <c r="F90" i="1"/>
  <c r="I50" i="1" l="1"/>
  <c r="K50" i="1" s="1"/>
  <c r="F91" i="1"/>
  <c r="H50" i="1" l="1"/>
  <c r="J50" i="1" s="1"/>
  <c r="F92" i="1"/>
  <c r="I51" i="1" l="1"/>
  <c r="K51" i="1" s="1"/>
  <c r="G51" i="1"/>
  <c r="H51" i="1" s="1"/>
  <c r="J51" i="1" s="1"/>
  <c r="I52" i="1" s="1"/>
  <c r="K52" i="1" s="1"/>
  <c r="F93" i="1"/>
  <c r="G52" i="1" l="1"/>
  <c r="H52" i="1" s="1"/>
  <c r="J52" i="1" s="1"/>
  <c r="G53" i="1" s="1"/>
  <c r="F94" i="1"/>
  <c r="I53" i="1" l="1"/>
  <c r="K53" i="1" s="1"/>
  <c r="F95" i="1"/>
  <c r="H53" i="1" l="1"/>
  <c r="J53" i="1" s="1"/>
  <c r="G54" i="1" s="1"/>
  <c r="F96" i="1"/>
  <c r="I54" i="1" l="1"/>
  <c r="K54" i="1" s="1"/>
  <c r="F97" i="1"/>
  <c r="H54" i="1" l="1"/>
  <c r="J54" i="1" s="1"/>
  <c r="G55" i="1" s="1"/>
  <c r="F98" i="1"/>
  <c r="I55" i="1" l="1"/>
  <c r="K55" i="1" s="1"/>
  <c r="F99" i="1"/>
  <c r="H55" i="1" l="1"/>
  <c r="J55" i="1" s="1"/>
  <c r="G56" i="1" s="1"/>
  <c r="F100" i="1"/>
  <c r="I56" i="1" l="1"/>
  <c r="K56" i="1" s="1"/>
  <c r="F101" i="1"/>
  <c r="H56" i="1" l="1"/>
  <c r="J56" i="1" s="1"/>
  <c r="G57" i="1"/>
  <c r="I57" i="1"/>
  <c r="K57" i="1" s="1"/>
  <c r="F102" i="1"/>
  <c r="H57" i="1" l="1"/>
  <c r="J57" i="1" s="1"/>
  <c r="F103" i="1"/>
  <c r="G58" i="1" l="1"/>
  <c r="I58" i="1"/>
  <c r="F104" i="1"/>
  <c r="H58" i="1" l="1"/>
  <c r="J58" i="1" s="1"/>
  <c r="K58" i="1"/>
  <c r="F105" i="1"/>
  <c r="G59" i="1" l="1"/>
  <c r="I59" i="1"/>
  <c r="K59" i="1" s="1"/>
  <c r="F106" i="1"/>
  <c r="H59" i="1" l="1"/>
  <c r="J59" i="1" s="1"/>
  <c r="F107" i="1"/>
  <c r="G60" i="1" l="1"/>
  <c r="I60" i="1"/>
  <c r="K60" i="1" s="1"/>
  <c r="F108" i="1"/>
  <c r="H60" i="1" l="1"/>
  <c r="J60" i="1" s="1"/>
  <c r="F109" i="1"/>
  <c r="G61" i="1" l="1"/>
  <c r="I61" i="1"/>
  <c r="K61" i="1" s="1"/>
  <c r="F110" i="1"/>
  <c r="H61" i="1" l="1"/>
  <c r="J61" i="1" s="1"/>
  <c r="F111" i="1"/>
  <c r="G62" i="1" l="1"/>
  <c r="I62" i="1"/>
  <c r="F112" i="1"/>
  <c r="H62" i="1" l="1"/>
  <c r="J62" i="1" s="1"/>
  <c r="K62" i="1"/>
  <c r="M3" i="1"/>
  <c r="F113" i="1"/>
  <c r="G63" i="1" l="1"/>
  <c r="I63" i="1"/>
  <c r="K63" i="1" s="1"/>
  <c r="F114" i="1"/>
  <c r="H63" i="1" l="1"/>
  <c r="J63" i="1" s="1"/>
  <c r="F115" i="1"/>
  <c r="G64" i="1" l="1"/>
  <c r="I64" i="1"/>
  <c r="F116" i="1"/>
  <c r="H64" i="1" l="1"/>
  <c r="J64" i="1" s="1"/>
  <c r="K64" i="1"/>
  <c r="F117" i="1"/>
  <c r="G65" i="1" l="1"/>
  <c r="I65" i="1"/>
  <c r="F118" i="1"/>
  <c r="H65" i="1" l="1"/>
  <c r="J65" i="1" s="1"/>
  <c r="K65" i="1"/>
  <c r="F119" i="1"/>
  <c r="G66" i="1" l="1"/>
  <c r="I66" i="1"/>
  <c r="F120" i="1"/>
  <c r="H66" i="1" l="1"/>
  <c r="J66" i="1" s="1"/>
  <c r="K66" i="1"/>
  <c r="F121" i="1"/>
  <c r="G67" i="1" l="1"/>
  <c r="I67" i="1"/>
  <c r="K67" i="1" s="1"/>
  <c r="F122" i="1"/>
  <c r="H67" i="1" l="1"/>
  <c r="J67" i="1" s="1"/>
  <c r="G68" i="1" s="1"/>
  <c r="F123" i="1"/>
  <c r="I68" i="1" l="1"/>
  <c r="H68" i="1" s="1"/>
  <c r="J68" i="1" s="1"/>
  <c r="F124" i="1"/>
  <c r="K68" i="1" l="1"/>
  <c r="G69" i="1"/>
  <c r="I69" i="1"/>
  <c r="K69" i="1" s="1"/>
  <c r="F125" i="1"/>
  <c r="H69" i="1" l="1"/>
  <c r="J69" i="1" s="1"/>
  <c r="F126" i="1"/>
  <c r="G70" i="1" l="1"/>
  <c r="I70" i="1"/>
  <c r="F127" i="1"/>
  <c r="H70" i="1" l="1"/>
  <c r="J70" i="1" s="1"/>
  <c r="K70" i="1"/>
  <c r="F128" i="1"/>
  <c r="G71" i="1" l="1"/>
  <c r="I71" i="1"/>
  <c r="F129" i="1"/>
  <c r="H71" i="1" l="1"/>
  <c r="J71" i="1" s="1"/>
  <c r="K71" i="1"/>
  <c r="F130" i="1"/>
  <c r="G72" i="1" l="1"/>
  <c r="I72" i="1"/>
  <c r="F131" i="1"/>
  <c r="H72" i="1" l="1"/>
  <c r="J72" i="1" s="1"/>
  <c r="K72" i="1"/>
  <c r="F132" i="1"/>
  <c r="G73" i="1" l="1"/>
  <c r="I73" i="1"/>
  <c r="K73" i="1" s="1"/>
  <c r="F133" i="1"/>
  <c r="H73" i="1" l="1"/>
  <c r="J73" i="1" s="1"/>
  <c r="F134" i="1"/>
  <c r="G74" i="1" l="1"/>
  <c r="I74" i="1"/>
  <c r="F135" i="1"/>
  <c r="H74" i="1" l="1"/>
  <c r="J74" i="1" s="1"/>
  <c r="K74" i="1"/>
  <c r="F136" i="1"/>
  <c r="G75" i="1" l="1"/>
  <c r="I75" i="1"/>
  <c r="F137" i="1"/>
  <c r="H75" i="1" l="1"/>
  <c r="J75" i="1" s="1"/>
  <c r="K75" i="1"/>
  <c r="F138" i="1"/>
  <c r="G76" i="1" l="1"/>
  <c r="I76" i="1"/>
  <c r="F139" i="1"/>
  <c r="H76" i="1" l="1"/>
  <c r="J76" i="1" s="1"/>
  <c r="K76" i="1"/>
  <c r="F140" i="1"/>
  <c r="G77" i="1" l="1"/>
  <c r="I77" i="1"/>
  <c r="F141" i="1"/>
  <c r="H77" i="1" l="1"/>
  <c r="J77" i="1" s="1"/>
  <c r="K77" i="1"/>
  <c r="F142" i="1"/>
  <c r="G78" i="1" l="1"/>
  <c r="I78" i="1"/>
  <c r="F143" i="1"/>
  <c r="H78" i="1" l="1"/>
  <c r="J78" i="1" s="1"/>
  <c r="K78" i="1"/>
  <c r="F144" i="1"/>
  <c r="G79" i="1" l="1"/>
  <c r="I79" i="1"/>
  <c r="K79" i="1" s="1"/>
  <c r="F145" i="1"/>
  <c r="H79" i="1" l="1"/>
  <c r="J79" i="1" s="1"/>
  <c r="F146" i="1"/>
  <c r="G80" i="1" l="1"/>
  <c r="I80" i="1"/>
  <c r="K80" i="1" s="1"/>
  <c r="F147" i="1"/>
  <c r="H80" i="1" l="1"/>
  <c r="J80" i="1" s="1"/>
  <c r="F148" i="1"/>
  <c r="G81" i="1" l="1"/>
  <c r="I81" i="1"/>
  <c r="K81" i="1" s="1"/>
  <c r="F149" i="1"/>
  <c r="H81" i="1" l="1"/>
  <c r="J81" i="1" s="1"/>
  <c r="F150" i="1"/>
  <c r="G82" i="1" l="1"/>
  <c r="I82" i="1"/>
  <c r="F151" i="1"/>
  <c r="H82" i="1" l="1"/>
  <c r="J82" i="1" s="1"/>
  <c r="K82" i="1"/>
  <c r="F152" i="1"/>
  <c r="G83" i="1" l="1"/>
  <c r="I83" i="1"/>
  <c r="K83" i="1" s="1"/>
  <c r="F153" i="1"/>
  <c r="H83" i="1" l="1"/>
  <c r="J83" i="1" s="1"/>
  <c r="G84" i="1" s="1"/>
  <c r="F154" i="1"/>
  <c r="I84" i="1" l="1"/>
  <c r="K84" i="1" s="1"/>
  <c r="F155" i="1"/>
  <c r="H84" i="1" l="1"/>
  <c r="J84" i="1" s="1"/>
  <c r="G85" i="1" s="1"/>
  <c r="F156" i="1"/>
  <c r="I85" i="1" l="1"/>
  <c r="K85" i="1" s="1"/>
  <c r="F157" i="1"/>
  <c r="H85" i="1" l="1"/>
  <c r="J85" i="1" s="1"/>
  <c r="G86" i="1"/>
  <c r="I86" i="1"/>
  <c r="K86" i="1" s="1"/>
  <c r="F158" i="1"/>
  <c r="H86" i="1" l="1"/>
  <c r="J86" i="1" s="1"/>
  <c r="F159" i="1"/>
  <c r="G87" i="1" l="1"/>
  <c r="I87" i="1"/>
  <c r="K87" i="1" s="1"/>
  <c r="F160" i="1"/>
  <c r="H87" i="1" l="1"/>
  <c r="J87" i="1" s="1"/>
  <c r="F161" i="1"/>
  <c r="G88" i="1" l="1"/>
  <c r="I88" i="1"/>
  <c r="K88" i="1" s="1"/>
  <c r="F162" i="1"/>
  <c r="H88" i="1" l="1"/>
  <c r="J88" i="1" s="1"/>
  <c r="F163" i="1"/>
  <c r="G89" i="1" l="1"/>
  <c r="I89" i="1"/>
  <c r="K89" i="1" s="1"/>
  <c r="F164" i="1"/>
  <c r="H89" i="1" l="1"/>
  <c r="J89" i="1" s="1"/>
  <c r="F165" i="1"/>
  <c r="G90" i="1" l="1"/>
  <c r="I90" i="1"/>
  <c r="K90" i="1" s="1"/>
  <c r="F166" i="1"/>
  <c r="H90" i="1" l="1"/>
  <c r="J90" i="1" s="1"/>
  <c r="F167" i="1"/>
  <c r="G91" i="1" l="1"/>
  <c r="I91" i="1"/>
  <c r="K91" i="1" s="1"/>
  <c r="F168" i="1"/>
  <c r="H91" i="1" l="1"/>
  <c r="J91" i="1" s="1"/>
  <c r="F169" i="1"/>
  <c r="G92" i="1" l="1"/>
  <c r="I92" i="1"/>
  <c r="K92" i="1" s="1"/>
  <c r="F170" i="1"/>
  <c r="H92" i="1" l="1"/>
  <c r="J92" i="1" s="1"/>
  <c r="F171" i="1"/>
  <c r="G93" i="1" l="1"/>
  <c r="I93" i="1"/>
  <c r="K93" i="1" s="1"/>
  <c r="F172" i="1"/>
  <c r="H93" i="1" l="1"/>
  <c r="J93" i="1" s="1"/>
  <c r="F173" i="1"/>
  <c r="G94" i="1" l="1"/>
  <c r="I94" i="1"/>
  <c r="K94" i="1" s="1"/>
  <c r="F174" i="1"/>
  <c r="H94" i="1" l="1"/>
  <c r="J94" i="1" s="1"/>
  <c r="F175" i="1"/>
  <c r="G95" i="1" l="1"/>
  <c r="I95" i="1"/>
  <c r="K95" i="1" s="1"/>
  <c r="F176" i="1"/>
  <c r="H95" i="1" l="1"/>
  <c r="J95" i="1" s="1"/>
  <c r="F177" i="1"/>
  <c r="I96" i="1" l="1"/>
  <c r="K96" i="1" s="1"/>
  <c r="G96" i="1"/>
  <c r="F178" i="1"/>
  <c r="H96" i="1" l="1"/>
  <c r="J96" i="1" s="1"/>
  <c r="G97" i="1" s="1"/>
  <c r="F179" i="1"/>
  <c r="I97" i="1" l="1"/>
  <c r="K97" i="1" s="1"/>
  <c r="F180" i="1"/>
  <c r="H97" i="1" l="1"/>
  <c r="J97" i="1" s="1"/>
  <c r="G98" i="1" s="1"/>
  <c r="F181" i="1"/>
  <c r="I98" i="1" l="1"/>
  <c r="K98" i="1" s="1"/>
  <c r="H98" i="1"/>
  <c r="J98" i="1" s="1"/>
  <c r="F182" i="1"/>
  <c r="G99" i="1" l="1"/>
  <c r="I99" i="1"/>
  <c r="K99" i="1" s="1"/>
  <c r="F183" i="1"/>
  <c r="H99" i="1" l="1"/>
  <c r="J99" i="1" s="1"/>
  <c r="F184" i="1"/>
  <c r="G100" i="1" l="1"/>
  <c r="I100" i="1"/>
  <c r="K100" i="1" s="1"/>
  <c r="F185" i="1"/>
  <c r="H100" i="1" l="1"/>
  <c r="J100" i="1" s="1"/>
  <c r="F186" i="1"/>
  <c r="G101" i="1" l="1"/>
  <c r="I101" i="1"/>
  <c r="K101" i="1" s="1"/>
  <c r="F187" i="1"/>
  <c r="H101" i="1" l="1"/>
  <c r="J101" i="1" s="1"/>
  <c r="F188" i="1"/>
  <c r="G102" i="1" l="1"/>
  <c r="I102" i="1"/>
  <c r="K102" i="1" s="1"/>
  <c r="F189" i="1"/>
  <c r="H102" i="1" l="1"/>
  <c r="J102" i="1" s="1"/>
  <c r="F190" i="1"/>
  <c r="G103" i="1" l="1"/>
  <c r="I103" i="1"/>
  <c r="K103" i="1" s="1"/>
  <c r="F191" i="1"/>
  <c r="H103" i="1" l="1"/>
  <c r="J103" i="1" s="1"/>
  <c r="F192" i="1"/>
  <c r="G104" i="1" l="1"/>
  <c r="I104" i="1"/>
  <c r="K104" i="1" s="1"/>
  <c r="F193" i="1"/>
  <c r="H104" i="1" l="1"/>
  <c r="J104" i="1" s="1"/>
  <c r="F194" i="1"/>
  <c r="G105" i="1" l="1"/>
  <c r="I105" i="1"/>
  <c r="K105" i="1" s="1"/>
  <c r="F195" i="1"/>
  <c r="H105" i="1" l="1"/>
  <c r="J105" i="1" s="1"/>
  <c r="F196" i="1"/>
  <c r="G106" i="1" l="1"/>
  <c r="I106" i="1"/>
  <c r="K106" i="1" s="1"/>
  <c r="F197" i="1"/>
  <c r="H106" i="1" l="1"/>
  <c r="J106" i="1" s="1"/>
  <c r="F198" i="1"/>
  <c r="G107" i="1" l="1"/>
  <c r="I107" i="1"/>
  <c r="K107" i="1" s="1"/>
  <c r="F199" i="1"/>
  <c r="H107" i="1" l="1"/>
  <c r="J107" i="1" s="1"/>
  <c r="F200" i="1"/>
  <c r="G108" i="1" l="1"/>
  <c r="I108" i="1"/>
  <c r="K108" i="1" s="1"/>
  <c r="F201" i="1"/>
  <c r="H108" i="1" l="1"/>
  <c r="J108" i="1" s="1"/>
  <c r="F202" i="1"/>
  <c r="G109" i="1" l="1"/>
  <c r="I109" i="1"/>
  <c r="K109" i="1" s="1"/>
  <c r="F203" i="1"/>
  <c r="H109" i="1" l="1"/>
  <c r="J109" i="1" s="1"/>
  <c r="F204" i="1"/>
  <c r="G110" i="1" l="1"/>
  <c r="I110" i="1"/>
  <c r="K110" i="1" s="1"/>
  <c r="F205" i="1"/>
  <c r="H110" i="1" l="1"/>
  <c r="J110" i="1" s="1"/>
  <c r="F206" i="1"/>
  <c r="G111" i="1" l="1"/>
  <c r="I111" i="1"/>
  <c r="K111" i="1" s="1"/>
  <c r="F207" i="1"/>
  <c r="H111" i="1" l="1"/>
  <c r="J111" i="1" s="1"/>
  <c r="F208" i="1"/>
  <c r="G112" i="1" l="1"/>
  <c r="I112" i="1"/>
  <c r="K112" i="1" s="1"/>
  <c r="F209" i="1"/>
  <c r="H112" i="1" l="1"/>
  <c r="J112" i="1" s="1"/>
  <c r="G113" i="1" s="1"/>
  <c r="F210" i="1"/>
  <c r="I113" i="1" l="1"/>
  <c r="K113" i="1" s="1"/>
  <c r="F211" i="1"/>
  <c r="H113" i="1" l="1"/>
  <c r="J113" i="1" s="1"/>
  <c r="G114" i="1" s="1"/>
  <c r="F212" i="1"/>
  <c r="I114" i="1" l="1"/>
  <c r="K114" i="1" s="1"/>
  <c r="F213" i="1"/>
  <c r="H114" i="1" l="1"/>
  <c r="J114" i="1" s="1"/>
  <c r="G115" i="1" s="1"/>
  <c r="F214" i="1"/>
  <c r="I115" i="1" l="1"/>
  <c r="K115" i="1" s="1"/>
  <c r="F215" i="1"/>
  <c r="H115" i="1" l="1"/>
  <c r="J115" i="1" s="1"/>
  <c r="G116" i="1" s="1"/>
  <c r="F216" i="1"/>
  <c r="I116" i="1" l="1"/>
  <c r="K116" i="1" s="1"/>
  <c r="F217" i="1"/>
  <c r="H116" i="1" l="1"/>
  <c r="J116" i="1" s="1"/>
  <c r="G117" i="1" s="1"/>
  <c r="F218" i="1"/>
  <c r="I117" i="1" l="1"/>
  <c r="K117" i="1" s="1"/>
  <c r="F219" i="1"/>
  <c r="H117" i="1" l="1"/>
  <c r="J117" i="1" s="1"/>
  <c r="G118" i="1" s="1"/>
  <c r="I118" i="1"/>
  <c r="K118" i="1" s="1"/>
  <c r="F220" i="1"/>
  <c r="H118" i="1" l="1"/>
  <c r="J118" i="1" s="1"/>
  <c r="F221" i="1"/>
  <c r="G119" i="1" l="1"/>
  <c r="I119" i="1"/>
  <c r="K119" i="1" s="1"/>
  <c r="F222" i="1"/>
  <c r="H119" i="1" l="1"/>
  <c r="J119" i="1" s="1"/>
  <c r="F223" i="1"/>
  <c r="G120" i="1" l="1"/>
  <c r="I120" i="1"/>
  <c r="K120" i="1" s="1"/>
  <c r="F224" i="1"/>
  <c r="H120" i="1" l="1"/>
  <c r="J120" i="1" s="1"/>
  <c r="F225" i="1"/>
  <c r="G121" i="1" l="1"/>
  <c r="I121" i="1"/>
  <c r="K121" i="1" s="1"/>
  <c r="F226" i="1"/>
  <c r="H121" i="1" l="1"/>
  <c r="J121" i="1" s="1"/>
  <c r="F227" i="1"/>
  <c r="G122" i="1" l="1"/>
  <c r="I122" i="1"/>
  <c r="K122" i="1" s="1"/>
  <c r="F228" i="1"/>
  <c r="H122" i="1" l="1"/>
  <c r="J122" i="1" s="1"/>
  <c r="F229" i="1"/>
  <c r="G123" i="1" l="1"/>
  <c r="I123" i="1"/>
  <c r="F230" i="1"/>
  <c r="H123" i="1" l="1"/>
  <c r="J123" i="1" s="1"/>
  <c r="K123" i="1"/>
  <c r="F231" i="1"/>
  <c r="G124" i="1" l="1"/>
  <c r="I124" i="1"/>
  <c r="K124" i="1" s="1"/>
  <c r="F232" i="1"/>
  <c r="H124" i="1" l="1"/>
  <c r="J124" i="1" s="1"/>
  <c r="F233" i="1"/>
  <c r="G125" i="1" l="1"/>
  <c r="I125" i="1"/>
  <c r="F234" i="1"/>
  <c r="H125" i="1" l="1"/>
  <c r="J125" i="1" s="1"/>
  <c r="K125" i="1"/>
  <c r="F235" i="1"/>
  <c r="G126" i="1" l="1"/>
  <c r="I126" i="1"/>
  <c r="K126" i="1" s="1"/>
  <c r="F236" i="1"/>
  <c r="H126" i="1" l="1"/>
  <c r="J126" i="1" s="1"/>
  <c r="F237" i="1"/>
  <c r="G127" i="1" l="1"/>
  <c r="I127" i="1"/>
  <c r="K127" i="1" s="1"/>
  <c r="F238" i="1"/>
  <c r="H127" i="1" l="1"/>
  <c r="J127" i="1" s="1"/>
  <c r="F239" i="1"/>
  <c r="G128" i="1" l="1"/>
  <c r="I128" i="1"/>
  <c r="F240" i="1"/>
  <c r="H128" i="1" l="1"/>
  <c r="J128" i="1" s="1"/>
  <c r="K128" i="1"/>
  <c r="F241" i="1"/>
  <c r="G129" i="1" l="1"/>
  <c r="I129" i="1"/>
  <c r="K129" i="1" s="1"/>
  <c r="F242" i="1"/>
  <c r="H129" i="1" l="1"/>
  <c r="J129" i="1" s="1"/>
  <c r="F243" i="1"/>
  <c r="G130" i="1" l="1"/>
  <c r="I130" i="1"/>
  <c r="K130" i="1" s="1"/>
  <c r="F244" i="1"/>
  <c r="H130" i="1" l="1"/>
  <c r="J130" i="1" s="1"/>
  <c r="F245" i="1"/>
  <c r="G131" i="1" l="1"/>
  <c r="I131" i="1"/>
  <c r="K131" i="1" s="1"/>
  <c r="F246" i="1"/>
  <c r="H131" i="1" l="1"/>
  <c r="J131" i="1" s="1"/>
  <c r="F247" i="1"/>
  <c r="G132" i="1" l="1"/>
  <c r="I132" i="1"/>
  <c r="F248" i="1"/>
  <c r="H132" i="1" l="1"/>
  <c r="J132" i="1" s="1"/>
  <c r="K132" i="1"/>
  <c r="F249" i="1"/>
  <c r="G133" i="1" l="1"/>
  <c r="I133" i="1"/>
  <c r="K133" i="1" s="1"/>
  <c r="F250" i="1"/>
  <c r="H133" i="1" l="1"/>
  <c r="J133" i="1" s="1"/>
  <c r="F251" i="1"/>
  <c r="G134" i="1" l="1"/>
  <c r="I134" i="1"/>
  <c r="K134" i="1" s="1"/>
  <c r="F252" i="1"/>
  <c r="H134" i="1" l="1"/>
  <c r="J134" i="1" s="1"/>
  <c r="F253" i="1"/>
  <c r="G135" i="1" l="1"/>
  <c r="I135" i="1"/>
  <c r="F254" i="1"/>
  <c r="H135" i="1" l="1"/>
  <c r="J135" i="1" s="1"/>
  <c r="K135" i="1"/>
  <c r="F255" i="1"/>
  <c r="G136" i="1" l="1"/>
  <c r="I136" i="1"/>
  <c r="F256" i="1"/>
  <c r="H136" i="1" l="1"/>
  <c r="J136" i="1" s="1"/>
  <c r="K136" i="1"/>
  <c r="F257" i="1"/>
  <c r="G137" i="1" l="1"/>
  <c r="I137" i="1"/>
  <c r="K137" i="1" s="1"/>
  <c r="F258" i="1"/>
  <c r="H137" i="1" l="1"/>
  <c r="J137" i="1" s="1"/>
  <c r="F259" i="1"/>
  <c r="G138" i="1" l="1"/>
  <c r="I138" i="1"/>
  <c r="K138" i="1" s="1"/>
  <c r="F260" i="1"/>
  <c r="H138" i="1" l="1"/>
  <c r="J138" i="1" s="1"/>
  <c r="F261" i="1"/>
  <c r="G139" i="1" l="1"/>
  <c r="I139" i="1"/>
  <c r="K139" i="1" s="1"/>
  <c r="F262" i="1"/>
  <c r="H139" i="1" l="1"/>
  <c r="J139" i="1" s="1"/>
  <c r="F263" i="1"/>
  <c r="G140" i="1" l="1"/>
  <c r="I140" i="1"/>
  <c r="K140" i="1" s="1"/>
  <c r="F264" i="1"/>
  <c r="H140" i="1" l="1"/>
  <c r="J140" i="1" s="1"/>
  <c r="F265" i="1"/>
  <c r="G141" i="1" l="1"/>
  <c r="I141" i="1"/>
  <c r="K141" i="1" s="1"/>
  <c r="F266" i="1"/>
  <c r="H141" i="1" l="1"/>
  <c r="J141" i="1" s="1"/>
  <c r="F267" i="1"/>
  <c r="G142" i="1" l="1"/>
  <c r="I142" i="1"/>
  <c r="K142" i="1" s="1"/>
  <c r="F268" i="1"/>
  <c r="H142" i="1" l="1"/>
  <c r="J142" i="1" s="1"/>
  <c r="F269" i="1"/>
  <c r="G143" i="1" l="1"/>
  <c r="I143" i="1"/>
  <c r="K143" i="1" s="1"/>
  <c r="F270" i="1"/>
  <c r="H143" i="1" l="1"/>
  <c r="J143" i="1" s="1"/>
  <c r="F271" i="1"/>
  <c r="G144" i="1" l="1"/>
  <c r="I144" i="1"/>
  <c r="K144" i="1" s="1"/>
  <c r="F272" i="1"/>
  <c r="H144" i="1" l="1"/>
  <c r="J144" i="1" s="1"/>
  <c r="F273" i="1"/>
  <c r="G145" i="1" l="1"/>
  <c r="I145" i="1"/>
  <c r="K145" i="1" s="1"/>
  <c r="F274" i="1"/>
  <c r="H145" i="1" l="1"/>
  <c r="J145" i="1" s="1"/>
  <c r="F275" i="1"/>
  <c r="G146" i="1" l="1"/>
  <c r="I146" i="1"/>
  <c r="K146" i="1" s="1"/>
  <c r="F276" i="1"/>
  <c r="H146" i="1" l="1"/>
  <c r="J146" i="1" s="1"/>
  <c r="F277" i="1"/>
  <c r="G147" i="1" l="1"/>
  <c r="I147" i="1"/>
  <c r="K147" i="1" s="1"/>
  <c r="F278" i="1"/>
  <c r="H147" i="1" l="1"/>
  <c r="J147" i="1" s="1"/>
  <c r="F279" i="1"/>
  <c r="G148" i="1" l="1"/>
  <c r="I148" i="1"/>
  <c r="K148" i="1" s="1"/>
  <c r="F280" i="1"/>
  <c r="H148" i="1" l="1"/>
  <c r="J148" i="1" s="1"/>
  <c r="F281" i="1"/>
  <c r="G149" i="1" l="1"/>
  <c r="I149" i="1"/>
  <c r="K149" i="1" s="1"/>
  <c r="F282" i="1"/>
  <c r="H149" i="1" l="1"/>
  <c r="J149" i="1" s="1"/>
  <c r="F283" i="1"/>
  <c r="G150" i="1" l="1"/>
  <c r="I150" i="1"/>
  <c r="K150" i="1" s="1"/>
  <c r="F284" i="1"/>
  <c r="H150" i="1" l="1"/>
  <c r="J150" i="1" s="1"/>
  <c r="F285" i="1"/>
  <c r="G151" i="1" l="1"/>
  <c r="I151" i="1"/>
  <c r="K151" i="1" s="1"/>
  <c r="F286" i="1"/>
  <c r="H151" i="1" l="1"/>
  <c r="J151" i="1" s="1"/>
  <c r="F287" i="1"/>
  <c r="G152" i="1" l="1"/>
  <c r="I152" i="1"/>
  <c r="K152" i="1" s="1"/>
  <c r="F288" i="1"/>
  <c r="H152" i="1" l="1"/>
  <c r="J152" i="1" s="1"/>
  <c r="F289" i="1"/>
  <c r="G153" i="1" l="1"/>
  <c r="I153" i="1"/>
  <c r="K153" i="1" s="1"/>
  <c r="F290" i="1"/>
  <c r="H153" i="1" l="1"/>
  <c r="J153" i="1" s="1"/>
  <c r="F291" i="1"/>
  <c r="G154" i="1" l="1"/>
  <c r="I154" i="1"/>
  <c r="K154" i="1" s="1"/>
  <c r="F292" i="1"/>
  <c r="H154" i="1" l="1"/>
  <c r="J154" i="1" s="1"/>
  <c r="F293" i="1"/>
  <c r="G155" i="1" l="1"/>
  <c r="I155" i="1"/>
  <c r="K155" i="1" s="1"/>
  <c r="F294" i="1"/>
  <c r="H155" i="1" l="1"/>
  <c r="J155" i="1" s="1"/>
  <c r="F295" i="1"/>
  <c r="G156" i="1" l="1"/>
  <c r="I156" i="1"/>
  <c r="K156" i="1" s="1"/>
  <c r="F296" i="1"/>
  <c r="H156" i="1" l="1"/>
  <c r="J156" i="1" s="1"/>
  <c r="F297" i="1"/>
  <c r="G157" i="1" l="1"/>
  <c r="I157" i="1"/>
  <c r="K157" i="1" s="1"/>
  <c r="F298" i="1"/>
  <c r="H157" i="1" l="1"/>
  <c r="J157" i="1" s="1"/>
  <c r="F299" i="1"/>
  <c r="G158" i="1" l="1"/>
  <c r="I158" i="1"/>
  <c r="K158" i="1" s="1"/>
  <c r="F300" i="1"/>
  <c r="H158" i="1" l="1"/>
  <c r="J158" i="1" s="1"/>
  <c r="F301" i="1"/>
  <c r="G159" i="1" l="1"/>
  <c r="I159" i="1"/>
  <c r="K159" i="1" s="1"/>
  <c r="F302" i="1"/>
  <c r="H159" i="1" l="1"/>
  <c r="J159" i="1" s="1"/>
  <c r="F303" i="1"/>
  <c r="G160" i="1" l="1"/>
  <c r="I160" i="1"/>
  <c r="K160" i="1" s="1"/>
  <c r="F304" i="1"/>
  <c r="H160" i="1" l="1"/>
  <c r="J160" i="1" s="1"/>
  <c r="F305" i="1"/>
  <c r="G161" i="1" l="1"/>
  <c r="I161" i="1"/>
  <c r="K161" i="1" s="1"/>
  <c r="F306" i="1"/>
  <c r="H161" i="1" l="1"/>
  <c r="J161" i="1" s="1"/>
  <c r="F307" i="1"/>
  <c r="G162" i="1" l="1"/>
  <c r="I162" i="1"/>
  <c r="K162" i="1" s="1"/>
  <c r="F308" i="1"/>
  <c r="H162" i="1" l="1"/>
  <c r="J162" i="1" s="1"/>
  <c r="F309" i="1"/>
  <c r="G163" i="1" l="1"/>
  <c r="I163" i="1"/>
  <c r="K163" i="1" s="1"/>
  <c r="F310" i="1"/>
  <c r="H163" i="1" l="1"/>
  <c r="J163" i="1" s="1"/>
  <c r="F311" i="1"/>
  <c r="I164" i="1" l="1"/>
  <c r="K164" i="1" s="1"/>
  <c r="G164" i="1"/>
  <c r="F312" i="1"/>
  <c r="H164" i="1" l="1"/>
  <c r="J164" i="1" s="1"/>
  <c r="G165" i="1"/>
  <c r="I165" i="1"/>
  <c r="K165" i="1" s="1"/>
  <c r="F313" i="1"/>
  <c r="H165" i="1" l="1"/>
  <c r="J165" i="1" s="1"/>
  <c r="F314" i="1"/>
  <c r="G166" i="1" l="1"/>
  <c r="I166" i="1"/>
  <c r="K166" i="1" s="1"/>
  <c r="F315" i="1"/>
  <c r="H166" i="1" l="1"/>
  <c r="J166" i="1" s="1"/>
  <c r="F316" i="1"/>
  <c r="G167" i="1" l="1"/>
  <c r="I167" i="1"/>
  <c r="K167" i="1" s="1"/>
  <c r="F317" i="1"/>
  <c r="H167" i="1" l="1"/>
  <c r="J167" i="1" s="1"/>
  <c r="F318" i="1"/>
  <c r="G168" i="1" l="1"/>
  <c r="I168" i="1"/>
  <c r="K168" i="1" s="1"/>
  <c r="F319" i="1"/>
  <c r="H168" i="1" l="1"/>
  <c r="J168" i="1" s="1"/>
  <c r="F320" i="1"/>
  <c r="G169" i="1" l="1"/>
  <c r="I169" i="1"/>
  <c r="K169" i="1" s="1"/>
  <c r="F321" i="1"/>
  <c r="H169" i="1" l="1"/>
  <c r="J169" i="1" s="1"/>
  <c r="F322" i="1"/>
  <c r="G170" i="1" l="1"/>
  <c r="I170" i="1"/>
  <c r="K170" i="1" s="1"/>
  <c r="F323" i="1"/>
  <c r="H170" i="1" l="1"/>
  <c r="J170" i="1" s="1"/>
  <c r="F324" i="1"/>
  <c r="G171" i="1" l="1"/>
  <c r="I171" i="1"/>
  <c r="K171" i="1" s="1"/>
  <c r="F325" i="1"/>
  <c r="H171" i="1" l="1"/>
  <c r="J171" i="1" s="1"/>
  <c r="F326" i="1"/>
  <c r="G172" i="1" l="1"/>
  <c r="I172" i="1"/>
  <c r="K172" i="1" s="1"/>
  <c r="F327" i="1"/>
  <c r="H172" i="1" l="1"/>
  <c r="J172" i="1" s="1"/>
  <c r="F328" i="1"/>
  <c r="G173" i="1" l="1"/>
  <c r="I173" i="1"/>
  <c r="K173" i="1" s="1"/>
  <c r="F329" i="1"/>
  <c r="H173" i="1" l="1"/>
  <c r="J173" i="1" s="1"/>
  <c r="F330" i="1"/>
  <c r="G174" i="1" l="1"/>
  <c r="I174" i="1"/>
  <c r="K174" i="1" s="1"/>
  <c r="F331" i="1"/>
  <c r="H174" i="1" l="1"/>
  <c r="J174" i="1" s="1"/>
  <c r="F332" i="1"/>
  <c r="G175" i="1" l="1"/>
  <c r="I175" i="1"/>
  <c r="K175" i="1" s="1"/>
  <c r="F333" i="1"/>
  <c r="H175" i="1" l="1"/>
  <c r="J175" i="1" s="1"/>
  <c r="G176" i="1" s="1"/>
  <c r="F334" i="1"/>
  <c r="I176" i="1" l="1"/>
  <c r="K176" i="1" s="1"/>
  <c r="F335" i="1"/>
  <c r="H176" i="1" l="1"/>
  <c r="J176" i="1" s="1"/>
  <c r="G177" i="1" s="1"/>
  <c r="F336" i="1"/>
  <c r="I177" i="1" l="1"/>
  <c r="K177" i="1" s="1"/>
  <c r="F337" i="1"/>
  <c r="H177" i="1" l="1"/>
  <c r="J177" i="1" s="1"/>
  <c r="G178" i="1" s="1"/>
  <c r="F338" i="1"/>
  <c r="I178" i="1" l="1"/>
  <c r="K178" i="1" s="1"/>
  <c r="F339" i="1"/>
  <c r="H178" i="1" l="1"/>
  <c r="J178" i="1" s="1"/>
  <c r="G179" i="1" s="1"/>
  <c r="I179" i="1"/>
  <c r="K179" i="1" s="1"/>
  <c r="F340" i="1"/>
  <c r="H179" i="1" l="1"/>
  <c r="J179" i="1" s="1"/>
  <c r="G180" i="1" s="1"/>
  <c r="F341" i="1"/>
  <c r="I180" i="1" l="1"/>
  <c r="K180" i="1" s="1"/>
  <c r="F342" i="1"/>
  <c r="H180" i="1" l="1"/>
  <c r="J180" i="1" s="1"/>
  <c r="G181" i="1" s="1"/>
  <c r="F343" i="1"/>
  <c r="I181" i="1" l="1"/>
  <c r="K181" i="1" s="1"/>
  <c r="H181" i="1"/>
  <c r="J181" i="1" s="1"/>
  <c r="F344" i="1"/>
  <c r="G182" i="1" l="1"/>
  <c r="I182" i="1"/>
  <c r="K182" i="1" s="1"/>
  <c r="F345" i="1"/>
  <c r="H182" i="1" l="1"/>
  <c r="J182" i="1" s="1"/>
  <c r="F346" i="1"/>
  <c r="G183" i="1" l="1"/>
  <c r="I183" i="1"/>
  <c r="K183" i="1" s="1"/>
  <c r="F347" i="1"/>
  <c r="H183" i="1" l="1"/>
  <c r="J183" i="1" s="1"/>
  <c r="F348" i="1"/>
  <c r="G184" i="1" l="1"/>
  <c r="I184" i="1"/>
  <c r="K184" i="1" s="1"/>
  <c r="F349" i="1"/>
  <c r="H184" i="1" l="1"/>
  <c r="J184" i="1" s="1"/>
  <c r="G185" i="1" s="1"/>
  <c r="F350" i="1"/>
  <c r="I185" i="1" l="1"/>
  <c r="K185" i="1" s="1"/>
  <c r="F351" i="1"/>
  <c r="H185" i="1" l="1"/>
  <c r="J185" i="1" s="1"/>
  <c r="G186" i="1" s="1"/>
  <c r="F352" i="1"/>
  <c r="I186" i="1" l="1"/>
  <c r="K186" i="1" s="1"/>
  <c r="F353" i="1"/>
  <c r="H186" i="1" l="1"/>
  <c r="J186" i="1" s="1"/>
  <c r="G187" i="1"/>
  <c r="I187" i="1"/>
  <c r="K187" i="1" s="1"/>
  <c r="F354" i="1"/>
  <c r="H187" i="1" l="1"/>
  <c r="J187" i="1" s="1"/>
  <c r="F355" i="1"/>
  <c r="G188" i="1" l="1"/>
  <c r="I188" i="1"/>
  <c r="K188" i="1" s="1"/>
  <c r="F356" i="1"/>
  <c r="H188" i="1" l="1"/>
  <c r="J188" i="1" s="1"/>
  <c r="F357" i="1"/>
  <c r="G189" i="1" l="1"/>
  <c r="I189" i="1"/>
  <c r="K189" i="1" s="1"/>
  <c r="F358" i="1"/>
  <c r="H189" i="1" l="1"/>
  <c r="J189" i="1" s="1"/>
  <c r="F359" i="1"/>
  <c r="G190" i="1" l="1"/>
  <c r="I190" i="1"/>
  <c r="K190" i="1" s="1"/>
  <c r="F360" i="1"/>
  <c r="H190" i="1" l="1"/>
  <c r="J190" i="1" s="1"/>
  <c r="F361" i="1"/>
  <c r="G191" i="1" l="1"/>
  <c r="I191" i="1"/>
  <c r="K191" i="1" s="1"/>
  <c r="F362" i="1"/>
  <c r="H191" i="1" l="1"/>
  <c r="J191" i="1" s="1"/>
  <c r="G192" i="1" l="1"/>
  <c r="I192" i="1"/>
  <c r="K192" i="1" s="1"/>
  <c r="H192" i="1" l="1"/>
  <c r="J192" i="1" s="1"/>
  <c r="G193" i="1" l="1"/>
  <c r="I193" i="1"/>
  <c r="K193" i="1" s="1"/>
  <c r="H193" i="1" l="1"/>
  <c r="J193" i="1" s="1"/>
  <c r="G194" i="1" l="1"/>
  <c r="I194" i="1"/>
  <c r="K194" i="1" s="1"/>
  <c r="H194" i="1" l="1"/>
  <c r="J194" i="1" s="1"/>
  <c r="G195" i="1" l="1"/>
  <c r="I195" i="1"/>
  <c r="K195" i="1" s="1"/>
  <c r="H195" i="1" l="1"/>
  <c r="J195" i="1" s="1"/>
  <c r="G196" i="1" l="1"/>
  <c r="I196" i="1"/>
  <c r="K196" i="1" s="1"/>
  <c r="H196" i="1" l="1"/>
  <c r="J196" i="1" s="1"/>
  <c r="G197" i="1" l="1"/>
  <c r="I197" i="1"/>
  <c r="K197" i="1" s="1"/>
  <c r="H197" i="1" l="1"/>
  <c r="J197" i="1" s="1"/>
  <c r="G198" i="1" l="1"/>
  <c r="I198" i="1"/>
  <c r="K198" i="1" l="1"/>
  <c r="H198" i="1"/>
  <c r="J198" i="1" s="1"/>
  <c r="G199" i="1" l="1"/>
  <c r="I199" i="1"/>
  <c r="K199" i="1" l="1"/>
  <c r="H199" i="1"/>
  <c r="J199" i="1" s="1"/>
  <c r="G200" i="1" l="1"/>
  <c r="I200" i="1"/>
  <c r="K200" i="1" l="1"/>
  <c r="H200" i="1"/>
  <c r="J200" i="1" s="1"/>
  <c r="G201" i="1" l="1"/>
  <c r="I201" i="1"/>
  <c r="K201" i="1" l="1"/>
  <c r="H201" i="1"/>
  <c r="J201" i="1" s="1"/>
  <c r="G202" i="1" l="1"/>
  <c r="I202" i="1"/>
  <c r="K202" i="1" l="1"/>
  <c r="H202" i="1"/>
  <c r="J202" i="1" s="1"/>
  <c r="G203" i="1" l="1"/>
  <c r="I203" i="1"/>
  <c r="K203" i="1" s="1"/>
  <c r="H203" i="1" l="1"/>
  <c r="J203" i="1" s="1"/>
  <c r="G204" i="1" l="1"/>
  <c r="I204" i="1"/>
  <c r="K204" i="1" s="1"/>
  <c r="H204" i="1" l="1"/>
  <c r="J204" i="1" s="1"/>
  <c r="G205" i="1" l="1"/>
  <c r="I205" i="1"/>
  <c r="K205" i="1" s="1"/>
  <c r="H205" i="1" l="1"/>
  <c r="J205" i="1" s="1"/>
  <c r="G206" i="1" l="1"/>
  <c r="I206" i="1"/>
  <c r="K206" i="1" s="1"/>
  <c r="H206" i="1" l="1"/>
  <c r="J206" i="1" s="1"/>
  <c r="G207" i="1" l="1"/>
  <c r="I207" i="1"/>
  <c r="K207" i="1" s="1"/>
  <c r="H207" i="1" l="1"/>
  <c r="J207" i="1" s="1"/>
  <c r="G208" i="1" l="1"/>
  <c r="I208" i="1"/>
  <c r="K208" i="1" s="1"/>
  <c r="H208" i="1" l="1"/>
  <c r="J208" i="1" s="1"/>
  <c r="G209" i="1" l="1"/>
  <c r="I209" i="1"/>
  <c r="K209" i="1" s="1"/>
  <c r="H209" i="1" l="1"/>
  <c r="J209" i="1" s="1"/>
  <c r="G210" i="1" l="1"/>
  <c r="I210" i="1"/>
  <c r="K210" i="1" s="1"/>
  <c r="H210" i="1" l="1"/>
  <c r="J210" i="1" s="1"/>
  <c r="G211" i="1" l="1"/>
  <c r="I211" i="1"/>
  <c r="K211" i="1" s="1"/>
  <c r="H211" i="1" l="1"/>
  <c r="J211" i="1" s="1"/>
  <c r="G212" i="1" l="1"/>
  <c r="I212" i="1"/>
  <c r="K212" i="1" s="1"/>
  <c r="H212" i="1" l="1"/>
  <c r="J212" i="1" s="1"/>
  <c r="G213" i="1" l="1"/>
  <c r="I213" i="1"/>
  <c r="K213" i="1" s="1"/>
  <c r="H213" i="1" l="1"/>
  <c r="J213" i="1" s="1"/>
  <c r="G214" i="1" l="1"/>
  <c r="I214" i="1"/>
  <c r="K214" i="1" s="1"/>
  <c r="H214" i="1" l="1"/>
  <c r="J214" i="1" s="1"/>
  <c r="G215" i="1" l="1"/>
  <c r="I215" i="1"/>
  <c r="K215" i="1" s="1"/>
  <c r="H215" i="1" l="1"/>
  <c r="J215" i="1" s="1"/>
  <c r="G216" i="1" l="1"/>
  <c r="I216" i="1"/>
  <c r="K216" i="1" s="1"/>
  <c r="H216" i="1" l="1"/>
  <c r="J216" i="1" s="1"/>
  <c r="G217" i="1" l="1"/>
  <c r="I217" i="1"/>
  <c r="K217" i="1" s="1"/>
  <c r="H217" i="1" l="1"/>
  <c r="J217" i="1" s="1"/>
  <c r="G218" i="1" l="1"/>
  <c r="I218" i="1"/>
  <c r="K218" i="1" s="1"/>
  <c r="H218" i="1" l="1"/>
  <c r="J218" i="1" s="1"/>
  <c r="G219" i="1" l="1"/>
  <c r="I219" i="1"/>
  <c r="K219" i="1" s="1"/>
  <c r="H219" i="1" l="1"/>
  <c r="J219" i="1" s="1"/>
  <c r="G220" i="1" l="1"/>
  <c r="I220" i="1"/>
  <c r="K220" i="1" s="1"/>
  <c r="H220" i="1" l="1"/>
  <c r="J220" i="1" s="1"/>
  <c r="G221" i="1" l="1"/>
  <c r="I221" i="1"/>
  <c r="K221" i="1" s="1"/>
  <c r="H221" i="1" l="1"/>
  <c r="J221" i="1" s="1"/>
  <c r="G222" i="1" l="1"/>
  <c r="I222" i="1"/>
  <c r="K222" i="1" s="1"/>
  <c r="H222" i="1" l="1"/>
  <c r="J222" i="1" s="1"/>
  <c r="G223" i="1" l="1"/>
  <c r="I223" i="1"/>
  <c r="K223" i="1" s="1"/>
  <c r="H223" i="1" l="1"/>
  <c r="J223" i="1" s="1"/>
  <c r="G224" i="1" l="1"/>
  <c r="I224" i="1"/>
  <c r="K224" i="1" s="1"/>
  <c r="H224" i="1" l="1"/>
  <c r="J224" i="1" s="1"/>
  <c r="G225" i="1" l="1"/>
  <c r="I225" i="1"/>
  <c r="K225" i="1" s="1"/>
  <c r="H225" i="1" l="1"/>
  <c r="J225" i="1" s="1"/>
  <c r="G226" i="1" l="1"/>
  <c r="I226" i="1"/>
  <c r="K226" i="1" s="1"/>
  <c r="H226" i="1" l="1"/>
  <c r="J226" i="1" s="1"/>
  <c r="G227" i="1" l="1"/>
  <c r="I227" i="1"/>
  <c r="K227" i="1" s="1"/>
  <c r="H227" i="1" l="1"/>
  <c r="J227" i="1" s="1"/>
  <c r="G228" i="1" s="1"/>
  <c r="I228" i="1" l="1"/>
  <c r="K228" i="1" s="1"/>
  <c r="H228" i="1" l="1"/>
  <c r="J228" i="1" s="1"/>
  <c r="G229" i="1" s="1"/>
  <c r="I229" i="1"/>
  <c r="K229" i="1" s="1"/>
  <c r="H229" i="1" l="1"/>
  <c r="J229" i="1" s="1"/>
  <c r="G230" i="1" l="1"/>
  <c r="I230" i="1"/>
  <c r="K230" i="1" s="1"/>
  <c r="H230" i="1" l="1"/>
  <c r="J230" i="1" s="1"/>
  <c r="G231" i="1" l="1"/>
  <c r="I231" i="1"/>
  <c r="K231" i="1" s="1"/>
  <c r="H231" i="1" l="1"/>
  <c r="J231" i="1" s="1"/>
  <c r="G232" i="1" l="1"/>
  <c r="I232" i="1"/>
  <c r="K232" i="1" s="1"/>
  <c r="H232" i="1" l="1"/>
  <c r="J232" i="1" s="1"/>
  <c r="G233" i="1" l="1"/>
  <c r="I233" i="1"/>
  <c r="K233" i="1" s="1"/>
  <c r="H233" i="1" l="1"/>
  <c r="J233" i="1" s="1"/>
  <c r="G234" i="1" l="1"/>
  <c r="I234" i="1"/>
  <c r="K234" i="1" s="1"/>
  <c r="H234" i="1" l="1"/>
  <c r="J234" i="1" s="1"/>
  <c r="G235" i="1" l="1"/>
  <c r="I235" i="1"/>
  <c r="K235" i="1" s="1"/>
  <c r="H235" i="1" l="1"/>
  <c r="J235" i="1" s="1"/>
  <c r="G236" i="1" l="1"/>
  <c r="I236" i="1"/>
  <c r="K236" i="1" s="1"/>
  <c r="H236" i="1" l="1"/>
  <c r="J236" i="1" s="1"/>
  <c r="G237" i="1" l="1"/>
  <c r="I237" i="1"/>
  <c r="K237" i="1" s="1"/>
  <c r="H237" i="1" l="1"/>
  <c r="J237" i="1" s="1"/>
  <c r="G238" i="1" l="1"/>
  <c r="I238" i="1"/>
  <c r="K238" i="1" s="1"/>
  <c r="H238" i="1" l="1"/>
  <c r="J238" i="1" s="1"/>
  <c r="G239" i="1" l="1"/>
  <c r="I239" i="1"/>
  <c r="K239" i="1" s="1"/>
  <c r="H239" i="1" l="1"/>
  <c r="J239" i="1" s="1"/>
  <c r="G240" i="1" l="1"/>
  <c r="I240" i="1"/>
  <c r="K240" i="1" s="1"/>
  <c r="H240" i="1" l="1"/>
  <c r="J240" i="1" s="1"/>
  <c r="G241" i="1" l="1"/>
  <c r="I241" i="1"/>
  <c r="K241" i="1" s="1"/>
  <c r="H241" i="1" l="1"/>
  <c r="J241" i="1" s="1"/>
  <c r="G242" i="1" l="1"/>
  <c r="I242" i="1"/>
  <c r="K242" i="1" s="1"/>
  <c r="H242" i="1" l="1"/>
  <c r="J242" i="1" s="1"/>
  <c r="G243" i="1" l="1"/>
  <c r="I243" i="1"/>
  <c r="K243" i="1" s="1"/>
  <c r="H243" i="1" l="1"/>
  <c r="J243" i="1" s="1"/>
  <c r="G244" i="1" l="1"/>
  <c r="I244" i="1"/>
  <c r="K244" i="1" s="1"/>
  <c r="H244" i="1" l="1"/>
  <c r="J244" i="1" s="1"/>
  <c r="G245" i="1" l="1"/>
  <c r="I245" i="1"/>
  <c r="K245" i="1" s="1"/>
  <c r="H245" i="1" l="1"/>
  <c r="J245" i="1" s="1"/>
  <c r="G246" i="1" l="1"/>
  <c r="I246" i="1"/>
  <c r="K246" i="1" s="1"/>
  <c r="H246" i="1" l="1"/>
  <c r="J246" i="1" s="1"/>
  <c r="G247" i="1" l="1"/>
  <c r="I247" i="1"/>
  <c r="K247" i="1" s="1"/>
  <c r="H247" i="1" l="1"/>
  <c r="J247" i="1" s="1"/>
  <c r="G248" i="1" l="1"/>
  <c r="I248" i="1"/>
  <c r="K248" i="1" s="1"/>
  <c r="H248" i="1" l="1"/>
  <c r="J248" i="1" s="1"/>
  <c r="G249" i="1" l="1"/>
  <c r="I249" i="1"/>
  <c r="K249" i="1" s="1"/>
  <c r="H249" i="1" l="1"/>
  <c r="J249" i="1" s="1"/>
  <c r="G250" i="1" l="1"/>
  <c r="I250" i="1"/>
  <c r="K250" i="1" s="1"/>
  <c r="H250" i="1" l="1"/>
  <c r="J250" i="1" s="1"/>
  <c r="G251" i="1" l="1"/>
  <c r="I251" i="1"/>
  <c r="K251" i="1" s="1"/>
  <c r="H251" i="1" l="1"/>
  <c r="J251" i="1" s="1"/>
  <c r="G252" i="1" l="1"/>
  <c r="I252" i="1"/>
  <c r="K252" i="1" s="1"/>
  <c r="H252" i="1" l="1"/>
  <c r="J252" i="1" s="1"/>
  <c r="G253" i="1" l="1"/>
  <c r="I253" i="1"/>
  <c r="K253" i="1" s="1"/>
  <c r="H253" i="1" l="1"/>
  <c r="J253" i="1" s="1"/>
  <c r="G254" i="1" l="1"/>
  <c r="I254" i="1"/>
  <c r="K254" i="1" s="1"/>
  <c r="H254" i="1" l="1"/>
  <c r="J254" i="1" s="1"/>
  <c r="G255" i="1" l="1"/>
  <c r="I255" i="1"/>
  <c r="K255" i="1" s="1"/>
  <c r="H255" i="1" l="1"/>
  <c r="J255" i="1" s="1"/>
  <c r="G256" i="1" l="1"/>
  <c r="I256" i="1"/>
  <c r="K256" i="1" s="1"/>
  <c r="H256" i="1" l="1"/>
  <c r="J256" i="1" s="1"/>
  <c r="G257" i="1" l="1"/>
  <c r="I257" i="1"/>
  <c r="K257" i="1" s="1"/>
  <c r="H257" i="1" l="1"/>
  <c r="J257" i="1" s="1"/>
  <c r="G258" i="1" l="1"/>
  <c r="I258" i="1"/>
  <c r="K258" i="1" s="1"/>
  <c r="H258" i="1" l="1"/>
  <c r="J258" i="1" s="1"/>
  <c r="G259" i="1" l="1"/>
  <c r="I259" i="1"/>
  <c r="K259" i="1" s="1"/>
  <c r="H259" i="1" l="1"/>
  <c r="J259" i="1" s="1"/>
  <c r="G260" i="1" l="1"/>
  <c r="I260" i="1"/>
  <c r="K260" i="1" s="1"/>
  <c r="H260" i="1" l="1"/>
  <c r="J260" i="1" s="1"/>
  <c r="G261" i="1" l="1"/>
  <c r="I261" i="1"/>
  <c r="K261" i="1" s="1"/>
  <c r="H261" i="1" l="1"/>
  <c r="J261" i="1" s="1"/>
  <c r="G262" i="1" l="1"/>
  <c r="I262" i="1"/>
  <c r="K262" i="1" s="1"/>
  <c r="H262" i="1" l="1"/>
  <c r="J262" i="1" s="1"/>
  <c r="G263" i="1" l="1"/>
  <c r="I263" i="1"/>
  <c r="K263" i="1" s="1"/>
  <c r="H263" i="1" l="1"/>
  <c r="J263" i="1" s="1"/>
  <c r="G264" i="1" l="1"/>
  <c r="I264" i="1"/>
  <c r="K264" i="1" s="1"/>
  <c r="H264" i="1" l="1"/>
  <c r="J264" i="1" s="1"/>
  <c r="G265" i="1" l="1"/>
  <c r="I265" i="1"/>
  <c r="K265" i="1" s="1"/>
  <c r="H265" i="1" l="1"/>
  <c r="J265" i="1" s="1"/>
  <c r="G266" i="1" l="1"/>
  <c r="I266" i="1"/>
  <c r="K266" i="1" s="1"/>
  <c r="H266" i="1" l="1"/>
  <c r="J266" i="1" s="1"/>
  <c r="G267" i="1" l="1"/>
  <c r="I267" i="1"/>
  <c r="K267" i="1" s="1"/>
  <c r="H267" i="1" l="1"/>
  <c r="J267" i="1" s="1"/>
  <c r="G268" i="1" l="1"/>
  <c r="I268" i="1"/>
  <c r="K268" i="1" s="1"/>
  <c r="H268" i="1" l="1"/>
  <c r="J268" i="1" s="1"/>
  <c r="G269" i="1" l="1"/>
  <c r="I269" i="1"/>
  <c r="K269" i="1" s="1"/>
  <c r="H269" i="1" l="1"/>
  <c r="J269" i="1" s="1"/>
  <c r="G270" i="1" l="1"/>
  <c r="I270" i="1"/>
  <c r="K270" i="1" s="1"/>
  <c r="H270" i="1" l="1"/>
  <c r="J270" i="1" s="1"/>
  <c r="G271" i="1" l="1"/>
  <c r="I271" i="1"/>
  <c r="K271" i="1" s="1"/>
  <c r="H271" i="1" l="1"/>
  <c r="J271" i="1" s="1"/>
  <c r="G272" i="1" l="1"/>
  <c r="I272" i="1"/>
  <c r="K272" i="1" s="1"/>
  <c r="H272" i="1" l="1"/>
  <c r="J272" i="1" s="1"/>
  <c r="G273" i="1" l="1"/>
  <c r="I273" i="1"/>
  <c r="K273" i="1" s="1"/>
  <c r="H273" i="1" l="1"/>
  <c r="J273" i="1" s="1"/>
  <c r="G274" i="1" l="1"/>
  <c r="I274" i="1"/>
  <c r="K274" i="1" s="1"/>
  <c r="H274" i="1" l="1"/>
  <c r="J274" i="1" s="1"/>
  <c r="G275" i="1" l="1"/>
  <c r="I275" i="1"/>
  <c r="K275" i="1" s="1"/>
  <c r="H275" i="1" l="1"/>
  <c r="J275" i="1" s="1"/>
  <c r="G276" i="1" l="1"/>
  <c r="I276" i="1"/>
  <c r="K276" i="1" s="1"/>
  <c r="H276" i="1" l="1"/>
  <c r="J276" i="1" s="1"/>
  <c r="G277" i="1" l="1"/>
  <c r="I277" i="1"/>
  <c r="K277" i="1" s="1"/>
  <c r="H277" i="1" l="1"/>
  <c r="J277" i="1" s="1"/>
  <c r="G278" i="1" l="1"/>
  <c r="I278" i="1"/>
  <c r="K278" i="1" s="1"/>
  <c r="H278" i="1" l="1"/>
  <c r="J278" i="1" s="1"/>
  <c r="G279" i="1" l="1"/>
  <c r="I279" i="1"/>
  <c r="K279" i="1" s="1"/>
  <c r="H279" i="1" l="1"/>
  <c r="J279" i="1" s="1"/>
  <c r="G280" i="1" s="1"/>
  <c r="I280" i="1" l="1"/>
  <c r="K280" i="1" s="1"/>
  <c r="H280" i="1" l="1"/>
  <c r="J280" i="1" s="1"/>
  <c r="G281" i="1" s="1"/>
  <c r="I281" i="1" l="1"/>
  <c r="K281" i="1" s="1"/>
  <c r="H281" i="1" l="1"/>
  <c r="J281" i="1" s="1"/>
  <c r="G282" i="1" s="1"/>
  <c r="I282" i="1" l="1"/>
  <c r="K282" i="1" s="1"/>
  <c r="H282" i="1" l="1"/>
  <c r="J282" i="1" s="1"/>
  <c r="G283" i="1" s="1"/>
  <c r="I283" i="1"/>
  <c r="K283" i="1" s="1"/>
  <c r="H283" i="1" l="1"/>
  <c r="J283" i="1" s="1"/>
  <c r="G284" i="1" l="1"/>
  <c r="I284" i="1"/>
  <c r="K284" i="1" s="1"/>
  <c r="H284" i="1" l="1"/>
  <c r="J284" i="1" s="1"/>
  <c r="G285" i="1" l="1"/>
  <c r="I285" i="1"/>
  <c r="K285" i="1" s="1"/>
  <c r="H285" i="1" l="1"/>
  <c r="J285" i="1" s="1"/>
  <c r="G286" i="1" l="1"/>
  <c r="I286" i="1"/>
  <c r="K286" i="1" s="1"/>
  <c r="H286" i="1" l="1"/>
  <c r="J286" i="1" s="1"/>
  <c r="G287" i="1" l="1"/>
  <c r="I287" i="1"/>
  <c r="K287" i="1" s="1"/>
  <c r="H287" i="1" l="1"/>
  <c r="J287" i="1" s="1"/>
  <c r="G288" i="1" l="1"/>
  <c r="I288" i="1"/>
  <c r="K288" i="1" s="1"/>
  <c r="H288" i="1" l="1"/>
  <c r="J288" i="1" s="1"/>
  <c r="G289" i="1" l="1"/>
  <c r="I289" i="1"/>
  <c r="K289" i="1" s="1"/>
  <c r="H289" i="1" l="1"/>
  <c r="J289" i="1" s="1"/>
  <c r="G290" i="1" s="1"/>
  <c r="I290" i="1" l="1"/>
  <c r="K290" i="1" s="1"/>
  <c r="H290" i="1" l="1"/>
  <c r="J290" i="1" s="1"/>
  <c r="G291" i="1" s="1"/>
  <c r="I291" i="1" l="1"/>
  <c r="K291" i="1" s="1"/>
  <c r="H291" i="1" l="1"/>
  <c r="J291" i="1" s="1"/>
  <c r="G292" i="1" s="1"/>
  <c r="I292" i="1" l="1"/>
  <c r="K292" i="1" s="1"/>
  <c r="H292" i="1" l="1"/>
  <c r="J292" i="1" s="1"/>
  <c r="G293" i="1"/>
  <c r="I293" i="1"/>
  <c r="K293" i="1" s="1"/>
  <c r="H293" i="1" l="1"/>
  <c r="J293" i="1" s="1"/>
  <c r="G294" i="1" l="1"/>
  <c r="I294" i="1"/>
  <c r="K294" i="1" s="1"/>
  <c r="H294" i="1" l="1"/>
  <c r="J294" i="1" s="1"/>
  <c r="G295" i="1" l="1"/>
  <c r="I295" i="1"/>
  <c r="K295" i="1" s="1"/>
  <c r="H295" i="1" l="1"/>
  <c r="J295" i="1" s="1"/>
  <c r="G296" i="1" l="1"/>
  <c r="I296" i="1"/>
  <c r="K296" i="1" s="1"/>
  <c r="H296" i="1" l="1"/>
  <c r="J296" i="1" s="1"/>
  <c r="G297" i="1" l="1"/>
  <c r="I297" i="1"/>
  <c r="K297" i="1" s="1"/>
  <c r="H297" i="1" l="1"/>
  <c r="J297" i="1" s="1"/>
  <c r="G298" i="1" l="1"/>
  <c r="I298" i="1"/>
  <c r="K298" i="1" s="1"/>
  <c r="H298" i="1" l="1"/>
  <c r="J298" i="1" s="1"/>
  <c r="G299" i="1" l="1"/>
  <c r="I299" i="1"/>
  <c r="K299" i="1" s="1"/>
  <c r="H299" i="1" l="1"/>
  <c r="J299" i="1" s="1"/>
  <c r="G300" i="1" l="1"/>
  <c r="I300" i="1"/>
  <c r="K300" i="1" s="1"/>
  <c r="H300" i="1" l="1"/>
  <c r="J300" i="1" s="1"/>
  <c r="G301" i="1" l="1"/>
  <c r="I301" i="1"/>
  <c r="K301" i="1" s="1"/>
  <c r="H301" i="1" l="1"/>
  <c r="J301" i="1" s="1"/>
  <c r="G302" i="1" l="1"/>
  <c r="I302" i="1"/>
  <c r="K302" i="1" s="1"/>
  <c r="H302" i="1" l="1"/>
  <c r="J302" i="1" s="1"/>
  <c r="G303" i="1" l="1"/>
  <c r="I303" i="1"/>
  <c r="K303" i="1" s="1"/>
  <c r="H303" i="1" l="1"/>
  <c r="J303" i="1" s="1"/>
  <c r="G304" i="1" l="1"/>
  <c r="I304" i="1"/>
  <c r="K304" i="1" s="1"/>
  <c r="H304" i="1" l="1"/>
  <c r="J304" i="1" s="1"/>
  <c r="G305" i="1" l="1"/>
  <c r="I305" i="1"/>
  <c r="K305" i="1" s="1"/>
  <c r="H305" i="1" l="1"/>
  <c r="J305" i="1" s="1"/>
  <c r="G306" i="1" l="1"/>
  <c r="I306" i="1"/>
  <c r="K306" i="1" s="1"/>
  <c r="H306" i="1" l="1"/>
  <c r="J306" i="1" s="1"/>
  <c r="G307" i="1" l="1"/>
  <c r="I307" i="1"/>
  <c r="K307" i="1" s="1"/>
  <c r="H307" i="1" l="1"/>
  <c r="J307" i="1" s="1"/>
  <c r="G308" i="1" l="1"/>
  <c r="I308" i="1"/>
  <c r="K308" i="1" s="1"/>
  <c r="H308" i="1" l="1"/>
  <c r="J308" i="1" s="1"/>
  <c r="G309" i="1" l="1"/>
  <c r="I309" i="1"/>
  <c r="K309" i="1" s="1"/>
  <c r="H309" i="1" l="1"/>
  <c r="J309" i="1" s="1"/>
  <c r="G310" i="1" l="1"/>
  <c r="I310" i="1"/>
  <c r="K310" i="1" s="1"/>
  <c r="H310" i="1" l="1"/>
  <c r="J310" i="1" s="1"/>
  <c r="G311" i="1" l="1"/>
  <c r="I311" i="1"/>
  <c r="K311" i="1" s="1"/>
  <c r="H311" i="1" l="1"/>
  <c r="J311" i="1" s="1"/>
  <c r="G312" i="1" l="1"/>
  <c r="I312" i="1"/>
  <c r="K312" i="1" s="1"/>
  <c r="H312" i="1" l="1"/>
  <c r="J312" i="1" s="1"/>
  <c r="G313" i="1" l="1"/>
  <c r="I313" i="1"/>
  <c r="K313" i="1" s="1"/>
  <c r="H313" i="1" l="1"/>
  <c r="J313" i="1" s="1"/>
  <c r="G314" i="1" l="1"/>
  <c r="I314" i="1"/>
  <c r="K314" i="1" s="1"/>
  <c r="H314" i="1" l="1"/>
  <c r="J314" i="1" s="1"/>
  <c r="G315" i="1" l="1"/>
  <c r="I315" i="1"/>
  <c r="K315" i="1" s="1"/>
  <c r="H315" i="1" l="1"/>
  <c r="J315" i="1" s="1"/>
  <c r="G316" i="1" l="1"/>
  <c r="I316" i="1"/>
  <c r="K316" i="1" s="1"/>
  <c r="H316" i="1" l="1"/>
  <c r="J316" i="1" s="1"/>
  <c r="G317" i="1" l="1"/>
  <c r="I317" i="1"/>
  <c r="K317" i="1" s="1"/>
  <c r="H317" i="1" l="1"/>
  <c r="J317" i="1" s="1"/>
  <c r="G318" i="1" l="1"/>
  <c r="I318" i="1"/>
  <c r="K318" i="1" s="1"/>
  <c r="H318" i="1" l="1"/>
  <c r="J318" i="1" s="1"/>
  <c r="G319" i="1" l="1"/>
  <c r="I319" i="1"/>
  <c r="K319" i="1" s="1"/>
  <c r="H319" i="1" l="1"/>
  <c r="J319" i="1" s="1"/>
  <c r="G320" i="1" l="1"/>
  <c r="I320" i="1"/>
  <c r="K320" i="1" s="1"/>
  <c r="H320" i="1" l="1"/>
  <c r="J320" i="1" s="1"/>
  <c r="G321" i="1" l="1"/>
  <c r="I321" i="1"/>
  <c r="K321" i="1" s="1"/>
  <c r="H321" i="1" l="1"/>
  <c r="J321" i="1" s="1"/>
  <c r="G322" i="1" l="1"/>
  <c r="I322" i="1"/>
  <c r="K322" i="1" s="1"/>
  <c r="H322" i="1" l="1"/>
  <c r="J322" i="1" s="1"/>
  <c r="G323" i="1" l="1"/>
  <c r="I323" i="1"/>
  <c r="K323" i="1" s="1"/>
  <c r="H323" i="1" l="1"/>
  <c r="J323" i="1" s="1"/>
  <c r="G324" i="1" l="1"/>
  <c r="I324" i="1"/>
  <c r="K324" i="1" s="1"/>
  <c r="H324" i="1" l="1"/>
  <c r="J324" i="1" s="1"/>
  <c r="G325" i="1" l="1"/>
  <c r="I325" i="1"/>
  <c r="K325" i="1" s="1"/>
  <c r="H325" i="1" l="1"/>
  <c r="J325" i="1" s="1"/>
  <c r="G326" i="1" l="1"/>
  <c r="I326" i="1"/>
  <c r="K326" i="1" s="1"/>
  <c r="H326" i="1" l="1"/>
  <c r="J326" i="1" s="1"/>
  <c r="G327" i="1" l="1"/>
  <c r="I327" i="1"/>
  <c r="K327" i="1" s="1"/>
  <c r="H327" i="1" l="1"/>
  <c r="J327" i="1" s="1"/>
  <c r="G328" i="1" l="1"/>
  <c r="I328" i="1"/>
  <c r="K328" i="1" s="1"/>
  <c r="H328" i="1" l="1"/>
  <c r="J328" i="1" s="1"/>
  <c r="G329" i="1" s="1"/>
  <c r="I329" i="1" l="1"/>
  <c r="K329" i="1" s="1"/>
  <c r="H329" i="1" l="1"/>
  <c r="J329" i="1" s="1"/>
  <c r="G330" i="1" l="1"/>
  <c r="I330" i="1"/>
  <c r="K330" i="1" s="1"/>
  <c r="H330" i="1" l="1"/>
  <c r="J330" i="1" s="1"/>
  <c r="G331" i="1" l="1"/>
  <c r="I331" i="1"/>
  <c r="K331" i="1" s="1"/>
  <c r="H331" i="1" l="1"/>
  <c r="J331" i="1" s="1"/>
  <c r="G332" i="1" l="1"/>
  <c r="I332" i="1"/>
  <c r="K332" i="1" s="1"/>
  <c r="H332" i="1" l="1"/>
  <c r="J332" i="1" s="1"/>
  <c r="G333" i="1" l="1"/>
  <c r="I333" i="1"/>
  <c r="K333" i="1" s="1"/>
  <c r="H333" i="1" l="1"/>
  <c r="J333" i="1" s="1"/>
  <c r="G334" i="1" l="1"/>
  <c r="I334" i="1"/>
  <c r="K334" i="1" s="1"/>
  <c r="H334" i="1" l="1"/>
  <c r="J334" i="1" s="1"/>
  <c r="G335" i="1" l="1"/>
  <c r="I335" i="1"/>
  <c r="K335" i="1" s="1"/>
  <c r="H335" i="1" l="1"/>
  <c r="J335" i="1" s="1"/>
  <c r="G336" i="1" l="1"/>
  <c r="I336" i="1"/>
  <c r="K336" i="1" s="1"/>
  <c r="H336" i="1" l="1"/>
  <c r="J336" i="1" s="1"/>
  <c r="G337" i="1" l="1"/>
  <c r="I337" i="1"/>
  <c r="K337" i="1" s="1"/>
  <c r="H337" i="1" l="1"/>
  <c r="J337" i="1" s="1"/>
  <c r="I338" i="1" l="1"/>
  <c r="K338" i="1" s="1"/>
  <c r="G338" i="1"/>
  <c r="H338" i="1" l="1"/>
  <c r="J338" i="1" s="1"/>
  <c r="G339" i="1" s="1"/>
  <c r="I339" i="1" l="1"/>
  <c r="K339" i="1" s="1"/>
  <c r="H339" i="1" l="1"/>
  <c r="J339" i="1" s="1"/>
  <c r="G340" i="1" s="1"/>
  <c r="I340" i="1" l="1"/>
  <c r="K340" i="1" s="1"/>
  <c r="H340" i="1" l="1"/>
  <c r="J340" i="1" s="1"/>
  <c r="G341" i="1" l="1"/>
  <c r="I341" i="1"/>
  <c r="K341" i="1" s="1"/>
  <c r="H341" i="1" l="1"/>
  <c r="J341" i="1" s="1"/>
  <c r="G342" i="1" l="1"/>
  <c r="I342" i="1"/>
  <c r="K342" i="1" s="1"/>
  <c r="H342" i="1" l="1"/>
  <c r="J342" i="1" s="1"/>
  <c r="G343" i="1" l="1"/>
  <c r="I343" i="1"/>
  <c r="K343" i="1" s="1"/>
  <c r="H343" i="1" l="1"/>
  <c r="J343" i="1" s="1"/>
  <c r="G344" i="1" l="1"/>
  <c r="I344" i="1"/>
  <c r="K344" i="1" s="1"/>
  <c r="H344" i="1" l="1"/>
  <c r="J344" i="1" s="1"/>
  <c r="I345" i="1" l="1"/>
  <c r="K345" i="1" s="1"/>
  <c r="G345" i="1"/>
  <c r="H345" i="1" l="1"/>
  <c r="J345" i="1" s="1"/>
  <c r="G346" i="1" s="1"/>
  <c r="I346" i="1" l="1"/>
  <c r="K346" i="1" s="1"/>
  <c r="H346" i="1" l="1"/>
  <c r="J346" i="1" s="1"/>
  <c r="G347" i="1" l="1"/>
  <c r="I347" i="1"/>
  <c r="K347" i="1" s="1"/>
  <c r="H347" i="1" l="1"/>
  <c r="J347" i="1" s="1"/>
  <c r="G348" i="1" l="1"/>
  <c r="I348" i="1"/>
  <c r="K348" i="1" s="1"/>
  <c r="H348" i="1" l="1"/>
  <c r="J348" i="1" s="1"/>
  <c r="G349" i="1" l="1"/>
  <c r="I349" i="1"/>
  <c r="K349" i="1" s="1"/>
  <c r="H349" i="1" l="1"/>
  <c r="J349" i="1" s="1"/>
  <c r="G350" i="1" l="1"/>
  <c r="I350" i="1"/>
  <c r="K350" i="1" s="1"/>
  <c r="H350" i="1" l="1"/>
  <c r="J350" i="1" s="1"/>
  <c r="G351" i="1" l="1"/>
  <c r="I351" i="1"/>
  <c r="K351" i="1" s="1"/>
  <c r="H351" i="1" l="1"/>
  <c r="J351" i="1" s="1"/>
  <c r="G352" i="1" l="1"/>
  <c r="I352" i="1"/>
  <c r="K352" i="1" s="1"/>
  <c r="H352" i="1" l="1"/>
  <c r="J352" i="1" s="1"/>
  <c r="I353" i="1" l="1"/>
  <c r="K353" i="1" s="1"/>
  <c r="G353" i="1"/>
  <c r="H353" i="1" s="1"/>
  <c r="J353" i="1" s="1"/>
  <c r="G354" i="1" s="1"/>
  <c r="I354" i="1" l="1"/>
  <c r="K354" i="1" s="1"/>
  <c r="H354" i="1" l="1"/>
  <c r="J354" i="1" s="1"/>
  <c r="G355" i="1" s="1"/>
  <c r="I355" i="1" l="1"/>
  <c r="K355" i="1" s="1"/>
  <c r="H355" i="1" l="1"/>
  <c r="J355" i="1" s="1"/>
  <c r="I356" i="1" s="1"/>
  <c r="K356" i="1" s="1"/>
  <c r="G356" i="1"/>
  <c r="H356" i="1" l="1"/>
  <c r="J356" i="1" s="1"/>
  <c r="G357" i="1" l="1"/>
  <c r="I357" i="1"/>
  <c r="K357" i="1" s="1"/>
  <c r="H357" i="1" l="1"/>
  <c r="J357" i="1" s="1"/>
  <c r="G358" i="1" l="1"/>
  <c r="I358" i="1"/>
  <c r="K358" i="1" s="1"/>
  <c r="H358" i="1" l="1"/>
  <c r="J358" i="1" s="1"/>
  <c r="G359" i="1" l="1"/>
  <c r="I359" i="1"/>
  <c r="K359" i="1" s="1"/>
  <c r="H359" i="1" l="1"/>
  <c r="J359" i="1" s="1"/>
  <c r="G360" i="1" l="1"/>
  <c r="I360" i="1"/>
  <c r="K360" i="1" s="1"/>
  <c r="H360" i="1" l="1"/>
  <c r="J360" i="1" s="1"/>
  <c r="G361" i="1" l="1"/>
  <c r="I361" i="1"/>
  <c r="H361" i="1" l="1"/>
  <c r="J361" i="1" s="1"/>
  <c r="K361" i="1"/>
  <c r="G362" i="1" l="1"/>
  <c r="I362" i="1"/>
  <c r="K362" i="1" l="1"/>
  <c r="L3" i="1"/>
  <c r="H362" i="1"/>
  <c r="J362" i="1" s="1"/>
  <c r="P12" i="1" l="1"/>
  <c r="P53" i="1"/>
</calcChain>
</file>

<file path=xl/sharedStrings.xml><?xml version="1.0" encoding="utf-8"?>
<sst xmlns="http://schemas.openxmlformats.org/spreadsheetml/2006/main" count="39" uniqueCount="36">
  <si>
    <t>Mesiac</t>
  </si>
  <si>
    <t>Mesačná splátka</t>
  </si>
  <si>
    <t>Istina</t>
  </si>
  <si>
    <t>Úrok</t>
  </si>
  <si>
    <t>Zostatok istiny</t>
  </si>
  <si>
    <t>Akumulovaný úrok</t>
  </si>
  <si>
    <t>Pocet rokov</t>
  </si>
  <si>
    <t>Pocet mesiacov</t>
  </si>
  <si>
    <t>Vyska hypoteky</t>
  </si>
  <si>
    <t>Urokova sadzba</t>
  </si>
  <si>
    <t>Total Urok</t>
  </si>
  <si>
    <t>Fix years</t>
  </si>
  <si>
    <t>Fix months</t>
  </si>
  <si>
    <t>Fix rate</t>
  </si>
  <si>
    <t>Total Urok Prvych 5 rokov</t>
  </si>
  <si>
    <t>Cena bytu</t>
  </si>
  <si>
    <t>% down payment</t>
  </si>
  <si>
    <t>Fixacia</t>
  </si>
  <si>
    <t>Kraj</t>
  </si>
  <si>
    <t>Presovsky</t>
  </si>
  <si>
    <t>Pocet inzeratov/ strana</t>
  </si>
  <si>
    <t>Pocet stran</t>
  </si>
  <si>
    <t>Nitriansky</t>
  </si>
  <si>
    <t>Kosicky</t>
  </si>
  <si>
    <t>Bratislavsky</t>
  </si>
  <si>
    <t>zilinsky</t>
  </si>
  <si>
    <t>trenciansky</t>
  </si>
  <si>
    <t>trnavsky</t>
  </si>
  <si>
    <t>Total</t>
  </si>
  <si>
    <t>banskobystricky kraj</t>
  </si>
  <si>
    <t>Years</t>
  </si>
  <si>
    <t>Uroky celkovo Bez Fixu</t>
  </si>
  <si>
    <t>Vztah 30 rocnej hypoteky s fixom na 5 rokov</t>
  </si>
  <si>
    <t>Vyska Fixu</t>
  </si>
  <si>
    <t>Urok Hypoteky 30 rokov</t>
  </si>
  <si>
    <t>Vyska Fixu 5 rokov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</si>
</sst>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5" formatCode="_([$€-2]\ * #,##0_);_([$€-2]\ * \(#,##0\);_([$€-2]\ 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E57D1C"/>
      <name val="Uni_sans_regularregula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9" fontId="0" fillId="0" borderId="0" xfId="0" applyNumberFormat="1"/>
    <xf numFmtId="9" fontId="0" fillId="0" borderId="0" xfId="1" applyFont="1"/>
    <xf numFmtId="10" fontId="0" fillId="0" borderId="0" xfId="1" applyNumberFormat="1" applyFont="1"/>
    <xf numFmtId="38" fontId="0" fillId="2" borderId="0" xfId="0" applyNumberFormat="1" applyFill="1"/>
    <xf numFmtId="38" fontId="0" fillId="0" borderId="0" xfId="0" applyNumberFormat="1"/>
    <xf numFmtId="0" fontId="5" fillId="2" borderId="1" xfId="0" applyFont="1" applyFill="1" applyBorder="1"/>
    <xf numFmtId="0" fontId="6" fillId="2" borderId="1" xfId="0" applyFont="1" applyFill="1" applyBorder="1"/>
    <xf numFmtId="9" fontId="5" fillId="2" borderId="1" xfId="0" applyNumberFormat="1" applyFont="1" applyFill="1" applyBorder="1"/>
    <xf numFmtId="164" fontId="3" fillId="0" borderId="0" xfId="0" applyNumberFormat="1" applyFont="1"/>
    <xf numFmtId="0" fontId="3" fillId="0" borderId="0" xfId="0" applyFont="1"/>
    <xf numFmtId="164" fontId="3" fillId="0" borderId="0" xfId="0" quotePrefix="1" applyNumberFormat="1" applyFont="1"/>
    <xf numFmtId="165" fontId="3" fillId="0" borderId="0" xfId="0" applyNumberFormat="1" applyFont="1"/>
    <xf numFmtId="9" fontId="0" fillId="0" borderId="2" xfId="1" applyFont="1" applyBorder="1"/>
    <xf numFmtId="9" fontId="7" fillId="0" borderId="2" xfId="1" applyFont="1" applyBorder="1"/>
    <xf numFmtId="0" fontId="5" fillId="2" borderId="3" xfId="0" applyFont="1" applyFill="1" applyBorder="1"/>
    <xf numFmtId="38" fontId="6" fillId="2" borderId="1" xfId="0" applyNumberFormat="1" applyFont="1" applyFill="1" applyBorder="1"/>
    <xf numFmtId="9" fontId="5" fillId="2" borderId="1" xfId="1" applyFont="1" applyFill="1" applyBorder="1"/>
    <xf numFmtId="9" fontId="5" fillId="2" borderId="1" xfId="0" applyNumberFormat="1" applyFont="1" applyFill="1" applyBorder="1" applyAlignment="1">
      <alignment horizontal="center" vertical="center"/>
    </xf>
    <xf numFmtId="0" fontId="11" fillId="0" borderId="0" xfId="0" applyFont="1"/>
    <xf numFmtId="38" fontId="0" fillId="4" borderId="0" xfId="0" applyNumberFormat="1" applyFill="1"/>
    <xf numFmtId="10" fontId="0" fillId="0" borderId="2" xfId="0" applyNumberFormat="1" applyBorder="1"/>
    <xf numFmtId="10" fontId="0" fillId="0" borderId="4" xfId="1" applyNumberFormat="1" applyFont="1" applyBorder="1"/>
    <xf numFmtId="10" fontId="0" fillId="3" borderId="4" xfId="1" applyNumberFormat="1" applyFont="1" applyFill="1" applyBorder="1"/>
    <xf numFmtId="10" fontId="0" fillId="4" borderId="4" xfId="1" applyNumberFormat="1" applyFont="1" applyFill="1" applyBorder="1"/>
    <xf numFmtId="10" fontId="0" fillId="2" borderId="4" xfId="1" applyNumberFormat="1" applyFont="1" applyFill="1" applyBorder="1"/>
    <xf numFmtId="0" fontId="0" fillId="0" borderId="2" xfId="0" applyBorder="1"/>
    <xf numFmtId="0" fontId="0" fillId="5" borderId="0" xfId="0" applyFill="1"/>
    <xf numFmtId="164" fontId="0" fillId="5" borderId="0" xfId="0" applyNumberFormat="1" applyFill="1"/>
    <xf numFmtId="165" fontId="0" fillId="5" borderId="0" xfId="0" applyNumberFormat="1" applyFill="1"/>
    <xf numFmtId="165" fontId="4" fillId="0" borderId="5" xfId="0" applyNumberFormat="1" applyFont="1" applyBorder="1"/>
    <xf numFmtId="38" fontId="0" fillId="6" borderId="6" xfId="0" applyNumberFormat="1" applyFill="1" applyBorder="1"/>
    <xf numFmtId="38" fontId="0" fillId="6" borderId="7" xfId="0" applyNumberFormat="1" applyFill="1" applyBorder="1"/>
    <xf numFmtId="38" fontId="0" fillId="6" borderId="8" xfId="0" applyNumberFormat="1" applyFill="1" applyBorder="1"/>
    <xf numFmtId="9" fontId="8" fillId="0" borderId="0" xfId="1" applyFont="1" applyAlignment="1">
      <alignment horizontal="center" vertical="center" textRotation="90" wrapText="1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7C3A-B589-4E20-B35E-6E25DA99B790}">
  <sheetPr codeName="Sheet1"/>
  <dimension ref="B2:AJ388"/>
  <sheetViews>
    <sheetView showGridLines="0" tabSelected="1" zoomScale="85" zoomScaleNormal="85" workbookViewId="0">
      <pane ySplit="2" topLeftCell="A3" activePane="bottomLeft" state="frozen"/>
      <selection pane="bottomLeft" activeCell="C9" sqref="C9"/>
    </sheetView>
  </sheetViews>
  <sheetFormatPr defaultRowHeight="15" outlineLevelCol="1"/>
  <cols>
    <col min="2" max="2" width="16.7109375" bestFit="1" customWidth="1"/>
    <col min="6" max="6" width="7.5703125" bestFit="1" customWidth="1"/>
    <col min="7" max="7" width="17" bestFit="1" customWidth="1"/>
    <col min="8" max="8" width="11" bestFit="1" customWidth="1"/>
    <col min="9" max="9" width="11.5703125" bestFit="1" customWidth="1"/>
    <col min="10" max="10" width="14.5703125" bestFit="1" customWidth="1"/>
    <col min="11" max="11" width="18.42578125" bestFit="1" customWidth="1"/>
    <col min="12" max="12" width="14.7109375" bestFit="1" customWidth="1"/>
    <col min="13" max="13" width="18.28515625" bestFit="1" customWidth="1"/>
    <col min="14" max="14" width="14.7109375" customWidth="1"/>
    <col min="16" max="16" width="10.140625" bestFit="1" customWidth="1"/>
    <col min="17" max="17" width="10.85546875" hidden="1" customWidth="1" outlineLevel="1"/>
    <col min="18" max="19" width="14.42578125" hidden="1" customWidth="1" outlineLevel="1"/>
    <col min="20" max="20" width="8" hidden="1" customWidth="1" outlineLevel="1"/>
    <col min="21" max="21" width="10.28515625" bestFit="1" customWidth="1" collapsed="1"/>
    <col min="22" max="36" width="10.28515625" bestFit="1" customWidth="1"/>
    <col min="37" max="42" width="11.28515625" bestFit="1" customWidth="1"/>
  </cols>
  <sheetData>
    <row r="2" spans="2:36">
      <c r="F2" s="3" t="s">
        <v>0</v>
      </c>
      <c r="G2" s="3" t="s">
        <v>1</v>
      </c>
      <c r="H2" s="3" t="s">
        <v>2</v>
      </c>
      <c r="I2" s="3" t="s">
        <v>3</v>
      </c>
      <c r="J2" s="3" t="s">
        <v>4</v>
      </c>
      <c r="K2" s="3" t="s">
        <v>5</v>
      </c>
      <c r="L2" s="3" t="s">
        <v>10</v>
      </c>
      <c r="M2" s="3" t="s">
        <v>14</v>
      </c>
    </row>
    <row r="3" spans="2:36">
      <c r="B3" t="s">
        <v>6</v>
      </c>
      <c r="C3" s="9">
        <v>20</v>
      </c>
      <c r="F3" s="13">
        <f>1</f>
        <v>1</v>
      </c>
      <c r="G3" s="12">
        <f>IFERROR(IF(AND($C$16&lt;&gt;0,F3&lt;=$C$15),-PMT($C$16/12,C4,C10),-PMT($C$11/12,C4,C10)),"")</f>
        <v>415.94819839043407</v>
      </c>
      <c r="H3" s="12">
        <f>G3-I3</f>
        <v>228.44819839043407</v>
      </c>
      <c r="I3" s="14">
        <f>IFERROR(IF(AND(C16&lt;&gt;0,F3&lt;=$C$15),C10*$C$16/12,$C$11/12*C10),"")</f>
        <v>187.5</v>
      </c>
      <c r="J3" s="15">
        <f>IF(C10-H3&gt;0,C10-H3,"")</f>
        <v>74771.551801609559</v>
      </c>
      <c r="K3" s="12">
        <f>I3</f>
        <v>187.5</v>
      </c>
      <c r="L3" s="8">
        <f>SUM(I:I)</f>
        <v>24827.567613704163</v>
      </c>
      <c r="M3" s="8">
        <f>SUM(I3:I62)</f>
        <v>10188.466873040967</v>
      </c>
    </row>
    <row r="4" spans="2:36">
      <c r="B4" t="s">
        <v>7</v>
      </c>
      <c r="C4" s="10">
        <f>C3*12</f>
        <v>240</v>
      </c>
      <c r="F4">
        <f>IF(F3&lt;$C$4,F3+1,"")</f>
        <v>2</v>
      </c>
      <c r="G4" s="1">
        <f t="shared" ref="G4:G67" si="0">IFERROR(IF(AND($C$16&lt;&gt;0,F4&lt;=$C$15),-PMT($C$16/12,$C$4-F3,J3),-PMT($C$11/12,$C$4-F3,J3)),"")</f>
        <v>415.94819839043407</v>
      </c>
      <c r="H4" s="1">
        <f>IFERROR(G4-I4,"")</f>
        <v>229.01931888641016</v>
      </c>
      <c r="I4" s="1">
        <f>IFERROR(IF(AND($C$16&lt;&gt;0,F4&lt;=$C$15),J3*$C$16/12,$C$11/12*J3),"")</f>
        <v>186.92887950402391</v>
      </c>
      <c r="J4" s="2">
        <f>IFERROR(IF(J3-H4&gt;0,J3-H4,""),"")</f>
        <v>74542.532482723152</v>
      </c>
      <c r="K4" s="1">
        <f>IFERROR(I4+K3,K3)</f>
        <v>374.42887950402394</v>
      </c>
      <c r="L4" s="5"/>
      <c r="M4" s="5"/>
    </row>
    <row r="5" spans="2:36">
      <c r="F5">
        <f t="shared" ref="F5:F68" si="1">IF(F4&lt;$C$4,F4+1,"")</f>
        <v>3</v>
      </c>
      <c r="G5" s="1">
        <f t="shared" si="0"/>
        <v>415.94819839043396</v>
      </c>
      <c r="H5" s="1">
        <f t="shared" ref="H5:H68" si="2">IFERROR(G5-I5,"")</f>
        <v>229.59186718362608</v>
      </c>
      <c r="I5" s="1">
        <f t="shared" ref="I5:I68" si="3">IFERROR(IF(AND($C$16&lt;&gt;0,F5&lt;=$C$15),J4*$C$16/12,$C$11/12*J4),"")</f>
        <v>186.35633120680788</v>
      </c>
      <c r="J5" s="2">
        <f t="shared" ref="J5:J68" si="4">IFERROR(IF(J4-H5&gt;0,J4-H5,""),"")</f>
        <v>74312.940615539526</v>
      </c>
      <c r="K5" s="1">
        <f t="shared" ref="K5:K68" si="5">IFERROR(I5+K4,K4)</f>
        <v>560.78521071083185</v>
      </c>
      <c r="L5" s="1"/>
      <c r="M5" s="1"/>
    </row>
    <row r="6" spans="2:36">
      <c r="F6">
        <f t="shared" si="1"/>
        <v>4</v>
      </c>
      <c r="G6" s="1">
        <f t="shared" si="0"/>
        <v>415.94819839043396</v>
      </c>
      <c r="H6" s="1">
        <f t="shared" si="2"/>
        <v>230.16584685158514</v>
      </c>
      <c r="I6" s="1">
        <f t="shared" si="3"/>
        <v>185.78235153884881</v>
      </c>
      <c r="J6" s="2">
        <f t="shared" si="4"/>
        <v>74082.774768687945</v>
      </c>
      <c r="K6" s="1">
        <f t="shared" si="5"/>
        <v>746.56756224968069</v>
      </c>
      <c r="L6" s="1"/>
      <c r="M6" s="1"/>
    </row>
    <row r="7" spans="2:36" ht="23.45" customHeight="1">
      <c r="B7" t="s">
        <v>15</v>
      </c>
      <c r="C7" s="9">
        <v>150000</v>
      </c>
      <c r="F7">
        <f t="shared" si="1"/>
        <v>5</v>
      </c>
      <c r="G7" s="1">
        <f t="shared" si="0"/>
        <v>415.94819839043407</v>
      </c>
      <c r="H7" s="1">
        <f t="shared" si="2"/>
        <v>230.74126146871421</v>
      </c>
      <c r="I7" s="1">
        <f t="shared" si="3"/>
        <v>185.20693692171986</v>
      </c>
      <c r="J7" s="2">
        <f t="shared" si="4"/>
        <v>73852.033507219225</v>
      </c>
      <c r="K7" s="1">
        <f t="shared" si="5"/>
        <v>931.77449917140052</v>
      </c>
      <c r="L7" s="1"/>
      <c r="M7" s="1"/>
      <c r="Q7" s="39" t="s">
        <v>6</v>
      </c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 spans="2:36">
      <c r="B8" t="s">
        <v>16</v>
      </c>
      <c r="C8" s="20">
        <v>0.5</v>
      </c>
      <c r="F8">
        <f t="shared" si="1"/>
        <v>6</v>
      </c>
      <c r="G8" s="1">
        <f t="shared" si="0"/>
        <v>415.9481983904339</v>
      </c>
      <c r="H8" s="1">
        <f t="shared" si="2"/>
        <v>231.31811462238585</v>
      </c>
      <c r="I8" s="1">
        <f t="shared" si="3"/>
        <v>184.63008376804805</v>
      </c>
      <c r="J8" s="2">
        <f t="shared" si="4"/>
        <v>73620.715392596845</v>
      </c>
      <c r="K8" s="1">
        <f t="shared" si="5"/>
        <v>1116.4045829394486</v>
      </c>
      <c r="L8" s="1"/>
      <c r="M8" s="1"/>
    </row>
    <row r="9" spans="2:36">
      <c r="C9" s="4"/>
      <c r="F9">
        <f t="shared" si="1"/>
        <v>7</v>
      </c>
      <c r="G9" s="1">
        <f t="shared" si="0"/>
        <v>415.94819839043396</v>
      </c>
      <c r="H9" s="1">
        <f t="shared" si="2"/>
        <v>231.89640990894188</v>
      </c>
      <c r="I9" s="1">
        <f t="shared" si="3"/>
        <v>184.05178848149208</v>
      </c>
      <c r="J9" s="2">
        <f t="shared" si="4"/>
        <v>73388.81898268791</v>
      </c>
      <c r="K9" s="1">
        <f t="shared" si="5"/>
        <v>1300.4563714209407</v>
      </c>
      <c r="L9" s="1"/>
      <c r="M9" s="1"/>
      <c r="P9" t="s">
        <v>30</v>
      </c>
      <c r="Q9">
        <f t="shared" ref="Q9:AJ9" si="6">Q12/12</f>
        <v>2</v>
      </c>
      <c r="R9">
        <f t="shared" si="6"/>
        <v>4</v>
      </c>
      <c r="S9">
        <f t="shared" si="6"/>
        <v>6</v>
      </c>
      <c r="T9">
        <f t="shared" si="6"/>
        <v>8</v>
      </c>
      <c r="U9">
        <f t="shared" si="6"/>
        <v>10</v>
      </c>
      <c r="V9">
        <f t="shared" si="6"/>
        <v>12</v>
      </c>
      <c r="W9">
        <f t="shared" si="6"/>
        <v>14</v>
      </c>
      <c r="X9">
        <f t="shared" si="6"/>
        <v>16</v>
      </c>
      <c r="Y9">
        <f t="shared" si="6"/>
        <v>18</v>
      </c>
      <c r="Z9">
        <f t="shared" si="6"/>
        <v>20</v>
      </c>
      <c r="AA9">
        <f t="shared" si="6"/>
        <v>22</v>
      </c>
      <c r="AB9">
        <f t="shared" si="6"/>
        <v>24</v>
      </c>
      <c r="AC9">
        <f t="shared" si="6"/>
        <v>26</v>
      </c>
      <c r="AD9">
        <f t="shared" si="6"/>
        <v>28</v>
      </c>
      <c r="AE9">
        <f t="shared" si="6"/>
        <v>30</v>
      </c>
      <c r="AF9">
        <f t="shared" si="6"/>
        <v>32</v>
      </c>
      <c r="AG9">
        <f t="shared" si="6"/>
        <v>34</v>
      </c>
      <c r="AH9">
        <f t="shared" si="6"/>
        <v>36</v>
      </c>
      <c r="AI9">
        <f t="shared" si="6"/>
        <v>38</v>
      </c>
      <c r="AJ9">
        <f t="shared" si="6"/>
        <v>40</v>
      </c>
    </row>
    <row r="10" spans="2:36">
      <c r="B10" t="s">
        <v>8</v>
      </c>
      <c r="C10" s="19">
        <f>C7*(1-C8)</f>
        <v>75000</v>
      </c>
      <c r="F10">
        <f t="shared" si="1"/>
        <v>8</v>
      </c>
      <c r="G10" s="1">
        <f t="shared" si="0"/>
        <v>415.94819839043413</v>
      </c>
      <c r="H10" s="1">
        <f t="shared" si="2"/>
        <v>232.47615093371437</v>
      </c>
      <c r="I10" s="1">
        <f t="shared" si="3"/>
        <v>183.47204745671976</v>
      </c>
      <c r="J10" s="2">
        <f t="shared" si="4"/>
        <v>73156.342831754198</v>
      </c>
      <c r="K10" s="1">
        <f t="shared" si="5"/>
        <v>1483.9284188776605</v>
      </c>
      <c r="L10" s="1"/>
      <c r="M10" s="1"/>
    </row>
    <row r="11" spans="2:36" ht="15.75">
      <c r="B11" t="s">
        <v>9</v>
      </c>
      <c r="C11" s="21">
        <v>0.03</v>
      </c>
      <c r="F11">
        <f t="shared" si="1"/>
        <v>9</v>
      </c>
      <c r="G11" s="1">
        <f t="shared" si="0"/>
        <v>415.94819839043407</v>
      </c>
      <c r="H11" s="1">
        <f t="shared" si="2"/>
        <v>233.05734131104859</v>
      </c>
      <c r="I11" s="1">
        <f t="shared" si="3"/>
        <v>182.89085707938548</v>
      </c>
      <c r="J11" s="2">
        <f t="shared" si="4"/>
        <v>72923.285490443144</v>
      </c>
      <c r="K11" s="1">
        <f t="shared" si="5"/>
        <v>1666.8192759570461</v>
      </c>
      <c r="L11" s="1"/>
      <c r="M11" s="1"/>
      <c r="N11" s="3"/>
      <c r="Q11" s="38" t="s">
        <v>7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</row>
    <row r="12" spans="2:36">
      <c r="F12">
        <f t="shared" si="1"/>
        <v>10</v>
      </c>
      <c r="G12" s="1">
        <f t="shared" si="0"/>
        <v>415.94819839043396</v>
      </c>
      <c r="H12" s="1">
        <f t="shared" si="2"/>
        <v>233.63998466432611</v>
      </c>
      <c r="I12" s="1">
        <f t="shared" si="3"/>
        <v>182.30821372610785</v>
      </c>
      <c r="J12" s="2">
        <f t="shared" si="4"/>
        <v>72689.645505778812</v>
      </c>
      <c r="K12" s="1">
        <f t="shared" si="5"/>
        <v>1849.127489683154</v>
      </c>
      <c r="L12" s="1"/>
      <c r="M12" s="1"/>
      <c r="N12" s="8"/>
      <c r="P12" s="33">
        <f>L3</f>
        <v>24827.567613704163</v>
      </c>
      <c r="Q12" s="29">
        <v>24</v>
      </c>
      <c r="R12" s="29">
        <f>Q12+24</f>
        <v>48</v>
      </c>
      <c r="S12" s="29">
        <f t="shared" ref="S12:AJ12" si="7">R12+24</f>
        <v>72</v>
      </c>
      <c r="T12" s="29">
        <f t="shared" si="7"/>
        <v>96</v>
      </c>
      <c r="U12" s="29">
        <f t="shared" si="7"/>
        <v>120</v>
      </c>
      <c r="V12" s="29">
        <f t="shared" si="7"/>
        <v>144</v>
      </c>
      <c r="W12" s="29">
        <f t="shared" si="7"/>
        <v>168</v>
      </c>
      <c r="X12" s="29">
        <f t="shared" si="7"/>
        <v>192</v>
      </c>
      <c r="Y12" s="29">
        <f t="shared" si="7"/>
        <v>216</v>
      </c>
      <c r="Z12" s="29">
        <f t="shared" si="7"/>
        <v>240</v>
      </c>
      <c r="AA12" s="29">
        <f t="shared" si="7"/>
        <v>264</v>
      </c>
      <c r="AB12" s="29">
        <f t="shared" si="7"/>
        <v>288</v>
      </c>
      <c r="AC12" s="29">
        <f t="shared" si="7"/>
        <v>312</v>
      </c>
      <c r="AD12" s="29">
        <f t="shared" si="7"/>
        <v>336</v>
      </c>
      <c r="AE12" s="29">
        <f t="shared" si="7"/>
        <v>360</v>
      </c>
      <c r="AF12" s="29">
        <f t="shared" si="7"/>
        <v>384</v>
      </c>
      <c r="AG12" s="29">
        <f t="shared" si="7"/>
        <v>408</v>
      </c>
      <c r="AH12" s="29">
        <f t="shared" si="7"/>
        <v>432</v>
      </c>
      <c r="AI12" s="29">
        <f t="shared" si="7"/>
        <v>456</v>
      </c>
      <c r="AJ12" s="29">
        <f t="shared" si="7"/>
        <v>480</v>
      </c>
    </row>
    <row r="13" spans="2:36" s="5" customFormat="1">
      <c r="B13" s="17" t="s">
        <v>17</v>
      </c>
      <c r="C13" s="16"/>
      <c r="F13">
        <f t="shared" si="1"/>
        <v>11</v>
      </c>
      <c r="G13" s="1">
        <f t="shared" si="0"/>
        <v>415.94819839043396</v>
      </c>
      <c r="H13" s="1">
        <f t="shared" si="2"/>
        <v>234.22408462598693</v>
      </c>
      <c r="I13" s="1">
        <f t="shared" si="3"/>
        <v>181.72411376444703</v>
      </c>
      <c r="J13" s="2">
        <f t="shared" si="4"/>
        <v>72455.421421152831</v>
      </c>
      <c r="K13" s="1">
        <f t="shared" si="5"/>
        <v>2030.8516034476011</v>
      </c>
      <c r="L13" s="1"/>
      <c r="M13" s="1"/>
      <c r="O13" s="37" t="s">
        <v>31</v>
      </c>
      <c r="P13" s="25">
        <v>2.5000000000000001E-3</v>
      </c>
      <c r="Q13" s="8">
        <f t="dataTable" ref="Q13:AJ44" dt2D="1" dtr="1" r1="C4" r2="C11"/>
        <v>2366.1815632009939</v>
      </c>
      <c r="R13" s="8">
        <v>4683.5771615214499</v>
      </c>
      <c r="S13" s="8">
        <v>6844.4370487371252</v>
      </c>
      <c r="T13" s="8">
        <v>8150.194085265076</v>
      </c>
      <c r="U13" s="8">
        <v>9012.7047031127622</v>
      </c>
      <c r="V13" s="8">
        <v>9653.6141018192156</v>
      </c>
      <c r="W13" s="8">
        <v>10167.914207151403</v>
      </c>
      <c r="X13" s="8">
        <v>10603.102087966778</v>
      </c>
      <c r="Y13" s="8">
        <v>10985.566091751914</v>
      </c>
      <c r="Z13" s="8">
        <v>11331.14029545652</v>
      </c>
      <c r="AA13" s="8">
        <v>11649.901979809221</v>
      </c>
      <c r="AB13" s="8">
        <v>11948.570363196119</v>
      </c>
      <c r="AC13" s="8">
        <v>12231.798224380944</v>
      </c>
      <c r="AD13" s="8">
        <v>12502.909969489725</v>
      </c>
      <c r="AE13" s="7">
        <v>12764.34446914062</v>
      </c>
      <c r="AF13" s="8">
        <v>13004.49657865293</v>
      </c>
      <c r="AG13" s="8">
        <v>13215.499921889885</v>
      </c>
      <c r="AH13" s="8">
        <v>13402.221882744096</v>
      </c>
      <c r="AI13" s="8">
        <v>13568.505559264548</v>
      </c>
      <c r="AJ13" s="8">
        <v>13717.425815072453</v>
      </c>
    </row>
    <row r="14" spans="2:36">
      <c r="B14" t="s">
        <v>11</v>
      </c>
      <c r="C14" s="18">
        <v>5</v>
      </c>
      <c r="F14">
        <f t="shared" si="1"/>
        <v>12</v>
      </c>
      <c r="G14" s="1">
        <f t="shared" si="0"/>
        <v>415.94819839043396</v>
      </c>
      <c r="H14" s="1">
        <f t="shared" si="2"/>
        <v>234.8096448375519</v>
      </c>
      <c r="I14" s="1">
        <f t="shared" si="3"/>
        <v>181.13855355288206</v>
      </c>
      <c r="J14" s="2">
        <f t="shared" si="4"/>
        <v>72220.611776315272</v>
      </c>
      <c r="K14" s="1">
        <f t="shared" si="5"/>
        <v>2211.9901570004831</v>
      </c>
      <c r="L14" s="1"/>
      <c r="M14" s="1"/>
      <c r="N14" s="1"/>
      <c r="O14" s="37"/>
      <c r="P14" s="25">
        <f>P13+0.25%</f>
        <v>5.0000000000000001E-3</v>
      </c>
      <c r="Q14" s="8">
        <v>2366.1815632009939</v>
      </c>
      <c r="R14" s="8">
        <v>4683.5771615214499</v>
      </c>
      <c r="S14" s="8">
        <v>6862.6777849045338</v>
      </c>
      <c r="T14" s="8">
        <v>8267.2090875655704</v>
      </c>
      <c r="U14" s="8">
        <v>9270.3749618208167</v>
      </c>
      <c r="V14" s="8">
        <v>10073.231799445515</v>
      </c>
      <c r="W14" s="8">
        <v>10761.947120463683</v>
      </c>
      <c r="X14" s="8">
        <v>11379.605361938111</v>
      </c>
      <c r="Y14" s="8">
        <v>11950.143136877447</v>
      </c>
      <c r="Z14" s="8">
        <v>12487.923333485316</v>
      </c>
      <c r="AA14" s="8">
        <v>13002.086973929345</v>
      </c>
      <c r="AB14" s="8">
        <v>13498.72913905114</v>
      </c>
      <c r="AC14" s="8">
        <v>13982.070615359969</v>
      </c>
      <c r="AD14" s="8">
        <v>14455.127402771406</v>
      </c>
      <c r="AE14" s="7">
        <v>14920.112414401996</v>
      </c>
      <c r="AF14" s="8">
        <v>15350.956928104035</v>
      </c>
      <c r="AG14" s="8">
        <v>15729.729117448984</v>
      </c>
      <c r="AH14" s="8">
        <v>16065.121346880025</v>
      </c>
      <c r="AI14" s="8">
        <v>16363.996648090451</v>
      </c>
      <c r="AJ14" s="8">
        <v>16631.846023589991</v>
      </c>
    </row>
    <row r="15" spans="2:36">
      <c r="B15" t="s">
        <v>12</v>
      </c>
      <c r="C15" s="10">
        <f>C14*12</f>
        <v>60</v>
      </c>
      <c r="F15">
        <f t="shared" si="1"/>
        <v>13</v>
      </c>
      <c r="G15" s="1">
        <f t="shared" si="0"/>
        <v>415.94819839043396</v>
      </c>
      <c r="H15" s="1">
        <f t="shared" si="2"/>
        <v>235.3966689496458</v>
      </c>
      <c r="I15" s="1">
        <f t="shared" si="3"/>
        <v>180.55152944078816</v>
      </c>
      <c r="J15" s="2">
        <f t="shared" si="4"/>
        <v>71985.215107365628</v>
      </c>
      <c r="K15" s="1">
        <f t="shared" si="5"/>
        <v>2392.5416864412714</v>
      </c>
      <c r="L15" s="1"/>
      <c r="M15" s="1"/>
      <c r="N15" s="1"/>
      <c r="O15" s="37"/>
      <c r="P15" s="25">
        <f t="shared" ref="P15:P44" si="8">P14+0.25%</f>
        <v>7.4999999999999997E-3</v>
      </c>
      <c r="Q15" s="8">
        <v>2366.1815632009939</v>
      </c>
      <c r="R15" s="8">
        <v>4683.5771615214499</v>
      </c>
      <c r="S15" s="8">
        <v>6880.9324302937148</v>
      </c>
      <c r="T15" s="8">
        <v>8384.5072847864394</v>
      </c>
      <c r="U15" s="8">
        <v>9529.0937820816853</v>
      </c>
      <c r="V15" s="8">
        <v>10495.245597071353</v>
      </c>
      <c r="W15" s="8">
        <v>11360.341740223113</v>
      </c>
      <c r="X15" s="8">
        <v>12163.071044443839</v>
      </c>
      <c r="Y15" s="8">
        <v>12924.926990778806</v>
      </c>
      <c r="Z15" s="8">
        <v>13658.805634662804</v>
      </c>
      <c r="AA15" s="8">
        <v>14372.913749584583</v>
      </c>
      <c r="AB15" s="8">
        <v>15072.72289381808</v>
      </c>
      <c r="AC15" s="8">
        <v>15762.021594737575</v>
      </c>
      <c r="AD15" s="8">
        <v>16443.516591260086</v>
      </c>
      <c r="AE15" s="7">
        <v>17119.193573373872</v>
      </c>
      <c r="AF15" s="8">
        <v>17747.634852550538</v>
      </c>
      <c r="AG15" s="8">
        <v>18300.155984430112</v>
      </c>
      <c r="AH15" s="8">
        <v>18789.428777190322</v>
      </c>
      <c r="AI15" s="8">
        <v>19225.458150862429</v>
      </c>
      <c r="AJ15" s="8">
        <v>19616.248819694127</v>
      </c>
    </row>
    <row r="16" spans="2:36">
      <c r="B16" t="s">
        <v>13</v>
      </c>
      <c r="C16" s="11">
        <v>0.03</v>
      </c>
      <c r="F16">
        <f t="shared" si="1"/>
        <v>14</v>
      </c>
      <c r="G16" s="1">
        <f t="shared" si="0"/>
        <v>415.94819839043396</v>
      </c>
      <c r="H16" s="1">
        <f t="shared" si="2"/>
        <v>235.98516062201989</v>
      </c>
      <c r="I16" s="1">
        <f t="shared" si="3"/>
        <v>179.96303776841407</v>
      </c>
      <c r="J16" s="2">
        <f t="shared" si="4"/>
        <v>71749.22994674361</v>
      </c>
      <c r="K16" s="1">
        <f t="shared" si="5"/>
        <v>2572.5047242096853</v>
      </c>
      <c r="L16" s="1"/>
      <c r="M16" s="1"/>
      <c r="N16" s="1"/>
      <c r="O16" s="37"/>
      <c r="P16" s="25">
        <f t="shared" si="8"/>
        <v>0.01</v>
      </c>
      <c r="Q16" s="8">
        <v>2366.1815632009939</v>
      </c>
      <c r="R16" s="8">
        <v>4683.5771615214499</v>
      </c>
      <c r="S16" s="8">
        <v>6899.2009805176303</v>
      </c>
      <c r="T16" s="8">
        <v>8502.0885805351281</v>
      </c>
      <c r="U16" s="8">
        <v>9788.8607546274925</v>
      </c>
      <c r="V16" s="8">
        <v>10919.65437999901</v>
      </c>
      <c r="W16" s="8">
        <v>11963.095601781615</v>
      </c>
      <c r="X16" s="8">
        <v>12953.494332421838</v>
      </c>
      <c r="Y16" s="8">
        <v>13909.909084108147</v>
      </c>
      <c r="Z16" s="8">
        <v>14843.772899624792</v>
      </c>
      <c r="AA16" s="8">
        <v>15762.359681311003</v>
      </c>
      <c r="AB16" s="8">
        <v>16670.517351385195</v>
      </c>
      <c r="AC16" s="8">
        <v>17571.60108723371</v>
      </c>
      <c r="AD16" s="8">
        <v>18468.006593247374</v>
      </c>
      <c r="AE16" s="7">
        <v>19361.490057988278</v>
      </c>
      <c r="AF16" s="8">
        <v>20194.373900261075</v>
      </c>
      <c r="AG16" s="8">
        <v>20926.517814014482</v>
      </c>
      <c r="AH16" s="8">
        <v>21574.735789425155</v>
      </c>
      <c r="AI16" s="8">
        <v>22152.303134668684</v>
      </c>
      <c r="AJ16" s="8">
        <v>22669.841095994525</v>
      </c>
    </row>
    <row r="17" spans="6:36">
      <c r="F17">
        <f t="shared" si="1"/>
        <v>15</v>
      </c>
      <c r="G17" s="1">
        <f t="shared" si="0"/>
        <v>415.94819839043407</v>
      </c>
      <c r="H17" s="1">
        <f t="shared" si="2"/>
        <v>236.57512352357506</v>
      </c>
      <c r="I17" s="1">
        <f t="shared" si="3"/>
        <v>179.37307486685901</v>
      </c>
      <c r="J17" s="2">
        <f t="shared" si="4"/>
        <v>71512.654823220029</v>
      </c>
      <c r="K17" s="1">
        <f t="shared" si="5"/>
        <v>2751.8777990765443</v>
      </c>
      <c r="L17" s="1"/>
      <c r="M17" s="1"/>
      <c r="N17" s="1"/>
      <c r="O17" s="37"/>
      <c r="P17" s="25">
        <f t="shared" si="8"/>
        <v>1.2500000000000001E-2</v>
      </c>
      <c r="Q17" s="8">
        <v>2366.1815632009939</v>
      </c>
      <c r="R17" s="8">
        <v>4683.5771615214499</v>
      </c>
      <c r="S17" s="8">
        <v>6917.4834311742288</v>
      </c>
      <c r="T17" s="8">
        <v>8619.9528752932329</v>
      </c>
      <c r="U17" s="8">
        <v>10049.675437743253</v>
      </c>
      <c r="V17" s="8">
        <v>11346.45688789003</v>
      </c>
      <c r="W17" s="8">
        <v>12570.205802027196</v>
      </c>
      <c r="X17" s="8">
        <v>13750.869377476492</v>
      </c>
      <c r="Y17" s="8">
        <v>14905.078708369301</v>
      </c>
      <c r="Z17" s="8">
        <v>16042.806898184064</v>
      </c>
      <c r="AA17" s="8">
        <v>17170.395474987388</v>
      </c>
      <c r="AB17" s="8">
        <v>18292.067598055484</v>
      </c>
      <c r="AC17" s="8">
        <v>19410.742859247486</v>
      </c>
      <c r="AD17" s="8">
        <v>20528.502880614753</v>
      </c>
      <c r="AE17" s="7">
        <v>21646.870668984568</v>
      </c>
      <c r="AF17" s="8">
        <v>22690.972192437388</v>
      </c>
      <c r="AG17" s="8">
        <v>23608.492542584918</v>
      </c>
      <c r="AH17" s="8">
        <v>24420.559425074483</v>
      </c>
      <c r="AI17" s="8">
        <v>25143.854004191351</v>
      </c>
      <c r="AJ17" s="8">
        <v>25791.722475824878</v>
      </c>
    </row>
    <row r="18" spans="6:36">
      <c r="F18">
        <f t="shared" si="1"/>
        <v>16</v>
      </c>
      <c r="G18" s="1">
        <f t="shared" si="0"/>
        <v>415.94819839043396</v>
      </c>
      <c r="H18" s="1">
        <f t="shared" si="2"/>
        <v>237.16656133238391</v>
      </c>
      <c r="I18" s="1">
        <f t="shared" si="3"/>
        <v>178.78163705805005</v>
      </c>
      <c r="J18" s="2">
        <f t="shared" si="4"/>
        <v>71275.488261887644</v>
      </c>
      <c r="K18" s="1">
        <f t="shared" si="5"/>
        <v>2930.6594361345942</v>
      </c>
      <c r="L18" s="1"/>
      <c r="M18" s="1"/>
      <c r="N18" s="1"/>
      <c r="O18" s="37"/>
      <c r="P18" s="25">
        <f t="shared" si="8"/>
        <v>1.5000000000000001E-2</v>
      </c>
      <c r="Q18" s="8">
        <v>2366.1815632009939</v>
      </c>
      <c r="R18" s="8">
        <v>4683.5771615214499</v>
      </c>
      <c r="S18" s="8">
        <v>6935.7797778464492</v>
      </c>
      <c r="T18" s="8">
        <v>8738.1000664218027</v>
      </c>
      <c r="U18" s="8">
        <v>10311.537357330408</v>
      </c>
      <c r="V18" s="8">
        <v>11775.651715104779</v>
      </c>
      <c r="W18" s="8">
        <v>13181.669000625392</v>
      </c>
      <c r="X18" s="8">
        <v>14555.189289491609</v>
      </c>
      <c r="Y18" s="8">
        <v>15910.423024915644</v>
      </c>
      <c r="Z18" s="8">
        <v>17255.885489305565</v>
      </c>
      <c r="AA18" s="8">
        <v>18596.985208396603</v>
      </c>
      <c r="AB18" s="8">
        <v>19937.318159227139</v>
      </c>
      <c r="AC18" s="8">
        <v>21279.364655553753</v>
      </c>
      <c r="AD18" s="8">
        <v>22624.887570845716</v>
      </c>
      <c r="AE18" s="7">
        <v>23975.17127362762</v>
      </c>
      <c r="AF18" s="8">
        <v>25237.183056888567</v>
      </c>
      <c r="AG18" s="8">
        <v>26345.699832828923</v>
      </c>
      <c r="AH18" s="8">
        <v>27326.343919790477</v>
      </c>
      <c r="AI18" s="8">
        <v>28199.345239186623</v>
      </c>
      <c r="AJ18" s="8">
        <v>28980.889338123598</v>
      </c>
    </row>
    <row r="19" spans="6:36">
      <c r="F19">
        <f t="shared" si="1"/>
        <v>17</v>
      </c>
      <c r="G19" s="1">
        <f t="shared" si="0"/>
        <v>415.94819839043396</v>
      </c>
      <c r="H19" s="1">
        <f t="shared" si="2"/>
        <v>237.75947773571485</v>
      </c>
      <c r="I19" s="1">
        <f t="shared" si="3"/>
        <v>178.18872065471911</v>
      </c>
      <c r="J19" s="2">
        <f t="shared" si="4"/>
        <v>71037.728784151928</v>
      </c>
      <c r="K19" s="1">
        <f t="shared" si="5"/>
        <v>3108.8481567893132</v>
      </c>
      <c r="L19" s="1"/>
      <c r="M19" s="1"/>
      <c r="N19" s="1"/>
      <c r="O19" s="37"/>
      <c r="P19" s="25">
        <f t="shared" si="8"/>
        <v>1.7500000000000002E-2</v>
      </c>
      <c r="Q19" s="8">
        <v>2366.1815632009939</v>
      </c>
      <c r="R19" s="8">
        <v>4683.5771615214499</v>
      </c>
      <c r="S19" s="8">
        <v>6954.0900161022628</v>
      </c>
      <c r="T19" s="8">
        <v>8856.5300481669219</v>
      </c>
      <c r="U19" s="8">
        <v>10574.446006974</v>
      </c>
      <c r="V19" s="8">
        <v>12207.237311073457</v>
      </c>
      <c r="W19" s="8">
        <v>13797.481421416354</v>
      </c>
      <c r="X19" s="8">
        <v>15366.446140797092</v>
      </c>
      <c r="Y19" s="8">
        <v>16925.927075528543</v>
      </c>
      <c r="Z19" s="8">
        <v>18482.98264493934</v>
      </c>
      <c r="AA19" s="8">
        <v>20042.086380167952</v>
      </c>
      <c r="AB19" s="8">
        <v>21606.203092714091</v>
      </c>
      <c r="AC19" s="8">
        <v>23177.368366754057</v>
      </c>
      <c r="AD19" s="8">
        <v>24757.019712646452</v>
      </c>
      <c r="AE19" s="7">
        <v>26346.195272433946</v>
      </c>
      <c r="AF19" s="8">
        <v>27832.71580222272</v>
      </c>
      <c r="AG19" s="8">
        <v>29137.7023643912</v>
      </c>
      <c r="AH19" s="8">
        <v>30291.462768419718</v>
      </c>
      <c r="AI19" s="8">
        <v>31317.926533201848</v>
      </c>
      <c r="AJ19" s="8">
        <v>32236.239364376281</v>
      </c>
    </row>
    <row r="20" spans="6:36">
      <c r="F20">
        <f t="shared" si="1"/>
        <v>18</v>
      </c>
      <c r="G20" s="1">
        <f t="shared" si="0"/>
        <v>415.94819839043396</v>
      </c>
      <c r="H20" s="1">
        <f t="shared" si="2"/>
        <v>238.35387643005413</v>
      </c>
      <c r="I20" s="1">
        <f t="shared" si="3"/>
        <v>177.59432196037983</v>
      </c>
      <c r="J20" s="2">
        <f t="shared" si="4"/>
        <v>70799.374907721867</v>
      </c>
      <c r="K20" s="1">
        <f t="shared" si="5"/>
        <v>3286.4424787496928</v>
      </c>
      <c r="L20" s="1"/>
      <c r="M20" s="1"/>
      <c r="N20" s="1"/>
      <c r="O20" s="37"/>
      <c r="P20" s="28">
        <f t="shared" si="8"/>
        <v>0.02</v>
      </c>
      <c r="Q20" s="7">
        <v>2366.1815632009939</v>
      </c>
      <c r="R20" s="7">
        <v>4683.5771615214499</v>
      </c>
      <c r="S20" s="7">
        <v>6972.4141414946898</v>
      </c>
      <c r="T20" s="7">
        <v>8975.2427116652252</v>
      </c>
      <c r="U20" s="7">
        <v>10838.400848013167</v>
      </c>
      <c r="V20" s="7">
        <v>12641.211980697813</v>
      </c>
      <c r="W20" s="7">
        <v>14417.638853966382</v>
      </c>
      <c r="X20" s="7">
        <v>16184.630970884778</v>
      </c>
      <c r="Y20" s="7">
        <v>17951.57379455959</v>
      </c>
      <c r="Z20" s="7">
        <v>19724.068477661909</v>
      </c>
      <c r="AA20" s="7">
        <v>21505.649966972309</v>
      </c>
      <c r="AB20" s="7">
        <v>23298.646098405927</v>
      </c>
      <c r="AC20" s="7">
        <v>25104.640226826021</v>
      </c>
      <c r="AD20" s="7">
        <v>26924.73562384137</v>
      </c>
      <c r="AE20" s="34">
        <v>28759.714152344553</v>
      </c>
      <c r="AF20" s="7">
        <v>30477.236627707913</v>
      </c>
      <c r="AG20" s="7">
        <v>31984.007325058705</v>
      </c>
      <c r="AH20" s="7">
        <v>33315.22107065063</v>
      </c>
      <c r="AI20" s="7">
        <v>34498.666306649189</v>
      </c>
      <c r="AJ20" s="7">
        <v>35556.576564679519</v>
      </c>
    </row>
    <row r="21" spans="6:36">
      <c r="F21">
        <f t="shared" si="1"/>
        <v>19</v>
      </c>
      <c r="G21" s="1">
        <f t="shared" si="0"/>
        <v>415.94819839043396</v>
      </c>
      <c r="H21" s="1">
        <f t="shared" si="2"/>
        <v>238.94976112112931</v>
      </c>
      <c r="I21" s="1">
        <f t="shared" si="3"/>
        <v>176.99843726930465</v>
      </c>
      <c r="J21" s="2">
        <f t="shared" si="4"/>
        <v>70560.425146600741</v>
      </c>
      <c r="K21" s="1">
        <f t="shared" si="5"/>
        <v>3463.4409160189975</v>
      </c>
      <c r="L21" s="1"/>
      <c r="M21" s="1"/>
      <c r="N21" s="1"/>
      <c r="O21" s="37"/>
      <c r="P21" s="28">
        <f t="shared" si="8"/>
        <v>2.2499999999999999E-2</v>
      </c>
      <c r="Q21" s="7">
        <v>2366.1815632009939</v>
      </c>
      <c r="R21" s="7">
        <v>4683.5771615214499</v>
      </c>
      <c r="S21" s="7">
        <v>6990.7521495618257</v>
      </c>
      <c r="T21" s="7">
        <v>9094.2379449496857</v>
      </c>
      <c r="U21" s="7">
        <v>11103.401309615321</v>
      </c>
      <c r="V21" s="7">
        <v>13077.573884784128</v>
      </c>
      <c r="W21" s="7">
        <v>15042.136655272841</v>
      </c>
      <c r="X21" s="7">
        <v>17009.733791668194</v>
      </c>
      <c r="Y21" s="7">
        <v>18987.344022618498</v>
      </c>
      <c r="Z21" s="7">
        <v>20979.109272070098</v>
      </c>
      <c r="AA21" s="7">
        <v>22987.620488823231</v>
      </c>
      <c r="AB21" s="7">
        <v>25014.560643917004</v>
      </c>
      <c r="AC21" s="7">
        <v>27061.051040005612</v>
      </c>
      <c r="AD21" s="7">
        <v>29127.849279981867</v>
      </c>
      <c r="AE21" s="35">
        <v>31215.468123340619</v>
      </c>
      <c r="AF21" s="7">
        <v>33170.36966315133</v>
      </c>
      <c r="AG21" s="7">
        <v>34884.068092113077</v>
      </c>
      <c r="AH21" s="7">
        <v>36396.85813917128</v>
      </c>
      <c r="AI21" s="7">
        <v>37740.555564248927</v>
      </c>
      <c r="AJ21" s="7">
        <v>38940.616735656462</v>
      </c>
    </row>
    <row r="22" spans="6:36">
      <c r="F22">
        <f t="shared" si="1"/>
        <v>20</v>
      </c>
      <c r="G22" s="1">
        <f t="shared" si="0"/>
        <v>415.94819839043396</v>
      </c>
      <c r="H22" s="1">
        <f t="shared" si="2"/>
        <v>239.5471355239321</v>
      </c>
      <c r="I22" s="1">
        <f t="shared" si="3"/>
        <v>176.40106286650186</v>
      </c>
      <c r="J22" s="2">
        <f t="shared" si="4"/>
        <v>70320.878011076813</v>
      </c>
      <c r="K22" s="1">
        <f t="shared" si="5"/>
        <v>3639.8419788854994</v>
      </c>
      <c r="L22" s="1"/>
      <c r="M22" s="1"/>
      <c r="N22" s="1"/>
      <c r="O22" s="37"/>
      <c r="P22" s="28">
        <f t="shared" si="8"/>
        <v>2.4999999999999998E-2</v>
      </c>
      <c r="Q22" s="7">
        <v>2366.1815632009939</v>
      </c>
      <c r="R22" s="7">
        <v>4683.5771615214499</v>
      </c>
      <c r="S22" s="7">
        <v>7009.104035826881</v>
      </c>
      <c r="T22" s="7">
        <v>9213.515632955412</v>
      </c>
      <c r="U22" s="7">
        <v>11369.446788853669</v>
      </c>
      <c r="V22" s="7">
        <v>13516.321040506467</v>
      </c>
      <c r="W22" s="7">
        <v>15670.969751621131</v>
      </c>
      <c r="X22" s="7">
        <v>17841.7435932804</v>
      </c>
      <c r="Y22" s="7">
        <v>20033.216521785293</v>
      </c>
      <c r="Z22" s="7">
        <v>22248.067519865075</v>
      </c>
      <c r="AA22" s="7">
        <v>24487.936082316875</v>
      </c>
      <c r="AB22" s="7">
        <v>26753.850105826066</v>
      </c>
      <c r="AC22" s="7">
        <v>29046.45643613048</v>
      </c>
      <c r="AD22" s="7">
        <v>31366.152751889447</v>
      </c>
      <c r="AE22" s="35">
        <v>33713.166835080869</v>
      </c>
      <c r="AF22" s="7">
        <v>35911.698132398778</v>
      </c>
      <c r="AG22" s="7">
        <v>37837.28609225533</v>
      </c>
      <c r="AH22" s="7">
        <v>39535.550350352525</v>
      </c>
      <c r="AI22" s="7">
        <v>41042.512064169227</v>
      </c>
      <c r="AJ22" s="7">
        <v>42386.993299359608</v>
      </c>
    </row>
    <row r="23" spans="6:36">
      <c r="F23">
        <f t="shared" si="1"/>
        <v>21</v>
      </c>
      <c r="G23" s="1">
        <f t="shared" si="0"/>
        <v>415.94819839043407</v>
      </c>
      <c r="H23" s="1">
        <f t="shared" si="2"/>
        <v>240.14600336274205</v>
      </c>
      <c r="I23" s="1">
        <f t="shared" si="3"/>
        <v>175.80219502769202</v>
      </c>
      <c r="J23" s="2">
        <f t="shared" si="4"/>
        <v>70080.732007714076</v>
      </c>
      <c r="K23" s="1">
        <f t="shared" si="5"/>
        <v>3815.6441739131915</v>
      </c>
      <c r="L23" s="1"/>
      <c r="M23" s="1"/>
      <c r="N23" s="1"/>
      <c r="O23" s="37"/>
      <c r="P23" s="28">
        <f t="shared" si="8"/>
        <v>2.7499999999999997E-2</v>
      </c>
      <c r="Q23" s="7">
        <v>2366.1815632009939</v>
      </c>
      <c r="R23" s="7">
        <v>4683.5771615214499</v>
      </c>
      <c r="S23" s="7">
        <v>7027.4697957981743</v>
      </c>
      <c r="T23" s="7">
        <v>9333.0756575256291</v>
      </c>
      <c r="U23" s="7">
        <v>11636.536650788301</v>
      </c>
      <c r="V23" s="7">
        <v>13957.451321900642</v>
      </c>
      <c r="W23" s="7">
        <v>16304.132640592377</v>
      </c>
      <c r="X23" s="7">
        <v>18680.648350403433</v>
      </c>
      <c r="Y23" s="7">
        <v>21089.167992323844</v>
      </c>
      <c r="Z23" s="7">
        <v>23530.901958555467</v>
      </c>
      <c r="AA23" s="7">
        <v>26006.528581624982</v>
      </c>
      <c r="AB23" s="7">
        <v>28516.407926063574</v>
      </c>
      <c r="AC23" s="7">
        <v>31060.697153471945</v>
      </c>
      <c r="AD23" s="7">
        <v>33639.416690148952</v>
      </c>
      <c r="AE23" s="35">
        <v>36252.490169749501</v>
      </c>
      <c r="AF23" s="7">
        <v>38700.765633372626</v>
      </c>
      <c r="AG23" s="7">
        <v>40843.01282740631</v>
      </c>
      <c r="AH23" s="7">
        <v>42730.414215839177</v>
      </c>
      <c r="AI23" s="7">
        <v>44403.384763956812</v>
      </c>
      <c r="AJ23" s="7">
        <v>45894.263469475707</v>
      </c>
    </row>
    <row r="24" spans="6:36">
      <c r="F24">
        <f t="shared" si="1"/>
        <v>22</v>
      </c>
      <c r="G24" s="1">
        <f t="shared" si="0"/>
        <v>415.94819839043407</v>
      </c>
      <c r="H24" s="1">
        <f t="shared" si="2"/>
        <v>240.74636837114886</v>
      </c>
      <c r="I24" s="1">
        <f t="shared" si="3"/>
        <v>175.20183001928521</v>
      </c>
      <c r="J24" s="2">
        <f t="shared" si="4"/>
        <v>69839.985639342922</v>
      </c>
      <c r="K24" s="1">
        <f t="shared" si="5"/>
        <v>3990.8460039324768</v>
      </c>
      <c r="L24" s="1"/>
      <c r="M24" s="1"/>
      <c r="N24" s="1"/>
      <c r="O24" s="37"/>
      <c r="P24" s="28">
        <f t="shared" si="8"/>
        <v>2.9999999999999995E-2</v>
      </c>
      <c r="Q24" s="7">
        <v>2366.1815632009939</v>
      </c>
      <c r="R24" s="7">
        <v>4683.5771615214499</v>
      </c>
      <c r="S24" s="7">
        <v>7045.8494249692003</v>
      </c>
      <c r="T24" s="7">
        <v>9452.9178974177448</v>
      </c>
      <c r="U24" s="7">
        <v>11904.670228550578</v>
      </c>
      <c r="V24" s="7">
        <v>14400.962460388258</v>
      </c>
      <c r="W24" s="7">
        <v>16941.619393220168</v>
      </c>
      <c r="X24" s="7">
        <v>19526.435029122636</v>
      </c>
      <c r="Y24" s="7">
        <v>22155.173090871904</v>
      </c>
      <c r="Z24" s="7">
        <v>24827.567613704152</v>
      </c>
      <c r="AA24" s="7">
        <v>27543.323607037473</v>
      </c>
      <c r="AB24" s="7">
        <v>30302.117782958951</v>
      </c>
      <c r="AC24" s="7">
        <v>33103.599347989788</v>
      </c>
      <c r="AD24" s="7">
        <v>35947.390854380021</v>
      </c>
      <c r="AE24" s="35">
        <v>38833.089106951578</v>
      </c>
      <c r="AF24" s="7">
        <v>41537.077526954694</v>
      </c>
      <c r="AG24" s="7">
        <v>43900.552052727515</v>
      </c>
      <c r="AH24" s="7">
        <v>45980.509652067834</v>
      </c>
      <c r="AI24" s="7">
        <v>47821.95850659471</v>
      </c>
      <c r="AJ24" s="7">
        <v>49460.91468912967</v>
      </c>
    </row>
    <row r="25" spans="6:36">
      <c r="F25">
        <f t="shared" si="1"/>
        <v>23</v>
      </c>
      <c r="G25" s="1">
        <f t="shared" si="0"/>
        <v>415.9481983904339</v>
      </c>
      <c r="H25" s="1">
        <f t="shared" si="2"/>
        <v>241.3482342920766</v>
      </c>
      <c r="I25" s="1">
        <f t="shared" si="3"/>
        <v>174.5999640983573</v>
      </c>
      <c r="J25" s="2">
        <f t="shared" si="4"/>
        <v>69598.637405050846</v>
      </c>
      <c r="K25" s="1">
        <f t="shared" si="5"/>
        <v>4165.4459680308337</v>
      </c>
      <c r="L25" s="1"/>
      <c r="M25" s="1"/>
      <c r="N25" s="1"/>
      <c r="O25" s="37"/>
      <c r="P25" s="28">
        <f t="shared" si="8"/>
        <v>3.2499999999999994E-2</v>
      </c>
      <c r="Q25" s="7">
        <v>2366.1815632009939</v>
      </c>
      <c r="R25" s="7">
        <v>4683.5771615214499</v>
      </c>
      <c r="S25" s="7">
        <v>7064.242918818617</v>
      </c>
      <c r="T25" s="7">
        <v>9573.0422283095395</v>
      </c>
      <c r="U25" s="7">
        <v>12173.846823431089</v>
      </c>
      <c r="V25" s="7">
        <v>14846.852045330777</v>
      </c>
      <c r="W25" s="7">
        <v>17583.423656295086</v>
      </c>
      <c r="X25" s="7">
        <v>20379.08959429829</v>
      </c>
      <c r="Y25" s="7">
        <v>23231.204450080419</v>
      </c>
      <c r="Z25" s="7">
        <v>26138.01584463496</v>
      </c>
      <c r="AA25" s="7">
        <v>29098.240660833253</v>
      </c>
      <c r="AB25" s="7">
        <v>32110.85377642083</v>
      </c>
      <c r="AC25" s="7">
        <v>35174.974927854433</v>
      </c>
      <c r="AD25" s="7">
        <v>38289.804684939038</v>
      </c>
      <c r="AE25" s="35">
        <v>41454.58665616787</v>
      </c>
      <c r="AF25" s="7">
        <v>44420.102426476958</v>
      </c>
      <c r="AG25" s="7">
        <v>47009.162092390077</v>
      </c>
      <c r="AH25" s="7">
        <v>49284.843423638624</v>
      </c>
      <c r="AI25" s="7">
        <v>51296.958908751039</v>
      </c>
      <c r="AJ25" s="7">
        <v>53085.371283375651</v>
      </c>
    </row>
    <row r="26" spans="6:36">
      <c r="F26">
        <f t="shared" si="1"/>
        <v>24</v>
      </c>
      <c r="G26" s="1">
        <f t="shared" si="0"/>
        <v>415.94819839043396</v>
      </c>
      <c r="H26" s="1">
        <f t="shared" si="2"/>
        <v>241.95160487780686</v>
      </c>
      <c r="I26" s="1">
        <f t="shared" si="3"/>
        <v>173.9965935126271</v>
      </c>
      <c r="J26" s="2">
        <f t="shared" si="4"/>
        <v>69356.685800173043</v>
      </c>
      <c r="K26" s="1">
        <f t="shared" si="5"/>
        <v>4339.4425615434611</v>
      </c>
      <c r="L26" s="1"/>
      <c r="M26" s="1"/>
      <c r="N26" s="1"/>
      <c r="O26" s="37"/>
      <c r="P26" s="28">
        <f t="shared" si="8"/>
        <v>3.4999999999999996E-2</v>
      </c>
      <c r="Q26" s="7">
        <v>2366.1815632009939</v>
      </c>
      <c r="R26" s="7">
        <v>4683.5771615214499</v>
      </c>
      <c r="S26" s="7">
        <v>7082.6502728103051</v>
      </c>
      <c r="T26" s="7">
        <v>9693.4485228054655</v>
      </c>
      <c r="U26" s="7">
        <v>12444.065704970906</v>
      </c>
      <c r="V26" s="7">
        <v>15295.117524613268</v>
      </c>
      <c r="W26" s="7">
        <v>18229.538654814914</v>
      </c>
      <c r="X26" s="7">
        <v>21238.597017446791</v>
      </c>
      <c r="Y26" s="7">
        <v>24317.232699672666</v>
      </c>
      <c r="Z26" s="7">
        <v>27462.194393510545</v>
      </c>
      <c r="AA26" s="7">
        <v>30671.193230242428</v>
      </c>
      <c r="AB26" s="7">
        <v>33942.480626682911</v>
      </c>
      <c r="AC26" s="7">
        <v>37274.621912000905</v>
      </c>
      <c r="AD26" s="7">
        <v>40666.367914546354</v>
      </c>
      <c r="AE26" s="35">
        <v>44116.578852000872</v>
      </c>
      <c r="AF26" s="7">
        <v>47349.273779123869</v>
      </c>
      <c r="AG26" s="7">
        <v>50168.058277966891</v>
      </c>
      <c r="AH26" s="7">
        <v>52642.372735667297</v>
      </c>
      <c r="AI26" s="7">
        <v>54827.05741250344</v>
      </c>
      <c r="AJ26" s="7">
        <v>56766.001269053901</v>
      </c>
    </row>
    <row r="27" spans="6:36">
      <c r="F27">
        <f t="shared" si="1"/>
        <v>25</v>
      </c>
      <c r="G27" s="1">
        <f t="shared" si="0"/>
        <v>415.94819839043396</v>
      </c>
      <c r="H27" s="1">
        <f t="shared" si="2"/>
        <v>242.55648389000135</v>
      </c>
      <c r="I27" s="1">
        <f t="shared" si="3"/>
        <v>173.39171450043261</v>
      </c>
      <c r="J27" s="2">
        <f t="shared" si="4"/>
        <v>69114.129316283041</v>
      </c>
      <c r="K27" s="1">
        <f t="shared" si="5"/>
        <v>4512.8342760438936</v>
      </c>
      <c r="L27" s="1"/>
      <c r="M27" s="1"/>
      <c r="N27" s="1"/>
      <c r="O27" s="37"/>
      <c r="P27" s="28">
        <f t="shared" si="8"/>
        <v>3.7499999999999999E-2</v>
      </c>
      <c r="Q27" s="7">
        <v>2366.1815632009939</v>
      </c>
      <c r="R27" s="7">
        <v>4683.5771615214499</v>
      </c>
      <c r="S27" s="7">
        <v>7101.0714823933649</v>
      </c>
      <c r="T27" s="7">
        <v>9814.1366504430807</v>
      </c>
      <c r="U27" s="7">
        <v>12715.326111056182</v>
      </c>
      <c r="V27" s="7">
        <v>15745.756205257703</v>
      </c>
      <c r="W27" s="7">
        <v>18879.957194579063</v>
      </c>
      <c r="X27" s="7">
        <v>22104.94128512275</v>
      </c>
      <c r="Y27" s="7">
        <v>25413.226488892709</v>
      </c>
      <c r="Z27" s="7">
        <v>28800.047437686913</v>
      </c>
      <c r="AA27" s="7">
        <v>32262.088897246904</v>
      </c>
      <c r="AB27" s="7">
        <v>35796.85388601484</v>
      </c>
      <c r="AC27" s="7">
        <v>39402.324811405175</v>
      </c>
      <c r="AD27" s="7">
        <v>43076.771217195026</v>
      </c>
      <c r="AE27" s="35">
        <v>46818.635807196202</v>
      </c>
      <c r="AF27" s="7">
        <v>50323.991530166306</v>
      </c>
      <c r="AG27" s="7">
        <v>53376.415493812361</v>
      </c>
      <c r="AH27" s="7">
        <v>56052.008949719762</v>
      </c>
      <c r="AI27" s="7">
        <v>58410.876461527623</v>
      </c>
      <c r="AJ27" s="7">
        <v>60501.123265062539</v>
      </c>
    </row>
    <row r="28" spans="6:36">
      <c r="F28">
        <f t="shared" si="1"/>
        <v>26</v>
      </c>
      <c r="G28" s="1">
        <f t="shared" si="0"/>
        <v>415.94819839043396</v>
      </c>
      <c r="H28" s="1">
        <f t="shared" si="2"/>
        <v>243.16287509972634</v>
      </c>
      <c r="I28" s="1">
        <f t="shared" si="3"/>
        <v>172.78532329070762</v>
      </c>
      <c r="J28" s="2">
        <f t="shared" si="4"/>
        <v>68870.966441183307</v>
      </c>
      <c r="K28" s="1">
        <f t="shared" si="5"/>
        <v>4685.6195993346009</v>
      </c>
      <c r="L28" s="1"/>
      <c r="M28" s="1"/>
      <c r="N28" s="1"/>
      <c r="O28" s="37"/>
      <c r="P28" s="28">
        <f t="shared" si="8"/>
        <v>0.04</v>
      </c>
      <c r="Q28" s="7">
        <v>2366.1815632009939</v>
      </c>
      <c r="R28" s="7">
        <v>4683.5771615214499</v>
      </c>
      <c r="S28" s="7">
        <v>7119.5065430021614</v>
      </c>
      <c r="T28" s="7">
        <v>9935.1064776995772</v>
      </c>
      <c r="U28" s="7">
        <v>12987.627248016221</v>
      </c>
      <c r="V28" s="7">
        <v>16198.765254065325</v>
      </c>
      <c r="W28" s="7">
        <v>19534.671664925372</v>
      </c>
      <c r="X28" s="7">
        <v>22978.105407793195</v>
      </c>
      <c r="Y28" s="7">
        <v>26519.152510310028</v>
      </c>
      <c r="Z28" s="7">
        <v>30151.515645242722</v>
      </c>
      <c r="AA28" s="7">
        <v>33870.829454952291</v>
      </c>
      <c r="AB28" s="7">
        <v>37673.820162762109</v>
      </c>
      <c r="AC28" s="7">
        <v>41557.855031706618</v>
      </c>
      <c r="AD28" s="7">
        <v>45520.686891572819</v>
      </c>
      <c r="AE28" s="36">
        <v>49560.302818220705</v>
      </c>
      <c r="AF28" s="7">
        <v>53343.623860647953</v>
      </c>
      <c r="AG28" s="7">
        <v>56633.370813457972</v>
      </c>
      <c r="AH28" s="7">
        <v>59512.621397697185</v>
      </c>
      <c r="AI28" s="7">
        <v>62046.994762912742</v>
      </c>
      <c r="AJ28" s="7">
        <v>64289.01344719591</v>
      </c>
    </row>
    <row r="29" spans="6:36">
      <c r="F29">
        <f t="shared" si="1"/>
        <v>27</v>
      </c>
      <c r="G29" s="1">
        <f t="shared" si="0"/>
        <v>415.94819839043396</v>
      </c>
      <c r="H29" s="1">
        <f t="shared" si="2"/>
        <v>243.77078228747567</v>
      </c>
      <c r="I29" s="1">
        <f t="shared" si="3"/>
        <v>172.17741610295829</v>
      </c>
      <c r="J29" s="2">
        <f t="shared" si="4"/>
        <v>68627.195658895827</v>
      </c>
      <c r="K29" s="1">
        <f t="shared" si="5"/>
        <v>4857.7970154375589</v>
      </c>
      <c r="L29" s="1"/>
      <c r="M29" s="1"/>
      <c r="N29" s="1"/>
      <c r="O29" s="37"/>
      <c r="P29" s="25">
        <f t="shared" si="8"/>
        <v>4.2500000000000003E-2</v>
      </c>
      <c r="Q29" s="8">
        <v>2366.1815632009939</v>
      </c>
      <c r="R29" s="8">
        <v>4683.5771615214499</v>
      </c>
      <c r="S29" s="8">
        <v>7137.9554500563454</v>
      </c>
      <c r="T29" s="8">
        <v>10056.357867998424</v>
      </c>
      <c r="U29" s="8">
        <v>13260.96829072481</v>
      </c>
      <c r="V29" s="8">
        <v>16654.141698287993</v>
      </c>
      <c r="W29" s="8">
        <v>20193.674041606882</v>
      </c>
      <c r="X29" s="8">
        <v>23858.071429194508</v>
      </c>
      <c r="Y29" s="8">
        <v>27634.975524945916</v>
      </c>
      <c r="Z29" s="8">
        <v>31516.536233579754</v>
      </c>
      <c r="AA29" s="8">
        <v>35497.311030250916</v>
      </c>
      <c r="AB29" s="8">
        <v>39573.217357052468</v>
      </c>
      <c r="AC29" s="8">
        <v>43740.971295741263</v>
      </c>
      <c r="AD29" s="8">
        <v>47997.769576127299</v>
      </c>
      <c r="AE29" s="7">
        <v>52341.101518011506</v>
      </c>
      <c r="AF29" s="8">
        <v>56407.508988929512</v>
      </c>
      <c r="AG29" s="8">
        <v>59938.026210858698</v>
      </c>
      <c r="AH29" s="8">
        <v>63023.041268074674</v>
      </c>
      <c r="AI29" s="8">
        <v>65733.952596392061</v>
      </c>
      <c r="AJ29" s="8">
        <v>68127.912493496187</v>
      </c>
    </row>
    <row r="30" spans="6:36">
      <c r="F30">
        <f t="shared" si="1"/>
        <v>28</v>
      </c>
      <c r="G30" s="1">
        <f t="shared" si="0"/>
        <v>415.9481983904339</v>
      </c>
      <c r="H30" s="1">
        <f t="shared" si="2"/>
        <v>244.38020924319434</v>
      </c>
      <c r="I30" s="1">
        <f t="shared" si="3"/>
        <v>171.56798914723956</v>
      </c>
      <c r="J30" s="2">
        <f t="shared" si="4"/>
        <v>68382.815449652626</v>
      </c>
      <c r="K30" s="1">
        <f t="shared" si="5"/>
        <v>5029.365004584798</v>
      </c>
      <c r="L30" s="1"/>
      <c r="M30" s="1"/>
      <c r="N30" s="1"/>
      <c r="O30" s="37"/>
      <c r="P30" s="25">
        <f t="shared" si="8"/>
        <v>4.5000000000000005E-2</v>
      </c>
      <c r="Q30" s="8">
        <v>2366.1815632009939</v>
      </c>
      <c r="R30" s="8">
        <v>4683.5771615214499</v>
      </c>
      <c r="S30" s="8">
        <v>7156.4181989608742</v>
      </c>
      <c r="T30" s="8">
        <v>10177.890681716128</v>
      </c>
      <c r="U30" s="8">
        <v>13535.348382704778</v>
      </c>
      <c r="V30" s="8">
        <v>17111.882426328146</v>
      </c>
      <c r="W30" s="8">
        <v>20856.955889807057</v>
      </c>
      <c r="X30" s="8">
        <v>24744.820436162423</v>
      </c>
      <c r="Y30" s="8">
        <v>28760.658388685304</v>
      </c>
      <c r="Z30" s="8">
        <v>32895.04303098152</v>
      </c>
      <c r="AA30" s="8">
        <v>37141.424212482882</v>
      </c>
      <c r="AB30" s="8">
        <v>41494.874907477039</v>
      </c>
      <c r="AC30" s="8">
        <v>45951.420084503232</v>
      </c>
      <c r="AD30" s="8">
        <v>50507.656992820208</v>
      </c>
      <c r="AE30" s="7">
        <v>55160.531070388708</v>
      </c>
      <c r="AF30" s="8">
        <v>59514.957026359341</v>
      </c>
      <c r="AG30" s="8">
        <v>63289.451330293232</v>
      </c>
      <c r="AH30" s="8">
        <v>66582.065539198229</v>
      </c>
      <c r="AI30" s="8">
        <v>69470.257133818144</v>
      </c>
      <c r="AJ30" s="8">
        <v>72016.032468468038</v>
      </c>
    </row>
    <row r="31" spans="6:36">
      <c r="F31">
        <f t="shared" si="1"/>
        <v>29</v>
      </c>
      <c r="G31" s="1">
        <f t="shared" si="0"/>
        <v>415.9481983904339</v>
      </c>
      <c r="H31" s="1">
        <f t="shared" si="2"/>
        <v>244.99115976630236</v>
      </c>
      <c r="I31" s="1">
        <f t="shared" si="3"/>
        <v>170.95703862413154</v>
      </c>
      <c r="J31" s="2">
        <f t="shared" si="4"/>
        <v>68137.824289886325</v>
      </c>
      <c r="K31" s="1">
        <f t="shared" si="5"/>
        <v>5200.3220432089292</v>
      </c>
      <c r="L31" s="1"/>
      <c r="M31" s="1"/>
      <c r="N31" s="1"/>
      <c r="O31" s="37"/>
      <c r="P31" s="25">
        <f t="shared" si="8"/>
        <v>4.7500000000000007E-2</v>
      </c>
      <c r="Q31" s="8">
        <v>2366.1815632009939</v>
      </c>
      <c r="R31" s="8">
        <v>4683.5771615214499</v>
      </c>
      <c r="S31" s="8">
        <v>7174.8947851060466</v>
      </c>
      <c r="T31" s="8">
        <v>10299.704776189115</v>
      </c>
      <c r="U31" s="8">
        <v>13810.766636236016</v>
      </c>
      <c r="V31" s="8">
        <v>17571.984188466929</v>
      </c>
      <c r="W31" s="8">
        <v>21524.508367290968</v>
      </c>
      <c r="X31" s="8">
        <v>25638.332568924394</v>
      </c>
      <c r="Y31" s="8">
        <v>29896.162079936359</v>
      </c>
      <c r="Z31" s="8">
        <v>34286.966541016336</v>
      </c>
      <c r="AA31" s="8">
        <v>38803.054187791131</v>
      </c>
      <c r="AB31" s="8">
        <v>43438.614048031792</v>
      </c>
      <c r="AC31" s="8">
        <v>48188.936095004152</v>
      </c>
      <c r="AD31" s="8">
        <v>53049.970716549709</v>
      </c>
      <c r="AE31" s="7">
        <v>58018.069400542176</v>
      </c>
      <c r="AF31" s="8">
        <v>62665.251877288734</v>
      </c>
      <c r="AG31" s="8">
        <v>66686.686298834233</v>
      </c>
      <c r="AH31" s="8">
        <v>70188.460934893243</v>
      </c>
      <c r="AI31" s="8">
        <v>73254.387733141397</v>
      </c>
      <c r="AJ31" s="8">
        <v>75951.563597482484</v>
      </c>
    </row>
    <row r="32" spans="6:36">
      <c r="F32">
        <f t="shared" si="1"/>
        <v>30</v>
      </c>
      <c r="G32" s="1">
        <f t="shared" si="0"/>
        <v>415.94819839043396</v>
      </c>
      <c r="H32" s="1">
        <f t="shared" si="2"/>
        <v>245.60363766571814</v>
      </c>
      <c r="I32" s="1">
        <f t="shared" si="3"/>
        <v>170.34456072471582</v>
      </c>
      <c r="J32" s="2">
        <f t="shared" si="4"/>
        <v>67892.220652220611</v>
      </c>
      <c r="K32" s="1">
        <f t="shared" si="5"/>
        <v>5370.6666039336451</v>
      </c>
      <c r="L32" s="1"/>
      <c r="M32" s="1"/>
      <c r="N32" s="1"/>
      <c r="O32" s="37"/>
      <c r="P32" s="25">
        <f t="shared" si="8"/>
        <v>5.000000000000001E-2</v>
      </c>
      <c r="Q32" s="8">
        <v>2366.1815632009939</v>
      </c>
      <c r="R32" s="8">
        <v>4683.5771615214499</v>
      </c>
      <c r="S32" s="8">
        <v>7193.3852038675204</v>
      </c>
      <c r="T32" s="8">
        <v>10421.800005720725</v>
      </c>
      <c r="U32" s="8">
        <v>14087.222132466541</v>
      </c>
      <c r="V32" s="8">
        <v>18034.443597620502</v>
      </c>
      <c r="W32" s="8">
        <v>22196.322227690238</v>
      </c>
      <c r="X32" s="8">
        <v>26538.587031844047</v>
      </c>
      <c r="Y32" s="8">
        <v>31041.44572849794</v>
      </c>
      <c r="Z32" s="8">
        <v>35692.234009664688</v>
      </c>
      <c r="AA32" s="8">
        <v>40482.080878856934</v>
      </c>
      <c r="AB32" s="8">
        <v>45404.248074587063</v>
      </c>
      <c r="AC32" s="8">
        <v>50453.242713471926</v>
      </c>
      <c r="AD32" s="8">
        <v>55624.316967173268</v>
      </c>
      <c r="AE32" s="7">
        <v>60913.174455956141</v>
      </c>
      <c r="AF32" s="8">
        <v>65857.653173672021</v>
      </c>
      <c r="AG32" s="8">
        <v>70128.744565559609</v>
      </c>
      <c r="AH32" s="8">
        <v>73840.967878418887</v>
      </c>
      <c r="AI32" s="8">
        <v>77084.801172922831</v>
      </c>
      <c r="AJ32" s="8">
        <v>79932.680886112488</v>
      </c>
    </row>
    <row r="33" spans="6:36">
      <c r="F33">
        <f t="shared" si="1"/>
        <v>31</v>
      </c>
      <c r="G33" s="1">
        <f t="shared" si="0"/>
        <v>415.94819839043384</v>
      </c>
      <c r="H33" s="1">
        <f t="shared" si="2"/>
        <v>246.21764675988234</v>
      </c>
      <c r="I33" s="1">
        <f t="shared" si="3"/>
        <v>169.7305516305515</v>
      </c>
      <c r="J33" s="2">
        <f t="shared" si="4"/>
        <v>67646.003005460734</v>
      </c>
      <c r="K33" s="1">
        <f t="shared" si="5"/>
        <v>5540.3971555641965</v>
      </c>
      <c r="L33" s="1"/>
      <c r="M33" s="1"/>
      <c r="N33" s="1"/>
      <c r="O33" s="37"/>
      <c r="P33" s="25">
        <f t="shared" si="8"/>
        <v>5.2500000000000012E-2</v>
      </c>
      <c r="Q33" s="8">
        <v>2366.1815632009939</v>
      </c>
      <c r="R33" s="8">
        <v>4683.5771615214499</v>
      </c>
      <c r="S33" s="8">
        <v>7211.8894506063443</v>
      </c>
      <c r="T33" s="8">
        <v>10544.176221588275</v>
      </c>
      <c r="U33" s="8">
        <v>14364.71392152702</v>
      </c>
      <c r="V33" s="8">
        <v>18499.257130123799</v>
      </c>
      <c r="W33" s="8">
        <v>22872.387823919671</v>
      </c>
      <c r="X33" s="8">
        <v>27445.562104606721</v>
      </c>
      <c r="Y33" s="8">
        <v>32196.466645595432</v>
      </c>
      <c r="Z33" s="8">
        <v>37110.769495047323</v>
      </c>
      <c r="AA33" s="8">
        <v>42178.379089692382</v>
      </c>
      <c r="AB33" s="8">
        <v>47391.582620131128</v>
      </c>
      <c r="AC33" s="8">
        <v>52744.052502301907</v>
      </c>
      <c r="AD33" s="8">
        <v>58230.287421039036</v>
      </c>
      <c r="AE33" s="7">
        <v>63845.28549214056</v>
      </c>
      <c r="AF33" s="8">
        <v>69091.398234595879</v>
      </c>
      <c r="AG33" s="8">
        <v>73614.615752062527</v>
      </c>
      <c r="AH33" s="8">
        <v>77538.304421788023</v>
      </c>
      <c r="AI33" s="8">
        <v>80959.936795485526</v>
      </c>
      <c r="AJ33" s="8">
        <v>83957.550542981073</v>
      </c>
    </row>
    <row r="34" spans="6:36">
      <c r="F34">
        <f t="shared" si="1"/>
        <v>32</v>
      </c>
      <c r="G34" s="1">
        <f t="shared" si="0"/>
        <v>415.94819839043396</v>
      </c>
      <c r="H34" s="1">
        <f t="shared" si="2"/>
        <v>246.83319087678214</v>
      </c>
      <c r="I34" s="1">
        <f t="shared" si="3"/>
        <v>169.11500751365182</v>
      </c>
      <c r="J34" s="2">
        <f t="shared" si="4"/>
        <v>67399.169814583947</v>
      </c>
      <c r="K34" s="1">
        <f t="shared" si="5"/>
        <v>5709.5121630778485</v>
      </c>
      <c r="L34" s="1"/>
      <c r="M34" s="1"/>
      <c r="N34" s="1"/>
      <c r="O34" s="37"/>
      <c r="P34" s="25">
        <f t="shared" si="8"/>
        <v>5.5000000000000014E-2</v>
      </c>
      <c r="Q34" s="8">
        <v>2366.1815632009939</v>
      </c>
      <c r="R34" s="8">
        <v>4683.5771615214499</v>
      </c>
      <c r="S34" s="8">
        <v>7230.4075206689868</v>
      </c>
      <c r="T34" s="8">
        <v>10666.833272050304</v>
      </c>
      <c r="U34" s="8">
        <v>14643.241022648263</v>
      </c>
      <c r="V34" s="8">
        <v>18966.421126541649</v>
      </c>
      <c r="W34" s="8">
        <v>23552.695111722787</v>
      </c>
      <c r="X34" s="8">
        <v>28359.235153833968</v>
      </c>
      <c r="Y34" s="8">
        <v>33361.180355041462</v>
      </c>
      <c r="Z34" s="8">
        <v>38542.49393962726</v>
      </c>
      <c r="AA34" s="8">
        <v>43891.818655158946</v>
      </c>
      <c r="AB34" s="8">
        <v>49400.415938026941</v>
      </c>
      <c r="AC34" s="8">
        <v>55061.067699155385</v>
      </c>
      <c r="AD34" s="8">
        <v>60867.460038920217</v>
      </c>
      <c r="AE34" s="7">
        <v>66813.824377562225</v>
      </c>
      <c r="AF34" s="8">
        <v>72365.704041253237</v>
      </c>
      <c r="AG34" s="8">
        <v>77143.268499324346</v>
      </c>
      <c r="AH34" s="8">
        <v>81279.170128650658</v>
      </c>
      <c r="AI34" s="8">
        <v>84878.221529133341</v>
      </c>
      <c r="AJ34" s="8">
        <v>88024.33616881886</v>
      </c>
    </row>
    <row r="35" spans="6:36">
      <c r="F35">
        <f t="shared" si="1"/>
        <v>33</v>
      </c>
      <c r="G35" s="1">
        <f t="shared" si="0"/>
        <v>415.94819839043396</v>
      </c>
      <c r="H35" s="1">
        <f t="shared" si="2"/>
        <v>247.4502738539741</v>
      </c>
      <c r="I35" s="1">
        <f t="shared" si="3"/>
        <v>168.49792453645986</v>
      </c>
      <c r="J35" s="2">
        <f t="shared" si="4"/>
        <v>67151.719540729973</v>
      </c>
      <c r="K35" s="1">
        <f t="shared" si="5"/>
        <v>5878.0100876143088</v>
      </c>
      <c r="L35" s="1"/>
      <c r="M35" s="1"/>
      <c r="N35" s="1"/>
      <c r="O35" s="37"/>
      <c r="P35" s="25">
        <f t="shared" si="8"/>
        <v>5.7500000000000016E-2</v>
      </c>
      <c r="Q35" s="8">
        <v>2366.1815632009939</v>
      </c>
      <c r="R35" s="8">
        <v>4683.5771615214499</v>
      </c>
      <c r="S35" s="8">
        <v>7248.9394093873498</v>
      </c>
      <c r="T35" s="8">
        <v>10789.771002353878</v>
      </c>
      <c r="U35" s="8">
        <v>14922.802424282085</v>
      </c>
      <c r="V35" s="8">
        <v>19435.931792506923</v>
      </c>
      <c r="W35" s="8">
        <v>24237.233653344167</v>
      </c>
      <c r="X35" s="8">
        <v>29279.58264511625</v>
      </c>
      <c r="Y35" s="8">
        <v>34535.540625479109</v>
      </c>
      <c r="Z35" s="8">
        <v>39987.325244755069</v>
      </c>
      <c r="AA35" s="8">
        <v>45622.264594876302</v>
      </c>
      <c r="AB35" s="8">
        <v>51430.539192504315</v>
      </c>
      <c r="AC35" s="8">
        <v>57403.980726592774</v>
      </c>
      <c r="AD35" s="8">
        <v>63535.399907260173</v>
      </c>
      <c r="AE35" s="7">
        <v>69818.196912250874</v>
      </c>
      <c r="AF35" s="8">
        <v>75679.76921811614</v>
      </c>
      <c r="AG35" s="8">
        <v>80713.653296635617</v>
      </c>
      <c r="AH35" s="8">
        <v>85062.249890274921</v>
      </c>
      <c r="AI35" s="8">
        <v>88838.074762409029</v>
      </c>
      <c r="AJ35" s="8">
        <v>92131.204678775728</v>
      </c>
    </row>
    <row r="36" spans="6:36">
      <c r="F36">
        <f t="shared" si="1"/>
        <v>34</v>
      </c>
      <c r="G36" s="1">
        <f t="shared" si="0"/>
        <v>415.9481983904339</v>
      </c>
      <c r="H36" s="1">
        <f t="shared" si="2"/>
        <v>248.06889953860897</v>
      </c>
      <c r="I36" s="1">
        <f t="shared" si="3"/>
        <v>167.87929885182493</v>
      </c>
      <c r="J36" s="2">
        <f t="shared" si="4"/>
        <v>66903.650641191358</v>
      </c>
      <c r="K36" s="1">
        <f t="shared" si="5"/>
        <v>6045.8893864661341</v>
      </c>
      <c r="L36" s="1"/>
      <c r="M36" s="1"/>
      <c r="N36" s="1"/>
      <c r="O36" s="37"/>
      <c r="P36" s="25">
        <f t="shared" si="8"/>
        <v>6.0000000000000019E-2</v>
      </c>
      <c r="Q36" s="8">
        <v>2366.1815632009939</v>
      </c>
      <c r="R36" s="8">
        <v>4683.5771615214499</v>
      </c>
      <c r="S36" s="8">
        <v>7267.4851120788053</v>
      </c>
      <c r="T36" s="8">
        <v>10912.989254742002</v>
      </c>
      <c r="U36" s="8">
        <v>15203.397084225177</v>
      </c>
      <c r="V36" s="8">
        <v>19907.785199585189</v>
      </c>
      <c r="W36" s="8">
        <v>24925.992621325702</v>
      </c>
      <c r="X36" s="8">
        <v>30206.580155450611</v>
      </c>
      <c r="Y36" s="8">
        <v>35719.499503662992</v>
      </c>
      <c r="Z36" s="8">
        <v>41445.178347425266</v>
      </c>
      <c r="AA36" s="8">
        <v>47369.57727117656</v>
      </c>
      <c r="AB36" s="8">
        <v>53481.736755607133</v>
      </c>
      <c r="AC36" s="8">
        <v>59772.474710627292</v>
      </c>
      <c r="AD36" s="8">
        <v>66233.660089659199</v>
      </c>
      <c r="AE36" s="7">
        <v>72857.794154653428</v>
      </c>
      <c r="AF36" s="8">
        <v>79032.776011363603</v>
      </c>
      <c r="AG36" s="8">
        <v>84324.705278967929</v>
      </c>
      <c r="AH36" s="8">
        <v>88886.217655628439</v>
      </c>
      <c r="AI36" s="8">
        <v>92837.913046043803</v>
      </c>
      <c r="AJ36" s="8">
        <v>96276.331929517139</v>
      </c>
    </row>
    <row r="37" spans="6:36">
      <c r="F37">
        <f t="shared" si="1"/>
        <v>35</v>
      </c>
      <c r="G37" s="1">
        <f t="shared" si="0"/>
        <v>415.9481983904339</v>
      </c>
      <c r="H37" s="1">
        <f t="shared" si="2"/>
        <v>248.6890717874555</v>
      </c>
      <c r="I37" s="1">
        <f t="shared" si="3"/>
        <v>167.2591266029784</v>
      </c>
      <c r="J37" s="2">
        <f t="shared" si="4"/>
        <v>66654.961569403909</v>
      </c>
      <c r="K37" s="1">
        <f t="shared" si="5"/>
        <v>6213.1485130691126</v>
      </c>
      <c r="L37" s="1"/>
      <c r="M37" s="1"/>
      <c r="N37" s="1"/>
      <c r="O37" s="37"/>
      <c r="P37" s="25">
        <f t="shared" si="8"/>
        <v>6.2500000000000014E-2</v>
      </c>
      <c r="Q37" s="8">
        <v>2366.1815632009939</v>
      </c>
      <c r="R37" s="8">
        <v>4683.5771615214499</v>
      </c>
      <c r="S37" s="8">
        <v>7286.0446240462306</v>
      </c>
      <c r="T37" s="8">
        <v>11036.487868461176</v>
      </c>
      <c r="U37" s="8">
        <v>15485.023929746216</v>
      </c>
      <c r="V37" s="8">
        <v>20381.977286165595</v>
      </c>
      <c r="W37" s="8">
        <v>25618.960802424474</v>
      </c>
      <c r="X37" s="8">
        <v>31140.20238607136</v>
      </c>
      <c r="Y37" s="8">
        <v>36913.00734873287</v>
      </c>
      <c r="Z37" s="8">
        <v>42915.965299106567</v>
      </c>
      <c r="AA37" s="8">
        <v>49133.612550759412</v>
      </c>
      <c r="AB37" s="8">
        <v>55553.786509811296</v>
      </c>
      <c r="AC37" s="8">
        <v>62166.224006590048</v>
      </c>
      <c r="AD37" s="8">
        <v>68961.782485577889</v>
      </c>
      <c r="AE37" s="7">
        <v>75931.99375145149</v>
      </c>
      <c r="AF37" s="8">
        <v>82423.892255979619</v>
      </c>
      <c r="AG37" s="8">
        <v>87975.346979994312</v>
      </c>
      <c r="AH37" s="8">
        <v>92749.740058154028</v>
      </c>
      <c r="AI37" s="8">
        <v>96876.154601064482</v>
      </c>
      <c r="AJ37" s="8">
        <v>100457.90802716915</v>
      </c>
    </row>
    <row r="38" spans="6:36">
      <c r="F38">
        <f t="shared" si="1"/>
        <v>36</v>
      </c>
      <c r="G38" s="1">
        <f t="shared" si="0"/>
        <v>415.9481983904339</v>
      </c>
      <c r="H38" s="1">
        <f t="shared" si="2"/>
        <v>249.31079446692414</v>
      </c>
      <c r="I38" s="1">
        <f t="shared" si="3"/>
        <v>166.63740392350977</v>
      </c>
      <c r="J38" s="2">
        <f t="shared" si="4"/>
        <v>66405.650774936992</v>
      </c>
      <c r="K38" s="1">
        <f t="shared" si="5"/>
        <v>6379.7859169926223</v>
      </c>
      <c r="L38" s="1"/>
      <c r="M38" s="1"/>
      <c r="N38" s="1"/>
      <c r="O38" s="37"/>
      <c r="P38" s="25">
        <f t="shared" si="8"/>
        <v>6.5000000000000016E-2</v>
      </c>
      <c r="Q38" s="8">
        <v>2366.1815632009939</v>
      </c>
      <c r="R38" s="8">
        <v>4683.5771615214499</v>
      </c>
      <c r="S38" s="8">
        <v>7304.6179405780058</v>
      </c>
      <c r="T38" s="8">
        <v>11160.266679769058</v>
      </c>
      <c r="U38" s="8">
        <v>15767.68185771599</v>
      </c>
      <c r="V38" s="8">
        <v>20858.503858377535</v>
      </c>
      <c r="W38" s="8">
        <v>26316.126601649456</v>
      </c>
      <c r="X38" s="8">
        <v>32080.42317566125</v>
      </c>
      <c r="Y38" s="8">
        <v>38116.012867433215</v>
      </c>
      <c r="Z38" s="8">
        <v>44399.595346511254</v>
      </c>
      <c r="AA38" s="8">
        <v>50914.221969696722</v>
      </c>
      <c r="AB38" s="8">
        <v>57646.46015552523</v>
      </c>
      <c r="AC38" s="8">
        <v>64584.894730713058</v>
      </c>
      <c r="AD38" s="8">
        <v>71719.298693292396</v>
      </c>
      <c r="AE38" s="7">
        <v>79040.16126522237</v>
      </c>
      <c r="AF38" s="8">
        <v>85852.273323338974</v>
      </c>
      <c r="AG38" s="8">
        <v>91664.491028844001</v>
      </c>
      <c r="AH38" s="8">
        <v>96651.479923491133</v>
      </c>
      <c r="AI38" s="8">
        <v>100951.22361438944</v>
      </c>
      <c r="AJ38" s="8">
        <v>104674.14229670064</v>
      </c>
    </row>
    <row r="39" spans="6:36">
      <c r="F39">
        <f t="shared" si="1"/>
        <v>37</v>
      </c>
      <c r="G39" s="1">
        <f t="shared" si="0"/>
        <v>415.94819839043384</v>
      </c>
      <c r="H39" s="1">
        <f t="shared" si="2"/>
        <v>249.93407145309138</v>
      </c>
      <c r="I39" s="1">
        <f t="shared" si="3"/>
        <v>166.01412693734247</v>
      </c>
      <c r="J39" s="2">
        <f t="shared" si="4"/>
        <v>66155.716703483908</v>
      </c>
      <c r="K39" s="1">
        <f t="shared" si="5"/>
        <v>6545.8000439299649</v>
      </c>
      <c r="L39" s="1"/>
      <c r="M39" s="1"/>
      <c r="N39" s="1"/>
      <c r="O39" s="37"/>
      <c r="P39" s="25">
        <f t="shared" si="8"/>
        <v>6.7500000000000018E-2</v>
      </c>
      <c r="Q39" s="8">
        <v>2366.1815632009939</v>
      </c>
      <c r="R39" s="8">
        <v>4683.5771615214499</v>
      </c>
      <c r="S39" s="8">
        <v>7323.2050569480734</v>
      </c>
      <c r="T39" s="8">
        <v>11284.325521942139</v>
      </c>
      <c r="U39" s="8">
        <v>16051.369734740616</v>
      </c>
      <c r="V39" s="8">
        <v>21337.360591032957</v>
      </c>
      <c r="W39" s="8">
        <v>27017.478046413959</v>
      </c>
      <c r="X39" s="8">
        <v>33027.21551392947</v>
      </c>
      <c r="Y39" s="8">
        <v>39328.463150231466</v>
      </c>
      <c r="Z39" s="8">
        <v>45895.975014160511</v>
      </c>
      <c r="AA39" s="8">
        <v>52711.252901435459</v>
      </c>
      <c r="AB39" s="8">
        <v>59759.523522691547</v>
      </c>
      <c r="AC39" s="8">
        <v>67028.145295855429</v>
      </c>
      <c r="AD39" s="8">
        <v>74505.730874205983</v>
      </c>
      <c r="AE39" s="7">
        <v>82181.651495022248</v>
      </c>
      <c r="AF39" s="8">
        <v>89317.064041556674</v>
      </c>
      <c r="AG39" s="8">
        <v>95391.042779593728</v>
      </c>
      <c r="AH39" s="8">
        <v>100590.09964412433</v>
      </c>
      <c r="AI39" s="8">
        <v>105061.55430612895</v>
      </c>
      <c r="AJ39" s="8">
        <v>108923.2678977761</v>
      </c>
    </row>
    <row r="40" spans="6:36">
      <c r="F40">
        <f t="shared" si="1"/>
        <v>38</v>
      </c>
      <c r="G40" s="1">
        <f t="shared" si="0"/>
        <v>415.94819839043396</v>
      </c>
      <c r="H40" s="1">
        <f t="shared" si="2"/>
        <v>250.5589066317242</v>
      </c>
      <c r="I40" s="1">
        <f t="shared" si="3"/>
        <v>165.38929175870976</v>
      </c>
      <c r="J40" s="2">
        <f t="shared" si="4"/>
        <v>65905.157796852189</v>
      </c>
      <c r="K40" s="1">
        <f t="shared" si="5"/>
        <v>6711.1893356886749</v>
      </c>
      <c r="L40" s="1"/>
      <c r="M40" s="1"/>
      <c r="N40" s="1"/>
      <c r="O40" s="37"/>
      <c r="P40" s="25">
        <f t="shared" si="8"/>
        <v>7.0000000000000021E-2</v>
      </c>
      <c r="Q40" s="8">
        <v>2366.1815632009939</v>
      </c>
      <c r="R40" s="8">
        <v>4683.5771615214499</v>
      </c>
      <c r="S40" s="8">
        <v>7341.8059684159425</v>
      </c>
      <c r="T40" s="8">
        <v>11408.664225283719</v>
      </c>
      <c r="U40" s="8">
        <v>16336.086397297739</v>
      </c>
      <c r="V40" s="8">
        <v>21818.543028593525</v>
      </c>
      <c r="W40" s="8">
        <v>27723.002790801682</v>
      </c>
      <c r="X40" s="8">
        <v>33980.551555543156</v>
      </c>
      <c r="Y40" s="8">
        <v>40550.303708287305</v>
      </c>
      <c r="Z40" s="8">
        <v>47405.008188609172</v>
      </c>
      <c r="AA40" s="8">
        <v>54524.54872744748</v>
      </c>
      <c r="AB40" s="8">
        <v>61892.736885711442</v>
      </c>
      <c r="AC40" s="8">
        <v>69495.626949828977</v>
      </c>
      <c r="AD40" s="8">
        <v>77320.592615713264</v>
      </c>
      <c r="AE40" s="7">
        <v>85355.80978518464</v>
      </c>
      <c r="AF40" s="8">
        <v>92817.400581358859</v>
      </c>
      <c r="AG40" s="8">
        <v>99153.90286349025</v>
      </c>
      <c r="AH40" s="8">
        <v>104564.26440869883</v>
      </c>
      <c r="AI40" s="8">
        <v>109205.5947556819</v>
      </c>
      <c r="AJ40" s="8">
        <v>113203.5460763935</v>
      </c>
    </row>
    <row r="41" spans="6:36">
      <c r="F41">
        <f t="shared" si="1"/>
        <v>39</v>
      </c>
      <c r="G41" s="1">
        <f t="shared" si="0"/>
        <v>415.94819839043407</v>
      </c>
      <c r="H41" s="1">
        <f t="shared" si="2"/>
        <v>251.1853038983036</v>
      </c>
      <c r="I41" s="1">
        <f t="shared" si="3"/>
        <v>164.76289449213047</v>
      </c>
      <c r="J41" s="2">
        <f t="shared" si="4"/>
        <v>65653.972492953879</v>
      </c>
      <c r="K41" s="1">
        <f t="shared" si="5"/>
        <v>6875.9522301808056</v>
      </c>
      <c r="L41" s="1"/>
      <c r="M41" s="1"/>
      <c r="N41" s="1"/>
      <c r="O41" s="37"/>
      <c r="P41" s="25">
        <f t="shared" si="8"/>
        <v>7.2500000000000023E-2</v>
      </c>
      <c r="Q41" s="8">
        <v>2366.1815632009939</v>
      </c>
      <c r="R41" s="8">
        <v>4683.5771615214499</v>
      </c>
      <c r="S41" s="8">
        <v>7360.4206702267193</v>
      </c>
      <c r="T41" s="8">
        <v>11533.282617131767</v>
      </c>
      <c r="U41" s="8">
        <v>16621.830651875851</v>
      </c>
      <c r="V41" s="8">
        <v>22302.046586162436</v>
      </c>
      <c r="W41" s="8">
        <v>28432.688119942617</v>
      </c>
      <c r="X41" s="8">
        <v>34940.402634399499</v>
      </c>
      <c r="Y41" s="8">
        <v>41781.478511224421</v>
      </c>
      <c r="Z41" s="8">
        <v>48926.596204185036</v>
      </c>
      <c r="AA41" s="8">
        <v>56353.9490101724</v>
      </c>
      <c r="AB41" s="8">
        <v>64045.855280921533</v>
      </c>
      <c r="AC41" s="8">
        <v>71986.984314810528</v>
      </c>
      <c r="AD41" s="8">
        <v>80163.389789908484</v>
      </c>
      <c r="AE41" s="7">
        <v>88561.973317871787</v>
      </c>
      <c r="AF41" s="8">
        <v>96352.412300754673</v>
      </c>
      <c r="AG41" s="8">
        <v>102951.96965489689</v>
      </c>
      <c r="AH41" s="8">
        <v>108572.64527551128</v>
      </c>
      <c r="AI41" s="8">
        <v>113381.8104765295</v>
      </c>
      <c r="AJ41" s="8">
        <v>117513.2700457366</v>
      </c>
    </row>
    <row r="42" spans="6:36">
      <c r="F42">
        <f t="shared" si="1"/>
        <v>40</v>
      </c>
      <c r="G42" s="1">
        <f t="shared" si="0"/>
        <v>415.94819839043407</v>
      </c>
      <c r="H42" s="1">
        <f t="shared" si="2"/>
        <v>251.8132671580494</v>
      </c>
      <c r="I42" s="1">
        <f t="shared" si="3"/>
        <v>164.13493123238467</v>
      </c>
      <c r="J42" s="2">
        <f t="shared" si="4"/>
        <v>65402.159225795833</v>
      </c>
      <c r="K42" s="1">
        <f t="shared" si="5"/>
        <v>7040.0871614131902</v>
      </c>
      <c r="L42" s="1"/>
      <c r="M42" s="1"/>
      <c r="N42" s="1"/>
      <c r="O42" s="37"/>
      <c r="P42" s="25">
        <f t="shared" si="8"/>
        <v>7.5000000000000025E-2</v>
      </c>
      <c r="Q42" s="8">
        <v>2366.1815632009939</v>
      </c>
      <c r="R42" s="8">
        <v>4683.5771615214499</v>
      </c>
      <c r="S42" s="8">
        <v>7379.0491576111444</v>
      </c>
      <c r="T42" s="8">
        <v>11658.180521867049</v>
      </c>
      <c r="U42" s="8">
        <v>16908.601275116478</v>
      </c>
      <c r="V42" s="8">
        <v>22787.866550500567</v>
      </c>
      <c r="W42" s="8">
        <v>29146.520954497013</v>
      </c>
      <c r="X42" s="8">
        <v>35906.739278224166</v>
      </c>
      <c r="Y42" s="8">
        <v>43021.930025655158</v>
      </c>
      <c r="Z42" s="8">
        <v>50460.63793010229</v>
      </c>
      <c r="AA42" s="8">
        <v>58199.28966790525</v>
      </c>
      <c r="AB42" s="8">
        <v>66218.628825866777</v>
      </c>
      <c r="AC42" s="8">
        <v>74501.855926370292</v>
      </c>
      <c r="AD42" s="8">
        <v>83033.621405542697</v>
      </c>
      <c r="AE42" s="7">
        <v>91799.472385171059</v>
      </c>
      <c r="AF42" s="8">
        <v>99921.22354233294</v>
      </c>
      <c r="AG42" s="8">
        <v>106784.14164299611</v>
      </c>
      <c r="AH42" s="8">
        <v>112613.92208143602</v>
      </c>
      <c r="AI42" s="8">
        <v>117588.68773234678</v>
      </c>
      <c r="AJ42" s="8">
        <v>121850.76849351359</v>
      </c>
    </row>
    <row r="43" spans="6:36">
      <c r="F43">
        <f t="shared" si="1"/>
        <v>41</v>
      </c>
      <c r="G43" s="1">
        <f t="shared" si="0"/>
        <v>415.94819839043407</v>
      </c>
      <c r="H43" s="1">
        <f t="shared" si="2"/>
        <v>252.44280032594449</v>
      </c>
      <c r="I43" s="1">
        <f t="shared" si="3"/>
        <v>163.50539806448958</v>
      </c>
      <c r="J43" s="2">
        <f t="shared" si="4"/>
        <v>65149.716425469887</v>
      </c>
      <c r="K43" s="1">
        <f t="shared" si="5"/>
        <v>7203.59255947768</v>
      </c>
      <c r="L43" s="1"/>
      <c r="M43" s="1"/>
      <c r="N43" s="1"/>
      <c r="O43" s="37"/>
      <c r="P43" s="25">
        <f t="shared" si="8"/>
        <v>7.7500000000000027E-2</v>
      </c>
      <c r="Q43" s="8">
        <v>2366.1815632009939</v>
      </c>
      <c r="R43" s="8">
        <v>4683.5771615214499</v>
      </c>
      <c r="S43" s="8">
        <v>7397.691425785606</v>
      </c>
      <c r="T43" s="8">
        <v>11783.357760921303</v>
      </c>
      <c r="U43" s="8">
        <v>17196.397013959348</v>
      </c>
      <c r="V43" s="8">
        <v>23275.998081066366</v>
      </c>
      <c r="W43" s="8">
        <v>29864.487855242951</v>
      </c>
      <c r="X43" s="8">
        <v>36879.531223481499</v>
      </c>
      <c r="Y43" s="8">
        <v>44271.59925440856</v>
      </c>
      <c r="Z43" s="8">
        <v>52007.029858806549</v>
      </c>
      <c r="AA43" s="8">
        <v>60060.403151278981</v>
      </c>
      <c r="AB43" s="8">
        <v>68410.803039622653</v>
      </c>
      <c r="AC43" s="8">
        <v>77039.874770689872</v>
      </c>
      <c r="AD43" s="8">
        <v>85930.78045075445</v>
      </c>
      <c r="AE43" s="7">
        <v>95067.63163680966</v>
      </c>
      <c r="AF43" s="8">
        <v>103522.95537756631</v>
      </c>
      <c r="AG43" s="8">
        <v>110649.31970230842</v>
      </c>
      <c r="AH43" s="8">
        <v>116686.78617928246</v>
      </c>
      <c r="AI43" s="8">
        <v>121824.7365896595</v>
      </c>
      <c r="AJ43" s="8">
        <v>126214.40871664546</v>
      </c>
    </row>
    <row r="44" spans="6:36">
      <c r="F44">
        <f t="shared" si="1"/>
        <v>42</v>
      </c>
      <c r="G44" s="1">
        <f t="shared" si="0"/>
        <v>415.94819839043396</v>
      </c>
      <c r="H44" s="1">
        <f t="shared" si="2"/>
        <v>253.07390732675924</v>
      </c>
      <c r="I44" s="1">
        <f t="shared" si="3"/>
        <v>162.87429106367472</v>
      </c>
      <c r="J44" s="2">
        <f t="shared" si="4"/>
        <v>64896.642518143126</v>
      </c>
      <c r="K44" s="1">
        <f t="shared" si="5"/>
        <v>7366.4668505413547</v>
      </c>
      <c r="L44" s="1"/>
      <c r="M44" s="1"/>
      <c r="N44" s="1"/>
      <c r="O44" s="37"/>
      <c r="P44" s="25">
        <f t="shared" si="8"/>
        <v>8.0000000000000029E-2</v>
      </c>
      <c r="Q44" s="8">
        <v>2366.1815632009939</v>
      </c>
      <c r="R44" s="8">
        <v>4683.5771615214499</v>
      </c>
      <c r="S44" s="8">
        <v>7416.3474699521739</v>
      </c>
      <c r="T44" s="8">
        <v>11908.814152785475</v>
      </c>
      <c r="U44" s="8">
        <v>17485.216585790437</v>
      </c>
      <c r="V44" s="8">
        <v>23766.436211079075</v>
      </c>
      <c r="W44" s="8">
        <v>30586.575027766026</v>
      </c>
      <c r="X44" s="8">
        <v>37858.747430583448</v>
      </c>
      <c r="Y44" s="8">
        <v>45530.425776412572</v>
      </c>
      <c r="Z44" s="8">
        <v>53565.666195408252</v>
      </c>
      <c r="AA44" s="8">
        <v>61937.118620999681</v>
      </c>
      <c r="AB44" s="8">
        <v>70622.119163440409</v>
      </c>
      <c r="AC44" s="8">
        <v>79600.668818597886</v>
      </c>
      <c r="AD44" s="8">
        <v>88854.354724227436</v>
      </c>
      <c r="AE44" s="7">
        <v>98365.771299838889</v>
      </c>
      <c r="AF44" s="8">
        <v>107156.7272930789</v>
      </c>
      <c r="AG44" s="8">
        <v>114546.40925612721</v>
      </c>
      <c r="AH44" s="8">
        <v>120789.94299824121</v>
      </c>
      <c r="AI44" s="8">
        <v>126088.49370473166</v>
      </c>
      <c r="AJ44" s="8">
        <v>130602.59938744217</v>
      </c>
    </row>
    <row r="45" spans="6:36">
      <c r="F45">
        <f t="shared" si="1"/>
        <v>43</v>
      </c>
      <c r="G45" s="1">
        <f t="shared" si="0"/>
        <v>415.94819839043407</v>
      </c>
      <c r="H45" s="1">
        <f t="shared" si="2"/>
        <v>253.70659209507627</v>
      </c>
      <c r="I45" s="1">
        <f t="shared" si="3"/>
        <v>162.2416062953578</v>
      </c>
      <c r="J45" s="2">
        <f t="shared" si="4"/>
        <v>64642.935926048049</v>
      </c>
      <c r="K45" s="1">
        <f t="shared" si="5"/>
        <v>7528.7084568367127</v>
      </c>
      <c r="L45" s="1"/>
      <c r="M45" s="1"/>
      <c r="N45" s="1"/>
      <c r="P45" s="6"/>
      <c r="Q45" s="6"/>
      <c r="R45" s="1"/>
      <c r="S45" s="1"/>
      <c r="T45" s="1"/>
      <c r="U45" s="1"/>
      <c r="V45" s="1"/>
      <c r="W45" s="1"/>
      <c r="X45" s="1"/>
      <c r="Y45" s="1"/>
      <c r="Z45" s="1"/>
    </row>
    <row r="46" spans="6:36">
      <c r="F46">
        <f t="shared" si="1"/>
        <v>44</v>
      </c>
      <c r="G46" s="1">
        <f t="shared" si="0"/>
        <v>415.94819839043396</v>
      </c>
      <c r="H46" s="1">
        <f t="shared" si="2"/>
        <v>254.34085857531383</v>
      </c>
      <c r="I46" s="1">
        <f t="shared" si="3"/>
        <v>161.60733981512013</v>
      </c>
      <c r="J46" s="2">
        <f t="shared" si="4"/>
        <v>64388.595067472736</v>
      </c>
      <c r="K46" s="1">
        <f t="shared" si="5"/>
        <v>7690.3157966518329</v>
      </c>
      <c r="L46" s="1"/>
      <c r="M46" s="1"/>
      <c r="N46" s="1"/>
      <c r="Q46" s="6"/>
      <c r="R46" s="1"/>
      <c r="S46" s="1"/>
      <c r="T46" s="1"/>
      <c r="U46" s="1"/>
      <c r="V46" s="1"/>
      <c r="W46" s="1"/>
      <c r="X46" s="1"/>
      <c r="Y46" s="1"/>
      <c r="Z46" s="1"/>
    </row>
    <row r="47" spans="6:36">
      <c r="F47">
        <f t="shared" si="1"/>
        <v>45</v>
      </c>
      <c r="G47" s="1">
        <f t="shared" si="0"/>
        <v>415.94819839043396</v>
      </c>
      <c r="H47" s="1">
        <f t="shared" si="2"/>
        <v>254.97671072175214</v>
      </c>
      <c r="I47" s="1">
        <f t="shared" si="3"/>
        <v>160.97148766868182</v>
      </c>
      <c r="J47" s="2">
        <f t="shared" si="4"/>
        <v>64133.618356750987</v>
      </c>
      <c r="K47" s="1">
        <f t="shared" si="5"/>
        <v>7851.287284320515</v>
      </c>
      <c r="L47" s="1"/>
      <c r="M47" s="1"/>
      <c r="N47" s="1"/>
      <c r="Q47" s="6"/>
      <c r="R47" s="1"/>
      <c r="S47" s="1"/>
      <c r="T47" s="1"/>
      <c r="U47" s="1"/>
      <c r="V47" s="1"/>
      <c r="W47" s="1"/>
      <c r="X47" s="1"/>
      <c r="Y47" s="1"/>
      <c r="Z47" s="1"/>
    </row>
    <row r="48" spans="6:36">
      <c r="F48">
        <f t="shared" si="1"/>
        <v>46</v>
      </c>
      <c r="G48" s="1">
        <f t="shared" si="0"/>
        <v>415.94819839043407</v>
      </c>
      <c r="H48" s="1">
        <f t="shared" si="2"/>
        <v>255.61415249855659</v>
      </c>
      <c r="I48" s="1">
        <f t="shared" si="3"/>
        <v>160.33404589187748</v>
      </c>
      <c r="J48" s="2">
        <f t="shared" si="4"/>
        <v>63878.004204252429</v>
      </c>
      <c r="K48" s="1">
        <f t="shared" si="5"/>
        <v>8011.6213302123924</v>
      </c>
      <c r="L48" s="1"/>
      <c r="M48" s="1"/>
      <c r="N48" s="1"/>
    </row>
    <row r="49" spans="6:36">
      <c r="F49">
        <f t="shared" si="1"/>
        <v>47</v>
      </c>
      <c r="G49" s="1">
        <f t="shared" si="0"/>
        <v>415.94819839043407</v>
      </c>
      <c r="H49" s="1">
        <f t="shared" si="2"/>
        <v>256.25318787980302</v>
      </c>
      <c r="I49" s="1">
        <f t="shared" si="3"/>
        <v>159.69501051063108</v>
      </c>
      <c r="J49" s="2">
        <f t="shared" si="4"/>
        <v>63621.751016372626</v>
      </c>
      <c r="K49" s="1">
        <f t="shared" si="5"/>
        <v>8171.3163407230231</v>
      </c>
      <c r="L49" s="1"/>
      <c r="M49" s="1"/>
      <c r="N49" s="1"/>
    </row>
    <row r="50" spans="6:36">
      <c r="F50">
        <f t="shared" si="1"/>
        <v>48</v>
      </c>
      <c r="G50" s="1">
        <f t="shared" si="0"/>
        <v>415.94819839043396</v>
      </c>
      <c r="H50" s="1">
        <f t="shared" si="2"/>
        <v>256.89382084950239</v>
      </c>
      <c r="I50" s="1">
        <f t="shared" si="3"/>
        <v>159.05437754093154</v>
      </c>
      <c r="J50" s="2">
        <f t="shared" si="4"/>
        <v>63364.857195523124</v>
      </c>
      <c r="K50" s="1">
        <f t="shared" si="5"/>
        <v>8330.3707182639555</v>
      </c>
      <c r="L50" s="1"/>
      <c r="M50" s="1"/>
      <c r="N50" s="1"/>
    </row>
    <row r="51" spans="6:36">
      <c r="F51">
        <f t="shared" si="1"/>
        <v>49</v>
      </c>
      <c r="G51" s="1">
        <f t="shared" si="0"/>
        <v>415.94819839043407</v>
      </c>
      <c r="H51" s="1">
        <f t="shared" si="2"/>
        <v>257.5360554016263</v>
      </c>
      <c r="I51" s="1">
        <f t="shared" si="3"/>
        <v>158.4121429888078</v>
      </c>
      <c r="J51" s="2">
        <f t="shared" si="4"/>
        <v>63107.321140121494</v>
      </c>
      <c r="K51" s="1">
        <f t="shared" si="5"/>
        <v>8488.7828612527628</v>
      </c>
      <c r="L51" s="1"/>
      <c r="M51" s="1"/>
      <c r="N51" s="1"/>
    </row>
    <row r="52" spans="6:36" ht="15.75">
      <c r="F52">
        <f t="shared" si="1"/>
        <v>50</v>
      </c>
      <c r="G52" s="1">
        <f t="shared" si="0"/>
        <v>415.94819839043396</v>
      </c>
      <c r="H52" s="1">
        <f t="shared" si="2"/>
        <v>258.17989554013025</v>
      </c>
      <c r="I52" s="1">
        <f t="shared" si="3"/>
        <v>157.76830285030374</v>
      </c>
      <c r="J52" s="2">
        <f t="shared" si="4"/>
        <v>62849.141244581362</v>
      </c>
      <c r="K52" s="1">
        <f t="shared" si="5"/>
        <v>8646.5511641030662</v>
      </c>
      <c r="L52" s="1"/>
      <c r="M52" s="1"/>
      <c r="N52" s="1"/>
      <c r="Q52" s="38" t="s">
        <v>33</v>
      </c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</row>
    <row r="53" spans="6:36">
      <c r="F53">
        <f t="shared" si="1"/>
        <v>51</v>
      </c>
      <c r="G53" s="1">
        <f t="shared" si="0"/>
        <v>415.94819839043396</v>
      </c>
      <c r="H53" s="1">
        <f t="shared" si="2"/>
        <v>258.82534527898054</v>
      </c>
      <c r="I53" s="1">
        <f t="shared" si="3"/>
        <v>157.1228531114534</v>
      </c>
      <c r="J53" s="2">
        <f t="shared" si="4"/>
        <v>62590.315899302383</v>
      </c>
      <c r="K53" s="1">
        <f t="shared" si="5"/>
        <v>8803.6740172145201</v>
      </c>
      <c r="L53" s="1"/>
      <c r="M53" s="1"/>
      <c r="N53" s="1"/>
      <c r="P53" s="33">
        <f>L3</f>
        <v>24827.567613704163</v>
      </c>
      <c r="Q53" s="24">
        <v>-2.5000000000000001E-3</v>
      </c>
      <c r="R53" s="24">
        <f>Q53+0.25%</f>
        <v>0</v>
      </c>
      <c r="S53" s="24">
        <f t="shared" ref="S53:AJ53" si="9">R53+0.25%</f>
        <v>2.5000000000000001E-3</v>
      </c>
      <c r="T53" s="24">
        <f t="shared" si="9"/>
        <v>5.0000000000000001E-3</v>
      </c>
      <c r="U53" s="24">
        <f t="shared" si="9"/>
        <v>7.4999999999999997E-3</v>
      </c>
      <c r="V53" s="24">
        <f t="shared" si="9"/>
        <v>0.01</v>
      </c>
      <c r="W53" s="24">
        <f t="shared" si="9"/>
        <v>1.2500000000000001E-2</v>
      </c>
      <c r="X53" s="24">
        <f t="shared" si="9"/>
        <v>1.5000000000000001E-2</v>
      </c>
      <c r="Y53" s="24">
        <f t="shared" si="9"/>
        <v>1.7500000000000002E-2</v>
      </c>
      <c r="Z53" s="24">
        <f t="shared" si="9"/>
        <v>0.02</v>
      </c>
      <c r="AA53" s="24">
        <f t="shared" si="9"/>
        <v>2.2499999999999999E-2</v>
      </c>
      <c r="AB53" s="24">
        <f t="shared" si="9"/>
        <v>2.4999999999999998E-2</v>
      </c>
      <c r="AC53" s="24">
        <f t="shared" si="9"/>
        <v>2.7499999999999997E-2</v>
      </c>
      <c r="AD53" s="24">
        <f t="shared" si="9"/>
        <v>2.9999999999999995E-2</v>
      </c>
      <c r="AE53" s="24">
        <f t="shared" si="9"/>
        <v>3.2499999999999994E-2</v>
      </c>
      <c r="AF53" s="24">
        <f t="shared" si="9"/>
        <v>3.4999999999999996E-2</v>
      </c>
      <c r="AG53" s="24">
        <f t="shared" si="9"/>
        <v>3.7499999999999999E-2</v>
      </c>
      <c r="AH53" s="24">
        <f t="shared" si="9"/>
        <v>0.04</v>
      </c>
      <c r="AI53" s="24">
        <f t="shared" si="9"/>
        <v>4.2500000000000003E-2</v>
      </c>
      <c r="AJ53" s="24">
        <f t="shared" si="9"/>
        <v>4.5000000000000005E-2</v>
      </c>
    </row>
    <row r="54" spans="6:36">
      <c r="F54">
        <f t="shared" si="1"/>
        <v>52</v>
      </c>
      <c r="G54" s="1">
        <f t="shared" si="0"/>
        <v>415.94819839043396</v>
      </c>
      <c r="H54" s="1">
        <f t="shared" si="2"/>
        <v>259.47240864217804</v>
      </c>
      <c r="I54" s="1">
        <f t="shared" si="3"/>
        <v>156.47578974825595</v>
      </c>
      <c r="J54" s="2">
        <f t="shared" si="4"/>
        <v>62330.843490660205</v>
      </c>
      <c r="K54" s="1">
        <f t="shared" si="5"/>
        <v>8960.149806962776</v>
      </c>
      <c r="L54" s="1"/>
      <c r="M54" s="1"/>
      <c r="N54" s="1"/>
      <c r="O54" s="37" t="s">
        <v>32</v>
      </c>
      <c r="P54" s="25">
        <v>2.5000000000000001E-3</v>
      </c>
      <c r="Q54" s="8">
        <f t="dataTable" ref="Q54:AJ85" dt2D="1" dtr="1" r1="C16" r2="C11" ca="1"/>
        <v>240.59264699340403</v>
      </c>
      <c r="R54" s="8">
        <v>1898.434950583211</v>
      </c>
      <c r="S54" s="8">
        <v>1898.434950583211</v>
      </c>
      <c r="T54" s="8">
        <v>2734.3994011922659</v>
      </c>
      <c r="U54" s="8">
        <v>3574.9443936663092</v>
      </c>
      <c r="V54" s="8">
        <v>4419.9820722857476</v>
      </c>
      <c r="W54" s="8">
        <v>5269.4234132507618</v>
      </c>
      <c r="X54" s="8">
        <v>6123.1783281422131</v>
      </c>
      <c r="Y54" s="8">
        <v>6981.1557685461503</v>
      </c>
      <c r="Z54" s="8">
        <v>7843.2638315674594</v>
      </c>
      <c r="AA54" s="8">
        <v>8709.4098659566844</v>
      </c>
      <c r="AB54" s="8">
        <v>9579.5005785747653</v>
      </c>
      <c r="AC54" s="8">
        <v>10453.442140921556</v>
      </c>
      <c r="AD54" s="8">
        <v>11331.14029545652</v>
      </c>
      <c r="AE54" s="8">
        <v>12212.50046144429</v>
      </c>
      <c r="AF54" s="8">
        <v>13097.427840062304</v>
      </c>
      <c r="AG54" s="8">
        <v>13985.827518513999</v>
      </c>
      <c r="AH54" s="8">
        <v>14877.604572898108</v>
      </c>
      <c r="AI54" s="8">
        <v>15772.664169592743</v>
      </c>
      <c r="AJ54" s="8">
        <v>16670.911664921929</v>
      </c>
    </row>
    <row r="55" spans="6:36">
      <c r="F55">
        <f t="shared" si="1"/>
        <v>53</v>
      </c>
      <c r="G55" s="1">
        <f t="shared" si="0"/>
        <v>415.94819839043396</v>
      </c>
      <c r="H55" s="1">
        <f t="shared" si="2"/>
        <v>260.12108966378344</v>
      </c>
      <c r="I55" s="1">
        <f t="shared" si="3"/>
        <v>155.82710872665049</v>
      </c>
      <c r="J55" s="2">
        <f t="shared" si="4"/>
        <v>62070.722400996419</v>
      </c>
      <c r="K55" s="1">
        <f t="shared" si="5"/>
        <v>9115.9769156894272</v>
      </c>
      <c r="L55" s="1"/>
      <c r="M55" s="1"/>
      <c r="N55" s="1"/>
      <c r="O55" s="37"/>
      <c r="P55" s="25">
        <f>P54+0.25%</f>
        <v>5.0000000000000001E-3</v>
      </c>
      <c r="Q55" s="8">
        <v>1314.126639044991</v>
      </c>
      <c r="R55" s="8">
        <v>3828.100490256531</v>
      </c>
      <c r="S55" s="8">
        <v>2985.4723587677272</v>
      </c>
      <c r="T55" s="8">
        <v>3828.100490256531</v>
      </c>
      <c r="U55" s="8">
        <v>4675.2484952364066</v>
      </c>
      <c r="V55" s="8">
        <v>5526.827091339791</v>
      </c>
      <c r="W55" s="8">
        <v>6382.7458787488995</v>
      </c>
      <c r="X55" s="8">
        <v>7242.91344503863</v>
      </c>
      <c r="Y55" s="8">
        <v>8107.2374710794393</v>
      </c>
      <c r="Z55" s="8">
        <v>8975.6248377228058</v>
      </c>
      <c r="AA55" s="8">
        <v>9847.9817329912003</v>
      </c>
      <c r="AB55" s="8">
        <v>10724.213759495287</v>
      </c>
      <c r="AC55" s="8">
        <v>11604.226041802614</v>
      </c>
      <c r="AD55" s="8">
        <v>12487.923333485316</v>
      </c>
      <c r="AE55" s="8">
        <v>13375.210123578585</v>
      </c>
      <c r="AF55" s="8">
        <v>14265.990742187167</v>
      </c>
      <c r="AG55" s="8">
        <v>15160.16946498279</v>
      </c>
      <c r="AH55" s="8">
        <v>16057.650616344581</v>
      </c>
      <c r="AI55" s="8">
        <v>16958.338670901001</v>
      </c>
      <c r="AJ55" s="8">
        <v>17862.138353243015</v>
      </c>
    </row>
    <row r="56" spans="6:36">
      <c r="F56">
        <f t="shared" si="1"/>
        <v>54</v>
      </c>
      <c r="G56" s="1">
        <f t="shared" si="0"/>
        <v>415.94819839043396</v>
      </c>
      <c r="H56" s="1">
        <f t="shared" si="2"/>
        <v>260.77139238794291</v>
      </c>
      <c r="I56" s="1">
        <f t="shared" si="3"/>
        <v>155.17680600249105</v>
      </c>
      <c r="J56" s="2">
        <f t="shared" si="4"/>
        <v>61809.951008608477</v>
      </c>
      <c r="K56" s="1">
        <f t="shared" si="5"/>
        <v>9271.1537216919187</v>
      </c>
      <c r="L56" s="1"/>
      <c r="M56" s="1"/>
      <c r="N56" s="1"/>
      <c r="O56" s="37"/>
      <c r="P56" s="25">
        <f t="shared" ref="P56:P84" si="10">P55+0.25%</f>
        <v>7.4999999999999997E-3</v>
      </c>
      <c r="Q56" s="8">
        <v>2400.745226699587</v>
      </c>
      <c r="R56" s="8">
        <v>5788.9634755639272</v>
      </c>
      <c r="S56" s="8">
        <v>4085.75894676094</v>
      </c>
      <c r="T56" s="8">
        <v>4935.1319783271892</v>
      </c>
      <c r="U56" s="8">
        <v>5788.9634755639272</v>
      </c>
      <c r="V56" s="8">
        <v>6647.1627120671574</v>
      </c>
      <c r="W56" s="8">
        <v>7509.6378952297118</v>
      </c>
      <c r="X56" s="8">
        <v>8376.2962724831632</v>
      </c>
      <c r="Y56" s="8">
        <v>9247.0442384943908</v>
      </c>
      <c r="Z56" s="8">
        <v>10121.787443037427</v>
      </c>
      <c r="AA56" s="8">
        <v>11000.430899259296</v>
      </c>
      <c r="AB56" s="8">
        <v>11882.879092061392</v>
      </c>
      <c r="AC56" s="8">
        <v>12769.036086318587</v>
      </c>
      <c r="AD56" s="8">
        <v>13658.805634662804</v>
      </c>
      <c r="AE56" s="8">
        <v>14552.09128456192</v>
      </c>
      <c r="AF56" s="8">
        <v>15448.796484430912</v>
      </c>
      <c r="AG56" s="8">
        <v>16348.824688518704</v>
      </c>
      <c r="AH56" s="8">
        <v>17252.079460322508</v>
      </c>
      <c r="AI56" s="8">
        <v>18158.464574289941</v>
      </c>
      <c r="AJ56" s="8">
        <v>19067.884115579054</v>
      </c>
    </row>
    <row r="57" spans="6:36">
      <c r="F57">
        <f t="shared" si="1"/>
        <v>55</v>
      </c>
      <c r="G57" s="1">
        <f t="shared" si="0"/>
        <v>415.9481983904339</v>
      </c>
      <c r="H57" s="1">
        <f t="shared" si="2"/>
        <v>261.4233208689127</v>
      </c>
      <c r="I57" s="1">
        <f t="shared" si="3"/>
        <v>154.52487752152118</v>
      </c>
      <c r="J57" s="2">
        <f t="shared" si="4"/>
        <v>61548.527687739566</v>
      </c>
      <c r="K57" s="1">
        <f t="shared" si="5"/>
        <v>9425.6785992134392</v>
      </c>
      <c r="L57" s="1"/>
      <c r="M57" s="1"/>
      <c r="N57" s="1"/>
      <c r="O57" s="37"/>
      <c r="P57" s="25">
        <f t="shared" si="10"/>
        <v>0.01</v>
      </c>
      <c r="Q57" s="8">
        <v>3500.4351396610045</v>
      </c>
      <c r="R57" s="8">
        <v>7780.9752524033993</v>
      </c>
      <c r="S57" s="8">
        <v>5199.2812773466303</v>
      </c>
      <c r="T57" s="8">
        <v>6055.4803458161432</v>
      </c>
      <c r="U57" s="8">
        <v>6916.0757334388163</v>
      </c>
      <c r="V57" s="8">
        <v>7780.9752524033993</v>
      </c>
      <c r="W57" s="8">
        <v>8650.0857005590351</v>
      </c>
      <c r="X57" s="8">
        <v>9523.3129690727746</v>
      </c>
      <c r="Y57" s="8">
        <v>10400.562150935839</v>
      </c>
      <c r="Z57" s="8">
        <v>11281.737650035653</v>
      </c>
      <c r="AA57" s="8">
        <v>12166.743290510847</v>
      </c>
      <c r="AB57" s="8">
        <v>13055.482426108221</v>
      </c>
      <c r="AC57" s="8">
        <v>13947.858049262524</v>
      </c>
      <c r="AD57" s="8">
        <v>14843.772899624792</v>
      </c>
      <c r="AE57" s="8">
        <v>15743.129571769134</v>
      </c>
      <c r="AF57" s="8">
        <v>16645.830621814686</v>
      </c>
      <c r="AG57" s="8">
        <v>17551.778672706234</v>
      </c>
      <c r="AH57" s="8">
        <v>18460.876517906298</v>
      </c>
      <c r="AI57" s="8">
        <v>19373.027223258745</v>
      </c>
      <c r="AJ57" s="8">
        <v>20288.134226796934</v>
      </c>
    </row>
    <row r="58" spans="6:36">
      <c r="F58">
        <f t="shared" si="1"/>
        <v>56</v>
      </c>
      <c r="G58" s="1">
        <f t="shared" si="0"/>
        <v>415.94819839043396</v>
      </c>
      <c r="H58" s="1">
        <f t="shared" si="2"/>
        <v>262.07687917108501</v>
      </c>
      <c r="I58" s="1">
        <f t="shared" si="3"/>
        <v>153.87131921934892</v>
      </c>
      <c r="J58" s="2">
        <f t="shared" si="4"/>
        <v>61286.450808568479</v>
      </c>
      <c r="K58" s="1">
        <f t="shared" si="5"/>
        <v>9579.5499184327873</v>
      </c>
      <c r="L58" s="1"/>
      <c r="M58" s="1"/>
      <c r="N58" s="1"/>
      <c r="O58" s="37"/>
      <c r="P58" s="25">
        <f t="shared" si="10"/>
        <v>1.2500000000000001E-2</v>
      </c>
      <c r="Q58" s="8">
        <v>4613.1794596955988</v>
      </c>
      <c r="R58" s="8">
        <v>9804.0717494613637</v>
      </c>
      <c r="S58" s="8">
        <v>6326.0222194856324</v>
      </c>
      <c r="T58" s="8">
        <v>7189.1283566687234</v>
      </c>
      <c r="U58" s="8">
        <v>8056.5679287470221</v>
      </c>
      <c r="V58" s="8">
        <v>8928.2472691536605</v>
      </c>
      <c r="W58" s="8">
        <v>9804.0717494613637</v>
      </c>
      <c r="X58" s="8">
        <v>10683.94588847257</v>
      </c>
      <c r="Y58" s="8">
        <v>11567.773462050598</v>
      </c>
      <c r="Z58" s="8">
        <v>12455.457613406359</v>
      </c>
      <c r="AA58" s="8">
        <v>13346.900963555427</v>
      </c>
      <c r="AB58" s="8">
        <v>14242.005721662004</v>
      </c>
      <c r="AC58" s="8">
        <v>15140.673794989865</v>
      </c>
      <c r="AD58" s="8">
        <v>16042.806898184064</v>
      </c>
      <c r="AE58" s="8">
        <v>16948.306661613085</v>
      </c>
      <c r="AF58" s="8">
        <v>17857.074738507803</v>
      </c>
      <c r="AG58" s="8">
        <v>18769.012910640566</v>
      </c>
      <c r="AH58" s="8">
        <v>19684.023192298009</v>
      </c>
      <c r="AI58" s="8">
        <v>20602.007932308545</v>
      </c>
      <c r="AJ58" s="8">
        <v>21522.869913898634</v>
      </c>
    </row>
    <row r="59" spans="6:36">
      <c r="F59">
        <f t="shared" si="1"/>
        <v>57</v>
      </c>
      <c r="G59" s="1">
        <f t="shared" si="0"/>
        <v>415.94819839043396</v>
      </c>
      <c r="H59" s="1">
        <f t="shared" si="2"/>
        <v>262.73207136901277</v>
      </c>
      <c r="I59" s="1">
        <f t="shared" si="3"/>
        <v>153.21612702142119</v>
      </c>
      <c r="J59" s="2">
        <f t="shared" si="4"/>
        <v>61023.718737199466</v>
      </c>
      <c r="K59" s="1">
        <f t="shared" si="5"/>
        <v>9732.7660454542092</v>
      </c>
      <c r="L59" s="1"/>
      <c r="M59" s="1"/>
      <c r="N59" s="1"/>
      <c r="O59" s="37"/>
      <c r="P59" s="25">
        <f t="shared" si="10"/>
        <v>1.5000000000000001E-2</v>
      </c>
      <c r="Q59" s="8">
        <v>5738.9576391700684</v>
      </c>
      <c r="R59" s="8">
        <v>11858.173598751453</v>
      </c>
      <c r="S59" s="8">
        <v>7465.9609670868385</v>
      </c>
      <c r="T59" s="8">
        <v>8336.0550772497754</v>
      </c>
      <c r="U59" s="8">
        <v>9210.4190014705327</v>
      </c>
      <c r="V59" s="8">
        <v>10088.957577105557</v>
      </c>
      <c r="W59" s="8">
        <v>10971.574732744928</v>
      </c>
      <c r="X59" s="8">
        <v>11858.173598751453</v>
      </c>
      <c r="Y59" s="8">
        <v>12748.656618432753</v>
      </c>
      <c r="Z59" s="8">
        <v>13642.925659556666</v>
      </c>
      <c r="AA59" s="8">
        <v>14540.88212592311</v>
      </c>
      <c r="AB59" s="8">
        <v>15442.427068706978</v>
      </c>
      <c r="AC59" s="8">
        <v>16347.461297290167</v>
      </c>
      <c r="AD59" s="8">
        <v>17255.885489305565</v>
      </c>
      <c r="AE59" s="8">
        <v>18167.600299622118</v>
      </c>
      <c r="AF59" s="8">
        <v>19082.50646800657</v>
      </c>
      <c r="AG59" s="8">
        <v>20000.504925206045</v>
      </c>
      <c r="AH59" s="8">
        <v>20921.496897204564</v>
      </c>
      <c r="AI59" s="8">
        <v>21845.384007416516</v>
      </c>
      <c r="AJ59" s="8">
        <v>22772.068376591629</v>
      </c>
    </row>
    <row r="60" spans="6:36">
      <c r="F60">
        <f t="shared" si="1"/>
        <v>58</v>
      </c>
      <c r="G60" s="1">
        <f t="shared" si="0"/>
        <v>415.9481983904339</v>
      </c>
      <c r="H60" s="1">
        <f t="shared" si="2"/>
        <v>263.38890154743524</v>
      </c>
      <c r="I60" s="1">
        <f t="shared" si="3"/>
        <v>152.55929684299866</v>
      </c>
      <c r="J60" s="2">
        <f t="shared" si="4"/>
        <v>60760.329835652032</v>
      </c>
      <c r="K60" s="1">
        <f t="shared" si="5"/>
        <v>9885.3253422972084</v>
      </c>
      <c r="L60" s="1"/>
      <c r="M60" s="1"/>
      <c r="N60" s="1"/>
      <c r="O60" s="37"/>
      <c r="P60" s="26">
        <f t="shared" si="10"/>
        <v>1.7500000000000002E-2</v>
      </c>
      <c r="Q60" s="8">
        <v>6877.7455231690383</v>
      </c>
      <c r="R60" s="8">
        <v>13943.186282823875</v>
      </c>
      <c r="S60" s="8">
        <v>8619.0730614029744</v>
      </c>
      <c r="T60" s="8">
        <v>9496.2358988767155</v>
      </c>
      <c r="U60" s="8">
        <v>10377.60419435652</v>
      </c>
      <c r="V60" s="8">
        <v>11263.081271833253</v>
      </c>
      <c r="W60" s="8">
        <v>12152.569600238787</v>
      </c>
      <c r="X60" s="8">
        <v>13045.970905451491</v>
      </c>
      <c r="Y60" s="8">
        <v>13943.186282823877</v>
      </c>
      <c r="Z60" s="8">
        <v>14844.116309941426</v>
      </c>
      <c r="AA60" s="8">
        <v>15748.661159322082</v>
      </c>
      <c r="AB60" s="8">
        <v>16656.720710769481</v>
      </c>
      <c r="AC60" s="8">
        <v>17568.19466309627</v>
      </c>
      <c r="AD60" s="8">
        <v>18482.98264493934</v>
      </c>
      <c r="AE60" s="8">
        <v>19400.984324394987</v>
      </c>
      <c r="AF60" s="8">
        <v>20322.09951720975</v>
      </c>
      <c r="AG60" s="8">
        <v>21246.228293270735</v>
      </c>
      <c r="AH60" s="8">
        <v>22173.271081149742</v>
      </c>
      <c r="AI60" s="8">
        <v>23103.128770464024</v>
      </c>
      <c r="AJ60" s="8">
        <v>24035.702811830859</v>
      </c>
    </row>
    <row r="61" spans="6:36">
      <c r="F61">
        <f t="shared" si="1"/>
        <v>59</v>
      </c>
      <c r="G61" s="1">
        <f t="shared" si="0"/>
        <v>415.94819839043396</v>
      </c>
      <c r="H61" s="1">
        <f t="shared" si="2"/>
        <v>264.04737380130388</v>
      </c>
      <c r="I61" s="1">
        <f t="shared" si="3"/>
        <v>151.90082458913008</v>
      </c>
      <c r="J61" s="2">
        <f t="shared" si="4"/>
        <v>60496.282461850729</v>
      </c>
      <c r="K61" s="1">
        <f t="shared" si="5"/>
        <v>10037.226166886339</v>
      </c>
      <c r="L61" s="1"/>
      <c r="M61" s="1"/>
      <c r="N61" s="1"/>
      <c r="O61" s="37"/>
      <c r="P61" s="26">
        <f t="shared" si="10"/>
        <v>0.02</v>
      </c>
      <c r="Q61" s="8">
        <v>8029.5153751472308</v>
      </c>
      <c r="R61" s="8">
        <v>16059.000308121074</v>
      </c>
      <c r="S61" s="8">
        <v>9785.330417005438</v>
      </c>
      <c r="T61" s="8">
        <v>10669.642563953614</v>
      </c>
      <c r="U61" s="8">
        <v>11558.095079209163</v>
      </c>
      <c r="V61" s="8">
        <v>12450.589756145318</v>
      </c>
      <c r="W61" s="8">
        <v>13347.027587396009</v>
      </c>
      <c r="X61" s="8">
        <v>14247.308878344102</v>
      </c>
      <c r="Y61" s="8">
        <v>15151.333361020706</v>
      </c>
      <c r="Z61" s="8">
        <v>16059.000308121071</v>
      </c>
      <c r="AA61" s="8">
        <v>16970.208646844832</v>
      </c>
      <c r="AB61" s="8">
        <v>17884.857072270868</v>
      </c>
      <c r="AC61" s="8">
        <v>18802.844159982458</v>
      </c>
      <c r="AD61" s="8">
        <v>19724.068477661909</v>
      </c>
      <c r="AE61" s="8">
        <v>20648.428695383922</v>
      </c>
      <c r="AF61" s="8">
        <v>21575.82369434119</v>
      </c>
      <c r="AG61" s="8">
        <v>22506.152673747318</v>
      </c>
      <c r="AH61" s="8">
        <v>23439.315255671299</v>
      </c>
      <c r="AI61" s="8">
        <v>24375.211587568258</v>
      </c>
      <c r="AJ61" s="8">
        <v>25313.742442283583</v>
      </c>
    </row>
    <row r="62" spans="6:36">
      <c r="F62">
        <f t="shared" si="1"/>
        <v>60</v>
      </c>
      <c r="G62" s="1">
        <f t="shared" si="0"/>
        <v>415.94819839043396</v>
      </c>
      <c r="H62" s="1">
        <f t="shared" si="2"/>
        <v>264.70749223580714</v>
      </c>
      <c r="I62" s="1">
        <f t="shared" si="3"/>
        <v>151.24070615462682</v>
      </c>
      <c r="J62" s="2">
        <f t="shared" si="4"/>
        <v>60231.574969614921</v>
      </c>
      <c r="K62" s="1">
        <f t="shared" si="5"/>
        <v>10188.466873040967</v>
      </c>
      <c r="L62" s="1"/>
      <c r="M62" s="1"/>
      <c r="N62" s="1"/>
      <c r="O62" s="37"/>
      <c r="P62" s="26">
        <f t="shared" si="10"/>
        <v>2.2499999999999999E-2</v>
      </c>
      <c r="Q62" s="8">
        <v>9194.2359060641957</v>
      </c>
      <c r="R62" s="8">
        <v>18205.491403868018</v>
      </c>
      <c r="S62" s="8">
        <v>10964.70135128549</v>
      </c>
      <c r="T62" s="8">
        <v>11856.243195653207</v>
      </c>
      <c r="U62" s="8">
        <v>12751.859586750976</v>
      </c>
      <c r="V62" s="8">
        <v>13651.450770123791</v>
      </c>
      <c r="W62" s="8">
        <v>14554.916245507975</v>
      </c>
      <c r="X62" s="8">
        <v>15462.154881818673</v>
      </c>
      <c r="Y62" s="8">
        <v>16373.065032436114</v>
      </c>
      <c r="Z62" s="8">
        <v>17287.54465049303</v>
      </c>
      <c r="AA62" s="8">
        <v>18205.491403868018</v>
      </c>
      <c r="AB62" s="8">
        <v>19126.802789594156</v>
      </c>
      <c r="AC62" s="8">
        <v>20051.37624739535</v>
      </c>
      <c r="AD62" s="8">
        <v>20979.109272070098</v>
      </c>
      <c r="AE62" s="8">
        <v>21909.899524449462</v>
      </c>
      <c r="AF62" s="8">
        <v>22843.644940664009</v>
      </c>
      <c r="AG62" s="8">
        <v>23780.243839463732</v>
      </c>
      <c r="AH62" s="8">
        <v>24719.595027346582</v>
      </c>
      <c r="AI62" s="8">
        <v>25661.5979012604</v>
      </c>
      <c r="AJ62" s="8">
        <v>26606.152548657836</v>
      </c>
    </row>
    <row r="63" spans="6:36">
      <c r="F63" s="30">
        <f t="shared" si="1"/>
        <v>61</v>
      </c>
      <c r="G63" s="31">
        <f t="shared" si="0"/>
        <v>415.94819839043396</v>
      </c>
      <c r="H63" s="31">
        <f t="shared" si="2"/>
        <v>265.36926096639661</v>
      </c>
      <c r="I63" s="31">
        <f t="shared" si="3"/>
        <v>150.57893742403732</v>
      </c>
      <c r="J63" s="32">
        <f t="shared" si="4"/>
        <v>59966.205708648522</v>
      </c>
      <c r="K63" s="31">
        <f t="shared" si="5"/>
        <v>10339.045810465004</v>
      </c>
      <c r="L63" s="1"/>
      <c r="M63" s="1"/>
      <c r="N63" s="1"/>
      <c r="O63" s="37"/>
      <c r="P63" s="26">
        <f t="shared" si="10"/>
        <v>2.4999999999999998E-2</v>
      </c>
      <c r="Q63" s="8">
        <v>10371.872306943224</v>
      </c>
      <c r="R63" s="8">
        <v>20382.520745801412</v>
      </c>
      <c r="S63" s="8">
        <v>12157.150617422722</v>
      </c>
      <c r="T63" s="8">
        <v>13056.002331087486</v>
      </c>
      <c r="U63" s="8">
        <v>13958.862039993444</v>
      </c>
      <c r="V63" s="8">
        <v>14865.628424693179</v>
      </c>
      <c r="W63" s="8">
        <v>15776.19947547019</v>
      </c>
      <c r="X63" s="8">
        <v>16690.472608842629</v>
      </c>
      <c r="Y63" s="8">
        <v>17608.344784251658</v>
      </c>
      <c r="Z63" s="8">
        <v>18529.712620634444</v>
      </c>
      <c r="AA63" s="8">
        <v>19454.472512583747</v>
      </c>
      <c r="AB63" s="8">
        <v>20382.520745801412</v>
      </c>
      <c r="AC63" s="8">
        <v>21313.753611556142</v>
      </c>
      <c r="AD63" s="8">
        <v>22248.067519865075</v>
      </c>
      <c r="AE63" s="8">
        <v>23185.359111123929</v>
      </c>
      <c r="AF63" s="8">
        <v>24125.525365921123</v>
      </c>
      <c r="AG63" s="8">
        <v>25068.463712779445</v>
      </c>
      <c r="AH63" s="8">
        <v>26014.072133581572</v>
      </c>
      <c r="AI63" s="8">
        <v>26962.249266445662</v>
      </c>
      <c r="AJ63" s="8">
        <v>27912.894505831082</v>
      </c>
    </row>
    <row r="64" spans="6:36">
      <c r="F64">
        <f t="shared" si="1"/>
        <v>62</v>
      </c>
      <c r="G64" s="1">
        <f t="shared" si="0"/>
        <v>415.94819839043407</v>
      </c>
      <c r="H64" s="1">
        <f t="shared" si="2"/>
        <v>266.03268411881277</v>
      </c>
      <c r="I64" s="1">
        <f t="shared" si="3"/>
        <v>149.9155142716213</v>
      </c>
      <c r="J64" s="2">
        <f t="shared" si="4"/>
        <v>59700.173024529708</v>
      </c>
      <c r="K64" s="1">
        <f t="shared" si="5"/>
        <v>10488.961324736625</v>
      </c>
      <c r="L64" s="1"/>
      <c r="M64" s="1"/>
      <c r="N64" s="1"/>
      <c r="O64" s="37"/>
      <c r="P64" s="26">
        <f t="shared" si="10"/>
        <v>2.7499999999999997E-2</v>
      </c>
      <c r="Q64" s="8">
        <v>11562.386284789351</v>
      </c>
      <c r="R64" s="8">
        <v>22589.935203962894</v>
      </c>
      <c r="S64" s="8">
        <v>13362.63944075484</v>
      </c>
      <c r="T64" s="8">
        <v>14268.880957900421</v>
      </c>
      <c r="U64" s="8">
        <v>15179.063191050871</v>
      </c>
      <c r="V64" s="8">
        <v>16093.083238652982</v>
      </c>
      <c r="W64" s="8">
        <v>17010.837565031474</v>
      </c>
      <c r="X64" s="8">
        <v>17932.222118425281</v>
      </c>
      <c r="Y64" s="8">
        <v>18857.132449093679</v>
      </c>
      <c r="Z64" s="8">
        <v>19785.463827188723</v>
      </c>
      <c r="AA64" s="8">
        <v>20717.111360093906</v>
      </c>
      <c r="AB64" s="8">
        <v>21651.970108933569</v>
      </c>
      <c r="AC64" s="8">
        <v>22589.935203962894</v>
      </c>
      <c r="AD64" s="8">
        <v>23530.901958555467</v>
      </c>
      <c r="AE64" s="8">
        <v>24474.765981513126</v>
      </c>
      <c r="AF64" s="8">
        <v>25421.423287433063</v>
      </c>
      <c r="AG64" s="8">
        <v>26370.770404876192</v>
      </c>
      <c r="AH64" s="8">
        <v>27322.704482092726</v>
      </c>
      <c r="AI64" s="8">
        <v>28277.123390073222</v>
      </c>
      <c r="AJ64" s="8">
        <v>29233.925822705674</v>
      </c>
    </row>
    <row r="65" spans="6:36">
      <c r="F65">
        <f t="shared" si="1"/>
        <v>63</v>
      </c>
      <c r="G65" s="1">
        <f t="shared" si="0"/>
        <v>415.94819839043396</v>
      </c>
      <c r="H65" s="1">
        <f t="shared" si="2"/>
        <v>266.6977658291097</v>
      </c>
      <c r="I65" s="1">
        <f t="shared" si="3"/>
        <v>149.25043256132426</v>
      </c>
      <c r="J65" s="2">
        <f t="shared" si="4"/>
        <v>59433.475258700601</v>
      </c>
      <c r="K65" s="1">
        <f t="shared" si="5"/>
        <v>10638.21175729795</v>
      </c>
      <c r="L65" s="1"/>
      <c r="M65" s="1"/>
      <c r="N65" s="1"/>
      <c r="O65" s="37"/>
      <c r="P65" s="26">
        <f t="shared" si="10"/>
        <v>2.9999999999999995E-2</v>
      </c>
      <c r="Q65" s="8">
        <v>12765.73610179569</v>
      </c>
      <c r="R65" s="8">
        <v>24827.567613704152</v>
      </c>
      <c r="S65" s="8">
        <v>14581.125558477159</v>
      </c>
      <c r="T65" s="8">
        <v>15494.836554210848</v>
      </c>
      <c r="U65" s="8">
        <v>16412.420261324318</v>
      </c>
      <c r="V65" s="8">
        <v>17333.772179100673</v>
      </c>
      <c r="W65" s="8">
        <v>18258.787229453319</v>
      </c>
      <c r="X65" s="8">
        <v>19187.359876511389</v>
      </c>
      <c r="Y65" s="8">
        <v>20119.384246158817</v>
      </c>
      <c r="Z65" s="8">
        <v>21054.754245220211</v>
      </c>
      <c r="AA65" s="8">
        <v>21993.363679991293</v>
      </c>
      <c r="AB65" s="8">
        <v>22935.106373816052</v>
      </c>
      <c r="AC65" s="8">
        <v>23879.876283418282</v>
      </c>
      <c r="AD65" s="8">
        <v>24827.567613704152</v>
      </c>
      <c r="AE65" s="8">
        <v>25778.074930759271</v>
      </c>
      <c r="AF65" s="8">
        <v>26731.293272774663</v>
      </c>
      <c r="AG65" s="8">
        <v>27687.118258646064</v>
      </c>
      <c r="AH65" s="8">
        <v>28645.446194003176</v>
      </c>
      <c r="AI65" s="8">
        <v>29606.174174437965</v>
      </c>
      <c r="AJ65" s="8">
        <v>30569.200185713773</v>
      </c>
    </row>
    <row r="66" spans="6:36">
      <c r="F66">
        <f t="shared" si="1"/>
        <v>64</v>
      </c>
      <c r="G66" s="1">
        <f t="shared" si="0"/>
        <v>415.94819839043396</v>
      </c>
      <c r="H66" s="1">
        <f t="shared" si="2"/>
        <v>267.36451024368245</v>
      </c>
      <c r="I66" s="1">
        <f t="shared" si="3"/>
        <v>148.58368814675151</v>
      </c>
      <c r="J66" s="2">
        <f t="shared" si="4"/>
        <v>59166.110748456915</v>
      </c>
      <c r="K66" s="1">
        <f t="shared" si="5"/>
        <v>10786.795445444701</v>
      </c>
      <c r="L66" s="1"/>
      <c r="M66" s="1"/>
      <c r="N66" s="1"/>
      <c r="O66" s="37"/>
      <c r="P66" s="26">
        <f t="shared" si="10"/>
        <v>3.2499999999999994E-2</v>
      </c>
      <c r="Q66" s="8">
        <v>13981.876617760861</v>
      </c>
      <c r="R66" s="8">
        <v>27095.237068982253</v>
      </c>
      <c r="S66" s="8">
        <v>15812.56326259359</v>
      </c>
      <c r="T66" s="8">
        <v>16733.823131826706</v>
      </c>
      <c r="U66" s="8">
        <v>17658.886984976732</v>
      </c>
      <c r="V66" s="8">
        <v>18587.64870516524</v>
      </c>
      <c r="W66" s="8">
        <v>19520.001655499593</v>
      </c>
      <c r="X66" s="8">
        <v>20455.838800224225</v>
      </c>
      <c r="Y66" s="8">
        <v>21395.05282570756</v>
      </c>
      <c r="Z66" s="8">
        <v>22337.536260955745</v>
      </c>
      <c r="AA66" s="8">
        <v>23283.181597347251</v>
      </c>
      <c r="AB66" s="8">
        <v>24231.881407288758</v>
      </c>
      <c r="AC66" s="8">
        <v>25183.528461499151</v>
      </c>
      <c r="AD66" s="8">
        <v>26138.01584463496</v>
      </c>
      <c r="AE66" s="8">
        <v>27095.237068982246</v>
      </c>
      <c r="AF66" s="8">
        <v>28055.086185947355</v>
      </c>
      <c r="AG66" s="8">
        <v>29017.457895091811</v>
      </c>
      <c r="AH66" s="8">
        <v>29982.247650468562</v>
      </c>
      <c r="AI66" s="8">
        <v>30949.351764028877</v>
      </c>
      <c r="AJ66" s="8">
        <v>31918.66750588471</v>
      </c>
    </row>
    <row r="67" spans="6:36">
      <c r="F67">
        <f t="shared" si="1"/>
        <v>65</v>
      </c>
      <c r="G67" s="1">
        <f t="shared" si="0"/>
        <v>415.9481983904339</v>
      </c>
      <c r="H67" s="1">
        <f t="shared" si="2"/>
        <v>268.03292151929162</v>
      </c>
      <c r="I67" s="1">
        <f t="shared" si="3"/>
        <v>147.91527687114228</v>
      </c>
      <c r="J67" s="2">
        <f t="shared" si="4"/>
        <v>58898.077826937624</v>
      </c>
      <c r="K67" s="1">
        <f t="shared" si="5"/>
        <v>10934.710722315844</v>
      </c>
      <c r="L67" s="1"/>
      <c r="M67" s="1"/>
      <c r="N67" s="1"/>
      <c r="O67" s="37"/>
      <c r="P67" s="26">
        <f t="shared" si="10"/>
        <v>3.4999999999999996E-2</v>
      </c>
      <c r="Q67" s="8">
        <v>15210.759335635008</v>
      </c>
      <c r="R67" s="8">
        <v>29392.749236956821</v>
      </c>
      <c r="S67" s="8">
        <v>17056.903446035547</v>
      </c>
      <c r="T67" s="8">
        <v>17985.791282646682</v>
      </c>
      <c r="U67" s="8">
        <v>18918.413655614804</v>
      </c>
      <c r="V67" s="8">
        <v>19854.662814966458</v>
      </c>
      <c r="W67" s="8">
        <v>20794.430548670571</v>
      </c>
      <c r="X67" s="8">
        <v>21737.608305371552</v>
      </c>
      <c r="Y67" s="8">
        <v>22684.087316839883</v>
      </c>
      <c r="Z67" s="8">
        <v>23633.758719826914</v>
      </c>
      <c r="AA67" s="8">
        <v>24586.51367701669</v>
      </c>
      <c r="AB67" s="8">
        <v>25542.243496772</v>
      </c>
      <c r="AC67" s="8">
        <v>26500.839751380092</v>
      </c>
      <c r="AD67" s="8">
        <v>27462.194393510545</v>
      </c>
      <c r="AE67" s="8">
        <v>28426.199870608645</v>
      </c>
      <c r="AF67" s="8">
        <v>29392.749236956821</v>
      </c>
      <c r="AG67" s="8">
        <v>30361.736263150084</v>
      </c>
      <c r="AH67" s="8">
        <v>31333.055542742048</v>
      </c>
      <c r="AI67" s="8">
        <v>32306.602595832748</v>
      </c>
      <c r="AJ67" s="8">
        <v>33282.273969384427</v>
      </c>
    </row>
    <row r="68" spans="6:36">
      <c r="F68">
        <f t="shared" si="1"/>
        <v>66</v>
      </c>
      <c r="G68" s="1">
        <f t="shared" ref="G68:G131" si="11">IFERROR(IF(AND($C$16&lt;&gt;0,F68&lt;=$C$15),-PMT($C$16/12,$C$4-F67,J67),-PMT($C$11/12,$C$4-F67,J67)),"")</f>
        <v>415.9481983904339</v>
      </c>
      <c r="H68" s="1">
        <f t="shared" si="2"/>
        <v>268.70300382308983</v>
      </c>
      <c r="I68" s="1">
        <f t="shared" si="3"/>
        <v>147.24519456734407</v>
      </c>
      <c r="J68" s="2">
        <f t="shared" si="4"/>
        <v>58629.374823114536</v>
      </c>
      <c r="K68" s="1">
        <f t="shared" si="5"/>
        <v>11081.955916883187</v>
      </c>
      <c r="L68" s="1"/>
      <c r="M68" s="1"/>
      <c r="N68" s="1"/>
      <c r="O68" s="37"/>
      <c r="P68" s="26">
        <f t="shared" si="10"/>
        <v>3.7499999999999999E-2</v>
      </c>
      <c r="Q68" s="8">
        <v>16452.332450106282</v>
      </c>
      <c r="R68" s="8">
        <v>31719.896692840019</v>
      </c>
      <c r="S68" s="8">
        <v>18314.093651859603</v>
      </c>
      <c r="T68" s="8">
        <v>19250.688228159419</v>
      </c>
      <c r="U68" s="8">
        <v>20190.947176086964</v>
      </c>
      <c r="V68" s="8">
        <v>21134.761095709062</v>
      </c>
      <c r="W68" s="8">
        <v>22082.020183590063</v>
      </c>
      <c r="X68" s="8">
        <v>23032.614357123246</v>
      </c>
      <c r="Y68" s="8">
        <v>23986.433378459693</v>
      </c>
      <c r="Z68" s="8">
        <v>24943.366977718561</v>
      </c>
      <c r="AA68" s="8">
        <v>25903.304975168237</v>
      </c>
      <c r="AB68" s="8">
        <v>26866.137402074201</v>
      </c>
      <c r="AC68" s="8">
        <v>27831.754619916155</v>
      </c>
      <c r="AD68" s="8">
        <v>28800.047437686913</v>
      </c>
      <c r="AE68" s="8">
        <v>29770.907226994386</v>
      </c>
      <c r="AF68" s="8">
        <v>30744.226034700387</v>
      </c>
      <c r="AG68" s="8">
        <v>31719.896692840019</v>
      </c>
      <c r="AH68" s="8">
        <v>32697.81292558134</v>
      </c>
      <c r="AI68" s="8">
        <v>33677.869452996005</v>
      </c>
      <c r="AJ68" s="8">
        <v>34659.962091428584</v>
      </c>
    </row>
    <row r="69" spans="6:36">
      <c r="F69">
        <f t="shared" ref="F69:F132" si="12">IF(F68&lt;$C$4,F68+1,"")</f>
        <v>67</v>
      </c>
      <c r="G69" s="1">
        <f t="shared" si="11"/>
        <v>415.94819839043396</v>
      </c>
      <c r="H69" s="1">
        <f t="shared" ref="H69:H132" si="13">IFERROR(G69-I69,"")</f>
        <v>269.37476133264761</v>
      </c>
      <c r="I69" s="1">
        <f t="shared" ref="I69:I132" si="14">IFERROR(IF(AND($C$16&lt;&gt;0,F69&lt;=$C$15),J68*$C$16/12,$C$11/12*J68),"")</f>
        <v>146.57343705778635</v>
      </c>
      <c r="J69" s="2">
        <f t="shared" ref="J69:J132" si="15">IFERROR(IF(J68-H69&gt;0,J68-H69,""),"")</f>
        <v>58360.000061781888</v>
      </c>
      <c r="K69" s="1">
        <f t="shared" ref="K69:K132" si="16">IFERROR(I69+K68,K68)</f>
        <v>11228.529353940974</v>
      </c>
      <c r="L69" s="1"/>
      <c r="M69" s="1"/>
      <c r="N69" s="1"/>
      <c r="O69" s="37"/>
      <c r="P69" s="27">
        <f t="shared" si="10"/>
        <v>0.04</v>
      </c>
      <c r="Q69" s="23">
        <v>17706.540899134532</v>
      </c>
      <c r="R69" s="23">
        <v>34076.459273895343</v>
      </c>
      <c r="S69" s="23">
        <v>19584.078125429267</v>
      </c>
      <c r="T69" s="23">
        <v>20528.457871945287</v>
      </c>
      <c r="U69" s="23">
        <v>21476.431111302027</v>
      </c>
      <c r="V69" s="23">
        <v>22427.886776815281</v>
      </c>
      <c r="W69" s="23">
        <v>23382.713457449256</v>
      </c>
      <c r="X69" s="23">
        <v>24340.799523762667</v>
      </c>
      <c r="Y69" s="23">
        <v>25302.033253331152</v>
      </c>
      <c r="Z69" s="23">
        <v>26266.302955326515</v>
      </c>
      <c r="AA69" s="23">
        <v>27233.497093939928</v>
      </c>
      <c r="AB69" s="23">
        <v>28203.504410342633</v>
      </c>
      <c r="AC69" s="23">
        <v>29176.21404288456</v>
      </c>
      <c r="AD69" s="23">
        <v>30151.515645242722</v>
      </c>
      <c r="AE69" s="23">
        <v>31129.299502239199</v>
      </c>
      <c r="AF69" s="23">
        <v>32109.456643062462</v>
      </c>
      <c r="AG69" s="23">
        <v>33091.878951636216</v>
      </c>
      <c r="AH69" s="23">
        <v>34076.459273895343</v>
      </c>
      <c r="AI69" s="23">
        <v>35063.091521741357</v>
      </c>
      <c r="AJ69" s="23">
        <v>36051.670773465696</v>
      </c>
    </row>
    <row r="70" spans="6:36">
      <c r="F70">
        <f t="shared" si="12"/>
        <v>68</v>
      </c>
      <c r="G70" s="1">
        <f t="shared" si="11"/>
        <v>415.94819839043396</v>
      </c>
      <c r="H70" s="1">
        <f t="shared" si="13"/>
        <v>270.04819823597927</v>
      </c>
      <c r="I70" s="1">
        <f t="shared" si="14"/>
        <v>145.90000015445472</v>
      </c>
      <c r="J70" s="2">
        <f t="shared" si="15"/>
        <v>58089.95186354591</v>
      </c>
      <c r="K70" s="1">
        <f t="shared" si="16"/>
        <v>11374.42935409543</v>
      </c>
      <c r="L70" s="1"/>
      <c r="M70" s="1"/>
      <c r="N70" s="1"/>
      <c r="O70" s="37"/>
      <c r="P70" s="26">
        <f t="shared" si="10"/>
        <v>4.2500000000000003E-2</v>
      </c>
      <c r="Q70" s="8">
        <v>18973.32641833368</v>
      </c>
      <c r="R70" s="8">
        <v>36462.204451431251</v>
      </c>
      <c r="S70" s="8">
        <v>20866.797869481619</v>
      </c>
      <c r="T70" s="8">
        <v>21819.040855080475</v>
      </c>
      <c r="U70" s="8">
        <v>22774.805743968023</v>
      </c>
      <c r="V70" s="8">
        <v>23733.979785995009</v>
      </c>
      <c r="W70" s="8">
        <v>24696.449946404642</v>
      </c>
      <c r="X70" s="8">
        <v>25662.103033409709</v>
      </c>
      <c r="Y70" s="8">
        <v>26630.825825123069</v>
      </c>
      <c r="Z70" s="8">
        <v>27602.505195520156</v>
      </c>
      <c r="AA70" s="8">
        <v>28577.028239116367</v>
      </c>
      <c r="AB70" s="8">
        <v>29554.282394051632</v>
      </c>
      <c r="AC70" s="8">
        <v>30534.155563280874</v>
      </c>
      <c r="AD70" s="8">
        <v>31516.536233579754</v>
      </c>
      <c r="AE70" s="8">
        <v>32501.313592086375</v>
      </c>
      <c r="AF70" s="8">
        <v>33488.377640110841</v>
      </c>
      <c r="AG70" s="8">
        <v>34477.619303957879</v>
      </c>
      <c r="AH70" s="8">
        <v>35468.930542522336</v>
      </c>
      <c r="AI70" s="8">
        <v>36462.204451431251</v>
      </c>
      <c r="AJ70" s="8">
        <v>37457.335363521997</v>
      </c>
    </row>
    <row r="71" spans="6:36">
      <c r="F71">
        <f t="shared" si="12"/>
        <v>69</v>
      </c>
      <c r="G71" s="1">
        <f t="shared" si="11"/>
        <v>415.94819839043396</v>
      </c>
      <c r="H71" s="1">
        <f t="shared" si="13"/>
        <v>270.72331873156918</v>
      </c>
      <c r="I71" s="1">
        <f t="shared" si="14"/>
        <v>145.22487965886478</v>
      </c>
      <c r="J71" s="2">
        <f t="shared" si="15"/>
        <v>57819.228544814338</v>
      </c>
      <c r="K71" s="1">
        <f t="shared" si="16"/>
        <v>11519.654233754294</v>
      </c>
      <c r="L71" s="1"/>
      <c r="M71" s="1"/>
      <c r="N71" s="1"/>
      <c r="O71" s="37"/>
      <c r="P71" s="26">
        <f t="shared" si="10"/>
        <v>4.5000000000000005E-2</v>
      </c>
      <c r="Q71" s="8">
        <v>20252.627598100917</v>
      </c>
      <c r="R71" s="8">
        <v>38876.887719593229</v>
      </c>
      <c r="S71" s="8">
        <v>22162.19070197496</v>
      </c>
      <c r="T71" s="8">
        <v>23122.374614339209</v>
      </c>
      <c r="U71" s="8">
        <v>24086.008133145559</v>
      </c>
      <c r="V71" s="8">
        <v>25052.976808147312</v>
      </c>
      <c r="W71" s="8">
        <v>26023.165964824591</v>
      </c>
      <c r="X71" s="8">
        <v>26996.4608336083</v>
      </c>
      <c r="Y71" s="8">
        <v>27972.746678334319</v>
      </c>
      <c r="Z71" s="8">
        <v>28951.908923601954</v>
      </c>
      <c r="AA71" s="8">
        <v>29933.833280718671</v>
      </c>
      <c r="AB71" s="8">
        <v>30918.405871919458</v>
      </c>
      <c r="AC71" s="8">
        <v>31905.513352558566</v>
      </c>
      <c r="AD71" s="8">
        <v>32895.04303098152</v>
      </c>
      <c r="AE71" s="8">
        <v>33886.882985797492</v>
      </c>
      <c r="AF71" s="8">
        <v>34880.922180282883</v>
      </c>
      <c r="AG71" s="8">
        <v>35877.050573662302</v>
      </c>
      <c r="AH71" s="8">
        <v>36875.159229026933</v>
      </c>
      <c r="AI71" s="8">
        <v>37875.140417664472</v>
      </c>
      <c r="AJ71" s="8">
        <v>38876.887719593229</v>
      </c>
    </row>
    <row r="72" spans="6:36">
      <c r="F72">
        <f t="shared" si="12"/>
        <v>70</v>
      </c>
      <c r="G72" s="1">
        <f t="shared" si="11"/>
        <v>415.94819839043407</v>
      </c>
      <c r="H72" s="1">
        <f t="shared" si="13"/>
        <v>271.40012702839823</v>
      </c>
      <c r="I72" s="1">
        <f t="shared" si="14"/>
        <v>144.54807136203584</v>
      </c>
      <c r="J72" s="2">
        <f t="shared" si="15"/>
        <v>57547.828417785939</v>
      </c>
      <c r="K72" s="1">
        <f t="shared" si="16"/>
        <v>11664.202305116331</v>
      </c>
      <c r="L72" s="1"/>
      <c r="M72" s="1"/>
      <c r="N72" s="1"/>
      <c r="O72" s="37"/>
      <c r="P72" s="26">
        <f t="shared" si="10"/>
        <v>4.7500000000000007E-2</v>
      </c>
      <c r="Q72" s="8">
        <v>21544.379943384643</v>
      </c>
      <c r="R72" s="8">
        <v>41320.252999720142</v>
      </c>
      <c r="S72" s="8">
        <v>23470.191316608532</v>
      </c>
      <c r="T72" s="8">
        <v>24438.393443084646</v>
      </c>
      <c r="U72" s="8">
        <v>25409.972175506482</v>
      </c>
      <c r="V72" s="8">
        <v>26384.811346983231</v>
      </c>
      <c r="W72" s="8">
        <v>27362.794627272378</v>
      </c>
      <c r="X72" s="8">
        <v>28343.805653666885</v>
      </c>
      <c r="Y72" s="8">
        <v>29327.728160987339</v>
      </c>
      <c r="Z72" s="8">
        <v>30314.446110350611</v>
      </c>
      <c r="AA72" s="8">
        <v>31303.843816393703</v>
      </c>
      <c r="AB72" s="8">
        <v>32295.806072639203</v>
      </c>
      <c r="AC72" s="8">
        <v>33290.218274698018</v>
      </c>
      <c r="AD72" s="8">
        <v>34286.966541016336</v>
      </c>
      <c r="AE72" s="8">
        <v>35285.937830885101</v>
      </c>
      <c r="AF72" s="8">
        <v>36287.020059444287</v>
      </c>
      <c r="AG72" s="8">
        <v>37290.102209425786</v>
      </c>
      <c r="AH72" s="8">
        <v>38295.074439398355</v>
      </c>
      <c r="AI72" s="8">
        <v>39301.828188287458</v>
      </c>
      <c r="AJ72" s="8">
        <v>40310.256275965272</v>
      </c>
    </row>
    <row r="73" spans="6:36">
      <c r="F73">
        <f t="shared" si="12"/>
        <v>71</v>
      </c>
      <c r="G73" s="1">
        <f t="shared" si="11"/>
        <v>415.94819839043396</v>
      </c>
      <c r="H73" s="1">
        <f t="shared" si="13"/>
        <v>272.0786273459691</v>
      </c>
      <c r="I73" s="1">
        <f t="shared" si="14"/>
        <v>143.86957104446486</v>
      </c>
      <c r="J73" s="2">
        <f t="shared" si="15"/>
        <v>57275.749790439972</v>
      </c>
      <c r="K73" s="1">
        <f t="shared" si="16"/>
        <v>11808.071876160795</v>
      </c>
      <c r="L73" s="1"/>
      <c r="M73" s="1"/>
      <c r="N73" s="1"/>
      <c r="O73" s="37"/>
      <c r="P73" s="26">
        <f t="shared" si="10"/>
        <v>5.000000000000001E-2</v>
      </c>
      <c r="Q73" s="8">
        <v>22848.515935981024</v>
      </c>
      <c r="R73" s="8">
        <v>43792.033058998277</v>
      </c>
      <c r="S73" s="8">
        <v>24790.731345902681</v>
      </c>
      <c r="T73" s="8">
        <v>25767.0285547356</v>
      </c>
      <c r="U73" s="8">
        <v>26746.628669183712</v>
      </c>
      <c r="V73" s="8">
        <v>27729.413789255032</v>
      </c>
      <c r="W73" s="8">
        <v>28715.265913111718</v>
      </c>
      <c r="X73" s="8">
        <v>29704.067069635708</v>
      </c>
      <c r="Y73" s="8">
        <v>30695.699449974061</v>
      </c>
      <c r="Z73" s="8">
        <v>31690.045537731225</v>
      </c>
      <c r="AA73" s="8">
        <v>32686.98823748442</v>
      </c>
      <c r="AB73" s="8">
        <v>33686.411001305714</v>
      </c>
      <c r="AC73" s="8">
        <v>34688.19795298596</v>
      </c>
      <c r="AD73" s="8">
        <v>35692.234009664688</v>
      </c>
      <c r="AE73" s="8">
        <v>36698.405000584266</v>
      </c>
      <c r="AF73" s="8">
        <v>37706.597782699624</v>
      </c>
      <c r="AG73" s="8">
        <v>38716.700352889187</v>
      </c>
      <c r="AH73" s="8">
        <v>39728.601956527498</v>
      </c>
      <c r="AI73" s="8">
        <v>40742.19319219832</v>
      </c>
      <c r="AJ73" s="8">
        <v>41757.366112340336</v>
      </c>
    </row>
    <row r="74" spans="6:36">
      <c r="F74">
        <f t="shared" si="12"/>
        <v>72</v>
      </c>
      <c r="G74" s="1">
        <f t="shared" si="11"/>
        <v>415.94819839043396</v>
      </c>
      <c r="H74" s="1">
        <f t="shared" si="13"/>
        <v>272.75882391433402</v>
      </c>
      <c r="I74" s="1">
        <f t="shared" si="14"/>
        <v>143.18937447609994</v>
      </c>
      <c r="J74" s="2">
        <f t="shared" si="15"/>
        <v>57002.990966525635</v>
      </c>
      <c r="K74" s="1">
        <f t="shared" si="16"/>
        <v>11951.261250636895</v>
      </c>
      <c r="L74" s="1"/>
      <c r="M74" s="1"/>
      <c r="N74" s="1"/>
      <c r="O74" s="37"/>
      <c r="P74" s="25">
        <f t="shared" si="10"/>
        <v>5.2500000000000012E-2</v>
      </c>
      <c r="Q74" s="8">
        <v>24164.965099243909</v>
      </c>
      <c r="R74" s="8">
        <v>46291.949942123763</v>
      </c>
      <c r="S74" s="8">
        <v>26123.73942672291</v>
      </c>
      <c r="T74" s="8">
        <v>27108.208148692189</v>
      </c>
      <c r="U74" s="8">
        <v>28095.905380094831</v>
      </c>
      <c r="V74" s="8">
        <v>29086.711471474482</v>
      </c>
      <c r="W74" s="8">
        <v>30080.506733615108</v>
      </c>
      <c r="X74" s="8">
        <v>31077.17157180174</v>
      </c>
      <c r="Y74" s="8">
        <v>32076.586618933237</v>
      </c>
      <c r="Z74" s="8">
        <v>33078.632867151413</v>
      </c>
      <c r="AA74" s="8">
        <v>34083.191797660285</v>
      </c>
      <c r="AB74" s="8">
        <v>35090.145508416092</v>
      </c>
      <c r="AC74" s="8">
        <v>36099.376839381592</v>
      </c>
      <c r="AD74" s="8">
        <v>37110.769495047323</v>
      </c>
      <c r="AE74" s="8">
        <v>38124.208163937437</v>
      </c>
      <c r="AF74" s="8">
        <v>39139.578634831239</v>
      </c>
      <c r="AG74" s="8">
        <v>40156.767909444963</v>
      </c>
      <c r="AH74" s="8">
        <v>41175.664311337554</v>
      </c>
      <c r="AI74" s="8">
        <v>42196.157590816445</v>
      </c>
      <c r="AJ74" s="8">
        <v>43218.139025641191</v>
      </c>
    </row>
    <row r="75" spans="6:36">
      <c r="F75">
        <f t="shared" si="12"/>
        <v>73</v>
      </c>
      <c r="G75" s="1">
        <f t="shared" si="11"/>
        <v>415.9481983904339</v>
      </c>
      <c r="H75" s="1">
        <f t="shared" si="13"/>
        <v>273.44072097411981</v>
      </c>
      <c r="I75" s="1">
        <f t="shared" si="14"/>
        <v>142.50747741631409</v>
      </c>
      <c r="J75" s="2">
        <f t="shared" si="15"/>
        <v>56729.550245551516</v>
      </c>
      <c r="K75" s="1">
        <f t="shared" si="16"/>
        <v>12093.76872805321</v>
      </c>
      <c r="L75" s="1"/>
      <c r="M75" s="1"/>
      <c r="N75" s="1"/>
      <c r="O75" s="37"/>
      <c r="P75" s="25">
        <f t="shared" si="10"/>
        <v>5.5000000000000014E-2</v>
      </c>
      <c r="Q75" s="8">
        <v>25493.654065090792</v>
      </c>
      <c r="R75" s="8">
        <v>48819.715414662984</v>
      </c>
      <c r="S75" s="8">
        <v>27469.14126812842</v>
      </c>
      <c r="T75" s="8">
        <v>28461.85747860053</v>
      </c>
      <c r="U75" s="8">
        <v>29457.727110619086</v>
      </c>
      <c r="V75" s="8">
        <v>30456.628748997518</v>
      </c>
      <c r="W75" s="8">
        <v>31458.441001453146</v>
      </c>
      <c r="X75" s="8">
        <v>32463.042634578611</v>
      </c>
      <c r="Y75" s="8">
        <v>33470.312708536352</v>
      </c>
      <c r="Z75" s="8">
        <v>34480.130710138757</v>
      </c>
      <c r="AA75" s="8">
        <v>35492.376683982686</v>
      </c>
      <c r="AB75" s="8">
        <v>36506.931361318573</v>
      </c>
      <c r="AC75" s="8">
        <v>37523.676286344475</v>
      </c>
      <c r="AD75" s="8">
        <v>38542.49393962726</v>
      </c>
      <c r="AE75" s="8">
        <v>39563.267858366977</v>
      </c>
      <c r="AF75" s="8">
        <v>40585.882753235594</v>
      </c>
      <c r="AG75" s="8">
        <v>41610.22462153509</v>
      </c>
      <c r="AH75" s="8">
        <v>42636.180856437568</v>
      </c>
      <c r="AI75" s="8">
        <v>43663.640352087561</v>
      </c>
      <c r="AJ75" s="8">
        <v>44692.493604362855</v>
      </c>
    </row>
    <row r="76" spans="6:36">
      <c r="F76">
        <f t="shared" si="12"/>
        <v>74</v>
      </c>
      <c r="G76" s="1">
        <f t="shared" si="11"/>
        <v>415.94819839043396</v>
      </c>
      <c r="H76" s="1">
        <f t="shared" si="13"/>
        <v>274.12432277655518</v>
      </c>
      <c r="I76" s="1">
        <f t="shared" si="14"/>
        <v>141.82387561387878</v>
      </c>
      <c r="J76" s="2">
        <f t="shared" si="15"/>
        <v>56455.425922774964</v>
      </c>
      <c r="K76" s="1">
        <f t="shared" si="16"/>
        <v>12235.592603667088</v>
      </c>
      <c r="L76" s="1"/>
      <c r="M76" s="1"/>
      <c r="N76" s="1"/>
      <c r="O76" s="37"/>
      <c r="P76" s="25">
        <f t="shared" si="10"/>
        <v>5.7500000000000016E-2</v>
      </c>
      <c r="Q76" s="8">
        <v>26834.506643183686</v>
      </c>
      <c r="R76" s="8">
        <v>51375.03141678976</v>
      </c>
      <c r="S76" s="8">
        <v>28826.859721423167</v>
      </c>
      <c r="T76" s="8">
        <v>29827.898922832992</v>
      </c>
      <c r="U76" s="8">
        <v>30832.015770503011</v>
      </c>
      <c r="V76" s="8">
        <v>31839.08706735188</v>
      </c>
      <c r="W76" s="8">
        <v>32848.98970243935</v>
      </c>
      <c r="X76" s="8">
        <v>33861.600788664051</v>
      </c>
      <c r="Y76" s="8">
        <v>34876.79779905446</v>
      </c>
      <c r="Z76" s="8">
        <v>35894.458701312709</v>
      </c>
      <c r="AA76" s="8">
        <v>36914.462090276822</v>
      </c>
      <c r="AB76" s="8">
        <v>37936.68731797993</v>
      </c>
      <c r="AC76" s="8">
        <v>38961.014620993119</v>
      </c>
      <c r="AD76" s="8">
        <v>39987.325244755069</v>
      </c>
      <c r="AE76" s="8">
        <v>41015.501564601938</v>
      </c>
      <c r="AF76" s="8">
        <v>42045.42720322869</v>
      </c>
      <c r="AG76" s="8">
        <v>43076.987144327744</v>
      </c>
      <c r="AH76" s="8">
        <v>44110.067842167438</v>
      </c>
      <c r="AI76" s="8">
        <v>45144.55732689143</v>
      </c>
      <c r="AJ76" s="8">
        <v>46180.345305337702</v>
      </c>
    </row>
    <row r="77" spans="6:36">
      <c r="F77">
        <f t="shared" si="12"/>
        <v>75</v>
      </c>
      <c r="G77" s="1">
        <f t="shared" si="11"/>
        <v>415.94819839043396</v>
      </c>
      <c r="H77" s="1">
        <f t="shared" si="13"/>
        <v>274.80963358349652</v>
      </c>
      <c r="I77" s="1">
        <f t="shared" si="14"/>
        <v>141.13856480693741</v>
      </c>
      <c r="J77" s="2">
        <f t="shared" si="15"/>
        <v>56180.616289191465</v>
      </c>
      <c r="K77" s="1">
        <f t="shared" si="16"/>
        <v>12376.731168474025</v>
      </c>
      <c r="L77" s="1"/>
      <c r="M77" s="1"/>
      <c r="N77" s="1"/>
      <c r="O77" s="37"/>
      <c r="P77" s="25">
        <f t="shared" si="10"/>
        <v>6.0000000000000019E-2</v>
      </c>
      <c r="Q77" s="8">
        <v>28187.443892160976</v>
      </c>
      <c r="R77" s="8">
        <v>53957.590526069718</v>
      </c>
      <c r="S77" s="8">
        <v>30196.814852283951</v>
      </c>
      <c r="T77" s="8">
        <v>31206.252057058642</v>
      </c>
      <c r="U77" s="8">
        <v>32218.69044986906</v>
      </c>
      <c r="V77" s="8">
        <v>33234.005035679409</v>
      </c>
      <c r="W77" s="8">
        <v>34252.070969402448</v>
      </c>
      <c r="X77" s="8">
        <v>35272.763695338283</v>
      </c>
      <c r="Y77" s="8">
        <v>36295.9590850772</v>
      </c>
      <c r="Z77" s="8">
        <v>37321.533573519773</v>
      </c>
      <c r="AA77" s="8">
        <v>38349.364292679209</v>
      </c>
      <c r="AB77" s="8">
        <v>39379.329202940549</v>
      </c>
      <c r="AC77" s="8">
        <v>40411.307221463045</v>
      </c>
      <c r="AD77" s="8">
        <v>41445.178347425266</v>
      </c>
      <c r="AE77" s="8">
        <v>42480.823783827647</v>
      </c>
      <c r="AF77" s="8">
        <v>43518.126055583001</v>
      </c>
      <c r="AG77" s="8">
        <v>44556.969123638737</v>
      </c>
      <c r="AH77" s="8">
        <v>45597.238494897334</v>
      </c>
      <c r="AI77" s="8">
        <v>46638.821327714497</v>
      </c>
      <c r="AJ77" s="8">
        <v>47681.606532777274</v>
      </c>
    </row>
    <row r="78" spans="6:36">
      <c r="F78">
        <f t="shared" si="12"/>
        <v>76</v>
      </c>
      <c r="G78" s="1">
        <f t="shared" si="11"/>
        <v>415.9481983904339</v>
      </c>
      <c r="H78" s="1">
        <f t="shared" si="13"/>
        <v>275.49665766745522</v>
      </c>
      <c r="I78" s="1">
        <f t="shared" si="14"/>
        <v>140.45154072297868</v>
      </c>
      <c r="J78" s="2">
        <f t="shared" si="15"/>
        <v>55905.119631524009</v>
      </c>
      <c r="K78" s="1">
        <f t="shared" si="16"/>
        <v>12517.182709197004</v>
      </c>
      <c r="L78" s="1"/>
      <c r="M78" s="1"/>
      <c r="N78" s="1"/>
      <c r="O78" s="37"/>
      <c r="P78" s="25">
        <f t="shared" si="10"/>
        <v>6.2500000000000014E-2</v>
      </c>
      <c r="Q78" s="8">
        <v>29552.384192795467</v>
      </c>
      <c r="R78" s="8">
        <v>56567.07642796242</v>
      </c>
      <c r="S78" s="8">
        <v>31578.924014838551</v>
      </c>
      <c r="T78" s="8">
        <v>32596.833728775222</v>
      </c>
      <c r="U78" s="8">
        <v>33617.667494197514</v>
      </c>
      <c r="V78" s="8">
        <v>34641.298502164136</v>
      </c>
      <c r="W78" s="8">
        <v>35667.600158055408</v>
      </c>
      <c r="X78" s="8">
        <v>36696.446222769773</v>
      </c>
      <c r="Y78" s="8">
        <v>37727.710952251386</v>
      </c>
      <c r="Z78" s="8">
        <v>38761.269235000502</v>
      </c>
      <c r="AA78" s="8">
        <v>39796.996727227561</v>
      </c>
      <c r="AB78" s="8">
        <v>40834.769985323226</v>
      </c>
      <c r="AC78" s="8">
        <v>41874.466595328959</v>
      </c>
      <c r="AD78" s="8">
        <v>42915.965299106567</v>
      </c>
      <c r="AE78" s="8">
        <v>43959.146116920558</v>
      </c>
      <c r="AF78" s="8">
        <v>45003.890466161603</v>
      </c>
      <c r="AG78" s="8">
        <v>46050.081275958772</v>
      </c>
      <c r="AH78" s="8">
        <v>47097.603097443563</v>
      </c>
      <c r="AI78" s="8">
        <v>48146.342209449685</v>
      </c>
      <c r="AJ78" s="8">
        <v>49196.186719449768</v>
      </c>
    </row>
    <row r="79" spans="6:36">
      <c r="F79">
        <f t="shared" si="12"/>
        <v>77</v>
      </c>
      <c r="G79" s="1">
        <f t="shared" si="11"/>
        <v>415.9481983904339</v>
      </c>
      <c r="H79" s="1">
        <f t="shared" si="13"/>
        <v>276.18539931162388</v>
      </c>
      <c r="I79" s="1">
        <f t="shared" si="14"/>
        <v>139.76279907881002</v>
      </c>
      <c r="J79" s="2">
        <f t="shared" si="15"/>
        <v>55628.934232212385</v>
      </c>
      <c r="K79" s="1">
        <f t="shared" si="16"/>
        <v>12656.945508275814</v>
      </c>
      <c r="L79" s="1"/>
      <c r="M79" s="1"/>
      <c r="N79" s="1"/>
      <c r="O79" s="37"/>
      <c r="P79" s="25">
        <f t="shared" si="10"/>
        <v>6.5000000000000016E-2</v>
      </c>
      <c r="Q79" s="8">
        <v>30929.243322950177</v>
      </c>
      <c r="R79" s="8">
        <v>59203.16439271743</v>
      </c>
      <c r="S79" s="8">
        <v>32973.101927564261</v>
      </c>
      <c r="T79" s="8">
        <v>33999.558133673127</v>
      </c>
      <c r="U79" s="8">
        <v>35028.860581151603</v>
      </c>
      <c r="V79" s="8">
        <v>36060.880631313499</v>
      </c>
      <c r="W79" s="8">
        <v>37095.489924729685</v>
      </c>
      <c r="X79" s="8">
        <v>38132.560524197077</v>
      </c>
      <c r="Y79" s="8">
        <v>39171.965055905799</v>
      </c>
      <c r="Z79" s="8">
        <v>40213.576848452554</v>
      </c>
      <c r="AA79" s="8">
        <v>41257.27006935799</v>
      </c>
      <c r="AB79" s="8">
        <v>42302.919858758374</v>
      </c>
      <c r="AC79" s="8">
        <v>43350.402459954064</v>
      </c>
      <c r="AD79" s="8">
        <v>44399.595346511254</v>
      </c>
      <c r="AE79" s="8">
        <v>45450.377345630193</v>
      </c>
      <c r="AF79" s="8">
        <v>46502.628757508981</v>
      </c>
      <c r="AG79" s="8">
        <v>47556.231470447849</v>
      </c>
      <c r="AH79" s="8">
        <v>48611.069071461883</v>
      </c>
      <c r="AI79" s="8">
        <v>49667.026952182467</v>
      </c>
      <c r="AJ79" s="8">
        <v>50723.992409854036</v>
      </c>
    </row>
    <row r="80" spans="6:36">
      <c r="F80">
        <f t="shared" si="12"/>
        <v>78</v>
      </c>
      <c r="G80" s="1">
        <f t="shared" si="11"/>
        <v>415.94819839043396</v>
      </c>
      <c r="H80" s="1">
        <f t="shared" si="13"/>
        <v>276.87586280990297</v>
      </c>
      <c r="I80" s="1">
        <f t="shared" si="14"/>
        <v>139.07233558053096</v>
      </c>
      <c r="J80" s="2">
        <f t="shared" si="15"/>
        <v>55352.058369402483</v>
      </c>
      <c r="K80" s="1">
        <f t="shared" si="16"/>
        <v>12796.017843856345</v>
      </c>
      <c r="L80" s="1"/>
      <c r="M80" s="1"/>
      <c r="N80" s="1"/>
      <c r="O80" s="37"/>
      <c r="P80" s="25">
        <f t="shared" si="10"/>
        <v>6.7500000000000018E-2</v>
      </c>
      <c r="Q80" s="8">
        <v>32317.934534202526</v>
      </c>
      <c r="R80" s="8">
        <v>61865.52175734999</v>
      </c>
      <c r="S80" s="8">
        <v>34379.260750875954</v>
      </c>
      <c r="T80" s="8">
        <v>35414.336893699307</v>
      </c>
      <c r="U80" s="8">
        <v>36452.180799112546</v>
      </c>
      <c r="V80" s="8">
        <v>37492.661982960642</v>
      </c>
      <c r="W80" s="8">
        <v>38535.650305839255</v>
      </c>
      <c r="X80" s="8">
        <v>39581.016117850959</v>
      </c>
      <c r="Y80" s="8">
        <v>40628.63040142657</v>
      </c>
      <c r="Z80" s="8">
        <v>41678.364911853954</v>
      </c>
      <c r="AA80" s="8">
        <v>42730.092315171052</v>
      </c>
      <c r="AB80" s="8">
        <v>43783.686323089125</v>
      </c>
      <c r="AC80" s="8">
        <v>44839.02182462858</v>
      </c>
      <c r="AD80" s="8">
        <v>45895.975014160511</v>
      </c>
      <c r="AE80" s="8">
        <v>46954.423515568829</v>
      </c>
      <c r="AF80" s="8">
        <v>48014.246502257854</v>
      </c>
      <c r="AG80" s="8">
        <v>49075.324812755229</v>
      </c>
      <c r="AH80" s="8">
        <v>50137.541061673946</v>
      </c>
      <c r="AI80" s="8">
        <v>51200.779745818967</v>
      </c>
      <c r="AJ80" s="8">
        <v>52264.927345243799</v>
      </c>
    </row>
    <row r="81" spans="6:36">
      <c r="F81">
        <f t="shared" si="12"/>
        <v>79</v>
      </c>
      <c r="G81" s="1">
        <f t="shared" si="11"/>
        <v>415.9481983904339</v>
      </c>
      <c r="H81" s="1">
        <f t="shared" si="13"/>
        <v>277.56805246692772</v>
      </c>
      <c r="I81" s="1">
        <f t="shared" si="14"/>
        <v>138.38014592350621</v>
      </c>
      <c r="J81" s="2">
        <f t="shared" si="15"/>
        <v>55074.490316935553</v>
      </c>
      <c r="K81" s="1">
        <f t="shared" si="16"/>
        <v>12934.397989779851</v>
      </c>
      <c r="L81" s="1"/>
      <c r="M81" s="1"/>
      <c r="N81" s="1"/>
      <c r="O81" s="37"/>
      <c r="P81" s="25">
        <f t="shared" si="10"/>
        <v>7.0000000000000021E-2</v>
      </c>
      <c r="Q81" s="8">
        <v>33718.368630007324</v>
      </c>
      <c r="R81" s="8">
        <v>64553.808411397498</v>
      </c>
      <c r="S81" s="8">
        <v>35797.310166272298</v>
      </c>
      <c r="T81" s="8">
        <v>36841.079136688146</v>
      </c>
      <c r="U81" s="8">
        <v>37887.536727291277</v>
      </c>
      <c r="V81" s="8">
        <v>38936.550592852531</v>
      </c>
      <c r="W81" s="8">
        <v>39987.988798940423</v>
      </c>
      <c r="X81" s="8">
        <v>41041.719968480757</v>
      </c>
      <c r="Y81" s="8">
        <v>42097.613426245167</v>
      </c>
      <c r="Z81" s="8">
        <v>43155.539340908814</v>
      </c>
      <c r="AA81" s="8">
        <v>44215.368864330048</v>
      </c>
      <c r="AB81" s="8">
        <v>45276.97426771641</v>
      </c>
      <c r="AC81" s="8">
        <v>46340.229074356328</v>
      </c>
      <c r="AD81" s="8">
        <v>47405.008188609172</v>
      </c>
      <c r="AE81" s="8">
        <v>48471.188020866735</v>
      </c>
      <c r="AF81" s="8">
        <v>49538.646608211471</v>
      </c>
      <c r="AG81" s="8">
        <v>50607.263730521394</v>
      </c>
      <c r="AH81" s="8">
        <v>51676.921021784743</v>
      </c>
      <c r="AI81" s="8">
        <v>52747.502076413417</v>
      </c>
      <c r="AJ81" s="8">
        <v>53818.8925503598</v>
      </c>
    </row>
    <row r="82" spans="6:36">
      <c r="F82">
        <f t="shared" si="12"/>
        <v>80</v>
      </c>
      <c r="G82" s="1">
        <f t="shared" si="11"/>
        <v>415.9481983904339</v>
      </c>
      <c r="H82" s="1">
        <f t="shared" si="13"/>
        <v>278.26197259809499</v>
      </c>
      <c r="I82" s="1">
        <f t="shared" si="14"/>
        <v>137.68622579233889</v>
      </c>
      <c r="J82" s="2">
        <f t="shared" si="15"/>
        <v>54796.228344337454</v>
      </c>
      <c r="K82" s="1">
        <f t="shared" si="16"/>
        <v>13072.084215572189</v>
      </c>
      <c r="L82" s="1"/>
      <c r="M82" s="1"/>
      <c r="N82" s="1"/>
      <c r="O82" s="37"/>
      <c r="P82" s="25">
        <f t="shared" si="10"/>
        <v>7.2500000000000023E-2</v>
      </c>
      <c r="Q82" s="8">
        <v>35130.454045265928</v>
      </c>
      <c r="R82" s="8">
        <v>67267.677285181824</v>
      </c>
      <c r="S82" s="8">
        <v>37227.157456905748</v>
      </c>
      <c r="T82" s="8">
        <v>38279.691577425721</v>
      </c>
      <c r="U82" s="8">
        <v>39334.83451728215</v>
      </c>
      <c r="V82" s="8">
        <v>40392.452054687848</v>
      </c>
      <c r="W82" s="8">
        <v>41452.410445250127</v>
      </c>
      <c r="X82" s="8">
        <v>42514.576570348218</v>
      </c>
      <c r="Y82" s="8">
        <v>43578.818083303093</v>
      </c>
      <c r="Z82" s="8">
        <v>44645.003552976945</v>
      </c>
      <c r="AA82" s="8">
        <v>45713.002604451023</v>
      </c>
      <c r="AB82" s="8">
        <v>46782.686056444276</v>
      </c>
      <c r="AC82" s="8">
        <v>47853.926055150623</v>
      </c>
      <c r="AD82" s="8">
        <v>48926.596204185036</v>
      </c>
      <c r="AE82" s="8">
        <v>50000.571690351091</v>
      </c>
      <c r="AF82" s="8">
        <v>51075.729404955804</v>
      </c>
      <c r="AG82" s="8">
        <v>52151.948060419418</v>
      </c>
      <c r="AH82" s="8">
        <v>53229.108301947083</v>
      </c>
      <c r="AI82" s="8">
        <v>54307.09281404972</v>
      </c>
      <c r="AJ82" s="8">
        <v>55385.78642172231</v>
      </c>
    </row>
    <row r="83" spans="6:36">
      <c r="F83">
        <f t="shared" si="12"/>
        <v>81</v>
      </c>
      <c r="G83" s="1">
        <f t="shared" si="11"/>
        <v>415.94819839043396</v>
      </c>
      <c r="H83" s="1">
        <f t="shared" si="13"/>
        <v>278.95762752959035</v>
      </c>
      <c r="I83" s="1">
        <f t="shared" si="14"/>
        <v>136.99057086084363</v>
      </c>
      <c r="J83" s="2">
        <f t="shared" si="15"/>
        <v>54517.270716807863</v>
      </c>
      <c r="K83" s="1">
        <f t="shared" si="16"/>
        <v>13209.074786433033</v>
      </c>
      <c r="L83" s="1"/>
      <c r="M83" s="1"/>
      <c r="N83" s="1"/>
      <c r="O83" s="37"/>
      <c r="P83" s="25">
        <f t="shared" si="10"/>
        <v>7.5000000000000025E-2</v>
      </c>
      <c r="Q83" s="8">
        <v>36554.096927170547</v>
      </c>
      <c r="R83" s="8">
        <v>70006.774839325386</v>
      </c>
      <c r="S83" s="8">
        <v>38668.707589443678</v>
      </c>
      <c r="T83" s="8">
        <v>39730.078600012726</v>
      </c>
      <c r="U83" s="8">
        <v>40793.977975923081</v>
      </c>
      <c r="V83" s="8">
        <v>41860.269603470406</v>
      </c>
      <c r="W83" s="8">
        <v>42928.817913486891</v>
      </c>
      <c r="X83" s="8">
        <v>43999.488031551082</v>
      </c>
      <c r="Y83" s="8">
        <v>45072.145925853161</v>
      </c>
      <c r="Z83" s="8">
        <v>46146.658552348352</v>
      </c>
      <c r="AA83" s="8">
        <v>47222.893996844512</v>
      </c>
      <c r="AB83" s="8">
        <v>48300.721613684123</v>
      </c>
      <c r="AC83" s="8">
        <v>49380.012160695209</v>
      </c>
      <c r="AD83" s="8">
        <v>50460.63793010229</v>
      </c>
      <c r="AE83" s="8">
        <v>51542.472875106214</v>
      </c>
      <c r="AF83" s="8">
        <v>52625.392731860418</v>
      </c>
      <c r="AG83" s="8">
        <v>53709.275136590812</v>
      </c>
      <c r="AH83" s="8">
        <v>54793.999737626575</v>
      </c>
      <c r="AI83" s="8">
        <v>55879.448302130302</v>
      </c>
      <c r="AJ83" s="8">
        <v>56965.504817338486</v>
      </c>
    </row>
    <row r="84" spans="6:36">
      <c r="F84">
        <f t="shared" si="12"/>
        <v>82</v>
      </c>
      <c r="G84" s="1">
        <f t="shared" si="11"/>
        <v>415.9481983904339</v>
      </c>
      <c r="H84" s="1">
        <f t="shared" si="13"/>
        <v>279.65502159841424</v>
      </c>
      <c r="I84" s="1">
        <f t="shared" si="14"/>
        <v>136.29317679201966</v>
      </c>
      <c r="J84" s="2">
        <f t="shared" si="15"/>
        <v>54237.615695209446</v>
      </c>
      <c r="K84" s="1">
        <f t="shared" si="16"/>
        <v>13345.367963225053</v>
      </c>
      <c r="L84" s="1"/>
      <c r="M84" s="1"/>
      <c r="N84" s="1"/>
      <c r="O84" s="37"/>
      <c r="P84" s="25">
        <f t="shared" si="10"/>
        <v>7.7500000000000027E-2</v>
      </c>
      <c r="Q84" s="8">
        <v>37989.201217191221</v>
      </c>
      <c r="R84" s="8">
        <v>72770.741554299791</v>
      </c>
      <c r="S84" s="8">
        <v>40121.863297086733</v>
      </c>
      <c r="T84" s="8">
        <v>41192.142341391664</v>
      </c>
      <c r="U84" s="8">
        <v>42264.868649326832</v>
      </c>
      <c r="V84" s="8">
        <v>43339.904200039578</v>
      </c>
      <c r="W84" s="8">
        <v>44417.1115848958</v>
      </c>
      <c r="X84" s="8">
        <v>45496.354159538219</v>
      </c>
      <c r="Y84" s="8">
        <v>46577.496193459439</v>
      </c>
      <c r="Z84" s="8">
        <v>47660.403016722623</v>
      </c>
      <c r="AA84" s="8">
        <v>48744.94116346987</v>
      </c>
      <c r="AB84" s="8">
        <v>49830.978511877736</v>
      </c>
      <c r="AC84" s="8">
        <v>50918.384420231283</v>
      </c>
      <c r="AD84" s="8">
        <v>52007.029858806549</v>
      </c>
      <c r="AE84" s="8">
        <v>53096.787537270407</v>
      </c>
      <c r="AF84" s="8">
        <v>54187.532027322814</v>
      </c>
      <c r="AG84" s="8">
        <v>55279.139880331175</v>
      </c>
      <c r="AH84" s="8">
        <v>56371.489739722892</v>
      </c>
      <c r="AI84" s="8">
        <v>57464.46244792721</v>
      </c>
      <c r="AJ84" s="8">
        <v>58557.94114767728</v>
      </c>
    </row>
    <row r="85" spans="6:36">
      <c r="F85">
        <f t="shared" si="12"/>
        <v>83</v>
      </c>
      <c r="G85" s="1">
        <f t="shared" si="11"/>
        <v>415.94819839043396</v>
      </c>
      <c r="H85" s="1">
        <f t="shared" si="13"/>
        <v>280.35415915241038</v>
      </c>
      <c r="I85" s="1">
        <f t="shared" si="14"/>
        <v>135.59403923802361</v>
      </c>
      <c r="J85" s="2">
        <f t="shared" si="15"/>
        <v>53957.261536057034</v>
      </c>
      <c r="K85" s="1">
        <f t="shared" si="16"/>
        <v>13480.962002463077</v>
      </c>
      <c r="L85" s="1"/>
      <c r="M85" s="1"/>
      <c r="N85" s="1"/>
      <c r="O85" s="37"/>
      <c r="P85" s="25">
        <f>P84+0.25%</f>
        <v>8.0000000000000029E-2</v>
      </c>
      <c r="Q85" s="8">
        <v>39435.668734073151</v>
      </c>
      <c r="R85" s="8">
        <v>75559.212418823372</v>
      </c>
      <c r="S85" s="8">
        <v>41586.525163610044</v>
      </c>
      <c r="T85" s="8">
        <v>42665.78277590331</v>
      </c>
      <c r="U85" s="8">
        <v>43747.405907948305</v>
      </c>
      <c r="V85" s="8">
        <v>44831.254616643098</v>
      </c>
      <c r="W85" s="8">
        <v>45917.189639322809</v>
      </c>
      <c r="X85" s="8">
        <v>47005.072547679207</v>
      </c>
      <c r="Y85" s="8">
        <v>48094.765899057464</v>
      </c>
      <c r="Z85" s="8">
        <v>49186.133384754343</v>
      </c>
      <c r="AA85" s="8">
        <v>50279.039974960433</v>
      </c>
      <c r="AB85" s="8">
        <v>51373.352059997873</v>
      </c>
      <c r="AC85" s="8">
        <v>52468.93758752694</v>
      </c>
      <c r="AD85" s="8">
        <v>53565.666195408252</v>
      </c>
      <c r="AE85" s="8">
        <v>54663.409339927988</v>
      </c>
      <c r="AF85" s="8">
        <v>55762.040419112636</v>
      </c>
      <c r="AG85" s="8">
        <v>56861.434890881108</v>
      </c>
      <c r="AH85" s="8">
        <v>57961.470385802255</v>
      </c>
      <c r="AI85" s="8">
        <v>59062.026814249701</v>
      </c>
      <c r="AJ85" s="8">
        <v>60162.986467766677</v>
      </c>
    </row>
    <row r="86" spans="6:36">
      <c r="F86">
        <f t="shared" si="12"/>
        <v>84</v>
      </c>
      <c r="G86" s="1">
        <f t="shared" si="11"/>
        <v>415.94819839043384</v>
      </c>
      <c r="H86" s="1">
        <f t="shared" si="13"/>
        <v>281.05504455029126</v>
      </c>
      <c r="I86" s="1">
        <f t="shared" si="14"/>
        <v>134.89315384014259</v>
      </c>
      <c r="J86" s="2">
        <f t="shared" si="15"/>
        <v>53676.206491506746</v>
      </c>
      <c r="K86" s="1">
        <f t="shared" si="16"/>
        <v>13615.85515630322</v>
      </c>
      <c r="L86" s="1"/>
      <c r="M86" s="1"/>
      <c r="N86" s="1"/>
    </row>
    <row r="87" spans="6:36">
      <c r="F87">
        <f t="shared" si="12"/>
        <v>85</v>
      </c>
      <c r="G87" s="1">
        <f t="shared" si="11"/>
        <v>415.9481983904339</v>
      </c>
      <c r="H87" s="1">
        <f t="shared" si="13"/>
        <v>281.75768216166705</v>
      </c>
      <c r="I87" s="1">
        <f t="shared" si="14"/>
        <v>134.19051622876685</v>
      </c>
      <c r="J87" s="2">
        <f t="shared" si="15"/>
        <v>53394.448809345078</v>
      </c>
      <c r="K87" s="1">
        <f t="shared" si="16"/>
        <v>13750.045672531987</v>
      </c>
      <c r="L87" s="1"/>
      <c r="M87" s="1"/>
      <c r="N87" s="1"/>
    </row>
    <row r="88" spans="6:36">
      <c r="F88">
        <f t="shared" si="12"/>
        <v>86</v>
      </c>
      <c r="G88" s="1">
        <f t="shared" si="11"/>
        <v>415.9481983904339</v>
      </c>
      <c r="H88" s="1">
        <f t="shared" si="13"/>
        <v>282.46207636707118</v>
      </c>
      <c r="I88" s="1">
        <f t="shared" si="14"/>
        <v>133.4861220233627</v>
      </c>
      <c r="J88" s="2">
        <f t="shared" si="15"/>
        <v>53111.98673297801</v>
      </c>
      <c r="K88" s="1">
        <f t="shared" si="16"/>
        <v>13883.531794555351</v>
      </c>
      <c r="L88" s="1"/>
      <c r="M88" s="1"/>
      <c r="N88" s="1"/>
    </row>
    <row r="89" spans="6:36" ht="15.75">
      <c r="F89">
        <f t="shared" si="12"/>
        <v>87</v>
      </c>
      <c r="G89" s="1">
        <f t="shared" si="11"/>
        <v>415.94819839043396</v>
      </c>
      <c r="H89" s="1">
        <f t="shared" si="13"/>
        <v>283.16823155798892</v>
      </c>
      <c r="I89" s="1">
        <f t="shared" si="14"/>
        <v>132.77996683244504</v>
      </c>
      <c r="J89" s="2">
        <f t="shared" si="15"/>
        <v>52828.818501420021</v>
      </c>
      <c r="K89" s="1">
        <f t="shared" si="16"/>
        <v>14016.311761387795</v>
      </c>
      <c r="L89" s="1"/>
      <c r="M89" s="1"/>
      <c r="N89" s="1"/>
      <c r="Q89" s="38" t="s">
        <v>35</v>
      </c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</row>
    <row r="90" spans="6:36">
      <c r="F90">
        <f t="shared" si="12"/>
        <v>88</v>
      </c>
      <c r="G90" s="1">
        <f t="shared" si="11"/>
        <v>415.9481983904339</v>
      </c>
      <c r="H90" s="1">
        <f t="shared" si="13"/>
        <v>283.87615213688389</v>
      </c>
      <c r="I90" s="1">
        <f t="shared" si="14"/>
        <v>132.07204625355004</v>
      </c>
      <c r="J90" s="2">
        <f t="shared" si="15"/>
        <v>52544.942349283134</v>
      </c>
      <c r="K90" s="1">
        <f t="shared" si="16"/>
        <v>14148.383807641345</v>
      </c>
      <c r="L90" s="1"/>
      <c r="M90" s="1"/>
      <c r="N90" s="1"/>
      <c r="Q90" s="24">
        <v>-2.5000000000000001E-3</v>
      </c>
      <c r="R90" s="24">
        <f>Q90+0.25%</f>
        <v>0</v>
      </c>
      <c r="S90" s="24">
        <f t="shared" ref="S90:AJ90" si="17">R90+0.25%</f>
        <v>2.5000000000000001E-3</v>
      </c>
      <c r="T90" s="24">
        <f t="shared" si="17"/>
        <v>5.0000000000000001E-3</v>
      </c>
      <c r="U90" s="24">
        <f t="shared" si="17"/>
        <v>7.4999999999999997E-3</v>
      </c>
      <c r="V90" s="24">
        <f t="shared" si="17"/>
        <v>0.01</v>
      </c>
      <c r="W90" s="24">
        <f t="shared" si="17"/>
        <v>1.2500000000000001E-2</v>
      </c>
      <c r="X90" s="24">
        <f t="shared" si="17"/>
        <v>1.5000000000000001E-2</v>
      </c>
      <c r="Y90" s="24">
        <f t="shared" si="17"/>
        <v>1.7500000000000002E-2</v>
      </c>
      <c r="Z90" s="24">
        <f t="shared" si="17"/>
        <v>0.02</v>
      </c>
      <c r="AA90" s="24">
        <f t="shared" si="17"/>
        <v>2.2499999999999999E-2</v>
      </c>
      <c r="AB90" s="24">
        <f t="shared" si="17"/>
        <v>2.4999999999999998E-2</v>
      </c>
      <c r="AC90" s="24">
        <f t="shared" si="17"/>
        <v>2.7499999999999997E-2</v>
      </c>
      <c r="AD90" s="24">
        <f t="shared" si="17"/>
        <v>2.9999999999999995E-2</v>
      </c>
      <c r="AE90" s="24">
        <f t="shared" si="17"/>
        <v>3.2499999999999994E-2</v>
      </c>
      <c r="AF90" s="24">
        <f t="shared" si="17"/>
        <v>3.4999999999999996E-2</v>
      </c>
      <c r="AG90" s="24">
        <f t="shared" si="17"/>
        <v>3.7499999999999999E-2</v>
      </c>
      <c r="AH90" s="24">
        <f t="shared" si="17"/>
        <v>0.04</v>
      </c>
      <c r="AI90" s="24">
        <f t="shared" si="17"/>
        <v>4.2500000000000003E-2</v>
      </c>
      <c r="AJ90" s="24">
        <f t="shared" si="17"/>
        <v>4.5000000000000005E-2</v>
      </c>
    </row>
    <row r="91" spans="6:36">
      <c r="F91">
        <f t="shared" si="12"/>
        <v>89</v>
      </c>
      <c r="G91" s="1">
        <f t="shared" si="11"/>
        <v>415.9481983904339</v>
      </c>
      <c r="H91" s="1">
        <f t="shared" si="13"/>
        <v>284.58584251722607</v>
      </c>
      <c r="I91" s="1">
        <f t="shared" si="14"/>
        <v>131.36235587320783</v>
      </c>
      <c r="J91" s="2">
        <f t="shared" si="15"/>
        <v>52260.356506765907</v>
      </c>
      <c r="K91" s="1">
        <f t="shared" si="16"/>
        <v>14279.746163514552</v>
      </c>
      <c r="L91" s="1"/>
      <c r="M91" s="1"/>
      <c r="N91" s="1"/>
      <c r="O91" s="37" t="s">
        <v>34</v>
      </c>
      <c r="P91" s="25">
        <v>2.5000000000000001E-3</v>
      </c>
      <c r="Q91" s="8">
        <f t="shared" ref="Q91:AD91" si="18">$AE13-Q54</f>
        <v>12523.751822147216</v>
      </c>
      <c r="R91" s="8">
        <f t="shared" si="18"/>
        <v>10865.90951855741</v>
      </c>
      <c r="S91" s="8">
        <f t="shared" si="18"/>
        <v>10865.90951855741</v>
      </c>
      <c r="T91" s="8">
        <f t="shared" si="18"/>
        <v>10029.945067948354</v>
      </c>
      <c r="U91" s="8">
        <f t="shared" si="18"/>
        <v>9189.4000754743101</v>
      </c>
      <c r="V91" s="8">
        <f t="shared" si="18"/>
        <v>8344.3623968548727</v>
      </c>
      <c r="W91" s="8">
        <f t="shared" si="18"/>
        <v>7494.9210558898585</v>
      </c>
      <c r="X91" s="8">
        <f t="shared" si="18"/>
        <v>6641.1661409984072</v>
      </c>
      <c r="Y91" s="8">
        <f t="shared" si="18"/>
        <v>5783.18870059447</v>
      </c>
      <c r="Z91" s="8">
        <f t="shared" si="18"/>
        <v>4921.0806375731609</v>
      </c>
      <c r="AA91" s="8">
        <f t="shared" si="18"/>
        <v>4054.9346031839359</v>
      </c>
      <c r="AB91" s="8">
        <f t="shared" si="18"/>
        <v>3184.843890565855</v>
      </c>
      <c r="AC91" s="8">
        <f t="shared" si="18"/>
        <v>2310.9023282190647</v>
      </c>
      <c r="AD91" s="8">
        <f t="shared" si="18"/>
        <v>1433.2041736841002</v>
      </c>
      <c r="AE91" s="8">
        <f>$AE13-AE54</f>
        <v>551.84400769633066</v>
      </c>
      <c r="AF91" s="8">
        <f t="shared" ref="AF91:AJ91" si="19">$AE13-AF54</f>
        <v>-333.08337092168404</v>
      </c>
      <c r="AG91" s="8">
        <f t="shared" si="19"/>
        <v>-1221.4830493733789</v>
      </c>
      <c r="AH91" s="8">
        <f t="shared" si="19"/>
        <v>-2113.2601037574877</v>
      </c>
      <c r="AI91" s="8">
        <f t="shared" si="19"/>
        <v>-3008.3197004521226</v>
      </c>
      <c r="AJ91" s="8">
        <f t="shared" si="19"/>
        <v>-3906.5671957813083</v>
      </c>
    </row>
    <row r="92" spans="6:36">
      <c r="F92">
        <f t="shared" si="12"/>
        <v>90</v>
      </c>
      <c r="G92" s="1">
        <f t="shared" si="11"/>
        <v>415.9481983904339</v>
      </c>
      <c r="H92" s="1">
        <f t="shared" si="13"/>
        <v>285.29730712351909</v>
      </c>
      <c r="I92" s="1">
        <f t="shared" si="14"/>
        <v>130.65089126691478</v>
      </c>
      <c r="J92" s="2">
        <f t="shared" si="15"/>
        <v>51975.05919964239</v>
      </c>
      <c r="K92" s="1">
        <f t="shared" si="16"/>
        <v>14410.397054781466</v>
      </c>
      <c r="L92" s="1"/>
      <c r="M92" s="1"/>
      <c r="N92" s="1"/>
      <c r="O92" s="37"/>
      <c r="P92" s="25">
        <f>P91+0.25%</f>
        <v>5.0000000000000001E-3</v>
      </c>
      <c r="Q92" s="8">
        <f t="shared" ref="Q92:AD92" si="20">$AE14-Q55</f>
        <v>13605.985775357005</v>
      </c>
      <c r="R92" s="8">
        <f t="shared" si="20"/>
        <v>11092.011924145465</v>
      </c>
      <c r="S92" s="8">
        <f t="shared" si="20"/>
        <v>11934.640055634269</v>
      </c>
      <c r="T92" s="8">
        <f t="shared" si="20"/>
        <v>11092.011924145465</v>
      </c>
      <c r="U92" s="8">
        <f t="shared" si="20"/>
        <v>10244.863919165589</v>
      </c>
      <c r="V92" s="8">
        <f t="shared" si="20"/>
        <v>9393.2853230622059</v>
      </c>
      <c r="W92" s="8">
        <f t="shared" si="20"/>
        <v>8537.3665356530964</v>
      </c>
      <c r="X92" s="8">
        <f t="shared" si="20"/>
        <v>7677.1989693633659</v>
      </c>
      <c r="Y92" s="8">
        <f t="shared" si="20"/>
        <v>6812.8749433225566</v>
      </c>
      <c r="Z92" s="8">
        <f t="shared" si="20"/>
        <v>5944.4875766791902</v>
      </c>
      <c r="AA92" s="8">
        <f t="shared" si="20"/>
        <v>5072.1306814107957</v>
      </c>
      <c r="AB92" s="8">
        <f t="shared" si="20"/>
        <v>4195.8986549067085</v>
      </c>
      <c r="AC92" s="8">
        <f t="shared" si="20"/>
        <v>3315.8863725993815</v>
      </c>
      <c r="AD92" s="8">
        <f t="shared" si="20"/>
        <v>2432.1890809166798</v>
      </c>
      <c r="AE92" s="8">
        <f t="shared" ref="AE92:AJ92" si="21">$AE14-AE55</f>
        <v>1544.902290823411</v>
      </c>
      <c r="AF92" s="8">
        <f t="shared" si="21"/>
        <v>654.12167221482923</v>
      </c>
      <c r="AG92" s="8">
        <f t="shared" si="21"/>
        <v>-240.05705058079366</v>
      </c>
      <c r="AH92" s="8">
        <f t="shared" si="21"/>
        <v>-1137.5382019425851</v>
      </c>
      <c r="AI92" s="8">
        <f t="shared" si="21"/>
        <v>-2038.2262564990051</v>
      </c>
      <c r="AJ92" s="8">
        <f t="shared" si="21"/>
        <v>-2942.0259388410195</v>
      </c>
    </row>
    <row r="93" spans="6:36">
      <c r="F93">
        <f t="shared" si="12"/>
        <v>91</v>
      </c>
      <c r="G93" s="1">
        <f t="shared" si="11"/>
        <v>415.9481983904339</v>
      </c>
      <c r="H93" s="1">
        <f t="shared" si="13"/>
        <v>286.01055039132791</v>
      </c>
      <c r="I93" s="1">
        <f t="shared" si="14"/>
        <v>129.93764799910599</v>
      </c>
      <c r="J93" s="2">
        <f t="shared" si="15"/>
        <v>51689.048649251061</v>
      </c>
      <c r="K93" s="1">
        <f t="shared" si="16"/>
        <v>14540.334702780572</v>
      </c>
      <c r="L93" s="1"/>
      <c r="M93" s="1"/>
      <c r="N93" s="1"/>
      <c r="O93" s="37"/>
      <c r="P93" s="25">
        <f t="shared" ref="P93:P121" si="22">P92+0.25%</f>
        <v>7.4999999999999997E-3</v>
      </c>
      <c r="Q93" s="8">
        <f t="shared" ref="Q93:AD93" si="23">$AE15-Q56</f>
        <v>14718.448346674286</v>
      </c>
      <c r="R93" s="8">
        <f t="shared" si="23"/>
        <v>11330.230097809945</v>
      </c>
      <c r="S93" s="8">
        <f t="shared" si="23"/>
        <v>13033.434626612932</v>
      </c>
      <c r="T93" s="8">
        <f t="shared" si="23"/>
        <v>12184.061595046682</v>
      </c>
      <c r="U93" s="8">
        <f t="shared" si="23"/>
        <v>11330.230097809945</v>
      </c>
      <c r="V93" s="8">
        <f t="shared" si="23"/>
        <v>10472.030861306714</v>
      </c>
      <c r="W93" s="8">
        <f t="shared" si="23"/>
        <v>9609.5556781441592</v>
      </c>
      <c r="X93" s="8">
        <f t="shared" si="23"/>
        <v>8742.8973008907087</v>
      </c>
      <c r="Y93" s="8">
        <f t="shared" si="23"/>
        <v>7872.1493348794811</v>
      </c>
      <c r="Z93" s="8">
        <f t="shared" si="23"/>
        <v>6997.4061303364451</v>
      </c>
      <c r="AA93" s="8">
        <f t="shared" si="23"/>
        <v>6118.7626741145759</v>
      </c>
      <c r="AB93" s="8">
        <f t="shared" si="23"/>
        <v>5236.31448131248</v>
      </c>
      <c r="AC93" s="8">
        <f t="shared" si="23"/>
        <v>4350.1574870552849</v>
      </c>
      <c r="AD93" s="8">
        <f t="shared" si="23"/>
        <v>3460.3879387110683</v>
      </c>
      <c r="AE93" s="8">
        <f t="shared" ref="AE93:AJ93" si="24">$AE15-AE56</f>
        <v>2567.1022888119514</v>
      </c>
      <c r="AF93" s="8">
        <f t="shared" si="24"/>
        <v>1670.3970889429602</v>
      </c>
      <c r="AG93" s="8">
        <f t="shared" si="24"/>
        <v>770.36888485516829</v>
      </c>
      <c r="AH93" s="8">
        <f t="shared" si="24"/>
        <v>-132.88588694863574</v>
      </c>
      <c r="AI93" s="8">
        <f t="shared" si="24"/>
        <v>-1039.2710009160692</v>
      </c>
      <c r="AJ93" s="8">
        <f t="shared" si="24"/>
        <v>-1948.6905422051823</v>
      </c>
    </row>
    <row r="94" spans="6:36">
      <c r="F94">
        <f t="shared" si="12"/>
        <v>92</v>
      </c>
      <c r="G94" s="1">
        <f t="shared" si="11"/>
        <v>415.9481983904339</v>
      </c>
      <c r="H94" s="1">
        <f t="shared" si="13"/>
        <v>286.72557676730628</v>
      </c>
      <c r="I94" s="1">
        <f t="shared" si="14"/>
        <v>129.22262162312765</v>
      </c>
      <c r="J94" s="2">
        <f t="shared" si="15"/>
        <v>51402.323072483756</v>
      </c>
      <c r="K94" s="1">
        <f t="shared" si="16"/>
        <v>14669.5573244037</v>
      </c>
      <c r="L94" s="1"/>
      <c r="M94" s="1"/>
      <c r="N94" s="1"/>
      <c r="O94" s="37"/>
      <c r="P94" s="25">
        <f t="shared" si="22"/>
        <v>0.01</v>
      </c>
      <c r="Q94" s="8">
        <f t="shared" ref="Q94:AD94" si="25">$AE16-Q57</f>
        <v>15861.054918327274</v>
      </c>
      <c r="R94" s="8">
        <f t="shared" si="25"/>
        <v>11580.514805584879</v>
      </c>
      <c r="S94" s="8">
        <f t="shared" si="25"/>
        <v>14162.208780641648</v>
      </c>
      <c r="T94" s="8">
        <f t="shared" si="25"/>
        <v>13306.009712172134</v>
      </c>
      <c r="U94" s="8">
        <f t="shared" si="25"/>
        <v>12445.414324549462</v>
      </c>
      <c r="V94" s="8">
        <f t="shared" si="25"/>
        <v>11580.514805584879</v>
      </c>
      <c r="W94" s="8">
        <f t="shared" si="25"/>
        <v>10711.404357429243</v>
      </c>
      <c r="X94" s="8">
        <f t="shared" si="25"/>
        <v>9838.1770889155032</v>
      </c>
      <c r="Y94" s="8">
        <f t="shared" si="25"/>
        <v>8960.927907052439</v>
      </c>
      <c r="Z94" s="8">
        <f t="shared" si="25"/>
        <v>8079.7524079526247</v>
      </c>
      <c r="AA94" s="8">
        <f t="shared" si="25"/>
        <v>7194.7467674774307</v>
      </c>
      <c r="AB94" s="8">
        <f t="shared" si="25"/>
        <v>6306.0076318800566</v>
      </c>
      <c r="AC94" s="8">
        <f t="shared" si="25"/>
        <v>5413.6320087257536</v>
      </c>
      <c r="AD94" s="8">
        <f t="shared" si="25"/>
        <v>4517.7171583634863</v>
      </c>
      <c r="AE94" s="8">
        <f t="shared" ref="AE94:AJ94" si="26">$AE16-AE57</f>
        <v>3618.3604862191441</v>
      </c>
      <c r="AF94" s="8">
        <f t="shared" si="26"/>
        <v>2715.6594361735915</v>
      </c>
      <c r="AG94" s="8">
        <f t="shared" si="26"/>
        <v>1809.7113852820439</v>
      </c>
      <c r="AH94" s="8">
        <f t="shared" si="26"/>
        <v>900.61354008198032</v>
      </c>
      <c r="AI94" s="8">
        <f t="shared" si="26"/>
        <v>-11.537165270467085</v>
      </c>
      <c r="AJ94" s="8">
        <f t="shared" si="26"/>
        <v>-926.6441688086561</v>
      </c>
    </row>
    <row r="95" spans="6:36">
      <c r="F95">
        <f t="shared" si="12"/>
        <v>93</v>
      </c>
      <c r="G95" s="1">
        <f t="shared" si="11"/>
        <v>415.9481983904339</v>
      </c>
      <c r="H95" s="1">
        <f t="shared" si="13"/>
        <v>287.44239070922447</v>
      </c>
      <c r="I95" s="1">
        <f t="shared" si="14"/>
        <v>128.5058076812094</v>
      </c>
      <c r="J95" s="2">
        <f t="shared" si="15"/>
        <v>51114.880681774528</v>
      </c>
      <c r="K95" s="1">
        <f t="shared" si="16"/>
        <v>14798.06313208491</v>
      </c>
      <c r="L95" s="1"/>
      <c r="M95" s="1"/>
      <c r="N95" s="1"/>
      <c r="O95" s="37"/>
      <c r="P95" s="25">
        <f t="shared" si="22"/>
        <v>1.2500000000000001E-2</v>
      </c>
      <c r="Q95" s="8">
        <f t="shared" ref="Q95:AD95" si="27">$AE17-Q58</f>
        <v>17033.691209288969</v>
      </c>
      <c r="R95" s="8">
        <f t="shared" si="27"/>
        <v>11842.798919523204</v>
      </c>
      <c r="S95" s="8">
        <f t="shared" si="27"/>
        <v>15320.848449498935</v>
      </c>
      <c r="T95" s="8">
        <f t="shared" si="27"/>
        <v>14457.742312315844</v>
      </c>
      <c r="U95" s="8">
        <f t="shared" si="27"/>
        <v>13590.302740237545</v>
      </c>
      <c r="V95" s="8">
        <f t="shared" si="27"/>
        <v>12718.623399830907</v>
      </c>
      <c r="W95" s="8">
        <f t="shared" si="27"/>
        <v>11842.798919523204</v>
      </c>
      <c r="X95" s="8">
        <f t="shared" si="27"/>
        <v>10962.924780511998</v>
      </c>
      <c r="Y95" s="8">
        <f t="shared" si="27"/>
        <v>10079.09720693397</v>
      </c>
      <c r="Z95" s="8">
        <f t="shared" si="27"/>
        <v>9191.4130555782085</v>
      </c>
      <c r="AA95" s="8">
        <f t="shared" si="27"/>
        <v>8299.969705429141</v>
      </c>
      <c r="AB95" s="8">
        <f t="shared" si="27"/>
        <v>7404.8649473225632</v>
      </c>
      <c r="AC95" s="8">
        <f t="shared" si="27"/>
        <v>6506.1968739947024</v>
      </c>
      <c r="AD95" s="8">
        <f t="shared" si="27"/>
        <v>5604.0637708005033</v>
      </c>
      <c r="AE95" s="8">
        <f t="shared" ref="AE95:AJ95" si="28">$AE17-AE58</f>
        <v>4698.5640073714821</v>
      </c>
      <c r="AF95" s="8">
        <f t="shared" si="28"/>
        <v>3789.7959304767646</v>
      </c>
      <c r="AG95" s="8">
        <f t="shared" si="28"/>
        <v>2877.8577583440019</v>
      </c>
      <c r="AH95" s="8">
        <f t="shared" si="28"/>
        <v>1962.8474766865584</v>
      </c>
      <c r="AI95" s="8">
        <f t="shared" si="28"/>
        <v>1044.8627366760229</v>
      </c>
      <c r="AJ95" s="8">
        <f t="shared" si="28"/>
        <v>124.00075508593363</v>
      </c>
    </row>
    <row r="96" spans="6:36">
      <c r="F96">
        <f t="shared" si="12"/>
        <v>94</v>
      </c>
      <c r="G96" s="1">
        <f t="shared" si="11"/>
        <v>415.9481983904339</v>
      </c>
      <c r="H96" s="1">
        <f t="shared" si="13"/>
        <v>288.16099668599759</v>
      </c>
      <c r="I96" s="1">
        <f t="shared" si="14"/>
        <v>127.78720170443633</v>
      </c>
      <c r="J96" s="2">
        <f t="shared" si="15"/>
        <v>50826.71968508853</v>
      </c>
      <c r="K96" s="1">
        <f t="shared" si="16"/>
        <v>14925.850333789345</v>
      </c>
      <c r="L96" s="1"/>
      <c r="M96" s="1"/>
      <c r="N96" s="1"/>
      <c r="O96" s="37"/>
      <c r="P96" s="25">
        <f t="shared" si="22"/>
        <v>1.5000000000000001E-2</v>
      </c>
      <c r="Q96" s="8">
        <f t="shared" ref="Q96:AD96" si="29">$AE18-Q59</f>
        <v>18236.213634457552</v>
      </c>
      <c r="R96" s="8">
        <f t="shared" si="29"/>
        <v>12116.997674876167</v>
      </c>
      <c r="S96" s="8">
        <f t="shared" si="29"/>
        <v>16509.210306540783</v>
      </c>
      <c r="T96" s="8">
        <f t="shared" si="29"/>
        <v>15639.116196377845</v>
      </c>
      <c r="U96" s="8">
        <f t="shared" si="29"/>
        <v>14764.752272157088</v>
      </c>
      <c r="V96" s="8">
        <f t="shared" si="29"/>
        <v>13886.213696522063</v>
      </c>
      <c r="W96" s="8">
        <f t="shared" si="29"/>
        <v>13003.596540882692</v>
      </c>
      <c r="X96" s="8">
        <f t="shared" si="29"/>
        <v>12116.997674876167</v>
      </c>
      <c r="Y96" s="8">
        <f t="shared" si="29"/>
        <v>11226.514655194867</v>
      </c>
      <c r="Z96" s="8">
        <f t="shared" si="29"/>
        <v>10332.245614070955</v>
      </c>
      <c r="AA96" s="8">
        <f t="shared" si="29"/>
        <v>9434.2891477045105</v>
      </c>
      <c r="AB96" s="8">
        <f t="shared" si="29"/>
        <v>8532.744204920642</v>
      </c>
      <c r="AC96" s="8">
        <f t="shared" si="29"/>
        <v>7627.7099763374536</v>
      </c>
      <c r="AD96" s="8">
        <f t="shared" si="29"/>
        <v>6719.2857843220554</v>
      </c>
      <c r="AE96" s="8">
        <f t="shared" ref="AE96:AJ96" si="30">$AE18-AE59</f>
        <v>5807.5709740055026</v>
      </c>
      <c r="AF96" s="8">
        <f t="shared" si="30"/>
        <v>4892.6648056210506</v>
      </c>
      <c r="AG96" s="8">
        <f t="shared" si="30"/>
        <v>3974.6663484215751</v>
      </c>
      <c r="AH96" s="8">
        <f t="shared" si="30"/>
        <v>3053.6743764230559</v>
      </c>
      <c r="AI96" s="8">
        <f t="shared" si="30"/>
        <v>2129.787266211104</v>
      </c>
      <c r="AJ96" s="8">
        <f t="shared" si="30"/>
        <v>1203.1028970359912</v>
      </c>
    </row>
    <row r="97" spans="6:36">
      <c r="F97">
        <f t="shared" si="12"/>
        <v>95</v>
      </c>
      <c r="G97" s="1">
        <f t="shared" si="11"/>
        <v>415.94819839043384</v>
      </c>
      <c r="H97" s="1">
        <f t="shared" si="13"/>
        <v>288.88139917771252</v>
      </c>
      <c r="I97" s="1">
        <f t="shared" si="14"/>
        <v>127.06679921272134</v>
      </c>
      <c r="J97" s="2">
        <f t="shared" si="15"/>
        <v>50537.838285910817</v>
      </c>
      <c r="K97" s="1">
        <f t="shared" si="16"/>
        <v>15052.917133002067</v>
      </c>
      <c r="L97" s="1"/>
      <c r="M97" s="1"/>
      <c r="N97" s="1"/>
      <c r="O97" s="37"/>
      <c r="P97" s="26">
        <f t="shared" si="22"/>
        <v>1.7500000000000002E-2</v>
      </c>
      <c r="Q97" s="8">
        <f t="shared" ref="Q97:AD97" si="31">$AE19-Q60</f>
        <v>19468.44974926491</v>
      </c>
      <c r="R97" s="8">
        <f t="shared" si="31"/>
        <v>12403.008989610071</v>
      </c>
      <c r="S97" s="8">
        <f t="shared" si="31"/>
        <v>17727.122211030972</v>
      </c>
      <c r="T97" s="8">
        <f t="shared" si="31"/>
        <v>16849.959373557231</v>
      </c>
      <c r="U97" s="8">
        <f t="shared" si="31"/>
        <v>15968.591078077427</v>
      </c>
      <c r="V97" s="8">
        <f t="shared" si="31"/>
        <v>15083.114000600694</v>
      </c>
      <c r="W97" s="8">
        <f t="shared" si="31"/>
        <v>14193.625672195159</v>
      </c>
      <c r="X97" s="8">
        <f t="shared" si="31"/>
        <v>13300.224366982455</v>
      </c>
      <c r="Y97" s="8">
        <f t="shared" si="31"/>
        <v>12403.008989610069</v>
      </c>
      <c r="Z97" s="8">
        <f t="shared" si="31"/>
        <v>11502.07896249252</v>
      </c>
      <c r="AA97" s="8">
        <f t="shared" si="31"/>
        <v>10597.534113111864</v>
      </c>
      <c r="AB97" s="8">
        <f t="shared" si="31"/>
        <v>9689.474561664465</v>
      </c>
      <c r="AC97" s="8">
        <f t="shared" si="31"/>
        <v>8778.000609337676</v>
      </c>
      <c r="AD97" s="8">
        <f t="shared" si="31"/>
        <v>7863.2126274946058</v>
      </c>
      <c r="AE97" s="8">
        <f t="shared" ref="AE97:AJ97" si="32">$AE19-AE60</f>
        <v>6945.210948038959</v>
      </c>
      <c r="AF97" s="8">
        <f t="shared" si="32"/>
        <v>6024.0957552241962</v>
      </c>
      <c r="AG97" s="8">
        <f t="shared" si="32"/>
        <v>5099.9669791632114</v>
      </c>
      <c r="AH97" s="8">
        <f t="shared" si="32"/>
        <v>4172.9241912842044</v>
      </c>
      <c r="AI97" s="8">
        <f t="shared" si="32"/>
        <v>3243.0665019699227</v>
      </c>
      <c r="AJ97" s="8">
        <f t="shared" si="32"/>
        <v>2310.4924606030872</v>
      </c>
    </row>
    <row r="98" spans="6:36">
      <c r="F98">
        <f t="shared" si="12"/>
        <v>96</v>
      </c>
      <c r="G98" s="1">
        <f t="shared" si="11"/>
        <v>415.9481983904339</v>
      </c>
      <c r="H98" s="1">
        <f t="shared" si="13"/>
        <v>289.60360267565687</v>
      </c>
      <c r="I98" s="1">
        <f t="shared" si="14"/>
        <v>126.34459571477704</v>
      </c>
      <c r="J98" s="2">
        <f t="shared" si="15"/>
        <v>50248.234683235161</v>
      </c>
      <c r="K98" s="1">
        <f t="shared" si="16"/>
        <v>15179.261728716845</v>
      </c>
      <c r="L98" s="1"/>
      <c r="M98" s="1"/>
      <c r="N98" s="1"/>
      <c r="O98" s="37"/>
      <c r="P98" s="26">
        <f t="shared" si="22"/>
        <v>0.02</v>
      </c>
      <c r="Q98" s="8">
        <f t="shared" ref="Q98:AD98" si="33">$AE20-Q61</f>
        <v>20730.198777197322</v>
      </c>
      <c r="R98" s="8">
        <f t="shared" si="33"/>
        <v>12700.713844223479</v>
      </c>
      <c r="S98" s="8">
        <f t="shared" si="33"/>
        <v>18974.383735339114</v>
      </c>
      <c r="T98" s="8">
        <f t="shared" si="33"/>
        <v>18090.07158839094</v>
      </c>
      <c r="U98" s="8">
        <f t="shared" si="33"/>
        <v>17201.619073135393</v>
      </c>
      <c r="V98" s="8">
        <f t="shared" si="33"/>
        <v>16309.124396199235</v>
      </c>
      <c r="W98" s="8">
        <f t="shared" si="33"/>
        <v>15412.686564948544</v>
      </c>
      <c r="X98" s="8">
        <f t="shared" si="33"/>
        <v>14512.405274000452</v>
      </c>
      <c r="Y98" s="8">
        <f t="shared" si="33"/>
        <v>13608.380791323847</v>
      </c>
      <c r="Z98" s="8">
        <f t="shared" si="33"/>
        <v>12700.713844223483</v>
      </c>
      <c r="AA98" s="8">
        <f t="shared" si="33"/>
        <v>11789.505505499721</v>
      </c>
      <c r="AB98" s="8">
        <f t="shared" si="33"/>
        <v>10874.857080073685</v>
      </c>
      <c r="AC98" s="8">
        <f t="shared" si="33"/>
        <v>9956.8699923620952</v>
      </c>
      <c r="AD98" s="8">
        <f t="shared" si="33"/>
        <v>9035.6456746826443</v>
      </c>
      <c r="AE98" s="8">
        <f t="shared" ref="AE98:AJ98" si="34">$AE20-AE61</f>
        <v>8111.2854569606316</v>
      </c>
      <c r="AF98" s="8">
        <f t="shared" si="34"/>
        <v>7183.8904580033632</v>
      </c>
      <c r="AG98" s="8">
        <f t="shared" si="34"/>
        <v>6253.5614785972357</v>
      </c>
      <c r="AH98" s="8">
        <f t="shared" si="34"/>
        <v>5320.3988966732541</v>
      </c>
      <c r="AI98" s="8">
        <f t="shared" si="34"/>
        <v>4384.5025647762959</v>
      </c>
      <c r="AJ98" s="8">
        <f t="shared" si="34"/>
        <v>3445.9717100609705</v>
      </c>
    </row>
    <row r="99" spans="6:36">
      <c r="F99">
        <f t="shared" si="12"/>
        <v>97</v>
      </c>
      <c r="G99" s="1">
        <f t="shared" si="11"/>
        <v>415.9481983904339</v>
      </c>
      <c r="H99" s="1">
        <f t="shared" si="13"/>
        <v>290.327611682346</v>
      </c>
      <c r="I99" s="1">
        <f t="shared" si="14"/>
        <v>125.62058670808791</v>
      </c>
      <c r="J99" s="2">
        <f t="shared" si="15"/>
        <v>49957.907071552814</v>
      </c>
      <c r="K99" s="1">
        <f t="shared" si="16"/>
        <v>15304.882315424933</v>
      </c>
      <c r="L99" s="1"/>
      <c r="M99" s="1"/>
      <c r="N99" s="1"/>
      <c r="O99" s="37"/>
      <c r="P99" s="26">
        <f t="shared" si="22"/>
        <v>2.2499999999999999E-2</v>
      </c>
      <c r="Q99" s="8">
        <f t="shared" ref="Q99:AD99" si="35">$AE21-Q62</f>
        <v>22021.232217276425</v>
      </c>
      <c r="R99" s="8">
        <f t="shared" si="35"/>
        <v>13009.976719472601</v>
      </c>
      <c r="S99" s="8">
        <f t="shared" si="35"/>
        <v>20250.766772055129</v>
      </c>
      <c r="T99" s="8">
        <f t="shared" si="35"/>
        <v>19359.224927687414</v>
      </c>
      <c r="U99" s="8">
        <f t="shared" si="35"/>
        <v>18463.608536589643</v>
      </c>
      <c r="V99" s="8">
        <f t="shared" si="35"/>
        <v>17564.017353216826</v>
      </c>
      <c r="W99" s="8">
        <f t="shared" si="35"/>
        <v>16660.551877832644</v>
      </c>
      <c r="X99" s="8">
        <f t="shared" si="35"/>
        <v>15753.313241521946</v>
      </c>
      <c r="Y99" s="8">
        <f t="shared" si="35"/>
        <v>14842.403090904505</v>
      </c>
      <c r="Z99" s="8">
        <f t="shared" si="35"/>
        <v>13927.923472847589</v>
      </c>
      <c r="AA99" s="8">
        <f t="shared" si="35"/>
        <v>13009.976719472601</v>
      </c>
      <c r="AB99" s="8">
        <f t="shared" si="35"/>
        <v>12088.665333746463</v>
      </c>
      <c r="AC99" s="8">
        <f t="shared" si="35"/>
        <v>11164.091875945269</v>
      </c>
      <c r="AD99" s="8">
        <f t="shared" si="35"/>
        <v>10236.358851270521</v>
      </c>
      <c r="AE99" s="8">
        <f t="shared" ref="AE99:AJ99" si="36">$AE21-AE62</f>
        <v>9305.5685988911573</v>
      </c>
      <c r="AF99" s="8">
        <f t="shared" si="36"/>
        <v>8371.8231826766096</v>
      </c>
      <c r="AG99" s="8">
        <f t="shared" si="36"/>
        <v>7435.2242838768871</v>
      </c>
      <c r="AH99" s="8">
        <f t="shared" si="36"/>
        <v>6495.8730959940367</v>
      </c>
      <c r="AI99" s="8">
        <f t="shared" si="36"/>
        <v>5553.8702220802188</v>
      </c>
      <c r="AJ99" s="8">
        <f t="shared" si="36"/>
        <v>4609.3155746827833</v>
      </c>
    </row>
    <row r="100" spans="6:36">
      <c r="F100">
        <f t="shared" si="12"/>
        <v>98</v>
      </c>
      <c r="G100" s="1">
        <f t="shared" si="11"/>
        <v>415.94819839043384</v>
      </c>
      <c r="H100" s="1">
        <f t="shared" si="13"/>
        <v>291.05343071155181</v>
      </c>
      <c r="I100" s="1">
        <f t="shared" si="14"/>
        <v>124.89476767888203</v>
      </c>
      <c r="J100" s="2">
        <f t="shared" si="15"/>
        <v>49666.853640841262</v>
      </c>
      <c r="K100" s="1">
        <f t="shared" si="16"/>
        <v>15429.777083103814</v>
      </c>
      <c r="L100" s="1"/>
      <c r="M100" s="1"/>
      <c r="N100" s="1"/>
      <c r="O100" s="37"/>
      <c r="P100" s="26">
        <f t="shared" si="22"/>
        <v>2.4999999999999998E-2</v>
      </c>
      <c r="Q100" s="8">
        <f t="shared" ref="Q100:AD100" si="37">$AE22-Q63</f>
        <v>23341.294528137645</v>
      </c>
      <c r="R100" s="8">
        <f t="shared" si="37"/>
        <v>13330.646089279457</v>
      </c>
      <c r="S100" s="8">
        <f t="shared" si="37"/>
        <v>21556.016217658147</v>
      </c>
      <c r="T100" s="8">
        <f t="shared" si="37"/>
        <v>20657.164503993383</v>
      </c>
      <c r="U100" s="8">
        <f t="shared" si="37"/>
        <v>19754.304795087424</v>
      </c>
      <c r="V100" s="8">
        <f t="shared" si="37"/>
        <v>18847.53841038769</v>
      </c>
      <c r="W100" s="8">
        <f t="shared" si="37"/>
        <v>17936.96735961068</v>
      </c>
      <c r="X100" s="8">
        <f t="shared" si="37"/>
        <v>17022.69422623824</v>
      </c>
      <c r="Y100" s="8">
        <f t="shared" si="37"/>
        <v>16104.822050829211</v>
      </c>
      <c r="Z100" s="8">
        <f t="shared" si="37"/>
        <v>15183.454214446425</v>
      </c>
      <c r="AA100" s="8">
        <f t="shared" si="37"/>
        <v>14258.694322497122</v>
      </c>
      <c r="AB100" s="8">
        <f t="shared" si="37"/>
        <v>13330.646089279457</v>
      </c>
      <c r="AC100" s="8">
        <f t="shared" si="37"/>
        <v>12399.413223524727</v>
      </c>
      <c r="AD100" s="8">
        <f t="shared" si="37"/>
        <v>11465.099315215793</v>
      </c>
      <c r="AE100" s="8">
        <f t="shared" ref="AE100:AJ100" si="38">$AE22-AE63</f>
        <v>10527.807723956939</v>
      </c>
      <c r="AF100" s="8">
        <f t="shared" si="38"/>
        <v>9587.6414691597456</v>
      </c>
      <c r="AG100" s="8">
        <f t="shared" si="38"/>
        <v>8644.7031223014237</v>
      </c>
      <c r="AH100" s="8">
        <f t="shared" si="38"/>
        <v>7699.0947014992962</v>
      </c>
      <c r="AI100" s="8">
        <f t="shared" si="38"/>
        <v>6750.9175686352064</v>
      </c>
      <c r="AJ100" s="8">
        <f t="shared" si="38"/>
        <v>5800.2723292497867</v>
      </c>
    </row>
    <row r="101" spans="6:36">
      <c r="F101">
        <f t="shared" si="12"/>
        <v>99</v>
      </c>
      <c r="G101" s="1">
        <f t="shared" si="11"/>
        <v>415.9481983904339</v>
      </c>
      <c r="H101" s="1">
        <f t="shared" si="13"/>
        <v>291.78106428833075</v>
      </c>
      <c r="I101" s="1">
        <f t="shared" si="14"/>
        <v>124.16713410210316</v>
      </c>
      <c r="J101" s="2">
        <f t="shared" si="15"/>
        <v>49375.072576552928</v>
      </c>
      <c r="K101" s="1">
        <f t="shared" si="16"/>
        <v>15553.944217205917</v>
      </c>
      <c r="L101" s="1"/>
      <c r="M101" s="1"/>
      <c r="N101" s="1"/>
      <c r="O101" s="37"/>
      <c r="P101" s="26">
        <f t="shared" si="22"/>
        <v>2.7499999999999997E-2</v>
      </c>
      <c r="Q101" s="8">
        <f t="shared" ref="Q101:AD101" si="39">$AE23-Q64</f>
        <v>24690.10388496015</v>
      </c>
      <c r="R101" s="8">
        <f t="shared" si="39"/>
        <v>13662.554965786607</v>
      </c>
      <c r="S101" s="8">
        <f t="shared" si="39"/>
        <v>22889.850728994661</v>
      </c>
      <c r="T101" s="8">
        <f t="shared" si="39"/>
        <v>21983.609211849078</v>
      </c>
      <c r="U101" s="8">
        <f t="shared" si="39"/>
        <v>21073.42697869863</v>
      </c>
      <c r="V101" s="8">
        <f t="shared" si="39"/>
        <v>20159.406931096521</v>
      </c>
      <c r="W101" s="8">
        <f t="shared" si="39"/>
        <v>19241.652604718027</v>
      </c>
      <c r="X101" s="8">
        <f t="shared" si="39"/>
        <v>18320.268051324219</v>
      </c>
      <c r="Y101" s="8">
        <f t="shared" si="39"/>
        <v>17395.357720655822</v>
      </c>
      <c r="Z101" s="8">
        <f t="shared" si="39"/>
        <v>16467.026342560777</v>
      </c>
      <c r="AA101" s="8">
        <f t="shared" si="39"/>
        <v>15535.378809655595</v>
      </c>
      <c r="AB101" s="8">
        <f t="shared" si="39"/>
        <v>14600.520060815932</v>
      </c>
      <c r="AC101" s="8">
        <f t="shared" si="39"/>
        <v>13662.554965786607</v>
      </c>
      <c r="AD101" s="8">
        <f t="shared" si="39"/>
        <v>12721.588211194034</v>
      </c>
      <c r="AE101" s="8">
        <f t="shared" ref="AE101:AJ101" si="40">$AE23-AE64</f>
        <v>11777.724188236374</v>
      </c>
      <c r="AF101" s="8">
        <f t="shared" si="40"/>
        <v>10831.066882316438</v>
      </c>
      <c r="AG101" s="8">
        <f t="shared" si="40"/>
        <v>9881.719764873309</v>
      </c>
      <c r="AH101" s="8">
        <f t="shared" si="40"/>
        <v>8929.7856876567748</v>
      </c>
      <c r="AI101" s="8">
        <f t="shared" si="40"/>
        <v>7975.3667796762784</v>
      </c>
      <c r="AJ101" s="8">
        <f t="shared" si="40"/>
        <v>7018.5643470438263</v>
      </c>
    </row>
    <row r="102" spans="6:36">
      <c r="F102">
        <f t="shared" si="12"/>
        <v>100</v>
      </c>
      <c r="G102" s="1">
        <f t="shared" si="11"/>
        <v>415.9481983904339</v>
      </c>
      <c r="H102" s="1">
        <f t="shared" si="13"/>
        <v>292.51051694905158</v>
      </c>
      <c r="I102" s="1">
        <f t="shared" si="14"/>
        <v>123.43768144138232</v>
      </c>
      <c r="J102" s="2">
        <f t="shared" si="15"/>
        <v>49082.562059603879</v>
      </c>
      <c r="K102" s="1">
        <f t="shared" si="16"/>
        <v>15677.3818986473</v>
      </c>
      <c r="L102" s="1"/>
      <c r="M102" s="1"/>
      <c r="N102" s="1"/>
      <c r="O102" s="37"/>
      <c r="P102" s="26">
        <f t="shared" si="22"/>
        <v>2.9999999999999995E-2</v>
      </c>
      <c r="Q102" s="8">
        <f t="shared" ref="Q102:AD102" si="41">$AE24-Q65</f>
        <v>26067.353005155888</v>
      </c>
      <c r="R102" s="8">
        <f t="shared" si="41"/>
        <v>14005.521493247426</v>
      </c>
      <c r="S102" s="8">
        <f t="shared" si="41"/>
        <v>24251.963548474421</v>
      </c>
      <c r="T102" s="8">
        <f t="shared" si="41"/>
        <v>23338.252552740731</v>
      </c>
      <c r="U102" s="8">
        <f t="shared" si="41"/>
        <v>22420.66884562726</v>
      </c>
      <c r="V102" s="8">
        <f t="shared" si="41"/>
        <v>21499.316927850905</v>
      </c>
      <c r="W102" s="8">
        <f t="shared" si="41"/>
        <v>20574.301877498259</v>
      </c>
      <c r="X102" s="8">
        <f t="shared" si="41"/>
        <v>19645.729230440189</v>
      </c>
      <c r="Y102" s="8">
        <f t="shared" si="41"/>
        <v>18713.704860792761</v>
      </c>
      <c r="Z102" s="8">
        <f t="shared" si="41"/>
        <v>17778.334861731368</v>
      </c>
      <c r="AA102" s="8">
        <f t="shared" si="41"/>
        <v>16839.725426960285</v>
      </c>
      <c r="AB102" s="8">
        <f t="shared" si="41"/>
        <v>15897.982733135526</v>
      </c>
      <c r="AC102" s="8">
        <f t="shared" si="41"/>
        <v>14953.212823533297</v>
      </c>
      <c r="AD102" s="8">
        <f t="shared" si="41"/>
        <v>14005.521493247426</v>
      </c>
      <c r="AE102" s="8">
        <f t="shared" ref="AE102:AJ102" si="42">$AE24-AE65</f>
        <v>13055.014176192308</v>
      </c>
      <c r="AF102" s="8">
        <f t="shared" si="42"/>
        <v>12101.795834176915</v>
      </c>
      <c r="AG102" s="8">
        <f t="shared" si="42"/>
        <v>11145.970848305515</v>
      </c>
      <c r="AH102" s="8">
        <f t="shared" si="42"/>
        <v>10187.642912948402</v>
      </c>
      <c r="AI102" s="8">
        <f t="shared" si="42"/>
        <v>9226.9149325136132</v>
      </c>
      <c r="AJ102" s="8">
        <f t="shared" si="42"/>
        <v>8263.8889212378053</v>
      </c>
    </row>
    <row r="103" spans="6:36">
      <c r="F103">
        <f t="shared" si="12"/>
        <v>101</v>
      </c>
      <c r="G103" s="1">
        <f t="shared" si="11"/>
        <v>415.94819839043384</v>
      </c>
      <c r="H103" s="1">
        <f t="shared" si="13"/>
        <v>293.24179324142415</v>
      </c>
      <c r="I103" s="1">
        <f t="shared" si="14"/>
        <v>122.7064051490097</v>
      </c>
      <c r="J103" s="2">
        <f t="shared" si="15"/>
        <v>48789.320266362454</v>
      </c>
      <c r="K103" s="1">
        <f t="shared" si="16"/>
        <v>15800.08830379631</v>
      </c>
      <c r="L103" s="1"/>
      <c r="M103" s="1"/>
      <c r="N103" s="1"/>
      <c r="O103" s="37"/>
      <c r="P103" s="26">
        <f t="shared" si="22"/>
        <v>3.2499999999999994E-2</v>
      </c>
      <c r="Q103" s="8">
        <f t="shared" ref="Q103:AD103" si="43">$AE25-Q66</f>
        <v>27472.710038407007</v>
      </c>
      <c r="R103" s="8">
        <f t="shared" si="43"/>
        <v>14359.349587185618</v>
      </c>
      <c r="S103" s="8">
        <f t="shared" si="43"/>
        <v>25642.02339357428</v>
      </c>
      <c r="T103" s="8">
        <f t="shared" si="43"/>
        <v>24720.763524341164</v>
      </c>
      <c r="U103" s="8">
        <f t="shared" si="43"/>
        <v>23795.699671191138</v>
      </c>
      <c r="V103" s="8">
        <f t="shared" si="43"/>
        <v>22866.93795100263</v>
      </c>
      <c r="W103" s="8">
        <f t="shared" si="43"/>
        <v>21934.585000668278</v>
      </c>
      <c r="X103" s="8">
        <f t="shared" si="43"/>
        <v>20998.747855943646</v>
      </c>
      <c r="Y103" s="8">
        <f t="shared" si="43"/>
        <v>20059.53383046031</v>
      </c>
      <c r="Z103" s="8">
        <f t="shared" si="43"/>
        <v>19117.050395212125</v>
      </c>
      <c r="AA103" s="8">
        <f t="shared" si="43"/>
        <v>18171.405058820619</v>
      </c>
      <c r="AB103" s="8">
        <f t="shared" si="43"/>
        <v>17222.705248879112</v>
      </c>
      <c r="AC103" s="8">
        <f t="shared" si="43"/>
        <v>16271.05819466872</v>
      </c>
      <c r="AD103" s="8">
        <f t="shared" si="43"/>
        <v>15316.570811532911</v>
      </c>
      <c r="AE103" s="8">
        <f t="shared" ref="AE103:AJ103" si="44">$AE25-AE66</f>
        <v>14359.349587185625</v>
      </c>
      <c r="AF103" s="8">
        <f t="shared" si="44"/>
        <v>13399.500470220515</v>
      </c>
      <c r="AG103" s="8">
        <f t="shared" si="44"/>
        <v>12437.128761076059</v>
      </c>
      <c r="AH103" s="8">
        <f t="shared" si="44"/>
        <v>11472.339005699308</v>
      </c>
      <c r="AI103" s="8">
        <f t="shared" si="44"/>
        <v>10505.234892138993</v>
      </c>
      <c r="AJ103" s="8">
        <f t="shared" si="44"/>
        <v>9535.91915028316</v>
      </c>
    </row>
    <row r="104" spans="6:36">
      <c r="F104">
        <f t="shared" si="12"/>
        <v>102</v>
      </c>
      <c r="G104" s="1">
        <f t="shared" si="11"/>
        <v>415.94819839043384</v>
      </c>
      <c r="H104" s="1">
        <f t="shared" si="13"/>
        <v>293.97489772452769</v>
      </c>
      <c r="I104" s="1">
        <f t="shared" si="14"/>
        <v>121.97330066590614</v>
      </c>
      <c r="J104" s="2">
        <f t="shared" si="15"/>
        <v>48495.345368637929</v>
      </c>
      <c r="K104" s="1">
        <f t="shared" si="16"/>
        <v>15922.061604462217</v>
      </c>
      <c r="L104" s="1"/>
      <c r="M104" s="1"/>
      <c r="N104" s="1"/>
      <c r="O104" s="37"/>
      <c r="P104" s="26">
        <f t="shared" si="22"/>
        <v>3.4999999999999996E-2</v>
      </c>
      <c r="Q104" s="8">
        <f t="shared" ref="Q104:AD104" si="45">$AE26-Q67</f>
        <v>28905.819516365864</v>
      </c>
      <c r="R104" s="8">
        <f t="shared" si="45"/>
        <v>14723.829615044051</v>
      </c>
      <c r="S104" s="8">
        <f t="shared" si="45"/>
        <v>27059.675405965325</v>
      </c>
      <c r="T104" s="8">
        <f t="shared" si="45"/>
        <v>26130.78756935419</v>
      </c>
      <c r="U104" s="8">
        <f t="shared" si="45"/>
        <v>25198.165196386068</v>
      </c>
      <c r="V104" s="8">
        <f t="shared" si="45"/>
        <v>24261.916037034414</v>
      </c>
      <c r="W104" s="8">
        <f t="shared" si="45"/>
        <v>23322.148303330301</v>
      </c>
      <c r="X104" s="8">
        <f t="shared" si="45"/>
        <v>22378.97054662932</v>
      </c>
      <c r="Y104" s="8">
        <f t="shared" si="45"/>
        <v>21432.491535160989</v>
      </c>
      <c r="Z104" s="8">
        <f t="shared" si="45"/>
        <v>20482.820132173958</v>
      </c>
      <c r="AA104" s="8">
        <f t="shared" si="45"/>
        <v>19530.065174984182</v>
      </c>
      <c r="AB104" s="8">
        <f t="shared" si="45"/>
        <v>18574.335355228872</v>
      </c>
      <c r="AC104" s="8">
        <f t="shared" si="45"/>
        <v>17615.73910062078</v>
      </c>
      <c r="AD104" s="8">
        <f t="shared" si="45"/>
        <v>16654.384458490327</v>
      </c>
      <c r="AE104" s="8">
        <f t="shared" ref="AE104:AJ104" si="46">$AE26-AE67</f>
        <v>15690.378981392227</v>
      </c>
      <c r="AF104" s="8">
        <f t="shared" si="46"/>
        <v>14723.829615044051</v>
      </c>
      <c r="AG104" s="8">
        <f t="shared" si="46"/>
        <v>13754.842588850788</v>
      </c>
      <c r="AH104" s="8">
        <f t="shared" si="46"/>
        <v>12783.523309258824</v>
      </c>
      <c r="AI104" s="8">
        <f t="shared" si="46"/>
        <v>11809.976256168124</v>
      </c>
      <c r="AJ104" s="8">
        <f t="shared" si="46"/>
        <v>10834.304882616445</v>
      </c>
    </row>
    <row r="105" spans="6:36">
      <c r="F105">
        <f t="shared" si="12"/>
        <v>103</v>
      </c>
      <c r="G105" s="1">
        <f t="shared" si="11"/>
        <v>415.9481983904339</v>
      </c>
      <c r="H105" s="1">
        <f t="shared" si="13"/>
        <v>294.70983496883906</v>
      </c>
      <c r="I105" s="1">
        <f t="shared" si="14"/>
        <v>121.23836342159483</v>
      </c>
      <c r="J105" s="2">
        <f t="shared" si="15"/>
        <v>48200.63553366909</v>
      </c>
      <c r="K105" s="1">
        <f t="shared" si="16"/>
        <v>16043.299967883811</v>
      </c>
      <c r="L105" s="1"/>
      <c r="M105" s="1"/>
      <c r="N105" s="1"/>
      <c r="O105" s="37"/>
      <c r="P105" s="26">
        <f t="shared" si="22"/>
        <v>3.7499999999999999E-2</v>
      </c>
      <c r="Q105" s="8">
        <f t="shared" ref="Q105:AD105" si="47">$AE27-Q68</f>
        <v>30366.303357089921</v>
      </c>
      <c r="R105" s="8">
        <f t="shared" si="47"/>
        <v>15098.739114356184</v>
      </c>
      <c r="S105" s="8">
        <f t="shared" si="47"/>
        <v>28504.5421553366</v>
      </c>
      <c r="T105" s="8">
        <f t="shared" si="47"/>
        <v>27567.947579036783</v>
      </c>
      <c r="U105" s="8">
        <f t="shared" si="47"/>
        <v>26627.688631109238</v>
      </c>
      <c r="V105" s="8">
        <f t="shared" si="47"/>
        <v>25683.87471148714</v>
      </c>
      <c r="W105" s="8">
        <f t="shared" si="47"/>
        <v>24736.61562360614</v>
      </c>
      <c r="X105" s="8">
        <f t="shared" si="47"/>
        <v>23786.021450072956</v>
      </c>
      <c r="Y105" s="8">
        <f t="shared" si="47"/>
        <v>22832.202428736509</v>
      </c>
      <c r="Z105" s="8">
        <f t="shared" si="47"/>
        <v>21875.268829477642</v>
      </c>
      <c r="AA105" s="8">
        <f t="shared" si="47"/>
        <v>20915.330832027965</v>
      </c>
      <c r="AB105" s="8">
        <f t="shared" si="47"/>
        <v>19952.498405122002</v>
      </c>
      <c r="AC105" s="8">
        <f t="shared" si="47"/>
        <v>18986.881187280047</v>
      </c>
      <c r="AD105" s="8">
        <f t="shared" si="47"/>
        <v>18018.588369509289</v>
      </c>
      <c r="AE105" s="8">
        <f t="shared" ref="AE105:AJ105" si="48">$AE27-AE68</f>
        <v>17047.728580201816</v>
      </c>
      <c r="AF105" s="8">
        <f t="shared" si="48"/>
        <v>16074.409772495816</v>
      </c>
      <c r="AG105" s="8">
        <f t="shared" si="48"/>
        <v>15098.739114356184</v>
      </c>
      <c r="AH105" s="8">
        <f t="shared" si="48"/>
        <v>14120.822881614862</v>
      </c>
      <c r="AI105" s="8">
        <f t="shared" si="48"/>
        <v>13140.766354200197</v>
      </c>
      <c r="AJ105" s="8">
        <f t="shared" si="48"/>
        <v>12158.673715767618</v>
      </c>
    </row>
    <row r="106" spans="6:36">
      <c r="F106">
        <f t="shared" si="12"/>
        <v>104</v>
      </c>
      <c r="G106" s="1">
        <f t="shared" si="11"/>
        <v>415.94819839043384</v>
      </c>
      <c r="H106" s="1">
        <f t="shared" si="13"/>
        <v>295.44660955626114</v>
      </c>
      <c r="I106" s="1">
        <f t="shared" si="14"/>
        <v>120.50158883417272</v>
      </c>
      <c r="J106" s="2">
        <f t="shared" si="15"/>
        <v>47905.18892411283</v>
      </c>
      <c r="K106" s="1">
        <f t="shared" si="16"/>
        <v>16163.801556717985</v>
      </c>
      <c r="L106" s="1"/>
      <c r="M106" s="1"/>
      <c r="N106" s="1"/>
      <c r="O106" s="37"/>
      <c r="P106" s="27">
        <f t="shared" si="22"/>
        <v>0.04</v>
      </c>
      <c r="Q106" s="8">
        <f t="shared" ref="Q106:AD106" si="49">$AE28-Q69</f>
        <v>31853.761919086173</v>
      </c>
      <c r="R106" s="8">
        <f t="shared" si="49"/>
        <v>15483.843544325362</v>
      </c>
      <c r="S106" s="8">
        <f t="shared" si="49"/>
        <v>29976.224692791438</v>
      </c>
      <c r="T106" s="8">
        <f t="shared" si="49"/>
        <v>29031.844946275418</v>
      </c>
      <c r="U106" s="8">
        <f t="shared" si="49"/>
        <v>28083.871706918679</v>
      </c>
      <c r="V106" s="8">
        <f t="shared" si="49"/>
        <v>27132.416041405424</v>
      </c>
      <c r="W106" s="8">
        <f t="shared" si="49"/>
        <v>26177.58936077145</v>
      </c>
      <c r="X106" s="8">
        <f t="shared" si="49"/>
        <v>25219.503294458038</v>
      </c>
      <c r="Y106" s="8">
        <f t="shared" si="49"/>
        <v>24258.269564889553</v>
      </c>
      <c r="Z106" s="8">
        <f t="shared" si="49"/>
        <v>23293.99986289419</v>
      </c>
      <c r="AA106" s="8">
        <f t="shared" si="49"/>
        <v>22326.805724280777</v>
      </c>
      <c r="AB106" s="8">
        <f t="shared" si="49"/>
        <v>21356.798407878072</v>
      </c>
      <c r="AC106" s="8">
        <f t="shared" si="49"/>
        <v>20384.088775336146</v>
      </c>
      <c r="AD106" s="8">
        <f t="shared" si="49"/>
        <v>19408.787172977984</v>
      </c>
      <c r="AE106" s="8">
        <f t="shared" ref="AE106:AJ106" si="50">$AE28-AE69</f>
        <v>18431.003315981507</v>
      </c>
      <c r="AF106" s="8">
        <f t="shared" si="50"/>
        <v>17450.846175158244</v>
      </c>
      <c r="AG106" s="8">
        <f t="shared" si="50"/>
        <v>16468.42386658449</v>
      </c>
      <c r="AH106" s="8">
        <f t="shared" si="50"/>
        <v>15483.843544325362</v>
      </c>
      <c r="AI106" s="8">
        <f t="shared" si="50"/>
        <v>14497.211296479349</v>
      </c>
      <c r="AJ106" s="8">
        <f t="shared" si="50"/>
        <v>13508.63204475501</v>
      </c>
    </row>
    <row r="107" spans="6:36">
      <c r="F107">
        <f t="shared" si="12"/>
        <v>105</v>
      </c>
      <c r="G107" s="1">
        <f t="shared" si="11"/>
        <v>415.94819839043384</v>
      </c>
      <c r="H107" s="1">
        <f t="shared" si="13"/>
        <v>296.18522608015178</v>
      </c>
      <c r="I107" s="1">
        <f t="shared" si="14"/>
        <v>119.76297231028208</v>
      </c>
      <c r="J107" s="2">
        <f t="shared" si="15"/>
        <v>47609.003698032677</v>
      </c>
      <c r="K107" s="1">
        <f t="shared" si="16"/>
        <v>16283.564529028266</v>
      </c>
      <c r="L107" s="1"/>
      <c r="M107" s="1"/>
      <c r="N107" s="1"/>
      <c r="O107" s="37"/>
      <c r="P107" s="26">
        <f t="shared" si="22"/>
        <v>4.2500000000000003E-2</v>
      </c>
      <c r="Q107" s="8">
        <f t="shared" ref="Q107:AD107" si="51">$AE29-Q70</f>
        <v>33367.775099677827</v>
      </c>
      <c r="R107" s="8">
        <f t="shared" si="51"/>
        <v>15878.897066580255</v>
      </c>
      <c r="S107" s="8">
        <f t="shared" si="51"/>
        <v>31474.303648529887</v>
      </c>
      <c r="T107" s="8">
        <f t="shared" si="51"/>
        <v>30522.060662931031</v>
      </c>
      <c r="U107" s="8">
        <f t="shared" si="51"/>
        <v>29566.295774043483</v>
      </c>
      <c r="V107" s="8">
        <f t="shared" si="51"/>
        <v>28607.121732016498</v>
      </c>
      <c r="W107" s="8">
        <f t="shared" si="51"/>
        <v>27644.651571606864</v>
      </c>
      <c r="X107" s="8">
        <f t="shared" si="51"/>
        <v>26678.998484601798</v>
      </c>
      <c r="Y107" s="8">
        <f t="shared" si="51"/>
        <v>25710.275692888437</v>
      </c>
      <c r="Z107" s="8">
        <f t="shared" si="51"/>
        <v>24738.59632249135</v>
      </c>
      <c r="AA107" s="8">
        <f t="shared" si="51"/>
        <v>23764.073278895139</v>
      </c>
      <c r="AB107" s="8">
        <f t="shared" si="51"/>
        <v>22786.819123959875</v>
      </c>
      <c r="AC107" s="8">
        <f t="shared" si="51"/>
        <v>21806.945954730632</v>
      </c>
      <c r="AD107" s="8">
        <f t="shared" si="51"/>
        <v>20824.565284431752</v>
      </c>
      <c r="AE107" s="8">
        <f t="shared" ref="AE107:AJ107" si="52">$AE29-AE70</f>
        <v>19839.787925925131</v>
      </c>
      <c r="AF107" s="8">
        <f t="shared" si="52"/>
        <v>18852.723877900666</v>
      </c>
      <c r="AG107" s="8">
        <f t="shared" si="52"/>
        <v>17863.482214053627</v>
      </c>
      <c r="AH107" s="8">
        <f t="shared" si="52"/>
        <v>16872.170975489171</v>
      </c>
      <c r="AI107" s="8">
        <f t="shared" si="52"/>
        <v>15878.897066580255</v>
      </c>
      <c r="AJ107" s="8">
        <f t="shared" si="52"/>
        <v>14883.766154489509</v>
      </c>
    </row>
    <row r="108" spans="6:36">
      <c r="F108">
        <f t="shared" si="12"/>
        <v>106</v>
      </c>
      <c r="G108" s="1">
        <f t="shared" si="11"/>
        <v>415.9481983904339</v>
      </c>
      <c r="H108" s="1">
        <f t="shared" si="13"/>
        <v>296.92568914535218</v>
      </c>
      <c r="I108" s="1">
        <f t="shared" si="14"/>
        <v>119.02250924508169</v>
      </c>
      <c r="J108" s="2">
        <f t="shared" si="15"/>
        <v>47312.078008887322</v>
      </c>
      <c r="K108" s="1">
        <f t="shared" si="16"/>
        <v>16402.587038273348</v>
      </c>
      <c r="L108" s="1"/>
      <c r="M108" s="1"/>
      <c r="N108" s="1"/>
      <c r="O108" s="37"/>
      <c r="P108" s="26">
        <f t="shared" si="22"/>
        <v>4.5000000000000005E-2</v>
      </c>
      <c r="Q108" s="8">
        <f t="shared" ref="Q108:AD108" si="53">$AE30-Q71</f>
        <v>34907.903472287791</v>
      </c>
      <c r="R108" s="8">
        <f t="shared" si="53"/>
        <v>16283.643350795479</v>
      </c>
      <c r="S108" s="8">
        <f t="shared" si="53"/>
        <v>32998.340368413745</v>
      </c>
      <c r="T108" s="8">
        <f t="shared" si="53"/>
        <v>32038.156456049499</v>
      </c>
      <c r="U108" s="8">
        <f t="shared" si="53"/>
        <v>31074.522937243149</v>
      </c>
      <c r="V108" s="8">
        <f t="shared" si="53"/>
        <v>30107.554262241396</v>
      </c>
      <c r="W108" s="8">
        <f t="shared" si="53"/>
        <v>29137.365105564117</v>
      </c>
      <c r="X108" s="8">
        <f t="shared" si="53"/>
        <v>28164.070236780408</v>
      </c>
      <c r="Y108" s="8">
        <f t="shared" si="53"/>
        <v>27187.784392054389</v>
      </c>
      <c r="Z108" s="8">
        <f t="shared" si="53"/>
        <v>26208.622146786754</v>
      </c>
      <c r="AA108" s="8">
        <f t="shared" si="53"/>
        <v>25226.697789670037</v>
      </c>
      <c r="AB108" s="8">
        <f t="shared" si="53"/>
        <v>24242.12519846925</v>
      </c>
      <c r="AC108" s="8">
        <f t="shared" si="53"/>
        <v>23255.017717830142</v>
      </c>
      <c r="AD108" s="8">
        <f t="shared" si="53"/>
        <v>22265.488039407188</v>
      </c>
      <c r="AE108" s="8">
        <f t="shared" ref="AE108:AJ108" si="54">$AE30-AE71</f>
        <v>21273.648084591216</v>
      </c>
      <c r="AF108" s="8">
        <f t="shared" si="54"/>
        <v>20279.608890105825</v>
      </c>
      <c r="AG108" s="8">
        <f t="shared" si="54"/>
        <v>19283.480496726406</v>
      </c>
      <c r="AH108" s="8">
        <f t="shared" si="54"/>
        <v>18285.371841361775</v>
      </c>
      <c r="AI108" s="8">
        <f t="shared" si="54"/>
        <v>17285.390652724236</v>
      </c>
      <c r="AJ108" s="8">
        <f t="shared" si="54"/>
        <v>16283.643350795479</v>
      </c>
    </row>
    <row r="109" spans="6:36">
      <c r="F109">
        <f t="shared" si="12"/>
        <v>107</v>
      </c>
      <c r="G109" s="1">
        <f t="shared" si="11"/>
        <v>415.9481983904339</v>
      </c>
      <c r="H109" s="1">
        <f t="shared" si="13"/>
        <v>297.66800336821558</v>
      </c>
      <c r="I109" s="1">
        <f t="shared" si="14"/>
        <v>118.28019502221831</v>
      </c>
      <c r="J109" s="2">
        <f t="shared" si="15"/>
        <v>47014.410005519108</v>
      </c>
      <c r="K109" s="1">
        <f t="shared" si="16"/>
        <v>16520.867233295565</v>
      </c>
      <c r="L109" s="1"/>
      <c r="M109" s="1"/>
      <c r="N109" s="1"/>
      <c r="O109" s="37"/>
      <c r="P109" s="26">
        <f t="shared" si="22"/>
        <v>4.7500000000000007E-2</v>
      </c>
      <c r="Q109" s="8">
        <f t="shared" ref="Q109:AD109" si="55">$AE31-Q72</f>
        <v>36473.689457157532</v>
      </c>
      <c r="R109" s="8">
        <f t="shared" si="55"/>
        <v>16697.816400822034</v>
      </c>
      <c r="S109" s="8">
        <f t="shared" si="55"/>
        <v>34547.87808393364</v>
      </c>
      <c r="T109" s="8">
        <f t="shared" si="55"/>
        <v>33579.675957457526</v>
      </c>
      <c r="U109" s="8">
        <f t="shared" si="55"/>
        <v>32608.097225035694</v>
      </c>
      <c r="V109" s="8">
        <f t="shared" si="55"/>
        <v>31633.258053558944</v>
      </c>
      <c r="W109" s="8">
        <f t="shared" si="55"/>
        <v>30655.274773269797</v>
      </c>
      <c r="X109" s="8">
        <f t="shared" si="55"/>
        <v>29674.263746875291</v>
      </c>
      <c r="Y109" s="8">
        <f t="shared" si="55"/>
        <v>28690.341239554837</v>
      </c>
      <c r="Z109" s="8">
        <f t="shared" si="55"/>
        <v>27703.623290191565</v>
      </c>
      <c r="AA109" s="8">
        <f t="shared" si="55"/>
        <v>26714.225584148473</v>
      </c>
      <c r="AB109" s="8">
        <f t="shared" si="55"/>
        <v>25722.263327902972</v>
      </c>
      <c r="AC109" s="8">
        <f t="shared" si="55"/>
        <v>24727.851125844158</v>
      </c>
      <c r="AD109" s="8">
        <f t="shared" si="55"/>
        <v>23731.102859525839</v>
      </c>
      <c r="AE109" s="8">
        <f t="shared" ref="AE109:AJ109" si="56">$AE31-AE72</f>
        <v>22732.131569657075</v>
      </c>
      <c r="AF109" s="8">
        <f t="shared" si="56"/>
        <v>21731.049341097889</v>
      </c>
      <c r="AG109" s="8">
        <f t="shared" si="56"/>
        <v>20727.96719111639</v>
      </c>
      <c r="AH109" s="8">
        <f t="shared" si="56"/>
        <v>19722.994961143821</v>
      </c>
      <c r="AI109" s="8">
        <f t="shared" si="56"/>
        <v>18716.241212254718</v>
      </c>
      <c r="AJ109" s="8">
        <f t="shared" si="56"/>
        <v>17707.813124576904</v>
      </c>
    </row>
    <row r="110" spans="6:36">
      <c r="F110">
        <f t="shared" si="12"/>
        <v>108</v>
      </c>
      <c r="G110" s="1">
        <f t="shared" si="11"/>
        <v>415.94819839043384</v>
      </c>
      <c r="H110" s="1">
        <f t="shared" si="13"/>
        <v>298.41217337663608</v>
      </c>
      <c r="I110" s="1">
        <f t="shared" si="14"/>
        <v>117.53602501379777</v>
      </c>
      <c r="J110" s="2">
        <f t="shared" si="15"/>
        <v>46715.997832142471</v>
      </c>
      <c r="K110" s="1">
        <f t="shared" si="16"/>
        <v>16638.403258309361</v>
      </c>
      <c r="L110" s="1"/>
      <c r="M110" s="1"/>
      <c r="N110" s="1"/>
      <c r="O110" s="37"/>
      <c r="P110" s="26">
        <f t="shared" si="22"/>
        <v>5.000000000000001E-2</v>
      </c>
      <c r="Q110" s="8">
        <f t="shared" ref="Q110:AD110" si="57">$AE32-Q73</f>
        <v>38064.658519975113</v>
      </c>
      <c r="R110" s="8">
        <f t="shared" si="57"/>
        <v>17121.141396957864</v>
      </c>
      <c r="S110" s="8">
        <f t="shared" si="57"/>
        <v>36122.443110053457</v>
      </c>
      <c r="T110" s="8">
        <f t="shared" si="57"/>
        <v>35146.145901220545</v>
      </c>
      <c r="U110" s="8">
        <f t="shared" si="57"/>
        <v>34166.545786772433</v>
      </c>
      <c r="V110" s="8">
        <f t="shared" si="57"/>
        <v>33183.760666701113</v>
      </c>
      <c r="W110" s="8">
        <f t="shared" si="57"/>
        <v>32197.908542844423</v>
      </c>
      <c r="X110" s="8">
        <f t="shared" si="57"/>
        <v>31209.107386320433</v>
      </c>
      <c r="Y110" s="8">
        <f t="shared" si="57"/>
        <v>30217.47500598208</v>
      </c>
      <c r="Z110" s="8">
        <f t="shared" si="57"/>
        <v>29223.128918224917</v>
      </c>
      <c r="AA110" s="8">
        <f t="shared" si="57"/>
        <v>28226.186218471721</v>
      </c>
      <c r="AB110" s="8">
        <f t="shared" si="57"/>
        <v>27226.763454650427</v>
      </c>
      <c r="AC110" s="8">
        <f t="shared" si="57"/>
        <v>26224.976502970181</v>
      </c>
      <c r="AD110" s="8">
        <f t="shared" si="57"/>
        <v>25220.940446291454</v>
      </c>
      <c r="AE110" s="8">
        <f t="shared" ref="AE110:AJ110" si="58">$AE32-AE73</f>
        <v>24214.769455371876</v>
      </c>
      <c r="AF110" s="8">
        <f t="shared" si="58"/>
        <v>23206.576673256517</v>
      </c>
      <c r="AG110" s="8">
        <f t="shared" si="58"/>
        <v>22196.474103066954</v>
      </c>
      <c r="AH110" s="8">
        <f t="shared" si="58"/>
        <v>21184.572499428643</v>
      </c>
      <c r="AI110" s="8">
        <f t="shared" si="58"/>
        <v>20170.981263757822</v>
      </c>
      <c r="AJ110" s="8">
        <f t="shared" si="58"/>
        <v>19155.808343615805</v>
      </c>
    </row>
    <row r="111" spans="6:36">
      <c r="F111">
        <f t="shared" si="12"/>
        <v>109</v>
      </c>
      <c r="G111" s="1">
        <f t="shared" si="11"/>
        <v>415.9481983904339</v>
      </c>
      <c r="H111" s="1">
        <f t="shared" si="13"/>
        <v>299.15820381007774</v>
      </c>
      <c r="I111" s="1">
        <f t="shared" si="14"/>
        <v>116.78999458035618</v>
      </c>
      <c r="J111" s="2">
        <f t="shared" si="15"/>
        <v>46416.839628332396</v>
      </c>
      <c r="K111" s="1">
        <f t="shared" si="16"/>
        <v>16755.193252889716</v>
      </c>
      <c r="L111" s="1"/>
      <c r="M111" s="1"/>
      <c r="N111" s="1"/>
      <c r="O111" s="37"/>
      <c r="P111" s="25">
        <f t="shared" si="22"/>
        <v>5.2500000000000012E-2</v>
      </c>
      <c r="Q111" s="8">
        <f t="shared" ref="Q111:AD111" si="59">$AE33-Q74</f>
        <v>39680.320392896654</v>
      </c>
      <c r="R111" s="8">
        <f t="shared" si="59"/>
        <v>17553.335550016796</v>
      </c>
      <c r="S111" s="8">
        <f t="shared" si="59"/>
        <v>37721.54606541765</v>
      </c>
      <c r="T111" s="8">
        <f t="shared" si="59"/>
        <v>36737.077343448371</v>
      </c>
      <c r="U111" s="8">
        <f t="shared" si="59"/>
        <v>35749.380112045728</v>
      </c>
      <c r="V111" s="8">
        <f t="shared" si="59"/>
        <v>34758.574020666078</v>
      </c>
      <c r="W111" s="8">
        <f t="shared" si="59"/>
        <v>33764.778758525455</v>
      </c>
      <c r="X111" s="8">
        <f t="shared" si="59"/>
        <v>32768.113920338816</v>
      </c>
      <c r="Y111" s="8">
        <f t="shared" si="59"/>
        <v>31768.698873207322</v>
      </c>
      <c r="Z111" s="8">
        <f t="shared" si="59"/>
        <v>30766.652624989147</v>
      </c>
      <c r="AA111" s="8">
        <f t="shared" si="59"/>
        <v>29762.093694480274</v>
      </c>
      <c r="AB111" s="8">
        <f t="shared" si="59"/>
        <v>28755.139983724468</v>
      </c>
      <c r="AC111" s="8">
        <f t="shared" si="59"/>
        <v>27745.908652758968</v>
      </c>
      <c r="AD111" s="8">
        <f t="shared" si="59"/>
        <v>26734.515997093236</v>
      </c>
      <c r="AE111" s="8">
        <f t="shared" ref="AE111:AJ111" si="60">$AE33-AE74</f>
        <v>25721.077328203122</v>
      </c>
      <c r="AF111" s="8">
        <f t="shared" si="60"/>
        <v>24705.70685730932</v>
      </c>
      <c r="AG111" s="8">
        <f t="shared" si="60"/>
        <v>23688.517582695597</v>
      </c>
      <c r="AH111" s="8">
        <f t="shared" si="60"/>
        <v>22669.621180803006</v>
      </c>
      <c r="AI111" s="8">
        <f t="shared" si="60"/>
        <v>21649.127901324115</v>
      </c>
      <c r="AJ111" s="8">
        <f t="shared" si="60"/>
        <v>20627.146466499369</v>
      </c>
    </row>
    <row r="112" spans="6:36">
      <c r="F112">
        <f t="shared" si="12"/>
        <v>110</v>
      </c>
      <c r="G112" s="1">
        <f t="shared" si="11"/>
        <v>415.9481983904339</v>
      </c>
      <c r="H112" s="1">
        <f t="shared" si="13"/>
        <v>299.9060993196029</v>
      </c>
      <c r="I112" s="1">
        <f t="shared" si="14"/>
        <v>116.042099070831</v>
      </c>
      <c r="J112" s="2">
        <f t="shared" si="15"/>
        <v>46116.933529012793</v>
      </c>
      <c r="K112" s="1">
        <f t="shared" si="16"/>
        <v>16871.235351960546</v>
      </c>
      <c r="L112" s="1"/>
      <c r="M112" s="1"/>
      <c r="N112" s="1"/>
      <c r="O112" s="37"/>
      <c r="P112" s="25">
        <f t="shared" si="22"/>
        <v>5.5000000000000014E-2</v>
      </c>
      <c r="Q112" s="8">
        <f t="shared" ref="Q112:AD112" si="61">$AE34-Q75</f>
        <v>41320.170312471433</v>
      </c>
      <c r="R112" s="8">
        <f t="shared" si="61"/>
        <v>17994.108962899241</v>
      </c>
      <c r="S112" s="8">
        <f t="shared" si="61"/>
        <v>39344.683109433805</v>
      </c>
      <c r="T112" s="8">
        <f t="shared" si="61"/>
        <v>38351.966898961691</v>
      </c>
      <c r="U112" s="8">
        <f t="shared" si="61"/>
        <v>37356.097266943136</v>
      </c>
      <c r="V112" s="8">
        <f t="shared" si="61"/>
        <v>36357.195628564703</v>
      </c>
      <c r="W112" s="8">
        <f t="shared" si="61"/>
        <v>35355.383376109079</v>
      </c>
      <c r="X112" s="8">
        <f t="shared" si="61"/>
        <v>34350.781742983614</v>
      </c>
      <c r="Y112" s="8">
        <f t="shared" si="61"/>
        <v>33343.511669025873</v>
      </c>
      <c r="Z112" s="8">
        <f t="shared" si="61"/>
        <v>32333.693667423468</v>
      </c>
      <c r="AA112" s="8">
        <f t="shared" si="61"/>
        <v>31321.447693579539</v>
      </c>
      <c r="AB112" s="8">
        <f t="shared" si="61"/>
        <v>30306.893016243652</v>
      </c>
      <c r="AC112" s="8">
        <f t="shared" si="61"/>
        <v>29290.14809121775</v>
      </c>
      <c r="AD112" s="8">
        <f t="shared" si="61"/>
        <v>28271.330437934965</v>
      </c>
      <c r="AE112" s="8">
        <f t="shared" ref="AE112:AJ112" si="62">$AE34-AE75</f>
        <v>27250.556519195248</v>
      </c>
      <c r="AF112" s="8">
        <f t="shared" si="62"/>
        <v>26227.941624326631</v>
      </c>
      <c r="AG112" s="8">
        <f t="shared" si="62"/>
        <v>25203.599756027135</v>
      </c>
      <c r="AH112" s="8">
        <f t="shared" si="62"/>
        <v>24177.643521124657</v>
      </c>
      <c r="AI112" s="8">
        <f t="shared" si="62"/>
        <v>23150.184025474664</v>
      </c>
      <c r="AJ112" s="8">
        <f t="shared" si="62"/>
        <v>22121.33077319937</v>
      </c>
    </row>
    <row r="113" spans="6:36">
      <c r="F113">
        <f t="shared" si="12"/>
        <v>111</v>
      </c>
      <c r="G113" s="1">
        <f t="shared" si="11"/>
        <v>415.9481983904339</v>
      </c>
      <c r="H113" s="1">
        <f t="shared" si="13"/>
        <v>300.65586456790192</v>
      </c>
      <c r="I113" s="1">
        <f t="shared" si="14"/>
        <v>115.29233382253199</v>
      </c>
      <c r="J113" s="2">
        <f t="shared" si="15"/>
        <v>45816.27766444489</v>
      </c>
      <c r="K113" s="1">
        <f t="shared" si="16"/>
        <v>16986.52768578308</v>
      </c>
      <c r="L113" s="1"/>
      <c r="M113" s="1"/>
      <c r="N113" s="1"/>
      <c r="O113" s="37"/>
      <c r="P113" s="25">
        <f t="shared" si="22"/>
        <v>5.7500000000000016E-2</v>
      </c>
      <c r="Q113" s="8">
        <f t="shared" ref="Q113:AD113" si="63">$AE35-Q76</f>
        <v>42983.690269067185</v>
      </c>
      <c r="R113" s="8">
        <f t="shared" si="63"/>
        <v>18443.165495461115</v>
      </c>
      <c r="S113" s="8">
        <f t="shared" si="63"/>
        <v>40991.337190827704</v>
      </c>
      <c r="T113" s="8">
        <f t="shared" si="63"/>
        <v>39990.297989417886</v>
      </c>
      <c r="U113" s="8">
        <f t="shared" si="63"/>
        <v>38986.18114174786</v>
      </c>
      <c r="V113" s="8">
        <f t="shared" si="63"/>
        <v>37979.109844898994</v>
      </c>
      <c r="W113" s="8">
        <f t="shared" si="63"/>
        <v>36969.207209811524</v>
      </c>
      <c r="X113" s="8">
        <f t="shared" si="63"/>
        <v>35956.596123586824</v>
      </c>
      <c r="Y113" s="8">
        <f t="shared" si="63"/>
        <v>34941.399113196414</v>
      </c>
      <c r="Z113" s="8">
        <f t="shared" si="63"/>
        <v>33923.738210938165</v>
      </c>
      <c r="AA113" s="8">
        <f t="shared" si="63"/>
        <v>32903.734821974052</v>
      </c>
      <c r="AB113" s="8">
        <f t="shared" si="63"/>
        <v>31881.509594270945</v>
      </c>
      <c r="AC113" s="8">
        <f t="shared" si="63"/>
        <v>30857.182291257755</v>
      </c>
      <c r="AD113" s="8">
        <f t="shared" si="63"/>
        <v>29830.871667495805</v>
      </c>
      <c r="AE113" s="8">
        <f t="shared" ref="AE113:AJ113" si="64">$AE35-AE76</f>
        <v>28802.695347648936</v>
      </c>
      <c r="AF113" s="8">
        <f t="shared" si="64"/>
        <v>27772.769709022185</v>
      </c>
      <c r="AG113" s="8">
        <f t="shared" si="64"/>
        <v>26741.20976792313</v>
      </c>
      <c r="AH113" s="8">
        <f t="shared" si="64"/>
        <v>25708.129070083436</v>
      </c>
      <c r="AI113" s="8">
        <f t="shared" si="64"/>
        <v>24673.639585359444</v>
      </c>
      <c r="AJ113" s="8">
        <f t="shared" si="64"/>
        <v>23637.851606913173</v>
      </c>
    </row>
    <row r="114" spans="6:36">
      <c r="F114">
        <f t="shared" si="12"/>
        <v>112</v>
      </c>
      <c r="G114" s="1">
        <f t="shared" si="11"/>
        <v>415.9481983904339</v>
      </c>
      <c r="H114" s="1">
        <f t="shared" si="13"/>
        <v>301.40750422932166</v>
      </c>
      <c r="I114" s="1">
        <f t="shared" si="14"/>
        <v>114.54069416111223</v>
      </c>
      <c r="J114" s="2">
        <f t="shared" si="15"/>
        <v>45514.870160215571</v>
      </c>
      <c r="K114" s="1">
        <f t="shared" si="16"/>
        <v>17101.06837994419</v>
      </c>
      <c r="L114" s="1"/>
      <c r="M114" s="1"/>
      <c r="N114" s="1"/>
      <c r="O114" s="37"/>
      <c r="P114" s="25">
        <f t="shared" si="22"/>
        <v>6.0000000000000019E-2</v>
      </c>
      <c r="Q114" s="8">
        <f t="shared" ref="Q114:AD114" si="65">$AE36-Q77</f>
        <v>44670.350262492451</v>
      </c>
      <c r="R114" s="8">
        <f t="shared" si="65"/>
        <v>18900.203628583709</v>
      </c>
      <c r="S114" s="8">
        <f t="shared" si="65"/>
        <v>42660.97930236948</v>
      </c>
      <c r="T114" s="8">
        <f t="shared" si="65"/>
        <v>41651.542097594785</v>
      </c>
      <c r="U114" s="8">
        <f t="shared" si="65"/>
        <v>40639.103704784371</v>
      </c>
      <c r="V114" s="8">
        <f t="shared" si="65"/>
        <v>39623.789118974018</v>
      </c>
      <c r="W114" s="8">
        <f t="shared" si="65"/>
        <v>38605.723185250979</v>
      </c>
      <c r="X114" s="8">
        <f t="shared" si="65"/>
        <v>37585.030459315145</v>
      </c>
      <c r="Y114" s="8">
        <f t="shared" si="65"/>
        <v>36561.835069576227</v>
      </c>
      <c r="Z114" s="8">
        <f t="shared" si="65"/>
        <v>35536.260581133654</v>
      </c>
      <c r="AA114" s="8">
        <f t="shared" si="65"/>
        <v>34508.429861974219</v>
      </c>
      <c r="AB114" s="8">
        <f t="shared" si="65"/>
        <v>33478.464951712878</v>
      </c>
      <c r="AC114" s="8">
        <f t="shared" si="65"/>
        <v>32446.486933190383</v>
      </c>
      <c r="AD114" s="8">
        <f t="shared" si="65"/>
        <v>31412.615807228161</v>
      </c>
      <c r="AE114" s="8">
        <f t="shared" ref="AE114:AJ114" si="66">$AE36-AE77</f>
        <v>30376.97037082578</v>
      </c>
      <c r="AF114" s="8">
        <f t="shared" si="66"/>
        <v>29339.668099070426</v>
      </c>
      <c r="AG114" s="8">
        <f t="shared" si="66"/>
        <v>28300.82503101469</v>
      </c>
      <c r="AH114" s="8">
        <f t="shared" si="66"/>
        <v>27260.555659756094</v>
      </c>
      <c r="AI114" s="8">
        <f t="shared" si="66"/>
        <v>26218.972826938931</v>
      </c>
      <c r="AJ114" s="8">
        <f t="shared" si="66"/>
        <v>25176.187621876154</v>
      </c>
    </row>
    <row r="115" spans="6:36">
      <c r="F115">
        <f t="shared" si="12"/>
        <v>113</v>
      </c>
      <c r="G115" s="1">
        <f t="shared" si="11"/>
        <v>415.94819839043384</v>
      </c>
      <c r="H115" s="1">
        <f t="shared" si="13"/>
        <v>302.16102298989495</v>
      </c>
      <c r="I115" s="1">
        <f t="shared" si="14"/>
        <v>113.78717540053893</v>
      </c>
      <c r="J115" s="2">
        <f t="shared" si="15"/>
        <v>45212.709137225676</v>
      </c>
      <c r="K115" s="1">
        <f t="shared" si="16"/>
        <v>17214.85555534473</v>
      </c>
      <c r="L115" s="1"/>
      <c r="M115" s="1"/>
      <c r="N115" s="1"/>
      <c r="O115" s="37"/>
      <c r="P115" s="25">
        <f t="shared" si="22"/>
        <v>6.2500000000000014E-2</v>
      </c>
      <c r="Q115" s="8">
        <f t="shared" ref="Q115:AD115" si="67">$AE37-Q78</f>
        <v>46379.609558656026</v>
      </c>
      <c r="R115" s="8">
        <f t="shared" si="67"/>
        <v>19364.91732348907</v>
      </c>
      <c r="S115" s="8">
        <f t="shared" si="67"/>
        <v>44353.069736612939</v>
      </c>
      <c r="T115" s="8">
        <f t="shared" si="67"/>
        <v>43335.160022676268</v>
      </c>
      <c r="U115" s="8">
        <f t="shared" si="67"/>
        <v>42314.326257253975</v>
      </c>
      <c r="V115" s="8">
        <f t="shared" si="67"/>
        <v>41290.695249287353</v>
      </c>
      <c r="W115" s="8">
        <f t="shared" si="67"/>
        <v>40264.393593396082</v>
      </c>
      <c r="X115" s="8">
        <f t="shared" si="67"/>
        <v>39235.547528681716</v>
      </c>
      <c r="Y115" s="8">
        <f t="shared" si="67"/>
        <v>38204.282799200104</v>
      </c>
      <c r="Z115" s="8">
        <f t="shared" si="67"/>
        <v>37170.724516450988</v>
      </c>
      <c r="AA115" s="8">
        <f t="shared" si="67"/>
        <v>36134.997024223929</v>
      </c>
      <c r="AB115" s="8">
        <f t="shared" si="67"/>
        <v>35097.223766128263</v>
      </c>
      <c r="AC115" s="8">
        <f t="shared" si="67"/>
        <v>34057.527156122531</v>
      </c>
      <c r="AD115" s="8">
        <f t="shared" si="67"/>
        <v>33016.028452344923</v>
      </c>
      <c r="AE115" s="8">
        <f t="shared" ref="AE115:AJ115" si="68">$AE37-AE78</f>
        <v>31972.847634530932</v>
      </c>
      <c r="AF115" s="8">
        <f t="shared" si="68"/>
        <v>30928.103285289886</v>
      </c>
      <c r="AG115" s="8">
        <f t="shared" si="68"/>
        <v>29881.912475492718</v>
      </c>
      <c r="AH115" s="8">
        <f t="shared" si="68"/>
        <v>28834.390654007926</v>
      </c>
      <c r="AI115" s="8">
        <f t="shared" si="68"/>
        <v>27785.651542001804</v>
      </c>
      <c r="AJ115" s="8">
        <f t="shared" si="68"/>
        <v>26735.807032001721</v>
      </c>
    </row>
    <row r="116" spans="6:36">
      <c r="F116">
        <f t="shared" si="12"/>
        <v>114</v>
      </c>
      <c r="G116" s="1">
        <f t="shared" si="11"/>
        <v>415.9481983904339</v>
      </c>
      <c r="H116" s="1">
        <f t="shared" si="13"/>
        <v>302.91642554736973</v>
      </c>
      <c r="I116" s="1">
        <f t="shared" si="14"/>
        <v>113.03177284306419</v>
      </c>
      <c r="J116" s="2">
        <f t="shared" si="15"/>
        <v>44909.79271167831</v>
      </c>
      <c r="K116" s="1">
        <f t="shared" si="16"/>
        <v>17327.887328187793</v>
      </c>
      <c r="L116" s="1"/>
      <c r="M116" s="1"/>
      <c r="N116" s="1"/>
      <c r="O116" s="37"/>
      <c r="P116" s="25">
        <f t="shared" si="22"/>
        <v>6.5000000000000016E-2</v>
      </c>
      <c r="Q116" s="8">
        <f t="shared" ref="Q116:AD116" si="69">$AE38-Q79</f>
        <v>48110.917942272194</v>
      </c>
      <c r="R116" s="8">
        <f t="shared" si="69"/>
        <v>19836.99687250494</v>
      </c>
      <c r="S116" s="8">
        <f t="shared" si="69"/>
        <v>46067.059337658109</v>
      </c>
      <c r="T116" s="8">
        <f t="shared" si="69"/>
        <v>45040.603131549244</v>
      </c>
      <c r="U116" s="8">
        <f t="shared" si="69"/>
        <v>44011.300684070768</v>
      </c>
      <c r="V116" s="8">
        <f t="shared" si="69"/>
        <v>42979.280633908871</v>
      </c>
      <c r="W116" s="8">
        <f t="shared" si="69"/>
        <v>41944.671340492685</v>
      </c>
      <c r="X116" s="8">
        <f t="shared" si="69"/>
        <v>40907.600741025293</v>
      </c>
      <c r="Y116" s="8">
        <f t="shared" si="69"/>
        <v>39868.196209316571</v>
      </c>
      <c r="Z116" s="8">
        <f t="shared" si="69"/>
        <v>38826.584416769816</v>
      </c>
      <c r="AA116" s="8">
        <f t="shared" si="69"/>
        <v>37782.89119586438</v>
      </c>
      <c r="AB116" s="8">
        <f t="shared" si="69"/>
        <v>36737.241406463996</v>
      </c>
      <c r="AC116" s="8">
        <f t="shared" si="69"/>
        <v>35689.758805268306</v>
      </c>
      <c r="AD116" s="8">
        <f t="shared" si="69"/>
        <v>34640.565918711116</v>
      </c>
      <c r="AE116" s="8">
        <f t="shared" ref="AE116:AJ116" si="70">$AE38-AE79</f>
        <v>33589.783919592177</v>
      </c>
      <c r="AF116" s="8">
        <f t="shared" si="70"/>
        <v>32537.532507713389</v>
      </c>
      <c r="AG116" s="8">
        <f t="shared" si="70"/>
        <v>31483.929794774522</v>
      </c>
      <c r="AH116" s="8">
        <f t="shared" si="70"/>
        <v>30429.092193760487</v>
      </c>
      <c r="AI116" s="8">
        <f t="shared" si="70"/>
        <v>29373.134313039904</v>
      </c>
      <c r="AJ116" s="8">
        <f t="shared" si="70"/>
        <v>28316.168855368334</v>
      </c>
    </row>
    <row r="117" spans="6:36">
      <c r="F117">
        <f t="shared" si="12"/>
        <v>115</v>
      </c>
      <c r="G117" s="1">
        <f t="shared" si="11"/>
        <v>415.9481983904339</v>
      </c>
      <c r="H117" s="1">
        <f t="shared" si="13"/>
        <v>303.67371661123809</v>
      </c>
      <c r="I117" s="1">
        <f t="shared" si="14"/>
        <v>112.27448177919578</v>
      </c>
      <c r="J117" s="2">
        <f t="shared" si="15"/>
        <v>44606.118995067074</v>
      </c>
      <c r="K117" s="1">
        <f t="shared" si="16"/>
        <v>17440.16180996699</v>
      </c>
      <c r="L117" s="1"/>
      <c r="M117" s="1"/>
      <c r="N117" s="1"/>
      <c r="O117" s="37"/>
      <c r="P117" s="25">
        <f t="shared" si="22"/>
        <v>6.7500000000000018E-2</v>
      </c>
      <c r="Q117" s="8">
        <f t="shared" ref="Q117:AD117" si="71">$AE39-Q80</f>
        <v>49863.716960819722</v>
      </c>
      <c r="R117" s="8">
        <f t="shared" si="71"/>
        <v>20316.129737672258</v>
      </c>
      <c r="S117" s="8">
        <f t="shared" si="71"/>
        <v>47802.390744146294</v>
      </c>
      <c r="T117" s="8">
        <f t="shared" si="71"/>
        <v>46767.314601322942</v>
      </c>
      <c r="U117" s="8">
        <f t="shared" si="71"/>
        <v>45729.470695909702</v>
      </c>
      <c r="V117" s="8">
        <f t="shared" si="71"/>
        <v>44688.989512061606</v>
      </c>
      <c r="W117" s="8">
        <f t="shared" si="71"/>
        <v>43646.001189182993</v>
      </c>
      <c r="X117" s="8">
        <f t="shared" si="71"/>
        <v>42600.635377171289</v>
      </c>
      <c r="Y117" s="8">
        <f t="shared" si="71"/>
        <v>41553.021093595678</v>
      </c>
      <c r="Z117" s="8">
        <f t="shared" si="71"/>
        <v>40503.286583168294</v>
      </c>
      <c r="AA117" s="8">
        <f t="shared" si="71"/>
        <v>39451.559179851196</v>
      </c>
      <c r="AB117" s="8">
        <f t="shared" si="71"/>
        <v>38397.965171933123</v>
      </c>
      <c r="AC117" s="8">
        <f t="shared" si="71"/>
        <v>37342.629670393668</v>
      </c>
      <c r="AD117" s="8">
        <f t="shared" si="71"/>
        <v>36285.676480861737</v>
      </c>
      <c r="AE117" s="8">
        <f t="shared" ref="AE117:AJ117" si="72">$AE39-AE80</f>
        <v>35227.227979453419</v>
      </c>
      <c r="AF117" s="8">
        <f t="shared" si="72"/>
        <v>34167.404992764394</v>
      </c>
      <c r="AG117" s="8">
        <f t="shared" si="72"/>
        <v>33106.326682267019</v>
      </c>
      <c r="AH117" s="8">
        <f t="shared" si="72"/>
        <v>32044.110433348302</v>
      </c>
      <c r="AI117" s="8">
        <f t="shared" si="72"/>
        <v>30980.871749203281</v>
      </c>
      <c r="AJ117" s="8">
        <f t="shared" si="72"/>
        <v>29916.724149778449</v>
      </c>
    </row>
    <row r="118" spans="6:36">
      <c r="F118">
        <f t="shared" si="12"/>
        <v>116</v>
      </c>
      <c r="G118" s="1">
        <f t="shared" si="11"/>
        <v>415.9481983904339</v>
      </c>
      <c r="H118" s="1">
        <f t="shared" si="13"/>
        <v>304.43290090276622</v>
      </c>
      <c r="I118" s="1">
        <f t="shared" si="14"/>
        <v>111.51529748766768</v>
      </c>
      <c r="J118" s="2">
        <f t="shared" si="15"/>
        <v>44301.68609416431</v>
      </c>
      <c r="K118" s="1">
        <f t="shared" si="16"/>
        <v>17551.67710745466</v>
      </c>
      <c r="L118" s="1"/>
      <c r="M118" s="1"/>
      <c r="N118" s="1"/>
      <c r="O118" s="37"/>
      <c r="P118" s="25">
        <f t="shared" si="22"/>
        <v>7.0000000000000021E-2</v>
      </c>
      <c r="Q118" s="8">
        <f t="shared" ref="Q118:AD118" si="73">$AE40-Q81</f>
        <v>51637.441155177316</v>
      </c>
      <c r="R118" s="8">
        <f t="shared" si="73"/>
        <v>20802.001373787141</v>
      </c>
      <c r="S118" s="8">
        <f t="shared" si="73"/>
        <v>49558.499618912341</v>
      </c>
      <c r="T118" s="8">
        <f t="shared" si="73"/>
        <v>48514.730648496494</v>
      </c>
      <c r="U118" s="8">
        <f t="shared" si="73"/>
        <v>47468.273057893362</v>
      </c>
      <c r="V118" s="8">
        <f t="shared" si="73"/>
        <v>46419.259192332109</v>
      </c>
      <c r="W118" s="8">
        <f t="shared" si="73"/>
        <v>45367.820986244216</v>
      </c>
      <c r="X118" s="8">
        <f t="shared" si="73"/>
        <v>44314.089816703883</v>
      </c>
      <c r="Y118" s="8">
        <f t="shared" si="73"/>
        <v>43258.196358939473</v>
      </c>
      <c r="Z118" s="8">
        <f t="shared" si="73"/>
        <v>42200.270444275826</v>
      </c>
      <c r="AA118" s="8">
        <f t="shared" si="73"/>
        <v>41140.440920854591</v>
      </c>
      <c r="AB118" s="8">
        <f t="shared" si="73"/>
        <v>40078.835517468229</v>
      </c>
      <c r="AC118" s="8">
        <f t="shared" si="73"/>
        <v>39015.580710828312</v>
      </c>
      <c r="AD118" s="8">
        <f t="shared" si="73"/>
        <v>37950.801596575468</v>
      </c>
      <c r="AE118" s="8">
        <f t="shared" ref="AE118:AJ118" si="74">$AE40-AE81</f>
        <v>36884.621764317904</v>
      </c>
      <c r="AF118" s="8">
        <f t="shared" si="74"/>
        <v>35817.163176973168</v>
      </c>
      <c r="AG118" s="8">
        <f t="shared" si="74"/>
        <v>34748.546054663246</v>
      </c>
      <c r="AH118" s="8">
        <f t="shared" si="74"/>
        <v>33678.888763399897</v>
      </c>
      <c r="AI118" s="8">
        <f t="shared" si="74"/>
        <v>32608.307708771223</v>
      </c>
      <c r="AJ118" s="8">
        <f t="shared" si="74"/>
        <v>31536.917234824839</v>
      </c>
    </row>
    <row r="119" spans="6:36">
      <c r="F119">
        <f t="shared" si="12"/>
        <v>117</v>
      </c>
      <c r="G119" s="1">
        <f t="shared" si="11"/>
        <v>415.94819839043396</v>
      </c>
      <c r="H119" s="1">
        <f t="shared" si="13"/>
        <v>305.19398315502315</v>
      </c>
      <c r="I119" s="1">
        <f t="shared" si="14"/>
        <v>110.75421523541078</v>
      </c>
      <c r="J119" s="2">
        <f t="shared" si="15"/>
        <v>43996.492111009284</v>
      </c>
      <c r="K119" s="1">
        <f t="shared" si="16"/>
        <v>17662.43132269007</v>
      </c>
      <c r="L119" s="1"/>
      <c r="M119" s="1"/>
      <c r="N119" s="1"/>
      <c r="O119" s="37"/>
      <c r="P119" s="25">
        <f t="shared" si="22"/>
        <v>7.2500000000000023E-2</v>
      </c>
      <c r="Q119" s="8">
        <f t="shared" ref="Q119:AD119" si="75">$AE41-Q82</f>
        <v>53431.519272605859</v>
      </c>
      <c r="R119" s="8">
        <f t="shared" si="75"/>
        <v>21294.296032689963</v>
      </c>
      <c r="S119" s="8">
        <f t="shared" si="75"/>
        <v>51334.815860966039</v>
      </c>
      <c r="T119" s="8">
        <f t="shared" si="75"/>
        <v>50282.281740446066</v>
      </c>
      <c r="U119" s="8">
        <f t="shared" si="75"/>
        <v>49227.138800589637</v>
      </c>
      <c r="V119" s="8">
        <f t="shared" si="75"/>
        <v>48169.521263183939</v>
      </c>
      <c r="W119" s="8">
        <f t="shared" si="75"/>
        <v>47109.56287262166</v>
      </c>
      <c r="X119" s="8">
        <f t="shared" si="75"/>
        <v>46047.39674752357</v>
      </c>
      <c r="Y119" s="8">
        <f t="shared" si="75"/>
        <v>44983.155234568694</v>
      </c>
      <c r="Z119" s="8">
        <f t="shared" si="75"/>
        <v>43916.969764894842</v>
      </c>
      <c r="AA119" s="8">
        <f t="shared" si="75"/>
        <v>42848.970713420764</v>
      </c>
      <c r="AB119" s="8">
        <f t="shared" si="75"/>
        <v>41779.287261427511</v>
      </c>
      <c r="AC119" s="8">
        <f t="shared" si="75"/>
        <v>40708.047262721164</v>
      </c>
      <c r="AD119" s="8">
        <f t="shared" si="75"/>
        <v>39635.377113686751</v>
      </c>
      <c r="AE119" s="8">
        <f t="shared" ref="AE119:AJ119" si="76">$AE41-AE82</f>
        <v>38561.401627520696</v>
      </c>
      <c r="AF119" s="8">
        <f t="shared" si="76"/>
        <v>37486.243912915983</v>
      </c>
      <c r="AG119" s="8">
        <f t="shared" si="76"/>
        <v>36410.025257452369</v>
      </c>
      <c r="AH119" s="8">
        <f t="shared" si="76"/>
        <v>35332.865015924704</v>
      </c>
      <c r="AI119" s="8">
        <f t="shared" si="76"/>
        <v>34254.880503822067</v>
      </c>
      <c r="AJ119" s="8">
        <f t="shared" si="76"/>
        <v>33176.186896149477</v>
      </c>
    </row>
    <row r="120" spans="6:36">
      <c r="F120">
        <f t="shared" si="12"/>
        <v>118</v>
      </c>
      <c r="G120" s="1">
        <f t="shared" si="11"/>
        <v>415.94819839043396</v>
      </c>
      <c r="H120" s="1">
        <f t="shared" si="13"/>
        <v>305.95696811291077</v>
      </c>
      <c r="I120" s="1">
        <f t="shared" si="14"/>
        <v>109.99123027752321</v>
      </c>
      <c r="J120" s="2">
        <f t="shared" si="15"/>
        <v>43690.53514289637</v>
      </c>
      <c r="K120" s="1">
        <f t="shared" si="16"/>
        <v>17772.422552967593</v>
      </c>
      <c r="L120" s="1"/>
      <c r="M120" s="1"/>
      <c r="N120" s="1"/>
      <c r="O120" s="37"/>
      <c r="P120" s="25">
        <f t="shared" si="22"/>
        <v>7.5000000000000025E-2</v>
      </c>
      <c r="Q120" s="8">
        <f t="shared" ref="Q120:AD120" si="77">$AE42-Q83</f>
        <v>55245.375458000512</v>
      </c>
      <c r="R120" s="8">
        <f t="shared" si="77"/>
        <v>21792.697545845673</v>
      </c>
      <c r="S120" s="8">
        <f t="shared" si="77"/>
        <v>53130.76479572738</v>
      </c>
      <c r="T120" s="8">
        <f t="shared" si="77"/>
        <v>52069.393785158332</v>
      </c>
      <c r="U120" s="8">
        <f t="shared" si="77"/>
        <v>51005.494409247978</v>
      </c>
      <c r="V120" s="8">
        <f t="shared" si="77"/>
        <v>49939.202781700653</v>
      </c>
      <c r="W120" s="8">
        <f t="shared" si="77"/>
        <v>48870.654471684167</v>
      </c>
      <c r="X120" s="8">
        <f t="shared" si="77"/>
        <v>47799.984353619977</v>
      </c>
      <c r="Y120" s="8">
        <f t="shared" si="77"/>
        <v>46727.326459317897</v>
      </c>
      <c r="Z120" s="8">
        <f t="shared" si="77"/>
        <v>45652.813832822707</v>
      </c>
      <c r="AA120" s="8">
        <f t="shared" si="77"/>
        <v>44576.578388326547</v>
      </c>
      <c r="AB120" s="8">
        <f t="shared" si="77"/>
        <v>43498.750771486935</v>
      </c>
      <c r="AC120" s="8">
        <f t="shared" si="77"/>
        <v>42419.46022447585</v>
      </c>
      <c r="AD120" s="8">
        <f t="shared" si="77"/>
        <v>41338.834455068769</v>
      </c>
      <c r="AE120" s="8">
        <f t="shared" ref="AE120:AJ120" si="78">$AE42-AE83</f>
        <v>40256.999510064845</v>
      </c>
      <c r="AF120" s="8">
        <f t="shared" si="78"/>
        <v>39174.07965331064</v>
      </c>
      <c r="AG120" s="8">
        <f t="shared" si="78"/>
        <v>38090.197248580247</v>
      </c>
      <c r="AH120" s="8">
        <f t="shared" si="78"/>
        <v>37005.472647544484</v>
      </c>
      <c r="AI120" s="8">
        <f t="shared" si="78"/>
        <v>35920.024083040757</v>
      </c>
      <c r="AJ120" s="8">
        <f t="shared" si="78"/>
        <v>34833.967567832573</v>
      </c>
    </row>
    <row r="121" spans="6:36">
      <c r="F121">
        <f t="shared" si="12"/>
        <v>119</v>
      </c>
      <c r="G121" s="1">
        <f t="shared" si="11"/>
        <v>415.9481983904339</v>
      </c>
      <c r="H121" s="1">
        <f t="shared" si="13"/>
        <v>306.72186053319297</v>
      </c>
      <c r="I121" s="1">
        <f t="shared" si="14"/>
        <v>109.22633785724092</v>
      </c>
      <c r="J121" s="2">
        <f t="shared" si="15"/>
        <v>43383.813282363175</v>
      </c>
      <c r="K121" s="1">
        <f t="shared" si="16"/>
        <v>17881.648890824836</v>
      </c>
      <c r="L121" s="1"/>
      <c r="M121" s="1"/>
      <c r="N121" s="1"/>
      <c r="O121" s="37"/>
      <c r="P121" s="25">
        <f t="shared" si="22"/>
        <v>7.7500000000000027E-2</v>
      </c>
      <c r="Q121" s="8">
        <f t="shared" ref="Q121:AD121" si="79">$AE43-Q84</f>
        <v>57078.430419618438</v>
      </c>
      <c r="R121" s="8">
        <f t="shared" si="79"/>
        <v>22296.890082509868</v>
      </c>
      <c r="S121" s="8">
        <f t="shared" si="79"/>
        <v>54945.768339722927</v>
      </c>
      <c r="T121" s="8">
        <f t="shared" si="79"/>
        <v>53875.489295417996</v>
      </c>
      <c r="U121" s="8">
        <f t="shared" si="79"/>
        <v>52802.762987482827</v>
      </c>
      <c r="V121" s="8">
        <f t="shared" si="79"/>
        <v>51727.727436770081</v>
      </c>
      <c r="W121" s="8">
        <f t="shared" si="79"/>
        <v>50650.52005191386</v>
      </c>
      <c r="X121" s="8">
        <f t="shared" si="79"/>
        <v>49571.27747727144</v>
      </c>
      <c r="Y121" s="8">
        <f t="shared" si="79"/>
        <v>48490.13544335022</v>
      </c>
      <c r="Z121" s="8">
        <f t="shared" si="79"/>
        <v>47407.228620087037</v>
      </c>
      <c r="AA121" s="8">
        <f t="shared" si="79"/>
        <v>46322.69047333979</v>
      </c>
      <c r="AB121" s="8">
        <f t="shared" si="79"/>
        <v>45236.653124931923</v>
      </c>
      <c r="AC121" s="8">
        <f t="shared" si="79"/>
        <v>44149.247216578377</v>
      </c>
      <c r="AD121" s="8">
        <f t="shared" si="79"/>
        <v>43060.601778003111</v>
      </c>
      <c r="AE121" s="8">
        <f t="shared" ref="AE121:AJ121" si="80">$AE43-AE84</f>
        <v>41970.844099539252</v>
      </c>
      <c r="AF121" s="8">
        <f t="shared" si="80"/>
        <v>40880.099609486846</v>
      </c>
      <c r="AG121" s="8">
        <f t="shared" si="80"/>
        <v>39788.491756478485</v>
      </c>
      <c r="AH121" s="8">
        <f t="shared" si="80"/>
        <v>38696.141897086767</v>
      </c>
      <c r="AI121" s="8">
        <f t="shared" si="80"/>
        <v>37603.16918888245</v>
      </c>
      <c r="AJ121" s="8">
        <f t="shared" si="80"/>
        <v>36509.690489132379</v>
      </c>
    </row>
    <row r="122" spans="6:36" ht="14.45" customHeight="1">
      <c r="F122">
        <f t="shared" si="12"/>
        <v>120</v>
      </c>
      <c r="G122" s="1">
        <f t="shared" si="11"/>
        <v>415.9481983904339</v>
      </c>
      <c r="H122" s="1">
        <f t="shared" si="13"/>
        <v>307.48866518452598</v>
      </c>
      <c r="I122" s="1">
        <f t="shared" si="14"/>
        <v>108.45953320590795</v>
      </c>
      <c r="J122" s="2">
        <f t="shared" si="15"/>
        <v>43076.324617178652</v>
      </c>
      <c r="K122" s="1">
        <f t="shared" si="16"/>
        <v>17990.108424030743</v>
      </c>
      <c r="L122" s="1"/>
      <c r="M122" s="1"/>
      <c r="N122" s="1"/>
      <c r="O122" s="37"/>
      <c r="P122" s="25">
        <f>P121+0.25%</f>
        <v>8.0000000000000029E-2</v>
      </c>
      <c r="Q122" s="8">
        <f t="shared" ref="Q122:AD122" si="81">$AE44-Q85</f>
        <v>58930.102565765737</v>
      </c>
      <c r="R122" s="8">
        <f t="shared" si="81"/>
        <v>22806.558881015517</v>
      </c>
      <c r="S122" s="8">
        <f t="shared" si="81"/>
        <v>56779.246136228845</v>
      </c>
      <c r="T122" s="8">
        <f t="shared" si="81"/>
        <v>55699.988523935579</v>
      </c>
      <c r="U122" s="8">
        <f t="shared" si="81"/>
        <v>54618.365391890584</v>
      </c>
      <c r="V122" s="8">
        <f t="shared" si="81"/>
        <v>53534.51668319579</v>
      </c>
      <c r="W122" s="8">
        <f t="shared" si="81"/>
        <v>52448.58166051608</v>
      </c>
      <c r="X122" s="8">
        <f t="shared" si="81"/>
        <v>51360.698752159682</v>
      </c>
      <c r="Y122" s="8">
        <f t="shared" si="81"/>
        <v>50271.005400781425</v>
      </c>
      <c r="Z122" s="8">
        <f t="shared" si="81"/>
        <v>49179.637915084546</v>
      </c>
      <c r="AA122" s="8">
        <f t="shared" si="81"/>
        <v>48086.731324878456</v>
      </c>
      <c r="AB122" s="8">
        <f t="shared" si="81"/>
        <v>46992.419239841016</v>
      </c>
      <c r="AC122" s="8">
        <f t="shared" si="81"/>
        <v>45896.833712311949</v>
      </c>
      <c r="AD122" s="8">
        <f t="shared" si="81"/>
        <v>44800.105104430637</v>
      </c>
      <c r="AE122" s="8">
        <f t="shared" ref="AE122:AJ122" si="82">$AE44-AE85</f>
        <v>43702.361959910901</v>
      </c>
      <c r="AF122" s="8">
        <f t="shared" si="82"/>
        <v>42603.730880726253</v>
      </c>
      <c r="AG122" s="8">
        <f t="shared" si="82"/>
        <v>41504.336408957781</v>
      </c>
      <c r="AH122" s="8">
        <f t="shared" si="82"/>
        <v>40404.300914036634</v>
      </c>
      <c r="AI122" s="8">
        <f t="shared" si="82"/>
        <v>39303.744485589188</v>
      </c>
      <c r="AJ122" s="8">
        <f t="shared" si="82"/>
        <v>38202.784832072211</v>
      </c>
    </row>
    <row r="123" spans="6:36">
      <c r="F123">
        <f t="shared" si="12"/>
        <v>121</v>
      </c>
      <c r="G123" s="1">
        <f t="shared" si="11"/>
        <v>415.94819839043396</v>
      </c>
      <c r="H123" s="1">
        <f t="shared" si="13"/>
        <v>308.25738684748734</v>
      </c>
      <c r="I123" s="1">
        <f t="shared" si="14"/>
        <v>107.69081154294663</v>
      </c>
      <c r="J123" s="2">
        <f t="shared" si="15"/>
        <v>42768.067230331166</v>
      </c>
      <c r="K123" s="1">
        <f t="shared" si="16"/>
        <v>18097.79923557369</v>
      </c>
      <c r="L123" s="1"/>
      <c r="M123" s="1"/>
      <c r="N123" s="1"/>
    </row>
    <row r="124" spans="6:36">
      <c r="F124">
        <f t="shared" si="12"/>
        <v>122</v>
      </c>
      <c r="G124" s="1">
        <f t="shared" si="11"/>
        <v>415.9481983904339</v>
      </c>
      <c r="H124" s="1">
        <f t="shared" si="13"/>
        <v>309.02803031460599</v>
      </c>
      <c r="I124" s="1">
        <f t="shared" si="14"/>
        <v>106.92016807582792</v>
      </c>
      <c r="J124" s="2">
        <f t="shared" si="15"/>
        <v>42459.039200016559</v>
      </c>
      <c r="K124" s="1">
        <f t="shared" si="16"/>
        <v>18204.719403649517</v>
      </c>
      <c r="L124" s="1"/>
      <c r="M124" s="1"/>
      <c r="N124" s="1"/>
    </row>
    <row r="125" spans="6:36">
      <c r="F125">
        <f t="shared" si="12"/>
        <v>123</v>
      </c>
      <c r="G125" s="1">
        <f t="shared" si="11"/>
        <v>415.94819839043384</v>
      </c>
      <c r="H125" s="1">
        <f t="shared" si="13"/>
        <v>309.80060039039245</v>
      </c>
      <c r="I125" s="1">
        <f t="shared" si="14"/>
        <v>106.1475980000414</v>
      </c>
      <c r="J125" s="2">
        <f t="shared" si="15"/>
        <v>42149.238599626166</v>
      </c>
      <c r="K125" s="1">
        <f t="shared" si="16"/>
        <v>18310.86700164956</v>
      </c>
      <c r="L125" s="1"/>
      <c r="M125" s="1"/>
      <c r="N125" s="1"/>
    </row>
    <row r="126" spans="6:36">
      <c r="F126">
        <f t="shared" si="12"/>
        <v>124</v>
      </c>
      <c r="G126" s="1">
        <f t="shared" si="11"/>
        <v>415.9481983904339</v>
      </c>
      <c r="H126" s="1">
        <f t="shared" si="13"/>
        <v>310.57510189136849</v>
      </c>
      <c r="I126" s="1">
        <f t="shared" si="14"/>
        <v>105.37309649906541</v>
      </c>
      <c r="J126" s="2">
        <f t="shared" si="15"/>
        <v>41838.6634977348</v>
      </c>
      <c r="K126" s="1">
        <f t="shared" si="16"/>
        <v>18416.240098148624</v>
      </c>
      <c r="L126" s="1"/>
      <c r="M126" s="1"/>
      <c r="N126" s="1"/>
    </row>
    <row r="127" spans="6:36">
      <c r="F127">
        <f t="shared" si="12"/>
        <v>125</v>
      </c>
      <c r="G127" s="1">
        <f t="shared" si="11"/>
        <v>415.94819839043396</v>
      </c>
      <c r="H127" s="1">
        <f t="shared" si="13"/>
        <v>311.35153964609697</v>
      </c>
      <c r="I127" s="1">
        <f t="shared" si="14"/>
        <v>104.59665874433701</v>
      </c>
      <c r="J127" s="2">
        <f t="shared" si="15"/>
        <v>41527.311958088707</v>
      </c>
      <c r="K127" s="1">
        <f t="shared" si="16"/>
        <v>18520.836756892961</v>
      </c>
      <c r="L127" s="1"/>
      <c r="M127" s="1"/>
      <c r="N127" s="1"/>
    </row>
    <row r="128" spans="6:36">
      <c r="F128">
        <f t="shared" si="12"/>
        <v>126</v>
      </c>
      <c r="G128" s="1">
        <f t="shared" si="11"/>
        <v>415.94819839043396</v>
      </c>
      <c r="H128" s="1">
        <f t="shared" si="13"/>
        <v>312.12991849521222</v>
      </c>
      <c r="I128" s="1">
        <f t="shared" si="14"/>
        <v>103.81827989522176</v>
      </c>
      <c r="J128" s="2">
        <f t="shared" si="15"/>
        <v>41215.182039593492</v>
      </c>
      <c r="K128" s="1">
        <f t="shared" si="16"/>
        <v>18624.655036788183</v>
      </c>
      <c r="L128" s="1"/>
      <c r="M128" s="1"/>
      <c r="N128" s="1"/>
    </row>
    <row r="129" spans="6:14">
      <c r="F129">
        <f t="shared" si="12"/>
        <v>127</v>
      </c>
      <c r="G129" s="1">
        <f t="shared" si="11"/>
        <v>415.9481983904339</v>
      </c>
      <c r="H129" s="1">
        <f t="shared" si="13"/>
        <v>312.91024329145017</v>
      </c>
      <c r="I129" s="1">
        <f t="shared" si="14"/>
        <v>103.03795509898373</v>
      </c>
      <c r="J129" s="2">
        <f t="shared" si="15"/>
        <v>40902.27179630204</v>
      </c>
      <c r="K129" s="1">
        <f t="shared" si="16"/>
        <v>18727.692991887168</v>
      </c>
      <c r="L129" s="1"/>
      <c r="M129" s="1"/>
      <c r="N129" s="1"/>
    </row>
    <row r="130" spans="6:14">
      <c r="F130">
        <f t="shared" si="12"/>
        <v>128</v>
      </c>
      <c r="G130" s="1">
        <f t="shared" si="11"/>
        <v>415.9481983904339</v>
      </c>
      <c r="H130" s="1">
        <f t="shared" si="13"/>
        <v>313.69251889967882</v>
      </c>
      <c r="I130" s="1">
        <f t="shared" si="14"/>
        <v>102.2556794907551</v>
      </c>
      <c r="J130" s="2">
        <f t="shared" si="15"/>
        <v>40588.579277402365</v>
      </c>
      <c r="K130" s="1">
        <f t="shared" si="16"/>
        <v>18829.948671377922</v>
      </c>
      <c r="L130" s="1"/>
      <c r="M130" s="1"/>
      <c r="N130" s="1"/>
    </row>
    <row r="131" spans="6:14">
      <c r="F131">
        <f t="shared" si="12"/>
        <v>129</v>
      </c>
      <c r="G131" s="1">
        <f t="shared" si="11"/>
        <v>415.9481983904339</v>
      </c>
      <c r="H131" s="1">
        <f t="shared" si="13"/>
        <v>314.47675019692798</v>
      </c>
      <c r="I131" s="1">
        <f t="shared" si="14"/>
        <v>101.47144819350592</v>
      </c>
      <c r="J131" s="2">
        <f t="shared" si="15"/>
        <v>40274.102527205439</v>
      </c>
      <c r="K131" s="1">
        <f t="shared" si="16"/>
        <v>18931.420119571427</v>
      </c>
      <c r="L131" s="1"/>
      <c r="M131" s="1"/>
      <c r="N131" s="1"/>
    </row>
    <row r="132" spans="6:14">
      <c r="F132">
        <f t="shared" si="12"/>
        <v>130</v>
      </c>
      <c r="G132" s="1">
        <f t="shared" ref="G132:G195" si="83">IFERROR(IF(AND($C$16&lt;&gt;0,F132&lt;=$C$15),-PMT($C$16/12,$C$4-F131,J131),-PMT($C$11/12,$C$4-F131,J131)),"")</f>
        <v>415.9481983904339</v>
      </c>
      <c r="H132" s="1">
        <f t="shared" si="13"/>
        <v>315.26294207242029</v>
      </c>
      <c r="I132" s="1">
        <f t="shared" si="14"/>
        <v>100.6852563180136</v>
      </c>
      <c r="J132" s="2">
        <f t="shared" si="15"/>
        <v>39958.839585133021</v>
      </c>
      <c r="K132" s="1">
        <f t="shared" si="16"/>
        <v>19032.105375889441</v>
      </c>
      <c r="L132" s="1"/>
      <c r="M132" s="1"/>
      <c r="N132" s="1"/>
    </row>
    <row r="133" spans="6:14">
      <c r="F133">
        <f t="shared" ref="F133:F196" si="84">IF(F132&lt;$C$4,F132+1,"")</f>
        <v>131</v>
      </c>
      <c r="G133" s="1">
        <f t="shared" si="83"/>
        <v>415.94819839043407</v>
      </c>
      <c r="H133" s="1">
        <f t="shared" ref="H133:H196" si="85">IFERROR(G133-I133,"")</f>
        <v>316.05109942760151</v>
      </c>
      <c r="I133" s="1">
        <f t="shared" ref="I133:I196" si="86">IFERROR(IF(AND($C$16&lt;&gt;0,F133&lt;=$C$15),J132*$C$16/12,$C$11/12*J132),"")</f>
        <v>99.897098962832558</v>
      </c>
      <c r="J133" s="2">
        <f t="shared" ref="J133:J196" si="87">IFERROR(IF(J132-H133&gt;0,J132-H133,""),"")</f>
        <v>39642.788485705416</v>
      </c>
      <c r="K133" s="1">
        <f t="shared" ref="K133:K196" si="88">IFERROR(I133+K132,K132)</f>
        <v>19132.002474852274</v>
      </c>
      <c r="L133" s="1"/>
      <c r="M133" s="1"/>
      <c r="N133" s="1"/>
    </row>
    <row r="134" spans="6:14">
      <c r="F134">
        <f t="shared" si="84"/>
        <v>132</v>
      </c>
      <c r="G134" s="1">
        <f t="shared" si="83"/>
        <v>415.94819839043396</v>
      </c>
      <c r="H134" s="1">
        <f t="shared" si="85"/>
        <v>316.84122717617043</v>
      </c>
      <c r="I134" s="1">
        <f t="shared" si="86"/>
        <v>99.106971214263538</v>
      </c>
      <c r="J134" s="2">
        <f t="shared" si="87"/>
        <v>39325.947258529246</v>
      </c>
      <c r="K134" s="1">
        <f t="shared" si="88"/>
        <v>19231.109446066537</v>
      </c>
      <c r="L134" s="1"/>
      <c r="M134" s="1"/>
      <c r="N134" s="1"/>
    </row>
    <row r="135" spans="6:14">
      <c r="F135">
        <f t="shared" si="84"/>
        <v>133</v>
      </c>
      <c r="G135" s="1">
        <f t="shared" si="83"/>
        <v>415.94819839043396</v>
      </c>
      <c r="H135" s="1">
        <f t="shared" si="85"/>
        <v>317.63333024411082</v>
      </c>
      <c r="I135" s="1">
        <f t="shared" si="86"/>
        <v>98.314868146323121</v>
      </c>
      <c r="J135" s="2">
        <f t="shared" si="87"/>
        <v>39008.313928285133</v>
      </c>
      <c r="K135" s="1">
        <f t="shared" si="88"/>
        <v>19329.424314212862</v>
      </c>
      <c r="L135" s="1"/>
      <c r="M135" s="1"/>
      <c r="N135" s="1"/>
    </row>
    <row r="136" spans="6:14">
      <c r="F136">
        <f t="shared" si="84"/>
        <v>134</v>
      </c>
      <c r="G136" s="1">
        <f t="shared" si="83"/>
        <v>415.94819839043407</v>
      </c>
      <c r="H136" s="1">
        <f t="shared" si="85"/>
        <v>318.42741356972124</v>
      </c>
      <c r="I136" s="1">
        <f t="shared" si="86"/>
        <v>97.520784820712834</v>
      </c>
      <c r="J136" s="2">
        <f t="shared" si="87"/>
        <v>38689.886514715414</v>
      </c>
      <c r="K136" s="1">
        <f t="shared" si="88"/>
        <v>19426.945099033575</v>
      </c>
      <c r="L136" s="1"/>
      <c r="M136" s="1"/>
      <c r="N136" s="1"/>
    </row>
    <row r="137" spans="6:14">
      <c r="F137">
        <f t="shared" si="84"/>
        <v>135</v>
      </c>
      <c r="G137" s="1">
        <f t="shared" si="83"/>
        <v>415.94819839043396</v>
      </c>
      <c r="H137" s="1">
        <f t="shared" si="85"/>
        <v>319.22348210364544</v>
      </c>
      <c r="I137" s="1">
        <f t="shared" si="86"/>
        <v>96.724716286788535</v>
      </c>
      <c r="J137" s="2">
        <f t="shared" si="87"/>
        <v>38370.663032611767</v>
      </c>
      <c r="K137" s="1">
        <f t="shared" si="88"/>
        <v>19523.669815320365</v>
      </c>
      <c r="L137" s="1"/>
      <c r="M137" s="1"/>
      <c r="N137" s="1"/>
    </row>
    <row r="138" spans="6:14">
      <c r="F138">
        <f t="shared" si="84"/>
        <v>136</v>
      </c>
      <c r="G138" s="1">
        <f t="shared" si="83"/>
        <v>415.9481983904339</v>
      </c>
      <c r="H138" s="1">
        <f t="shared" si="85"/>
        <v>320.02154080890449</v>
      </c>
      <c r="I138" s="1">
        <f t="shared" si="86"/>
        <v>95.926657581529412</v>
      </c>
      <c r="J138" s="2">
        <f t="shared" si="87"/>
        <v>38050.64149180286</v>
      </c>
      <c r="K138" s="1">
        <f t="shared" si="88"/>
        <v>19619.596472901896</v>
      </c>
      <c r="L138" s="1"/>
      <c r="M138" s="1"/>
      <c r="N138" s="1"/>
    </row>
    <row r="139" spans="6:14">
      <c r="F139">
        <f t="shared" si="84"/>
        <v>137</v>
      </c>
      <c r="G139" s="1">
        <f t="shared" si="83"/>
        <v>415.94819839043396</v>
      </c>
      <c r="H139" s="1">
        <f t="shared" si="85"/>
        <v>320.82159466092679</v>
      </c>
      <c r="I139" s="1">
        <f t="shared" si="86"/>
        <v>95.126603729507153</v>
      </c>
      <c r="J139" s="2">
        <f t="shared" si="87"/>
        <v>37729.819897141933</v>
      </c>
      <c r="K139" s="1">
        <f t="shared" si="88"/>
        <v>19714.723076631402</v>
      </c>
      <c r="L139" s="1"/>
      <c r="M139" s="1"/>
      <c r="N139" s="1"/>
    </row>
    <row r="140" spans="6:14">
      <c r="F140">
        <f t="shared" si="84"/>
        <v>138</v>
      </c>
      <c r="G140" s="1">
        <f t="shared" si="83"/>
        <v>415.9481983904339</v>
      </c>
      <c r="H140" s="1">
        <f t="shared" si="85"/>
        <v>321.62364864757905</v>
      </c>
      <c r="I140" s="1">
        <f t="shared" si="86"/>
        <v>94.324549742854842</v>
      </c>
      <c r="J140" s="2">
        <f t="shared" si="87"/>
        <v>37408.196248494358</v>
      </c>
      <c r="K140" s="1">
        <f t="shared" si="88"/>
        <v>19809.047626374257</v>
      </c>
      <c r="L140" s="1"/>
      <c r="M140" s="1"/>
      <c r="N140" s="1"/>
    </row>
    <row r="141" spans="6:14">
      <c r="F141">
        <f t="shared" si="84"/>
        <v>139</v>
      </c>
      <c r="G141" s="1">
        <f t="shared" si="83"/>
        <v>415.94819839043396</v>
      </c>
      <c r="H141" s="1">
        <f t="shared" si="85"/>
        <v>322.42770776919804</v>
      </c>
      <c r="I141" s="1">
        <f t="shared" si="86"/>
        <v>93.520490621235894</v>
      </c>
      <c r="J141" s="2">
        <f t="shared" si="87"/>
        <v>37085.768540725163</v>
      </c>
      <c r="K141" s="1">
        <f t="shared" si="88"/>
        <v>19902.568116995491</v>
      </c>
      <c r="L141" s="1"/>
      <c r="M141" s="1"/>
      <c r="N141" s="1"/>
    </row>
    <row r="142" spans="6:14">
      <c r="F142">
        <f t="shared" si="84"/>
        <v>140</v>
      </c>
      <c r="G142" s="1">
        <f t="shared" si="83"/>
        <v>415.94819839043407</v>
      </c>
      <c r="H142" s="1">
        <f t="shared" si="85"/>
        <v>323.23377703862116</v>
      </c>
      <c r="I142" s="1">
        <f t="shared" si="86"/>
        <v>92.714421351812902</v>
      </c>
      <c r="J142" s="2">
        <f t="shared" si="87"/>
        <v>36762.534763686541</v>
      </c>
      <c r="K142" s="1">
        <f t="shared" si="88"/>
        <v>19995.282538347303</v>
      </c>
      <c r="L142" s="1"/>
      <c r="M142" s="1"/>
      <c r="N142" s="1"/>
    </row>
    <row r="143" spans="6:14">
      <c r="F143">
        <f t="shared" si="84"/>
        <v>141</v>
      </c>
      <c r="G143" s="1">
        <f t="shared" si="83"/>
        <v>415.94819839043407</v>
      </c>
      <c r="H143" s="1">
        <f t="shared" si="85"/>
        <v>324.04186148121772</v>
      </c>
      <c r="I143" s="1">
        <f t="shared" si="86"/>
        <v>91.90633690921635</v>
      </c>
      <c r="J143" s="2">
        <f t="shared" si="87"/>
        <v>36438.492902205326</v>
      </c>
      <c r="K143" s="1">
        <f t="shared" si="88"/>
        <v>20087.188875256517</v>
      </c>
      <c r="L143" s="1"/>
      <c r="M143" s="1"/>
      <c r="N143" s="1"/>
    </row>
    <row r="144" spans="6:14">
      <c r="F144">
        <f t="shared" si="84"/>
        <v>142</v>
      </c>
      <c r="G144" s="1">
        <f t="shared" si="83"/>
        <v>415.94819839043407</v>
      </c>
      <c r="H144" s="1">
        <f t="shared" si="85"/>
        <v>324.85196613492076</v>
      </c>
      <c r="I144" s="1">
        <f t="shared" si="86"/>
        <v>91.096232255513314</v>
      </c>
      <c r="J144" s="2">
        <f t="shared" si="87"/>
        <v>36113.640936070406</v>
      </c>
      <c r="K144" s="1">
        <f t="shared" si="88"/>
        <v>20178.285107512031</v>
      </c>
      <c r="L144" s="1"/>
      <c r="M144" s="1"/>
      <c r="N144" s="1"/>
    </row>
    <row r="145" spans="6:14">
      <c r="F145">
        <f t="shared" si="84"/>
        <v>143</v>
      </c>
      <c r="G145" s="1">
        <f t="shared" si="83"/>
        <v>415.94819839043407</v>
      </c>
      <c r="H145" s="1">
        <f t="shared" si="85"/>
        <v>325.66409605025808</v>
      </c>
      <c r="I145" s="1">
        <f t="shared" si="86"/>
        <v>90.28410234017602</v>
      </c>
      <c r="J145" s="2">
        <f t="shared" si="87"/>
        <v>35787.97684002015</v>
      </c>
      <c r="K145" s="1">
        <f t="shared" si="88"/>
        <v>20268.569209852205</v>
      </c>
      <c r="L145" s="1"/>
      <c r="M145" s="1"/>
      <c r="N145" s="1"/>
    </row>
    <row r="146" spans="6:14">
      <c r="F146">
        <f t="shared" si="84"/>
        <v>144</v>
      </c>
      <c r="G146" s="1">
        <f t="shared" si="83"/>
        <v>415.94819839043413</v>
      </c>
      <c r="H146" s="1">
        <f t="shared" si="85"/>
        <v>326.47825629038374</v>
      </c>
      <c r="I146" s="1">
        <f t="shared" si="86"/>
        <v>89.469942100050375</v>
      </c>
      <c r="J146" s="2">
        <f t="shared" si="87"/>
        <v>35461.498583729765</v>
      </c>
      <c r="K146" s="1">
        <f t="shared" si="88"/>
        <v>20358.039151952256</v>
      </c>
      <c r="L146" s="1"/>
      <c r="M146" s="1"/>
      <c r="N146" s="1"/>
    </row>
    <row r="147" spans="6:14">
      <c r="F147">
        <f t="shared" si="84"/>
        <v>145</v>
      </c>
      <c r="G147" s="1">
        <f t="shared" si="83"/>
        <v>415.94819839043407</v>
      </c>
      <c r="H147" s="1">
        <f t="shared" si="85"/>
        <v>327.29445193110968</v>
      </c>
      <c r="I147" s="1">
        <f t="shared" si="86"/>
        <v>88.65374645932441</v>
      </c>
      <c r="J147" s="2">
        <f t="shared" si="87"/>
        <v>35134.204131798651</v>
      </c>
      <c r="K147" s="1">
        <f t="shared" si="88"/>
        <v>20446.69289841158</v>
      </c>
      <c r="L147" s="1"/>
      <c r="M147" s="1"/>
      <c r="N147" s="1"/>
    </row>
    <row r="148" spans="6:14">
      <c r="F148">
        <f t="shared" si="84"/>
        <v>146</v>
      </c>
      <c r="G148" s="1">
        <f t="shared" si="83"/>
        <v>415.94819839043396</v>
      </c>
      <c r="H148" s="1">
        <f t="shared" si="85"/>
        <v>328.11268806093733</v>
      </c>
      <c r="I148" s="1">
        <f t="shared" si="86"/>
        <v>87.835510329496628</v>
      </c>
      <c r="J148" s="2">
        <f t="shared" si="87"/>
        <v>34806.091443737714</v>
      </c>
      <c r="K148" s="1">
        <f t="shared" si="88"/>
        <v>20534.528408741076</v>
      </c>
      <c r="L148" s="1"/>
      <c r="M148" s="1"/>
      <c r="N148" s="1"/>
    </row>
    <row r="149" spans="6:14">
      <c r="F149">
        <f t="shared" si="84"/>
        <v>147</v>
      </c>
      <c r="G149" s="1">
        <f t="shared" si="83"/>
        <v>415.94819839043407</v>
      </c>
      <c r="H149" s="1">
        <f t="shared" si="85"/>
        <v>328.93296978108981</v>
      </c>
      <c r="I149" s="1">
        <f t="shared" si="86"/>
        <v>87.015228609344291</v>
      </c>
      <c r="J149" s="2">
        <f t="shared" si="87"/>
        <v>34477.158473956624</v>
      </c>
      <c r="K149" s="1">
        <f t="shared" si="88"/>
        <v>20621.54363735042</v>
      </c>
      <c r="L149" s="1"/>
      <c r="M149" s="1"/>
      <c r="N149" s="1"/>
    </row>
    <row r="150" spans="6:14">
      <c r="F150">
        <f t="shared" si="84"/>
        <v>148</v>
      </c>
      <c r="G150" s="1">
        <f t="shared" si="83"/>
        <v>415.94819839043396</v>
      </c>
      <c r="H150" s="1">
        <f t="shared" si="85"/>
        <v>329.75530220554242</v>
      </c>
      <c r="I150" s="1">
        <f t="shared" si="86"/>
        <v>86.192896184891566</v>
      </c>
      <c r="J150" s="2">
        <f t="shared" si="87"/>
        <v>34147.403171751081</v>
      </c>
      <c r="K150" s="1">
        <f t="shared" si="88"/>
        <v>20707.73653353531</v>
      </c>
      <c r="L150" s="1"/>
      <c r="M150" s="1"/>
      <c r="N150" s="1"/>
    </row>
    <row r="151" spans="6:14">
      <c r="F151">
        <f t="shared" si="84"/>
        <v>149</v>
      </c>
      <c r="G151" s="1">
        <f t="shared" si="83"/>
        <v>415.94819839043407</v>
      </c>
      <c r="H151" s="1">
        <f t="shared" si="85"/>
        <v>330.57969046105637</v>
      </c>
      <c r="I151" s="1">
        <f t="shared" si="86"/>
        <v>85.368507929377699</v>
      </c>
      <c r="J151" s="2">
        <f t="shared" si="87"/>
        <v>33816.823481290026</v>
      </c>
      <c r="K151" s="1">
        <f t="shared" si="88"/>
        <v>20793.105041464689</v>
      </c>
      <c r="L151" s="1"/>
      <c r="M151" s="1"/>
      <c r="N151" s="1"/>
    </row>
    <row r="152" spans="6:14">
      <c r="F152">
        <f t="shared" si="84"/>
        <v>150</v>
      </c>
      <c r="G152" s="1">
        <f t="shared" si="83"/>
        <v>415.94819839043407</v>
      </c>
      <c r="H152" s="1">
        <f t="shared" si="85"/>
        <v>331.40613968720902</v>
      </c>
      <c r="I152" s="1">
        <f t="shared" si="86"/>
        <v>84.542058703225067</v>
      </c>
      <c r="J152" s="2">
        <f t="shared" si="87"/>
        <v>33485.417341602821</v>
      </c>
      <c r="K152" s="1">
        <f t="shared" si="88"/>
        <v>20877.647100167913</v>
      </c>
      <c r="L152" s="1"/>
      <c r="M152" s="1"/>
      <c r="N152" s="1"/>
    </row>
    <row r="153" spans="6:14">
      <c r="F153">
        <f t="shared" si="84"/>
        <v>151</v>
      </c>
      <c r="G153" s="1">
        <f t="shared" si="83"/>
        <v>415.94819839043407</v>
      </c>
      <c r="H153" s="1">
        <f t="shared" si="85"/>
        <v>332.234655036427</v>
      </c>
      <c r="I153" s="1">
        <f t="shared" si="86"/>
        <v>83.713543354007058</v>
      </c>
      <c r="J153" s="2">
        <f t="shared" si="87"/>
        <v>33153.182686566397</v>
      </c>
      <c r="K153" s="1">
        <f t="shared" si="88"/>
        <v>20961.360643521919</v>
      </c>
      <c r="L153" s="1"/>
      <c r="M153" s="1"/>
      <c r="N153" s="1"/>
    </row>
    <row r="154" spans="6:14">
      <c r="F154">
        <f t="shared" si="84"/>
        <v>152</v>
      </c>
      <c r="G154" s="1">
        <f t="shared" si="83"/>
        <v>415.94819839043413</v>
      </c>
      <c r="H154" s="1">
        <f t="shared" si="85"/>
        <v>333.06524167401813</v>
      </c>
      <c r="I154" s="1">
        <f t="shared" si="86"/>
        <v>82.88295671641599</v>
      </c>
      <c r="J154" s="2">
        <f t="shared" si="87"/>
        <v>32820.117444892378</v>
      </c>
      <c r="K154" s="1">
        <f t="shared" si="88"/>
        <v>21044.243600238337</v>
      </c>
      <c r="L154" s="1"/>
      <c r="M154" s="1"/>
      <c r="N154" s="1"/>
    </row>
    <row r="155" spans="6:14">
      <c r="F155">
        <f t="shared" si="84"/>
        <v>153</v>
      </c>
      <c r="G155" s="1">
        <f t="shared" si="83"/>
        <v>415.94819839043413</v>
      </c>
      <c r="H155" s="1">
        <f t="shared" si="85"/>
        <v>333.89790477820316</v>
      </c>
      <c r="I155" s="1">
        <f t="shared" si="86"/>
        <v>82.050293612230945</v>
      </c>
      <c r="J155" s="2">
        <f t="shared" si="87"/>
        <v>32486.219540114173</v>
      </c>
      <c r="K155" s="1">
        <f t="shared" si="88"/>
        <v>21126.293893850569</v>
      </c>
      <c r="L155" s="1"/>
      <c r="M155" s="1"/>
      <c r="N155" s="1"/>
    </row>
    <row r="156" spans="6:14">
      <c r="F156">
        <f t="shared" si="84"/>
        <v>154</v>
      </c>
      <c r="G156" s="1">
        <f t="shared" si="83"/>
        <v>415.94819839043413</v>
      </c>
      <c r="H156" s="1">
        <f t="shared" si="85"/>
        <v>334.73264954014871</v>
      </c>
      <c r="I156" s="1">
        <f t="shared" si="86"/>
        <v>81.21554885028543</v>
      </c>
      <c r="J156" s="2">
        <f t="shared" si="87"/>
        <v>32151.486890574022</v>
      </c>
      <c r="K156" s="1">
        <f t="shared" si="88"/>
        <v>21207.509442700855</v>
      </c>
      <c r="L156" s="1"/>
      <c r="M156" s="1"/>
      <c r="N156" s="1"/>
    </row>
    <row r="157" spans="6:14">
      <c r="F157">
        <f t="shared" si="84"/>
        <v>155</v>
      </c>
      <c r="G157" s="1">
        <f t="shared" si="83"/>
        <v>415.94819839043407</v>
      </c>
      <c r="H157" s="1">
        <f t="shared" si="85"/>
        <v>335.569481163999</v>
      </c>
      <c r="I157" s="1">
        <f t="shared" si="86"/>
        <v>80.378717226435057</v>
      </c>
      <c r="J157" s="2">
        <f t="shared" si="87"/>
        <v>31815.917409410024</v>
      </c>
      <c r="K157" s="1">
        <f t="shared" si="88"/>
        <v>21287.88815992729</v>
      </c>
      <c r="L157" s="1"/>
      <c r="M157" s="1"/>
      <c r="N157" s="1"/>
    </row>
    <row r="158" spans="6:14">
      <c r="F158">
        <f t="shared" si="84"/>
        <v>156</v>
      </c>
      <c r="G158" s="1">
        <f t="shared" si="83"/>
        <v>415.94819839043407</v>
      </c>
      <c r="H158" s="1">
        <f t="shared" si="85"/>
        <v>336.408404866909</v>
      </c>
      <c r="I158" s="1">
        <f t="shared" si="86"/>
        <v>79.539793523525063</v>
      </c>
      <c r="J158" s="2">
        <f t="shared" si="87"/>
        <v>31479.509004543113</v>
      </c>
      <c r="K158" s="1">
        <f t="shared" si="88"/>
        <v>21367.427953450813</v>
      </c>
      <c r="L158" s="1"/>
      <c r="M158" s="1"/>
      <c r="N158" s="1"/>
    </row>
    <row r="159" spans="6:14">
      <c r="F159">
        <f t="shared" si="84"/>
        <v>157</v>
      </c>
      <c r="G159" s="1">
        <f t="shared" si="83"/>
        <v>415.94819839043407</v>
      </c>
      <c r="H159" s="1">
        <f t="shared" si="85"/>
        <v>337.24942587907628</v>
      </c>
      <c r="I159" s="1">
        <f t="shared" si="86"/>
        <v>78.698772511357788</v>
      </c>
      <c r="J159" s="2">
        <f t="shared" si="87"/>
        <v>31142.259578664038</v>
      </c>
      <c r="K159" s="1">
        <f t="shared" si="88"/>
        <v>21446.126725962171</v>
      </c>
      <c r="L159" s="1"/>
      <c r="M159" s="1"/>
      <c r="N159" s="1"/>
    </row>
    <row r="160" spans="6:14">
      <c r="F160">
        <f t="shared" si="84"/>
        <v>158</v>
      </c>
      <c r="G160" s="1">
        <f t="shared" si="83"/>
        <v>415.94819839043407</v>
      </c>
      <c r="H160" s="1">
        <f t="shared" si="85"/>
        <v>338.09254944377398</v>
      </c>
      <c r="I160" s="1">
        <f t="shared" si="86"/>
        <v>77.855648946660096</v>
      </c>
      <c r="J160" s="2">
        <f t="shared" si="87"/>
        <v>30804.167029220265</v>
      </c>
      <c r="K160" s="1">
        <f t="shared" si="88"/>
        <v>21523.982374908832</v>
      </c>
      <c r="L160" s="1"/>
      <c r="M160" s="1"/>
      <c r="N160" s="1"/>
    </row>
    <row r="161" spans="6:14">
      <c r="F161">
        <f t="shared" si="84"/>
        <v>159</v>
      </c>
      <c r="G161" s="1">
        <f t="shared" si="83"/>
        <v>415.94819839043396</v>
      </c>
      <c r="H161" s="1">
        <f t="shared" si="85"/>
        <v>338.93778081738333</v>
      </c>
      <c r="I161" s="1">
        <f t="shared" si="86"/>
        <v>77.01041757305066</v>
      </c>
      <c r="J161" s="2">
        <f t="shared" si="87"/>
        <v>30465.22924840288</v>
      </c>
      <c r="K161" s="1">
        <f t="shared" si="88"/>
        <v>21600.992792481884</v>
      </c>
      <c r="L161" s="1"/>
      <c r="M161" s="1"/>
      <c r="N161" s="1"/>
    </row>
    <row r="162" spans="6:14">
      <c r="F162">
        <f t="shared" si="84"/>
        <v>160</v>
      </c>
      <c r="G162" s="1">
        <f t="shared" si="83"/>
        <v>415.94819839043407</v>
      </c>
      <c r="H162" s="1">
        <f t="shared" si="85"/>
        <v>339.78512526942689</v>
      </c>
      <c r="I162" s="1">
        <f t="shared" si="86"/>
        <v>76.163073121007201</v>
      </c>
      <c r="J162" s="2">
        <f t="shared" si="87"/>
        <v>30125.444123133453</v>
      </c>
      <c r="K162" s="1">
        <f t="shared" si="88"/>
        <v>21677.15586560289</v>
      </c>
      <c r="L162" s="1"/>
      <c r="M162" s="1"/>
      <c r="N162" s="1"/>
    </row>
    <row r="163" spans="6:14">
      <c r="F163">
        <f t="shared" si="84"/>
        <v>161</v>
      </c>
      <c r="G163" s="1">
        <f t="shared" si="83"/>
        <v>415.94819839043413</v>
      </c>
      <c r="H163" s="1">
        <f t="shared" si="85"/>
        <v>340.63458808260049</v>
      </c>
      <c r="I163" s="1">
        <f t="shared" si="86"/>
        <v>75.313610307833628</v>
      </c>
      <c r="J163" s="2">
        <f t="shared" si="87"/>
        <v>29784.809535050852</v>
      </c>
      <c r="K163" s="1">
        <f t="shared" si="88"/>
        <v>21752.469475910722</v>
      </c>
      <c r="L163" s="1"/>
      <c r="M163" s="1"/>
      <c r="N163" s="1"/>
    </row>
    <row r="164" spans="6:14">
      <c r="F164">
        <f t="shared" si="84"/>
        <v>162</v>
      </c>
      <c r="G164" s="1">
        <f t="shared" si="83"/>
        <v>415.94819839043396</v>
      </c>
      <c r="H164" s="1">
        <f t="shared" si="85"/>
        <v>341.4861745528068</v>
      </c>
      <c r="I164" s="1">
        <f t="shared" si="86"/>
        <v>74.462023837627129</v>
      </c>
      <c r="J164" s="2">
        <f t="shared" si="87"/>
        <v>29443.323360498045</v>
      </c>
      <c r="K164" s="1">
        <f t="shared" si="88"/>
        <v>21826.931499748349</v>
      </c>
      <c r="L164" s="1"/>
      <c r="M164" s="1"/>
      <c r="N164" s="1"/>
    </row>
    <row r="165" spans="6:14">
      <c r="F165">
        <f t="shared" si="84"/>
        <v>163</v>
      </c>
      <c r="G165" s="1">
        <f t="shared" si="83"/>
        <v>415.94819839043407</v>
      </c>
      <c r="H165" s="1">
        <f t="shared" si="85"/>
        <v>342.33988998918898</v>
      </c>
      <c r="I165" s="1">
        <f t="shared" si="86"/>
        <v>73.608308401245111</v>
      </c>
      <c r="J165" s="2">
        <f t="shared" si="87"/>
        <v>29100.983470508858</v>
      </c>
      <c r="K165" s="1">
        <f t="shared" si="88"/>
        <v>21900.539808149595</v>
      </c>
      <c r="L165" s="1"/>
      <c r="M165" s="1"/>
      <c r="N165" s="1"/>
    </row>
    <row r="166" spans="6:14">
      <c r="F166">
        <f t="shared" si="84"/>
        <v>164</v>
      </c>
      <c r="G166" s="1">
        <f t="shared" si="83"/>
        <v>415.94819839043407</v>
      </c>
      <c r="H166" s="1">
        <f t="shared" si="85"/>
        <v>343.19573971416196</v>
      </c>
      <c r="I166" s="1">
        <f t="shared" si="86"/>
        <v>72.752458676272141</v>
      </c>
      <c r="J166" s="2">
        <f t="shared" si="87"/>
        <v>28757.787730794695</v>
      </c>
      <c r="K166" s="1">
        <f t="shared" si="88"/>
        <v>21973.292266825869</v>
      </c>
      <c r="L166" s="1"/>
      <c r="M166" s="1"/>
      <c r="N166" s="1"/>
    </row>
    <row r="167" spans="6:14">
      <c r="F167">
        <f t="shared" si="84"/>
        <v>165</v>
      </c>
      <c r="G167" s="1">
        <f t="shared" si="83"/>
        <v>415.94819839043407</v>
      </c>
      <c r="H167" s="1">
        <f t="shared" si="85"/>
        <v>344.05372906344735</v>
      </c>
      <c r="I167" s="1">
        <f t="shared" si="86"/>
        <v>71.894469326986737</v>
      </c>
      <c r="J167" s="2">
        <f t="shared" si="87"/>
        <v>28413.734001731249</v>
      </c>
      <c r="K167" s="1">
        <f t="shared" si="88"/>
        <v>22045.186736152857</v>
      </c>
      <c r="L167" s="1"/>
      <c r="M167" s="1"/>
      <c r="N167" s="1"/>
    </row>
    <row r="168" spans="6:14">
      <c r="F168">
        <f t="shared" si="84"/>
        <v>166</v>
      </c>
      <c r="G168" s="1">
        <f t="shared" si="83"/>
        <v>415.94819839043413</v>
      </c>
      <c r="H168" s="1">
        <f t="shared" si="85"/>
        <v>344.91386338610602</v>
      </c>
      <c r="I168" s="1">
        <f t="shared" si="86"/>
        <v>71.034335004328128</v>
      </c>
      <c r="J168" s="2">
        <f t="shared" si="87"/>
        <v>28068.820138345141</v>
      </c>
      <c r="K168" s="1">
        <f t="shared" si="88"/>
        <v>22116.221071157186</v>
      </c>
      <c r="L168" s="1"/>
      <c r="M168" s="1"/>
      <c r="N168" s="1"/>
    </row>
    <row r="169" spans="6:14">
      <c r="F169">
        <f t="shared" si="84"/>
        <v>167</v>
      </c>
      <c r="G169" s="1">
        <f t="shared" si="83"/>
        <v>415.94819839043407</v>
      </c>
      <c r="H169" s="1">
        <f t="shared" si="85"/>
        <v>345.77614804457119</v>
      </c>
      <c r="I169" s="1">
        <f t="shared" si="86"/>
        <v>70.172050345862857</v>
      </c>
      <c r="J169" s="2">
        <f t="shared" si="87"/>
        <v>27723.043990300572</v>
      </c>
      <c r="K169" s="1">
        <f t="shared" si="88"/>
        <v>22186.39312150305</v>
      </c>
      <c r="L169" s="1"/>
      <c r="M169" s="1"/>
      <c r="N169" s="1"/>
    </row>
    <row r="170" spans="6:14">
      <c r="F170">
        <f t="shared" si="84"/>
        <v>168</v>
      </c>
      <c r="G170" s="1">
        <f t="shared" si="83"/>
        <v>415.94819839043413</v>
      </c>
      <c r="H170" s="1">
        <f t="shared" si="85"/>
        <v>346.64058841468272</v>
      </c>
      <c r="I170" s="1">
        <f t="shared" si="86"/>
        <v>69.307609975751433</v>
      </c>
      <c r="J170" s="2">
        <f t="shared" si="87"/>
        <v>27376.403401885887</v>
      </c>
      <c r="K170" s="1">
        <f t="shared" si="88"/>
        <v>22255.700731478802</v>
      </c>
      <c r="L170" s="1"/>
      <c r="M170" s="1"/>
      <c r="N170" s="1"/>
    </row>
    <row r="171" spans="6:14">
      <c r="F171">
        <f t="shared" si="84"/>
        <v>169</v>
      </c>
      <c r="G171" s="1">
        <f t="shared" si="83"/>
        <v>415.94819839043407</v>
      </c>
      <c r="H171" s="1">
        <f t="shared" si="85"/>
        <v>347.50718988571936</v>
      </c>
      <c r="I171" s="1">
        <f t="shared" si="86"/>
        <v>68.441008504714716</v>
      </c>
      <c r="J171" s="2">
        <f t="shared" si="87"/>
        <v>27028.896212000167</v>
      </c>
      <c r="K171" s="1">
        <f t="shared" si="88"/>
        <v>22324.141739983515</v>
      </c>
      <c r="L171" s="1"/>
      <c r="M171" s="1"/>
      <c r="N171" s="1"/>
    </row>
    <row r="172" spans="6:14">
      <c r="F172">
        <f t="shared" si="84"/>
        <v>170</v>
      </c>
      <c r="G172" s="1">
        <f t="shared" si="83"/>
        <v>415.94819839043407</v>
      </c>
      <c r="H172" s="1">
        <f t="shared" si="85"/>
        <v>348.37595786043369</v>
      </c>
      <c r="I172" s="1">
        <f t="shared" si="86"/>
        <v>67.572240530000414</v>
      </c>
      <c r="J172" s="2">
        <f t="shared" si="87"/>
        <v>26680.520254139734</v>
      </c>
      <c r="K172" s="1">
        <f t="shared" si="88"/>
        <v>22391.713980513516</v>
      </c>
      <c r="L172" s="1"/>
      <c r="M172" s="1"/>
      <c r="N172" s="1"/>
    </row>
    <row r="173" spans="6:14">
      <c r="F173">
        <f t="shared" si="84"/>
        <v>171</v>
      </c>
      <c r="G173" s="1">
        <f t="shared" si="83"/>
        <v>415.94819839043407</v>
      </c>
      <c r="H173" s="1">
        <f t="shared" si="85"/>
        <v>349.24689775508472</v>
      </c>
      <c r="I173" s="1">
        <f t="shared" si="86"/>
        <v>66.701300635349341</v>
      </c>
      <c r="J173" s="2">
        <f t="shared" si="87"/>
        <v>26331.273356384649</v>
      </c>
      <c r="K173" s="1">
        <f t="shared" si="88"/>
        <v>22458.415281148864</v>
      </c>
      <c r="L173" s="1"/>
      <c r="M173" s="1"/>
      <c r="N173" s="1"/>
    </row>
    <row r="174" spans="6:14">
      <c r="F174">
        <f t="shared" si="84"/>
        <v>172</v>
      </c>
      <c r="G174" s="1">
        <f t="shared" si="83"/>
        <v>415.94819839043407</v>
      </c>
      <c r="H174" s="1">
        <f t="shared" si="85"/>
        <v>350.12001499947246</v>
      </c>
      <c r="I174" s="1">
        <f t="shared" si="86"/>
        <v>65.828183390961627</v>
      </c>
      <c r="J174" s="2">
        <f t="shared" si="87"/>
        <v>25981.153341385176</v>
      </c>
      <c r="K174" s="1">
        <f t="shared" si="88"/>
        <v>22524.243464539824</v>
      </c>
      <c r="L174" s="1"/>
      <c r="M174" s="1"/>
      <c r="N174" s="1"/>
    </row>
    <row r="175" spans="6:14">
      <c r="F175">
        <f t="shared" si="84"/>
        <v>173</v>
      </c>
      <c r="G175" s="1">
        <f t="shared" si="83"/>
        <v>415.94819839043396</v>
      </c>
      <c r="H175" s="1">
        <f t="shared" si="85"/>
        <v>350.99531503697102</v>
      </c>
      <c r="I175" s="1">
        <f t="shared" si="86"/>
        <v>64.952883353462937</v>
      </c>
      <c r="J175" s="2">
        <f t="shared" si="87"/>
        <v>25630.158026348206</v>
      </c>
      <c r="K175" s="1">
        <f t="shared" si="88"/>
        <v>22589.196347893288</v>
      </c>
      <c r="L175" s="1"/>
      <c r="M175" s="1"/>
      <c r="N175" s="1"/>
    </row>
    <row r="176" spans="6:14">
      <c r="F176">
        <f t="shared" si="84"/>
        <v>174</v>
      </c>
      <c r="G176" s="1">
        <f t="shared" si="83"/>
        <v>415.94819839043407</v>
      </c>
      <c r="H176" s="1">
        <f t="shared" si="85"/>
        <v>351.87280332456356</v>
      </c>
      <c r="I176" s="1">
        <f t="shared" si="86"/>
        <v>64.075395065870524</v>
      </c>
      <c r="J176" s="2">
        <f t="shared" si="87"/>
        <v>25278.285223023642</v>
      </c>
      <c r="K176" s="1">
        <f t="shared" si="88"/>
        <v>22653.271742959158</v>
      </c>
      <c r="L176" s="1"/>
      <c r="M176" s="1"/>
      <c r="N176" s="1"/>
    </row>
    <row r="177" spans="6:14">
      <c r="F177">
        <f t="shared" si="84"/>
        <v>175</v>
      </c>
      <c r="G177" s="1">
        <f t="shared" si="83"/>
        <v>415.94819839043413</v>
      </c>
      <c r="H177" s="1">
        <f t="shared" si="85"/>
        <v>352.75248533287504</v>
      </c>
      <c r="I177" s="1">
        <f t="shared" si="86"/>
        <v>63.195713057559104</v>
      </c>
      <c r="J177" s="2">
        <f t="shared" si="87"/>
        <v>24925.532737690766</v>
      </c>
      <c r="K177" s="1">
        <f t="shared" si="88"/>
        <v>22716.467456016715</v>
      </c>
      <c r="L177" s="1"/>
      <c r="M177" s="1"/>
      <c r="N177" s="1"/>
    </row>
    <row r="178" spans="6:14">
      <c r="F178">
        <f t="shared" si="84"/>
        <v>176</v>
      </c>
      <c r="G178" s="1">
        <f t="shared" si="83"/>
        <v>415.94819839043407</v>
      </c>
      <c r="H178" s="1">
        <f t="shared" si="85"/>
        <v>353.63436654620716</v>
      </c>
      <c r="I178" s="1">
        <f t="shared" si="86"/>
        <v>62.313831844226918</v>
      </c>
      <c r="J178" s="2">
        <f t="shared" si="87"/>
        <v>24571.898371144558</v>
      </c>
      <c r="K178" s="1">
        <f t="shared" si="88"/>
        <v>22778.78128786094</v>
      </c>
      <c r="L178" s="1"/>
      <c r="M178" s="1"/>
      <c r="N178" s="1"/>
    </row>
    <row r="179" spans="6:14">
      <c r="F179">
        <f t="shared" si="84"/>
        <v>177</v>
      </c>
      <c r="G179" s="1">
        <f t="shared" si="83"/>
        <v>415.94819839043396</v>
      </c>
      <c r="H179" s="1">
        <f t="shared" si="85"/>
        <v>354.51845246257255</v>
      </c>
      <c r="I179" s="1">
        <f t="shared" si="86"/>
        <v>61.429745927861397</v>
      </c>
      <c r="J179" s="2">
        <f t="shared" si="87"/>
        <v>24217.379918681985</v>
      </c>
      <c r="K179" s="1">
        <f t="shared" si="88"/>
        <v>22840.211033788801</v>
      </c>
      <c r="L179" s="1"/>
      <c r="M179" s="1"/>
      <c r="N179" s="1"/>
    </row>
    <row r="180" spans="6:14">
      <c r="F180">
        <f t="shared" si="84"/>
        <v>178</v>
      </c>
      <c r="G180" s="1">
        <f t="shared" si="83"/>
        <v>415.94819839043407</v>
      </c>
      <c r="H180" s="1">
        <f t="shared" si="85"/>
        <v>355.4047485937291</v>
      </c>
      <c r="I180" s="1">
        <f t="shared" si="86"/>
        <v>60.543449796704962</v>
      </c>
      <c r="J180" s="2">
        <f t="shared" si="87"/>
        <v>23861.975170088255</v>
      </c>
      <c r="K180" s="1">
        <f t="shared" si="88"/>
        <v>22900.754483585504</v>
      </c>
      <c r="L180" s="1"/>
      <c r="M180" s="1"/>
      <c r="N180" s="1"/>
    </row>
    <row r="181" spans="6:14">
      <c r="F181">
        <f t="shared" si="84"/>
        <v>179</v>
      </c>
      <c r="G181" s="1">
        <f t="shared" si="83"/>
        <v>415.9481983904339</v>
      </c>
      <c r="H181" s="1">
        <f t="shared" si="85"/>
        <v>356.29326046521328</v>
      </c>
      <c r="I181" s="1">
        <f t="shared" si="86"/>
        <v>59.654937925220636</v>
      </c>
      <c r="J181" s="2">
        <f t="shared" si="87"/>
        <v>23505.681909623043</v>
      </c>
      <c r="K181" s="1">
        <f t="shared" si="88"/>
        <v>22960.409421510725</v>
      </c>
      <c r="L181" s="1"/>
      <c r="M181" s="1"/>
      <c r="N181" s="1"/>
    </row>
    <row r="182" spans="6:14">
      <c r="F182">
        <f t="shared" si="84"/>
        <v>180</v>
      </c>
      <c r="G182" s="1">
        <f t="shared" si="83"/>
        <v>415.94819839043407</v>
      </c>
      <c r="H182" s="1">
        <f t="shared" si="85"/>
        <v>357.18399361637648</v>
      </c>
      <c r="I182" s="1">
        <f t="shared" si="86"/>
        <v>58.76420477405761</v>
      </c>
      <c r="J182" s="2">
        <f t="shared" si="87"/>
        <v>23148.497916006665</v>
      </c>
      <c r="K182" s="1">
        <f t="shared" si="88"/>
        <v>23019.173626284784</v>
      </c>
      <c r="L182" s="1"/>
      <c r="M182" s="1"/>
      <c r="N182" s="1"/>
    </row>
    <row r="183" spans="6:14">
      <c r="F183">
        <f t="shared" si="84"/>
        <v>181</v>
      </c>
      <c r="G183" s="1">
        <f t="shared" si="83"/>
        <v>415.94819839043396</v>
      </c>
      <c r="H183" s="1">
        <f t="shared" si="85"/>
        <v>358.07695360041731</v>
      </c>
      <c r="I183" s="1">
        <f t="shared" si="86"/>
        <v>57.871244790016661</v>
      </c>
      <c r="J183" s="2">
        <f t="shared" si="87"/>
        <v>22790.420962406246</v>
      </c>
      <c r="K183" s="1">
        <f t="shared" si="88"/>
        <v>23077.044871074802</v>
      </c>
      <c r="L183" s="1"/>
      <c r="M183" s="1"/>
      <c r="N183" s="1"/>
    </row>
    <row r="184" spans="6:14">
      <c r="F184">
        <f t="shared" si="84"/>
        <v>182</v>
      </c>
      <c r="G184" s="1">
        <f t="shared" si="83"/>
        <v>415.9481983904339</v>
      </c>
      <c r="H184" s="1">
        <f t="shared" si="85"/>
        <v>358.97214598441826</v>
      </c>
      <c r="I184" s="1">
        <f t="shared" si="86"/>
        <v>56.976052406015619</v>
      </c>
      <c r="J184" s="2">
        <f t="shared" si="87"/>
        <v>22431.448816421827</v>
      </c>
      <c r="K184" s="1">
        <f t="shared" si="88"/>
        <v>23134.020923480817</v>
      </c>
      <c r="L184" s="1"/>
      <c r="M184" s="1"/>
      <c r="N184" s="1"/>
    </row>
    <row r="185" spans="6:14">
      <c r="F185">
        <f t="shared" si="84"/>
        <v>183</v>
      </c>
      <c r="G185" s="1">
        <f t="shared" si="83"/>
        <v>415.9481983904339</v>
      </c>
      <c r="H185" s="1">
        <f t="shared" si="85"/>
        <v>359.86957634937932</v>
      </c>
      <c r="I185" s="1">
        <f t="shared" si="86"/>
        <v>56.078622041054572</v>
      </c>
      <c r="J185" s="2">
        <f t="shared" si="87"/>
        <v>22071.579240072449</v>
      </c>
      <c r="K185" s="1">
        <f t="shared" si="88"/>
        <v>23190.099545521873</v>
      </c>
      <c r="L185" s="1"/>
      <c r="M185" s="1"/>
      <c r="N185" s="1"/>
    </row>
    <row r="186" spans="6:14">
      <c r="F186">
        <f t="shared" si="84"/>
        <v>184</v>
      </c>
      <c r="G186" s="1">
        <f t="shared" si="83"/>
        <v>415.94819839043396</v>
      </c>
      <c r="H186" s="1">
        <f t="shared" si="85"/>
        <v>360.76925029025284</v>
      </c>
      <c r="I186" s="1">
        <f t="shared" si="86"/>
        <v>55.178948100181124</v>
      </c>
      <c r="J186" s="2">
        <f t="shared" si="87"/>
        <v>21710.809989782196</v>
      </c>
      <c r="K186" s="1">
        <f t="shared" si="88"/>
        <v>23245.278493622052</v>
      </c>
      <c r="L186" s="1"/>
      <c r="M186" s="1"/>
      <c r="N186" s="1"/>
    </row>
    <row r="187" spans="6:14">
      <c r="F187">
        <f t="shared" si="84"/>
        <v>185</v>
      </c>
      <c r="G187" s="1">
        <f t="shared" si="83"/>
        <v>415.94819839043396</v>
      </c>
      <c r="H187" s="1">
        <f t="shared" si="85"/>
        <v>361.67117341597844</v>
      </c>
      <c r="I187" s="1">
        <f t="shared" si="86"/>
        <v>54.277024974455493</v>
      </c>
      <c r="J187" s="2">
        <f t="shared" si="87"/>
        <v>21349.138816366216</v>
      </c>
      <c r="K187" s="1">
        <f t="shared" si="88"/>
        <v>23299.55551859651</v>
      </c>
      <c r="L187" s="1"/>
      <c r="M187" s="1"/>
      <c r="N187" s="1"/>
    </row>
    <row r="188" spans="6:14">
      <c r="F188">
        <f t="shared" si="84"/>
        <v>186</v>
      </c>
      <c r="G188" s="1">
        <f t="shared" si="83"/>
        <v>415.94819839043396</v>
      </c>
      <c r="H188" s="1">
        <f t="shared" si="85"/>
        <v>362.57535134951843</v>
      </c>
      <c r="I188" s="1">
        <f t="shared" si="86"/>
        <v>53.372847040915538</v>
      </c>
      <c r="J188" s="2">
        <f t="shared" si="87"/>
        <v>20986.563465016698</v>
      </c>
      <c r="K188" s="1">
        <f t="shared" si="88"/>
        <v>23352.928365637425</v>
      </c>
      <c r="L188" s="1"/>
      <c r="M188" s="1"/>
      <c r="N188" s="1"/>
    </row>
    <row r="189" spans="6:14">
      <c r="F189">
        <f t="shared" si="84"/>
        <v>187</v>
      </c>
      <c r="G189" s="1">
        <f t="shared" si="83"/>
        <v>415.9481983904339</v>
      </c>
      <c r="H189" s="1">
        <f t="shared" si="85"/>
        <v>363.48178972789214</v>
      </c>
      <c r="I189" s="1">
        <f t="shared" si="86"/>
        <v>52.466408662541745</v>
      </c>
      <c r="J189" s="2">
        <f t="shared" si="87"/>
        <v>20623.081675288806</v>
      </c>
      <c r="K189" s="1">
        <f t="shared" si="88"/>
        <v>23405.394774299966</v>
      </c>
      <c r="L189" s="1"/>
      <c r="M189" s="1"/>
      <c r="N189" s="1"/>
    </row>
    <row r="190" spans="6:14">
      <c r="F190">
        <f t="shared" si="84"/>
        <v>188</v>
      </c>
      <c r="G190" s="1">
        <f t="shared" si="83"/>
        <v>415.9481983904339</v>
      </c>
      <c r="H190" s="1">
        <f t="shared" si="85"/>
        <v>364.39049420221187</v>
      </c>
      <c r="I190" s="1">
        <f t="shared" si="86"/>
        <v>51.557704188222019</v>
      </c>
      <c r="J190" s="2">
        <f t="shared" si="87"/>
        <v>20258.691181086593</v>
      </c>
      <c r="K190" s="1">
        <f t="shared" si="88"/>
        <v>23456.952478488187</v>
      </c>
      <c r="L190" s="1"/>
      <c r="M190" s="1"/>
      <c r="N190" s="1"/>
    </row>
    <row r="191" spans="6:14">
      <c r="F191">
        <f t="shared" si="84"/>
        <v>189</v>
      </c>
      <c r="G191" s="1">
        <f t="shared" si="83"/>
        <v>415.9481983904339</v>
      </c>
      <c r="H191" s="1">
        <f t="shared" si="85"/>
        <v>365.3014704377174</v>
      </c>
      <c r="I191" s="1">
        <f t="shared" si="86"/>
        <v>50.646727952716482</v>
      </c>
      <c r="J191" s="2">
        <f t="shared" si="87"/>
        <v>19893.389710648877</v>
      </c>
      <c r="K191" s="1">
        <f t="shared" si="88"/>
        <v>23507.599206440904</v>
      </c>
      <c r="L191" s="1"/>
      <c r="M191" s="1"/>
      <c r="N191" s="1"/>
    </row>
    <row r="192" spans="6:14">
      <c r="F192">
        <f t="shared" si="84"/>
        <v>190</v>
      </c>
      <c r="G192" s="1">
        <f t="shared" si="83"/>
        <v>415.94819839043396</v>
      </c>
      <c r="H192" s="1">
        <f t="shared" si="85"/>
        <v>366.21472411381177</v>
      </c>
      <c r="I192" s="1">
        <f t="shared" si="86"/>
        <v>49.733474276622189</v>
      </c>
      <c r="J192" s="2">
        <f t="shared" si="87"/>
        <v>19527.174986535065</v>
      </c>
      <c r="K192" s="1">
        <f t="shared" si="88"/>
        <v>23557.332680717525</v>
      </c>
      <c r="L192" s="1"/>
      <c r="M192" s="1"/>
      <c r="N192" s="1"/>
    </row>
    <row r="193" spans="6:14">
      <c r="F193">
        <f t="shared" si="84"/>
        <v>191</v>
      </c>
      <c r="G193" s="1">
        <f t="shared" si="83"/>
        <v>415.94819839043396</v>
      </c>
      <c r="H193" s="1">
        <f t="shared" si="85"/>
        <v>367.13026092409632</v>
      </c>
      <c r="I193" s="1">
        <f t="shared" si="86"/>
        <v>48.817937466337661</v>
      </c>
      <c r="J193" s="2">
        <f t="shared" si="87"/>
        <v>19160.044725610969</v>
      </c>
      <c r="K193" s="1">
        <f t="shared" si="88"/>
        <v>23606.150618183863</v>
      </c>
      <c r="L193" s="1"/>
      <c r="M193" s="1"/>
      <c r="N193" s="1"/>
    </row>
    <row r="194" spans="6:14">
      <c r="F194">
        <f t="shared" si="84"/>
        <v>192</v>
      </c>
      <c r="G194" s="1">
        <f t="shared" si="83"/>
        <v>415.94819839043396</v>
      </c>
      <c r="H194" s="1">
        <f t="shared" si="85"/>
        <v>368.04808657640655</v>
      </c>
      <c r="I194" s="1">
        <f t="shared" si="86"/>
        <v>47.900111814027426</v>
      </c>
      <c r="J194" s="2">
        <f t="shared" si="87"/>
        <v>18791.996639034562</v>
      </c>
      <c r="K194" s="1">
        <f t="shared" si="88"/>
        <v>23654.050729997889</v>
      </c>
      <c r="L194" s="1"/>
      <c r="M194" s="1"/>
      <c r="N194" s="1"/>
    </row>
    <row r="195" spans="6:14">
      <c r="F195">
        <f t="shared" si="84"/>
        <v>193</v>
      </c>
      <c r="G195" s="1">
        <f t="shared" si="83"/>
        <v>415.9481983904339</v>
      </c>
      <c r="H195" s="1">
        <f t="shared" si="85"/>
        <v>368.96820679284747</v>
      </c>
      <c r="I195" s="1">
        <f t="shared" si="86"/>
        <v>46.979991597586405</v>
      </c>
      <c r="J195" s="2">
        <f t="shared" si="87"/>
        <v>18423.028432241714</v>
      </c>
      <c r="K195" s="1">
        <f t="shared" si="88"/>
        <v>23701.030721595474</v>
      </c>
      <c r="L195" s="1"/>
      <c r="M195" s="1"/>
      <c r="N195" s="1"/>
    </row>
    <row r="196" spans="6:14">
      <c r="F196">
        <f t="shared" si="84"/>
        <v>194</v>
      </c>
      <c r="G196" s="1">
        <f t="shared" ref="G196:G259" si="89">IFERROR(IF(AND($C$16&lt;&gt;0,F196&lt;=$C$15),-PMT($C$16/12,$C$4-F195,J195),-PMT($C$11/12,$C$4-F195,J195)),"")</f>
        <v>415.9481983904339</v>
      </c>
      <c r="H196" s="1">
        <f t="shared" si="85"/>
        <v>369.8906273098296</v>
      </c>
      <c r="I196" s="1">
        <f t="shared" si="86"/>
        <v>46.057571080604284</v>
      </c>
      <c r="J196" s="2">
        <f t="shared" si="87"/>
        <v>18053.137804931885</v>
      </c>
      <c r="K196" s="1">
        <f t="shared" si="88"/>
        <v>23747.088292676079</v>
      </c>
      <c r="L196" s="1"/>
      <c r="M196" s="1"/>
      <c r="N196" s="1"/>
    </row>
    <row r="197" spans="6:14">
      <c r="F197">
        <f t="shared" ref="F197:F260" si="90">IF(F196&lt;$C$4,F196+1,"")</f>
        <v>195</v>
      </c>
      <c r="G197" s="1">
        <f t="shared" si="89"/>
        <v>415.9481983904339</v>
      </c>
      <c r="H197" s="1">
        <f t="shared" ref="H197:H260" si="91">IFERROR(G197-I197,"")</f>
        <v>370.81535387810419</v>
      </c>
      <c r="I197" s="1">
        <f t="shared" ref="I197:I260" si="92">IFERROR(IF(AND($C$16&lt;&gt;0,F197&lt;=$C$15),J196*$C$16/12,$C$11/12*J196),"")</f>
        <v>45.132844512329712</v>
      </c>
      <c r="J197" s="2">
        <f t="shared" ref="J197:J260" si="93">IFERROR(IF(J196-H197&gt;0,J196-H197,""),"")</f>
        <v>17682.32245105378</v>
      </c>
      <c r="K197" s="1">
        <f t="shared" ref="K197:K260" si="94">IFERROR(I197+K196,K196)</f>
        <v>23792.221137188408</v>
      </c>
      <c r="L197" s="1"/>
      <c r="M197" s="1"/>
      <c r="N197" s="1"/>
    </row>
    <row r="198" spans="6:14">
      <c r="F198">
        <f t="shared" si="90"/>
        <v>196</v>
      </c>
      <c r="G198" s="1">
        <f t="shared" si="89"/>
        <v>415.94819839043396</v>
      </c>
      <c r="H198" s="1">
        <f t="shared" si="91"/>
        <v>371.74239226279951</v>
      </c>
      <c r="I198" s="1">
        <f t="shared" si="92"/>
        <v>44.205806127634453</v>
      </c>
      <c r="J198" s="2">
        <f t="shared" si="93"/>
        <v>17310.58005879098</v>
      </c>
      <c r="K198" s="1">
        <f t="shared" si="94"/>
        <v>23836.426943316041</v>
      </c>
      <c r="L198" s="1"/>
      <c r="M198" s="1"/>
      <c r="N198" s="1"/>
    </row>
    <row r="199" spans="6:14">
      <c r="F199">
        <f t="shared" si="90"/>
        <v>197</v>
      </c>
      <c r="G199" s="1">
        <f t="shared" si="89"/>
        <v>415.9481983904339</v>
      </c>
      <c r="H199" s="1">
        <f t="shared" si="91"/>
        <v>372.67174824345648</v>
      </c>
      <c r="I199" s="1">
        <f t="shared" si="92"/>
        <v>43.276450146977453</v>
      </c>
      <c r="J199" s="2">
        <f t="shared" si="93"/>
        <v>16937.908310547522</v>
      </c>
      <c r="K199" s="1">
        <f t="shared" si="94"/>
        <v>23879.70339346302</v>
      </c>
      <c r="L199" s="1"/>
      <c r="M199" s="1"/>
      <c r="N199" s="1"/>
    </row>
    <row r="200" spans="6:14">
      <c r="F200">
        <f t="shared" si="90"/>
        <v>198</v>
      </c>
      <c r="G200" s="1">
        <f t="shared" si="89"/>
        <v>415.9481983904339</v>
      </c>
      <c r="H200" s="1">
        <f t="shared" si="91"/>
        <v>373.60342761406508</v>
      </c>
      <c r="I200" s="1">
        <f t="shared" si="92"/>
        <v>42.344770776368804</v>
      </c>
      <c r="J200" s="2">
        <f t="shared" si="93"/>
        <v>16564.304882933458</v>
      </c>
      <c r="K200" s="1">
        <f t="shared" si="94"/>
        <v>23922.04816423939</v>
      </c>
      <c r="L200" s="1"/>
      <c r="M200" s="1"/>
      <c r="N200" s="1"/>
    </row>
    <row r="201" spans="6:14">
      <c r="F201">
        <f t="shared" si="90"/>
        <v>199</v>
      </c>
      <c r="G201" s="1">
        <f t="shared" si="89"/>
        <v>415.94819839043396</v>
      </c>
      <c r="H201" s="1">
        <f t="shared" si="91"/>
        <v>374.53743618310034</v>
      </c>
      <c r="I201" s="1">
        <f t="shared" si="92"/>
        <v>41.410762207333647</v>
      </c>
      <c r="J201" s="2">
        <f t="shared" si="93"/>
        <v>16189.767446750358</v>
      </c>
      <c r="K201" s="1">
        <f t="shared" si="94"/>
        <v>23963.458926446725</v>
      </c>
      <c r="L201" s="1"/>
      <c r="M201" s="1"/>
      <c r="N201" s="1"/>
    </row>
    <row r="202" spans="6:14">
      <c r="F202">
        <f t="shared" si="90"/>
        <v>200</v>
      </c>
      <c r="G202" s="1">
        <f t="shared" si="89"/>
        <v>415.94819839043384</v>
      </c>
      <c r="H202" s="1">
        <f t="shared" si="91"/>
        <v>375.47377977355796</v>
      </c>
      <c r="I202" s="1">
        <f t="shared" si="92"/>
        <v>40.474418616875894</v>
      </c>
      <c r="J202" s="2">
        <f t="shared" si="93"/>
        <v>15814.293666976801</v>
      </c>
      <c r="K202" s="1">
        <f t="shared" si="94"/>
        <v>24003.9333450636</v>
      </c>
      <c r="L202" s="1"/>
      <c r="M202" s="1"/>
      <c r="N202" s="1"/>
    </row>
    <row r="203" spans="6:14">
      <c r="F203">
        <f t="shared" si="90"/>
        <v>201</v>
      </c>
      <c r="G203" s="1">
        <f t="shared" si="89"/>
        <v>415.9481983904339</v>
      </c>
      <c r="H203" s="1">
        <f t="shared" si="91"/>
        <v>376.4124642229919</v>
      </c>
      <c r="I203" s="1">
        <f t="shared" si="92"/>
        <v>39.535734167442001</v>
      </c>
      <c r="J203" s="2">
        <f t="shared" si="93"/>
        <v>15437.881202753808</v>
      </c>
      <c r="K203" s="1">
        <f t="shared" si="94"/>
        <v>24043.469079231043</v>
      </c>
      <c r="L203" s="1"/>
      <c r="M203" s="1"/>
      <c r="N203" s="1"/>
    </row>
    <row r="204" spans="6:14">
      <c r="F204">
        <f t="shared" si="90"/>
        <v>202</v>
      </c>
      <c r="G204" s="1">
        <f t="shared" si="89"/>
        <v>415.9481983904339</v>
      </c>
      <c r="H204" s="1">
        <f t="shared" si="91"/>
        <v>377.35349538354939</v>
      </c>
      <c r="I204" s="1">
        <f t="shared" si="92"/>
        <v>38.594703006884522</v>
      </c>
      <c r="J204" s="2">
        <f t="shared" si="93"/>
        <v>15060.527707370258</v>
      </c>
      <c r="K204" s="1">
        <f t="shared" si="94"/>
        <v>24082.063782237929</v>
      </c>
      <c r="L204" s="1"/>
      <c r="M204" s="1"/>
      <c r="N204" s="1"/>
    </row>
    <row r="205" spans="6:14">
      <c r="F205">
        <f t="shared" si="90"/>
        <v>203</v>
      </c>
      <c r="G205" s="1">
        <f t="shared" si="89"/>
        <v>415.9481983904339</v>
      </c>
      <c r="H205" s="1">
        <f t="shared" si="91"/>
        <v>378.29687912200825</v>
      </c>
      <c r="I205" s="1">
        <f t="shared" si="92"/>
        <v>37.651319268425645</v>
      </c>
      <c r="J205" s="2">
        <f t="shared" si="93"/>
        <v>14682.23082824825</v>
      </c>
      <c r="K205" s="1">
        <f t="shared" si="94"/>
        <v>24119.715101506354</v>
      </c>
      <c r="L205" s="1"/>
      <c r="M205" s="1"/>
      <c r="N205" s="1"/>
    </row>
    <row r="206" spans="6:14">
      <c r="F206">
        <f t="shared" si="90"/>
        <v>204</v>
      </c>
      <c r="G206" s="1">
        <f t="shared" si="89"/>
        <v>415.9481983904339</v>
      </c>
      <c r="H206" s="1">
        <f t="shared" si="91"/>
        <v>379.24262131981328</v>
      </c>
      <c r="I206" s="1">
        <f t="shared" si="92"/>
        <v>36.705577070620627</v>
      </c>
      <c r="J206" s="2">
        <f t="shared" si="93"/>
        <v>14302.988206928436</v>
      </c>
      <c r="K206" s="1">
        <f t="shared" si="94"/>
        <v>24156.420678576975</v>
      </c>
      <c r="L206" s="1"/>
      <c r="M206" s="1"/>
      <c r="N206" s="1"/>
    </row>
    <row r="207" spans="6:14">
      <c r="F207">
        <f t="shared" si="90"/>
        <v>205</v>
      </c>
      <c r="G207" s="1">
        <f t="shared" si="89"/>
        <v>415.9481983904339</v>
      </c>
      <c r="H207" s="1">
        <f t="shared" si="91"/>
        <v>380.19072787311279</v>
      </c>
      <c r="I207" s="1">
        <f t="shared" si="92"/>
        <v>35.757470517321089</v>
      </c>
      <c r="J207" s="2">
        <f t="shared" si="93"/>
        <v>13922.797479055323</v>
      </c>
      <c r="K207" s="1">
        <f t="shared" si="94"/>
        <v>24192.178149094296</v>
      </c>
      <c r="L207" s="1"/>
      <c r="M207" s="1"/>
      <c r="N207" s="1"/>
    </row>
    <row r="208" spans="6:14">
      <c r="F208">
        <f t="shared" si="90"/>
        <v>206</v>
      </c>
      <c r="G208" s="1">
        <f t="shared" si="89"/>
        <v>415.9481983904339</v>
      </c>
      <c r="H208" s="1">
        <f t="shared" si="91"/>
        <v>381.14120469279561</v>
      </c>
      <c r="I208" s="1">
        <f t="shared" si="92"/>
        <v>34.806993697638312</v>
      </c>
      <c r="J208" s="2">
        <f t="shared" si="93"/>
        <v>13541.656274362527</v>
      </c>
      <c r="K208" s="1">
        <f t="shared" si="94"/>
        <v>24226.985142791935</v>
      </c>
      <c r="L208" s="1"/>
      <c r="M208" s="1"/>
      <c r="N208" s="1"/>
    </row>
    <row r="209" spans="6:14">
      <c r="F209">
        <f t="shared" si="90"/>
        <v>207</v>
      </c>
      <c r="G209" s="1">
        <f t="shared" si="89"/>
        <v>415.94819839043384</v>
      </c>
      <c r="H209" s="1">
        <f t="shared" si="91"/>
        <v>382.09405770452753</v>
      </c>
      <c r="I209" s="1">
        <f t="shared" si="92"/>
        <v>33.854140685906316</v>
      </c>
      <c r="J209" s="2">
        <f t="shared" si="93"/>
        <v>13159.562216658</v>
      </c>
      <c r="K209" s="1">
        <f t="shared" si="94"/>
        <v>24260.839283477842</v>
      </c>
      <c r="L209" s="1"/>
      <c r="M209" s="1"/>
      <c r="N209" s="1"/>
    </row>
    <row r="210" spans="6:14">
      <c r="F210">
        <f t="shared" si="90"/>
        <v>208</v>
      </c>
      <c r="G210" s="1">
        <f t="shared" si="89"/>
        <v>415.9481983904339</v>
      </c>
      <c r="H210" s="1">
        <f t="shared" si="91"/>
        <v>383.04929284878892</v>
      </c>
      <c r="I210" s="1">
        <f t="shared" si="92"/>
        <v>32.898905541645</v>
      </c>
      <c r="J210" s="2">
        <f t="shared" si="93"/>
        <v>12776.51292380921</v>
      </c>
      <c r="K210" s="1">
        <f t="shared" si="94"/>
        <v>24293.738189019488</v>
      </c>
      <c r="L210" s="1"/>
      <c r="M210" s="1"/>
      <c r="N210" s="1"/>
    </row>
    <row r="211" spans="6:14">
      <c r="F211">
        <f t="shared" si="90"/>
        <v>209</v>
      </c>
      <c r="G211" s="1">
        <f t="shared" si="89"/>
        <v>415.94819839043384</v>
      </c>
      <c r="H211" s="1">
        <f t="shared" si="91"/>
        <v>384.0069160809108</v>
      </c>
      <c r="I211" s="1">
        <f t="shared" si="92"/>
        <v>31.941282309523025</v>
      </c>
      <c r="J211" s="2">
        <f t="shared" si="93"/>
        <v>12392.5060077283</v>
      </c>
      <c r="K211" s="1">
        <f t="shared" si="94"/>
        <v>24325.679471329011</v>
      </c>
      <c r="L211" s="1"/>
      <c r="M211" s="1"/>
      <c r="N211" s="1"/>
    </row>
    <row r="212" spans="6:14">
      <c r="F212">
        <f t="shared" si="90"/>
        <v>210</v>
      </c>
      <c r="G212" s="1">
        <f t="shared" si="89"/>
        <v>415.94819839043384</v>
      </c>
      <c r="H212" s="1">
        <f t="shared" si="91"/>
        <v>384.9669333711131</v>
      </c>
      <c r="I212" s="1">
        <f t="shared" si="92"/>
        <v>30.981265019320748</v>
      </c>
      <c r="J212" s="2">
        <f t="shared" si="93"/>
        <v>12007.539074357186</v>
      </c>
      <c r="K212" s="1">
        <f t="shared" si="94"/>
        <v>24356.660736348331</v>
      </c>
      <c r="L212" s="1"/>
      <c r="M212" s="1"/>
      <c r="N212" s="1"/>
    </row>
    <row r="213" spans="6:14">
      <c r="F213">
        <f t="shared" si="90"/>
        <v>211</v>
      </c>
      <c r="G213" s="1">
        <f t="shared" si="89"/>
        <v>415.9481983904339</v>
      </c>
      <c r="H213" s="1">
        <f t="shared" si="91"/>
        <v>385.92935070454092</v>
      </c>
      <c r="I213" s="1">
        <f t="shared" si="92"/>
        <v>30.018847685892965</v>
      </c>
      <c r="J213" s="2">
        <f t="shared" si="93"/>
        <v>11621.609723652646</v>
      </c>
      <c r="K213" s="1">
        <f t="shared" si="94"/>
        <v>24386.679584034224</v>
      </c>
      <c r="L213" s="1"/>
      <c r="M213" s="1"/>
      <c r="N213" s="1"/>
    </row>
    <row r="214" spans="6:14">
      <c r="F214">
        <f t="shared" si="90"/>
        <v>212</v>
      </c>
      <c r="G214" s="1">
        <f t="shared" si="89"/>
        <v>415.9481983904339</v>
      </c>
      <c r="H214" s="1">
        <f t="shared" si="91"/>
        <v>386.89417408130231</v>
      </c>
      <c r="I214" s="1">
        <f t="shared" si="92"/>
        <v>29.054024309131616</v>
      </c>
      <c r="J214" s="2">
        <f t="shared" si="93"/>
        <v>11234.715549571343</v>
      </c>
      <c r="K214" s="1">
        <f t="shared" si="94"/>
        <v>24415.733608343355</v>
      </c>
      <c r="L214" s="1"/>
      <c r="M214" s="1"/>
      <c r="N214" s="1"/>
    </row>
    <row r="215" spans="6:14">
      <c r="F215">
        <f t="shared" si="90"/>
        <v>213</v>
      </c>
      <c r="G215" s="1">
        <f t="shared" si="89"/>
        <v>415.9481983904339</v>
      </c>
      <c r="H215" s="1">
        <f t="shared" si="91"/>
        <v>387.86140951650555</v>
      </c>
      <c r="I215" s="1">
        <f t="shared" si="92"/>
        <v>28.086788873928359</v>
      </c>
      <c r="J215" s="2">
        <f t="shared" si="93"/>
        <v>10846.854140054838</v>
      </c>
      <c r="K215" s="1">
        <f t="shared" si="94"/>
        <v>24443.820397217281</v>
      </c>
      <c r="L215" s="1"/>
      <c r="M215" s="1"/>
      <c r="N215" s="1"/>
    </row>
    <row r="216" spans="6:14">
      <c r="F216">
        <f t="shared" si="90"/>
        <v>214</v>
      </c>
      <c r="G216" s="1">
        <f t="shared" si="89"/>
        <v>415.94819839043384</v>
      </c>
      <c r="H216" s="1">
        <f t="shared" si="91"/>
        <v>388.83106304029673</v>
      </c>
      <c r="I216" s="1">
        <f t="shared" si="92"/>
        <v>27.117135350137097</v>
      </c>
      <c r="J216" s="2">
        <f t="shared" si="93"/>
        <v>10458.023077014541</v>
      </c>
      <c r="K216" s="1">
        <f t="shared" si="94"/>
        <v>24470.937532567419</v>
      </c>
      <c r="L216" s="1"/>
      <c r="M216" s="1"/>
      <c r="N216" s="1"/>
    </row>
    <row r="217" spans="6:14">
      <c r="F217">
        <f t="shared" si="90"/>
        <v>215</v>
      </c>
      <c r="G217" s="1">
        <f t="shared" si="89"/>
        <v>415.94819839043384</v>
      </c>
      <c r="H217" s="1">
        <f t="shared" si="91"/>
        <v>389.8031406978975</v>
      </c>
      <c r="I217" s="1">
        <f t="shared" si="92"/>
        <v>26.145057692536351</v>
      </c>
      <c r="J217" s="2">
        <f t="shared" si="93"/>
        <v>10068.219936316644</v>
      </c>
      <c r="K217" s="1">
        <f t="shared" si="94"/>
        <v>24497.082590259957</v>
      </c>
      <c r="L217" s="1"/>
      <c r="M217" s="1"/>
      <c r="N217" s="1"/>
    </row>
    <row r="218" spans="6:14">
      <c r="F218">
        <f t="shared" si="90"/>
        <v>216</v>
      </c>
      <c r="G218" s="1">
        <f t="shared" si="89"/>
        <v>415.9481983904339</v>
      </c>
      <c r="H218" s="1">
        <f t="shared" si="91"/>
        <v>390.77764854964232</v>
      </c>
      <c r="I218" s="1">
        <f t="shared" si="92"/>
        <v>25.170549840791608</v>
      </c>
      <c r="J218" s="2">
        <f t="shared" si="93"/>
        <v>9677.4422877670022</v>
      </c>
      <c r="K218" s="1">
        <f t="shared" si="94"/>
        <v>24522.253140100747</v>
      </c>
      <c r="L218" s="1"/>
      <c r="M218" s="1"/>
      <c r="N218" s="1"/>
    </row>
    <row r="219" spans="6:14">
      <c r="F219">
        <f t="shared" si="90"/>
        <v>217</v>
      </c>
      <c r="G219" s="1">
        <f t="shared" si="89"/>
        <v>415.9481983904339</v>
      </c>
      <c r="H219" s="1">
        <f t="shared" si="91"/>
        <v>391.75459267101638</v>
      </c>
      <c r="I219" s="1">
        <f t="shared" si="92"/>
        <v>24.193605719417505</v>
      </c>
      <c r="J219" s="2">
        <f t="shared" si="93"/>
        <v>9285.687695095985</v>
      </c>
      <c r="K219" s="1">
        <f t="shared" si="94"/>
        <v>24546.446745820165</v>
      </c>
      <c r="L219" s="1"/>
      <c r="M219" s="1"/>
      <c r="N219" s="1"/>
    </row>
    <row r="220" spans="6:14">
      <c r="F220">
        <f t="shared" si="90"/>
        <v>218</v>
      </c>
      <c r="G220" s="1">
        <f t="shared" si="89"/>
        <v>415.94819839043384</v>
      </c>
      <c r="H220" s="1">
        <f t="shared" si="91"/>
        <v>392.73397915269391</v>
      </c>
      <c r="I220" s="1">
        <f t="shared" si="92"/>
        <v>23.214219237739965</v>
      </c>
      <c r="J220" s="2">
        <f t="shared" si="93"/>
        <v>8892.9537159432912</v>
      </c>
      <c r="K220" s="1">
        <f t="shared" si="94"/>
        <v>24569.660965057905</v>
      </c>
      <c r="L220" s="1"/>
      <c r="M220" s="1"/>
      <c r="N220" s="1"/>
    </row>
    <row r="221" spans="6:14">
      <c r="F221">
        <f t="shared" si="90"/>
        <v>219</v>
      </c>
      <c r="G221" s="1">
        <f t="shared" si="89"/>
        <v>415.9481983904339</v>
      </c>
      <c r="H221" s="1">
        <f t="shared" si="91"/>
        <v>393.7158141005757</v>
      </c>
      <c r="I221" s="1">
        <f t="shared" si="92"/>
        <v>22.232384289858228</v>
      </c>
      <c r="J221" s="2">
        <f t="shared" si="93"/>
        <v>8499.2379018427164</v>
      </c>
      <c r="K221" s="1">
        <f t="shared" si="94"/>
        <v>24591.893349347763</v>
      </c>
      <c r="L221" s="1"/>
      <c r="M221" s="1"/>
      <c r="N221" s="1"/>
    </row>
    <row r="222" spans="6:14">
      <c r="F222">
        <f t="shared" si="90"/>
        <v>220</v>
      </c>
      <c r="G222" s="1">
        <f t="shared" si="89"/>
        <v>415.9481983904339</v>
      </c>
      <c r="H222" s="1">
        <f t="shared" si="91"/>
        <v>394.70010363582713</v>
      </c>
      <c r="I222" s="1">
        <f t="shared" si="92"/>
        <v>21.248094754606793</v>
      </c>
      <c r="J222" s="2">
        <f t="shared" si="93"/>
        <v>8104.5377982068894</v>
      </c>
      <c r="K222" s="1">
        <f t="shared" si="94"/>
        <v>24613.14144410237</v>
      </c>
      <c r="L222" s="1"/>
      <c r="M222" s="1"/>
      <c r="N222" s="1"/>
    </row>
    <row r="223" spans="6:14">
      <c r="F223">
        <f t="shared" si="90"/>
        <v>221</v>
      </c>
      <c r="G223" s="1">
        <f t="shared" si="89"/>
        <v>415.9481983904339</v>
      </c>
      <c r="H223" s="1">
        <f t="shared" si="91"/>
        <v>395.68685389491668</v>
      </c>
      <c r="I223" s="1">
        <f t="shared" si="92"/>
        <v>20.261344495517225</v>
      </c>
      <c r="J223" s="2">
        <f t="shared" si="93"/>
        <v>7708.8509443119729</v>
      </c>
      <c r="K223" s="1">
        <f t="shared" si="94"/>
        <v>24633.402788597887</v>
      </c>
      <c r="L223" s="1"/>
      <c r="M223" s="1"/>
      <c r="N223" s="1"/>
    </row>
    <row r="224" spans="6:14">
      <c r="F224">
        <f t="shared" si="90"/>
        <v>222</v>
      </c>
      <c r="G224" s="1">
        <f t="shared" si="89"/>
        <v>415.9481983904339</v>
      </c>
      <c r="H224" s="1">
        <f t="shared" si="91"/>
        <v>396.67607102965394</v>
      </c>
      <c r="I224" s="1">
        <f t="shared" si="92"/>
        <v>19.272127360779933</v>
      </c>
      <c r="J224" s="2">
        <f t="shared" si="93"/>
        <v>7312.1748732823189</v>
      </c>
      <c r="K224" s="1">
        <f t="shared" si="94"/>
        <v>24652.674915958665</v>
      </c>
      <c r="L224" s="1"/>
      <c r="M224" s="1"/>
      <c r="N224" s="1"/>
    </row>
    <row r="225" spans="6:14">
      <c r="F225">
        <f t="shared" si="90"/>
        <v>223</v>
      </c>
      <c r="G225" s="1">
        <f t="shared" si="89"/>
        <v>415.94819839043396</v>
      </c>
      <c r="H225" s="1">
        <f t="shared" si="91"/>
        <v>397.66776120722818</v>
      </c>
      <c r="I225" s="1">
        <f t="shared" si="92"/>
        <v>18.280437183205798</v>
      </c>
      <c r="J225" s="2">
        <f t="shared" si="93"/>
        <v>6914.5071120750908</v>
      </c>
      <c r="K225" s="1">
        <f t="shared" si="94"/>
        <v>24670.955353141871</v>
      </c>
      <c r="L225" s="1"/>
      <c r="M225" s="1"/>
      <c r="N225" s="1"/>
    </row>
    <row r="226" spans="6:14">
      <c r="F226">
        <f t="shared" si="90"/>
        <v>224</v>
      </c>
      <c r="G226" s="1">
        <f t="shared" si="89"/>
        <v>415.9481983904339</v>
      </c>
      <c r="H226" s="1">
        <f t="shared" si="91"/>
        <v>398.66193061024615</v>
      </c>
      <c r="I226" s="1">
        <f t="shared" si="92"/>
        <v>17.286267780187728</v>
      </c>
      <c r="J226" s="2">
        <f t="shared" si="93"/>
        <v>6515.8451814648452</v>
      </c>
      <c r="K226" s="1">
        <f t="shared" si="94"/>
        <v>24688.241620922061</v>
      </c>
      <c r="L226" s="1"/>
      <c r="M226" s="1"/>
      <c r="N226" s="1"/>
    </row>
    <row r="227" spans="6:14">
      <c r="F227">
        <f t="shared" si="90"/>
        <v>225</v>
      </c>
      <c r="G227" s="1">
        <f t="shared" si="89"/>
        <v>415.94819839043396</v>
      </c>
      <c r="H227" s="1">
        <f t="shared" si="91"/>
        <v>399.65858543677183</v>
      </c>
      <c r="I227" s="1">
        <f t="shared" si="92"/>
        <v>16.289612953662115</v>
      </c>
      <c r="J227" s="2">
        <f t="shared" si="93"/>
        <v>6116.1865960280729</v>
      </c>
      <c r="K227" s="1">
        <f t="shared" si="94"/>
        <v>24704.531233875725</v>
      </c>
      <c r="L227" s="1"/>
      <c r="M227" s="1"/>
      <c r="N227" s="1"/>
    </row>
    <row r="228" spans="6:14">
      <c r="F228">
        <f t="shared" si="90"/>
        <v>226</v>
      </c>
      <c r="G228" s="1">
        <f t="shared" si="89"/>
        <v>415.94819839043396</v>
      </c>
      <c r="H228" s="1">
        <f t="shared" si="91"/>
        <v>400.65773190036379</v>
      </c>
      <c r="I228" s="1">
        <f t="shared" si="92"/>
        <v>15.290466490070182</v>
      </c>
      <c r="J228" s="2">
        <f t="shared" si="93"/>
        <v>5715.5288641277093</v>
      </c>
      <c r="K228" s="1">
        <f t="shared" si="94"/>
        <v>24719.821700365796</v>
      </c>
      <c r="L228" s="1"/>
      <c r="M228" s="1"/>
      <c r="N228" s="1"/>
    </row>
    <row r="229" spans="6:14">
      <c r="F229">
        <f t="shared" si="90"/>
        <v>227</v>
      </c>
      <c r="G229" s="1">
        <f t="shared" si="89"/>
        <v>415.94819839043396</v>
      </c>
      <c r="H229" s="1">
        <f t="shared" si="91"/>
        <v>401.65937623011467</v>
      </c>
      <c r="I229" s="1">
        <f t="shared" si="92"/>
        <v>14.288822160319274</v>
      </c>
      <c r="J229" s="2">
        <f t="shared" si="93"/>
        <v>5313.8694878975948</v>
      </c>
      <c r="K229" s="1">
        <f t="shared" si="94"/>
        <v>24734.110522526116</v>
      </c>
      <c r="L229" s="1"/>
      <c r="M229" s="1"/>
      <c r="N229" s="1"/>
    </row>
    <row r="230" spans="6:14">
      <c r="F230">
        <f t="shared" si="90"/>
        <v>228</v>
      </c>
      <c r="G230" s="1">
        <f t="shared" si="89"/>
        <v>415.94819839043407</v>
      </c>
      <c r="H230" s="1">
        <f t="shared" si="91"/>
        <v>402.66352467069009</v>
      </c>
      <c r="I230" s="1">
        <f t="shared" si="92"/>
        <v>13.284673719743987</v>
      </c>
      <c r="J230" s="2">
        <f t="shared" si="93"/>
        <v>4911.2059632269047</v>
      </c>
      <c r="K230" s="1">
        <f t="shared" si="94"/>
        <v>24747.39519624586</v>
      </c>
      <c r="L230" s="1"/>
      <c r="M230" s="1"/>
      <c r="N230" s="1"/>
    </row>
    <row r="231" spans="6:14">
      <c r="F231">
        <f t="shared" si="90"/>
        <v>229</v>
      </c>
      <c r="G231" s="1">
        <f t="shared" si="89"/>
        <v>415.94819839043396</v>
      </c>
      <c r="H231" s="1">
        <f t="shared" si="91"/>
        <v>403.67018348236672</v>
      </c>
      <c r="I231" s="1">
        <f t="shared" si="92"/>
        <v>12.278014908067263</v>
      </c>
      <c r="J231" s="2">
        <f t="shared" si="93"/>
        <v>4507.5357797445376</v>
      </c>
      <c r="K231" s="1">
        <f t="shared" si="94"/>
        <v>24759.673211153928</v>
      </c>
      <c r="L231" s="1"/>
      <c r="M231" s="1"/>
      <c r="N231" s="1"/>
    </row>
    <row r="232" spans="6:14">
      <c r="F232">
        <f t="shared" si="90"/>
        <v>230</v>
      </c>
      <c r="G232" s="1">
        <f t="shared" si="89"/>
        <v>415.94819839043396</v>
      </c>
      <c r="H232" s="1">
        <f t="shared" si="91"/>
        <v>404.67935894107262</v>
      </c>
      <c r="I232" s="1">
        <f t="shared" si="92"/>
        <v>11.268839449361344</v>
      </c>
      <c r="J232" s="2">
        <f t="shared" si="93"/>
        <v>4102.856420803465</v>
      </c>
      <c r="K232" s="1">
        <f t="shared" si="94"/>
        <v>24770.942050603287</v>
      </c>
      <c r="L232" s="1"/>
      <c r="M232" s="1"/>
      <c r="N232" s="1"/>
    </row>
    <row r="233" spans="6:14">
      <c r="F233">
        <f t="shared" si="90"/>
        <v>231</v>
      </c>
      <c r="G233" s="1">
        <f t="shared" si="89"/>
        <v>415.9481983904339</v>
      </c>
      <c r="H233" s="1">
        <f t="shared" si="91"/>
        <v>405.69105733842525</v>
      </c>
      <c r="I233" s="1">
        <f t="shared" si="92"/>
        <v>10.257141052008663</v>
      </c>
      <c r="J233" s="2">
        <f t="shared" si="93"/>
        <v>3697.1653634650397</v>
      </c>
      <c r="K233" s="1">
        <f t="shared" si="94"/>
        <v>24781.199191655298</v>
      </c>
      <c r="L233" s="1"/>
      <c r="M233" s="1"/>
      <c r="N233" s="1"/>
    </row>
    <row r="234" spans="6:14">
      <c r="F234">
        <f t="shared" si="90"/>
        <v>232</v>
      </c>
      <c r="G234" s="1">
        <f t="shared" si="89"/>
        <v>415.94819839043407</v>
      </c>
      <c r="H234" s="1">
        <f t="shared" si="91"/>
        <v>406.70528498177146</v>
      </c>
      <c r="I234" s="1">
        <f t="shared" si="92"/>
        <v>9.2429134086626004</v>
      </c>
      <c r="J234" s="2">
        <f t="shared" si="93"/>
        <v>3290.4600784832683</v>
      </c>
      <c r="K234" s="1">
        <f t="shared" si="94"/>
        <v>24790.442105063961</v>
      </c>
      <c r="L234" s="1"/>
      <c r="M234" s="1"/>
      <c r="N234" s="1"/>
    </row>
    <row r="235" spans="6:14">
      <c r="F235">
        <f t="shared" si="90"/>
        <v>233</v>
      </c>
      <c r="G235" s="1">
        <f t="shared" si="89"/>
        <v>415.94819839043396</v>
      </c>
      <c r="H235" s="1">
        <f t="shared" si="91"/>
        <v>407.72204819422581</v>
      </c>
      <c r="I235" s="1">
        <f t="shared" si="92"/>
        <v>8.2261501962081702</v>
      </c>
      <c r="J235" s="2">
        <f t="shared" si="93"/>
        <v>2882.7380302890424</v>
      </c>
      <c r="K235" s="1">
        <f t="shared" si="94"/>
        <v>24798.668255260171</v>
      </c>
      <c r="L235" s="1"/>
      <c r="M235" s="1"/>
      <c r="N235" s="1"/>
    </row>
    <row r="236" spans="6:14">
      <c r="F236">
        <f t="shared" si="90"/>
        <v>234</v>
      </c>
      <c r="G236" s="1">
        <f t="shared" si="89"/>
        <v>415.94819839043396</v>
      </c>
      <c r="H236" s="1">
        <f t="shared" si="91"/>
        <v>408.74135331471138</v>
      </c>
      <c r="I236" s="1">
        <f t="shared" si="92"/>
        <v>7.2068450757226064</v>
      </c>
      <c r="J236" s="2">
        <f t="shared" si="93"/>
        <v>2473.996676974331</v>
      </c>
      <c r="K236" s="1">
        <f t="shared" si="94"/>
        <v>24805.875100335892</v>
      </c>
      <c r="L236" s="1"/>
      <c r="M236" s="1"/>
      <c r="N236" s="1"/>
    </row>
    <row r="237" spans="6:14">
      <c r="F237">
        <f t="shared" si="90"/>
        <v>235</v>
      </c>
      <c r="G237" s="1">
        <f t="shared" si="89"/>
        <v>415.9481983904339</v>
      </c>
      <c r="H237" s="1">
        <f t="shared" si="91"/>
        <v>409.7632066979981</v>
      </c>
      <c r="I237" s="1">
        <f t="shared" si="92"/>
        <v>6.1849916924358279</v>
      </c>
      <c r="J237" s="2">
        <f t="shared" si="93"/>
        <v>2064.2334702763328</v>
      </c>
      <c r="K237" s="1">
        <f t="shared" si="94"/>
        <v>24812.060092028329</v>
      </c>
      <c r="L237" s="1"/>
      <c r="M237" s="1"/>
      <c r="N237" s="1"/>
    </row>
    <row r="238" spans="6:14">
      <c r="F238">
        <f t="shared" si="90"/>
        <v>236</v>
      </c>
      <c r="G238" s="1">
        <f t="shared" si="89"/>
        <v>415.94819839043396</v>
      </c>
      <c r="H238" s="1">
        <f t="shared" si="91"/>
        <v>410.78761471474314</v>
      </c>
      <c r="I238" s="1">
        <f t="shared" si="92"/>
        <v>5.1605836756908321</v>
      </c>
      <c r="J238" s="2">
        <f t="shared" si="93"/>
        <v>1653.4458555615897</v>
      </c>
      <c r="K238" s="1">
        <f t="shared" si="94"/>
        <v>24817.220675704019</v>
      </c>
      <c r="L238" s="1"/>
      <c r="M238" s="1"/>
      <c r="N238" s="1"/>
    </row>
    <row r="239" spans="6:14">
      <c r="F239">
        <f t="shared" si="90"/>
        <v>237</v>
      </c>
      <c r="G239" s="1">
        <f t="shared" si="89"/>
        <v>415.94819839043396</v>
      </c>
      <c r="H239" s="1">
        <f t="shared" si="91"/>
        <v>411.81458375152999</v>
      </c>
      <c r="I239" s="1">
        <f t="shared" si="92"/>
        <v>4.1336146389039747</v>
      </c>
      <c r="J239" s="2">
        <f t="shared" si="93"/>
        <v>1241.6312718100598</v>
      </c>
      <c r="K239" s="1">
        <f t="shared" si="94"/>
        <v>24821.354290342922</v>
      </c>
      <c r="L239" s="1"/>
      <c r="M239" s="1"/>
      <c r="N239" s="1"/>
    </row>
    <row r="240" spans="6:14">
      <c r="F240">
        <f t="shared" si="90"/>
        <v>238</v>
      </c>
      <c r="G240" s="1">
        <f t="shared" si="89"/>
        <v>415.94819839043396</v>
      </c>
      <c r="H240" s="1">
        <f t="shared" si="91"/>
        <v>412.84412021090878</v>
      </c>
      <c r="I240" s="1">
        <f t="shared" si="92"/>
        <v>3.1040781795251497</v>
      </c>
      <c r="J240" s="2">
        <f t="shared" si="93"/>
        <v>828.787151599151</v>
      </c>
      <c r="K240" s="1">
        <f t="shared" si="94"/>
        <v>24824.458368522446</v>
      </c>
      <c r="L240" s="1"/>
      <c r="M240" s="1"/>
      <c r="N240" s="1"/>
    </row>
    <row r="241" spans="6:14">
      <c r="F241">
        <f t="shared" si="90"/>
        <v>239</v>
      </c>
      <c r="G241" s="1">
        <f t="shared" si="89"/>
        <v>415.94819839043413</v>
      </c>
      <c r="H241" s="1">
        <f t="shared" si="91"/>
        <v>413.87623051143623</v>
      </c>
      <c r="I241" s="1">
        <f t="shared" si="92"/>
        <v>2.0719678789978775</v>
      </c>
      <c r="J241" s="2">
        <f t="shared" si="93"/>
        <v>414.91092108771477</v>
      </c>
      <c r="K241" s="1">
        <f t="shared" si="94"/>
        <v>24826.530336401443</v>
      </c>
      <c r="L241" s="1"/>
      <c r="M241" s="1"/>
      <c r="N241" s="1"/>
    </row>
    <row r="242" spans="6:14">
      <c r="F242">
        <f t="shared" si="90"/>
        <v>240</v>
      </c>
      <c r="G242" s="1">
        <f t="shared" si="89"/>
        <v>415.94819839043396</v>
      </c>
      <c r="H242" s="1">
        <f t="shared" si="91"/>
        <v>414.91092108771466</v>
      </c>
      <c r="I242" s="1">
        <f t="shared" si="92"/>
        <v>1.037277302719287</v>
      </c>
      <c r="J242" s="2">
        <f t="shared" si="93"/>
        <v>1.1368683772161603E-13</v>
      </c>
      <c r="K242" s="1">
        <f t="shared" si="94"/>
        <v>24827.567613704163</v>
      </c>
      <c r="L242" s="1"/>
      <c r="M242" s="1"/>
      <c r="N242" s="1"/>
    </row>
    <row r="243" spans="6:14">
      <c r="F243" t="str">
        <f t="shared" si="90"/>
        <v/>
      </c>
      <c r="G243" s="1" t="str">
        <f t="shared" si="89"/>
        <v/>
      </c>
      <c r="H243" s="1" t="str">
        <f t="shared" si="91"/>
        <v/>
      </c>
      <c r="I243" s="1">
        <f t="shared" si="92"/>
        <v>2.8421709430404008E-16</v>
      </c>
      <c r="J243" s="2" t="str">
        <f t="shared" si="93"/>
        <v/>
      </c>
      <c r="K243" s="1">
        <f t="shared" si="94"/>
        <v>24827.567613704163</v>
      </c>
      <c r="L243" s="1"/>
      <c r="M243" s="1"/>
      <c r="N243" s="1"/>
    </row>
    <row r="244" spans="6:14">
      <c r="F244" t="str">
        <f t="shared" si="90"/>
        <v/>
      </c>
      <c r="G244" s="1" t="str">
        <f t="shared" si="89"/>
        <v/>
      </c>
      <c r="H244" s="1" t="str">
        <f t="shared" si="91"/>
        <v/>
      </c>
      <c r="I244" s="1" t="str">
        <f t="shared" si="92"/>
        <v/>
      </c>
      <c r="J244" s="2" t="str">
        <f t="shared" si="93"/>
        <v/>
      </c>
      <c r="K244" s="1">
        <f t="shared" si="94"/>
        <v>24827.567613704163</v>
      </c>
      <c r="L244" s="1"/>
      <c r="M244" s="1"/>
      <c r="N244" s="1"/>
    </row>
    <row r="245" spans="6:14">
      <c r="F245" t="str">
        <f t="shared" si="90"/>
        <v/>
      </c>
      <c r="G245" s="1" t="str">
        <f t="shared" si="89"/>
        <v/>
      </c>
      <c r="H245" s="1" t="str">
        <f t="shared" si="91"/>
        <v/>
      </c>
      <c r="I245" s="1" t="str">
        <f t="shared" si="92"/>
        <v/>
      </c>
      <c r="J245" s="2" t="str">
        <f t="shared" si="93"/>
        <v/>
      </c>
      <c r="K245" s="1">
        <f t="shared" si="94"/>
        <v>24827.567613704163</v>
      </c>
      <c r="L245" s="1"/>
      <c r="M245" s="1"/>
      <c r="N245" s="1"/>
    </row>
    <row r="246" spans="6:14">
      <c r="F246" t="str">
        <f t="shared" si="90"/>
        <v/>
      </c>
      <c r="G246" s="1" t="str">
        <f t="shared" si="89"/>
        <v/>
      </c>
      <c r="H246" s="1" t="str">
        <f t="shared" si="91"/>
        <v/>
      </c>
      <c r="I246" s="1" t="str">
        <f t="shared" si="92"/>
        <v/>
      </c>
      <c r="J246" s="2" t="str">
        <f t="shared" si="93"/>
        <v/>
      </c>
      <c r="K246" s="1">
        <f t="shared" si="94"/>
        <v>24827.567613704163</v>
      </c>
      <c r="L246" s="1"/>
      <c r="M246" s="1"/>
      <c r="N246" s="1"/>
    </row>
    <row r="247" spans="6:14">
      <c r="F247" t="str">
        <f t="shared" si="90"/>
        <v/>
      </c>
      <c r="G247" s="1" t="str">
        <f t="shared" si="89"/>
        <v/>
      </c>
      <c r="H247" s="1" t="str">
        <f t="shared" si="91"/>
        <v/>
      </c>
      <c r="I247" s="1" t="str">
        <f t="shared" si="92"/>
        <v/>
      </c>
      <c r="J247" s="2" t="str">
        <f t="shared" si="93"/>
        <v/>
      </c>
      <c r="K247" s="1">
        <f t="shared" si="94"/>
        <v>24827.567613704163</v>
      </c>
      <c r="L247" s="1"/>
      <c r="M247" s="1"/>
      <c r="N247" s="1"/>
    </row>
    <row r="248" spans="6:14">
      <c r="F248" t="str">
        <f t="shared" si="90"/>
        <v/>
      </c>
      <c r="G248" s="1" t="str">
        <f t="shared" si="89"/>
        <v/>
      </c>
      <c r="H248" s="1" t="str">
        <f t="shared" si="91"/>
        <v/>
      </c>
      <c r="I248" s="1" t="str">
        <f t="shared" si="92"/>
        <v/>
      </c>
      <c r="J248" s="2" t="str">
        <f t="shared" si="93"/>
        <v/>
      </c>
      <c r="K248" s="1">
        <f t="shared" si="94"/>
        <v>24827.567613704163</v>
      </c>
      <c r="L248" s="1"/>
      <c r="M248" s="1"/>
      <c r="N248" s="1"/>
    </row>
    <row r="249" spans="6:14">
      <c r="F249" t="str">
        <f t="shared" si="90"/>
        <v/>
      </c>
      <c r="G249" s="1" t="str">
        <f t="shared" si="89"/>
        <v/>
      </c>
      <c r="H249" s="1" t="str">
        <f t="shared" si="91"/>
        <v/>
      </c>
      <c r="I249" s="1" t="str">
        <f t="shared" si="92"/>
        <v/>
      </c>
      <c r="J249" s="2" t="str">
        <f t="shared" si="93"/>
        <v/>
      </c>
      <c r="K249" s="1">
        <f t="shared" si="94"/>
        <v>24827.567613704163</v>
      </c>
      <c r="L249" s="1"/>
      <c r="M249" s="1"/>
      <c r="N249" s="1"/>
    </row>
    <row r="250" spans="6:14">
      <c r="F250" t="str">
        <f t="shared" si="90"/>
        <v/>
      </c>
      <c r="G250" s="1" t="str">
        <f t="shared" si="89"/>
        <v/>
      </c>
      <c r="H250" s="1" t="str">
        <f t="shared" si="91"/>
        <v/>
      </c>
      <c r="I250" s="1" t="str">
        <f t="shared" si="92"/>
        <v/>
      </c>
      <c r="J250" s="2" t="str">
        <f t="shared" si="93"/>
        <v/>
      </c>
      <c r="K250" s="1">
        <f t="shared" si="94"/>
        <v>24827.567613704163</v>
      </c>
      <c r="L250" s="1"/>
      <c r="M250" s="1"/>
      <c r="N250" s="1"/>
    </row>
    <row r="251" spans="6:14">
      <c r="F251" t="str">
        <f t="shared" si="90"/>
        <v/>
      </c>
      <c r="G251" s="1" t="str">
        <f t="shared" si="89"/>
        <v/>
      </c>
      <c r="H251" s="1" t="str">
        <f t="shared" si="91"/>
        <v/>
      </c>
      <c r="I251" s="1" t="str">
        <f t="shared" si="92"/>
        <v/>
      </c>
      <c r="J251" s="2" t="str">
        <f t="shared" si="93"/>
        <v/>
      </c>
      <c r="K251" s="1">
        <f t="shared" si="94"/>
        <v>24827.567613704163</v>
      </c>
      <c r="L251" s="1"/>
      <c r="M251" s="1"/>
      <c r="N251" s="1"/>
    </row>
    <row r="252" spans="6:14">
      <c r="F252" t="str">
        <f t="shared" si="90"/>
        <v/>
      </c>
      <c r="G252" s="1" t="str">
        <f t="shared" si="89"/>
        <v/>
      </c>
      <c r="H252" s="1" t="str">
        <f t="shared" si="91"/>
        <v/>
      </c>
      <c r="I252" s="1" t="str">
        <f t="shared" si="92"/>
        <v/>
      </c>
      <c r="J252" s="2" t="str">
        <f t="shared" si="93"/>
        <v/>
      </c>
      <c r="K252" s="1">
        <f t="shared" si="94"/>
        <v>24827.567613704163</v>
      </c>
      <c r="L252" s="1"/>
      <c r="M252" s="1"/>
      <c r="N252" s="1"/>
    </row>
    <row r="253" spans="6:14">
      <c r="F253" t="str">
        <f t="shared" si="90"/>
        <v/>
      </c>
      <c r="G253" s="1" t="str">
        <f t="shared" si="89"/>
        <v/>
      </c>
      <c r="H253" s="1" t="str">
        <f t="shared" si="91"/>
        <v/>
      </c>
      <c r="I253" s="1" t="str">
        <f t="shared" si="92"/>
        <v/>
      </c>
      <c r="J253" s="2" t="str">
        <f t="shared" si="93"/>
        <v/>
      </c>
      <c r="K253" s="1">
        <f t="shared" si="94"/>
        <v>24827.567613704163</v>
      </c>
      <c r="L253" s="1"/>
      <c r="M253" s="1"/>
      <c r="N253" s="1"/>
    </row>
    <row r="254" spans="6:14">
      <c r="F254" t="str">
        <f t="shared" si="90"/>
        <v/>
      </c>
      <c r="G254" s="1" t="str">
        <f t="shared" si="89"/>
        <v/>
      </c>
      <c r="H254" s="1" t="str">
        <f t="shared" si="91"/>
        <v/>
      </c>
      <c r="I254" s="1" t="str">
        <f t="shared" si="92"/>
        <v/>
      </c>
      <c r="J254" s="2" t="str">
        <f t="shared" si="93"/>
        <v/>
      </c>
      <c r="K254" s="1">
        <f t="shared" si="94"/>
        <v>24827.567613704163</v>
      </c>
      <c r="L254" s="1"/>
      <c r="M254" s="1"/>
      <c r="N254" s="1"/>
    </row>
    <row r="255" spans="6:14">
      <c r="F255" t="str">
        <f t="shared" si="90"/>
        <v/>
      </c>
      <c r="G255" s="1" t="str">
        <f t="shared" si="89"/>
        <v/>
      </c>
      <c r="H255" s="1" t="str">
        <f t="shared" si="91"/>
        <v/>
      </c>
      <c r="I255" s="1" t="str">
        <f t="shared" si="92"/>
        <v/>
      </c>
      <c r="J255" s="2" t="str">
        <f t="shared" si="93"/>
        <v/>
      </c>
      <c r="K255" s="1">
        <f t="shared" si="94"/>
        <v>24827.567613704163</v>
      </c>
      <c r="L255" s="1"/>
      <c r="M255" s="1"/>
      <c r="N255" s="1"/>
    </row>
    <row r="256" spans="6:14">
      <c r="F256" t="str">
        <f t="shared" si="90"/>
        <v/>
      </c>
      <c r="G256" s="1" t="str">
        <f t="shared" si="89"/>
        <v/>
      </c>
      <c r="H256" s="1" t="str">
        <f t="shared" si="91"/>
        <v/>
      </c>
      <c r="I256" s="1" t="str">
        <f t="shared" si="92"/>
        <v/>
      </c>
      <c r="J256" s="2" t="str">
        <f t="shared" si="93"/>
        <v/>
      </c>
      <c r="K256" s="1">
        <f t="shared" si="94"/>
        <v>24827.567613704163</v>
      </c>
      <c r="L256" s="1"/>
      <c r="M256" s="1"/>
      <c r="N256" s="1"/>
    </row>
    <row r="257" spans="6:14">
      <c r="F257" t="str">
        <f t="shared" si="90"/>
        <v/>
      </c>
      <c r="G257" s="1" t="str">
        <f t="shared" si="89"/>
        <v/>
      </c>
      <c r="H257" s="1" t="str">
        <f t="shared" si="91"/>
        <v/>
      </c>
      <c r="I257" s="1" t="str">
        <f t="shared" si="92"/>
        <v/>
      </c>
      <c r="J257" s="2" t="str">
        <f t="shared" si="93"/>
        <v/>
      </c>
      <c r="K257" s="1">
        <f t="shared" si="94"/>
        <v>24827.567613704163</v>
      </c>
      <c r="L257" s="1"/>
      <c r="M257" s="1"/>
      <c r="N257" s="1"/>
    </row>
    <row r="258" spans="6:14">
      <c r="F258" t="str">
        <f t="shared" si="90"/>
        <v/>
      </c>
      <c r="G258" s="1" t="str">
        <f t="shared" si="89"/>
        <v/>
      </c>
      <c r="H258" s="1" t="str">
        <f t="shared" si="91"/>
        <v/>
      </c>
      <c r="I258" s="1" t="str">
        <f t="shared" si="92"/>
        <v/>
      </c>
      <c r="J258" s="2" t="str">
        <f t="shared" si="93"/>
        <v/>
      </c>
      <c r="K258" s="1">
        <f t="shared" si="94"/>
        <v>24827.567613704163</v>
      </c>
      <c r="L258" s="1"/>
      <c r="M258" s="1"/>
      <c r="N258" s="1"/>
    </row>
    <row r="259" spans="6:14">
      <c r="F259" t="str">
        <f t="shared" si="90"/>
        <v/>
      </c>
      <c r="G259" s="1" t="str">
        <f t="shared" si="89"/>
        <v/>
      </c>
      <c r="H259" s="1" t="str">
        <f t="shared" si="91"/>
        <v/>
      </c>
      <c r="I259" s="1" t="str">
        <f t="shared" si="92"/>
        <v/>
      </c>
      <c r="J259" s="2" t="str">
        <f t="shared" si="93"/>
        <v/>
      </c>
      <c r="K259" s="1">
        <f t="shared" si="94"/>
        <v>24827.567613704163</v>
      </c>
      <c r="L259" s="1"/>
      <c r="M259" s="1"/>
      <c r="N259" s="1"/>
    </row>
    <row r="260" spans="6:14">
      <c r="F260" t="str">
        <f t="shared" si="90"/>
        <v/>
      </c>
      <c r="G260" s="1" t="str">
        <f t="shared" ref="G260:G323" si="95">IFERROR(IF(AND($C$16&lt;&gt;0,F260&lt;=$C$15),-PMT($C$16/12,$C$4-F259,J259),-PMT($C$11/12,$C$4-F259,J259)),"")</f>
        <v/>
      </c>
      <c r="H260" s="1" t="str">
        <f t="shared" si="91"/>
        <v/>
      </c>
      <c r="I260" s="1" t="str">
        <f t="shared" si="92"/>
        <v/>
      </c>
      <c r="J260" s="2" t="str">
        <f t="shared" si="93"/>
        <v/>
      </c>
      <c r="K260" s="1">
        <f t="shared" si="94"/>
        <v>24827.567613704163</v>
      </c>
      <c r="L260" s="1"/>
      <c r="M260" s="1"/>
      <c r="N260" s="1"/>
    </row>
    <row r="261" spans="6:14">
      <c r="F261" t="str">
        <f t="shared" ref="F261:F324" si="96">IF(F260&lt;$C$4,F260+1,"")</f>
        <v/>
      </c>
      <c r="G261" s="1" t="str">
        <f t="shared" si="95"/>
        <v/>
      </c>
      <c r="H261" s="1" t="str">
        <f t="shared" ref="H261:H324" si="97">IFERROR(G261-I261,"")</f>
        <v/>
      </c>
      <c r="I261" s="1" t="str">
        <f t="shared" ref="I261:I324" si="98">IFERROR(IF(AND($C$16&lt;&gt;0,F261&lt;=$C$15),J260*$C$16/12,$C$11/12*J260),"")</f>
        <v/>
      </c>
      <c r="J261" s="2" t="str">
        <f t="shared" ref="J261:J324" si="99">IFERROR(IF(J260-H261&gt;0,J260-H261,""),"")</f>
        <v/>
      </c>
      <c r="K261" s="1">
        <f t="shared" ref="K261:K324" si="100">IFERROR(I261+K260,K260)</f>
        <v>24827.567613704163</v>
      </c>
      <c r="L261" s="1"/>
      <c r="M261" s="1"/>
      <c r="N261" s="1"/>
    </row>
    <row r="262" spans="6:14">
      <c r="F262" t="str">
        <f t="shared" si="96"/>
        <v/>
      </c>
      <c r="G262" s="1" t="str">
        <f t="shared" si="95"/>
        <v/>
      </c>
      <c r="H262" s="1" t="str">
        <f t="shared" si="97"/>
        <v/>
      </c>
      <c r="I262" s="1" t="str">
        <f t="shared" si="98"/>
        <v/>
      </c>
      <c r="J262" s="2" t="str">
        <f t="shared" si="99"/>
        <v/>
      </c>
      <c r="K262" s="1">
        <f t="shared" si="100"/>
        <v>24827.567613704163</v>
      </c>
      <c r="L262" s="1"/>
      <c r="M262" s="1"/>
      <c r="N262" s="1"/>
    </row>
    <row r="263" spans="6:14">
      <c r="F263" t="str">
        <f t="shared" si="96"/>
        <v/>
      </c>
      <c r="G263" s="1" t="str">
        <f t="shared" si="95"/>
        <v/>
      </c>
      <c r="H263" s="1" t="str">
        <f t="shared" si="97"/>
        <v/>
      </c>
      <c r="I263" s="1" t="str">
        <f t="shared" si="98"/>
        <v/>
      </c>
      <c r="J263" s="2" t="str">
        <f t="shared" si="99"/>
        <v/>
      </c>
      <c r="K263" s="1">
        <f t="shared" si="100"/>
        <v>24827.567613704163</v>
      </c>
      <c r="L263" s="1"/>
      <c r="M263" s="1"/>
      <c r="N263" s="1"/>
    </row>
    <row r="264" spans="6:14">
      <c r="F264" t="str">
        <f t="shared" si="96"/>
        <v/>
      </c>
      <c r="G264" s="1" t="str">
        <f t="shared" si="95"/>
        <v/>
      </c>
      <c r="H264" s="1" t="str">
        <f t="shared" si="97"/>
        <v/>
      </c>
      <c r="I264" s="1" t="str">
        <f t="shared" si="98"/>
        <v/>
      </c>
      <c r="J264" s="2" t="str">
        <f t="shared" si="99"/>
        <v/>
      </c>
      <c r="K264" s="1">
        <f t="shared" si="100"/>
        <v>24827.567613704163</v>
      </c>
      <c r="L264" s="1"/>
      <c r="M264" s="1"/>
      <c r="N264" s="1"/>
    </row>
    <row r="265" spans="6:14">
      <c r="F265" t="str">
        <f t="shared" si="96"/>
        <v/>
      </c>
      <c r="G265" s="1" t="str">
        <f t="shared" si="95"/>
        <v/>
      </c>
      <c r="H265" s="1" t="str">
        <f t="shared" si="97"/>
        <v/>
      </c>
      <c r="I265" s="1" t="str">
        <f t="shared" si="98"/>
        <v/>
      </c>
      <c r="J265" s="2" t="str">
        <f t="shared" si="99"/>
        <v/>
      </c>
      <c r="K265" s="1">
        <f t="shared" si="100"/>
        <v>24827.567613704163</v>
      </c>
      <c r="L265" s="1"/>
      <c r="M265" s="1"/>
      <c r="N265" s="1"/>
    </row>
    <row r="266" spans="6:14">
      <c r="F266" t="str">
        <f t="shared" si="96"/>
        <v/>
      </c>
      <c r="G266" s="1" t="str">
        <f t="shared" si="95"/>
        <v/>
      </c>
      <c r="H266" s="1" t="str">
        <f t="shared" si="97"/>
        <v/>
      </c>
      <c r="I266" s="1" t="str">
        <f t="shared" si="98"/>
        <v/>
      </c>
      <c r="J266" s="2" t="str">
        <f t="shared" si="99"/>
        <v/>
      </c>
      <c r="K266" s="1">
        <f t="shared" si="100"/>
        <v>24827.567613704163</v>
      </c>
      <c r="L266" s="1"/>
      <c r="M266" s="1"/>
      <c r="N266" s="1"/>
    </row>
    <row r="267" spans="6:14">
      <c r="F267" t="str">
        <f t="shared" si="96"/>
        <v/>
      </c>
      <c r="G267" s="1" t="str">
        <f t="shared" si="95"/>
        <v/>
      </c>
      <c r="H267" s="1" t="str">
        <f t="shared" si="97"/>
        <v/>
      </c>
      <c r="I267" s="1" t="str">
        <f t="shared" si="98"/>
        <v/>
      </c>
      <c r="J267" s="2" t="str">
        <f t="shared" si="99"/>
        <v/>
      </c>
      <c r="K267" s="1">
        <f t="shared" si="100"/>
        <v>24827.567613704163</v>
      </c>
      <c r="L267" s="1"/>
      <c r="M267" s="1"/>
      <c r="N267" s="1"/>
    </row>
    <row r="268" spans="6:14">
      <c r="F268" t="str">
        <f t="shared" si="96"/>
        <v/>
      </c>
      <c r="G268" s="1" t="str">
        <f t="shared" si="95"/>
        <v/>
      </c>
      <c r="H268" s="1" t="str">
        <f t="shared" si="97"/>
        <v/>
      </c>
      <c r="I268" s="1" t="str">
        <f t="shared" si="98"/>
        <v/>
      </c>
      <c r="J268" s="2" t="str">
        <f t="shared" si="99"/>
        <v/>
      </c>
      <c r="K268" s="1">
        <f t="shared" si="100"/>
        <v>24827.567613704163</v>
      </c>
      <c r="L268" s="1"/>
      <c r="M268" s="1"/>
      <c r="N268" s="1"/>
    </row>
    <row r="269" spans="6:14">
      <c r="F269" t="str">
        <f t="shared" si="96"/>
        <v/>
      </c>
      <c r="G269" s="1" t="str">
        <f t="shared" si="95"/>
        <v/>
      </c>
      <c r="H269" s="1" t="str">
        <f t="shared" si="97"/>
        <v/>
      </c>
      <c r="I269" s="1" t="str">
        <f t="shared" si="98"/>
        <v/>
      </c>
      <c r="J269" s="2" t="str">
        <f t="shared" si="99"/>
        <v/>
      </c>
      <c r="K269" s="1">
        <f t="shared" si="100"/>
        <v>24827.567613704163</v>
      </c>
      <c r="L269" s="1"/>
      <c r="M269" s="1"/>
      <c r="N269" s="1"/>
    </row>
    <row r="270" spans="6:14">
      <c r="F270" t="str">
        <f t="shared" si="96"/>
        <v/>
      </c>
      <c r="G270" s="1" t="str">
        <f t="shared" si="95"/>
        <v/>
      </c>
      <c r="H270" s="1" t="str">
        <f t="shared" si="97"/>
        <v/>
      </c>
      <c r="I270" s="1" t="str">
        <f t="shared" si="98"/>
        <v/>
      </c>
      <c r="J270" s="2" t="str">
        <f t="shared" si="99"/>
        <v/>
      </c>
      <c r="K270" s="1">
        <f t="shared" si="100"/>
        <v>24827.567613704163</v>
      </c>
      <c r="L270" s="1"/>
      <c r="M270" s="1"/>
      <c r="N270" s="1"/>
    </row>
    <row r="271" spans="6:14">
      <c r="F271" t="str">
        <f t="shared" si="96"/>
        <v/>
      </c>
      <c r="G271" s="1" t="str">
        <f t="shared" si="95"/>
        <v/>
      </c>
      <c r="H271" s="1" t="str">
        <f t="shared" si="97"/>
        <v/>
      </c>
      <c r="I271" s="1" t="str">
        <f t="shared" si="98"/>
        <v/>
      </c>
      <c r="J271" s="2" t="str">
        <f t="shared" si="99"/>
        <v/>
      </c>
      <c r="K271" s="1">
        <f t="shared" si="100"/>
        <v>24827.567613704163</v>
      </c>
      <c r="L271" s="1"/>
      <c r="M271" s="1"/>
      <c r="N271" s="1"/>
    </row>
    <row r="272" spans="6:14">
      <c r="F272" t="str">
        <f t="shared" si="96"/>
        <v/>
      </c>
      <c r="G272" s="1" t="str">
        <f t="shared" si="95"/>
        <v/>
      </c>
      <c r="H272" s="1" t="str">
        <f t="shared" si="97"/>
        <v/>
      </c>
      <c r="I272" s="1" t="str">
        <f t="shared" si="98"/>
        <v/>
      </c>
      <c r="J272" s="2" t="str">
        <f t="shared" si="99"/>
        <v/>
      </c>
      <c r="K272" s="1">
        <f t="shared" si="100"/>
        <v>24827.567613704163</v>
      </c>
      <c r="L272" s="1"/>
      <c r="M272" s="1"/>
      <c r="N272" s="1"/>
    </row>
    <row r="273" spans="6:14">
      <c r="F273" t="str">
        <f t="shared" si="96"/>
        <v/>
      </c>
      <c r="G273" s="1" t="str">
        <f t="shared" si="95"/>
        <v/>
      </c>
      <c r="H273" s="1" t="str">
        <f t="shared" si="97"/>
        <v/>
      </c>
      <c r="I273" s="1" t="str">
        <f t="shared" si="98"/>
        <v/>
      </c>
      <c r="J273" s="2" t="str">
        <f t="shared" si="99"/>
        <v/>
      </c>
      <c r="K273" s="1">
        <f t="shared" si="100"/>
        <v>24827.567613704163</v>
      </c>
      <c r="L273" s="1"/>
      <c r="M273" s="1"/>
      <c r="N273" s="1"/>
    </row>
    <row r="274" spans="6:14">
      <c r="F274" t="str">
        <f t="shared" si="96"/>
        <v/>
      </c>
      <c r="G274" s="1" t="str">
        <f t="shared" si="95"/>
        <v/>
      </c>
      <c r="H274" s="1" t="str">
        <f t="shared" si="97"/>
        <v/>
      </c>
      <c r="I274" s="1" t="str">
        <f t="shared" si="98"/>
        <v/>
      </c>
      <c r="J274" s="2" t="str">
        <f t="shared" si="99"/>
        <v/>
      </c>
      <c r="K274" s="1">
        <f t="shared" si="100"/>
        <v>24827.567613704163</v>
      </c>
      <c r="L274" s="1"/>
      <c r="M274" s="1"/>
      <c r="N274" s="1"/>
    </row>
    <row r="275" spans="6:14">
      <c r="F275" t="str">
        <f t="shared" si="96"/>
        <v/>
      </c>
      <c r="G275" s="1" t="str">
        <f t="shared" si="95"/>
        <v/>
      </c>
      <c r="H275" s="1" t="str">
        <f t="shared" si="97"/>
        <v/>
      </c>
      <c r="I275" s="1" t="str">
        <f t="shared" si="98"/>
        <v/>
      </c>
      <c r="J275" s="2" t="str">
        <f t="shared" si="99"/>
        <v/>
      </c>
      <c r="K275" s="1">
        <f t="shared" si="100"/>
        <v>24827.567613704163</v>
      </c>
      <c r="L275" s="1"/>
      <c r="M275" s="1"/>
      <c r="N275" s="1"/>
    </row>
    <row r="276" spans="6:14">
      <c r="F276" t="str">
        <f t="shared" si="96"/>
        <v/>
      </c>
      <c r="G276" s="1" t="str">
        <f t="shared" si="95"/>
        <v/>
      </c>
      <c r="H276" s="1" t="str">
        <f t="shared" si="97"/>
        <v/>
      </c>
      <c r="I276" s="1" t="str">
        <f t="shared" si="98"/>
        <v/>
      </c>
      <c r="J276" s="2" t="str">
        <f t="shared" si="99"/>
        <v/>
      </c>
      <c r="K276" s="1">
        <f t="shared" si="100"/>
        <v>24827.567613704163</v>
      </c>
      <c r="L276" s="1"/>
      <c r="M276" s="1"/>
      <c r="N276" s="1"/>
    </row>
    <row r="277" spans="6:14">
      <c r="F277" t="str">
        <f t="shared" si="96"/>
        <v/>
      </c>
      <c r="G277" s="1" t="str">
        <f t="shared" si="95"/>
        <v/>
      </c>
      <c r="H277" s="1" t="str">
        <f t="shared" si="97"/>
        <v/>
      </c>
      <c r="I277" s="1" t="str">
        <f t="shared" si="98"/>
        <v/>
      </c>
      <c r="J277" s="2" t="str">
        <f t="shared" si="99"/>
        <v/>
      </c>
      <c r="K277" s="1">
        <f t="shared" si="100"/>
        <v>24827.567613704163</v>
      </c>
      <c r="L277" s="1"/>
      <c r="M277" s="1"/>
      <c r="N277" s="1"/>
    </row>
    <row r="278" spans="6:14">
      <c r="F278" t="str">
        <f t="shared" si="96"/>
        <v/>
      </c>
      <c r="G278" s="1" t="str">
        <f t="shared" si="95"/>
        <v/>
      </c>
      <c r="H278" s="1" t="str">
        <f t="shared" si="97"/>
        <v/>
      </c>
      <c r="I278" s="1" t="str">
        <f t="shared" si="98"/>
        <v/>
      </c>
      <c r="J278" s="2" t="str">
        <f t="shared" si="99"/>
        <v/>
      </c>
      <c r="K278" s="1">
        <f t="shared" si="100"/>
        <v>24827.567613704163</v>
      </c>
      <c r="L278" s="1"/>
      <c r="M278" s="1"/>
      <c r="N278" s="1"/>
    </row>
    <row r="279" spans="6:14">
      <c r="F279" t="str">
        <f t="shared" si="96"/>
        <v/>
      </c>
      <c r="G279" s="1" t="str">
        <f t="shared" si="95"/>
        <v/>
      </c>
      <c r="H279" s="1" t="str">
        <f t="shared" si="97"/>
        <v/>
      </c>
      <c r="I279" s="1" t="str">
        <f t="shared" si="98"/>
        <v/>
      </c>
      <c r="J279" s="2" t="str">
        <f t="shared" si="99"/>
        <v/>
      </c>
      <c r="K279" s="1">
        <f t="shared" si="100"/>
        <v>24827.567613704163</v>
      </c>
      <c r="L279" s="1"/>
      <c r="M279" s="1"/>
      <c r="N279" s="1"/>
    </row>
    <row r="280" spans="6:14">
      <c r="F280" t="str">
        <f t="shared" si="96"/>
        <v/>
      </c>
      <c r="G280" s="1" t="str">
        <f t="shared" si="95"/>
        <v/>
      </c>
      <c r="H280" s="1" t="str">
        <f t="shared" si="97"/>
        <v/>
      </c>
      <c r="I280" s="1" t="str">
        <f t="shared" si="98"/>
        <v/>
      </c>
      <c r="J280" s="2" t="str">
        <f t="shared" si="99"/>
        <v/>
      </c>
      <c r="K280" s="1">
        <f t="shared" si="100"/>
        <v>24827.567613704163</v>
      </c>
      <c r="L280" s="1"/>
      <c r="M280" s="1"/>
      <c r="N280" s="1"/>
    </row>
    <row r="281" spans="6:14">
      <c r="F281" t="str">
        <f t="shared" si="96"/>
        <v/>
      </c>
      <c r="G281" s="1" t="str">
        <f t="shared" si="95"/>
        <v/>
      </c>
      <c r="H281" s="1" t="str">
        <f t="shared" si="97"/>
        <v/>
      </c>
      <c r="I281" s="1" t="str">
        <f t="shared" si="98"/>
        <v/>
      </c>
      <c r="J281" s="2" t="str">
        <f t="shared" si="99"/>
        <v/>
      </c>
      <c r="K281" s="1">
        <f t="shared" si="100"/>
        <v>24827.567613704163</v>
      </c>
      <c r="L281" s="1"/>
      <c r="M281" s="1"/>
      <c r="N281" s="1"/>
    </row>
    <row r="282" spans="6:14">
      <c r="F282" t="str">
        <f t="shared" si="96"/>
        <v/>
      </c>
      <c r="G282" s="1" t="str">
        <f t="shared" si="95"/>
        <v/>
      </c>
      <c r="H282" s="1" t="str">
        <f t="shared" si="97"/>
        <v/>
      </c>
      <c r="I282" s="1" t="str">
        <f t="shared" si="98"/>
        <v/>
      </c>
      <c r="J282" s="2" t="str">
        <f t="shared" si="99"/>
        <v/>
      </c>
      <c r="K282" s="1">
        <f t="shared" si="100"/>
        <v>24827.567613704163</v>
      </c>
      <c r="L282" s="1"/>
      <c r="M282" s="1"/>
      <c r="N282" s="1"/>
    </row>
    <row r="283" spans="6:14">
      <c r="F283" t="str">
        <f t="shared" si="96"/>
        <v/>
      </c>
      <c r="G283" s="1" t="str">
        <f t="shared" si="95"/>
        <v/>
      </c>
      <c r="H283" s="1" t="str">
        <f t="shared" si="97"/>
        <v/>
      </c>
      <c r="I283" s="1" t="str">
        <f t="shared" si="98"/>
        <v/>
      </c>
      <c r="J283" s="2" t="str">
        <f t="shared" si="99"/>
        <v/>
      </c>
      <c r="K283" s="1">
        <f t="shared" si="100"/>
        <v>24827.567613704163</v>
      </c>
      <c r="L283" s="1"/>
      <c r="M283" s="1"/>
      <c r="N283" s="1"/>
    </row>
    <row r="284" spans="6:14">
      <c r="F284" t="str">
        <f t="shared" si="96"/>
        <v/>
      </c>
      <c r="G284" s="1" t="str">
        <f t="shared" si="95"/>
        <v/>
      </c>
      <c r="H284" s="1" t="str">
        <f t="shared" si="97"/>
        <v/>
      </c>
      <c r="I284" s="1" t="str">
        <f t="shared" si="98"/>
        <v/>
      </c>
      <c r="J284" s="2" t="str">
        <f t="shared" si="99"/>
        <v/>
      </c>
      <c r="K284" s="1">
        <f t="shared" si="100"/>
        <v>24827.567613704163</v>
      </c>
      <c r="L284" s="1"/>
      <c r="M284" s="1"/>
      <c r="N284" s="1"/>
    </row>
    <row r="285" spans="6:14">
      <c r="F285" t="str">
        <f t="shared" si="96"/>
        <v/>
      </c>
      <c r="G285" s="1" t="str">
        <f t="shared" si="95"/>
        <v/>
      </c>
      <c r="H285" s="1" t="str">
        <f t="shared" si="97"/>
        <v/>
      </c>
      <c r="I285" s="1" t="str">
        <f t="shared" si="98"/>
        <v/>
      </c>
      <c r="J285" s="2" t="str">
        <f t="shared" si="99"/>
        <v/>
      </c>
      <c r="K285" s="1">
        <f t="shared" si="100"/>
        <v>24827.567613704163</v>
      </c>
      <c r="L285" s="1"/>
      <c r="M285" s="1"/>
      <c r="N285" s="1"/>
    </row>
    <row r="286" spans="6:14">
      <c r="F286" t="str">
        <f t="shared" si="96"/>
        <v/>
      </c>
      <c r="G286" s="1" t="str">
        <f t="shared" si="95"/>
        <v/>
      </c>
      <c r="H286" s="1" t="str">
        <f t="shared" si="97"/>
        <v/>
      </c>
      <c r="I286" s="1" t="str">
        <f t="shared" si="98"/>
        <v/>
      </c>
      <c r="J286" s="2" t="str">
        <f t="shared" si="99"/>
        <v/>
      </c>
      <c r="K286" s="1">
        <f t="shared" si="100"/>
        <v>24827.567613704163</v>
      </c>
      <c r="L286" s="1"/>
      <c r="M286" s="1"/>
      <c r="N286" s="1"/>
    </row>
    <row r="287" spans="6:14">
      <c r="F287" t="str">
        <f t="shared" si="96"/>
        <v/>
      </c>
      <c r="G287" s="1" t="str">
        <f t="shared" si="95"/>
        <v/>
      </c>
      <c r="H287" s="1" t="str">
        <f t="shared" si="97"/>
        <v/>
      </c>
      <c r="I287" s="1" t="str">
        <f t="shared" si="98"/>
        <v/>
      </c>
      <c r="J287" s="2" t="str">
        <f t="shared" si="99"/>
        <v/>
      </c>
      <c r="K287" s="1">
        <f t="shared" si="100"/>
        <v>24827.567613704163</v>
      </c>
      <c r="L287" s="1"/>
      <c r="M287" s="1"/>
      <c r="N287" s="1"/>
    </row>
    <row r="288" spans="6:14">
      <c r="F288" t="str">
        <f t="shared" si="96"/>
        <v/>
      </c>
      <c r="G288" s="1" t="str">
        <f t="shared" si="95"/>
        <v/>
      </c>
      <c r="H288" s="1" t="str">
        <f t="shared" si="97"/>
        <v/>
      </c>
      <c r="I288" s="1" t="str">
        <f t="shared" si="98"/>
        <v/>
      </c>
      <c r="J288" s="2" t="str">
        <f t="shared" si="99"/>
        <v/>
      </c>
      <c r="K288" s="1">
        <f t="shared" si="100"/>
        <v>24827.567613704163</v>
      </c>
      <c r="L288" s="1"/>
      <c r="M288" s="1"/>
      <c r="N288" s="1"/>
    </row>
    <row r="289" spans="6:14">
      <c r="F289" t="str">
        <f t="shared" si="96"/>
        <v/>
      </c>
      <c r="G289" s="1" t="str">
        <f t="shared" si="95"/>
        <v/>
      </c>
      <c r="H289" s="1" t="str">
        <f t="shared" si="97"/>
        <v/>
      </c>
      <c r="I289" s="1" t="str">
        <f t="shared" si="98"/>
        <v/>
      </c>
      <c r="J289" s="2" t="str">
        <f t="shared" si="99"/>
        <v/>
      </c>
      <c r="K289" s="1">
        <f t="shared" si="100"/>
        <v>24827.567613704163</v>
      </c>
      <c r="L289" s="1"/>
      <c r="M289" s="1"/>
      <c r="N289" s="1"/>
    </row>
    <row r="290" spans="6:14">
      <c r="F290" t="str">
        <f t="shared" si="96"/>
        <v/>
      </c>
      <c r="G290" s="1" t="str">
        <f t="shared" si="95"/>
        <v/>
      </c>
      <c r="H290" s="1" t="str">
        <f t="shared" si="97"/>
        <v/>
      </c>
      <c r="I290" s="1" t="str">
        <f t="shared" si="98"/>
        <v/>
      </c>
      <c r="J290" s="2" t="str">
        <f t="shared" si="99"/>
        <v/>
      </c>
      <c r="K290" s="1">
        <f t="shared" si="100"/>
        <v>24827.567613704163</v>
      </c>
      <c r="L290" s="1"/>
      <c r="M290" s="1"/>
      <c r="N290" s="1"/>
    </row>
    <row r="291" spans="6:14">
      <c r="F291" t="str">
        <f t="shared" si="96"/>
        <v/>
      </c>
      <c r="G291" s="1" t="str">
        <f t="shared" si="95"/>
        <v/>
      </c>
      <c r="H291" s="1" t="str">
        <f t="shared" si="97"/>
        <v/>
      </c>
      <c r="I291" s="1" t="str">
        <f t="shared" si="98"/>
        <v/>
      </c>
      <c r="J291" s="2" t="str">
        <f t="shared" si="99"/>
        <v/>
      </c>
      <c r="K291" s="1">
        <f t="shared" si="100"/>
        <v>24827.567613704163</v>
      </c>
      <c r="L291" s="1"/>
      <c r="M291" s="1"/>
      <c r="N291" s="1"/>
    </row>
    <row r="292" spans="6:14">
      <c r="F292" t="str">
        <f t="shared" si="96"/>
        <v/>
      </c>
      <c r="G292" s="1" t="str">
        <f t="shared" si="95"/>
        <v/>
      </c>
      <c r="H292" s="1" t="str">
        <f t="shared" si="97"/>
        <v/>
      </c>
      <c r="I292" s="1" t="str">
        <f t="shared" si="98"/>
        <v/>
      </c>
      <c r="J292" s="2" t="str">
        <f t="shared" si="99"/>
        <v/>
      </c>
      <c r="K292" s="1">
        <f t="shared" si="100"/>
        <v>24827.567613704163</v>
      </c>
      <c r="L292" s="1"/>
      <c r="M292" s="1"/>
      <c r="N292" s="1"/>
    </row>
    <row r="293" spans="6:14">
      <c r="F293" t="str">
        <f t="shared" si="96"/>
        <v/>
      </c>
      <c r="G293" s="1" t="str">
        <f t="shared" si="95"/>
        <v/>
      </c>
      <c r="H293" s="1" t="str">
        <f t="shared" si="97"/>
        <v/>
      </c>
      <c r="I293" s="1" t="str">
        <f t="shared" si="98"/>
        <v/>
      </c>
      <c r="J293" s="2" t="str">
        <f t="shared" si="99"/>
        <v/>
      </c>
      <c r="K293" s="1">
        <f t="shared" si="100"/>
        <v>24827.567613704163</v>
      </c>
      <c r="L293" s="1"/>
      <c r="M293" s="1"/>
      <c r="N293" s="1"/>
    </row>
    <row r="294" spans="6:14">
      <c r="F294" t="str">
        <f t="shared" si="96"/>
        <v/>
      </c>
      <c r="G294" s="1" t="str">
        <f t="shared" si="95"/>
        <v/>
      </c>
      <c r="H294" s="1" t="str">
        <f t="shared" si="97"/>
        <v/>
      </c>
      <c r="I294" s="1" t="str">
        <f t="shared" si="98"/>
        <v/>
      </c>
      <c r="J294" s="2" t="str">
        <f t="shared" si="99"/>
        <v/>
      </c>
      <c r="K294" s="1">
        <f t="shared" si="100"/>
        <v>24827.567613704163</v>
      </c>
      <c r="L294" s="1"/>
      <c r="M294" s="1"/>
      <c r="N294" s="1"/>
    </row>
    <row r="295" spans="6:14">
      <c r="F295" t="str">
        <f t="shared" si="96"/>
        <v/>
      </c>
      <c r="G295" s="1" t="str">
        <f t="shared" si="95"/>
        <v/>
      </c>
      <c r="H295" s="1" t="str">
        <f t="shared" si="97"/>
        <v/>
      </c>
      <c r="I295" s="1" t="str">
        <f t="shared" si="98"/>
        <v/>
      </c>
      <c r="J295" s="2" t="str">
        <f t="shared" si="99"/>
        <v/>
      </c>
      <c r="K295" s="1">
        <f t="shared" si="100"/>
        <v>24827.567613704163</v>
      </c>
      <c r="L295" s="1"/>
      <c r="M295" s="1"/>
      <c r="N295" s="1"/>
    </row>
    <row r="296" spans="6:14">
      <c r="F296" t="str">
        <f t="shared" si="96"/>
        <v/>
      </c>
      <c r="G296" s="1" t="str">
        <f t="shared" si="95"/>
        <v/>
      </c>
      <c r="H296" s="1" t="str">
        <f t="shared" si="97"/>
        <v/>
      </c>
      <c r="I296" s="1" t="str">
        <f t="shared" si="98"/>
        <v/>
      </c>
      <c r="J296" s="2" t="str">
        <f t="shared" si="99"/>
        <v/>
      </c>
      <c r="K296" s="1">
        <f t="shared" si="100"/>
        <v>24827.567613704163</v>
      </c>
      <c r="L296" s="1"/>
      <c r="M296" s="1"/>
      <c r="N296" s="1"/>
    </row>
    <row r="297" spans="6:14">
      <c r="F297" t="str">
        <f t="shared" si="96"/>
        <v/>
      </c>
      <c r="G297" s="1" t="str">
        <f t="shared" si="95"/>
        <v/>
      </c>
      <c r="H297" s="1" t="str">
        <f t="shared" si="97"/>
        <v/>
      </c>
      <c r="I297" s="1" t="str">
        <f t="shared" si="98"/>
        <v/>
      </c>
      <c r="J297" s="2" t="str">
        <f t="shared" si="99"/>
        <v/>
      </c>
      <c r="K297" s="1">
        <f t="shared" si="100"/>
        <v>24827.567613704163</v>
      </c>
      <c r="L297" s="1"/>
      <c r="M297" s="1"/>
      <c r="N297" s="1"/>
    </row>
    <row r="298" spans="6:14">
      <c r="F298" t="str">
        <f t="shared" si="96"/>
        <v/>
      </c>
      <c r="G298" s="1" t="str">
        <f t="shared" si="95"/>
        <v/>
      </c>
      <c r="H298" s="1" t="str">
        <f t="shared" si="97"/>
        <v/>
      </c>
      <c r="I298" s="1" t="str">
        <f t="shared" si="98"/>
        <v/>
      </c>
      <c r="J298" s="2" t="str">
        <f t="shared" si="99"/>
        <v/>
      </c>
      <c r="K298" s="1">
        <f t="shared" si="100"/>
        <v>24827.567613704163</v>
      </c>
      <c r="L298" s="1"/>
      <c r="M298" s="1"/>
      <c r="N298" s="1"/>
    </row>
    <row r="299" spans="6:14">
      <c r="F299" t="str">
        <f t="shared" si="96"/>
        <v/>
      </c>
      <c r="G299" s="1" t="str">
        <f t="shared" si="95"/>
        <v/>
      </c>
      <c r="H299" s="1" t="str">
        <f t="shared" si="97"/>
        <v/>
      </c>
      <c r="I299" s="1" t="str">
        <f t="shared" si="98"/>
        <v/>
      </c>
      <c r="J299" s="2" t="str">
        <f t="shared" si="99"/>
        <v/>
      </c>
      <c r="K299" s="1">
        <f t="shared" si="100"/>
        <v>24827.567613704163</v>
      </c>
      <c r="L299" s="1"/>
      <c r="M299" s="1"/>
      <c r="N299" s="1"/>
    </row>
    <row r="300" spans="6:14">
      <c r="F300" t="str">
        <f t="shared" si="96"/>
        <v/>
      </c>
      <c r="G300" s="1" t="str">
        <f t="shared" si="95"/>
        <v/>
      </c>
      <c r="H300" s="1" t="str">
        <f t="shared" si="97"/>
        <v/>
      </c>
      <c r="I300" s="1" t="str">
        <f t="shared" si="98"/>
        <v/>
      </c>
      <c r="J300" s="2" t="str">
        <f t="shared" si="99"/>
        <v/>
      </c>
      <c r="K300" s="1">
        <f t="shared" si="100"/>
        <v>24827.567613704163</v>
      </c>
      <c r="L300" s="1"/>
      <c r="M300" s="1"/>
      <c r="N300" s="1"/>
    </row>
    <row r="301" spans="6:14">
      <c r="F301" t="str">
        <f t="shared" si="96"/>
        <v/>
      </c>
      <c r="G301" s="1" t="str">
        <f t="shared" si="95"/>
        <v/>
      </c>
      <c r="H301" s="1" t="str">
        <f t="shared" si="97"/>
        <v/>
      </c>
      <c r="I301" s="1" t="str">
        <f t="shared" si="98"/>
        <v/>
      </c>
      <c r="J301" s="2" t="str">
        <f t="shared" si="99"/>
        <v/>
      </c>
      <c r="K301" s="1">
        <f t="shared" si="100"/>
        <v>24827.567613704163</v>
      </c>
      <c r="L301" s="1"/>
      <c r="M301" s="1"/>
      <c r="N301" s="1"/>
    </row>
    <row r="302" spans="6:14">
      <c r="F302" t="str">
        <f t="shared" si="96"/>
        <v/>
      </c>
      <c r="G302" s="1" t="str">
        <f t="shared" si="95"/>
        <v/>
      </c>
      <c r="H302" s="1" t="str">
        <f t="shared" si="97"/>
        <v/>
      </c>
      <c r="I302" s="1" t="str">
        <f t="shared" si="98"/>
        <v/>
      </c>
      <c r="J302" s="2" t="str">
        <f t="shared" si="99"/>
        <v/>
      </c>
      <c r="K302" s="1">
        <f t="shared" si="100"/>
        <v>24827.567613704163</v>
      </c>
      <c r="L302" s="1"/>
      <c r="M302" s="1"/>
      <c r="N302" s="1"/>
    </row>
    <row r="303" spans="6:14">
      <c r="F303" t="str">
        <f t="shared" si="96"/>
        <v/>
      </c>
      <c r="G303" s="1" t="str">
        <f t="shared" si="95"/>
        <v/>
      </c>
      <c r="H303" s="1" t="str">
        <f t="shared" si="97"/>
        <v/>
      </c>
      <c r="I303" s="1" t="str">
        <f t="shared" si="98"/>
        <v/>
      </c>
      <c r="J303" s="2" t="str">
        <f t="shared" si="99"/>
        <v/>
      </c>
      <c r="K303" s="1">
        <f t="shared" si="100"/>
        <v>24827.567613704163</v>
      </c>
      <c r="L303" s="1"/>
      <c r="M303" s="1"/>
      <c r="N303" s="1"/>
    </row>
    <row r="304" spans="6:14">
      <c r="F304" t="str">
        <f t="shared" si="96"/>
        <v/>
      </c>
      <c r="G304" s="1" t="str">
        <f t="shared" si="95"/>
        <v/>
      </c>
      <c r="H304" s="1" t="str">
        <f t="shared" si="97"/>
        <v/>
      </c>
      <c r="I304" s="1" t="str">
        <f t="shared" si="98"/>
        <v/>
      </c>
      <c r="J304" s="2" t="str">
        <f t="shared" si="99"/>
        <v/>
      </c>
      <c r="K304" s="1">
        <f t="shared" si="100"/>
        <v>24827.567613704163</v>
      </c>
      <c r="L304" s="1"/>
      <c r="M304" s="1"/>
      <c r="N304" s="1"/>
    </row>
    <row r="305" spans="6:14">
      <c r="F305" t="str">
        <f t="shared" si="96"/>
        <v/>
      </c>
      <c r="G305" s="1" t="str">
        <f t="shared" si="95"/>
        <v/>
      </c>
      <c r="H305" s="1" t="str">
        <f t="shared" si="97"/>
        <v/>
      </c>
      <c r="I305" s="1" t="str">
        <f t="shared" si="98"/>
        <v/>
      </c>
      <c r="J305" s="2" t="str">
        <f t="shared" si="99"/>
        <v/>
      </c>
      <c r="K305" s="1">
        <f t="shared" si="100"/>
        <v>24827.567613704163</v>
      </c>
      <c r="L305" s="1"/>
      <c r="M305" s="1"/>
      <c r="N305" s="1"/>
    </row>
    <row r="306" spans="6:14">
      <c r="F306" t="str">
        <f t="shared" si="96"/>
        <v/>
      </c>
      <c r="G306" s="1" t="str">
        <f t="shared" si="95"/>
        <v/>
      </c>
      <c r="H306" s="1" t="str">
        <f t="shared" si="97"/>
        <v/>
      </c>
      <c r="I306" s="1" t="str">
        <f t="shared" si="98"/>
        <v/>
      </c>
      <c r="J306" s="2" t="str">
        <f t="shared" si="99"/>
        <v/>
      </c>
      <c r="K306" s="1">
        <f t="shared" si="100"/>
        <v>24827.567613704163</v>
      </c>
      <c r="L306" s="1"/>
      <c r="M306" s="1"/>
      <c r="N306" s="1"/>
    </row>
    <row r="307" spans="6:14">
      <c r="F307" t="str">
        <f t="shared" si="96"/>
        <v/>
      </c>
      <c r="G307" s="1" t="str">
        <f t="shared" si="95"/>
        <v/>
      </c>
      <c r="H307" s="1" t="str">
        <f t="shared" si="97"/>
        <v/>
      </c>
      <c r="I307" s="1" t="str">
        <f t="shared" si="98"/>
        <v/>
      </c>
      <c r="J307" s="2" t="str">
        <f t="shared" si="99"/>
        <v/>
      </c>
      <c r="K307" s="1">
        <f t="shared" si="100"/>
        <v>24827.567613704163</v>
      </c>
      <c r="L307" s="1"/>
      <c r="M307" s="1"/>
      <c r="N307" s="1"/>
    </row>
    <row r="308" spans="6:14">
      <c r="F308" t="str">
        <f t="shared" si="96"/>
        <v/>
      </c>
      <c r="G308" s="1" t="str">
        <f t="shared" si="95"/>
        <v/>
      </c>
      <c r="H308" s="1" t="str">
        <f t="shared" si="97"/>
        <v/>
      </c>
      <c r="I308" s="1" t="str">
        <f t="shared" si="98"/>
        <v/>
      </c>
      <c r="J308" s="2" t="str">
        <f t="shared" si="99"/>
        <v/>
      </c>
      <c r="K308" s="1">
        <f t="shared" si="100"/>
        <v>24827.567613704163</v>
      </c>
      <c r="L308" s="1"/>
      <c r="M308" s="1"/>
      <c r="N308" s="1"/>
    </row>
    <row r="309" spans="6:14">
      <c r="F309" t="str">
        <f t="shared" si="96"/>
        <v/>
      </c>
      <c r="G309" s="1" t="str">
        <f t="shared" si="95"/>
        <v/>
      </c>
      <c r="H309" s="1" t="str">
        <f t="shared" si="97"/>
        <v/>
      </c>
      <c r="I309" s="1" t="str">
        <f t="shared" si="98"/>
        <v/>
      </c>
      <c r="J309" s="2" t="str">
        <f t="shared" si="99"/>
        <v/>
      </c>
      <c r="K309" s="1">
        <f t="shared" si="100"/>
        <v>24827.567613704163</v>
      </c>
      <c r="L309" s="1"/>
      <c r="M309" s="1"/>
      <c r="N309" s="1"/>
    </row>
    <row r="310" spans="6:14">
      <c r="F310" t="str">
        <f t="shared" si="96"/>
        <v/>
      </c>
      <c r="G310" s="1" t="str">
        <f t="shared" si="95"/>
        <v/>
      </c>
      <c r="H310" s="1" t="str">
        <f t="shared" si="97"/>
        <v/>
      </c>
      <c r="I310" s="1" t="str">
        <f t="shared" si="98"/>
        <v/>
      </c>
      <c r="J310" s="2" t="str">
        <f t="shared" si="99"/>
        <v/>
      </c>
      <c r="K310" s="1">
        <f t="shared" si="100"/>
        <v>24827.567613704163</v>
      </c>
      <c r="L310" s="1"/>
      <c r="M310" s="1"/>
      <c r="N310" s="1"/>
    </row>
    <row r="311" spans="6:14">
      <c r="F311" t="str">
        <f t="shared" si="96"/>
        <v/>
      </c>
      <c r="G311" s="1" t="str">
        <f t="shared" si="95"/>
        <v/>
      </c>
      <c r="H311" s="1" t="str">
        <f t="shared" si="97"/>
        <v/>
      </c>
      <c r="I311" s="1" t="str">
        <f t="shared" si="98"/>
        <v/>
      </c>
      <c r="J311" s="2" t="str">
        <f t="shared" si="99"/>
        <v/>
      </c>
      <c r="K311" s="1">
        <f t="shared" si="100"/>
        <v>24827.567613704163</v>
      </c>
      <c r="L311" s="1"/>
      <c r="M311" s="1"/>
      <c r="N311" s="1"/>
    </row>
    <row r="312" spans="6:14">
      <c r="F312" t="str">
        <f t="shared" si="96"/>
        <v/>
      </c>
      <c r="G312" s="1" t="str">
        <f t="shared" si="95"/>
        <v/>
      </c>
      <c r="H312" s="1" t="str">
        <f t="shared" si="97"/>
        <v/>
      </c>
      <c r="I312" s="1" t="str">
        <f t="shared" si="98"/>
        <v/>
      </c>
      <c r="J312" s="2" t="str">
        <f t="shared" si="99"/>
        <v/>
      </c>
      <c r="K312" s="1">
        <f t="shared" si="100"/>
        <v>24827.567613704163</v>
      </c>
      <c r="L312" s="1"/>
      <c r="M312" s="1"/>
      <c r="N312" s="1"/>
    </row>
    <row r="313" spans="6:14">
      <c r="F313" t="str">
        <f t="shared" si="96"/>
        <v/>
      </c>
      <c r="G313" s="1" t="str">
        <f t="shared" si="95"/>
        <v/>
      </c>
      <c r="H313" s="1" t="str">
        <f t="shared" si="97"/>
        <v/>
      </c>
      <c r="I313" s="1" t="str">
        <f t="shared" si="98"/>
        <v/>
      </c>
      <c r="J313" s="2" t="str">
        <f t="shared" si="99"/>
        <v/>
      </c>
      <c r="K313" s="1">
        <f t="shared" si="100"/>
        <v>24827.567613704163</v>
      </c>
      <c r="L313" s="1"/>
      <c r="M313" s="1"/>
      <c r="N313" s="1"/>
    </row>
    <row r="314" spans="6:14">
      <c r="F314" t="str">
        <f t="shared" si="96"/>
        <v/>
      </c>
      <c r="G314" s="1" t="str">
        <f t="shared" si="95"/>
        <v/>
      </c>
      <c r="H314" s="1" t="str">
        <f t="shared" si="97"/>
        <v/>
      </c>
      <c r="I314" s="1" t="str">
        <f t="shared" si="98"/>
        <v/>
      </c>
      <c r="J314" s="2" t="str">
        <f t="shared" si="99"/>
        <v/>
      </c>
      <c r="K314" s="1">
        <f t="shared" si="100"/>
        <v>24827.567613704163</v>
      </c>
      <c r="L314" s="1"/>
      <c r="M314" s="1"/>
      <c r="N314" s="1"/>
    </row>
    <row r="315" spans="6:14">
      <c r="F315" t="str">
        <f t="shared" si="96"/>
        <v/>
      </c>
      <c r="G315" s="1" t="str">
        <f t="shared" si="95"/>
        <v/>
      </c>
      <c r="H315" s="1" t="str">
        <f t="shared" si="97"/>
        <v/>
      </c>
      <c r="I315" s="1" t="str">
        <f t="shared" si="98"/>
        <v/>
      </c>
      <c r="J315" s="2" t="str">
        <f t="shared" si="99"/>
        <v/>
      </c>
      <c r="K315" s="1">
        <f t="shared" si="100"/>
        <v>24827.567613704163</v>
      </c>
      <c r="L315" s="1"/>
      <c r="M315" s="1"/>
      <c r="N315" s="1"/>
    </row>
    <row r="316" spans="6:14">
      <c r="F316" t="str">
        <f t="shared" si="96"/>
        <v/>
      </c>
      <c r="G316" s="1" t="str">
        <f t="shared" si="95"/>
        <v/>
      </c>
      <c r="H316" s="1" t="str">
        <f t="shared" si="97"/>
        <v/>
      </c>
      <c r="I316" s="1" t="str">
        <f t="shared" si="98"/>
        <v/>
      </c>
      <c r="J316" s="2" t="str">
        <f t="shared" si="99"/>
        <v/>
      </c>
      <c r="K316" s="1">
        <f t="shared" si="100"/>
        <v>24827.567613704163</v>
      </c>
      <c r="L316" s="1"/>
      <c r="M316" s="1"/>
      <c r="N316" s="1"/>
    </row>
    <row r="317" spans="6:14">
      <c r="F317" t="str">
        <f t="shared" si="96"/>
        <v/>
      </c>
      <c r="G317" s="1" t="str">
        <f t="shared" si="95"/>
        <v/>
      </c>
      <c r="H317" s="1" t="str">
        <f t="shared" si="97"/>
        <v/>
      </c>
      <c r="I317" s="1" t="str">
        <f t="shared" si="98"/>
        <v/>
      </c>
      <c r="J317" s="2" t="str">
        <f t="shared" si="99"/>
        <v/>
      </c>
      <c r="K317" s="1">
        <f t="shared" si="100"/>
        <v>24827.567613704163</v>
      </c>
      <c r="L317" s="1"/>
      <c r="M317" s="1"/>
      <c r="N317" s="1"/>
    </row>
    <row r="318" spans="6:14">
      <c r="F318" t="str">
        <f t="shared" si="96"/>
        <v/>
      </c>
      <c r="G318" s="1" t="str">
        <f t="shared" si="95"/>
        <v/>
      </c>
      <c r="H318" s="1" t="str">
        <f t="shared" si="97"/>
        <v/>
      </c>
      <c r="I318" s="1" t="str">
        <f t="shared" si="98"/>
        <v/>
      </c>
      <c r="J318" s="2" t="str">
        <f t="shared" si="99"/>
        <v/>
      </c>
      <c r="K318" s="1">
        <f t="shared" si="100"/>
        <v>24827.567613704163</v>
      </c>
      <c r="L318" s="1"/>
      <c r="M318" s="1"/>
      <c r="N318" s="1"/>
    </row>
    <row r="319" spans="6:14">
      <c r="F319" t="str">
        <f t="shared" si="96"/>
        <v/>
      </c>
      <c r="G319" s="1" t="str">
        <f t="shared" si="95"/>
        <v/>
      </c>
      <c r="H319" s="1" t="str">
        <f t="shared" si="97"/>
        <v/>
      </c>
      <c r="I319" s="1" t="str">
        <f t="shared" si="98"/>
        <v/>
      </c>
      <c r="J319" s="2" t="str">
        <f t="shared" si="99"/>
        <v/>
      </c>
      <c r="K319" s="1">
        <f t="shared" si="100"/>
        <v>24827.567613704163</v>
      </c>
      <c r="L319" s="1"/>
      <c r="M319" s="1"/>
      <c r="N319" s="1"/>
    </row>
    <row r="320" spans="6:14">
      <c r="F320" t="str">
        <f t="shared" si="96"/>
        <v/>
      </c>
      <c r="G320" s="1" t="str">
        <f t="shared" si="95"/>
        <v/>
      </c>
      <c r="H320" s="1" t="str">
        <f t="shared" si="97"/>
        <v/>
      </c>
      <c r="I320" s="1" t="str">
        <f t="shared" si="98"/>
        <v/>
      </c>
      <c r="J320" s="2" t="str">
        <f t="shared" si="99"/>
        <v/>
      </c>
      <c r="K320" s="1">
        <f t="shared" si="100"/>
        <v>24827.567613704163</v>
      </c>
      <c r="L320" s="1"/>
      <c r="M320" s="1"/>
      <c r="N320" s="1"/>
    </row>
    <row r="321" spans="6:14">
      <c r="F321" t="str">
        <f t="shared" si="96"/>
        <v/>
      </c>
      <c r="G321" s="1" t="str">
        <f t="shared" si="95"/>
        <v/>
      </c>
      <c r="H321" s="1" t="str">
        <f t="shared" si="97"/>
        <v/>
      </c>
      <c r="I321" s="1" t="str">
        <f t="shared" si="98"/>
        <v/>
      </c>
      <c r="J321" s="2" t="str">
        <f t="shared" si="99"/>
        <v/>
      </c>
      <c r="K321" s="1">
        <f t="shared" si="100"/>
        <v>24827.567613704163</v>
      </c>
      <c r="L321" s="1"/>
      <c r="M321" s="1"/>
      <c r="N321" s="1"/>
    </row>
    <row r="322" spans="6:14">
      <c r="F322" t="str">
        <f t="shared" si="96"/>
        <v/>
      </c>
      <c r="G322" s="1" t="str">
        <f t="shared" si="95"/>
        <v/>
      </c>
      <c r="H322" s="1" t="str">
        <f t="shared" si="97"/>
        <v/>
      </c>
      <c r="I322" s="1" t="str">
        <f t="shared" si="98"/>
        <v/>
      </c>
      <c r="J322" s="2" t="str">
        <f t="shared" si="99"/>
        <v/>
      </c>
      <c r="K322" s="1">
        <f t="shared" si="100"/>
        <v>24827.567613704163</v>
      </c>
      <c r="L322" s="1"/>
      <c r="M322" s="1"/>
      <c r="N322" s="1"/>
    </row>
    <row r="323" spans="6:14">
      <c r="F323" t="str">
        <f t="shared" si="96"/>
        <v/>
      </c>
      <c r="G323" s="1" t="str">
        <f t="shared" si="95"/>
        <v/>
      </c>
      <c r="H323" s="1" t="str">
        <f t="shared" si="97"/>
        <v/>
      </c>
      <c r="I323" s="1" t="str">
        <f t="shared" si="98"/>
        <v/>
      </c>
      <c r="J323" s="2" t="str">
        <f t="shared" si="99"/>
        <v/>
      </c>
      <c r="K323" s="1">
        <f t="shared" si="100"/>
        <v>24827.567613704163</v>
      </c>
      <c r="L323" s="1"/>
      <c r="M323" s="1"/>
      <c r="N323" s="1"/>
    </row>
    <row r="324" spans="6:14">
      <c r="F324" t="str">
        <f t="shared" si="96"/>
        <v/>
      </c>
      <c r="G324" s="1" t="str">
        <f t="shared" ref="G324:G362" si="101">IFERROR(IF(AND($C$16&lt;&gt;0,F324&lt;=$C$15),-PMT($C$16/12,$C$4-F323,J323),-PMT($C$11/12,$C$4-F323,J323)),"")</f>
        <v/>
      </c>
      <c r="H324" s="1" t="str">
        <f t="shared" si="97"/>
        <v/>
      </c>
      <c r="I324" s="1" t="str">
        <f t="shared" si="98"/>
        <v/>
      </c>
      <c r="J324" s="2" t="str">
        <f t="shared" si="99"/>
        <v/>
      </c>
      <c r="K324" s="1">
        <f t="shared" si="100"/>
        <v>24827.567613704163</v>
      </c>
      <c r="L324" s="1"/>
      <c r="M324" s="1"/>
      <c r="N324" s="1"/>
    </row>
    <row r="325" spans="6:14">
      <c r="F325" t="str">
        <f t="shared" ref="F325:F362" si="102">IF(F324&lt;$C$4,F324+1,"")</f>
        <v/>
      </c>
      <c r="G325" s="1" t="str">
        <f t="shared" si="101"/>
        <v/>
      </c>
      <c r="H325" s="1" t="str">
        <f t="shared" ref="H325:H362" si="103">IFERROR(G325-I325,"")</f>
        <v/>
      </c>
      <c r="I325" s="1" t="str">
        <f t="shared" ref="I325:I362" si="104">IFERROR(IF(AND($C$16&lt;&gt;0,F325&lt;=$C$15),J324*$C$16/12,$C$11/12*J324),"")</f>
        <v/>
      </c>
      <c r="J325" s="2" t="str">
        <f t="shared" ref="J325:J362" si="105">IFERROR(IF(J324-H325&gt;0,J324-H325,""),"")</f>
        <v/>
      </c>
      <c r="K325" s="1">
        <f t="shared" ref="K325:K362" si="106">IFERROR(I325+K324,K324)</f>
        <v>24827.567613704163</v>
      </c>
      <c r="L325" s="1"/>
      <c r="M325" s="1"/>
      <c r="N325" s="1"/>
    </row>
    <row r="326" spans="6:14">
      <c r="F326" t="str">
        <f t="shared" si="102"/>
        <v/>
      </c>
      <c r="G326" s="1" t="str">
        <f t="shared" si="101"/>
        <v/>
      </c>
      <c r="H326" s="1" t="str">
        <f t="shared" si="103"/>
        <v/>
      </c>
      <c r="I326" s="1" t="str">
        <f t="shared" si="104"/>
        <v/>
      </c>
      <c r="J326" s="2" t="str">
        <f t="shared" si="105"/>
        <v/>
      </c>
      <c r="K326" s="1">
        <f t="shared" si="106"/>
        <v>24827.567613704163</v>
      </c>
      <c r="L326" s="1"/>
      <c r="M326" s="1"/>
      <c r="N326" s="1"/>
    </row>
    <row r="327" spans="6:14">
      <c r="F327" t="str">
        <f t="shared" si="102"/>
        <v/>
      </c>
      <c r="G327" s="1" t="str">
        <f t="shared" si="101"/>
        <v/>
      </c>
      <c r="H327" s="1" t="str">
        <f t="shared" si="103"/>
        <v/>
      </c>
      <c r="I327" s="1" t="str">
        <f t="shared" si="104"/>
        <v/>
      </c>
      <c r="J327" s="2" t="str">
        <f t="shared" si="105"/>
        <v/>
      </c>
      <c r="K327" s="1">
        <f t="shared" si="106"/>
        <v>24827.567613704163</v>
      </c>
      <c r="L327" s="1"/>
      <c r="M327" s="1"/>
      <c r="N327" s="1"/>
    </row>
    <row r="328" spans="6:14">
      <c r="F328" t="str">
        <f t="shared" si="102"/>
        <v/>
      </c>
      <c r="G328" s="1" t="str">
        <f t="shared" si="101"/>
        <v/>
      </c>
      <c r="H328" s="1" t="str">
        <f t="shared" si="103"/>
        <v/>
      </c>
      <c r="I328" s="1" t="str">
        <f t="shared" si="104"/>
        <v/>
      </c>
      <c r="J328" s="2" t="str">
        <f t="shared" si="105"/>
        <v/>
      </c>
      <c r="K328" s="1">
        <f t="shared" si="106"/>
        <v>24827.567613704163</v>
      </c>
      <c r="L328" s="1"/>
      <c r="M328" s="1"/>
      <c r="N328" s="1"/>
    </row>
    <row r="329" spans="6:14">
      <c r="F329" t="str">
        <f t="shared" si="102"/>
        <v/>
      </c>
      <c r="G329" s="1" t="str">
        <f t="shared" si="101"/>
        <v/>
      </c>
      <c r="H329" s="1" t="str">
        <f t="shared" si="103"/>
        <v/>
      </c>
      <c r="I329" s="1" t="str">
        <f t="shared" si="104"/>
        <v/>
      </c>
      <c r="J329" s="2" t="str">
        <f t="shared" si="105"/>
        <v/>
      </c>
      <c r="K329" s="1">
        <f t="shared" si="106"/>
        <v>24827.567613704163</v>
      </c>
      <c r="L329" s="1"/>
      <c r="M329" s="1"/>
      <c r="N329" s="1"/>
    </row>
    <row r="330" spans="6:14">
      <c r="F330" t="str">
        <f t="shared" si="102"/>
        <v/>
      </c>
      <c r="G330" s="1" t="str">
        <f t="shared" si="101"/>
        <v/>
      </c>
      <c r="H330" s="1" t="str">
        <f t="shared" si="103"/>
        <v/>
      </c>
      <c r="I330" s="1" t="str">
        <f t="shared" si="104"/>
        <v/>
      </c>
      <c r="J330" s="2" t="str">
        <f t="shared" si="105"/>
        <v/>
      </c>
      <c r="K330" s="1">
        <f t="shared" si="106"/>
        <v>24827.567613704163</v>
      </c>
      <c r="L330" s="1"/>
      <c r="M330" s="1"/>
      <c r="N330" s="1"/>
    </row>
    <row r="331" spans="6:14">
      <c r="F331" t="str">
        <f t="shared" si="102"/>
        <v/>
      </c>
      <c r="G331" s="1" t="str">
        <f t="shared" si="101"/>
        <v/>
      </c>
      <c r="H331" s="1" t="str">
        <f t="shared" si="103"/>
        <v/>
      </c>
      <c r="I331" s="1" t="str">
        <f t="shared" si="104"/>
        <v/>
      </c>
      <c r="J331" s="2" t="str">
        <f t="shared" si="105"/>
        <v/>
      </c>
      <c r="K331" s="1">
        <f t="shared" si="106"/>
        <v>24827.567613704163</v>
      </c>
      <c r="L331" s="1"/>
      <c r="M331" s="1"/>
      <c r="N331" s="1"/>
    </row>
    <row r="332" spans="6:14">
      <c r="F332" t="str">
        <f t="shared" si="102"/>
        <v/>
      </c>
      <c r="G332" s="1" t="str">
        <f t="shared" si="101"/>
        <v/>
      </c>
      <c r="H332" s="1" t="str">
        <f t="shared" si="103"/>
        <v/>
      </c>
      <c r="I332" s="1" t="str">
        <f t="shared" si="104"/>
        <v/>
      </c>
      <c r="J332" s="2" t="str">
        <f t="shared" si="105"/>
        <v/>
      </c>
      <c r="K332" s="1">
        <f t="shared" si="106"/>
        <v>24827.567613704163</v>
      </c>
      <c r="L332" s="1"/>
      <c r="M332" s="1"/>
      <c r="N332" s="1"/>
    </row>
    <row r="333" spans="6:14">
      <c r="F333" t="str">
        <f t="shared" si="102"/>
        <v/>
      </c>
      <c r="G333" s="1" t="str">
        <f t="shared" si="101"/>
        <v/>
      </c>
      <c r="H333" s="1" t="str">
        <f t="shared" si="103"/>
        <v/>
      </c>
      <c r="I333" s="1" t="str">
        <f t="shared" si="104"/>
        <v/>
      </c>
      <c r="J333" s="2" t="str">
        <f t="shared" si="105"/>
        <v/>
      </c>
      <c r="K333" s="1">
        <f t="shared" si="106"/>
        <v>24827.567613704163</v>
      </c>
      <c r="L333" s="1"/>
      <c r="M333" s="1"/>
      <c r="N333" s="1"/>
    </row>
    <row r="334" spans="6:14">
      <c r="F334" t="str">
        <f t="shared" si="102"/>
        <v/>
      </c>
      <c r="G334" s="1" t="str">
        <f t="shared" si="101"/>
        <v/>
      </c>
      <c r="H334" s="1" t="str">
        <f t="shared" si="103"/>
        <v/>
      </c>
      <c r="I334" s="1" t="str">
        <f t="shared" si="104"/>
        <v/>
      </c>
      <c r="J334" s="2" t="str">
        <f t="shared" si="105"/>
        <v/>
      </c>
      <c r="K334" s="1">
        <f t="shared" si="106"/>
        <v>24827.567613704163</v>
      </c>
      <c r="L334" s="1"/>
      <c r="M334" s="1"/>
      <c r="N334" s="1"/>
    </row>
    <row r="335" spans="6:14">
      <c r="F335" t="str">
        <f t="shared" si="102"/>
        <v/>
      </c>
      <c r="G335" s="1" t="str">
        <f t="shared" si="101"/>
        <v/>
      </c>
      <c r="H335" s="1" t="str">
        <f t="shared" si="103"/>
        <v/>
      </c>
      <c r="I335" s="1" t="str">
        <f t="shared" si="104"/>
        <v/>
      </c>
      <c r="J335" s="2" t="str">
        <f t="shared" si="105"/>
        <v/>
      </c>
      <c r="K335" s="1">
        <f t="shared" si="106"/>
        <v>24827.567613704163</v>
      </c>
      <c r="L335" s="1"/>
      <c r="M335" s="1"/>
      <c r="N335" s="1"/>
    </row>
    <row r="336" spans="6:14">
      <c r="F336" t="str">
        <f t="shared" si="102"/>
        <v/>
      </c>
      <c r="G336" s="1" t="str">
        <f t="shared" si="101"/>
        <v/>
      </c>
      <c r="H336" s="1" t="str">
        <f t="shared" si="103"/>
        <v/>
      </c>
      <c r="I336" s="1" t="str">
        <f t="shared" si="104"/>
        <v/>
      </c>
      <c r="J336" s="2" t="str">
        <f t="shared" si="105"/>
        <v/>
      </c>
      <c r="K336" s="1">
        <f t="shared" si="106"/>
        <v>24827.567613704163</v>
      </c>
      <c r="L336" s="1"/>
      <c r="M336" s="1"/>
      <c r="N336" s="1"/>
    </row>
    <row r="337" spans="6:14">
      <c r="F337" t="str">
        <f t="shared" si="102"/>
        <v/>
      </c>
      <c r="G337" s="1" t="str">
        <f t="shared" si="101"/>
        <v/>
      </c>
      <c r="H337" s="1" t="str">
        <f t="shared" si="103"/>
        <v/>
      </c>
      <c r="I337" s="1" t="str">
        <f t="shared" si="104"/>
        <v/>
      </c>
      <c r="J337" s="2" t="str">
        <f t="shared" si="105"/>
        <v/>
      </c>
      <c r="K337" s="1">
        <f t="shared" si="106"/>
        <v>24827.567613704163</v>
      </c>
      <c r="L337" s="1"/>
      <c r="M337" s="1"/>
      <c r="N337" s="1"/>
    </row>
    <row r="338" spans="6:14">
      <c r="F338" t="str">
        <f t="shared" si="102"/>
        <v/>
      </c>
      <c r="G338" s="1" t="str">
        <f t="shared" si="101"/>
        <v/>
      </c>
      <c r="H338" s="1" t="str">
        <f t="shared" si="103"/>
        <v/>
      </c>
      <c r="I338" s="1" t="str">
        <f t="shared" si="104"/>
        <v/>
      </c>
      <c r="J338" s="2" t="str">
        <f t="shared" si="105"/>
        <v/>
      </c>
      <c r="K338" s="1">
        <f t="shared" si="106"/>
        <v>24827.567613704163</v>
      </c>
      <c r="L338" s="1"/>
      <c r="M338" s="1"/>
      <c r="N338" s="1"/>
    </row>
    <row r="339" spans="6:14">
      <c r="F339" t="str">
        <f t="shared" si="102"/>
        <v/>
      </c>
      <c r="G339" s="1" t="str">
        <f t="shared" si="101"/>
        <v/>
      </c>
      <c r="H339" s="1" t="str">
        <f t="shared" si="103"/>
        <v/>
      </c>
      <c r="I339" s="1" t="str">
        <f t="shared" si="104"/>
        <v/>
      </c>
      <c r="J339" s="2" t="str">
        <f t="shared" si="105"/>
        <v/>
      </c>
      <c r="K339" s="1">
        <f t="shared" si="106"/>
        <v>24827.567613704163</v>
      </c>
      <c r="L339" s="1"/>
      <c r="M339" s="1"/>
      <c r="N339" s="1"/>
    </row>
    <row r="340" spans="6:14">
      <c r="F340" t="str">
        <f t="shared" si="102"/>
        <v/>
      </c>
      <c r="G340" s="1" t="str">
        <f t="shared" si="101"/>
        <v/>
      </c>
      <c r="H340" s="1" t="str">
        <f t="shared" si="103"/>
        <v/>
      </c>
      <c r="I340" s="1" t="str">
        <f t="shared" si="104"/>
        <v/>
      </c>
      <c r="J340" s="2" t="str">
        <f t="shared" si="105"/>
        <v/>
      </c>
      <c r="K340" s="1">
        <f t="shared" si="106"/>
        <v>24827.567613704163</v>
      </c>
      <c r="L340" s="1"/>
      <c r="M340" s="1"/>
      <c r="N340" s="1"/>
    </row>
    <row r="341" spans="6:14">
      <c r="F341" t="str">
        <f t="shared" si="102"/>
        <v/>
      </c>
      <c r="G341" s="1" t="str">
        <f t="shared" si="101"/>
        <v/>
      </c>
      <c r="H341" s="1" t="str">
        <f t="shared" si="103"/>
        <v/>
      </c>
      <c r="I341" s="1" t="str">
        <f t="shared" si="104"/>
        <v/>
      </c>
      <c r="J341" s="2" t="str">
        <f t="shared" si="105"/>
        <v/>
      </c>
      <c r="K341" s="1">
        <f t="shared" si="106"/>
        <v>24827.567613704163</v>
      </c>
      <c r="L341" s="1"/>
      <c r="M341" s="1"/>
      <c r="N341" s="1"/>
    </row>
    <row r="342" spans="6:14">
      <c r="F342" t="str">
        <f t="shared" si="102"/>
        <v/>
      </c>
      <c r="G342" s="1" t="str">
        <f t="shared" si="101"/>
        <v/>
      </c>
      <c r="H342" s="1" t="str">
        <f t="shared" si="103"/>
        <v/>
      </c>
      <c r="I342" s="1" t="str">
        <f t="shared" si="104"/>
        <v/>
      </c>
      <c r="J342" s="2" t="str">
        <f t="shared" si="105"/>
        <v/>
      </c>
      <c r="K342" s="1">
        <f t="shared" si="106"/>
        <v>24827.567613704163</v>
      </c>
      <c r="L342" s="1"/>
      <c r="M342" s="1"/>
      <c r="N342" s="1"/>
    </row>
    <row r="343" spans="6:14">
      <c r="F343" t="str">
        <f t="shared" si="102"/>
        <v/>
      </c>
      <c r="G343" s="1" t="str">
        <f t="shared" si="101"/>
        <v/>
      </c>
      <c r="H343" s="1" t="str">
        <f t="shared" si="103"/>
        <v/>
      </c>
      <c r="I343" s="1" t="str">
        <f t="shared" si="104"/>
        <v/>
      </c>
      <c r="J343" s="2" t="str">
        <f t="shared" si="105"/>
        <v/>
      </c>
      <c r="K343" s="1">
        <f t="shared" si="106"/>
        <v>24827.567613704163</v>
      </c>
      <c r="L343" s="1"/>
      <c r="M343" s="1"/>
      <c r="N343" s="1"/>
    </row>
    <row r="344" spans="6:14">
      <c r="F344" t="str">
        <f t="shared" si="102"/>
        <v/>
      </c>
      <c r="G344" s="1" t="str">
        <f t="shared" si="101"/>
        <v/>
      </c>
      <c r="H344" s="1" t="str">
        <f t="shared" si="103"/>
        <v/>
      </c>
      <c r="I344" s="1" t="str">
        <f t="shared" si="104"/>
        <v/>
      </c>
      <c r="J344" s="2" t="str">
        <f t="shared" si="105"/>
        <v/>
      </c>
      <c r="K344" s="1">
        <f t="shared" si="106"/>
        <v>24827.567613704163</v>
      </c>
      <c r="L344" s="1"/>
      <c r="M344" s="1"/>
      <c r="N344" s="1"/>
    </row>
    <row r="345" spans="6:14">
      <c r="F345" t="str">
        <f t="shared" si="102"/>
        <v/>
      </c>
      <c r="G345" s="1" t="str">
        <f t="shared" si="101"/>
        <v/>
      </c>
      <c r="H345" s="1" t="str">
        <f t="shared" si="103"/>
        <v/>
      </c>
      <c r="I345" s="1" t="str">
        <f t="shared" si="104"/>
        <v/>
      </c>
      <c r="J345" s="2" t="str">
        <f t="shared" si="105"/>
        <v/>
      </c>
      <c r="K345" s="1">
        <f t="shared" si="106"/>
        <v>24827.567613704163</v>
      </c>
      <c r="L345" s="1"/>
      <c r="M345" s="1"/>
      <c r="N345" s="1"/>
    </row>
    <row r="346" spans="6:14">
      <c r="F346" t="str">
        <f t="shared" si="102"/>
        <v/>
      </c>
      <c r="G346" s="1" t="str">
        <f t="shared" si="101"/>
        <v/>
      </c>
      <c r="H346" s="1" t="str">
        <f t="shared" si="103"/>
        <v/>
      </c>
      <c r="I346" s="1" t="str">
        <f t="shared" si="104"/>
        <v/>
      </c>
      <c r="J346" s="2" t="str">
        <f t="shared" si="105"/>
        <v/>
      </c>
      <c r="K346" s="1">
        <f t="shared" si="106"/>
        <v>24827.567613704163</v>
      </c>
      <c r="L346" s="1"/>
      <c r="M346" s="1"/>
      <c r="N346" s="1"/>
    </row>
    <row r="347" spans="6:14">
      <c r="F347" t="str">
        <f t="shared" si="102"/>
        <v/>
      </c>
      <c r="G347" s="1" t="str">
        <f t="shared" si="101"/>
        <v/>
      </c>
      <c r="H347" s="1" t="str">
        <f t="shared" si="103"/>
        <v/>
      </c>
      <c r="I347" s="1" t="str">
        <f t="shared" si="104"/>
        <v/>
      </c>
      <c r="J347" s="2" t="str">
        <f t="shared" si="105"/>
        <v/>
      </c>
      <c r="K347" s="1">
        <f t="shared" si="106"/>
        <v>24827.567613704163</v>
      </c>
      <c r="L347" s="1"/>
      <c r="M347" s="1"/>
      <c r="N347" s="1"/>
    </row>
    <row r="348" spans="6:14">
      <c r="F348" t="str">
        <f t="shared" si="102"/>
        <v/>
      </c>
      <c r="G348" s="1" t="str">
        <f t="shared" si="101"/>
        <v/>
      </c>
      <c r="H348" s="1" t="str">
        <f t="shared" si="103"/>
        <v/>
      </c>
      <c r="I348" s="1" t="str">
        <f t="shared" si="104"/>
        <v/>
      </c>
      <c r="J348" s="2" t="str">
        <f t="shared" si="105"/>
        <v/>
      </c>
      <c r="K348" s="1">
        <f t="shared" si="106"/>
        <v>24827.567613704163</v>
      </c>
      <c r="L348" s="1"/>
      <c r="M348" s="1"/>
      <c r="N348" s="1"/>
    </row>
    <row r="349" spans="6:14">
      <c r="F349" t="str">
        <f t="shared" si="102"/>
        <v/>
      </c>
      <c r="G349" s="1" t="str">
        <f t="shared" si="101"/>
        <v/>
      </c>
      <c r="H349" s="1" t="str">
        <f t="shared" si="103"/>
        <v/>
      </c>
      <c r="I349" s="1" t="str">
        <f t="shared" si="104"/>
        <v/>
      </c>
      <c r="J349" s="2" t="str">
        <f t="shared" si="105"/>
        <v/>
      </c>
      <c r="K349" s="1">
        <f t="shared" si="106"/>
        <v>24827.567613704163</v>
      </c>
      <c r="L349" s="1"/>
      <c r="M349" s="1"/>
      <c r="N349" s="1"/>
    </row>
    <row r="350" spans="6:14">
      <c r="F350" t="str">
        <f t="shared" si="102"/>
        <v/>
      </c>
      <c r="G350" s="1" t="str">
        <f t="shared" si="101"/>
        <v/>
      </c>
      <c r="H350" s="1" t="str">
        <f t="shared" si="103"/>
        <v/>
      </c>
      <c r="I350" s="1" t="str">
        <f t="shared" si="104"/>
        <v/>
      </c>
      <c r="J350" s="2" t="str">
        <f t="shared" si="105"/>
        <v/>
      </c>
      <c r="K350" s="1">
        <f t="shared" si="106"/>
        <v>24827.567613704163</v>
      </c>
      <c r="L350" s="1"/>
      <c r="M350" s="1"/>
      <c r="N350" s="1"/>
    </row>
    <row r="351" spans="6:14">
      <c r="F351" t="str">
        <f t="shared" si="102"/>
        <v/>
      </c>
      <c r="G351" s="1" t="str">
        <f t="shared" si="101"/>
        <v/>
      </c>
      <c r="H351" s="1" t="str">
        <f t="shared" si="103"/>
        <v/>
      </c>
      <c r="I351" s="1" t="str">
        <f t="shared" si="104"/>
        <v/>
      </c>
      <c r="J351" s="2" t="str">
        <f t="shared" si="105"/>
        <v/>
      </c>
      <c r="K351" s="1">
        <f t="shared" si="106"/>
        <v>24827.567613704163</v>
      </c>
      <c r="L351" s="1"/>
      <c r="M351" s="1"/>
      <c r="N351" s="1"/>
    </row>
    <row r="352" spans="6:14">
      <c r="F352" t="str">
        <f t="shared" si="102"/>
        <v/>
      </c>
      <c r="G352" s="1" t="str">
        <f t="shared" si="101"/>
        <v/>
      </c>
      <c r="H352" s="1" t="str">
        <f t="shared" si="103"/>
        <v/>
      </c>
      <c r="I352" s="1" t="str">
        <f t="shared" si="104"/>
        <v/>
      </c>
      <c r="J352" s="2" t="str">
        <f t="shared" si="105"/>
        <v/>
      </c>
      <c r="K352" s="1">
        <f t="shared" si="106"/>
        <v>24827.567613704163</v>
      </c>
      <c r="L352" s="1"/>
      <c r="M352" s="1"/>
      <c r="N352" s="1"/>
    </row>
    <row r="353" spans="6:16">
      <c r="F353" t="str">
        <f t="shared" si="102"/>
        <v/>
      </c>
      <c r="G353" s="1" t="str">
        <f t="shared" si="101"/>
        <v/>
      </c>
      <c r="H353" s="1" t="str">
        <f t="shared" si="103"/>
        <v/>
      </c>
      <c r="I353" s="1" t="str">
        <f t="shared" si="104"/>
        <v/>
      </c>
      <c r="J353" s="2" t="str">
        <f t="shared" si="105"/>
        <v/>
      </c>
      <c r="K353" s="1">
        <f t="shared" si="106"/>
        <v>24827.567613704163</v>
      </c>
      <c r="L353" s="1"/>
      <c r="M353" s="1"/>
      <c r="N353" s="1"/>
    </row>
    <row r="354" spans="6:16">
      <c r="F354" t="str">
        <f t="shared" si="102"/>
        <v/>
      </c>
      <c r="G354" s="1" t="str">
        <f t="shared" si="101"/>
        <v/>
      </c>
      <c r="H354" s="1" t="str">
        <f t="shared" si="103"/>
        <v/>
      </c>
      <c r="I354" s="1" t="str">
        <f t="shared" si="104"/>
        <v/>
      </c>
      <c r="J354" s="2" t="str">
        <f t="shared" si="105"/>
        <v/>
      </c>
      <c r="K354" s="1">
        <f t="shared" si="106"/>
        <v>24827.567613704163</v>
      </c>
      <c r="L354" s="1"/>
      <c r="M354" s="1"/>
      <c r="N354" s="1"/>
      <c r="P354" s="22"/>
    </row>
    <row r="355" spans="6:16">
      <c r="F355" t="str">
        <f t="shared" si="102"/>
        <v/>
      </c>
      <c r="G355" s="1" t="str">
        <f t="shared" si="101"/>
        <v/>
      </c>
      <c r="H355" s="1" t="str">
        <f t="shared" si="103"/>
        <v/>
      </c>
      <c r="I355" s="1" t="str">
        <f t="shared" si="104"/>
        <v/>
      </c>
      <c r="J355" s="2" t="str">
        <f t="shared" si="105"/>
        <v/>
      </c>
      <c r="K355" s="1">
        <f t="shared" si="106"/>
        <v>24827.567613704163</v>
      </c>
      <c r="L355" s="1"/>
      <c r="M355" s="1"/>
      <c r="N355" s="1"/>
    </row>
    <row r="356" spans="6:16">
      <c r="F356" t="str">
        <f t="shared" si="102"/>
        <v/>
      </c>
      <c r="G356" s="1" t="str">
        <f t="shared" si="101"/>
        <v/>
      </c>
      <c r="H356" s="1" t="str">
        <f t="shared" si="103"/>
        <v/>
      </c>
      <c r="I356" s="1" t="str">
        <f t="shared" si="104"/>
        <v/>
      </c>
      <c r="J356" s="2" t="str">
        <f t="shared" si="105"/>
        <v/>
      </c>
      <c r="K356" s="1">
        <f t="shared" si="106"/>
        <v>24827.567613704163</v>
      </c>
      <c r="L356" s="1"/>
      <c r="M356" s="1"/>
      <c r="N356" s="1"/>
    </row>
    <row r="357" spans="6:16">
      <c r="F357" t="str">
        <f t="shared" si="102"/>
        <v/>
      </c>
      <c r="G357" s="1" t="str">
        <f t="shared" si="101"/>
        <v/>
      </c>
      <c r="H357" s="1" t="str">
        <f t="shared" si="103"/>
        <v/>
      </c>
      <c r="I357" s="1" t="str">
        <f t="shared" si="104"/>
        <v/>
      </c>
      <c r="J357" s="2" t="str">
        <f t="shared" si="105"/>
        <v/>
      </c>
      <c r="K357" s="1">
        <f t="shared" si="106"/>
        <v>24827.567613704163</v>
      </c>
      <c r="L357" s="1"/>
      <c r="M357" s="1"/>
      <c r="N357" s="1"/>
    </row>
    <row r="358" spans="6:16">
      <c r="F358" t="str">
        <f t="shared" si="102"/>
        <v/>
      </c>
      <c r="G358" s="1" t="str">
        <f t="shared" si="101"/>
        <v/>
      </c>
      <c r="H358" s="1" t="str">
        <f t="shared" si="103"/>
        <v/>
      </c>
      <c r="I358" s="1" t="str">
        <f t="shared" si="104"/>
        <v/>
      </c>
      <c r="J358" s="2" t="str">
        <f t="shared" si="105"/>
        <v/>
      </c>
      <c r="K358" s="1">
        <f t="shared" si="106"/>
        <v>24827.567613704163</v>
      </c>
      <c r="L358" s="1"/>
      <c r="M358" s="1"/>
      <c r="N358" s="1"/>
    </row>
    <row r="359" spans="6:16">
      <c r="F359" t="str">
        <f t="shared" si="102"/>
        <v/>
      </c>
      <c r="G359" s="1" t="str">
        <f t="shared" si="101"/>
        <v/>
      </c>
      <c r="H359" s="1" t="str">
        <f t="shared" si="103"/>
        <v/>
      </c>
      <c r="I359" s="1" t="str">
        <f t="shared" si="104"/>
        <v/>
      </c>
      <c r="J359" s="2" t="str">
        <f t="shared" si="105"/>
        <v/>
      </c>
      <c r="K359" s="1">
        <f t="shared" si="106"/>
        <v>24827.567613704163</v>
      </c>
      <c r="L359" s="1"/>
      <c r="M359" s="1"/>
      <c r="N359" s="1"/>
    </row>
    <row r="360" spans="6:16">
      <c r="F360" t="str">
        <f t="shared" si="102"/>
        <v/>
      </c>
      <c r="G360" s="1" t="str">
        <f t="shared" si="101"/>
        <v/>
      </c>
      <c r="H360" s="1" t="str">
        <f t="shared" si="103"/>
        <v/>
      </c>
      <c r="I360" s="1" t="str">
        <f t="shared" si="104"/>
        <v/>
      </c>
      <c r="J360" s="2" t="str">
        <f t="shared" si="105"/>
        <v/>
      </c>
      <c r="K360" s="1">
        <f t="shared" si="106"/>
        <v>24827.567613704163</v>
      </c>
      <c r="L360" s="1"/>
      <c r="M360" s="1"/>
      <c r="N360" s="1"/>
    </row>
    <row r="361" spans="6:16">
      <c r="F361" t="str">
        <f t="shared" si="102"/>
        <v/>
      </c>
      <c r="G361" s="1" t="str">
        <f t="shared" si="101"/>
        <v/>
      </c>
      <c r="H361" s="1" t="str">
        <f t="shared" si="103"/>
        <v/>
      </c>
      <c r="I361" s="1" t="str">
        <f t="shared" si="104"/>
        <v/>
      </c>
      <c r="J361" s="1" t="str">
        <f t="shared" si="105"/>
        <v/>
      </c>
      <c r="K361" s="1">
        <f t="shared" si="106"/>
        <v>24827.567613704163</v>
      </c>
      <c r="L361" s="1"/>
      <c r="M361" s="1"/>
      <c r="N361" s="1"/>
    </row>
    <row r="362" spans="6:16">
      <c r="F362" t="str">
        <f t="shared" si="102"/>
        <v/>
      </c>
      <c r="G362" s="1" t="str">
        <f t="shared" si="101"/>
        <v/>
      </c>
      <c r="H362" s="1" t="str">
        <f t="shared" si="103"/>
        <v/>
      </c>
      <c r="I362" s="1" t="str">
        <f t="shared" si="104"/>
        <v/>
      </c>
      <c r="J362" s="1" t="str">
        <f t="shared" si="105"/>
        <v/>
      </c>
      <c r="K362" s="1">
        <f t="shared" si="106"/>
        <v>24827.567613704163</v>
      </c>
      <c r="L362" s="1"/>
      <c r="M362" s="1"/>
      <c r="N362" s="1"/>
    </row>
    <row r="363" spans="6:16">
      <c r="N363" s="1"/>
    </row>
    <row r="364" spans="6:16">
      <c r="N364" s="1"/>
    </row>
    <row r="365" spans="6:16">
      <c r="N365" s="1"/>
    </row>
    <row r="366" spans="6:16">
      <c r="N366" s="1"/>
    </row>
    <row r="367" spans="6:16">
      <c r="N367" s="1"/>
    </row>
    <row r="368" spans="6:16">
      <c r="N368" s="1"/>
    </row>
    <row r="369" spans="7:14">
      <c r="N369" s="1"/>
    </row>
    <row r="370" spans="7:14">
      <c r="N370" s="1"/>
    </row>
    <row r="371" spans="7:14">
      <c r="N371" s="1"/>
    </row>
    <row r="372" spans="7:14">
      <c r="G372" s="1"/>
      <c r="H372" s="1"/>
      <c r="I372" s="1"/>
      <c r="J372" s="2"/>
      <c r="K372" s="1"/>
      <c r="L372" s="1"/>
      <c r="M372" s="1"/>
      <c r="N372" s="1"/>
    </row>
    <row r="373" spans="7:14">
      <c r="G373" s="1"/>
      <c r="H373" s="1"/>
      <c r="I373" s="1"/>
      <c r="J373" s="2"/>
      <c r="K373" s="1"/>
      <c r="L373" s="1"/>
      <c r="M373" s="1"/>
      <c r="N373" s="1"/>
    </row>
    <row r="374" spans="7:14">
      <c r="G374" s="1"/>
      <c r="H374" s="1"/>
      <c r="I374" s="1"/>
      <c r="J374" s="2"/>
      <c r="K374" s="1"/>
      <c r="L374" s="1"/>
      <c r="M374" s="1"/>
      <c r="N374" s="1"/>
    </row>
    <row r="375" spans="7:14">
      <c r="G375" s="1"/>
      <c r="H375" s="1"/>
      <c r="I375" s="1"/>
      <c r="J375" s="2"/>
      <c r="K375" s="1"/>
      <c r="L375" s="1"/>
      <c r="M375" s="1"/>
      <c r="N375" s="1"/>
    </row>
    <row r="376" spans="7:14">
      <c r="G376" s="1"/>
      <c r="H376" s="1"/>
      <c r="I376" s="1"/>
      <c r="J376" s="2"/>
      <c r="K376" s="1"/>
      <c r="L376" s="1"/>
      <c r="M376" s="1"/>
      <c r="N376" s="1"/>
    </row>
    <row r="377" spans="7:14">
      <c r="G377" s="1"/>
      <c r="H377" s="1"/>
      <c r="I377" s="1"/>
      <c r="J377" s="2"/>
      <c r="K377" s="1"/>
      <c r="L377" s="1"/>
      <c r="M377" s="1"/>
      <c r="N377" s="1"/>
    </row>
    <row r="378" spans="7:14">
      <c r="G378" s="1"/>
      <c r="H378" s="1"/>
      <c r="I378" s="1"/>
      <c r="J378" s="2"/>
      <c r="K378" s="1"/>
      <c r="L378" s="1"/>
      <c r="M378" s="1"/>
      <c r="N378" s="1"/>
    </row>
    <row r="379" spans="7:14">
      <c r="G379" s="1"/>
      <c r="H379" s="1"/>
      <c r="I379" s="1"/>
      <c r="J379" s="2"/>
      <c r="K379" s="1"/>
      <c r="L379" s="1"/>
      <c r="M379" s="1"/>
      <c r="N379" s="1"/>
    </row>
    <row r="380" spans="7:14">
      <c r="G380" s="1"/>
      <c r="H380" s="1"/>
      <c r="I380" s="1"/>
      <c r="J380" s="2"/>
      <c r="K380" s="1"/>
      <c r="L380" s="1"/>
      <c r="M380" s="1"/>
      <c r="N380" s="1"/>
    </row>
    <row r="381" spans="7:14">
      <c r="G381" s="1"/>
      <c r="H381" s="1"/>
      <c r="I381" s="1"/>
      <c r="J381" s="2"/>
      <c r="K381" s="1"/>
      <c r="L381" s="1"/>
      <c r="M381" s="1"/>
      <c r="N381" s="1"/>
    </row>
    <row r="382" spans="7:14">
      <c r="G382" s="1"/>
      <c r="H382" s="1"/>
      <c r="I382" s="1"/>
      <c r="J382" s="2"/>
      <c r="K382" s="1"/>
      <c r="L382" s="1"/>
      <c r="M382" s="1"/>
      <c r="N382" s="1"/>
    </row>
    <row r="383" spans="7:14">
      <c r="G383" s="1"/>
      <c r="H383" s="1"/>
      <c r="I383" s="1"/>
      <c r="J383" s="2"/>
      <c r="K383" s="1"/>
      <c r="L383" s="1"/>
      <c r="M383" s="1"/>
      <c r="N383" s="1"/>
    </row>
    <row r="384" spans="7:14">
      <c r="G384" s="1"/>
      <c r="H384" s="1"/>
      <c r="I384" s="1"/>
      <c r="J384" s="2"/>
      <c r="K384" s="1"/>
      <c r="L384" s="1"/>
      <c r="M384" s="1"/>
      <c r="N384" s="1"/>
    </row>
    <row r="385" spans="7:14">
      <c r="G385" s="1"/>
      <c r="H385" s="1"/>
      <c r="I385" s="1"/>
      <c r="J385" s="2"/>
      <c r="K385" s="1"/>
      <c r="L385" s="1"/>
      <c r="M385" s="1"/>
      <c r="N385" s="1"/>
    </row>
    <row r="386" spans="7:14">
      <c r="G386" s="1"/>
      <c r="H386" s="1"/>
      <c r="I386" s="1"/>
      <c r="J386" s="2"/>
      <c r="K386" s="1"/>
      <c r="L386" s="1"/>
      <c r="M386" s="1"/>
      <c r="N386" s="1"/>
    </row>
    <row r="387" spans="7:14">
      <c r="G387" s="1"/>
      <c r="H387" s="1"/>
      <c r="I387" s="1"/>
      <c r="J387" s="2"/>
      <c r="K387" s="1"/>
      <c r="L387" s="1"/>
      <c r="M387" s="1"/>
      <c r="N387" s="1"/>
    </row>
    <row r="388" spans="7:14">
      <c r="G388" s="1"/>
      <c r="H388" s="1"/>
      <c r="I388" s="1"/>
      <c r="J388" s="2"/>
      <c r="K388" s="1"/>
      <c r="L388" s="1"/>
      <c r="M388" s="1"/>
      <c r="N388" s="1"/>
    </row>
  </sheetData>
  <mergeCells count="7">
    <mergeCell ref="O91:O122"/>
    <mergeCell ref="O13:O44"/>
    <mergeCell ref="Q11:AJ11"/>
    <mergeCell ref="Q7:AJ7"/>
    <mergeCell ref="O54:O85"/>
    <mergeCell ref="Q52:AJ52"/>
    <mergeCell ref="Q89:AJ89"/>
  </mergeCells>
  <conditionalFormatting sqref="U91:AJ122">
    <cfRule type="cellIs" dxfId="0" priority="1" operator="greaterThan">
      <formula>18000</formula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2B066-0E28-421C-9A0E-3D89F1BCE213}">
  <sheetPr codeName="Sheet2"/>
  <dimension ref="A6:F16"/>
  <sheetViews>
    <sheetView showGridLines="0" workbookViewId="0">
      <selection activeCell="I22" sqref="I22"/>
    </sheetView>
  </sheetViews>
  <sheetFormatPr defaultRowHeight="15"/>
  <cols>
    <col min="1" max="1" width="18.28515625" bestFit="1" customWidth="1"/>
    <col min="2" max="2" width="20.85546875" bestFit="1" customWidth="1"/>
    <col min="3" max="3" width="10.42578125" bestFit="1" customWidth="1"/>
    <col min="4" max="4" width="6.85546875" bestFit="1" customWidth="1"/>
    <col min="6" max="6" width="12.85546875" bestFit="1" customWidth="1"/>
  </cols>
  <sheetData>
    <row r="6" spans="1:6">
      <c r="A6" t="s">
        <v>18</v>
      </c>
      <c r="B6" t="s">
        <v>20</v>
      </c>
      <c r="C6" t="s">
        <v>21</v>
      </c>
      <c r="D6" t="s">
        <v>28</v>
      </c>
    </row>
    <row r="7" spans="1:6">
      <c r="A7" t="s">
        <v>19</v>
      </c>
      <c r="B7">
        <v>24</v>
      </c>
      <c r="C7" s="8">
        <v>157</v>
      </c>
      <c r="D7" s="8">
        <f>C7*B7</f>
        <v>3768</v>
      </c>
      <c r="F7" s="8"/>
    </row>
    <row r="8" spans="1:6">
      <c r="A8" t="s">
        <v>22</v>
      </c>
      <c r="B8">
        <v>24</v>
      </c>
      <c r="C8" s="8">
        <v>355</v>
      </c>
      <c r="D8" s="8">
        <f t="shared" ref="D8:D14" si="0">C8*B8</f>
        <v>8520</v>
      </c>
      <c r="F8" s="8"/>
    </row>
    <row r="9" spans="1:6">
      <c r="A9" t="s">
        <v>23</v>
      </c>
      <c r="B9">
        <v>24</v>
      </c>
      <c r="C9" s="8">
        <v>244</v>
      </c>
      <c r="D9" s="8">
        <f t="shared" si="0"/>
        <v>5856</v>
      </c>
    </row>
    <row r="10" spans="1:6">
      <c r="A10" t="s">
        <v>24</v>
      </c>
      <c r="B10">
        <v>24</v>
      </c>
      <c r="C10" s="8">
        <v>416</v>
      </c>
      <c r="D10" s="8">
        <f t="shared" si="0"/>
        <v>9984</v>
      </c>
    </row>
    <row r="11" spans="1:6">
      <c r="A11" t="s">
        <v>25</v>
      </c>
      <c r="B11">
        <v>24</v>
      </c>
      <c r="C11" s="8">
        <v>273</v>
      </c>
      <c r="D11" s="8">
        <f t="shared" si="0"/>
        <v>6552</v>
      </c>
    </row>
    <row r="12" spans="1:6">
      <c r="A12" t="s">
        <v>26</v>
      </c>
      <c r="B12">
        <v>24</v>
      </c>
      <c r="C12" s="8">
        <v>231</v>
      </c>
      <c r="D12" s="8">
        <f t="shared" si="0"/>
        <v>5544</v>
      </c>
    </row>
    <row r="13" spans="1:6">
      <c r="A13" t="s">
        <v>27</v>
      </c>
      <c r="B13">
        <v>24</v>
      </c>
      <c r="C13" s="8">
        <v>324</v>
      </c>
      <c r="D13" s="8">
        <f t="shared" si="0"/>
        <v>7776</v>
      </c>
    </row>
    <row r="14" spans="1:6">
      <c r="A14" t="s">
        <v>29</v>
      </c>
      <c r="B14">
        <v>24</v>
      </c>
      <c r="C14" s="8">
        <v>250</v>
      </c>
      <c r="D14" s="8">
        <f t="shared" si="0"/>
        <v>6000</v>
      </c>
    </row>
    <row r="16" spans="1:6">
      <c r="A16" t="s">
        <v>28</v>
      </c>
      <c r="D16" s="8">
        <f>SUM(D7:D14)</f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Hypoteka</vt:lpstr>
      <vt:lpstr>Pocet Bytov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Zruban</dc:creator>
  <cp:lastModifiedBy>Robert Zruban, WOOD &amp; Co.</cp:lastModifiedBy>
  <dcterms:created xsi:type="dcterms:W3CDTF">2022-10-29T16:11:26Z</dcterms:created>
  <dcterms:modified xsi:type="dcterms:W3CDTF">2022-12-28T14:48:36Z</dcterms:modified>
</cp:coreProperties>
</file>