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ES\Desktop\ROBERTO\src\main\resources\"/>
    </mc:Choice>
  </mc:AlternateContent>
  <xr:revisionPtr revIDLastSave="0" documentId="13_ncr:1_{3DCB7128-9307-4A7F-9C93-BF0635A47A1A}" xr6:coauthVersionLast="47" xr6:coauthVersionMax="47" xr10:uidLastSave="{00000000-0000-0000-0000-000000000000}"/>
  <bookViews>
    <workbookView xWindow="-120" yWindow="-120" windowWidth="29040" windowHeight="15840" xr2:uid="{C66C163A-FC94-45BE-AEE2-81A12E3FD87B}"/>
  </bookViews>
  <sheets>
    <sheet name="linea" sheetId="3" r:id="rId1"/>
  </sheets>
  <definedNames>
    <definedName name="_xlnm.Print_Area" localSheetId="0">linea!$B$1:$L$42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H19" i="3"/>
  <c r="G19" i="3"/>
  <c r="E19" i="3"/>
  <c r="D19" i="3"/>
  <c r="C19" i="3"/>
  <c r="F19" i="3"/>
  <c r="J38" i="3"/>
  <c r="J35" i="3"/>
  <c r="F35" i="3"/>
  <c r="D20" i="3" l="1"/>
  <c r="F26" i="3" s="1"/>
  <c r="J26" i="3" s="1"/>
  <c r="J37" i="3"/>
  <c r="J36" i="3"/>
  <c r="H20" i="3"/>
  <c r="F28" i="3" s="1"/>
  <c r="J28" i="3" s="1"/>
  <c r="F34" i="3"/>
  <c r="J34" i="3" s="1"/>
  <c r="F33" i="3"/>
  <c r="E20" i="3"/>
  <c r="F27" i="3" s="1"/>
  <c r="J27" i="3" s="1"/>
  <c r="C20" i="3"/>
  <c r="F25" i="3" s="1"/>
  <c r="J33" i="3" l="1"/>
  <c r="J25" i="3"/>
  <c r="J29" i="3" s="1"/>
  <c r="J30" i="3" s="1"/>
  <c r="J31" i="3" s="1"/>
  <c r="J41" i="3" l="1"/>
</calcChain>
</file>

<file path=xl/sharedStrings.xml><?xml version="1.0" encoding="utf-8"?>
<sst xmlns="http://schemas.openxmlformats.org/spreadsheetml/2006/main" count="61" uniqueCount="54">
  <si>
    <t>DÍA</t>
  </si>
  <si>
    <t>CAPATAZ</t>
  </si>
  <si>
    <t>APOYO</t>
  </si>
  <si>
    <t>LIMPIEZA BASE APOYOS</t>
  </si>
  <si>
    <t>TOTALES</t>
  </si>
  <si>
    <t>KM</t>
  </si>
  <si>
    <t>Medición</t>
  </si>
  <si>
    <t>Precio unitario</t>
  </si>
  <si>
    <r>
      <t xml:space="preserve">Limpieza de fragmento de vegetación línea </t>
    </r>
    <r>
      <rPr>
        <b/>
        <sz val="11"/>
        <color theme="1"/>
        <rFont val="Calibri"/>
        <family val="2"/>
      </rPr>
      <t>≤ 20 kV</t>
    </r>
  </si>
  <si>
    <t>Importe (€)</t>
  </si>
  <si>
    <t>Limpieza de base de apoyo y centro</t>
  </si>
  <si>
    <t xml:space="preserve">Hora de espera de equipo </t>
  </si>
  <si>
    <t>LONGITUD APERTURA</t>
  </si>
  <si>
    <t>ANOMALÍA VEGETACIÓN</t>
  </si>
  <si>
    <t>Longitud apertura nueva</t>
  </si>
  <si>
    <t>LONGITUD MANTENIMIENTO</t>
  </si>
  <si>
    <t>Anomalía vegetación puntual</t>
  </si>
  <si>
    <t>OBSERVACIONES</t>
  </si>
  <si>
    <t>IMPORTE TOTAL   …....................</t>
  </si>
  <si>
    <t>IMPORTE   ….......................................................................................................................</t>
  </si>
  <si>
    <t>Cancelación de trabajo</t>
  </si>
  <si>
    <t>COEFICIENTE (1,05)    …........................................................................................................</t>
  </si>
  <si>
    <r>
      <t xml:space="preserve">Mantenimiento de fragmento de vegetación línea </t>
    </r>
    <r>
      <rPr>
        <b/>
        <sz val="11"/>
        <color theme="1"/>
        <rFont val="Calibri"/>
        <family val="2"/>
      </rPr>
      <t>≤ 20 kV</t>
    </r>
  </si>
  <si>
    <t>LONGITUD LIMPIEZA</t>
  </si>
  <si>
    <t>Poda de Calle</t>
  </si>
  <si>
    <t>PODA DE CALLE</t>
  </si>
  <si>
    <t>Fijo de salida</t>
  </si>
  <si>
    <t>FIJO DE SALIDA</t>
  </si>
  <si>
    <t>Medios excepcionales</t>
  </si>
  <si>
    <t>Trabajos de inspección (km)</t>
  </si>
  <si>
    <t>descripción</t>
  </si>
  <si>
    <t>COEFICIENTE (1,1)    …........................................................................................................</t>
  </si>
  <si>
    <t>BERLANGA-ANDALUZ</t>
  </si>
  <si>
    <t>SERGIO</t>
  </si>
  <si>
    <t>PEPE</t>
  </si>
  <si>
    <t>JUAN</t>
  </si>
  <si>
    <t>JULIO</t>
  </si>
  <si>
    <t>ANTONIO</t>
  </si>
  <si>
    <t>NUEVO 1</t>
  </si>
  <si>
    <t>NUEVO 14</t>
  </si>
  <si>
    <t>NUEVO 2</t>
  </si>
  <si>
    <t>NUEVO 3</t>
  </si>
  <si>
    <t>NUEVO 4</t>
  </si>
  <si>
    <t>NUEVO 5</t>
  </si>
  <si>
    <t>NUEVO 6</t>
  </si>
  <si>
    <t>NUEVO 7</t>
  </si>
  <si>
    <t>NUEVO 8</t>
  </si>
  <si>
    <t>NUEVO 9</t>
  </si>
  <si>
    <t>NUEVO 10</t>
  </si>
  <si>
    <t>NUEVO 11</t>
  </si>
  <si>
    <t>NUEVO 12</t>
  </si>
  <si>
    <t>NUEVO 13</t>
  </si>
  <si>
    <t>MIGUEL</t>
  </si>
  <si>
    <t>PAZ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</si>
</sst>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1" fillId="0" borderId="4" xfId="0" applyNumberFormat="1" applyFont="1" applyBorder="1" applyAlignment="1">
      <alignment vertical="center"/>
    </xf>
    <xf numFmtId="2" fontId="1" fillId="0" borderId="5" xfId="0" applyNumberFormat="1" applyFont="1" applyBorder="1" applyAlignment="1">
      <alignment vertical="center"/>
    </xf>
    <xf numFmtId="2" fontId="1" fillId="0" borderId="3" xfId="0" applyNumberFormat="1" applyFont="1" applyBorder="1"/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0" fillId="0" borderId="13" xfId="0" applyNumberForma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left"/>
    </xf>
    <xf numFmtId="0" fontId="6" fillId="0" borderId="0" xfId="0" applyFont="1"/>
    <xf numFmtId="44" fontId="6" fillId="0" borderId="0" xfId="0" applyNumberFormat="1" applyFont="1"/>
    <xf numFmtId="1" fontId="1" fillId="0" borderId="9" xfId="0" applyNumberFormat="1" applyFont="1" applyBorder="1" applyAlignment="1">
      <alignment vertical="center"/>
    </xf>
    <xf numFmtId="0" fontId="1" fillId="0" borderId="9" xfId="0" applyFont="1" applyBorder="1"/>
    <xf numFmtId="0" fontId="1" fillId="0" borderId="14" xfId="0" applyFont="1" applyBorder="1"/>
    <xf numFmtId="0" fontId="1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4" xfId="0" applyBorder="1"/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right"/>
    </xf>
    <xf numFmtId="0" fontId="0" fillId="0" borderId="20" xfId="0" applyBorder="1"/>
    <xf numFmtId="14" fontId="0" fillId="0" borderId="20" xfId="0" applyNumberForma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right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right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" fontId="1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71AE-2F50-4F0F-A311-A832A79BB33F}">
  <sheetPr>
    <pageSetUpPr fitToPage="1"/>
  </sheetPr>
  <dimension ref="B1:L42"/>
  <sheetViews>
    <sheetView tabSelected="1" workbookViewId="0">
      <selection activeCell="J19" sqref="J19"/>
    </sheetView>
  </sheetViews>
  <sheetFormatPr baseColWidth="10" defaultRowHeight="15" x14ac:dyDescent="0.25"/>
  <cols>
    <col min="1" max="1" width="3.85546875" customWidth="1"/>
    <col min="2" max="2" width="11.7109375" customWidth="1"/>
    <col min="3" max="4" width="14.7109375" customWidth="1"/>
    <col min="5" max="6" width="13.42578125" customWidth="1"/>
    <col min="7" max="7" width="15.7109375" customWidth="1"/>
    <col min="8" max="8" width="13" customWidth="1"/>
    <col min="9" max="9" width="11.140625" customWidth="1"/>
    <col min="12" max="12" width="16.5703125" bestFit="1" customWidth="1"/>
  </cols>
  <sheetData>
    <row r="1" spans="2:12" ht="10.5" customHeight="1" thickBot="1" x14ac:dyDescent="0.3"/>
    <row r="2" spans="2:12" ht="19.5" thickBot="1" x14ac:dyDescent="0.35">
      <c r="B2" s="44" t="s">
        <v>32</v>
      </c>
      <c r="C2" s="45"/>
      <c r="D2" s="45"/>
      <c r="E2" s="45"/>
      <c r="F2" s="45"/>
      <c r="G2" s="45"/>
      <c r="H2" s="45"/>
      <c r="I2" s="45"/>
      <c r="J2" s="45"/>
      <c r="K2" s="45"/>
      <c r="L2" s="46"/>
    </row>
    <row r="3" spans="2:12" ht="8.25" customHeight="1" thickBot="1" x14ac:dyDescent="0.3"/>
    <row r="4" spans="2:12" ht="31.5" customHeight="1" thickBot="1" x14ac:dyDescent="0.3">
      <c r="B4" s="22" t="s">
        <v>2</v>
      </c>
      <c r="C4" s="23" t="s">
        <v>15</v>
      </c>
      <c r="D4" s="23" t="s">
        <v>23</v>
      </c>
      <c r="E4" s="24" t="s">
        <v>12</v>
      </c>
      <c r="F4" s="24" t="s">
        <v>13</v>
      </c>
      <c r="G4" s="24" t="s">
        <v>3</v>
      </c>
      <c r="H4" s="24" t="s">
        <v>25</v>
      </c>
      <c r="I4" s="24" t="s">
        <v>27</v>
      </c>
      <c r="J4" s="25" t="s">
        <v>0</v>
      </c>
      <c r="K4" s="26" t="s">
        <v>1</v>
      </c>
      <c r="L4" s="26" t="s">
        <v>17</v>
      </c>
    </row>
    <row r="5" spans="2:12" ht="15.75" customHeight="1" x14ac:dyDescent="0.25">
      <c r="B5" s="33">
        <v>133</v>
      </c>
      <c r="C5" s="34"/>
      <c r="D5" s="34"/>
      <c r="E5" s="34"/>
      <c r="F5" s="34">
        <v>1</v>
      </c>
      <c r="G5" s="34"/>
      <c r="H5" s="34"/>
      <c r="I5" s="34"/>
      <c r="J5" s="35">
        <v>45068</v>
      </c>
      <c r="K5" s="36" t="s">
        <v>52</v>
      </c>
      <c r="L5" s="37" t="s">
        <v>38</v>
      </c>
    </row>
    <row r="6" spans="2:12" ht="15.75" customHeight="1" x14ac:dyDescent="0.25">
      <c r="B6" s="38">
        <v>1321</v>
      </c>
      <c r="C6" s="30"/>
      <c r="D6" s="30"/>
      <c r="E6" s="30"/>
      <c r="F6" s="30">
        <v>1</v>
      </c>
      <c r="G6" s="30"/>
      <c r="H6" s="30">
        <v>76</v>
      </c>
      <c r="I6" s="30"/>
      <c r="J6" s="31">
        <v>45056</v>
      </c>
      <c r="K6" s="32" t="s">
        <v>35</v>
      </c>
      <c r="L6" s="39" t="s">
        <v>40</v>
      </c>
    </row>
    <row r="7" spans="2:12" ht="15.75" customHeight="1" x14ac:dyDescent="0.25">
      <c r="B7" s="38">
        <v>321321</v>
      </c>
      <c r="C7" s="30">
        <v>34</v>
      </c>
      <c r="D7" s="30">
        <v>34</v>
      </c>
      <c r="E7" s="30"/>
      <c r="F7" s="30">
        <v>1</v>
      </c>
      <c r="G7" s="30"/>
      <c r="H7" s="30"/>
      <c r="I7" s="30">
        <v>10</v>
      </c>
      <c r="J7" s="31">
        <v>45060</v>
      </c>
      <c r="K7" s="32" t="s">
        <v>35</v>
      </c>
      <c r="L7" s="39" t="s">
        <v>41</v>
      </c>
    </row>
    <row r="8" spans="2:12" ht="15.75" customHeight="1" x14ac:dyDescent="0.25">
      <c r="B8" s="38">
        <v>321231321</v>
      </c>
      <c r="C8" s="30"/>
      <c r="D8" s="30"/>
      <c r="E8" s="30"/>
      <c r="F8" s="30">
        <v>1</v>
      </c>
      <c r="G8" s="30"/>
      <c r="H8" s="30">
        <v>434</v>
      </c>
      <c r="I8" s="30"/>
      <c r="J8" s="31">
        <v>45065</v>
      </c>
      <c r="K8" s="32" t="s">
        <v>33</v>
      </c>
      <c r="L8" s="39" t="s">
        <v>42</v>
      </c>
    </row>
    <row r="9" spans="2:12" ht="15.75" customHeight="1" x14ac:dyDescent="0.25">
      <c r="B9" s="38">
        <v>46</v>
      </c>
      <c r="C9" s="30"/>
      <c r="D9" s="30"/>
      <c r="E9" s="30">
        <v>43434</v>
      </c>
      <c r="F9" s="30">
        <v>1</v>
      </c>
      <c r="G9" s="30">
        <v>434</v>
      </c>
      <c r="H9" s="30"/>
      <c r="I9" s="30"/>
      <c r="J9" s="31">
        <v>45048</v>
      </c>
      <c r="K9" s="32" t="s">
        <v>36</v>
      </c>
      <c r="L9" s="39" t="s">
        <v>43</v>
      </c>
    </row>
    <row r="10" spans="2:12" ht="15.75" customHeight="1" x14ac:dyDescent="0.25">
      <c r="B10" s="38">
        <v>456</v>
      </c>
      <c r="C10" s="30">
        <v>45</v>
      </c>
      <c r="D10" s="30"/>
      <c r="E10" s="30">
        <v>565</v>
      </c>
      <c r="F10" s="30">
        <v>1</v>
      </c>
      <c r="G10" s="30"/>
      <c r="H10" s="30">
        <v>434</v>
      </c>
      <c r="I10" s="30"/>
      <c r="J10" s="31">
        <v>45056</v>
      </c>
      <c r="K10" s="32" t="s">
        <v>53</v>
      </c>
      <c r="L10" s="39" t="s">
        <v>44</v>
      </c>
    </row>
    <row r="11" spans="2:12" ht="15.75" customHeight="1" x14ac:dyDescent="0.25">
      <c r="B11" s="38">
        <v>645644</v>
      </c>
      <c r="C11" s="30"/>
      <c r="D11" s="30"/>
      <c r="E11" s="30"/>
      <c r="F11" s="30">
        <v>1</v>
      </c>
      <c r="G11" s="30"/>
      <c r="H11" s="30"/>
      <c r="I11" s="30"/>
      <c r="J11" s="31">
        <v>45057</v>
      </c>
      <c r="K11" s="32" t="s">
        <v>34</v>
      </c>
      <c r="L11" s="39" t="s">
        <v>45</v>
      </c>
    </row>
    <row r="12" spans="2:12" ht="15.75" customHeight="1" x14ac:dyDescent="0.25">
      <c r="B12" s="38">
        <v>64654564</v>
      </c>
      <c r="C12" s="30"/>
      <c r="D12" s="30"/>
      <c r="E12" s="30"/>
      <c r="F12" s="30">
        <v>1</v>
      </c>
      <c r="G12" s="30"/>
      <c r="H12" s="30"/>
      <c r="I12" s="30">
        <v>20</v>
      </c>
      <c r="J12" s="31">
        <v>45068</v>
      </c>
      <c r="K12" s="32" t="s">
        <v>34</v>
      </c>
      <c r="L12" s="39" t="s">
        <v>46</v>
      </c>
    </row>
    <row r="13" spans="2:12" ht="15.75" customHeight="1" x14ac:dyDescent="0.25">
      <c r="B13" s="38">
        <v>65665</v>
      </c>
      <c r="C13" s="30">
        <v>4343</v>
      </c>
      <c r="D13" s="30"/>
      <c r="E13" s="30"/>
      <c r="F13" s="30">
        <v>1</v>
      </c>
      <c r="G13" s="30">
        <v>434</v>
      </c>
      <c r="H13" s="30"/>
      <c r="I13" s="30"/>
      <c r="J13" s="31">
        <v>45056</v>
      </c>
      <c r="K13" s="32" t="s">
        <v>36</v>
      </c>
      <c r="L13" s="39" t="s">
        <v>47</v>
      </c>
    </row>
    <row r="14" spans="2:12" ht="15.75" customHeight="1" x14ac:dyDescent="0.25">
      <c r="B14" s="38">
        <v>8866</v>
      </c>
      <c r="C14" s="30"/>
      <c r="D14" s="30"/>
      <c r="E14" s="30"/>
      <c r="F14" s="30">
        <v>1</v>
      </c>
      <c r="G14" s="30"/>
      <c r="H14" s="30"/>
      <c r="I14" s="30"/>
      <c r="J14" s="31">
        <v>45060</v>
      </c>
      <c r="K14" s="32" t="s">
        <v>33</v>
      </c>
      <c r="L14" s="39" t="s">
        <v>48</v>
      </c>
    </row>
    <row r="15" spans="2:12" ht="15.75" customHeight="1" x14ac:dyDescent="0.25">
      <c r="B15" s="38">
        <v>663</v>
      </c>
      <c r="C15" s="30"/>
      <c r="D15" s="30"/>
      <c r="E15" s="30">
        <v>777</v>
      </c>
      <c r="F15" s="30">
        <v>1</v>
      </c>
      <c r="G15" s="30"/>
      <c r="H15" s="30">
        <v>434</v>
      </c>
      <c r="I15" s="30"/>
      <c r="J15" s="31">
        <v>45060</v>
      </c>
      <c r="K15" s="32" t="s">
        <v>37</v>
      </c>
      <c r="L15" s="39" t="s">
        <v>49</v>
      </c>
    </row>
    <row r="16" spans="2:12" ht="15.75" customHeight="1" x14ac:dyDescent="0.25">
      <c r="B16" s="38">
        <v>6664</v>
      </c>
      <c r="C16" s="30"/>
      <c r="D16" s="30"/>
      <c r="E16" s="30"/>
      <c r="F16" s="30">
        <v>1</v>
      </c>
      <c r="G16" s="30"/>
      <c r="H16" s="30"/>
      <c r="I16" s="30"/>
      <c r="J16" s="31">
        <v>44976</v>
      </c>
      <c r="K16" s="32" t="s">
        <v>33</v>
      </c>
      <c r="L16" s="39" t="s">
        <v>50</v>
      </c>
    </row>
    <row r="17" spans="2:12" ht="15.75" customHeight="1" x14ac:dyDescent="0.25">
      <c r="B17" s="38">
        <v>64987</v>
      </c>
      <c r="C17" s="30"/>
      <c r="D17" s="30">
        <v>43</v>
      </c>
      <c r="E17" s="30"/>
      <c r="F17" s="30">
        <v>1</v>
      </c>
      <c r="G17" s="30"/>
      <c r="H17" s="30"/>
      <c r="I17" s="30">
        <v>3</v>
      </c>
      <c r="J17" s="31">
        <v>45066</v>
      </c>
      <c r="K17" s="32" t="s">
        <v>52</v>
      </c>
      <c r="L17" s="39" t="s">
        <v>51</v>
      </c>
    </row>
    <row r="18" spans="2:12" ht="15.75" customHeight="1" thickBot="1" x14ac:dyDescent="0.3">
      <c r="B18" s="40">
        <v>656646</v>
      </c>
      <c r="C18" s="41"/>
      <c r="D18" s="41">
        <v>24</v>
      </c>
      <c r="E18" s="41"/>
      <c r="F18" s="41">
        <v>1</v>
      </c>
      <c r="G18" s="41"/>
      <c r="H18" s="41"/>
      <c r="I18" s="41"/>
      <c r="J18" s="12">
        <v>45072</v>
      </c>
      <c r="K18" s="42" t="s">
        <v>36</v>
      </c>
      <c r="L18" s="43" t="s">
        <v>39</v>
      </c>
    </row>
    <row r="19" spans="2:12" ht="17.25" customHeight="1" thickBot="1" x14ac:dyDescent="0.3">
      <c r="B19" s="27" t="s">
        <v>4</v>
      </c>
      <c r="C19" s="28">
        <f t="shared" ref="C19:I19" si="0">SUM(C5:C18)</f>
        <v>4422</v>
      </c>
      <c r="D19" s="28">
        <f t="shared" si="0"/>
        <v>101</v>
      </c>
      <c r="E19" s="28">
        <f t="shared" si="0"/>
        <v>44776</v>
      </c>
      <c r="F19" s="28">
        <f t="shared" si="0"/>
        <v>14</v>
      </c>
      <c r="G19" s="28">
        <f t="shared" si="0"/>
        <v>868</v>
      </c>
      <c r="H19" s="28">
        <f t="shared" si="0"/>
        <v>1378</v>
      </c>
      <c r="I19" s="29">
        <f t="shared" si="0"/>
        <v>33</v>
      </c>
    </row>
    <row r="20" spans="2:12" ht="18" customHeight="1" thickBot="1" x14ac:dyDescent="0.3">
      <c r="B20" s="9" t="s">
        <v>5</v>
      </c>
      <c r="C20" s="8">
        <f>C19/1000</f>
        <v>4.4219999999999997</v>
      </c>
      <c r="D20" s="8">
        <f>SUM(D19)</f>
        <v>101</v>
      </c>
      <c r="E20" s="8">
        <f>E19/1000</f>
        <v>44.776000000000003</v>
      </c>
      <c r="F20" s="8"/>
      <c r="G20" s="19"/>
      <c r="H20" s="20">
        <f>H19</f>
        <v>1378</v>
      </c>
      <c r="I20" s="21"/>
    </row>
    <row r="23" spans="2:12" ht="20.25" customHeight="1" x14ac:dyDescent="0.25">
      <c r="B23" s="47"/>
      <c r="C23" s="47"/>
      <c r="D23" s="47"/>
      <c r="E23" s="47"/>
      <c r="F23" s="47"/>
      <c r="G23" s="47"/>
      <c r="H23" s="47"/>
      <c r="I23" s="13"/>
    </row>
    <row r="24" spans="2:12" ht="27.75" customHeight="1" x14ac:dyDescent="0.25">
      <c r="B24" s="6"/>
      <c r="C24" s="6"/>
      <c r="D24" s="6"/>
      <c r="E24" s="7"/>
      <c r="F24" s="53" t="s">
        <v>6</v>
      </c>
      <c r="G24" s="54"/>
      <c r="H24" s="5" t="s">
        <v>7</v>
      </c>
      <c r="I24" s="5"/>
      <c r="J24" s="4" t="s">
        <v>9</v>
      </c>
    </row>
    <row r="25" spans="2:12" ht="27" customHeight="1" x14ac:dyDescent="0.25">
      <c r="B25" s="50" t="s">
        <v>22</v>
      </c>
      <c r="C25" s="51"/>
      <c r="D25" s="51"/>
      <c r="E25" s="52"/>
      <c r="F25" s="55">
        <f>C20</f>
        <v>4.4219999999999997</v>
      </c>
      <c r="G25" s="56"/>
      <c r="H25" s="1">
        <v>4600</v>
      </c>
      <c r="I25" s="1"/>
      <c r="J25" s="1">
        <f>F25*H25</f>
        <v>20341.199999999997</v>
      </c>
    </row>
    <row r="26" spans="2:12" ht="27" customHeight="1" x14ac:dyDescent="0.25">
      <c r="B26" s="50" t="s">
        <v>8</v>
      </c>
      <c r="C26" s="51"/>
      <c r="D26" s="51"/>
      <c r="E26" s="52"/>
      <c r="F26" s="55">
        <f>D20</f>
        <v>101</v>
      </c>
      <c r="G26" s="56"/>
      <c r="H26" s="1">
        <v>1200</v>
      </c>
      <c r="I26" s="1"/>
      <c r="J26" s="1">
        <f>F26*H26</f>
        <v>121200</v>
      </c>
    </row>
    <row r="27" spans="2:12" ht="27" customHeight="1" x14ac:dyDescent="0.25">
      <c r="B27" s="50" t="s">
        <v>14</v>
      </c>
      <c r="C27" s="51"/>
      <c r="D27" s="51"/>
      <c r="E27" s="52"/>
      <c r="F27" s="55">
        <f>E20</f>
        <v>44.776000000000003</v>
      </c>
      <c r="G27" s="56"/>
      <c r="H27" s="1">
        <v>9200</v>
      </c>
      <c r="I27" s="1"/>
      <c r="J27" s="1">
        <f>F27*H27</f>
        <v>411939.2</v>
      </c>
    </row>
    <row r="28" spans="2:12" ht="27" customHeight="1" thickBot="1" x14ac:dyDescent="0.3">
      <c r="B28" s="58" t="s">
        <v>24</v>
      </c>
      <c r="C28" s="58"/>
      <c r="D28" s="58"/>
      <c r="E28" s="58"/>
      <c r="F28" s="57">
        <f>H20</f>
        <v>1378</v>
      </c>
      <c r="G28" s="57"/>
      <c r="H28" s="2">
        <v>2500</v>
      </c>
      <c r="I28" s="2"/>
      <c r="J28" s="2">
        <f>F28*H28</f>
        <v>3445000</v>
      </c>
    </row>
    <row r="29" spans="2:12" ht="19.5" customHeight="1" thickBot="1" x14ac:dyDescent="0.3">
      <c r="B29" s="48" t="s">
        <v>19</v>
      </c>
      <c r="C29" s="49"/>
      <c r="D29" s="49"/>
      <c r="E29" s="49"/>
      <c r="F29" s="49"/>
      <c r="G29" s="49"/>
      <c r="H29" s="49"/>
      <c r="I29" s="14"/>
      <c r="J29" s="3">
        <f>SUM(J25:J28)</f>
        <v>3998480.4</v>
      </c>
    </row>
    <row r="30" spans="2:12" ht="24" customHeight="1" thickBot="1" x14ac:dyDescent="0.3">
      <c r="B30" s="10" t="s">
        <v>21</v>
      </c>
      <c r="C30" s="11"/>
      <c r="D30" s="11"/>
      <c r="E30" s="11"/>
      <c r="F30" s="11"/>
      <c r="G30" s="11"/>
      <c r="H30" s="11"/>
      <c r="I30" s="11"/>
      <c r="J30" s="3">
        <f>J29*1.05</f>
        <v>4198404.42</v>
      </c>
    </row>
    <row r="31" spans="2:12" ht="24" customHeight="1" thickBot="1" x14ac:dyDescent="0.3">
      <c r="B31" s="10" t="s">
        <v>31</v>
      </c>
      <c r="C31" s="11"/>
      <c r="D31" s="11"/>
      <c r="E31" s="11"/>
      <c r="F31" s="11"/>
      <c r="G31" s="11"/>
      <c r="H31" s="11"/>
      <c r="I31" s="11"/>
      <c r="J31" s="3">
        <f>J30*1.1</f>
        <v>4618244.8620000007</v>
      </c>
    </row>
    <row r="33" spans="2:12" ht="18" customHeight="1" x14ac:dyDescent="0.25">
      <c r="B33" s="62" t="s">
        <v>16</v>
      </c>
      <c r="C33" s="62"/>
      <c r="D33" s="62"/>
      <c r="E33" s="62"/>
      <c r="F33" s="59">
        <f>F19</f>
        <v>14</v>
      </c>
      <c r="G33" s="59"/>
      <c r="H33" s="1">
        <v>250</v>
      </c>
      <c r="I33" s="1"/>
      <c r="J33" s="1">
        <f>F33*H33</f>
        <v>3500</v>
      </c>
    </row>
    <row r="34" spans="2:12" ht="18" customHeight="1" x14ac:dyDescent="0.25">
      <c r="B34" s="63" t="s">
        <v>10</v>
      </c>
      <c r="C34" s="64"/>
      <c r="D34" s="64"/>
      <c r="E34" s="65"/>
      <c r="F34" s="66">
        <f>G19</f>
        <v>868</v>
      </c>
      <c r="G34" s="67"/>
      <c r="H34" s="1">
        <v>24</v>
      </c>
      <c r="I34" s="1"/>
      <c r="J34" s="1">
        <f>H34*F34</f>
        <v>20832</v>
      </c>
    </row>
    <row r="35" spans="2:12" ht="18" customHeight="1" x14ac:dyDescent="0.25">
      <c r="B35" s="63" t="s">
        <v>26</v>
      </c>
      <c r="C35" s="64"/>
      <c r="D35" s="64"/>
      <c r="E35" s="65"/>
      <c r="F35" s="66">
        <f>I19</f>
        <v>33</v>
      </c>
      <c r="G35" s="68"/>
      <c r="H35" s="1">
        <v>50</v>
      </c>
      <c r="I35" s="1"/>
      <c r="J35" s="1">
        <f>H35*I35</f>
        <v>0</v>
      </c>
    </row>
    <row r="36" spans="2:12" ht="18" customHeight="1" x14ac:dyDescent="0.25">
      <c r="B36" s="62" t="s">
        <v>11</v>
      </c>
      <c r="C36" s="62"/>
      <c r="D36" s="62"/>
      <c r="E36" s="62"/>
      <c r="F36" s="59">
        <v>0</v>
      </c>
      <c r="G36" s="59"/>
      <c r="H36" s="1">
        <v>90</v>
      </c>
      <c r="I36" s="1"/>
      <c r="J36" s="1">
        <f t="shared" ref="J36" si="1">F36*H36</f>
        <v>0</v>
      </c>
    </row>
    <row r="37" spans="2:12" ht="18" customHeight="1" x14ac:dyDescent="0.3">
      <c r="B37" s="62" t="s">
        <v>20</v>
      </c>
      <c r="C37" s="62"/>
      <c r="D37" s="62"/>
      <c r="E37" s="62"/>
      <c r="F37" s="59">
        <v>0</v>
      </c>
      <c r="G37" s="59"/>
      <c r="H37" s="1">
        <v>240.45</v>
      </c>
      <c r="I37" s="1"/>
      <c r="J37" s="1">
        <f>F37*H37</f>
        <v>0</v>
      </c>
      <c r="L37" s="17"/>
    </row>
    <row r="38" spans="2:12" ht="18" customHeight="1" x14ac:dyDescent="0.3">
      <c r="B38" s="62" t="s">
        <v>29</v>
      </c>
      <c r="C38" s="62"/>
      <c r="D38" s="62"/>
      <c r="E38" s="62"/>
      <c r="F38" s="59"/>
      <c r="G38" s="59"/>
      <c r="H38" s="1">
        <v>10</v>
      </c>
      <c r="I38" s="15"/>
      <c r="J38" s="1">
        <f>H38*F38</f>
        <v>0</v>
      </c>
      <c r="L38" s="17"/>
    </row>
    <row r="39" spans="2:12" ht="18" customHeight="1" x14ac:dyDescent="0.3">
      <c r="B39" s="62" t="s">
        <v>28</v>
      </c>
      <c r="C39" s="62"/>
      <c r="D39" s="62"/>
      <c r="E39" s="62"/>
      <c r="F39" s="69" t="s">
        <v>30</v>
      </c>
      <c r="G39" s="69"/>
      <c r="H39" s="69"/>
      <c r="I39" s="69"/>
      <c r="J39" s="1"/>
      <c r="L39" s="17"/>
    </row>
    <row r="40" spans="2:12" ht="19.5" thickBot="1" x14ac:dyDescent="0.35">
      <c r="L40" s="17"/>
    </row>
    <row r="41" spans="2:12" ht="19.5" thickBot="1" x14ac:dyDescent="0.35">
      <c r="G41" s="60" t="s">
        <v>18</v>
      </c>
      <c r="H41" s="61"/>
      <c r="I41" s="16"/>
      <c r="J41" s="3">
        <f>J31+J33+J36+J37+J34+J35+J38+J39</f>
        <v>4642576.8620000007</v>
      </c>
      <c r="L41" s="18"/>
    </row>
    <row r="42" spans="2:12" ht="18.75" x14ac:dyDescent="0.3">
      <c r="L42" s="17"/>
    </row>
  </sheetData>
  <sortState xmlns:xlrd2="http://schemas.microsoft.com/office/spreadsheetml/2017/richdata2" ref="B5:L5">
    <sortCondition ref="B5"/>
  </sortState>
  <mergeCells count="27">
    <mergeCell ref="F33:G33"/>
    <mergeCell ref="G41:H41"/>
    <mergeCell ref="B36:E36"/>
    <mergeCell ref="F36:G36"/>
    <mergeCell ref="B37:E37"/>
    <mergeCell ref="F37:G37"/>
    <mergeCell ref="B34:E34"/>
    <mergeCell ref="F34:G34"/>
    <mergeCell ref="B35:E35"/>
    <mergeCell ref="F35:G35"/>
    <mergeCell ref="B39:E39"/>
    <mergeCell ref="F39:I39"/>
    <mergeCell ref="B38:E38"/>
    <mergeCell ref="F38:G38"/>
    <mergeCell ref="B33:E33"/>
    <mergeCell ref="B2:L2"/>
    <mergeCell ref="B23:H23"/>
    <mergeCell ref="B29:H29"/>
    <mergeCell ref="B25:E25"/>
    <mergeCell ref="B27:E27"/>
    <mergeCell ref="F24:G24"/>
    <mergeCell ref="F25:G25"/>
    <mergeCell ref="F27:G27"/>
    <mergeCell ref="F28:G28"/>
    <mergeCell ref="B26:E26"/>
    <mergeCell ref="F26:G26"/>
    <mergeCell ref="B28:E28"/>
  </mergeCells>
  <pageMargins left="0.70866141732283472" right="0.70866141732283472" top="0.55118110236220474" bottom="0.55118110236220474" header="0.31496062992125984" footer="0.31496062992125984"/>
  <pageSetup paperSize="9" scale="59" fitToHeight="0" orientation="portrait" r:id="rId1"/>
  <ignoredErrors>
    <ignoredError sqref="J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linea</vt:lpstr>
      <vt:lpstr>linea!Área_de_impresión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INES</cp:lastModifiedBy>
  <cp:lastPrinted>2023-04-25T09:31:03Z</cp:lastPrinted>
  <dcterms:created xsi:type="dcterms:W3CDTF">2020-04-06T07:04:27Z</dcterms:created>
  <dcterms:modified xsi:type="dcterms:W3CDTF">2023-08-17T06:30:25Z</dcterms:modified>
</cp:coreProperties>
</file>