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AN\MIS DOCUMENTOS\IBERDROLA\2023\2.LEÓN-VALLADOLID-PALENCIA\4.MEDICIONES PARTES\LEÓN\LEÓN CAPITAL\LA GOTERA-POLA DE GORDON\"/>
    </mc:Choice>
  </mc:AlternateContent>
  <xr:revisionPtr revIDLastSave="0" documentId="13_ncr:1_{E4D13F89-7D7B-4313-8A88-18FD64BA54A6}" xr6:coauthVersionLast="47" xr6:coauthVersionMax="47" xr10:uidLastSave="{00000000-0000-0000-0000-000000000000}"/>
  <bookViews>
    <workbookView xWindow="28680" yWindow="-120" windowWidth="29040" windowHeight="15840" xr2:uid="{C66C163A-FC94-45BE-AEE2-81A12E3FD87B}"/>
  </bookViews>
  <sheets>
    <sheet name="linea" sheetId="3" r:id="rId1"/>
    <sheet name="Hoja1" sheetId="4" r:id="rId2"/>
  </sheets>
  <definedNames>
    <definedName name="_xlnm.Print_Area" localSheetId="0">linea!$B$1:$L$79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2" i="4" l="1"/>
  <c r="J71" i="4"/>
  <c r="J70" i="4"/>
  <c r="J69" i="4"/>
  <c r="D55" i="4"/>
  <c r="F61" i="4" s="1"/>
  <c r="J61" i="4" s="1"/>
  <c r="I54" i="4"/>
  <c r="F69" i="4" s="1"/>
  <c r="H54" i="4"/>
  <c r="H55" i="4" s="1"/>
  <c r="F63" i="4" s="1"/>
  <c r="J63" i="4" s="1"/>
  <c r="G54" i="4"/>
  <c r="F68" i="4" s="1"/>
  <c r="J68" i="4" s="1"/>
  <c r="F54" i="4"/>
  <c r="F67" i="4" s="1"/>
  <c r="J67" i="4" s="1"/>
  <c r="E54" i="4"/>
  <c r="E55" i="4" s="1"/>
  <c r="F62" i="4" s="1"/>
  <c r="J62" i="4" s="1"/>
  <c r="D54" i="4"/>
  <c r="C54" i="4"/>
  <c r="C55" i="4" s="1"/>
  <c r="F60" i="4" s="1"/>
  <c r="J60" i="4" s="1"/>
  <c r="J78" i="3"/>
  <c r="C54" i="3"/>
  <c r="F54" i="3"/>
  <c r="G54" i="3"/>
  <c r="J72" i="3"/>
  <c r="J69" i="3"/>
  <c r="I54" i="3"/>
  <c r="F69" i="3" s="1"/>
  <c r="J64" i="4" l="1"/>
  <c r="J65" i="4" s="1"/>
  <c r="J75" i="4" s="1"/>
  <c r="D54" i="3"/>
  <c r="D55" i="3" s="1"/>
  <c r="F61" i="3" s="1"/>
  <c r="J61" i="3" s="1"/>
  <c r="J71" i="3"/>
  <c r="J70" i="3"/>
  <c r="H54" i="3"/>
  <c r="H55" i="3" s="1"/>
  <c r="F63" i="3" s="1"/>
  <c r="J63" i="3" s="1"/>
  <c r="F68" i="3"/>
  <c r="J68" i="3" s="1"/>
  <c r="F67" i="3"/>
  <c r="J67" i="3" s="1"/>
  <c r="E54" i="3"/>
  <c r="E55" i="3" s="1"/>
  <c r="F62" i="3" s="1"/>
  <c r="J62" i="3" s="1"/>
  <c r="C55" i="3"/>
  <c r="F60" i="3" s="1"/>
  <c r="J60" i="3" l="1"/>
  <c r="J64" i="3" s="1"/>
  <c r="J65" i="3" s="1"/>
  <c r="J75" i="3" s="1"/>
</calcChain>
</file>

<file path=xl/sharedStrings.xml><?xml version="1.0" encoding="utf-8"?>
<sst xmlns="http://schemas.openxmlformats.org/spreadsheetml/2006/main" count="176" uniqueCount="39">
  <si>
    <t>DÍA</t>
  </si>
  <si>
    <t>CAPATAZ</t>
  </si>
  <si>
    <t>APOYO</t>
  </si>
  <si>
    <t>LIMPIEZA BASE APOYOS</t>
  </si>
  <si>
    <t>TOTALES</t>
  </si>
  <si>
    <t>KM</t>
  </si>
  <si>
    <t>Medición</t>
  </si>
  <si>
    <t>Precio unitario</t>
  </si>
  <si>
    <r>
      <t xml:space="preserve">Limpieza de fragmento de vegetación línea </t>
    </r>
    <r>
      <rPr>
        <b/>
        <sz val="11"/>
        <color theme="1"/>
        <rFont val="Calibri"/>
        <family val="2"/>
      </rPr>
      <t>≤ 20 kV</t>
    </r>
  </si>
  <si>
    <t>Importe (€)</t>
  </si>
  <si>
    <t>Limpieza de base de apoyo y centro</t>
  </si>
  <si>
    <t xml:space="preserve">Hora de espera de equipo </t>
  </si>
  <si>
    <t>LONGITUD APERTURA</t>
  </si>
  <si>
    <t>ANOMALÍA VEGETACIÓN</t>
  </si>
  <si>
    <t>Longitud apertura nueva</t>
  </si>
  <si>
    <t>LONGITUD MANTENIMIENTO</t>
  </si>
  <si>
    <t>Anomalía vegetación puntual</t>
  </si>
  <si>
    <t>OBSERVACIONES</t>
  </si>
  <si>
    <t>IMPORTE TOTAL   …....................</t>
  </si>
  <si>
    <t>IMPORTE   ….......................................................................................................................</t>
  </si>
  <si>
    <t>Cancelación de trabajo</t>
  </si>
  <si>
    <r>
      <t xml:space="preserve">Mantenimiento de fragmento de vegetación línea </t>
    </r>
    <r>
      <rPr>
        <b/>
        <sz val="11"/>
        <color theme="1"/>
        <rFont val="Calibri"/>
        <family val="2"/>
      </rPr>
      <t>≤ 20 kV</t>
    </r>
  </si>
  <si>
    <t>LONGITUD LIMPIEZA</t>
  </si>
  <si>
    <t>Poda de Calle</t>
  </si>
  <si>
    <t>PODA DE CALLE</t>
  </si>
  <si>
    <t>Fijo de salida</t>
  </si>
  <si>
    <t>FIJO DE SALIDA</t>
  </si>
  <si>
    <t>Medios excepcionales</t>
  </si>
  <si>
    <t>Trabajos de inspección (km)</t>
  </si>
  <si>
    <t>descripción</t>
  </si>
  <si>
    <t>COEFICIENTE (0,93)    …........................................................................................................</t>
  </si>
  <si>
    <t>JUANVI</t>
  </si>
  <si>
    <t>LA GOTERA-POLA DE GORDON</t>
  </si>
  <si>
    <t>No en VP</t>
  </si>
  <si>
    <t>PTE ARAÑA</t>
  </si>
  <si>
    <t>LIMPIa</t>
  </si>
  <si>
    <t>flora</t>
  </si>
  <si>
    <t>pte solicitar ot</t>
  </si>
  <si>
    <t xml:space="preserve">m mantenimiento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</si>
</sst>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" fontId="1" fillId="0" borderId="4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2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14" xfId="0" applyBorder="1"/>
    <xf numFmtId="14" fontId="0" fillId="0" borderId="14" xfId="0" applyNumberFormat="1" applyBorder="1" applyAlignment="1">
      <alignment vertical="center"/>
    </xf>
    <xf numFmtId="0" fontId="6" fillId="0" borderId="0" xfId="0" applyFont="1"/>
    <xf numFmtId="44" fontId="6" fillId="0" borderId="0" xfId="0" applyNumberFormat="1" applyFont="1"/>
    <xf numFmtId="1" fontId="1" fillId="0" borderId="9" xfId="0" applyNumberFormat="1" applyFont="1" applyBorder="1" applyAlignment="1">
      <alignment vertical="center"/>
    </xf>
    <xf numFmtId="0" fontId="1" fillId="0" borderId="9" xfId="0" applyFont="1" applyBorder="1"/>
    <xf numFmtId="0" fontId="1" fillId="0" borderId="15" xfId="0" applyFont="1" applyBorder="1"/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4" xfId="0" applyBorder="1"/>
    <xf numFmtId="14" fontId="0" fillId="0" borderId="4" xfId="0" applyNumberFormat="1" applyBorder="1" applyAlignment="1">
      <alignment vertical="center"/>
    </xf>
    <xf numFmtId="0" fontId="0" fillId="0" borderId="19" xfId="0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13" xfId="0" applyFont="1" applyBorder="1" applyAlignment="1">
      <alignment horizontal="right"/>
    </xf>
    <xf numFmtId="0" fontId="8" fillId="0" borderId="14" xfId="0" applyFont="1" applyBorder="1"/>
    <xf numFmtId="14" fontId="8" fillId="0" borderId="14" xfId="0" applyNumberFormat="1" applyFont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9" xfId="0" applyFont="1" applyBorder="1" applyAlignment="1">
      <alignment horizontal="right"/>
    </xf>
    <xf numFmtId="0" fontId="8" fillId="0" borderId="4" xfId="0" applyFont="1" applyBorder="1"/>
    <xf numFmtId="14" fontId="8" fillId="0" borderId="4" xfId="0" applyNumberFormat="1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right"/>
    </xf>
    <xf numFmtId="0" fontId="8" fillId="0" borderId="21" xfId="0" applyFont="1" applyBorder="1"/>
    <xf numFmtId="14" fontId="8" fillId="0" borderId="21" xfId="0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2" fontId="9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1AE-2F50-4F0F-A311-A832A79BB33F}">
  <sheetPr>
    <pageSetUpPr fitToPage="1"/>
  </sheetPr>
  <dimension ref="B1:L79"/>
  <sheetViews>
    <sheetView tabSelected="1" workbookViewId="0">
      <selection activeCell="Q11" sqref="Q11"/>
    </sheetView>
  </sheetViews>
  <sheetFormatPr baseColWidth="10" defaultRowHeight="15" x14ac:dyDescent="0.25"/>
  <cols>
    <col min="1" max="1" width="3.85546875" customWidth="1"/>
    <col min="2" max="2" width="11.7109375" customWidth="1"/>
    <col min="3" max="4" width="14.7109375" customWidth="1"/>
    <col min="5" max="6" width="13.42578125" customWidth="1"/>
    <col min="7" max="7" width="15.7109375" customWidth="1"/>
    <col min="8" max="8" width="13" customWidth="1"/>
    <col min="9" max="9" width="11.140625" customWidth="1"/>
    <col min="12" max="12" width="16.5703125" bestFit="1" customWidth="1"/>
  </cols>
  <sheetData>
    <row r="1" spans="2:12" ht="10.5" customHeight="1" thickBot="1" x14ac:dyDescent="0.3"/>
    <row r="2" spans="2:12" ht="19.5" thickBot="1" x14ac:dyDescent="0.35">
      <c r="B2" s="63" t="s">
        <v>32</v>
      </c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2:12" ht="8.25" customHeight="1" thickBot="1" x14ac:dyDescent="0.3"/>
    <row r="4" spans="2:12" ht="31.5" customHeight="1" thickBot="1" x14ac:dyDescent="0.3">
      <c r="B4" s="19" t="s">
        <v>2</v>
      </c>
      <c r="C4" s="20" t="s">
        <v>15</v>
      </c>
      <c r="D4" s="20" t="s">
        <v>22</v>
      </c>
      <c r="E4" s="21" t="s">
        <v>12</v>
      </c>
      <c r="F4" s="21" t="s">
        <v>13</v>
      </c>
      <c r="G4" s="21" t="s">
        <v>3</v>
      </c>
      <c r="H4" s="21" t="s">
        <v>24</v>
      </c>
      <c r="I4" s="21" t="s">
        <v>26</v>
      </c>
      <c r="J4" s="22" t="s">
        <v>0</v>
      </c>
      <c r="K4" s="23" t="s">
        <v>1</v>
      </c>
      <c r="L4" s="23" t="s">
        <v>17</v>
      </c>
    </row>
    <row r="5" spans="2:12" ht="15.75" customHeight="1" x14ac:dyDescent="0.25">
      <c r="B5" s="12">
        <v>5</v>
      </c>
      <c r="C5" s="13">
        <v>95</v>
      </c>
      <c r="D5" s="13"/>
      <c r="E5" s="13"/>
      <c r="F5" s="13"/>
      <c r="G5" s="13"/>
      <c r="H5" s="13"/>
      <c r="I5" s="13"/>
      <c r="J5" s="14">
        <v>45127</v>
      </c>
      <c r="K5" s="38" t="s">
        <v>31</v>
      </c>
      <c r="L5" s="41"/>
    </row>
    <row r="6" spans="2:12" ht="15.75" customHeight="1" x14ac:dyDescent="0.25">
      <c r="B6" s="24">
        <v>6</v>
      </c>
      <c r="C6" s="25">
        <v>50</v>
      </c>
      <c r="D6" s="25"/>
      <c r="E6" s="25"/>
      <c r="F6" s="25"/>
      <c r="G6" s="25"/>
      <c r="H6" s="25"/>
      <c r="I6" s="25"/>
      <c r="J6" s="26">
        <v>45127</v>
      </c>
      <c r="K6" s="39" t="s">
        <v>31</v>
      </c>
      <c r="L6" s="42"/>
    </row>
    <row r="7" spans="2:12" ht="15.75" customHeight="1" x14ac:dyDescent="0.25">
      <c r="B7" s="24">
        <v>18</v>
      </c>
      <c r="C7" s="25"/>
      <c r="D7" s="25"/>
      <c r="E7" s="25"/>
      <c r="F7" s="25">
        <v>1</v>
      </c>
      <c r="G7" s="25"/>
      <c r="H7" s="25"/>
      <c r="I7" s="25"/>
      <c r="J7" s="26">
        <v>45128</v>
      </c>
      <c r="K7" s="39" t="s">
        <v>31</v>
      </c>
      <c r="L7" s="42"/>
    </row>
    <row r="8" spans="2:12" ht="15.75" customHeight="1" x14ac:dyDescent="0.25">
      <c r="B8" s="24">
        <v>19</v>
      </c>
      <c r="C8" s="25"/>
      <c r="D8" s="25"/>
      <c r="E8" s="25"/>
      <c r="F8" s="25">
        <v>1</v>
      </c>
      <c r="G8" s="25"/>
      <c r="H8" s="25"/>
      <c r="I8" s="25"/>
      <c r="J8" s="26">
        <v>45127</v>
      </c>
      <c r="K8" s="39" t="s">
        <v>31</v>
      </c>
      <c r="L8" s="42"/>
    </row>
    <row r="9" spans="2:12" ht="15.75" customHeight="1" x14ac:dyDescent="0.25">
      <c r="B9" s="44">
        <v>41</v>
      </c>
      <c r="C9" s="45"/>
      <c r="D9" s="45"/>
      <c r="E9" s="45"/>
      <c r="F9" s="45"/>
      <c r="G9" s="45">
        <v>1</v>
      </c>
      <c r="H9" s="45"/>
      <c r="I9" s="45"/>
      <c r="J9" s="46">
        <v>45128</v>
      </c>
      <c r="K9" s="47" t="s">
        <v>31</v>
      </c>
      <c r="L9" s="48"/>
    </row>
    <row r="10" spans="2:12" ht="15.75" customHeight="1" x14ac:dyDescent="0.25">
      <c r="B10" s="44">
        <v>76</v>
      </c>
      <c r="C10" s="45"/>
      <c r="D10" s="45"/>
      <c r="E10" s="45"/>
      <c r="F10" s="45"/>
      <c r="G10" s="45">
        <v>1</v>
      </c>
      <c r="H10" s="45"/>
      <c r="I10" s="45"/>
      <c r="J10" s="46">
        <v>45128</v>
      </c>
      <c r="K10" s="47" t="s">
        <v>31</v>
      </c>
      <c r="L10" s="48"/>
    </row>
    <row r="11" spans="2:12" ht="15.75" customHeight="1" x14ac:dyDescent="0.25">
      <c r="B11" s="24">
        <v>97</v>
      </c>
      <c r="C11" s="25">
        <v>105</v>
      </c>
      <c r="D11" s="25"/>
      <c r="E11" s="25"/>
      <c r="F11" s="25"/>
      <c r="G11" s="25"/>
      <c r="H11" s="25"/>
      <c r="I11" s="25"/>
      <c r="J11" s="26">
        <v>45131</v>
      </c>
      <c r="K11" s="39" t="s">
        <v>31</v>
      </c>
      <c r="L11" s="42"/>
    </row>
    <row r="12" spans="2:12" ht="15.75" customHeight="1" x14ac:dyDescent="0.25">
      <c r="B12" s="24">
        <v>106</v>
      </c>
      <c r="C12" s="25">
        <v>95</v>
      </c>
      <c r="D12" s="25"/>
      <c r="E12" s="25"/>
      <c r="F12" s="25"/>
      <c r="G12" s="25"/>
      <c r="H12" s="25"/>
      <c r="I12" s="25"/>
      <c r="J12" s="26">
        <v>45131</v>
      </c>
      <c r="K12" s="39" t="s">
        <v>31</v>
      </c>
      <c r="L12" s="42"/>
    </row>
    <row r="13" spans="2:12" ht="15.75" customHeight="1" x14ac:dyDescent="0.25">
      <c r="B13" s="24">
        <v>111</v>
      </c>
      <c r="C13" s="25"/>
      <c r="D13" s="25"/>
      <c r="E13" s="25"/>
      <c r="F13" s="25">
        <v>1</v>
      </c>
      <c r="G13" s="25"/>
      <c r="H13" s="25"/>
      <c r="I13" s="25"/>
      <c r="J13" s="26">
        <v>45131</v>
      </c>
      <c r="K13" s="39" t="s">
        <v>31</v>
      </c>
      <c r="L13" s="42"/>
    </row>
    <row r="14" spans="2:12" ht="15.75" customHeight="1" x14ac:dyDescent="0.25">
      <c r="B14" s="24">
        <v>112</v>
      </c>
      <c r="C14" s="25"/>
      <c r="D14" s="25"/>
      <c r="E14" s="25"/>
      <c r="F14" s="25">
        <v>1</v>
      </c>
      <c r="G14" s="25"/>
      <c r="H14" s="25"/>
      <c r="I14" s="25"/>
      <c r="J14" s="26">
        <v>45131</v>
      </c>
      <c r="K14" s="39" t="s">
        <v>31</v>
      </c>
      <c r="L14" s="42" t="s">
        <v>33</v>
      </c>
    </row>
    <row r="15" spans="2:12" ht="15.75" customHeight="1" x14ac:dyDescent="0.25">
      <c r="B15" s="24">
        <v>116</v>
      </c>
      <c r="C15" s="25">
        <v>75</v>
      </c>
      <c r="D15" s="25"/>
      <c r="E15" s="25"/>
      <c r="F15" s="25"/>
      <c r="G15" s="25"/>
      <c r="H15" s="25"/>
      <c r="I15" s="25"/>
      <c r="J15" s="26">
        <v>45132</v>
      </c>
      <c r="K15" s="39" t="s">
        <v>31</v>
      </c>
      <c r="L15" s="42"/>
    </row>
    <row r="16" spans="2:12" ht="15.75" customHeight="1" x14ac:dyDescent="0.25">
      <c r="B16" s="24">
        <v>118</v>
      </c>
      <c r="C16" s="25">
        <v>40</v>
      </c>
      <c r="D16" s="25"/>
      <c r="E16" s="25"/>
      <c r="F16" s="25"/>
      <c r="G16" s="25"/>
      <c r="H16" s="25"/>
      <c r="I16" s="25"/>
      <c r="J16" s="26">
        <v>45132</v>
      </c>
      <c r="K16" s="39" t="s">
        <v>31</v>
      </c>
      <c r="L16" s="42"/>
    </row>
    <row r="17" spans="2:12" ht="15.75" customHeight="1" x14ac:dyDescent="0.25">
      <c r="B17" s="24">
        <v>119</v>
      </c>
      <c r="C17" s="25"/>
      <c r="D17" s="25"/>
      <c r="E17" s="25"/>
      <c r="F17" s="25">
        <v>1</v>
      </c>
      <c r="G17" s="25"/>
      <c r="H17" s="25"/>
      <c r="I17" s="25"/>
      <c r="J17" s="26">
        <v>45132</v>
      </c>
      <c r="K17" s="39" t="s">
        <v>31</v>
      </c>
      <c r="L17" s="42"/>
    </row>
    <row r="18" spans="2:12" ht="15.75" customHeight="1" x14ac:dyDescent="0.25">
      <c r="B18" s="24">
        <v>120</v>
      </c>
      <c r="C18" s="25">
        <v>30</v>
      </c>
      <c r="D18" s="25"/>
      <c r="E18" s="25"/>
      <c r="F18" s="25"/>
      <c r="G18" s="25"/>
      <c r="H18" s="25"/>
      <c r="I18" s="25"/>
      <c r="J18" s="26">
        <v>45132</v>
      </c>
      <c r="K18" s="39" t="s">
        <v>31</v>
      </c>
      <c r="L18" s="42"/>
    </row>
    <row r="19" spans="2:12" ht="15.75" customHeight="1" x14ac:dyDescent="0.25">
      <c r="B19" s="24">
        <v>125</v>
      </c>
      <c r="C19" s="25">
        <v>120</v>
      </c>
      <c r="D19" s="25"/>
      <c r="E19" s="25"/>
      <c r="F19" s="25"/>
      <c r="G19" s="25"/>
      <c r="H19" s="25"/>
      <c r="I19" s="25"/>
      <c r="J19" s="26">
        <v>45132</v>
      </c>
      <c r="K19" s="39" t="s">
        <v>31</v>
      </c>
      <c r="L19" s="42"/>
    </row>
    <row r="20" spans="2:12" ht="15.75" customHeight="1" x14ac:dyDescent="0.25">
      <c r="B20" s="24">
        <v>127</v>
      </c>
      <c r="C20" s="25">
        <v>30</v>
      </c>
      <c r="D20" s="25"/>
      <c r="E20" s="25"/>
      <c r="F20" s="25"/>
      <c r="G20" s="25"/>
      <c r="H20" s="25"/>
      <c r="I20" s="25"/>
      <c r="J20" s="26">
        <v>45133</v>
      </c>
      <c r="K20" s="39" t="s">
        <v>31</v>
      </c>
      <c r="L20" s="42"/>
    </row>
    <row r="21" spans="2:12" ht="15.75" customHeight="1" x14ac:dyDescent="0.25">
      <c r="B21" s="44">
        <v>133</v>
      </c>
      <c r="C21" s="45"/>
      <c r="D21" s="45"/>
      <c r="E21" s="45"/>
      <c r="F21" s="45"/>
      <c r="G21" s="45">
        <v>1</v>
      </c>
      <c r="H21" s="45"/>
      <c r="I21" s="45"/>
      <c r="J21" s="46">
        <v>45133</v>
      </c>
      <c r="K21" s="47" t="s">
        <v>31</v>
      </c>
      <c r="L21" s="48"/>
    </row>
    <row r="22" spans="2:12" ht="15.75" customHeight="1" x14ac:dyDescent="0.25">
      <c r="B22" s="24">
        <v>145</v>
      </c>
      <c r="C22" s="25"/>
      <c r="D22" s="25"/>
      <c r="E22" s="25"/>
      <c r="F22" s="25">
        <v>1</v>
      </c>
      <c r="G22" s="25"/>
      <c r="H22" s="25"/>
      <c r="I22" s="25"/>
      <c r="J22" s="26">
        <v>45134</v>
      </c>
      <c r="K22" s="39" t="s">
        <v>31</v>
      </c>
      <c r="L22" s="42"/>
    </row>
    <row r="23" spans="2:12" ht="15.75" customHeight="1" x14ac:dyDescent="0.25">
      <c r="B23" s="24">
        <v>147</v>
      </c>
      <c r="C23" s="25"/>
      <c r="D23" s="25"/>
      <c r="E23" s="25"/>
      <c r="F23" s="25">
        <v>1</v>
      </c>
      <c r="G23" s="25"/>
      <c r="H23" s="25"/>
      <c r="I23" s="25"/>
      <c r="J23" s="26">
        <v>45138</v>
      </c>
      <c r="K23" s="39" t="s">
        <v>31</v>
      </c>
      <c r="L23" s="42"/>
    </row>
    <row r="24" spans="2:12" ht="15.75" customHeight="1" x14ac:dyDescent="0.25">
      <c r="B24" s="24">
        <v>148</v>
      </c>
      <c r="C24" s="25"/>
      <c r="D24" s="25"/>
      <c r="E24" s="25"/>
      <c r="F24" s="25">
        <v>1</v>
      </c>
      <c r="G24" s="25"/>
      <c r="H24" s="25"/>
      <c r="I24" s="25"/>
      <c r="J24" s="26">
        <v>45134</v>
      </c>
      <c r="K24" s="39" t="s">
        <v>31</v>
      </c>
      <c r="L24" s="42"/>
    </row>
    <row r="25" spans="2:12" ht="15.75" customHeight="1" x14ac:dyDescent="0.25">
      <c r="B25" s="24">
        <v>149</v>
      </c>
      <c r="C25" s="25"/>
      <c r="D25" s="25"/>
      <c r="E25" s="25"/>
      <c r="F25" s="25">
        <v>1</v>
      </c>
      <c r="G25" s="25"/>
      <c r="H25" s="25"/>
      <c r="I25" s="25"/>
      <c r="J25" s="26">
        <v>45134</v>
      </c>
      <c r="K25" s="39" t="s">
        <v>31</v>
      </c>
      <c r="L25" s="42"/>
    </row>
    <row r="26" spans="2:12" ht="15.75" customHeight="1" x14ac:dyDescent="0.25">
      <c r="B26" s="24">
        <v>150</v>
      </c>
      <c r="C26" s="25"/>
      <c r="D26" s="25"/>
      <c r="E26" s="25"/>
      <c r="F26" s="25">
        <v>1</v>
      </c>
      <c r="G26" s="25"/>
      <c r="H26" s="25"/>
      <c r="I26" s="25"/>
      <c r="J26" s="26">
        <v>45138</v>
      </c>
      <c r="K26" s="39" t="s">
        <v>31</v>
      </c>
      <c r="L26" s="42"/>
    </row>
    <row r="27" spans="2:12" ht="15.75" customHeight="1" x14ac:dyDescent="0.25">
      <c r="B27" s="24">
        <v>151</v>
      </c>
      <c r="C27" s="25"/>
      <c r="D27" s="25"/>
      <c r="E27" s="25"/>
      <c r="F27" s="25"/>
      <c r="G27" s="25"/>
      <c r="H27" s="25"/>
      <c r="I27" s="25"/>
      <c r="J27" s="26">
        <v>45139</v>
      </c>
      <c r="K27" s="39" t="s">
        <v>31</v>
      </c>
      <c r="L27" s="42" t="s">
        <v>34</v>
      </c>
    </row>
    <row r="28" spans="2:12" ht="15.75" customHeight="1" x14ac:dyDescent="0.25">
      <c r="B28" s="24">
        <v>165</v>
      </c>
      <c r="C28" s="25"/>
      <c r="D28" s="25"/>
      <c r="E28" s="25"/>
      <c r="F28" s="25"/>
      <c r="G28" s="25"/>
      <c r="H28" s="25"/>
      <c r="I28" s="25"/>
      <c r="J28" s="26">
        <v>45139</v>
      </c>
      <c r="K28" s="39" t="s">
        <v>31</v>
      </c>
      <c r="L28" s="42" t="s">
        <v>34</v>
      </c>
    </row>
    <row r="29" spans="2:12" ht="15.75" customHeight="1" x14ac:dyDescent="0.25">
      <c r="B29" s="24">
        <v>166</v>
      </c>
      <c r="C29" s="25"/>
      <c r="D29" s="25"/>
      <c r="E29" s="25"/>
      <c r="F29" s="25">
        <v>1</v>
      </c>
      <c r="G29" s="25"/>
      <c r="H29" s="25"/>
      <c r="I29" s="25"/>
      <c r="J29" s="26">
        <v>45139</v>
      </c>
      <c r="K29" s="39" t="s">
        <v>31</v>
      </c>
      <c r="L29" s="42"/>
    </row>
    <row r="30" spans="2:12" ht="15.75" customHeight="1" x14ac:dyDescent="0.25">
      <c r="B30" s="24">
        <v>167</v>
      </c>
      <c r="C30" s="25">
        <v>125</v>
      </c>
      <c r="D30" s="25"/>
      <c r="E30" s="25"/>
      <c r="F30" s="25"/>
      <c r="G30" s="25"/>
      <c r="H30" s="25"/>
      <c r="I30" s="25"/>
      <c r="J30" s="26">
        <v>45139</v>
      </c>
      <c r="K30" s="39" t="s">
        <v>31</v>
      </c>
      <c r="L30" s="42"/>
    </row>
    <row r="31" spans="2:12" ht="15.75" customHeight="1" x14ac:dyDescent="0.25">
      <c r="B31" s="24">
        <v>168</v>
      </c>
      <c r="C31" s="25">
        <v>95</v>
      </c>
      <c r="D31" s="25"/>
      <c r="E31" s="25"/>
      <c r="F31" s="25">
        <v>1</v>
      </c>
      <c r="G31" s="25"/>
      <c r="H31" s="25"/>
      <c r="I31" s="25"/>
      <c r="J31" s="26">
        <v>45140</v>
      </c>
      <c r="K31" s="39" t="s">
        <v>31</v>
      </c>
      <c r="L31" s="42"/>
    </row>
    <row r="32" spans="2:12" ht="15.75" customHeight="1" x14ac:dyDescent="0.25">
      <c r="B32" s="24">
        <v>169</v>
      </c>
      <c r="C32" s="25">
        <v>75</v>
      </c>
      <c r="D32" s="25"/>
      <c r="E32" s="25"/>
      <c r="F32" s="25"/>
      <c r="G32" s="25"/>
      <c r="H32" s="25"/>
      <c r="I32" s="25"/>
      <c r="J32" s="26">
        <v>45140</v>
      </c>
      <c r="K32" s="39" t="s">
        <v>31</v>
      </c>
      <c r="L32" s="42"/>
    </row>
    <row r="33" spans="2:12" ht="15.75" customHeight="1" x14ac:dyDescent="0.25">
      <c r="B33" s="24">
        <v>170</v>
      </c>
      <c r="C33" s="25">
        <v>85</v>
      </c>
      <c r="D33" s="25"/>
      <c r="E33" s="25"/>
      <c r="F33" s="25"/>
      <c r="G33" s="25"/>
      <c r="H33" s="25"/>
      <c r="I33" s="25"/>
      <c r="J33" s="26">
        <v>45140</v>
      </c>
      <c r="K33" s="39" t="s">
        <v>31</v>
      </c>
      <c r="L33" s="42"/>
    </row>
    <row r="34" spans="2:12" ht="15.75" customHeight="1" x14ac:dyDescent="0.25">
      <c r="B34" s="37">
        <v>175</v>
      </c>
      <c r="C34" s="35">
        <v>20</v>
      </c>
      <c r="D34" s="35"/>
      <c r="E34" s="35"/>
      <c r="F34" s="35"/>
      <c r="G34" s="35"/>
      <c r="H34" s="35"/>
      <c r="I34" s="35"/>
      <c r="J34" s="36">
        <v>45141</v>
      </c>
      <c r="K34" s="40" t="s">
        <v>31</v>
      </c>
      <c r="L34" s="43"/>
    </row>
    <row r="35" spans="2:12" ht="15.75" customHeight="1" x14ac:dyDescent="0.25">
      <c r="B35" s="37">
        <v>176</v>
      </c>
      <c r="C35" s="35">
        <v>40</v>
      </c>
      <c r="D35" s="35"/>
      <c r="E35" s="35"/>
      <c r="F35" s="35"/>
      <c r="G35" s="35"/>
      <c r="H35" s="35"/>
      <c r="I35" s="35"/>
      <c r="J35" s="36">
        <v>45141</v>
      </c>
      <c r="K35" s="40" t="s">
        <v>31</v>
      </c>
      <c r="L35" s="43"/>
    </row>
    <row r="36" spans="2:12" ht="15.75" customHeight="1" x14ac:dyDescent="0.25">
      <c r="B36" s="37">
        <v>179</v>
      </c>
      <c r="C36" s="35"/>
      <c r="D36" s="35"/>
      <c r="E36" s="35"/>
      <c r="F36" s="35">
        <v>1</v>
      </c>
      <c r="G36" s="35"/>
      <c r="H36" s="35"/>
      <c r="I36" s="35"/>
      <c r="J36" s="36">
        <v>45141</v>
      </c>
      <c r="K36" s="40" t="s">
        <v>31</v>
      </c>
      <c r="L36" s="43"/>
    </row>
    <row r="37" spans="2:12" ht="15.75" customHeight="1" x14ac:dyDescent="0.25">
      <c r="B37" s="37">
        <v>182</v>
      </c>
      <c r="C37" s="35"/>
      <c r="D37" s="35"/>
      <c r="E37" s="35"/>
      <c r="F37" s="35">
        <v>1</v>
      </c>
      <c r="G37" s="35"/>
      <c r="H37" s="35"/>
      <c r="I37" s="35"/>
      <c r="J37" s="36">
        <v>45142</v>
      </c>
      <c r="K37" s="40" t="s">
        <v>31</v>
      </c>
      <c r="L37" s="43"/>
    </row>
    <row r="38" spans="2:12" ht="15.75" customHeight="1" x14ac:dyDescent="0.25">
      <c r="B38" s="37">
        <v>195</v>
      </c>
      <c r="C38" s="35">
        <v>95</v>
      </c>
      <c r="D38" s="35"/>
      <c r="E38" s="35"/>
      <c r="F38" s="35"/>
      <c r="G38" s="35"/>
      <c r="H38" s="35"/>
      <c r="I38" s="35"/>
      <c r="J38" s="36">
        <v>45142</v>
      </c>
      <c r="K38" s="40" t="s">
        <v>31</v>
      </c>
      <c r="L38" s="43"/>
    </row>
    <row r="39" spans="2:12" ht="15.75" customHeight="1" x14ac:dyDescent="0.25">
      <c r="B39" s="37">
        <v>237</v>
      </c>
      <c r="C39" s="35">
        <v>110</v>
      </c>
      <c r="D39" s="35"/>
      <c r="E39" s="35"/>
      <c r="F39" s="35"/>
      <c r="G39" s="35"/>
      <c r="H39" s="35"/>
      <c r="I39" s="35"/>
      <c r="J39" s="36">
        <v>45142</v>
      </c>
      <c r="K39" s="40" t="s">
        <v>31</v>
      </c>
      <c r="L39" s="43"/>
    </row>
    <row r="40" spans="2:12" ht="15.75" customHeight="1" x14ac:dyDescent="0.25">
      <c r="B40" s="37">
        <v>1101</v>
      </c>
      <c r="C40" s="35">
        <v>65</v>
      </c>
      <c r="D40" s="35"/>
      <c r="E40" s="35"/>
      <c r="F40" s="35"/>
      <c r="G40" s="35"/>
      <c r="H40" s="35"/>
      <c r="I40" s="35"/>
      <c r="J40" s="36">
        <v>45128</v>
      </c>
      <c r="K40" s="40" t="s">
        <v>31</v>
      </c>
      <c r="L40" s="43"/>
    </row>
    <row r="41" spans="2:12" ht="15.75" customHeight="1" x14ac:dyDescent="0.25">
      <c r="B41" s="37">
        <v>1201</v>
      </c>
      <c r="C41" s="35"/>
      <c r="D41" s="35"/>
      <c r="E41" s="35"/>
      <c r="F41" s="35">
        <v>1</v>
      </c>
      <c r="G41" s="35"/>
      <c r="H41" s="35"/>
      <c r="I41" s="35"/>
      <c r="J41" s="36">
        <v>45131</v>
      </c>
      <c r="K41" s="40" t="s">
        <v>31</v>
      </c>
      <c r="L41" s="43"/>
    </row>
    <row r="42" spans="2:12" ht="15.75" customHeight="1" x14ac:dyDescent="0.25">
      <c r="B42" s="37">
        <v>1202</v>
      </c>
      <c r="C42" s="35"/>
      <c r="D42" s="35"/>
      <c r="E42" s="35"/>
      <c r="F42" s="35">
        <v>1</v>
      </c>
      <c r="G42" s="35"/>
      <c r="H42" s="35"/>
      <c r="I42" s="35"/>
      <c r="J42" s="36">
        <v>45131</v>
      </c>
      <c r="K42" s="40" t="s">
        <v>31</v>
      </c>
      <c r="L42" s="43"/>
    </row>
    <row r="43" spans="2:12" ht="15.75" customHeight="1" x14ac:dyDescent="0.25">
      <c r="B43" s="37">
        <v>1203</v>
      </c>
      <c r="C43" s="35"/>
      <c r="D43" s="35"/>
      <c r="E43" s="35"/>
      <c r="F43" s="35">
        <v>1</v>
      </c>
      <c r="G43" s="35"/>
      <c r="H43" s="35"/>
      <c r="I43" s="35"/>
      <c r="J43" s="36">
        <v>45131</v>
      </c>
      <c r="K43" s="40" t="s">
        <v>31</v>
      </c>
      <c r="L43" s="43"/>
    </row>
    <row r="44" spans="2:12" ht="15.75" customHeight="1" x14ac:dyDescent="0.25">
      <c r="B44" s="49">
        <v>1401</v>
      </c>
      <c r="C44" s="50"/>
      <c r="D44" s="50"/>
      <c r="E44" s="50"/>
      <c r="F44" s="50"/>
      <c r="G44" s="50">
        <v>1</v>
      </c>
      <c r="H44" s="50"/>
      <c r="I44" s="50"/>
      <c r="J44" s="51">
        <v>45133</v>
      </c>
      <c r="K44" s="52" t="s">
        <v>31</v>
      </c>
      <c r="L44" s="53" t="s">
        <v>35</v>
      </c>
    </row>
    <row r="45" spans="2:12" ht="15.75" customHeight="1" x14ac:dyDescent="0.25">
      <c r="B45" s="49">
        <v>1702</v>
      </c>
      <c r="C45" s="50"/>
      <c r="D45" s="50"/>
      <c r="E45" s="50"/>
      <c r="F45" s="50"/>
      <c r="G45" s="50">
        <v>1</v>
      </c>
      <c r="H45" s="50"/>
      <c r="I45" s="50"/>
      <c r="J45" s="51">
        <v>45140</v>
      </c>
      <c r="K45" s="52" t="s">
        <v>31</v>
      </c>
      <c r="L45" s="53"/>
    </row>
    <row r="46" spans="2:12" ht="15.75" customHeight="1" x14ac:dyDescent="0.25">
      <c r="B46" s="37">
        <v>1802</v>
      </c>
      <c r="C46" s="35"/>
      <c r="D46" s="35"/>
      <c r="E46" s="35"/>
      <c r="F46" s="35">
        <v>1</v>
      </c>
      <c r="G46" s="35"/>
      <c r="H46" s="35"/>
      <c r="I46" s="35"/>
      <c r="J46" s="36">
        <v>45141</v>
      </c>
      <c r="K46" s="40" t="s">
        <v>31</v>
      </c>
      <c r="L46" s="43"/>
    </row>
    <row r="47" spans="2:12" ht="15.75" customHeight="1" x14ac:dyDescent="0.25">
      <c r="B47" s="37">
        <v>1901</v>
      </c>
      <c r="C47" s="35"/>
      <c r="D47" s="35"/>
      <c r="E47" s="35"/>
      <c r="F47" s="35">
        <v>1</v>
      </c>
      <c r="G47" s="35"/>
      <c r="H47" s="35"/>
      <c r="I47" s="35"/>
      <c r="J47" s="36">
        <v>45142</v>
      </c>
      <c r="K47" s="40" t="s">
        <v>31</v>
      </c>
      <c r="L47" s="43"/>
    </row>
    <row r="48" spans="2:12" ht="15.75" customHeight="1" x14ac:dyDescent="0.25">
      <c r="B48" s="37">
        <v>1902</v>
      </c>
      <c r="C48" s="35">
        <v>105</v>
      </c>
      <c r="D48" s="35"/>
      <c r="E48" s="35"/>
      <c r="F48" s="35"/>
      <c r="G48" s="35"/>
      <c r="H48" s="35"/>
      <c r="I48" s="35"/>
      <c r="J48" s="36">
        <v>45141</v>
      </c>
      <c r="K48" s="40" t="s">
        <v>31</v>
      </c>
      <c r="L48" s="43"/>
    </row>
    <row r="49" spans="2:12" ht="15.75" customHeight="1" x14ac:dyDescent="0.25">
      <c r="B49" s="49">
        <v>4006</v>
      </c>
      <c r="C49" s="50"/>
      <c r="D49" s="50"/>
      <c r="E49" s="50"/>
      <c r="F49" s="50"/>
      <c r="G49" s="50">
        <v>1</v>
      </c>
      <c r="H49" s="50"/>
      <c r="I49" s="50"/>
      <c r="J49" s="51">
        <v>45128</v>
      </c>
      <c r="K49" s="52" t="s">
        <v>31</v>
      </c>
      <c r="L49" s="53"/>
    </row>
    <row r="50" spans="2:12" ht="15.75" customHeight="1" x14ac:dyDescent="0.25">
      <c r="B50" s="49">
        <v>4007</v>
      </c>
      <c r="C50" s="50"/>
      <c r="D50" s="50"/>
      <c r="E50" s="50"/>
      <c r="F50" s="50"/>
      <c r="G50" s="50">
        <v>1</v>
      </c>
      <c r="H50" s="50"/>
      <c r="I50" s="50"/>
      <c r="J50" s="51">
        <v>45128</v>
      </c>
      <c r="K50" s="52" t="s">
        <v>31</v>
      </c>
      <c r="L50" s="53"/>
    </row>
    <row r="51" spans="2:12" ht="15.75" customHeight="1" x14ac:dyDescent="0.25">
      <c r="B51" s="49">
        <v>6005</v>
      </c>
      <c r="C51" s="50"/>
      <c r="D51" s="50"/>
      <c r="E51" s="50"/>
      <c r="F51" s="50"/>
      <c r="G51" s="50">
        <v>1</v>
      </c>
      <c r="H51" s="50"/>
      <c r="I51" s="50"/>
      <c r="J51" s="51">
        <v>45128</v>
      </c>
      <c r="K51" s="52" t="s">
        <v>31</v>
      </c>
      <c r="L51" s="53"/>
    </row>
    <row r="52" spans="2:12" ht="15.75" customHeight="1" x14ac:dyDescent="0.25">
      <c r="B52" s="49">
        <v>8002</v>
      </c>
      <c r="C52" s="50"/>
      <c r="D52" s="50"/>
      <c r="E52" s="50"/>
      <c r="F52" s="50"/>
      <c r="G52" s="50">
        <v>1</v>
      </c>
      <c r="H52" s="50"/>
      <c r="I52" s="50"/>
      <c r="J52" s="51">
        <v>45128</v>
      </c>
      <c r="K52" s="52" t="s">
        <v>31</v>
      </c>
      <c r="L52" s="53"/>
    </row>
    <row r="53" spans="2:12" ht="15.75" customHeight="1" thickBot="1" x14ac:dyDescent="0.3">
      <c r="B53" s="54">
        <v>8005</v>
      </c>
      <c r="C53" s="55"/>
      <c r="D53" s="55"/>
      <c r="E53" s="55"/>
      <c r="F53" s="55"/>
      <c r="G53" s="55">
        <v>1</v>
      </c>
      <c r="H53" s="55"/>
      <c r="I53" s="55"/>
      <c r="J53" s="56">
        <v>45128</v>
      </c>
      <c r="K53" s="57" t="s">
        <v>31</v>
      </c>
      <c r="L53" s="58"/>
    </row>
    <row r="54" spans="2:12" ht="17.25" customHeight="1" thickBot="1" x14ac:dyDescent="0.3">
      <c r="B54" s="32" t="s">
        <v>4</v>
      </c>
      <c r="C54" s="33">
        <f>SUM(C5:C53)</f>
        <v>1455</v>
      </c>
      <c r="D54" s="33">
        <f t="shared" ref="D54:I54" si="0">SUM(D5:D53)</f>
        <v>0</v>
      </c>
      <c r="E54" s="33">
        <f t="shared" si="0"/>
        <v>0</v>
      </c>
      <c r="F54" s="33">
        <f>SUM(F5:F53)</f>
        <v>19</v>
      </c>
      <c r="G54" s="33">
        <f>SUM(G5:G53)</f>
        <v>10</v>
      </c>
      <c r="H54" s="33">
        <f t="shared" si="0"/>
        <v>0</v>
      </c>
      <c r="I54" s="34">
        <f t="shared" si="0"/>
        <v>0</v>
      </c>
    </row>
    <row r="55" spans="2:12" ht="18" customHeight="1" thickBot="1" x14ac:dyDescent="0.3">
      <c r="B55" s="9" t="s">
        <v>5</v>
      </c>
      <c r="C55" s="8">
        <f>C54/1000</f>
        <v>1.4550000000000001</v>
      </c>
      <c r="D55" s="8">
        <f>SUM(D54)</f>
        <v>0</v>
      </c>
      <c r="E55" s="8">
        <f>E54/1000</f>
        <v>0</v>
      </c>
      <c r="F55" s="8"/>
      <c r="G55" s="29"/>
      <c r="H55" s="30">
        <f>H54</f>
        <v>0</v>
      </c>
      <c r="I55" s="31"/>
    </row>
    <row r="58" spans="2:12" ht="20.25" customHeight="1" x14ac:dyDescent="0.25">
      <c r="B58" s="66"/>
      <c r="C58" s="66"/>
      <c r="D58" s="66"/>
      <c r="E58" s="66"/>
      <c r="F58" s="66"/>
      <c r="G58" s="66"/>
      <c r="H58" s="66"/>
      <c r="I58" s="15"/>
    </row>
    <row r="59" spans="2:12" ht="27.75" customHeight="1" x14ac:dyDescent="0.25">
      <c r="B59" s="6"/>
      <c r="C59" s="6"/>
      <c r="D59" s="6"/>
      <c r="E59" s="7"/>
      <c r="F59" s="72" t="s">
        <v>6</v>
      </c>
      <c r="G59" s="73"/>
      <c r="H59" s="5" t="s">
        <v>7</v>
      </c>
      <c r="I59" s="5"/>
      <c r="J59" s="4" t="s">
        <v>9</v>
      </c>
    </row>
    <row r="60" spans="2:12" ht="27" customHeight="1" x14ac:dyDescent="0.25">
      <c r="B60" s="69" t="s">
        <v>21</v>
      </c>
      <c r="C60" s="70"/>
      <c r="D60" s="70"/>
      <c r="E60" s="71"/>
      <c r="F60" s="74">
        <f>C55</f>
        <v>1.4550000000000001</v>
      </c>
      <c r="G60" s="75"/>
      <c r="H60" s="1">
        <v>4600</v>
      </c>
      <c r="I60" s="1"/>
      <c r="J60" s="1">
        <f>F60*H60</f>
        <v>6693</v>
      </c>
    </row>
    <row r="61" spans="2:12" ht="27" customHeight="1" x14ac:dyDescent="0.25">
      <c r="B61" s="69" t="s">
        <v>8</v>
      </c>
      <c r="C61" s="70"/>
      <c r="D61" s="70"/>
      <c r="E61" s="71"/>
      <c r="F61" s="74">
        <f>D55</f>
        <v>0</v>
      </c>
      <c r="G61" s="75"/>
      <c r="H61" s="1">
        <v>1200</v>
      </c>
      <c r="I61" s="1"/>
      <c r="J61" s="1">
        <f>F61*H61</f>
        <v>0</v>
      </c>
    </row>
    <row r="62" spans="2:12" ht="27" customHeight="1" x14ac:dyDescent="0.25">
      <c r="B62" s="69" t="s">
        <v>14</v>
      </c>
      <c r="C62" s="70"/>
      <c r="D62" s="70"/>
      <c r="E62" s="71"/>
      <c r="F62" s="74">
        <f>E55</f>
        <v>0</v>
      </c>
      <c r="G62" s="75"/>
      <c r="H62" s="1">
        <v>9200</v>
      </c>
      <c r="I62" s="1"/>
      <c r="J62" s="1">
        <f>F62*H62</f>
        <v>0</v>
      </c>
    </row>
    <row r="63" spans="2:12" ht="27" customHeight="1" thickBot="1" x14ac:dyDescent="0.3">
      <c r="B63" s="77" t="s">
        <v>23</v>
      </c>
      <c r="C63" s="77"/>
      <c r="D63" s="77"/>
      <c r="E63" s="77"/>
      <c r="F63" s="76">
        <f>H55</f>
        <v>0</v>
      </c>
      <c r="G63" s="76"/>
      <c r="H63" s="2">
        <v>2500</v>
      </c>
      <c r="I63" s="2"/>
      <c r="J63" s="2">
        <f>F63*H63</f>
        <v>0</v>
      </c>
    </row>
    <row r="64" spans="2:12" ht="19.5" customHeight="1" thickBot="1" x14ac:dyDescent="0.3">
      <c r="B64" s="67" t="s">
        <v>19</v>
      </c>
      <c r="C64" s="68"/>
      <c r="D64" s="68"/>
      <c r="E64" s="68"/>
      <c r="F64" s="68"/>
      <c r="G64" s="68"/>
      <c r="H64" s="68"/>
      <c r="I64" s="16"/>
      <c r="J64" s="3">
        <f>SUM(J60:J63)</f>
        <v>6693</v>
      </c>
    </row>
    <row r="65" spans="2:12" ht="24" customHeight="1" thickBot="1" x14ac:dyDescent="0.3">
      <c r="B65" s="10" t="s">
        <v>30</v>
      </c>
      <c r="C65" s="11"/>
      <c r="D65" s="11"/>
      <c r="E65" s="11"/>
      <c r="F65" s="11"/>
      <c r="G65" s="11"/>
      <c r="H65" s="11"/>
      <c r="I65" s="11"/>
      <c r="J65" s="3">
        <f>J64*0.93</f>
        <v>6224.4900000000007</v>
      </c>
    </row>
    <row r="67" spans="2:12" ht="18" customHeight="1" x14ac:dyDescent="0.25">
      <c r="B67" s="81" t="s">
        <v>16</v>
      </c>
      <c r="C67" s="81"/>
      <c r="D67" s="81"/>
      <c r="E67" s="81"/>
      <c r="F67" s="78">
        <f>F54</f>
        <v>19</v>
      </c>
      <c r="G67" s="78"/>
      <c r="H67" s="1">
        <v>250</v>
      </c>
      <c r="I67" s="1"/>
      <c r="J67" s="1">
        <f>F67*H67</f>
        <v>4750</v>
      </c>
    </row>
    <row r="68" spans="2:12" ht="18" customHeight="1" x14ac:dyDescent="0.25">
      <c r="B68" s="82" t="s">
        <v>10</v>
      </c>
      <c r="C68" s="83"/>
      <c r="D68" s="83"/>
      <c r="E68" s="84"/>
      <c r="F68" s="85">
        <f>G54</f>
        <v>10</v>
      </c>
      <c r="G68" s="86"/>
      <c r="H68" s="1">
        <v>60</v>
      </c>
      <c r="I68" s="1"/>
      <c r="J68" s="1">
        <f>H68*F68</f>
        <v>600</v>
      </c>
    </row>
    <row r="69" spans="2:12" ht="18" customHeight="1" x14ac:dyDescent="0.25">
      <c r="B69" s="82" t="s">
        <v>25</v>
      </c>
      <c r="C69" s="83"/>
      <c r="D69" s="83"/>
      <c r="E69" s="84"/>
      <c r="F69" s="85">
        <f>I54</f>
        <v>0</v>
      </c>
      <c r="G69" s="87"/>
      <c r="H69" s="1">
        <v>50</v>
      </c>
      <c r="I69" s="1"/>
      <c r="J69" s="1">
        <f>H69*I69</f>
        <v>0</v>
      </c>
    </row>
    <row r="70" spans="2:12" ht="18" customHeight="1" x14ac:dyDescent="0.25">
      <c r="B70" s="81" t="s">
        <v>11</v>
      </c>
      <c r="C70" s="81"/>
      <c r="D70" s="81"/>
      <c r="E70" s="81"/>
      <c r="F70" s="78">
        <v>0</v>
      </c>
      <c r="G70" s="78"/>
      <c r="H70" s="1">
        <v>90</v>
      </c>
      <c r="I70" s="1"/>
      <c r="J70" s="1">
        <f t="shared" ref="J70" si="1">F70*H70</f>
        <v>0</v>
      </c>
    </row>
    <row r="71" spans="2:12" ht="18" customHeight="1" x14ac:dyDescent="0.3">
      <c r="B71" s="81" t="s">
        <v>20</v>
      </c>
      <c r="C71" s="81"/>
      <c r="D71" s="81"/>
      <c r="E71" s="81"/>
      <c r="F71" s="78">
        <v>0</v>
      </c>
      <c r="G71" s="78"/>
      <c r="H71" s="1">
        <v>240.45</v>
      </c>
      <c r="I71" s="1"/>
      <c r="J71" s="1">
        <f>F71*H71</f>
        <v>0</v>
      </c>
      <c r="L71" s="27"/>
    </row>
    <row r="72" spans="2:12" ht="18" customHeight="1" x14ac:dyDescent="0.3">
      <c r="B72" s="81" t="s">
        <v>28</v>
      </c>
      <c r="C72" s="81"/>
      <c r="D72" s="81"/>
      <c r="E72" s="81"/>
      <c r="F72" s="78"/>
      <c r="G72" s="78"/>
      <c r="H72" s="1">
        <v>10</v>
      </c>
      <c r="I72" s="17"/>
      <c r="J72" s="1">
        <f>H72*F72</f>
        <v>0</v>
      </c>
      <c r="L72" s="27"/>
    </row>
    <row r="73" spans="2:12" ht="18" customHeight="1" x14ac:dyDescent="0.3">
      <c r="B73" s="81" t="s">
        <v>27</v>
      </c>
      <c r="C73" s="81"/>
      <c r="D73" s="81"/>
      <c r="E73" s="81"/>
      <c r="F73" s="88" t="s">
        <v>29</v>
      </c>
      <c r="G73" s="88"/>
      <c r="H73" s="88"/>
      <c r="I73" s="88"/>
      <c r="J73" s="1"/>
      <c r="L73" s="27"/>
    </row>
    <row r="74" spans="2:12" ht="19.5" thickBot="1" x14ac:dyDescent="0.35">
      <c r="L74" s="27"/>
    </row>
    <row r="75" spans="2:12" ht="19.5" thickBot="1" x14ac:dyDescent="0.35">
      <c r="G75" s="79" t="s">
        <v>18</v>
      </c>
      <c r="H75" s="80"/>
      <c r="I75" s="18"/>
      <c r="J75" s="3">
        <f>J65+J67+J70+J71+J68+J69+J72+J73</f>
        <v>11574.490000000002</v>
      </c>
      <c r="L75" s="28"/>
    </row>
    <row r="76" spans="2:12" ht="18.75" x14ac:dyDescent="0.3">
      <c r="L76" s="27"/>
    </row>
    <row r="77" spans="2:12" x14ac:dyDescent="0.25">
      <c r="G77" t="s">
        <v>36</v>
      </c>
      <c r="J77">
        <v>9122.75</v>
      </c>
    </row>
    <row r="78" spans="2:12" ht="15.75" x14ac:dyDescent="0.25">
      <c r="G78" s="61" t="s">
        <v>37</v>
      </c>
      <c r="H78" s="61"/>
      <c r="I78" s="61"/>
      <c r="J78" s="62">
        <f>J75-J77</f>
        <v>2451.7400000000016</v>
      </c>
    </row>
    <row r="79" spans="2:12" x14ac:dyDescent="0.25">
      <c r="G79" s="59" t="s">
        <v>38</v>
      </c>
      <c r="H79" s="59"/>
      <c r="I79" s="59"/>
      <c r="J79" s="59">
        <v>580</v>
      </c>
    </row>
  </sheetData>
  <sortState xmlns:xlrd2="http://schemas.microsoft.com/office/spreadsheetml/2017/richdata2" ref="B5:L53">
    <sortCondition ref="B5:B53"/>
  </sortState>
  <mergeCells count="27">
    <mergeCell ref="F67:G67"/>
    <mergeCell ref="G75:H75"/>
    <mergeCell ref="B70:E70"/>
    <mergeCell ref="F70:G70"/>
    <mergeCell ref="B71:E71"/>
    <mergeCell ref="F71:G71"/>
    <mergeCell ref="B68:E68"/>
    <mergeCell ref="F68:G68"/>
    <mergeCell ref="B69:E69"/>
    <mergeCell ref="F69:G69"/>
    <mergeCell ref="B73:E73"/>
    <mergeCell ref="F73:I73"/>
    <mergeCell ref="B72:E72"/>
    <mergeCell ref="F72:G72"/>
    <mergeCell ref="B67:E67"/>
    <mergeCell ref="B2:L2"/>
    <mergeCell ref="B58:H58"/>
    <mergeCell ref="B64:H64"/>
    <mergeCell ref="B60:E60"/>
    <mergeCell ref="B62:E62"/>
    <mergeCell ref="F59:G59"/>
    <mergeCell ref="F60:G60"/>
    <mergeCell ref="F62:G62"/>
    <mergeCell ref="F63:G63"/>
    <mergeCell ref="B61:E61"/>
    <mergeCell ref="F61:G61"/>
    <mergeCell ref="B63:E63"/>
  </mergeCells>
  <pageMargins left="0.70866141732283472" right="0.70866141732283472" top="0.55118110236220474" bottom="0.55118110236220474" header="0.31496062992125984" footer="0.31496062992125984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AA7-B7FE-43B3-BA2C-B4BA902FEB56}">
  <dimension ref="B1:L79"/>
  <sheetViews>
    <sheetView topLeftCell="A61" workbookViewId="0">
      <selection activeCell="C54" sqref="C54"/>
    </sheetView>
  </sheetViews>
  <sheetFormatPr baseColWidth="10" defaultRowHeight="15" x14ac:dyDescent="0.25"/>
  <cols>
    <col min="1" max="1" width="3.85546875" customWidth="1"/>
    <col min="2" max="2" width="11.7109375" customWidth="1"/>
    <col min="3" max="4" width="14.7109375" customWidth="1"/>
    <col min="5" max="6" width="13.42578125" customWidth="1"/>
    <col min="7" max="7" width="15.7109375" customWidth="1"/>
    <col min="8" max="8" width="13" customWidth="1"/>
    <col min="9" max="9" width="11.140625" customWidth="1"/>
    <col min="12" max="12" width="16.5703125" bestFit="1" customWidth="1"/>
  </cols>
  <sheetData>
    <row r="1" spans="2:12" ht="10.5" customHeight="1" thickBot="1" x14ac:dyDescent="0.3"/>
    <row r="2" spans="2:12" ht="19.5" thickBot="1" x14ac:dyDescent="0.35">
      <c r="B2" s="63" t="s">
        <v>32</v>
      </c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2:12" ht="8.25" customHeight="1" thickBot="1" x14ac:dyDescent="0.3"/>
    <row r="4" spans="2:12" ht="31.5" customHeight="1" thickBot="1" x14ac:dyDescent="0.3">
      <c r="B4" s="19" t="s">
        <v>2</v>
      </c>
      <c r="C4" s="20" t="s">
        <v>15</v>
      </c>
      <c r="D4" s="20" t="s">
        <v>22</v>
      </c>
      <c r="E4" s="21" t="s">
        <v>12</v>
      </c>
      <c r="F4" s="21" t="s">
        <v>13</v>
      </c>
      <c r="G4" s="21" t="s">
        <v>3</v>
      </c>
      <c r="H4" s="21" t="s">
        <v>24</v>
      </c>
      <c r="I4" s="21" t="s">
        <v>26</v>
      </c>
      <c r="J4" s="22" t="s">
        <v>0</v>
      </c>
      <c r="K4" s="23" t="s">
        <v>1</v>
      </c>
      <c r="L4" s="23" t="s">
        <v>17</v>
      </c>
    </row>
    <row r="5" spans="2:12" ht="15.75" customHeight="1" x14ac:dyDescent="0.25">
      <c r="B5" s="12">
        <v>5</v>
      </c>
      <c r="C5" s="13"/>
      <c r="D5" s="13"/>
      <c r="E5" s="13"/>
      <c r="F5" s="13"/>
      <c r="G5" s="13"/>
      <c r="H5" s="13"/>
      <c r="I5" s="13"/>
      <c r="J5" s="14">
        <v>45127</v>
      </c>
      <c r="K5" s="38" t="s">
        <v>31</v>
      </c>
      <c r="L5" s="41"/>
    </row>
    <row r="6" spans="2:12" ht="15.75" customHeight="1" x14ac:dyDescent="0.25">
      <c r="B6" s="24">
        <v>6</v>
      </c>
      <c r="C6" s="25"/>
      <c r="D6" s="25"/>
      <c r="E6" s="25"/>
      <c r="F6" s="25"/>
      <c r="G6" s="25"/>
      <c r="H6" s="25"/>
      <c r="I6" s="25"/>
      <c r="J6" s="26">
        <v>45127</v>
      </c>
      <c r="K6" s="39" t="s">
        <v>31</v>
      </c>
      <c r="L6" s="42"/>
    </row>
    <row r="7" spans="2:12" ht="15.75" customHeight="1" x14ac:dyDescent="0.25">
      <c r="B7" s="24">
        <v>18</v>
      </c>
      <c r="C7" s="25"/>
      <c r="D7" s="25"/>
      <c r="E7" s="25"/>
      <c r="F7" s="25"/>
      <c r="G7" s="25"/>
      <c r="H7" s="25"/>
      <c r="I7" s="25"/>
      <c r="J7" s="26">
        <v>45128</v>
      </c>
      <c r="K7" s="39" t="s">
        <v>31</v>
      </c>
      <c r="L7" s="42"/>
    </row>
    <row r="8" spans="2:12" ht="15.75" customHeight="1" x14ac:dyDescent="0.25">
      <c r="B8" s="24">
        <v>19</v>
      </c>
      <c r="C8" s="25"/>
      <c r="D8" s="25"/>
      <c r="E8" s="25"/>
      <c r="F8" s="25"/>
      <c r="G8" s="25"/>
      <c r="H8" s="25"/>
      <c r="I8" s="25"/>
      <c r="J8" s="26">
        <v>45127</v>
      </c>
      <c r="K8" s="39" t="s">
        <v>31</v>
      </c>
      <c r="L8" s="42"/>
    </row>
    <row r="9" spans="2:12" ht="15.75" customHeight="1" x14ac:dyDescent="0.25">
      <c r="B9" s="44">
        <v>41</v>
      </c>
      <c r="C9" s="45"/>
      <c r="D9" s="45"/>
      <c r="E9" s="45"/>
      <c r="F9" s="45"/>
      <c r="G9" s="45"/>
      <c r="H9" s="45"/>
      <c r="I9" s="45"/>
      <c r="J9" s="46">
        <v>45128</v>
      </c>
      <c r="K9" s="47" t="s">
        <v>31</v>
      </c>
      <c r="L9" s="48"/>
    </row>
    <row r="10" spans="2:12" ht="15.75" customHeight="1" x14ac:dyDescent="0.25">
      <c r="B10" s="44">
        <v>76</v>
      </c>
      <c r="C10" s="45"/>
      <c r="D10" s="45"/>
      <c r="E10" s="45"/>
      <c r="F10" s="45"/>
      <c r="G10" s="45"/>
      <c r="H10" s="45"/>
      <c r="I10" s="45"/>
      <c r="J10" s="46">
        <v>45128</v>
      </c>
      <c r="K10" s="47" t="s">
        <v>31</v>
      </c>
      <c r="L10" s="48"/>
    </row>
    <row r="11" spans="2:12" ht="15.75" customHeight="1" x14ac:dyDescent="0.25">
      <c r="B11" s="24">
        <v>97</v>
      </c>
      <c r="C11" s="25"/>
      <c r="D11" s="25"/>
      <c r="E11" s="25"/>
      <c r="F11" s="25"/>
      <c r="G11" s="25"/>
      <c r="H11" s="25"/>
      <c r="I11" s="25"/>
      <c r="J11" s="26">
        <v>45131</v>
      </c>
      <c r="K11" s="39" t="s">
        <v>31</v>
      </c>
      <c r="L11" s="42"/>
    </row>
    <row r="12" spans="2:12" ht="15.75" customHeight="1" x14ac:dyDescent="0.25">
      <c r="B12" s="24">
        <v>106</v>
      </c>
      <c r="C12" s="25"/>
      <c r="D12" s="25"/>
      <c r="E12" s="25"/>
      <c r="F12" s="25"/>
      <c r="G12" s="25"/>
      <c r="H12" s="25"/>
      <c r="I12" s="25"/>
      <c r="J12" s="26">
        <v>45131</v>
      </c>
      <c r="K12" s="39" t="s">
        <v>31</v>
      </c>
      <c r="L12" s="42"/>
    </row>
    <row r="13" spans="2:12" ht="15.75" customHeight="1" x14ac:dyDescent="0.25">
      <c r="B13" s="24">
        <v>111</v>
      </c>
      <c r="C13" s="25"/>
      <c r="D13" s="25"/>
      <c r="E13" s="25"/>
      <c r="F13" s="25"/>
      <c r="G13" s="25"/>
      <c r="H13" s="25"/>
      <c r="I13" s="25"/>
      <c r="J13" s="26">
        <v>45131</v>
      </c>
      <c r="K13" s="39" t="s">
        <v>31</v>
      </c>
      <c r="L13" s="42"/>
    </row>
    <row r="14" spans="2:12" ht="15.75" customHeight="1" x14ac:dyDescent="0.25">
      <c r="B14" s="24">
        <v>112</v>
      </c>
      <c r="C14" s="25"/>
      <c r="D14" s="25"/>
      <c r="E14" s="25"/>
      <c r="F14" s="25"/>
      <c r="G14" s="25"/>
      <c r="H14" s="25"/>
      <c r="I14" s="25"/>
      <c r="J14" s="26">
        <v>45131</v>
      </c>
      <c r="K14" s="39" t="s">
        <v>31</v>
      </c>
      <c r="L14" s="42" t="s">
        <v>33</v>
      </c>
    </row>
    <row r="15" spans="2:12" ht="15.75" customHeight="1" x14ac:dyDescent="0.25">
      <c r="B15" s="24">
        <v>116</v>
      </c>
      <c r="C15" s="25"/>
      <c r="D15" s="25"/>
      <c r="E15" s="25"/>
      <c r="F15" s="25"/>
      <c r="G15" s="25"/>
      <c r="H15" s="25"/>
      <c r="I15" s="25"/>
      <c r="J15" s="26">
        <v>45132</v>
      </c>
      <c r="K15" s="39" t="s">
        <v>31</v>
      </c>
      <c r="L15" s="42"/>
    </row>
    <row r="16" spans="2:12" ht="15.75" customHeight="1" x14ac:dyDescent="0.25">
      <c r="B16" s="24">
        <v>118</v>
      </c>
      <c r="C16" s="25"/>
      <c r="D16" s="25"/>
      <c r="E16" s="25"/>
      <c r="F16" s="25"/>
      <c r="G16" s="25"/>
      <c r="H16" s="25"/>
      <c r="I16" s="25"/>
      <c r="J16" s="26">
        <v>45132</v>
      </c>
      <c r="K16" s="39" t="s">
        <v>31</v>
      </c>
      <c r="L16" s="42"/>
    </row>
    <row r="17" spans="2:12" ht="15.75" customHeight="1" x14ac:dyDescent="0.25">
      <c r="B17" s="24">
        <v>119</v>
      </c>
      <c r="C17" s="25"/>
      <c r="D17" s="25"/>
      <c r="E17" s="25"/>
      <c r="F17" s="25"/>
      <c r="G17" s="25"/>
      <c r="H17" s="25"/>
      <c r="I17" s="25"/>
      <c r="J17" s="26">
        <v>45132</v>
      </c>
      <c r="K17" s="39" t="s">
        <v>31</v>
      </c>
      <c r="L17" s="42"/>
    </row>
    <row r="18" spans="2:12" ht="15.75" customHeight="1" x14ac:dyDescent="0.25">
      <c r="B18" s="24">
        <v>120</v>
      </c>
      <c r="C18" s="25"/>
      <c r="D18" s="25"/>
      <c r="E18" s="25"/>
      <c r="F18" s="25"/>
      <c r="G18" s="25"/>
      <c r="H18" s="25"/>
      <c r="I18" s="25"/>
      <c r="J18" s="26">
        <v>45132</v>
      </c>
      <c r="K18" s="39" t="s">
        <v>31</v>
      </c>
      <c r="L18" s="42"/>
    </row>
    <row r="19" spans="2:12" ht="15.75" customHeight="1" x14ac:dyDescent="0.25">
      <c r="B19" s="24">
        <v>125</v>
      </c>
      <c r="C19" s="25"/>
      <c r="D19" s="25"/>
      <c r="E19" s="25"/>
      <c r="F19" s="25"/>
      <c r="G19" s="25"/>
      <c r="H19" s="25"/>
      <c r="I19" s="25"/>
      <c r="J19" s="26">
        <v>45132</v>
      </c>
      <c r="K19" s="39" t="s">
        <v>31</v>
      </c>
      <c r="L19" s="42"/>
    </row>
    <row r="20" spans="2:12" ht="15.75" customHeight="1" x14ac:dyDescent="0.25">
      <c r="B20" s="24">
        <v>127</v>
      </c>
      <c r="C20" s="25"/>
      <c r="D20" s="25"/>
      <c r="E20" s="25"/>
      <c r="F20" s="25"/>
      <c r="G20" s="25"/>
      <c r="H20" s="25"/>
      <c r="I20" s="25"/>
      <c r="J20" s="26">
        <v>45133</v>
      </c>
      <c r="K20" s="39" t="s">
        <v>31</v>
      </c>
      <c r="L20" s="42"/>
    </row>
    <row r="21" spans="2:12" ht="15.75" customHeight="1" x14ac:dyDescent="0.25">
      <c r="B21" s="44">
        <v>133</v>
      </c>
      <c r="C21" s="45"/>
      <c r="D21" s="45"/>
      <c r="E21" s="45"/>
      <c r="F21" s="45"/>
      <c r="G21" s="45"/>
      <c r="H21" s="45"/>
      <c r="I21" s="45"/>
      <c r="J21" s="46">
        <v>45133</v>
      </c>
      <c r="K21" s="47" t="s">
        <v>31</v>
      </c>
      <c r="L21" s="48"/>
    </row>
    <row r="22" spans="2:12" ht="15.75" customHeight="1" x14ac:dyDescent="0.25">
      <c r="B22" s="24">
        <v>145</v>
      </c>
      <c r="C22" s="25"/>
      <c r="D22" s="25"/>
      <c r="E22" s="25"/>
      <c r="F22" s="25"/>
      <c r="G22" s="25"/>
      <c r="H22" s="25"/>
      <c r="I22" s="25"/>
      <c r="J22" s="26">
        <v>45134</v>
      </c>
      <c r="K22" s="39" t="s">
        <v>31</v>
      </c>
      <c r="L22" s="42"/>
    </row>
    <row r="23" spans="2:12" ht="15.75" customHeight="1" x14ac:dyDescent="0.25">
      <c r="B23" s="24">
        <v>147</v>
      </c>
      <c r="C23" s="25"/>
      <c r="D23" s="25"/>
      <c r="E23" s="25"/>
      <c r="F23" s="25"/>
      <c r="G23" s="25"/>
      <c r="H23" s="25"/>
      <c r="I23" s="25"/>
      <c r="J23" s="26">
        <v>45138</v>
      </c>
      <c r="K23" s="39" t="s">
        <v>31</v>
      </c>
      <c r="L23" s="42"/>
    </row>
    <row r="24" spans="2:12" ht="15.75" customHeight="1" x14ac:dyDescent="0.25">
      <c r="B24" s="24">
        <v>148</v>
      </c>
      <c r="C24" s="25"/>
      <c r="D24" s="25"/>
      <c r="E24" s="25"/>
      <c r="F24" s="25"/>
      <c r="G24" s="25"/>
      <c r="H24" s="25"/>
      <c r="I24" s="25"/>
      <c r="J24" s="26">
        <v>45134</v>
      </c>
      <c r="K24" s="39" t="s">
        <v>31</v>
      </c>
      <c r="L24" s="42"/>
    </row>
    <row r="25" spans="2:12" ht="15.75" customHeight="1" x14ac:dyDescent="0.25">
      <c r="B25" s="24">
        <v>149</v>
      </c>
      <c r="C25" s="25"/>
      <c r="D25" s="25"/>
      <c r="E25" s="25"/>
      <c r="F25" s="25"/>
      <c r="G25" s="25"/>
      <c r="H25" s="25"/>
      <c r="I25" s="25"/>
      <c r="J25" s="26">
        <v>45134</v>
      </c>
      <c r="K25" s="39" t="s">
        <v>31</v>
      </c>
      <c r="L25" s="42"/>
    </row>
    <row r="26" spans="2:12" ht="15.75" customHeight="1" x14ac:dyDescent="0.25">
      <c r="B26" s="24">
        <v>150</v>
      </c>
      <c r="C26" s="25"/>
      <c r="D26" s="25"/>
      <c r="E26" s="25"/>
      <c r="F26" s="25"/>
      <c r="G26" s="25"/>
      <c r="H26" s="25"/>
      <c r="I26" s="25"/>
      <c r="J26" s="26">
        <v>45138</v>
      </c>
      <c r="K26" s="39" t="s">
        <v>31</v>
      </c>
      <c r="L26" s="42"/>
    </row>
    <row r="27" spans="2:12" ht="15.75" customHeight="1" x14ac:dyDescent="0.25">
      <c r="B27" s="24">
        <v>151</v>
      </c>
      <c r="C27" s="25"/>
      <c r="D27" s="25"/>
      <c r="E27" s="25"/>
      <c r="F27" s="25"/>
      <c r="G27" s="25"/>
      <c r="H27" s="25"/>
      <c r="I27" s="25"/>
      <c r="J27" s="26">
        <v>45139</v>
      </c>
      <c r="K27" s="39" t="s">
        <v>31</v>
      </c>
      <c r="L27" s="42" t="s">
        <v>34</v>
      </c>
    </row>
    <row r="28" spans="2:12" ht="15.75" customHeight="1" x14ac:dyDescent="0.25">
      <c r="B28" s="24">
        <v>165</v>
      </c>
      <c r="C28" s="25"/>
      <c r="D28" s="25"/>
      <c r="E28" s="25"/>
      <c r="F28" s="25"/>
      <c r="G28" s="25"/>
      <c r="H28" s="25"/>
      <c r="I28" s="25"/>
      <c r="J28" s="26">
        <v>45139</v>
      </c>
      <c r="K28" s="39" t="s">
        <v>31</v>
      </c>
      <c r="L28" s="42" t="s">
        <v>34</v>
      </c>
    </row>
    <row r="29" spans="2:12" ht="15.75" customHeight="1" x14ac:dyDescent="0.25">
      <c r="B29" s="24">
        <v>166</v>
      </c>
      <c r="C29" s="25"/>
      <c r="D29" s="25"/>
      <c r="E29" s="25"/>
      <c r="F29" s="25"/>
      <c r="G29" s="25"/>
      <c r="H29" s="25"/>
      <c r="I29" s="25"/>
      <c r="J29" s="26">
        <v>45139</v>
      </c>
      <c r="K29" s="39" t="s">
        <v>31</v>
      </c>
      <c r="L29" s="42"/>
    </row>
    <row r="30" spans="2:12" ht="15.75" customHeight="1" x14ac:dyDescent="0.25">
      <c r="B30" s="24">
        <v>167</v>
      </c>
      <c r="C30" s="25"/>
      <c r="D30" s="25"/>
      <c r="E30" s="25"/>
      <c r="F30" s="25"/>
      <c r="G30" s="25"/>
      <c r="H30" s="25"/>
      <c r="I30" s="25"/>
      <c r="J30" s="26">
        <v>45139</v>
      </c>
      <c r="K30" s="39" t="s">
        <v>31</v>
      </c>
      <c r="L30" s="42"/>
    </row>
    <row r="31" spans="2:12" ht="15.75" customHeight="1" x14ac:dyDescent="0.25">
      <c r="B31" s="24">
        <v>168</v>
      </c>
      <c r="C31" s="25"/>
      <c r="D31" s="25"/>
      <c r="E31" s="25"/>
      <c r="F31" s="25"/>
      <c r="G31" s="25"/>
      <c r="H31" s="25"/>
      <c r="I31" s="25"/>
      <c r="J31" s="26">
        <v>45140</v>
      </c>
      <c r="K31" s="39" t="s">
        <v>31</v>
      </c>
      <c r="L31" s="42"/>
    </row>
    <row r="32" spans="2:12" ht="15.75" customHeight="1" x14ac:dyDescent="0.25">
      <c r="B32" s="24">
        <v>169</v>
      </c>
      <c r="C32" s="25"/>
      <c r="D32" s="25"/>
      <c r="E32" s="25"/>
      <c r="F32" s="25"/>
      <c r="G32" s="25"/>
      <c r="H32" s="25"/>
      <c r="I32" s="25"/>
      <c r="J32" s="26">
        <v>45140</v>
      </c>
      <c r="K32" s="39" t="s">
        <v>31</v>
      </c>
      <c r="L32" s="42"/>
    </row>
    <row r="33" spans="2:12" ht="15.75" customHeight="1" x14ac:dyDescent="0.25">
      <c r="B33" s="24">
        <v>170</v>
      </c>
      <c r="C33" s="25"/>
      <c r="D33" s="25"/>
      <c r="E33" s="25"/>
      <c r="F33" s="25"/>
      <c r="G33" s="25"/>
      <c r="H33" s="25"/>
      <c r="I33" s="25"/>
      <c r="J33" s="26">
        <v>45140</v>
      </c>
      <c r="K33" s="39" t="s">
        <v>31</v>
      </c>
      <c r="L33" s="42"/>
    </row>
    <row r="34" spans="2:12" ht="15.75" customHeight="1" x14ac:dyDescent="0.25">
      <c r="B34" s="37">
        <v>175</v>
      </c>
      <c r="C34" s="35"/>
      <c r="D34" s="35"/>
      <c r="E34" s="35"/>
      <c r="F34" s="35"/>
      <c r="G34" s="35"/>
      <c r="H34" s="35"/>
      <c r="I34" s="35"/>
      <c r="J34" s="36">
        <v>45141</v>
      </c>
      <c r="K34" s="40" t="s">
        <v>31</v>
      </c>
      <c r="L34" s="43"/>
    </row>
    <row r="35" spans="2:12" ht="15.75" customHeight="1" x14ac:dyDescent="0.25">
      <c r="B35" s="37">
        <v>176</v>
      </c>
      <c r="C35" s="35"/>
      <c r="D35" s="35"/>
      <c r="E35" s="35"/>
      <c r="F35" s="35"/>
      <c r="G35" s="35"/>
      <c r="H35" s="35"/>
      <c r="I35" s="35"/>
      <c r="J35" s="36">
        <v>45141</v>
      </c>
      <c r="K35" s="40" t="s">
        <v>31</v>
      </c>
      <c r="L35" s="43"/>
    </row>
    <row r="36" spans="2:12" ht="15.75" customHeight="1" x14ac:dyDescent="0.25">
      <c r="B36" s="37">
        <v>179</v>
      </c>
      <c r="C36" s="35"/>
      <c r="D36" s="35"/>
      <c r="E36" s="35"/>
      <c r="F36" s="35"/>
      <c r="G36" s="35"/>
      <c r="H36" s="35"/>
      <c r="I36" s="35"/>
      <c r="J36" s="36">
        <v>45141</v>
      </c>
      <c r="K36" s="40" t="s">
        <v>31</v>
      </c>
      <c r="L36" s="43"/>
    </row>
    <row r="37" spans="2:12" ht="15.75" customHeight="1" x14ac:dyDescent="0.25">
      <c r="B37" s="37">
        <v>182</v>
      </c>
      <c r="C37" s="35"/>
      <c r="D37" s="35"/>
      <c r="E37" s="35"/>
      <c r="F37" s="35"/>
      <c r="G37" s="35"/>
      <c r="H37" s="35"/>
      <c r="I37" s="35"/>
      <c r="J37" s="36">
        <v>45142</v>
      </c>
      <c r="K37" s="40" t="s">
        <v>31</v>
      </c>
      <c r="L37" s="43"/>
    </row>
    <row r="38" spans="2:12" ht="15.75" customHeight="1" x14ac:dyDescent="0.25">
      <c r="B38" s="37">
        <v>195</v>
      </c>
      <c r="C38" s="35"/>
      <c r="D38" s="35"/>
      <c r="E38" s="35"/>
      <c r="F38" s="35"/>
      <c r="G38" s="35"/>
      <c r="H38" s="35"/>
      <c r="I38" s="35"/>
      <c r="J38" s="36">
        <v>45142</v>
      </c>
      <c r="K38" s="40" t="s">
        <v>31</v>
      </c>
      <c r="L38" s="43"/>
    </row>
    <row r="39" spans="2:12" ht="15.75" customHeight="1" x14ac:dyDescent="0.25">
      <c r="B39" s="37">
        <v>237</v>
      </c>
      <c r="C39" s="35"/>
      <c r="D39" s="35"/>
      <c r="E39" s="35"/>
      <c r="F39" s="35"/>
      <c r="G39" s="35"/>
      <c r="H39" s="35"/>
      <c r="I39" s="35"/>
      <c r="J39" s="36">
        <v>45142</v>
      </c>
      <c r="K39" s="40" t="s">
        <v>31</v>
      </c>
      <c r="L39" s="43"/>
    </row>
    <row r="40" spans="2:12" ht="15.75" customHeight="1" x14ac:dyDescent="0.25">
      <c r="B40" s="37">
        <v>1101</v>
      </c>
      <c r="C40" s="35"/>
      <c r="D40" s="35"/>
      <c r="E40" s="35"/>
      <c r="F40" s="35"/>
      <c r="G40" s="35"/>
      <c r="H40" s="35"/>
      <c r="I40" s="35"/>
      <c r="J40" s="36">
        <v>45128</v>
      </c>
      <c r="K40" s="40" t="s">
        <v>31</v>
      </c>
      <c r="L40" s="43"/>
    </row>
    <row r="41" spans="2:12" ht="15.75" customHeight="1" x14ac:dyDescent="0.25">
      <c r="B41" s="37">
        <v>1201</v>
      </c>
      <c r="C41" s="35"/>
      <c r="D41" s="35"/>
      <c r="E41" s="35"/>
      <c r="F41" s="35"/>
      <c r="G41" s="35"/>
      <c r="H41" s="35"/>
      <c r="I41" s="35"/>
      <c r="J41" s="36">
        <v>45131</v>
      </c>
      <c r="K41" s="40" t="s">
        <v>31</v>
      </c>
      <c r="L41" s="43"/>
    </row>
    <row r="42" spans="2:12" ht="15.75" customHeight="1" x14ac:dyDescent="0.25">
      <c r="B42" s="37">
        <v>1202</v>
      </c>
      <c r="C42" s="35"/>
      <c r="D42" s="35"/>
      <c r="E42" s="35"/>
      <c r="F42" s="35"/>
      <c r="G42" s="35"/>
      <c r="H42" s="35"/>
      <c r="I42" s="35"/>
      <c r="J42" s="36">
        <v>45131</v>
      </c>
      <c r="K42" s="40" t="s">
        <v>31</v>
      </c>
      <c r="L42" s="43"/>
    </row>
    <row r="43" spans="2:12" ht="15.75" customHeight="1" x14ac:dyDescent="0.25">
      <c r="B43" s="37">
        <v>1203</v>
      </c>
      <c r="C43" s="35"/>
      <c r="D43" s="35"/>
      <c r="E43" s="35"/>
      <c r="F43" s="35"/>
      <c r="G43" s="35"/>
      <c r="H43" s="35"/>
      <c r="I43" s="35"/>
      <c r="J43" s="36">
        <v>45131</v>
      </c>
      <c r="K43" s="40" t="s">
        <v>31</v>
      </c>
      <c r="L43" s="43"/>
    </row>
    <row r="44" spans="2:12" ht="15.75" customHeight="1" x14ac:dyDescent="0.25">
      <c r="B44" s="49">
        <v>1401</v>
      </c>
      <c r="C44" s="50"/>
      <c r="D44" s="50"/>
      <c r="E44" s="50"/>
      <c r="F44" s="50"/>
      <c r="G44" s="50"/>
      <c r="H44" s="50"/>
      <c r="I44" s="50"/>
      <c r="J44" s="51">
        <v>45133</v>
      </c>
      <c r="K44" s="52" t="s">
        <v>31</v>
      </c>
      <c r="L44" s="53" t="s">
        <v>35</v>
      </c>
    </row>
    <row r="45" spans="2:12" ht="15.75" customHeight="1" x14ac:dyDescent="0.25">
      <c r="B45" s="49">
        <v>1702</v>
      </c>
      <c r="C45" s="50"/>
      <c r="D45" s="50"/>
      <c r="E45" s="50"/>
      <c r="F45" s="50"/>
      <c r="G45" s="50"/>
      <c r="H45" s="50"/>
      <c r="I45" s="50"/>
      <c r="J45" s="51">
        <v>45140</v>
      </c>
      <c r="K45" s="52" t="s">
        <v>31</v>
      </c>
      <c r="L45" s="53"/>
    </row>
    <row r="46" spans="2:12" ht="15.75" customHeight="1" x14ac:dyDescent="0.25">
      <c r="B46" s="37">
        <v>1802</v>
      </c>
      <c r="C46" s="35"/>
      <c r="D46" s="35"/>
      <c r="E46" s="35"/>
      <c r="F46" s="35"/>
      <c r="G46" s="35"/>
      <c r="H46" s="35"/>
      <c r="I46" s="35"/>
      <c r="J46" s="36">
        <v>45141</v>
      </c>
      <c r="K46" s="40" t="s">
        <v>31</v>
      </c>
      <c r="L46" s="43"/>
    </row>
    <row r="47" spans="2:12" ht="15.75" customHeight="1" x14ac:dyDescent="0.25">
      <c r="B47" s="37">
        <v>1901</v>
      </c>
      <c r="C47" s="35"/>
      <c r="D47" s="35"/>
      <c r="E47" s="35"/>
      <c r="F47" s="35"/>
      <c r="G47" s="35"/>
      <c r="H47" s="35"/>
      <c r="I47" s="35"/>
      <c r="J47" s="36">
        <v>45142</v>
      </c>
      <c r="K47" s="40" t="s">
        <v>31</v>
      </c>
      <c r="L47" s="43"/>
    </row>
    <row r="48" spans="2:12" ht="15.75" customHeight="1" x14ac:dyDescent="0.25">
      <c r="B48" s="37">
        <v>1902</v>
      </c>
      <c r="C48" s="35"/>
      <c r="D48" s="35"/>
      <c r="E48" s="35"/>
      <c r="F48" s="35"/>
      <c r="G48" s="35"/>
      <c r="H48" s="35"/>
      <c r="I48" s="35"/>
      <c r="J48" s="36">
        <v>45141</v>
      </c>
      <c r="K48" s="40" t="s">
        <v>31</v>
      </c>
      <c r="L48" s="43"/>
    </row>
    <row r="49" spans="2:12" ht="15.75" customHeight="1" x14ac:dyDescent="0.25">
      <c r="B49" s="49">
        <v>4006</v>
      </c>
      <c r="C49" s="50"/>
      <c r="D49" s="50"/>
      <c r="E49" s="50"/>
      <c r="F49" s="50"/>
      <c r="G49" s="50"/>
      <c r="H49" s="50"/>
      <c r="I49" s="50"/>
      <c r="J49" s="51">
        <v>45128</v>
      </c>
      <c r="K49" s="52" t="s">
        <v>31</v>
      </c>
      <c r="L49" s="53"/>
    </row>
    <row r="50" spans="2:12" ht="15.75" customHeight="1" x14ac:dyDescent="0.25">
      <c r="B50" s="49">
        <v>4007</v>
      </c>
      <c r="C50" s="50"/>
      <c r="D50" s="50"/>
      <c r="E50" s="50"/>
      <c r="F50" s="50"/>
      <c r="G50" s="50"/>
      <c r="H50" s="50"/>
      <c r="I50" s="50"/>
      <c r="J50" s="51">
        <v>45128</v>
      </c>
      <c r="K50" s="52" t="s">
        <v>31</v>
      </c>
      <c r="L50" s="53"/>
    </row>
    <row r="51" spans="2:12" ht="15.75" customHeight="1" x14ac:dyDescent="0.25">
      <c r="B51" s="49">
        <v>6005</v>
      </c>
      <c r="C51" s="50"/>
      <c r="D51" s="50"/>
      <c r="E51" s="50"/>
      <c r="F51" s="50"/>
      <c r="G51" s="50"/>
      <c r="H51" s="50"/>
      <c r="I51" s="50"/>
      <c r="J51" s="51">
        <v>45128</v>
      </c>
      <c r="K51" s="52" t="s">
        <v>31</v>
      </c>
      <c r="L51" s="53"/>
    </row>
    <row r="52" spans="2:12" ht="15.75" customHeight="1" x14ac:dyDescent="0.25">
      <c r="B52" s="49">
        <v>8002</v>
      </c>
      <c r="C52" s="50"/>
      <c r="D52" s="50"/>
      <c r="E52" s="50"/>
      <c r="F52" s="50"/>
      <c r="G52" s="50"/>
      <c r="H52" s="50"/>
      <c r="I52" s="50"/>
      <c r="J52" s="51">
        <v>45128</v>
      </c>
      <c r="K52" s="52" t="s">
        <v>31</v>
      </c>
      <c r="L52" s="53"/>
    </row>
    <row r="53" spans="2:12" ht="15.75" customHeight="1" thickBot="1" x14ac:dyDescent="0.3">
      <c r="B53" s="54">
        <v>8005</v>
      </c>
      <c r="C53" s="55">
        <v>580</v>
      </c>
      <c r="D53" s="55"/>
      <c r="E53" s="55"/>
      <c r="F53" s="55"/>
      <c r="G53" s="55"/>
      <c r="H53" s="55"/>
      <c r="I53" s="55"/>
      <c r="J53" s="56">
        <v>45128</v>
      </c>
      <c r="K53" s="57" t="s">
        <v>31</v>
      </c>
      <c r="L53" s="58"/>
    </row>
    <row r="54" spans="2:12" ht="17.25" customHeight="1" thickBot="1" x14ac:dyDescent="0.3">
      <c r="B54" s="32" t="s">
        <v>4</v>
      </c>
      <c r="C54" s="33">
        <f>SUM(C5:C53)</f>
        <v>580</v>
      </c>
      <c r="D54" s="33">
        <f t="shared" ref="D54:I54" si="0">SUM(D5:D53)</f>
        <v>0</v>
      </c>
      <c r="E54" s="33">
        <f t="shared" si="0"/>
        <v>0</v>
      </c>
      <c r="F54" s="33">
        <f>SUM(F5:F53)</f>
        <v>0</v>
      </c>
      <c r="G54" s="33">
        <f>SUM(G5:G53)</f>
        <v>0</v>
      </c>
      <c r="H54" s="33">
        <f t="shared" si="0"/>
        <v>0</v>
      </c>
      <c r="I54" s="34">
        <f t="shared" si="0"/>
        <v>0</v>
      </c>
    </row>
    <row r="55" spans="2:12" ht="18" customHeight="1" thickBot="1" x14ac:dyDescent="0.3">
      <c r="B55" s="9" t="s">
        <v>5</v>
      </c>
      <c r="C55" s="8">
        <f>C54/1000</f>
        <v>0.57999999999999996</v>
      </c>
      <c r="D55" s="8">
        <f>SUM(D54)</f>
        <v>0</v>
      </c>
      <c r="E55" s="8">
        <f>E54/1000</f>
        <v>0</v>
      </c>
      <c r="F55" s="8"/>
      <c r="G55" s="29"/>
      <c r="H55" s="30">
        <f>H54</f>
        <v>0</v>
      </c>
      <c r="I55" s="31"/>
    </row>
    <row r="58" spans="2:12" ht="20.25" customHeight="1" x14ac:dyDescent="0.25">
      <c r="B58" s="66"/>
      <c r="C58" s="66"/>
      <c r="D58" s="66"/>
      <c r="E58" s="66"/>
      <c r="F58" s="66"/>
      <c r="G58" s="66"/>
      <c r="H58" s="66"/>
      <c r="I58" s="15"/>
    </row>
    <row r="59" spans="2:12" ht="27.75" customHeight="1" x14ac:dyDescent="0.25">
      <c r="B59" s="6"/>
      <c r="C59" s="6"/>
      <c r="D59" s="6"/>
      <c r="E59" s="7"/>
      <c r="F59" s="72" t="s">
        <v>6</v>
      </c>
      <c r="G59" s="73"/>
      <c r="H59" s="5" t="s">
        <v>7</v>
      </c>
      <c r="I59" s="5"/>
      <c r="J59" s="4" t="s">
        <v>9</v>
      </c>
    </row>
    <row r="60" spans="2:12" ht="27" customHeight="1" x14ac:dyDescent="0.25">
      <c r="B60" s="69" t="s">
        <v>21</v>
      </c>
      <c r="C60" s="70"/>
      <c r="D60" s="70"/>
      <c r="E60" s="71"/>
      <c r="F60" s="74">
        <f>C55</f>
        <v>0.57999999999999996</v>
      </c>
      <c r="G60" s="75"/>
      <c r="H60" s="1">
        <v>4600</v>
      </c>
      <c r="I60" s="1"/>
      <c r="J60" s="1">
        <f>F60*H60</f>
        <v>2668</v>
      </c>
    </row>
    <row r="61" spans="2:12" ht="27" customHeight="1" x14ac:dyDescent="0.25">
      <c r="B61" s="69" t="s">
        <v>8</v>
      </c>
      <c r="C61" s="70"/>
      <c r="D61" s="70"/>
      <c r="E61" s="71"/>
      <c r="F61" s="74">
        <f>D55</f>
        <v>0</v>
      </c>
      <c r="G61" s="75"/>
      <c r="H61" s="1">
        <v>1200</v>
      </c>
      <c r="I61" s="1"/>
      <c r="J61" s="1">
        <f>F61*H61</f>
        <v>0</v>
      </c>
    </row>
    <row r="62" spans="2:12" ht="27" customHeight="1" x14ac:dyDescent="0.25">
      <c r="B62" s="69" t="s">
        <v>14</v>
      </c>
      <c r="C62" s="70"/>
      <c r="D62" s="70"/>
      <c r="E62" s="71"/>
      <c r="F62" s="74">
        <f>E55</f>
        <v>0</v>
      </c>
      <c r="G62" s="75"/>
      <c r="H62" s="1">
        <v>9200</v>
      </c>
      <c r="I62" s="1"/>
      <c r="J62" s="1">
        <f>F62*H62</f>
        <v>0</v>
      </c>
    </row>
    <row r="63" spans="2:12" ht="27" customHeight="1" thickBot="1" x14ac:dyDescent="0.3">
      <c r="B63" s="77" t="s">
        <v>23</v>
      </c>
      <c r="C63" s="77"/>
      <c r="D63" s="77"/>
      <c r="E63" s="77"/>
      <c r="F63" s="76">
        <f>H55</f>
        <v>0</v>
      </c>
      <c r="G63" s="76"/>
      <c r="H63" s="2">
        <v>2500</v>
      </c>
      <c r="I63" s="2"/>
      <c r="J63" s="2">
        <f>F63*H63</f>
        <v>0</v>
      </c>
    </row>
    <row r="64" spans="2:12" ht="19.5" customHeight="1" thickBot="1" x14ac:dyDescent="0.3">
      <c r="B64" s="67" t="s">
        <v>19</v>
      </c>
      <c r="C64" s="68"/>
      <c r="D64" s="68"/>
      <c r="E64" s="68"/>
      <c r="F64" s="68"/>
      <c r="G64" s="68"/>
      <c r="H64" s="68"/>
      <c r="I64" s="16"/>
      <c r="J64" s="3">
        <f>SUM(J60:J63)</f>
        <v>2668</v>
      </c>
    </row>
    <row r="65" spans="2:12" ht="24" customHeight="1" thickBot="1" x14ac:dyDescent="0.3">
      <c r="B65" s="10" t="s">
        <v>30</v>
      </c>
      <c r="C65" s="11"/>
      <c r="D65" s="11"/>
      <c r="E65" s="11"/>
      <c r="F65" s="11"/>
      <c r="G65" s="11"/>
      <c r="H65" s="11"/>
      <c r="I65" s="11"/>
      <c r="J65" s="3">
        <f>J64*0.93</f>
        <v>2481.2400000000002</v>
      </c>
    </row>
    <row r="67" spans="2:12" ht="18" customHeight="1" x14ac:dyDescent="0.25">
      <c r="B67" s="81" t="s">
        <v>16</v>
      </c>
      <c r="C67" s="81"/>
      <c r="D67" s="81"/>
      <c r="E67" s="81"/>
      <c r="F67" s="78">
        <f>F54</f>
        <v>0</v>
      </c>
      <c r="G67" s="78"/>
      <c r="H67" s="1">
        <v>250</v>
      </c>
      <c r="I67" s="1"/>
      <c r="J67" s="1">
        <f>F67*H67</f>
        <v>0</v>
      </c>
    </row>
    <row r="68" spans="2:12" ht="18" customHeight="1" x14ac:dyDescent="0.25">
      <c r="B68" s="82" t="s">
        <v>10</v>
      </c>
      <c r="C68" s="83"/>
      <c r="D68" s="83"/>
      <c r="E68" s="84"/>
      <c r="F68" s="85">
        <f>G54</f>
        <v>0</v>
      </c>
      <c r="G68" s="86"/>
      <c r="H68" s="1">
        <v>60</v>
      </c>
      <c r="I68" s="1"/>
      <c r="J68" s="1">
        <f>H68*F68</f>
        <v>0</v>
      </c>
    </row>
    <row r="69" spans="2:12" ht="18" customHeight="1" x14ac:dyDescent="0.25">
      <c r="B69" s="82" t="s">
        <v>25</v>
      </c>
      <c r="C69" s="83"/>
      <c r="D69" s="83"/>
      <c r="E69" s="84"/>
      <c r="F69" s="85">
        <f>I54</f>
        <v>0</v>
      </c>
      <c r="G69" s="87"/>
      <c r="H69" s="1">
        <v>50</v>
      </c>
      <c r="I69" s="1"/>
      <c r="J69" s="1">
        <f>H69*I69</f>
        <v>0</v>
      </c>
    </row>
    <row r="70" spans="2:12" ht="18" customHeight="1" x14ac:dyDescent="0.25">
      <c r="B70" s="81" t="s">
        <v>11</v>
      </c>
      <c r="C70" s="81"/>
      <c r="D70" s="81"/>
      <c r="E70" s="81"/>
      <c r="F70" s="78">
        <v>0</v>
      </c>
      <c r="G70" s="78"/>
      <c r="H70" s="1">
        <v>90</v>
      </c>
      <c r="I70" s="1"/>
      <c r="J70" s="1">
        <f t="shared" ref="J70" si="1">F70*H70</f>
        <v>0</v>
      </c>
    </row>
    <row r="71" spans="2:12" ht="18" customHeight="1" x14ac:dyDescent="0.3">
      <c r="B71" s="81" t="s">
        <v>20</v>
      </c>
      <c r="C71" s="81"/>
      <c r="D71" s="81"/>
      <c r="E71" s="81"/>
      <c r="F71" s="78">
        <v>0</v>
      </c>
      <c r="G71" s="78"/>
      <c r="H71" s="1">
        <v>240.45</v>
      </c>
      <c r="I71" s="1"/>
      <c r="J71" s="1">
        <f>F71*H71</f>
        <v>0</v>
      </c>
      <c r="L71" s="27"/>
    </row>
    <row r="72" spans="2:12" ht="18" customHeight="1" x14ac:dyDescent="0.3">
      <c r="B72" s="81" t="s">
        <v>28</v>
      </c>
      <c r="C72" s="81"/>
      <c r="D72" s="81"/>
      <c r="E72" s="81"/>
      <c r="F72" s="78"/>
      <c r="G72" s="78"/>
      <c r="H72" s="1">
        <v>10</v>
      </c>
      <c r="I72" s="17"/>
      <c r="J72" s="1">
        <f>H72*F72</f>
        <v>0</v>
      </c>
      <c r="L72" s="27"/>
    </row>
    <row r="73" spans="2:12" ht="18" customHeight="1" x14ac:dyDescent="0.3">
      <c r="B73" s="81" t="s">
        <v>27</v>
      </c>
      <c r="C73" s="81"/>
      <c r="D73" s="81"/>
      <c r="E73" s="81"/>
      <c r="F73" s="88" t="s">
        <v>29</v>
      </c>
      <c r="G73" s="88"/>
      <c r="H73" s="88"/>
      <c r="I73" s="88"/>
      <c r="J73" s="1"/>
      <c r="L73" s="27"/>
    </row>
    <row r="74" spans="2:12" ht="19.5" thickBot="1" x14ac:dyDescent="0.35">
      <c r="L74" s="27"/>
    </row>
    <row r="75" spans="2:12" ht="19.5" thickBot="1" x14ac:dyDescent="0.35">
      <c r="G75" s="79" t="s">
        <v>18</v>
      </c>
      <c r="H75" s="80"/>
      <c r="I75" s="18"/>
      <c r="J75" s="3">
        <f>J65+J67+J70+J71+J68+J69+J72+J73</f>
        <v>2481.2400000000002</v>
      </c>
      <c r="L75" s="28"/>
    </row>
    <row r="76" spans="2:12" ht="18.75" x14ac:dyDescent="0.3">
      <c r="L76" s="27"/>
    </row>
    <row r="77" spans="2:12" x14ac:dyDescent="0.25">
      <c r="G77" t="s">
        <v>36</v>
      </c>
    </row>
    <row r="78" spans="2:12" x14ac:dyDescent="0.25">
      <c r="G78" s="59" t="s">
        <v>37</v>
      </c>
      <c r="H78" s="59"/>
      <c r="I78" s="59"/>
      <c r="J78" s="60"/>
      <c r="L78">
        <v>2451.7400000000016</v>
      </c>
    </row>
    <row r="79" spans="2:12" x14ac:dyDescent="0.25">
      <c r="G79" t="s">
        <v>38</v>
      </c>
    </row>
  </sheetData>
  <mergeCells count="27">
    <mergeCell ref="B67:E67"/>
    <mergeCell ref="F67:G67"/>
    <mergeCell ref="B2:L2"/>
    <mergeCell ref="B58:H58"/>
    <mergeCell ref="F59:G59"/>
    <mergeCell ref="B60:E60"/>
    <mergeCell ref="F60:G60"/>
    <mergeCell ref="B61:E61"/>
    <mergeCell ref="F61:G61"/>
    <mergeCell ref="B62:E62"/>
    <mergeCell ref="F62:G62"/>
    <mergeCell ref="B63:E63"/>
    <mergeCell ref="F63:G63"/>
    <mergeCell ref="B64:H64"/>
    <mergeCell ref="B68:E68"/>
    <mergeCell ref="F68:G68"/>
    <mergeCell ref="B69:E69"/>
    <mergeCell ref="F69:G69"/>
    <mergeCell ref="B70:E70"/>
    <mergeCell ref="F70:G70"/>
    <mergeCell ref="G75:H75"/>
    <mergeCell ref="B71:E71"/>
    <mergeCell ref="F71:G71"/>
    <mergeCell ref="B72:E72"/>
    <mergeCell ref="F72:G72"/>
    <mergeCell ref="B73:E73"/>
    <mergeCell ref="F73:I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linea</vt:lpstr>
      <vt:lpstr>Hoja1</vt:lpstr>
      <vt:lpstr>linea!Área_de_impresión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ARTURO</cp:lastModifiedBy>
  <cp:lastPrinted>2023-08-09T12:56:39Z</cp:lastPrinted>
  <dcterms:created xsi:type="dcterms:W3CDTF">2020-04-06T07:04:27Z</dcterms:created>
  <dcterms:modified xsi:type="dcterms:W3CDTF">2023-08-09T13:03:46Z</dcterms:modified>
</cp:coreProperties>
</file>