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Sprint\GroonTec\arq-comp\"/>
    </mc:Choice>
  </mc:AlternateContent>
  <xr:revisionPtr revIDLastSave="0" documentId="13_ncr:1_{5BB01C94-0EC0-4385-AFAD-FA4AD322F155}" xr6:coauthVersionLast="45" xr6:coauthVersionMax="45" xr10:uidLastSave="{00000000-0000-0000-0000-000000000000}"/>
  <bookViews>
    <workbookView xWindow="-120" yWindow="-120" windowWidth="20730" windowHeight="11760" xr2:uid="{D1515E8D-A832-4392-92D9-9E5E22F6EFEF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2" i="1" l="1"/>
  <c r="X51" i="1"/>
  <c r="X50" i="1"/>
  <c r="X49" i="1"/>
  <c r="X48" i="1"/>
  <c r="X47" i="1"/>
  <c r="X44" i="1"/>
  <c r="X43" i="1"/>
  <c r="X42" i="1"/>
  <c r="X41" i="1"/>
  <c r="X40" i="1"/>
  <c r="X39" i="1"/>
  <c r="T52" i="1"/>
  <c r="T51" i="1"/>
  <c r="T50" i="1"/>
  <c r="T49" i="1"/>
  <c r="T48" i="1"/>
  <c r="T47" i="1"/>
  <c r="T44" i="1"/>
  <c r="T43" i="1"/>
  <c r="T42" i="1"/>
  <c r="T40" i="1"/>
  <c r="T41" i="1"/>
  <c r="T39" i="1"/>
  <c r="O24" i="1" l="1"/>
  <c r="O23" i="1"/>
  <c r="O22" i="1"/>
  <c r="O21" i="1"/>
  <c r="O20" i="1"/>
  <c r="O19" i="1"/>
  <c r="O16" i="1"/>
  <c r="O15" i="1"/>
  <c r="O14" i="1"/>
  <c r="O13" i="1"/>
  <c r="O12" i="1"/>
  <c r="O11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<sst xmlns="http://schemas.openxmlformats.org/spreadsheetml/2006/main" count="184" uniqueCount="58">
  <si>
    <t>Babosa</t>
  </si>
  <si>
    <t>Temperatura Babosa</t>
  </si>
  <si>
    <t>Min: 18°C</t>
  </si>
  <si>
    <t>Média</t>
  </si>
  <si>
    <t>Max: 40°C</t>
  </si>
  <si>
    <t>Min: 17°C</t>
  </si>
  <si>
    <t>Max: 35°C</t>
  </si>
  <si>
    <t>Max: 22°C</t>
  </si>
  <si>
    <t>Mínimo</t>
  </si>
  <si>
    <t>Alerta Crítico</t>
  </si>
  <si>
    <t>Crítico</t>
  </si>
  <si>
    <t>Emergência</t>
  </si>
  <si>
    <t>Atenção</t>
  </si>
  <si>
    <t>Ideal</t>
  </si>
  <si>
    <t>Análise das médias babosa</t>
  </si>
  <si>
    <t>Análise das médias gengibre</t>
  </si>
  <si>
    <t>Análise das médias camomila</t>
  </si>
  <si>
    <t>1º Quartil</t>
  </si>
  <si>
    <t>Alerta Atenção</t>
  </si>
  <si>
    <t>Hora</t>
  </si>
  <si>
    <t>Dia</t>
  </si>
  <si>
    <t>Temperatura Gengibre</t>
  </si>
  <si>
    <t>Temperatura Camomila</t>
  </si>
  <si>
    <t>Mediana</t>
  </si>
  <si>
    <t>3ºQuartil</t>
  </si>
  <si>
    <t>Máximo</t>
  </si>
  <si>
    <t>Gengibre</t>
  </si>
  <si>
    <t>1ºQuartil</t>
  </si>
  <si>
    <t>Luminosidade 6:00 - 10:00 / 14:00 -18:00</t>
  </si>
  <si>
    <t>Aceitável</t>
  </si>
  <si>
    <t>Camomila</t>
  </si>
  <si>
    <t>Luminosidade 10:00-14:00</t>
  </si>
  <si>
    <t>Luminosidade 18:00-6:00</t>
  </si>
  <si>
    <t>entrada&gt;300</t>
  </si>
  <si>
    <t>entrada&gt;350</t>
  </si>
  <si>
    <t>entrada&gt;400</t>
  </si>
  <si>
    <t>Min: 400 lm</t>
  </si>
  <si>
    <t>Max: 800lm</t>
  </si>
  <si>
    <t>Min: 800 lm</t>
  </si>
  <si>
    <t>Max: 1000lm</t>
  </si>
  <si>
    <t>Min: 50 lm</t>
  </si>
  <si>
    <t>Max: 400lm</t>
  </si>
  <si>
    <t>6h-10h</t>
  </si>
  <si>
    <t>14h-18h</t>
  </si>
  <si>
    <t>10h-14h</t>
  </si>
  <si>
    <t>18h -6h</t>
  </si>
  <si>
    <t>Captação</t>
  </si>
  <si>
    <t>Lumens</t>
  </si>
  <si>
    <t>18-6h (Período Noturno)</t>
  </si>
  <si>
    <t>400&gt;entrada</t>
  </si>
  <si>
    <t>450&gt;entrada</t>
  </si>
  <si>
    <t>500&gt;entrada</t>
  </si>
  <si>
    <t>800&gt;entrada</t>
  </si>
  <si>
    <t>850&gt;entrada</t>
  </si>
  <si>
    <t>900&gt;entrada</t>
  </si>
  <si>
    <t>600 &lt; entrada</t>
  </si>
  <si>
    <t>900 &lt; entrada</t>
  </si>
  <si>
    <t>190 &gt; 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</si>
</sst>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/>
    <xf numFmtId="0" fontId="1" fillId="0" borderId="4" xfId="0" applyFont="1" applyBorder="1"/>
    <xf numFmtId="0" fontId="0" fillId="0" borderId="4" xfId="0" applyBorder="1" applyAlignment="1">
      <alignment horizontal="center"/>
    </xf>
    <xf numFmtId="0" fontId="0" fillId="6" borderId="1" xfId="0" applyFill="1" applyBorder="1"/>
    <xf numFmtId="0" fontId="0" fillId="5" borderId="1" xfId="0" applyFill="1" applyBorder="1"/>
    <xf numFmtId="0" fontId="0" fillId="4" borderId="1" xfId="0" applyFill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0" borderId="0" xfId="0" applyFont="1"/>
    <xf numFmtId="0" fontId="1" fillId="11" borderId="1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B4B"/>
      <color rgb="FFFFFF66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Parâmetros</a:t>
            </a:r>
            <a:r>
              <a:rPr lang="pt-BR" baseline="0"/>
              <a:t> de temperatura</a:t>
            </a:r>
          </a:p>
          <a:p>
            <a:pPr>
              <a:defRPr/>
            </a:pPr>
            <a:endParaRPr lang="pt-BR"/>
          </a:p>
        </c:rich>
      </c:tx>
      <c:layout>
        <c:manualLayout>
          <c:xMode val="edge"/>
          <c:yMode val="edge"/>
          <c:x val="0.31699581132965798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 Babosa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Planilha1!$C$6:$C$20</c:f>
              <c:numCache>
                <c:formatCode>General</c:formatCode>
                <c:ptCount val="15"/>
                <c:pt idx="0">
                  <c:v>23</c:v>
                </c:pt>
                <c:pt idx="1">
                  <c:v>20</c:v>
                </c:pt>
                <c:pt idx="2">
                  <c:v>18</c:v>
                </c:pt>
                <c:pt idx="3">
                  <c:v>28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35</c:v>
                </c:pt>
                <c:pt idx="8">
                  <c:v>40</c:v>
                </c:pt>
                <c:pt idx="9">
                  <c:v>38</c:v>
                </c:pt>
                <c:pt idx="10">
                  <c:v>31</c:v>
                </c:pt>
                <c:pt idx="11">
                  <c:v>29</c:v>
                </c:pt>
                <c:pt idx="12">
                  <c:v>24</c:v>
                </c:pt>
                <c:pt idx="13">
                  <c:v>21</c:v>
                </c:pt>
                <c:pt idx="1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A-4CD7-8660-646F05E70C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Planilha1!$D$6:$D$20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A-4CD7-8660-646F05E70CF7}"/>
            </c:ext>
          </c:extLst>
        </c:ser>
        <c:ser>
          <c:idx val="2"/>
          <c:order val="2"/>
          <c:tx>
            <c:v>Temperatura Gengibre</c:v>
          </c:tx>
          <c:spPr>
            <a:ln w="28575" cap="rnd">
              <a:solidFill>
                <a:srgbClr val="FF99FF"/>
              </a:solidFill>
              <a:round/>
            </a:ln>
            <a:effectLst/>
          </c:spPr>
          <c:marker>
            <c:symbol val="none"/>
          </c:marker>
          <c:val>
            <c:numRef>
              <c:f>Planilha1!$G$6:$G$20</c:f>
              <c:numCache>
                <c:formatCode>General</c:formatCode>
                <c:ptCount val="15"/>
                <c:pt idx="0">
                  <c:v>17</c:v>
                </c:pt>
                <c:pt idx="1">
                  <c:v>19</c:v>
                </c:pt>
                <c:pt idx="2">
                  <c:v>22</c:v>
                </c:pt>
                <c:pt idx="3">
                  <c:v>23</c:v>
                </c:pt>
                <c:pt idx="4">
                  <c:v>20</c:v>
                </c:pt>
                <c:pt idx="5">
                  <c:v>26</c:v>
                </c:pt>
                <c:pt idx="6">
                  <c:v>27</c:v>
                </c:pt>
                <c:pt idx="7">
                  <c:v>30</c:v>
                </c:pt>
                <c:pt idx="8">
                  <c:v>33</c:v>
                </c:pt>
                <c:pt idx="9">
                  <c:v>35</c:v>
                </c:pt>
                <c:pt idx="10">
                  <c:v>32</c:v>
                </c:pt>
                <c:pt idx="11">
                  <c:v>30</c:v>
                </c:pt>
                <c:pt idx="12">
                  <c:v>27</c:v>
                </c:pt>
                <c:pt idx="13">
                  <c:v>24</c:v>
                </c:pt>
                <c:pt idx="1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A-4CD7-8660-646F05E70CF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Planilha1!$H$6:$H$20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7A-4CD7-8660-646F05E70CF7}"/>
            </c:ext>
          </c:extLst>
        </c:ser>
        <c:ser>
          <c:idx val="4"/>
          <c:order val="4"/>
          <c:tx>
            <c:v>Temperatura Camomila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Planilha1!$K$6:$K$20</c:f>
              <c:numCache>
                <c:formatCode>General</c:formatCode>
                <c:ptCount val="15"/>
                <c:pt idx="0">
                  <c:v>18</c:v>
                </c:pt>
                <c:pt idx="1">
                  <c:v>18.5</c:v>
                </c:pt>
                <c:pt idx="2">
                  <c:v>19</c:v>
                </c:pt>
                <c:pt idx="3">
                  <c:v>19</c:v>
                </c:pt>
                <c:pt idx="4">
                  <c:v>19.5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21.5</c:v>
                </c:pt>
                <c:pt idx="9">
                  <c:v>21</c:v>
                </c:pt>
                <c:pt idx="10">
                  <c:v>22</c:v>
                </c:pt>
                <c:pt idx="11">
                  <c:v>20</c:v>
                </c:pt>
                <c:pt idx="12">
                  <c:v>19.5</c:v>
                </c:pt>
                <c:pt idx="13">
                  <c:v>19</c:v>
                </c:pt>
                <c:pt idx="1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7A-4CD7-8660-646F05E70CF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Planilha1!$L$6:$L$20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7A-4CD7-8660-646F05E70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888976"/>
        <c:axId val="1935476240"/>
      </c:lineChart>
      <c:catAx>
        <c:axId val="184688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5476240"/>
        <c:crosses val="autoZero"/>
        <c:auto val="1"/>
        <c:lblAlgn val="ctr"/>
        <c:lblOffset val="100"/>
        <c:noMultiLvlLbl val="0"/>
      </c:catAx>
      <c:valAx>
        <c:axId val="19354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688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48956692913385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294291338582677"/>
          <c:y val="0.1902314814814815"/>
          <c:w val="0.87753018372703417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v>6h-10h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Planilha1!$D$41:$D$55</c:f>
              <c:numCache>
                <c:formatCode>General</c:formatCode>
                <c:ptCount val="15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640</c:v>
                </c:pt>
                <c:pt idx="4">
                  <c:v>650</c:v>
                </c:pt>
                <c:pt idx="5">
                  <c:v>600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  <c:pt idx="9">
                  <c:v>470</c:v>
                </c:pt>
                <c:pt idx="10">
                  <c:v>540</c:v>
                </c:pt>
                <c:pt idx="11">
                  <c:v>630</c:v>
                </c:pt>
                <c:pt idx="12">
                  <c:v>750</c:v>
                </c:pt>
                <c:pt idx="13">
                  <c:v>400</c:v>
                </c:pt>
                <c:pt idx="14">
                  <c:v>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7-4AD0-AEA0-AE2309C5D83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Planilha1!$E$41:$E$55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7-4AD0-AEA0-AE2309C5D83E}"/>
            </c:ext>
          </c:extLst>
        </c:ser>
        <c:ser>
          <c:idx val="2"/>
          <c:order val="2"/>
          <c:tx>
            <c:v>10h-14h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Planilha1!$H$41:$H$55</c:f>
              <c:numCache>
                <c:formatCode>General</c:formatCode>
                <c:ptCount val="15"/>
                <c:pt idx="0">
                  <c:v>800</c:v>
                </c:pt>
                <c:pt idx="1">
                  <c:v>850</c:v>
                </c:pt>
                <c:pt idx="2">
                  <c:v>900</c:v>
                </c:pt>
                <c:pt idx="3">
                  <c:v>930</c:v>
                </c:pt>
                <c:pt idx="4">
                  <c:v>1000</c:v>
                </c:pt>
                <c:pt idx="5">
                  <c:v>940</c:v>
                </c:pt>
                <c:pt idx="6">
                  <c:v>840</c:v>
                </c:pt>
                <c:pt idx="7">
                  <c:v>820</c:v>
                </c:pt>
                <c:pt idx="8">
                  <c:v>960</c:v>
                </c:pt>
                <c:pt idx="9">
                  <c:v>1000</c:v>
                </c:pt>
                <c:pt idx="10">
                  <c:v>930</c:v>
                </c:pt>
                <c:pt idx="11">
                  <c:v>830</c:v>
                </c:pt>
                <c:pt idx="12">
                  <c:v>920</c:v>
                </c:pt>
                <c:pt idx="13">
                  <c:v>940</c:v>
                </c:pt>
                <c:pt idx="14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17-4AD0-AEA0-AE2309C5D83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Planilha1!$I$41:$I$55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17-4AD0-AEA0-AE2309C5D83E}"/>
            </c:ext>
          </c:extLst>
        </c:ser>
        <c:ser>
          <c:idx val="4"/>
          <c:order val="4"/>
          <c:tx>
            <c:v>14h-18h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Planilha1!$L$41:$L$55</c:f>
              <c:numCache>
                <c:formatCode>General</c:formatCode>
                <c:ptCount val="15"/>
                <c:pt idx="0">
                  <c:v>400</c:v>
                </c:pt>
                <c:pt idx="1">
                  <c:v>500</c:v>
                </c:pt>
                <c:pt idx="2">
                  <c:v>470</c:v>
                </c:pt>
                <c:pt idx="3">
                  <c:v>556</c:v>
                </c:pt>
                <c:pt idx="4">
                  <c:v>600</c:v>
                </c:pt>
                <c:pt idx="5">
                  <c:v>620</c:v>
                </c:pt>
                <c:pt idx="6">
                  <c:v>680</c:v>
                </c:pt>
                <c:pt idx="7">
                  <c:v>740</c:v>
                </c:pt>
                <c:pt idx="8">
                  <c:v>700</c:v>
                </c:pt>
                <c:pt idx="9">
                  <c:v>460</c:v>
                </c:pt>
                <c:pt idx="10">
                  <c:v>800</c:v>
                </c:pt>
                <c:pt idx="11">
                  <c:v>570</c:v>
                </c:pt>
                <c:pt idx="12">
                  <c:v>790</c:v>
                </c:pt>
                <c:pt idx="13">
                  <c:v>730</c:v>
                </c:pt>
                <c:pt idx="14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17-4AD0-AEA0-AE2309C5D83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Planilha1!$M$41:$M$55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17-4AD0-AEA0-AE2309C5D83E}"/>
            </c:ext>
          </c:extLst>
        </c:ser>
        <c:ser>
          <c:idx val="6"/>
          <c:order val="6"/>
          <c:tx>
            <c:v>18h-6h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Planilha1!$P$41:$P$55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50</c:v>
                </c:pt>
                <c:pt idx="3">
                  <c:v>400</c:v>
                </c:pt>
                <c:pt idx="4">
                  <c:v>310</c:v>
                </c:pt>
                <c:pt idx="5">
                  <c:v>350</c:v>
                </c:pt>
                <c:pt idx="6">
                  <c:v>200</c:v>
                </c:pt>
                <c:pt idx="7">
                  <c:v>150</c:v>
                </c:pt>
                <c:pt idx="8">
                  <c:v>70</c:v>
                </c:pt>
                <c:pt idx="9">
                  <c:v>300</c:v>
                </c:pt>
                <c:pt idx="10">
                  <c:v>250</c:v>
                </c:pt>
                <c:pt idx="11">
                  <c:v>60</c:v>
                </c:pt>
                <c:pt idx="12">
                  <c:v>370</c:v>
                </c:pt>
                <c:pt idx="13">
                  <c:v>190</c:v>
                </c:pt>
                <c:pt idx="1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17-4AD0-AEA0-AE2309C5D83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Planilha1!$Q$41:$Q$55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17-4AD0-AEA0-AE2309C5D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011119"/>
        <c:axId val="948217439"/>
      </c:lineChart>
      <c:catAx>
        <c:axId val="373011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8217439"/>
        <c:crosses val="autoZero"/>
        <c:auto val="1"/>
        <c:lblAlgn val="ctr"/>
        <c:lblOffset val="100"/>
        <c:noMultiLvlLbl val="0"/>
      </c:catAx>
      <c:valAx>
        <c:axId val="94821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301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7563</xdr:colOff>
      <xdr:row>21</xdr:row>
      <xdr:rowOff>0</xdr:rowOff>
    </xdr:from>
    <xdr:to>
      <xdr:col>9</xdr:col>
      <xdr:colOff>0</xdr:colOff>
      <xdr:row>36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BC9C126-5720-4514-A46E-914B86E8A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28295</xdr:colOff>
      <xdr:row>58</xdr:row>
      <xdr:rowOff>17088</xdr:rowOff>
    </xdr:from>
    <xdr:to>
      <xdr:col>8</xdr:col>
      <xdr:colOff>461402</xdr:colOff>
      <xdr:row>72</xdr:row>
      <xdr:rowOff>93288</xdr:rowOff>
    </xdr:to>
    <xdr:graphicFrame macro="">
      <xdr:nvGraphicFramePr>
        <xdr:cNvPr id="7" name="Gráfico 3">
          <a:extLst>
            <a:ext uri="{FF2B5EF4-FFF2-40B4-BE49-F238E27FC236}">
              <a16:creationId xmlns:a16="http://schemas.microsoft.com/office/drawing/2014/main" id="{6391DEAA-1F39-46A0-AE22-7929EB34237E}"/>
            </a:ext>
            <a:ext uri="{147F2762-F138-4A5C-976F-8EAC2B608ADB}">
              <a16:predDERef xmlns:a16="http://schemas.microsoft.com/office/drawing/2014/main" pred="{7BC9C126-5720-4514-A46E-914B86E8A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8C567-5340-4CA4-8DE6-83689C997126}">
  <dimension ref="B2:AB55"/>
  <sheetViews>
    <sheetView tabSelected="1" topLeftCell="L1" zoomScale="85" zoomScaleNormal="85" workbookViewId="0">
      <selection activeCell="AC27" sqref="AB27:AC27"/>
    </sheetView>
  </sheetViews>
  <sheetFormatPr defaultRowHeight="15" x14ac:dyDescent="0.25"/>
  <cols>
    <col min="2" max="2" width="9.28515625" customWidth="1"/>
    <col min="3" max="3" width="12.42578125" bestFit="1" customWidth="1"/>
    <col min="4" max="4" width="9.5703125" bestFit="1" customWidth="1"/>
    <col min="5" max="5" width="11.28515625" customWidth="1"/>
    <col min="6" max="6" width="9.42578125" bestFit="1" customWidth="1"/>
    <col min="7" max="7" width="12.42578125" bestFit="1" customWidth="1"/>
    <col min="8" max="8" width="9.5703125" bestFit="1" customWidth="1"/>
    <col min="9" max="9" width="11.42578125" bestFit="1" customWidth="1"/>
    <col min="10" max="10" width="9.42578125" bestFit="1" customWidth="1"/>
    <col min="11" max="11" width="12.42578125" bestFit="1" customWidth="1"/>
    <col min="12" max="12" width="9.5703125" bestFit="1" customWidth="1"/>
    <col min="13" max="13" width="15.85546875" customWidth="1"/>
    <col min="14" max="14" width="22.7109375" customWidth="1"/>
    <col min="15" max="15" width="10" customWidth="1"/>
    <col min="16" max="16" width="14.28515625" bestFit="1" customWidth="1"/>
    <col min="17" max="17" width="11.140625" bestFit="1" customWidth="1"/>
    <col min="18" max="18" width="15.140625" customWidth="1"/>
    <col min="19" max="19" width="15" customWidth="1"/>
    <col min="20" max="20" width="14.7109375" customWidth="1"/>
    <col min="21" max="21" width="14.7109375" bestFit="1" customWidth="1"/>
    <col min="22" max="22" width="11.28515625" bestFit="1" customWidth="1"/>
    <col min="23" max="23" width="12.42578125" bestFit="1" customWidth="1"/>
    <col min="24" max="24" width="13.85546875" customWidth="1"/>
    <col min="25" max="25" width="14" customWidth="1"/>
  </cols>
  <sheetData>
    <row r="2" spans="2:28" x14ac:dyDescent="0.25">
      <c r="N2" s="42" t="s">
        <v>0</v>
      </c>
      <c r="O2" s="42"/>
      <c r="P2" s="42"/>
      <c r="R2" s="24" t="s">
        <v>1</v>
      </c>
      <c r="S2" s="25"/>
      <c r="T2" s="25"/>
      <c r="U2" s="25"/>
      <c r="V2" s="25"/>
      <c r="W2" s="25"/>
      <c r="X2" s="25"/>
      <c r="Y2" s="26"/>
    </row>
    <row r="3" spans="2:28" x14ac:dyDescent="0.25">
      <c r="B3" s="1" t="s">
        <v>2</v>
      </c>
      <c r="C3" s="10" t="s">
        <v>3</v>
      </c>
      <c r="D3" s="2" t="s">
        <v>4</v>
      </c>
      <c r="F3" s="1" t="s">
        <v>5</v>
      </c>
      <c r="G3" s="10" t="s">
        <v>3</v>
      </c>
      <c r="H3" s="2" t="s">
        <v>6</v>
      </c>
      <c r="J3" s="1" t="s">
        <v>2</v>
      </c>
      <c r="K3" s="10" t="s">
        <v>3</v>
      </c>
      <c r="L3" s="2" t="s">
        <v>7</v>
      </c>
      <c r="N3" s="4" t="s">
        <v>8</v>
      </c>
      <c r="O3" s="5">
        <f>MIN(C6:D20)</f>
        <v>18</v>
      </c>
      <c r="P3" s="6" t="s">
        <v>9</v>
      </c>
      <c r="R3" s="17" t="s">
        <v>10</v>
      </c>
      <c r="S3" s="17" t="s">
        <v>11</v>
      </c>
      <c r="T3" s="17" t="s">
        <v>12</v>
      </c>
      <c r="U3" s="34" t="s">
        <v>13</v>
      </c>
      <c r="V3" s="34"/>
      <c r="W3" s="17" t="s">
        <v>12</v>
      </c>
      <c r="X3" s="17" t="s">
        <v>11</v>
      </c>
      <c r="Y3" s="17" t="s">
        <v>10</v>
      </c>
    </row>
    <row r="4" spans="2:28" x14ac:dyDescent="0.25">
      <c r="B4" s="42" t="s">
        <v>14</v>
      </c>
      <c r="C4" s="42"/>
      <c r="D4" s="42"/>
      <c r="F4" s="42" t="s">
        <v>15</v>
      </c>
      <c r="G4" s="42"/>
      <c r="H4" s="42"/>
      <c r="J4" s="42" t="s">
        <v>16</v>
      </c>
      <c r="K4" s="42"/>
      <c r="L4" s="42"/>
      <c r="N4" s="3" t="s">
        <v>17</v>
      </c>
      <c r="O4" s="10">
        <f>_xlfn.QUARTILE.EXC(C6:D20,1)</f>
        <v>21</v>
      </c>
      <c r="P4" s="7" t="s">
        <v>18</v>
      </c>
      <c r="R4" s="18">
        <v>18</v>
      </c>
      <c r="S4" s="19">
        <v>19.5</v>
      </c>
      <c r="T4" s="20">
        <v>21</v>
      </c>
      <c r="U4" s="21">
        <v>25</v>
      </c>
      <c r="V4" s="21">
        <v>28</v>
      </c>
      <c r="W4" s="20">
        <v>35</v>
      </c>
      <c r="X4" s="19">
        <v>38</v>
      </c>
      <c r="Y4" s="18">
        <v>40</v>
      </c>
    </row>
    <row r="5" spans="2:28" x14ac:dyDescent="0.25">
      <c r="B5" s="10" t="s">
        <v>19</v>
      </c>
      <c r="C5" s="43" t="s">
        <v>1</v>
      </c>
      <c r="D5" s="44"/>
      <c r="F5" s="10" t="s">
        <v>20</v>
      </c>
      <c r="G5" s="43" t="s">
        <v>21</v>
      </c>
      <c r="H5" s="44"/>
      <c r="J5" s="10" t="s">
        <v>20</v>
      </c>
      <c r="K5" s="43" t="s">
        <v>22</v>
      </c>
      <c r="L5" s="44"/>
      <c r="N5" s="3" t="s">
        <v>3</v>
      </c>
      <c r="O5" s="10">
        <f>AVERAGE(C6:D20)</f>
        <v>28</v>
      </c>
      <c r="P5" s="8" t="s">
        <v>13</v>
      </c>
      <c r="R5" s="30"/>
      <c r="S5" s="30"/>
      <c r="T5" s="30"/>
      <c r="U5" s="30"/>
      <c r="V5" s="30"/>
      <c r="W5" s="30"/>
      <c r="X5" s="30"/>
      <c r="Y5" s="30"/>
    </row>
    <row r="6" spans="2:28" x14ac:dyDescent="0.25">
      <c r="B6" s="10">
        <v>1</v>
      </c>
      <c r="C6" s="42">
        <v>23</v>
      </c>
      <c r="D6" s="42"/>
      <c r="F6" s="10">
        <v>1</v>
      </c>
      <c r="G6" s="42">
        <v>17</v>
      </c>
      <c r="H6" s="42"/>
      <c r="J6" s="10">
        <v>1</v>
      </c>
      <c r="K6" s="42">
        <v>18</v>
      </c>
      <c r="L6" s="42"/>
      <c r="N6" s="3" t="s">
        <v>23</v>
      </c>
      <c r="O6" s="10">
        <f>MEDIAN(C6:D20)</f>
        <v>28</v>
      </c>
      <c r="P6" s="8" t="s">
        <v>13</v>
      </c>
      <c r="R6" s="24" t="s">
        <v>21</v>
      </c>
      <c r="S6" s="25"/>
      <c r="T6" s="25"/>
      <c r="U6" s="25"/>
      <c r="V6" s="25"/>
      <c r="W6" s="25"/>
      <c r="X6" s="25"/>
      <c r="Y6" s="26"/>
    </row>
    <row r="7" spans="2:28" x14ac:dyDescent="0.25">
      <c r="B7" s="10">
        <v>2</v>
      </c>
      <c r="C7" s="42">
        <v>20</v>
      </c>
      <c r="D7" s="42"/>
      <c r="F7" s="10">
        <v>2</v>
      </c>
      <c r="G7" s="42">
        <v>19</v>
      </c>
      <c r="H7" s="42"/>
      <c r="J7" s="10">
        <v>2</v>
      </c>
      <c r="K7" s="42">
        <v>18.5</v>
      </c>
      <c r="L7" s="42"/>
      <c r="N7" s="3" t="s">
        <v>24</v>
      </c>
      <c r="O7" s="10">
        <f>_xlfn.QUARTILE.EXC(C6:D20,3)</f>
        <v>35</v>
      </c>
      <c r="P7" s="7" t="s">
        <v>18</v>
      </c>
      <c r="R7" s="17" t="s">
        <v>10</v>
      </c>
      <c r="S7" s="17" t="s">
        <v>11</v>
      </c>
      <c r="T7" s="17" t="s">
        <v>12</v>
      </c>
      <c r="U7" s="34" t="s">
        <v>13</v>
      </c>
      <c r="V7" s="34"/>
      <c r="W7" s="17" t="s">
        <v>12</v>
      </c>
      <c r="X7" s="17" t="s">
        <v>11</v>
      </c>
      <c r="Y7" s="17" t="s">
        <v>10</v>
      </c>
    </row>
    <row r="8" spans="2:28" x14ac:dyDescent="0.25">
      <c r="B8" s="10">
        <v>3</v>
      </c>
      <c r="C8" s="42">
        <v>18</v>
      </c>
      <c r="D8" s="42"/>
      <c r="F8" s="10">
        <v>3</v>
      </c>
      <c r="G8" s="42">
        <v>22</v>
      </c>
      <c r="H8" s="42"/>
      <c r="J8" s="10">
        <v>3</v>
      </c>
      <c r="K8" s="42">
        <v>19</v>
      </c>
      <c r="L8" s="42"/>
      <c r="N8" s="3" t="s">
        <v>25</v>
      </c>
      <c r="O8" s="10">
        <f>MAX(C6:D20)</f>
        <v>40</v>
      </c>
      <c r="P8" s="6" t="s">
        <v>9</v>
      </c>
      <c r="R8" s="18">
        <v>17</v>
      </c>
      <c r="S8" s="19">
        <v>18</v>
      </c>
      <c r="T8" s="20">
        <v>20</v>
      </c>
      <c r="U8" s="21">
        <v>25</v>
      </c>
      <c r="V8" s="21">
        <v>26</v>
      </c>
      <c r="W8" s="20">
        <v>30</v>
      </c>
      <c r="X8" s="19">
        <v>33</v>
      </c>
      <c r="Y8" s="18">
        <v>35</v>
      </c>
    </row>
    <row r="9" spans="2:28" x14ac:dyDescent="0.25">
      <c r="B9" s="10">
        <v>4</v>
      </c>
      <c r="C9" s="42">
        <v>28</v>
      </c>
      <c r="D9" s="42"/>
      <c r="F9" s="10">
        <v>4</v>
      </c>
      <c r="G9" s="42">
        <v>23</v>
      </c>
      <c r="H9" s="42"/>
      <c r="J9" s="10">
        <v>4</v>
      </c>
      <c r="K9" s="42">
        <v>19</v>
      </c>
      <c r="L9" s="42"/>
      <c r="R9" s="30"/>
      <c r="S9" s="30"/>
      <c r="T9" s="30"/>
      <c r="U9" s="30"/>
      <c r="V9" s="30"/>
      <c r="W9" s="30"/>
      <c r="X9" s="30"/>
      <c r="Y9" s="30"/>
    </row>
    <row r="10" spans="2:28" x14ac:dyDescent="0.25">
      <c r="B10" s="10">
        <v>5</v>
      </c>
      <c r="C10" s="42">
        <v>25</v>
      </c>
      <c r="D10" s="42"/>
      <c r="F10" s="10">
        <v>5</v>
      </c>
      <c r="G10" s="42">
        <v>20</v>
      </c>
      <c r="H10" s="42"/>
      <c r="J10" s="10">
        <v>5</v>
      </c>
      <c r="K10" s="42">
        <v>19.5</v>
      </c>
      <c r="L10" s="42"/>
      <c r="N10" s="46" t="s">
        <v>26</v>
      </c>
      <c r="O10" s="46"/>
      <c r="P10" s="46"/>
      <c r="R10" s="24" t="s">
        <v>22</v>
      </c>
      <c r="S10" s="25"/>
      <c r="T10" s="25"/>
      <c r="U10" s="25"/>
      <c r="V10" s="25"/>
      <c r="W10" s="25"/>
      <c r="X10" s="25"/>
      <c r="Y10" s="26"/>
    </row>
    <row r="11" spans="2:28" x14ac:dyDescent="0.25">
      <c r="B11" s="10">
        <v>6</v>
      </c>
      <c r="C11" s="42">
        <v>31</v>
      </c>
      <c r="D11" s="42"/>
      <c r="F11" s="10">
        <v>6</v>
      </c>
      <c r="G11" s="42">
        <v>26</v>
      </c>
      <c r="H11" s="42"/>
      <c r="J11" s="10">
        <v>6</v>
      </c>
      <c r="K11" s="42">
        <v>20</v>
      </c>
      <c r="L11" s="42"/>
      <c r="N11" s="15" t="s">
        <v>8</v>
      </c>
      <c r="O11" s="5">
        <f>MIN(G6:H20)</f>
        <v>17</v>
      </c>
      <c r="P11" s="11" t="s">
        <v>9</v>
      </c>
      <c r="R11" s="17" t="s">
        <v>10</v>
      </c>
      <c r="S11" s="17" t="s">
        <v>11</v>
      </c>
      <c r="T11" s="17" t="s">
        <v>12</v>
      </c>
      <c r="U11" s="34" t="s">
        <v>13</v>
      </c>
      <c r="V11" s="34"/>
      <c r="W11" s="17" t="s">
        <v>12</v>
      </c>
      <c r="X11" s="17" t="s">
        <v>11</v>
      </c>
      <c r="Y11" s="17" t="s">
        <v>10</v>
      </c>
    </row>
    <row r="12" spans="2:28" x14ac:dyDescent="0.25">
      <c r="B12" s="10">
        <v>7</v>
      </c>
      <c r="C12" s="42">
        <v>37</v>
      </c>
      <c r="D12" s="42"/>
      <c r="F12" s="10">
        <v>7</v>
      </c>
      <c r="G12" s="42">
        <v>27</v>
      </c>
      <c r="H12" s="42"/>
      <c r="J12" s="10">
        <v>7</v>
      </c>
      <c r="K12" s="42">
        <v>20</v>
      </c>
      <c r="L12" s="42"/>
      <c r="N12" s="16" t="s">
        <v>27</v>
      </c>
      <c r="O12" s="10">
        <f>_xlfn.QUARTILE.EXC(G6:H20,1)</f>
        <v>20</v>
      </c>
      <c r="P12" s="12" t="s">
        <v>18</v>
      </c>
      <c r="R12" s="18">
        <v>18</v>
      </c>
      <c r="S12" s="19">
        <v>18.5</v>
      </c>
      <c r="T12" s="20">
        <v>19</v>
      </c>
      <c r="U12" s="21">
        <v>19.5</v>
      </c>
      <c r="V12" s="21">
        <v>19.7</v>
      </c>
      <c r="W12" s="20">
        <v>21</v>
      </c>
      <c r="X12" s="19">
        <v>21.5</v>
      </c>
      <c r="Y12" s="18">
        <v>22</v>
      </c>
    </row>
    <row r="13" spans="2:28" x14ac:dyDescent="0.25">
      <c r="B13" s="10">
        <v>8</v>
      </c>
      <c r="C13" s="42">
        <v>35</v>
      </c>
      <c r="D13" s="42"/>
      <c r="F13" s="10">
        <v>8</v>
      </c>
      <c r="G13" s="42">
        <v>30</v>
      </c>
      <c r="H13" s="42"/>
      <c r="J13" s="10">
        <v>8</v>
      </c>
      <c r="K13" s="42">
        <v>21</v>
      </c>
      <c r="L13" s="42"/>
      <c r="N13" s="16" t="s">
        <v>3</v>
      </c>
      <c r="O13" s="10">
        <f>AVERAGE(G6:H20)</f>
        <v>25.6</v>
      </c>
      <c r="P13" s="13" t="s">
        <v>13</v>
      </c>
      <c r="R13" s="40"/>
      <c r="S13" s="40"/>
      <c r="T13" s="40"/>
      <c r="U13" s="40"/>
      <c r="V13" s="40"/>
      <c r="W13" s="40"/>
      <c r="X13" s="40"/>
      <c r="Y13" s="40"/>
    </row>
    <row r="14" spans="2:28" x14ac:dyDescent="0.25">
      <c r="B14" s="10">
        <v>9</v>
      </c>
      <c r="C14" s="42">
        <v>40</v>
      </c>
      <c r="D14" s="42"/>
      <c r="F14" s="10">
        <v>9</v>
      </c>
      <c r="G14" s="42">
        <v>33</v>
      </c>
      <c r="H14" s="42"/>
      <c r="J14" s="10">
        <v>9</v>
      </c>
      <c r="K14" s="42">
        <v>21.5</v>
      </c>
      <c r="L14" s="42"/>
      <c r="N14" s="16" t="s">
        <v>23</v>
      </c>
      <c r="O14" s="10">
        <f>MEDIAN(G6:H20)</f>
        <v>26</v>
      </c>
      <c r="P14" s="13" t="s">
        <v>13</v>
      </c>
      <c r="R14" s="41"/>
      <c r="S14" s="41"/>
      <c r="T14" s="41"/>
      <c r="U14" s="41"/>
      <c r="V14" s="41"/>
      <c r="W14" s="41"/>
      <c r="X14" s="41"/>
      <c r="Y14" s="41"/>
    </row>
    <row r="15" spans="2:28" x14ac:dyDescent="0.25">
      <c r="B15" s="10">
        <v>10</v>
      </c>
      <c r="C15" s="42">
        <v>38</v>
      </c>
      <c r="D15" s="42"/>
      <c r="F15" s="10">
        <v>10</v>
      </c>
      <c r="G15" s="42">
        <v>35</v>
      </c>
      <c r="H15" s="42"/>
      <c r="J15" s="10">
        <v>10</v>
      </c>
      <c r="K15" s="42">
        <v>21</v>
      </c>
      <c r="L15" s="42"/>
      <c r="N15" s="16" t="s">
        <v>24</v>
      </c>
      <c r="O15" s="10">
        <f>_xlfn.QUARTILE.EXC(G6:H20,3)</f>
        <v>30</v>
      </c>
      <c r="P15" s="12" t="s">
        <v>18</v>
      </c>
      <c r="R15" s="24" t="s">
        <v>28</v>
      </c>
      <c r="S15" s="25"/>
      <c r="T15" s="25"/>
      <c r="U15" s="25"/>
      <c r="V15" s="25"/>
      <c r="W15" s="25"/>
      <c r="X15" s="25"/>
      <c r="Y15" s="26"/>
      <c r="AB15" s="14"/>
    </row>
    <row r="16" spans="2:28" x14ac:dyDescent="0.25">
      <c r="B16" s="10">
        <v>11</v>
      </c>
      <c r="C16" s="42">
        <v>31</v>
      </c>
      <c r="D16" s="42"/>
      <c r="F16" s="10">
        <v>11</v>
      </c>
      <c r="G16" s="42">
        <v>32</v>
      </c>
      <c r="H16" s="42"/>
      <c r="J16" s="10">
        <v>11</v>
      </c>
      <c r="K16" s="42">
        <v>22</v>
      </c>
      <c r="L16" s="42"/>
      <c r="N16" s="16" t="s">
        <v>25</v>
      </c>
      <c r="O16" s="10">
        <f>MAX(G6:H20)</f>
        <v>35</v>
      </c>
      <c r="P16" s="11" t="s">
        <v>9</v>
      </c>
      <c r="R16" s="17" t="s">
        <v>10</v>
      </c>
      <c r="S16" s="17" t="s">
        <v>11</v>
      </c>
      <c r="T16" s="17" t="s">
        <v>12</v>
      </c>
      <c r="U16" s="27" t="s">
        <v>29</v>
      </c>
      <c r="V16" s="28"/>
      <c r="W16" s="28"/>
      <c r="X16" s="28"/>
      <c r="Y16" s="29"/>
    </row>
    <row r="17" spans="2:25" x14ac:dyDescent="0.25">
      <c r="B17" s="10">
        <v>12</v>
      </c>
      <c r="C17" s="42">
        <v>29</v>
      </c>
      <c r="D17" s="42"/>
      <c r="F17" s="10">
        <v>12</v>
      </c>
      <c r="G17" s="42">
        <v>30</v>
      </c>
      <c r="H17" s="42"/>
      <c r="J17" s="10">
        <v>12</v>
      </c>
      <c r="K17" s="42">
        <v>20</v>
      </c>
      <c r="L17" s="42"/>
      <c r="N17" s="14"/>
      <c r="O17" s="14"/>
      <c r="P17" s="14"/>
      <c r="R17" s="18" t="s">
        <v>49</v>
      </c>
      <c r="S17" s="19" t="s">
        <v>50</v>
      </c>
      <c r="T17" s="20" t="s">
        <v>51</v>
      </c>
      <c r="U17" s="35" t="s">
        <v>55</v>
      </c>
      <c r="V17" s="36"/>
      <c r="W17" s="36"/>
      <c r="X17" s="36"/>
      <c r="Y17" s="37"/>
    </row>
    <row r="18" spans="2:25" x14ac:dyDescent="0.25">
      <c r="B18" s="10">
        <v>13</v>
      </c>
      <c r="C18" s="42">
        <v>24</v>
      </c>
      <c r="D18" s="42"/>
      <c r="F18" s="10">
        <v>13</v>
      </c>
      <c r="G18" s="42">
        <v>27</v>
      </c>
      <c r="H18" s="42"/>
      <c r="J18" s="10">
        <v>13</v>
      </c>
      <c r="K18" s="42">
        <v>19.5</v>
      </c>
      <c r="L18" s="42"/>
      <c r="N18" s="46" t="s">
        <v>30</v>
      </c>
      <c r="O18" s="46"/>
      <c r="P18" s="46"/>
      <c r="R18" s="30"/>
      <c r="S18" s="30"/>
      <c r="T18" s="30"/>
      <c r="U18" s="30"/>
      <c r="V18" s="30"/>
      <c r="W18" s="30"/>
      <c r="X18" s="30"/>
      <c r="Y18" s="30"/>
    </row>
    <row r="19" spans="2:25" x14ac:dyDescent="0.25">
      <c r="B19" s="10">
        <v>14</v>
      </c>
      <c r="C19" s="42">
        <v>21</v>
      </c>
      <c r="D19" s="42"/>
      <c r="F19" s="10">
        <v>14</v>
      </c>
      <c r="G19" s="42">
        <v>24</v>
      </c>
      <c r="H19" s="42"/>
      <c r="J19" s="10">
        <v>14</v>
      </c>
      <c r="K19" s="42">
        <v>19</v>
      </c>
      <c r="L19" s="42"/>
      <c r="N19" s="16" t="s">
        <v>8</v>
      </c>
      <c r="O19" s="5">
        <f>MIN(K6:L20)</f>
        <v>18</v>
      </c>
      <c r="P19" s="11" t="s">
        <v>9</v>
      </c>
      <c r="R19" s="24" t="s">
        <v>31</v>
      </c>
      <c r="S19" s="25"/>
      <c r="T19" s="25"/>
      <c r="U19" s="25"/>
      <c r="V19" s="25"/>
      <c r="W19" s="25"/>
      <c r="X19" s="25"/>
      <c r="Y19" s="26"/>
    </row>
    <row r="20" spans="2:25" x14ac:dyDescent="0.25">
      <c r="B20" s="10">
        <v>15</v>
      </c>
      <c r="C20" s="42">
        <v>20</v>
      </c>
      <c r="D20" s="42"/>
      <c r="F20" s="10">
        <v>15</v>
      </c>
      <c r="G20" s="42">
        <v>19</v>
      </c>
      <c r="H20" s="42"/>
      <c r="J20" s="10">
        <v>15</v>
      </c>
      <c r="K20" s="42">
        <v>18</v>
      </c>
      <c r="L20" s="42"/>
      <c r="N20" s="16" t="s">
        <v>27</v>
      </c>
      <c r="O20" s="10">
        <f>_xlfn.QUARTILE.EXC(K6:L20,1)</f>
        <v>19</v>
      </c>
      <c r="P20" s="12" t="s">
        <v>18</v>
      </c>
      <c r="R20" s="17" t="s">
        <v>10</v>
      </c>
      <c r="S20" s="17" t="s">
        <v>11</v>
      </c>
      <c r="T20" s="17" t="s">
        <v>12</v>
      </c>
      <c r="U20" s="27" t="s">
        <v>29</v>
      </c>
      <c r="V20" s="28"/>
      <c r="W20" s="28"/>
      <c r="X20" s="28"/>
      <c r="Y20" s="29"/>
    </row>
    <row r="21" spans="2:25" x14ac:dyDescent="0.25">
      <c r="N21" s="16" t="s">
        <v>3</v>
      </c>
      <c r="O21" s="9">
        <f>AVERAGE(K6:L20)</f>
        <v>19.733333333333334</v>
      </c>
      <c r="P21" s="13" t="s">
        <v>13</v>
      </c>
      <c r="R21" s="18" t="s">
        <v>52</v>
      </c>
      <c r="S21" s="19" t="s">
        <v>53</v>
      </c>
      <c r="T21" s="20" t="s">
        <v>54</v>
      </c>
      <c r="U21" s="35" t="s">
        <v>56</v>
      </c>
      <c r="V21" s="36"/>
      <c r="W21" s="36"/>
      <c r="X21" s="36"/>
      <c r="Y21" s="37"/>
    </row>
    <row r="22" spans="2:25" x14ac:dyDescent="0.25">
      <c r="N22" s="16" t="s">
        <v>23</v>
      </c>
      <c r="O22" s="10">
        <f>MEDIAN(K6:L20)</f>
        <v>19.5</v>
      </c>
      <c r="P22" s="13" t="s">
        <v>13</v>
      </c>
      <c r="R22" s="30"/>
      <c r="S22" s="30"/>
      <c r="T22" s="30"/>
      <c r="U22" s="30"/>
      <c r="V22" s="30"/>
      <c r="W22" s="30"/>
      <c r="X22" s="30"/>
      <c r="Y22" s="30"/>
    </row>
    <row r="23" spans="2:25" x14ac:dyDescent="0.25">
      <c r="N23" s="16" t="s">
        <v>24</v>
      </c>
      <c r="O23" s="10">
        <f>_xlfn.QUARTILE.EXC(K6:L20,3)</f>
        <v>21</v>
      </c>
      <c r="P23" s="12" t="s">
        <v>18</v>
      </c>
      <c r="R23" s="24" t="s">
        <v>32</v>
      </c>
      <c r="S23" s="25"/>
      <c r="T23" s="25"/>
      <c r="U23" s="25"/>
      <c r="V23" s="25"/>
      <c r="W23" s="25"/>
      <c r="X23" s="25"/>
      <c r="Y23" s="26"/>
    </row>
    <row r="24" spans="2:25" x14ac:dyDescent="0.25">
      <c r="N24" s="16" t="s">
        <v>25</v>
      </c>
      <c r="O24" s="10">
        <f>MAX(K6:L20)</f>
        <v>22</v>
      </c>
      <c r="P24" s="11" t="s">
        <v>9</v>
      </c>
      <c r="R24" s="38" t="s">
        <v>29</v>
      </c>
      <c r="S24" s="38"/>
      <c r="T24" s="38"/>
      <c r="U24" s="38"/>
      <c r="V24" s="38"/>
      <c r="W24" s="17" t="s">
        <v>12</v>
      </c>
      <c r="X24" s="17" t="s">
        <v>11</v>
      </c>
      <c r="Y24" s="17" t="s">
        <v>10</v>
      </c>
    </row>
    <row r="25" spans="2:25" x14ac:dyDescent="0.25">
      <c r="N25" s="14"/>
      <c r="O25" s="14"/>
      <c r="P25" s="14"/>
      <c r="R25" s="39" t="s">
        <v>57</v>
      </c>
      <c r="S25" s="39"/>
      <c r="T25" s="39"/>
      <c r="U25" s="39"/>
      <c r="V25" s="39"/>
      <c r="W25" s="20" t="s">
        <v>33</v>
      </c>
      <c r="X25" s="23" t="s">
        <v>34</v>
      </c>
      <c r="Y25" s="18" t="s">
        <v>35</v>
      </c>
    </row>
    <row r="27" spans="2:25" x14ac:dyDescent="0.25">
      <c r="S27" s="22"/>
    </row>
    <row r="38" spans="3:25" x14ac:dyDescent="0.25">
      <c r="C38" s="1" t="s">
        <v>36</v>
      </c>
      <c r="D38" s="10" t="s">
        <v>3</v>
      </c>
      <c r="E38" s="2" t="s">
        <v>37</v>
      </c>
      <c r="G38" s="1" t="s">
        <v>38</v>
      </c>
      <c r="H38" s="10" t="s">
        <v>3</v>
      </c>
      <c r="I38" s="2" t="s">
        <v>39</v>
      </c>
      <c r="K38" s="1" t="s">
        <v>36</v>
      </c>
      <c r="L38" s="10" t="s">
        <v>3</v>
      </c>
      <c r="M38" s="2" t="s">
        <v>37</v>
      </c>
      <c r="O38" s="1" t="s">
        <v>40</v>
      </c>
      <c r="P38" s="10" t="s">
        <v>3</v>
      </c>
      <c r="Q38" s="2" t="s">
        <v>41</v>
      </c>
      <c r="S38" s="31" t="s">
        <v>42</v>
      </c>
      <c r="T38" s="32"/>
      <c r="U38" s="33"/>
      <c r="W38" s="31" t="s">
        <v>43</v>
      </c>
      <c r="X38" s="32"/>
      <c r="Y38" s="33"/>
    </row>
    <row r="39" spans="3:25" x14ac:dyDescent="0.25">
      <c r="C39" s="42" t="s">
        <v>42</v>
      </c>
      <c r="D39" s="42"/>
      <c r="E39" s="42"/>
      <c r="G39" s="42" t="s">
        <v>44</v>
      </c>
      <c r="H39" s="42"/>
      <c r="I39" s="42"/>
      <c r="K39" s="42" t="s">
        <v>43</v>
      </c>
      <c r="L39" s="42"/>
      <c r="M39" s="42"/>
      <c r="O39" s="42" t="s">
        <v>45</v>
      </c>
      <c r="P39" s="42"/>
      <c r="Q39" s="42"/>
      <c r="S39" s="4" t="s">
        <v>8</v>
      </c>
      <c r="T39" s="5">
        <f>MIN(D41:E55)</f>
        <v>400</v>
      </c>
      <c r="U39" s="11" t="s">
        <v>9</v>
      </c>
      <c r="W39" s="4" t="s">
        <v>8</v>
      </c>
      <c r="X39" s="5">
        <f>MIN(L41:M55)</f>
        <v>400</v>
      </c>
      <c r="Y39" s="11" t="s">
        <v>9</v>
      </c>
    </row>
    <row r="40" spans="3:25" x14ac:dyDescent="0.25">
      <c r="C40" s="10" t="s">
        <v>46</v>
      </c>
      <c r="D40" s="43" t="s">
        <v>47</v>
      </c>
      <c r="E40" s="44"/>
      <c r="G40" s="10" t="s">
        <v>46</v>
      </c>
      <c r="H40" s="43" t="s">
        <v>47</v>
      </c>
      <c r="I40" s="44"/>
      <c r="K40" s="10" t="s">
        <v>46</v>
      </c>
      <c r="L40" s="43" t="s">
        <v>47</v>
      </c>
      <c r="M40" s="44"/>
      <c r="O40" s="10" t="s">
        <v>46</v>
      </c>
      <c r="P40" s="43" t="s">
        <v>47</v>
      </c>
      <c r="Q40" s="44"/>
      <c r="S40" s="3" t="s">
        <v>27</v>
      </c>
      <c r="T40" s="10">
        <f>_xlfn.QUARTILE.EXC(D41:E55,1)</f>
        <v>500</v>
      </c>
      <c r="U40" s="12" t="s">
        <v>18</v>
      </c>
      <c r="W40" s="3" t="s">
        <v>27</v>
      </c>
      <c r="X40" s="10">
        <f>_xlfn.QUARTILE.EXC(L41:M55,1)</f>
        <v>470</v>
      </c>
      <c r="Y40" s="12" t="s">
        <v>18</v>
      </c>
    </row>
    <row r="41" spans="3:25" x14ac:dyDescent="0.25">
      <c r="C41" s="10">
        <v>1</v>
      </c>
      <c r="D41" s="42">
        <v>450</v>
      </c>
      <c r="E41" s="42"/>
      <c r="G41" s="10">
        <v>1</v>
      </c>
      <c r="H41" s="42">
        <v>800</v>
      </c>
      <c r="I41" s="42"/>
      <c r="K41" s="10">
        <v>1</v>
      </c>
      <c r="L41" s="42">
        <v>400</v>
      </c>
      <c r="M41" s="42"/>
      <c r="O41" s="10">
        <v>1</v>
      </c>
      <c r="P41" s="42">
        <v>50</v>
      </c>
      <c r="Q41" s="42"/>
      <c r="S41" s="3" t="s">
        <v>3</v>
      </c>
      <c r="T41" s="9">
        <f>AVERAGE(D41:E55)</f>
        <v>601.33333333333337</v>
      </c>
      <c r="U41" s="13" t="s">
        <v>29</v>
      </c>
      <c r="W41" s="3" t="s">
        <v>3</v>
      </c>
      <c r="X41" s="9">
        <f>AVERAGE(L41:M55)</f>
        <v>604.4</v>
      </c>
      <c r="Y41" s="13" t="s">
        <v>29</v>
      </c>
    </row>
    <row r="42" spans="3:25" x14ac:dyDescent="0.25">
      <c r="C42" s="10">
        <v>2</v>
      </c>
      <c r="D42" s="42">
        <v>500</v>
      </c>
      <c r="E42" s="42"/>
      <c r="G42" s="10">
        <v>2</v>
      </c>
      <c r="H42" s="42">
        <v>850</v>
      </c>
      <c r="I42" s="42"/>
      <c r="K42" s="10">
        <v>2</v>
      </c>
      <c r="L42" s="42">
        <v>500</v>
      </c>
      <c r="M42" s="42"/>
      <c r="O42" s="10">
        <v>2</v>
      </c>
      <c r="P42" s="42">
        <v>100</v>
      </c>
      <c r="Q42" s="42"/>
      <c r="S42" s="3" t="s">
        <v>23</v>
      </c>
      <c r="T42" s="10">
        <f>MEDIAN(D41:E55)</f>
        <v>600</v>
      </c>
      <c r="U42" s="13" t="s">
        <v>29</v>
      </c>
      <c r="W42" s="3" t="s">
        <v>23</v>
      </c>
      <c r="X42" s="10">
        <f>MEDIAN(L41:M55)</f>
        <v>600</v>
      </c>
      <c r="Y42" s="13" t="s">
        <v>29</v>
      </c>
    </row>
    <row r="43" spans="3:25" x14ac:dyDescent="0.25">
      <c r="C43" s="10">
        <v>3</v>
      </c>
      <c r="D43" s="42">
        <v>550</v>
      </c>
      <c r="E43" s="42"/>
      <c r="G43" s="10">
        <v>3</v>
      </c>
      <c r="H43" s="42">
        <v>900</v>
      </c>
      <c r="I43" s="42"/>
      <c r="K43" s="10">
        <v>3</v>
      </c>
      <c r="L43" s="42">
        <v>470</v>
      </c>
      <c r="M43" s="42"/>
      <c r="O43" s="10">
        <v>3</v>
      </c>
      <c r="P43" s="42">
        <v>50</v>
      </c>
      <c r="Q43" s="42"/>
      <c r="S43" s="3" t="s">
        <v>24</v>
      </c>
      <c r="T43" s="10">
        <f>_xlfn.QUARTILE.EXC(D41:E55,3)</f>
        <v>700</v>
      </c>
      <c r="U43" s="13" t="s">
        <v>29</v>
      </c>
      <c r="W43" s="3" t="s">
        <v>24</v>
      </c>
      <c r="X43" s="10">
        <f>_xlfn.QUARTILE.EXC(L41:M55,3)</f>
        <v>730</v>
      </c>
      <c r="Y43" s="13" t="s">
        <v>29</v>
      </c>
    </row>
    <row r="44" spans="3:25" x14ac:dyDescent="0.25">
      <c r="C44" s="10">
        <v>4</v>
      </c>
      <c r="D44" s="42">
        <v>640</v>
      </c>
      <c r="E44" s="42"/>
      <c r="G44" s="10">
        <v>4</v>
      </c>
      <c r="H44" s="42">
        <v>930</v>
      </c>
      <c r="I44" s="42"/>
      <c r="K44" s="10">
        <v>4</v>
      </c>
      <c r="L44" s="42">
        <v>556</v>
      </c>
      <c r="M44" s="42"/>
      <c r="O44" s="10">
        <v>4</v>
      </c>
      <c r="P44" s="42">
        <v>400</v>
      </c>
      <c r="Q44" s="42"/>
      <c r="S44" s="3" t="s">
        <v>25</v>
      </c>
      <c r="T44" s="10">
        <f>MAX(D41:E55)</f>
        <v>800</v>
      </c>
      <c r="U44" s="13" t="s">
        <v>29</v>
      </c>
      <c r="W44" s="3" t="s">
        <v>25</v>
      </c>
      <c r="X44" s="10">
        <f>MAX(L41:M55)</f>
        <v>800</v>
      </c>
      <c r="Y44" s="13" t="s">
        <v>29</v>
      </c>
    </row>
    <row r="45" spans="3:25" x14ac:dyDescent="0.25">
      <c r="C45" s="10">
        <v>5</v>
      </c>
      <c r="D45" s="42">
        <v>650</v>
      </c>
      <c r="E45" s="42"/>
      <c r="G45" s="10">
        <v>5</v>
      </c>
      <c r="H45" s="42">
        <v>1000</v>
      </c>
      <c r="I45" s="42"/>
      <c r="K45" s="10">
        <v>5</v>
      </c>
      <c r="L45" s="42">
        <v>600</v>
      </c>
      <c r="M45" s="42"/>
      <c r="O45" s="10">
        <v>5</v>
      </c>
      <c r="P45" s="42">
        <v>310</v>
      </c>
      <c r="Q45" s="42"/>
    </row>
    <row r="46" spans="3:25" x14ac:dyDescent="0.25">
      <c r="C46" s="10">
        <v>6</v>
      </c>
      <c r="D46" s="42">
        <v>600</v>
      </c>
      <c r="E46" s="42"/>
      <c r="G46" s="10">
        <v>6</v>
      </c>
      <c r="H46" s="42">
        <v>940</v>
      </c>
      <c r="I46" s="42"/>
      <c r="K46" s="10">
        <v>6</v>
      </c>
      <c r="L46" s="42">
        <v>620</v>
      </c>
      <c r="M46" s="42"/>
      <c r="O46" s="10">
        <v>6</v>
      </c>
      <c r="P46" s="42">
        <v>350</v>
      </c>
      <c r="Q46" s="42"/>
      <c r="S46" s="31" t="s">
        <v>44</v>
      </c>
      <c r="T46" s="32"/>
      <c r="U46" s="33"/>
      <c r="W46" s="31" t="s">
        <v>48</v>
      </c>
      <c r="X46" s="32"/>
      <c r="Y46" s="33"/>
    </row>
    <row r="47" spans="3:25" x14ac:dyDescent="0.25">
      <c r="C47" s="10">
        <v>7</v>
      </c>
      <c r="D47" s="42">
        <v>700</v>
      </c>
      <c r="E47" s="42"/>
      <c r="G47" s="10">
        <v>7</v>
      </c>
      <c r="H47" s="42">
        <v>840</v>
      </c>
      <c r="I47" s="42"/>
      <c r="K47" s="10">
        <v>7</v>
      </c>
      <c r="L47" s="42">
        <v>680</v>
      </c>
      <c r="M47" s="42"/>
      <c r="O47" s="10">
        <v>7</v>
      </c>
      <c r="P47" s="42">
        <v>200</v>
      </c>
      <c r="Q47" s="42"/>
      <c r="S47" s="4" t="s">
        <v>8</v>
      </c>
      <c r="T47" s="5">
        <f>MIN(H41:I55)</f>
        <v>800</v>
      </c>
      <c r="U47" s="11" t="s">
        <v>9</v>
      </c>
      <c r="W47" s="4" t="s">
        <v>8</v>
      </c>
      <c r="X47" s="5">
        <f>MIN(P41:Q55)</f>
        <v>50</v>
      </c>
      <c r="Y47" s="13" t="s">
        <v>29</v>
      </c>
    </row>
    <row r="48" spans="3:25" x14ac:dyDescent="0.25">
      <c r="C48" s="10">
        <v>8</v>
      </c>
      <c r="D48" s="42">
        <v>750</v>
      </c>
      <c r="E48" s="42"/>
      <c r="G48" s="10">
        <v>8</v>
      </c>
      <c r="H48" s="42">
        <v>820</v>
      </c>
      <c r="I48" s="42"/>
      <c r="K48" s="10">
        <v>8</v>
      </c>
      <c r="L48" s="42">
        <v>740</v>
      </c>
      <c r="M48" s="42"/>
      <c r="O48" s="10">
        <v>8</v>
      </c>
      <c r="P48" s="42">
        <v>150</v>
      </c>
      <c r="Q48" s="42"/>
      <c r="S48" s="3" t="s">
        <v>27</v>
      </c>
      <c r="T48" s="10">
        <f>_xlfn.QUARTILE.EXC(H41:I55,1)</f>
        <v>840</v>
      </c>
      <c r="U48" s="12" t="s">
        <v>18</v>
      </c>
      <c r="W48" s="3" t="s">
        <v>27</v>
      </c>
      <c r="X48" s="10">
        <f>_xlfn.QUARTILE.EXC(P41:Q55,1)</f>
        <v>70</v>
      </c>
      <c r="Y48" s="13" t="s">
        <v>29</v>
      </c>
    </row>
    <row r="49" spans="3:25" x14ac:dyDescent="0.25">
      <c r="C49" s="10">
        <v>9</v>
      </c>
      <c r="D49" s="42">
        <v>800</v>
      </c>
      <c r="E49" s="42"/>
      <c r="G49" s="10">
        <v>9</v>
      </c>
      <c r="H49" s="42">
        <v>960</v>
      </c>
      <c r="I49" s="42"/>
      <c r="K49" s="10">
        <v>9</v>
      </c>
      <c r="L49" s="42">
        <v>700</v>
      </c>
      <c r="M49" s="42"/>
      <c r="O49" s="10">
        <v>9</v>
      </c>
      <c r="P49" s="42">
        <v>70</v>
      </c>
      <c r="Q49" s="42"/>
      <c r="S49" s="3" t="s">
        <v>3</v>
      </c>
      <c r="T49" s="9">
        <f>AVERAGE(H41:I55)</f>
        <v>904</v>
      </c>
      <c r="U49" s="13" t="s">
        <v>29</v>
      </c>
      <c r="W49" s="3" t="s">
        <v>3</v>
      </c>
      <c r="X49" s="9">
        <f>AVERAGE(P41:Q55)</f>
        <v>195.33333333333334</v>
      </c>
      <c r="Y49" s="13" t="s">
        <v>29</v>
      </c>
    </row>
    <row r="50" spans="3:25" x14ac:dyDescent="0.25">
      <c r="C50" s="10">
        <v>10</v>
      </c>
      <c r="D50" s="42">
        <v>470</v>
      </c>
      <c r="E50" s="42"/>
      <c r="G50" s="10">
        <v>10</v>
      </c>
      <c r="H50" s="42">
        <v>1000</v>
      </c>
      <c r="I50" s="42"/>
      <c r="K50" s="10">
        <v>10</v>
      </c>
      <c r="L50" s="42">
        <v>460</v>
      </c>
      <c r="M50" s="42"/>
      <c r="O50" s="10">
        <v>10</v>
      </c>
      <c r="P50" s="42">
        <v>300</v>
      </c>
      <c r="Q50" s="42"/>
      <c r="S50" s="3" t="s">
        <v>23</v>
      </c>
      <c r="T50" s="10">
        <f>MEDIAN(H41:I55)</f>
        <v>920</v>
      </c>
      <c r="U50" s="13" t="s">
        <v>29</v>
      </c>
      <c r="W50" s="3" t="s">
        <v>23</v>
      </c>
      <c r="X50" s="10">
        <f>MEDIAN(P41:Q55)</f>
        <v>190</v>
      </c>
      <c r="Y50" s="13" t="s">
        <v>29</v>
      </c>
    </row>
    <row r="51" spans="3:25" x14ac:dyDescent="0.25">
      <c r="C51" s="10">
        <v>11</v>
      </c>
      <c r="D51" s="42">
        <v>540</v>
      </c>
      <c r="E51" s="42"/>
      <c r="G51" s="10">
        <v>11</v>
      </c>
      <c r="H51" s="42">
        <v>930</v>
      </c>
      <c r="I51" s="42"/>
      <c r="K51" s="10">
        <v>11</v>
      </c>
      <c r="L51" s="45">
        <v>800</v>
      </c>
      <c r="M51" s="45"/>
      <c r="O51" s="10">
        <v>11</v>
      </c>
      <c r="P51" s="42">
        <v>250</v>
      </c>
      <c r="Q51" s="42"/>
      <c r="S51" s="3" t="s">
        <v>24</v>
      </c>
      <c r="T51" s="10">
        <f>_xlfn.QUARTILE.EXC(H41:I55,3)</f>
        <v>940</v>
      </c>
      <c r="U51" s="13" t="s">
        <v>29</v>
      </c>
      <c r="W51" s="3" t="s">
        <v>24</v>
      </c>
      <c r="X51" s="10">
        <f>_xlfn.QUARTILE.EXC(P41:Q55,3)</f>
        <v>310</v>
      </c>
      <c r="Y51" s="12" t="s">
        <v>18</v>
      </c>
    </row>
    <row r="52" spans="3:25" x14ac:dyDescent="0.25">
      <c r="C52" s="10">
        <v>12</v>
      </c>
      <c r="D52" s="42">
        <v>630</v>
      </c>
      <c r="E52" s="42"/>
      <c r="G52" s="10">
        <v>12</v>
      </c>
      <c r="H52" s="42">
        <v>830</v>
      </c>
      <c r="I52" s="42"/>
      <c r="K52" s="10">
        <v>12</v>
      </c>
      <c r="L52" s="42">
        <v>570</v>
      </c>
      <c r="M52" s="42"/>
      <c r="O52" s="10">
        <v>12</v>
      </c>
      <c r="P52" s="42">
        <v>60</v>
      </c>
      <c r="Q52" s="42"/>
      <c r="S52" s="3" t="s">
        <v>25</v>
      </c>
      <c r="T52" s="10">
        <f>MAX(H41:I55)</f>
        <v>1000</v>
      </c>
      <c r="U52" s="13" t="s">
        <v>29</v>
      </c>
      <c r="W52" s="3" t="s">
        <v>25</v>
      </c>
      <c r="X52" s="10">
        <f>MAX(P41:Q55)</f>
        <v>400</v>
      </c>
      <c r="Y52" s="11" t="s">
        <v>9</v>
      </c>
    </row>
    <row r="53" spans="3:25" x14ac:dyDescent="0.25">
      <c r="C53" s="10">
        <v>13</v>
      </c>
      <c r="D53" s="42">
        <v>750</v>
      </c>
      <c r="E53" s="42"/>
      <c r="G53" s="10">
        <v>13</v>
      </c>
      <c r="H53" s="42">
        <v>920</v>
      </c>
      <c r="I53" s="42"/>
      <c r="K53" s="10">
        <v>13</v>
      </c>
      <c r="L53" s="42">
        <v>790</v>
      </c>
      <c r="M53" s="42"/>
      <c r="O53" s="10">
        <v>13</v>
      </c>
      <c r="P53" s="42">
        <v>370</v>
      </c>
      <c r="Q53" s="42"/>
    </row>
    <row r="54" spans="3:25" x14ac:dyDescent="0.25">
      <c r="C54" s="10">
        <v>14</v>
      </c>
      <c r="D54" s="42">
        <v>400</v>
      </c>
      <c r="E54" s="42"/>
      <c r="G54" s="10">
        <v>14</v>
      </c>
      <c r="H54" s="42">
        <v>940</v>
      </c>
      <c r="I54" s="42"/>
      <c r="K54" s="10">
        <v>14</v>
      </c>
      <c r="L54" s="42">
        <v>730</v>
      </c>
      <c r="M54" s="42"/>
      <c r="O54" s="10">
        <v>14</v>
      </c>
      <c r="P54" s="42">
        <v>190</v>
      </c>
      <c r="Q54" s="42"/>
    </row>
    <row r="55" spans="3:25" x14ac:dyDescent="0.25">
      <c r="C55" s="10">
        <v>15</v>
      </c>
      <c r="D55" s="42">
        <v>590</v>
      </c>
      <c r="E55" s="42"/>
      <c r="G55" s="10">
        <v>15</v>
      </c>
      <c r="H55" s="42">
        <v>900</v>
      </c>
      <c r="I55" s="42"/>
      <c r="K55" s="10">
        <v>15</v>
      </c>
      <c r="L55" s="42">
        <v>450</v>
      </c>
      <c r="M55" s="42"/>
      <c r="O55" s="10">
        <v>15</v>
      </c>
      <c r="P55" s="42">
        <v>80</v>
      </c>
      <c r="Q55" s="42"/>
    </row>
  </sheetData>
  <mergeCells count="146">
    <mergeCell ref="N2:P2"/>
    <mergeCell ref="N10:P10"/>
    <mergeCell ref="N18:P18"/>
    <mergeCell ref="K15:L15"/>
    <mergeCell ref="K16:L16"/>
    <mergeCell ref="K17:L17"/>
    <mergeCell ref="K18:L18"/>
    <mergeCell ref="K19:L19"/>
    <mergeCell ref="K20:L20"/>
    <mergeCell ref="G20:H20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G14:H14"/>
    <mergeCell ref="G15:H15"/>
    <mergeCell ref="G16:H16"/>
    <mergeCell ref="G17:H17"/>
    <mergeCell ref="G19:H19"/>
    <mergeCell ref="B4:D4"/>
    <mergeCell ref="F4:H4"/>
    <mergeCell ref="J4:L4"/>
    <mergeCell ref="C5:D5"/>
    <mergeCell ref="G5:H5"/>
    <mergeCell ref="K5:L5"/>
    <mergeCell ref="C17:D17"/>
    <mergeCell ref="C18:D18"/>
    <mergeCell ref="C7:D7"/>
    <mergeCell ref="C8:D8"/>
    <mergeCell ref="C9:D9"/>
    <mergeCell ref="C10:D10"/>
    <mergeCell ref="C11:D11"/>
    <mergeCell ref="C12:D12"/>
    <mergeCell ref="G18:H18"/>
    <mergeCell ref="G6:H6"/>
    <mergeCell ref="G7:H7"/>
    <mergeCell ref="G8:H8"/>
    <mergeCell ref="G9:H9"/>
    <mergeCell ref="G10:H10"/>
    <mergeCell ref="G11:H11"/>
    <mergeCell ref="G12:H12"/>
    <mergeCell ref="G13:H13"/>
    <mergeCell ref="C13:D13"/>
    <mergeCell ref="D43:E43"/>
    <mergeCell ref="D44:E44"/>
    <mergeCell ref="D45:E45"/>
    <mergeCell ref="D46:E46"/>
    <mergeCell ref="D47:E47"/>
    <mergeCell ref="C6:D6"/>
    <mergeCell ref="C39:E39"/>
    <mergeCell ref="D40:E40"/>
    <mergeCell ref="D41:E41"/>
    <mergeCell ref="D42:E42"/>
    <mergeCell ref="C19:D19"/>
    <mergeCell ref="C20:D20"/>
    <mergeCell ref="C14:D14"/>
    <mergeCell ref="C15:D15"/>
    <mergeCell ref="C16:D16"/>
    <mergeCell ref="L48:M48"/>
    <mergeCell ref="L49:M49"/>
    <mergeCell ref="L50:M50"/>
    <mergeCell ref="D53:E53"/>
    <mergeCell ref="D54:E54"/>
    <mergeCell ref="D55:E55"/>
    <mergeCell ref="G39:I39"/>
    <mergeCell ref="H40:I40"/>
    <mergeCell ref="H41:I41"/>
    <mergeCell ref="H42:I42"/>
    <mergeCell ref="H43:I43"/>
    <mergeCell ref="H44:I44"/>
    <mergeCell ref="H45:I45"/>
    <mergeCell ref="H46:I46"/>
    <mergeCell ref="H47:I47"/>
    <mergeCell ref="H48:I48"/>
    <mergeCell ref="H49:I49"/>
    <mergeCell ref="H50:I50"/>
    <mergeCell ref="H51:I51"/>
    <mergeCell ref="D48:E48"/>
    <mergeCell ref="D49:E49"/>
    <mergeCell ref="D50:E50"/>
    <mergeCell ref="D51:E51"/>
    <mergeCell ref="D52:E52"/>
    <mergeCell ref="K39:M39"/>
    <mergeCell ref="L40:M40"/>
    <mergeCell ref="L41:M41"/>
    <mergeCell ref="L42:M42"/>
    <mergeCell ref="L43:M43"/>
    <mergeCell ref="L44:M44"/>
    <mergeCell ref="L45:M45"/>
    <mergeCell ref="L46:M46"/>
    <mergeCell ref="L47:M47"/>
    <mergeCell ref="L51:M51"/>
    <mergeCell ref="L52:M52"/>
    <mergeCell ref="L53:M53"/>
    <mergeCell ref="L54:M54"/>
    <mergeCell ref="L55:M55"/>
    <mergeCell ref="H52:I52"/>
    <mergeCell ref="H53:I53"/>
    <mergeCell ref="H54:I54"/>
    <mergeCell ref="H55:I55"/>
    <mergeCell ref="P54:Q54"/>
    <mergeCell ref="P55:Q55"/>
    <mergeCell ref="S38:U38"/>
    <mergeCell ref="S46:U46"/>
    <mergeCell ref="P49:Q49"/>
    <mergeCell ref="P50:Q50"/>
    <mergeCell ref="P51:Q51"/>
    <mergeCell ref="P52:Q52"/>
    <mergeCell ref="P53:Q53"/>
    <mergeCell ref="P44:Q44"/>
    <mergeCell ref="P45:Q45"/>
    <mergeCell ref="P46:Q46"/>
    <mergeCell ref="P47:Q47"/>
    <mergeCell ref="P48:Q48"/>
    <mergeCell ref="O39:Q39"/>
    <mergeCell ref="P40:Q40"/>
    <mergeCell ref="P41:Q41"/>
    <mergeCell ref="P42:Q42"/>
    <mergeCell ref="P43:Q43"/>
    <mergeCell ref="R2:Y2"/>
    <mergeCell ref="R6:Y6"/>
    <mergeCell ref="R10:Y10"/>
    <mergeCell ref="R15:Y15"/>
    <mergeCell ref="U16:Y16"/>
    <mergeCell ref="R5:Y5"/>
    <mergeCell ref="W38:Y38"/>
    <mergeCell ref="W46:Y46"/>
    <mergeCell ref="U3:V3"/>
    <mergeCell ref="U7:V7"/>
    <mergeCell ref="U11:V11"/>
    <mergeCell ref="U17:Y17"/>
    <mergeCell ref="R19:Y19"/>
    <mergeCell ref="U20:Y20"/>
    <mergeCell ref="U21:Y21"/>
    <mergeCell ref="R23:Y23"/>
    <mergeCell ref="R24:V24"/>
    <mergeCell ref="R25:V25"/>
    <mergeCell ref="R9:Y9"/>
    <mergeCell ref="R13:Y14"/>
    <mergeCell ref="R18:Y18"/>
    <mergeCell ref="R22:Y2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5FC0246A07B443A05063C8EB2AC7D8" ma:contentTypeVersion="12" ma:contentTypeDescription="Create a new document." ma:contentTypeScope="" ma:versionID="66c8509e2b56534c9610dde05e7b52df">
  <xsd:schema xmlns:xsd="http://www.w3.org/2001/XMLSchema" xmlns:xs="http://www.w3.org/2001/XMLSchema" xmlns:p="http://schemas.microsoft.com/office/2006/metadata/properties" xmlns:ns3="8061e086-846d-4709-83ef-f95cce98977c" xmlns:ns4="48e10f42-d471-48c1-baae-87061c493778" targetNamespace="http://schemas.microsoft.com/office/2006/metadata/properties" ma:root="true" ma:fieldsID="c9c4fe57077946f9e271eb195b6ff0e6" ns3:_="" ns4:_="">
    <xsd:import namespace="8061e086-846d-4709-83ef-f95cce98977c"/>
    <xsd:import namespace="48e10f42-d471-48c1-baae-87061c49377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61e086-846d-4709-83ef-f95cce9897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e10f42-d471-48c1-baae-87061c49377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658B64-C2C7-44AC-9AE6-B8704F93B3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9CF7863-B20A-4345-ADEB-8A7C8DDAA2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61e086-846d-4709-83ef-f95cce98977c"/>
    <ds:schemaRef ds:uri="48e10f42-d471-48c1-baae-87061c4937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201240-A624-464D-9983-95E53EB343A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 canhoni</dc:creator>
  <cp:keywords/>
  <dc:description/>
  <cp:lastModifiedBy>lucas canhoni</cp:lastModifiedBy>
  <cp:revision/>
  <dcterms:created xsi:type="dcterms:W3CDTF">2020-10-14T19:06:10Z</dcterms:created>
  <dcterms:modified xsi:type="dcterms:W3CDTF">2020-10-16T22:33:40Z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0x0101009A5FC0246A07B443A05063C8EB2AC7D8</vt:lpwstr>
  </property>
</Properties>
</file>