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GroonTec\arq-comp\"/>
    </mc:Choice>
  </mc:AlternateContent>
  <xr:revisionPtr revIDLastSave="0" documentId="8_{69922F43-0DAC-43F1-AF06-EC2326036E00}" xr6:coauthVersionLast="45" xr6:coauthVersionMax="45" xr10:uidLastSave="{00000000-0000-0000-0000-000000000000}"/>
  <bookViews>
    <workbookView xWindow="-120" yWindow="-120" windowWidth="20730" windowHeight="11760" xr2:uid="{D1515E8D-A832-4392-92D9-9E5E22F6EF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O16" i="1"/>
  <c r="O15" i="1"/>
  <c r="O14" i="1"/>
  <c r="O13" i="1"/>
  <c r="O12" i="1"/>
  <c r="O11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<sst xmlns="http://schemas.openxmlformats.org/spreadsheetml/2006/main" count="57" uniqueCount="26">
  <si>
    <t>Dia</t>
  </si>
  <si>
    <t>Média</t>
  </si>
  <si>
    <t>Babosa</t>
  </si>
  <si>
    <t>Min: 18°C</t>
  </si>
  <si>
    <t>Max: 40°C</t>
  </si>
  <si>
    <t>Min: 17°C</t>
  </si>
  <si>
    <t>Max: 35°C</t>
  </si>
  <si>
    <t>Max: 22°C</t>
  </si>
  <si>
    <t>1ºQuartil</t>
  </si>
  <si>
    <t>3ºQuartil</t>
  </si>
  <si>
    <t>Mínimo</t>
  </si>
  <si>
    <t>Mediana</t>
  </si>
  <si>
    <t>Máximo</t>
  </si>
  <si>
    <t>Gengibre</t>
  </si>
  <si>
    <t>Camomila</t>
  </si>
  <si>
    <t>Análise das médias babosa</t>
  </si>
  <si>
    <t>Análise das médias gengibre</t>
  </si>
  <si>
    <t>Análise das médias camomila</t>
  </si>
  <si>
    <t>Hora</t>
  </si>
  <si>
    <t>1º Quartil</t>
  </si>
  <si>
    <t>Alerta Atenção</t>
  </si>
  <si>
    <t>Alerta Crítico</t>
  </si>
  <si>
    <t>Ideal</t>
  </si>
  <si>
    <t>Temperatura Babosa</t>
  </si>
  <si>
    <t>Temperatura Gengibre</t>
  </si>
  <si>
    <t>Temperatura Camomila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</si>
</sst>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Babosa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Planilha1!$C$6:$C$20</c:f>
              <c:numCache>
                <c:formatCode>General</c:formatCode>
                <c:ptCount val="15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28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35</c:v>
                </c:pt>
                <c:pt idx="8">
                  <c:v>40</c:v>
                </c:pt>
                <c:pt idx="9">
                  <c:v>38</c:v>
                </c:pt>
                <c:pt idx="10">
                  <c:v>31</c:v>
                </c:pt>
                <c:pt idx="11">
                  <c:v>29</c:v>
                </c:pt>
                <c:pt idx="12">
                  <c:v>24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4CD7-8660-646F05E7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4CD7-8660-646F05E70CF7}"/>
            </c:ext>
          </c:extLst>
        </c:ser>
        <c:ser>
          <c:idx val="2"/>
          <c:order val="2"/>
          <c:tx>
            <c:v>Temperatura Gengibre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Planilha1!$G$6:$G$20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A-4CD7-8660-646F05E7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Planilha1!$H$6:$H$20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A-4CD7-8660-646F05E70CF7}"/>
            </c:ext>
          </c:extLst>
        </c:ser>
        <c:ser>
          <c:idx val="4"/>
          <c:order val="4"/>
          <c:tx>
            <c:v>Temperatura Camomila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Planilha1!$K$6:$K$20</c:f>
              <c:numCache>
                <c:formatCode>General</c:formatCode>
                <c:ptCount val="1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21.5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19.5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CD7-8660-646F05E70C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Planilha1!$L$6:$L$20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CD7-8660-646F05E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88976"/>
        <c:axId val="1935476240"/>
      </c:lineChart>
      <c:catAx>
        <c:axId val="18468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476240"/>
        <c:crosses val="autoZero"/>
        <c:auto val="1"/>
        <c:lblAlgn val="ctr"/>
        <c:lblOffset val="100"/>
        <c:noMultiLvlLbl val="0"/>
      </c:catAx>
      <c:valAx>
        <c:axId val="193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8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21</xdr:row>
      <xdr:rowOff>0</xdr:rowOff>
    </xdr:from>
    <xdr:to>
      <xdr:col>9</xdr:col>
      <xdr:colOff>209550</xdr:colOff>
      <xdr:row>35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567-5340-4CA4-8DE6-83689C997126}">
  <dimension ref="B2:P24"/>
  <sheetViews>
    <sheetView tabSelected="1" topLeftCell="A13" workbookViewId="0">
      <selection activeCell="R10" sqref="R10"/>
    </sheetView>
  </sheetViews>
  <sheetFormatPr defaultRowHeight="15" x14ac:dyDescent="0.25"/>
  <cols>
    <col min="2" max="2" width="9.28515625" customWidth="1"/>
    <col min="3" max="3" width="12.42578125" bestFit="1" customWidth="1"/>
    <col min="4" max="4" width="9.5703125" bestFit="1" customWidth="1"/>
    <col min="6" max="6" width="9.28515625" bestFit="1" customWidth="1"/>
    <col min="7" max="7" width="12.42578125" bestFit="1" customWidth="1"/>
    <col min="8" max="8" width="9.5703125" bestFit="1" customWidth="1"/>
    <col min="10" max="10" width="9.28515625" bestFit="1" customWidth="1"/>
    <col min="11" max="11" width="12.42578125" bestFit="1" customWidth="1"/>
    <col min="12" max="12" width="9.5703125" bestFit="1" customWidth="1"/>
    <col min="16" max="16" width="14.28515625" bestFit="1" customWidth="1"/>
  </cols>
  <sheetData>
    <row r="2" spans="2:16" x14ac:dyDescent="0.25">
      <c r="N2" s="1" t="s">
        <v>2</v>
      </c>
      <c r="O2" s="1"/>
      <c r="P2" s="1"/>
    </row>
    <row r="3" spans="2:16" x14ac:dyDescent="0.25">
      <c r="B3" s="3" t="s">
        <v>3</v>
      </c>
      <c r="C3" s="2" t="s">
        <v>1</v>
      </c>
      <c r="D3" s="4" t="s">
        <v>4</v>
      </c>
      <c r="F3" s="3" t="s">
        <v>5</v>
      </c>
      <c r="G3" s="2" t="s">
        <v>1</v>
      </c>
      <c r="H3" s="4" t="s">
        <v>6</v>
      </c>
      <c r="J3" s="3" t="s">
        <v>3</v>
      </c>
      <c r="K3" s="2" t="s">
        <v>1</v>
      </c>
      <c r="L3" s="4" t="s">
        <v>7</v>
      </c>
      <c r="N3" s="8" t="s">
        <v>10</v>
      </c>
      <c r="O3" s="10">
        <f>MIN(C6:D20)</f>
        <v>18</v>
      </c>
      <c r="P3" s="11" t="s">
        <v>21</v>
      </c>
    </row>
    <row r="4" spans="2:16" x14ac:dyDescent="0.25">
      <c r="B4" s="1" t="s">
        <v>15</v>
      </c>
      <c r="C4" s="1"/>
      <c r="D4" s="1"/>
      <c r="F4" s="1" t="s">
        <v>16</v>
      </c>
      <c r="G4" s="1"/>
      <c r="H4" s="1"/>
      <c r="J4" s="1" t="s">
        <v>17</v>
      </c>
      <c r="K4" s="1"/>
      <c r="L4" s="1"/>
      <c r="N4" s="7" t="s">
        <v>19</v>
      </c>
      <c r="O4" s="2">
        <f>_xlfn.QUARTILE.EXC(C6:D20,1)</f>
        <v>21</v>
      </c>
      <c r="P4" s="12" t="s">
        <v>20</v>
      </c>
    </row>
    <row r="5" spans="2:16" x14ac:dyDescent="0.25">
      <c r="B5" s="2" t="s">
        <v>18</v>
      </c>
      <c r="C5" s="5" t="s">
        <v>23</v>
      </c>
      <c r="D5" s="6"/>
      <c r="F5" s="2" t="s">
        <v>0</v>
      </c>
      <c r="G5" s="5" t="s">
        <v>24</v>
      </c>
      <c r="H5" s="6"/>
      <c r="J5" s="2" t="s">
        <v>0</v>
      </c>
      <c r="K5" s="5" t="s">
        <v>25</v>
      </c>
      <c r="L5" s="6"/>
      <c r="N5" s="7" t="s">
        <v>1</v>
      </c>
      <c r="O5" s="2">
        <f>AVERAGE(C6:D20)</f>
        <v>28</v>
      </c>
      <c r="P5" s="13" t="s">
        <v>22</v>
      </c>
    </row>
    <row r="6" spans="2:16" x14ac:dyDescent="0.25">
      <c r="B6" s="2">
        <v>1</v>
      </c>
      <c r="C6" s="1">
        <v>23</v>
      </c>
      <c r="D6" s="1"/>
      <c r="F6" s="2">
        <v>1</v>
      </c>
      <c r="G6" s="1">
        <v>17</v>
      </c>
      <c r="H6" s="1"/>
      <c r="J6" s="2">
        <v>1</v>
      </c>
      <c r="K6" s="1">
        <v>18</v>
      </c>
      <c r="L6" s="1"/>
      <c r="N6" s="7" t="s">
        <v>11</v>
      </c>
      <c r="O6" s="2">
        <f>MEDIAN(C6:D20)</f>
        <v>28</v>
      </c>
      <c r="P6" s="13" t="s">
        <v>22</v>
      </c>
    </row>
    <row r="7" spans="2:16" x14ac:dyDescent="0.25">
      <c r="B7" s="2">
        <v>2</v>
      </c>
      <c r="C7" s="1">
        <v>20</v>
      </c>
      <c r="D7" s="1"/>
      <c r="F7" s="2">
        <v>2</v>
      </c>
      <c r="G7" s="1">
        <v>19</v>
      </c>
      <c r="H7" s="1"/>
      <c r="J7" s="2">
        <v>2</v>
      </c>
      <c r="K7" s="1">
        <v>18.5</v>
      </c>
      <c r="L7" s="1"/>
      <c r="N7" s="7" t="s">
        <v>9</v>
      </c>
      <c r="O7" s="2">
        <f>_xlfn.QUARTILE.EXC(C6:D20,3)</f>
        <v>35</v>
      </c>
      <c r="P7" s="12" t="s">
        <v>20</v>
      </c>
    </row>
    <row r="8" spans="2:16" x14ac:dyDescent="0.25">
      <c r="B8" s="2">
        <v>3</v>
      </c>
      <c r="C8" s="1">
        <v>18</v>
      </c>
      <c r="D8" s="1"/>
      <c r="F8" s="2">
        <v>3</v>
      </c>
      <c r="G8" s="1">
        <v>22</v>
      </c>
      <c r="H8" s="1"/>
      <c r="J8" s="2">
        <v>3</v>
      </c>
      <c r="K8" s="1">
        <v>19</v>
      </c>
      <c r="L8" s="1"/>
      <c r="N8" s="7" t="s">
        <v>12</v>
      </c>
      <c r="O8" s="2">
        <f>MAX(C6:D20)</f>
        <v>40</v>
      </c>
      <c r="P8" s="11" t="s">
        <v>21</v>
      </c>
    </row>
    <row r="9" spans="2:16" x14ac:dyDescent="0.25">
      <c r="B9" s="2">
        <v>4</v>
      </c>
      <c r="C9" s="1">
        <v>28</v>
      </c>
      <c r="D9" s="1"/>
      <c r="F9" s="2">
        <v>4</v>
      </c>
      <c r="G9" s="1">
        <v>23</v>
      </c>
      <c r="H9" s="1"/>
      <c r="J9" s="2">
        <v>4</v>
      </c>
      <c r="K9" s="1">
        <v>19</v>
      </c>
      <c r="L9" s="1"/>
    </row>
    <row r="10" spans="2:16" x14ac:dyDescent="0.25">
      <c r="B10" s="2">
        <v>5</v>
      </c>
      <c r="C10" s="1">
        <v>25</v>
      </c>
      <c r="D10" s="1"/>
      <c r="F10" s="2">
        <v>5</v>
      </c>
      <c r="G10" s="1">
        <v>20</v>
      </c>
      <c r="H10" s="1"/>
      <c r="J10" s="2">
        <v>5</v>
      </c>
      <c r="K10" s="1">
        <v>19.5</v>
      </c>
      <c r="L10" s="1"/>
      <c r="N10" s="9" t="s">
        <v>13</v>
      </c>
      <c r="O10" s="9"/>
      <c r="P10" s="9"/>
    </row>
    <row r="11" spans="2:16" x14ac:dyDescent="0.25">
      <c r="B11" s="2">
        <v>6</v>
      </c>
      <c r="C11" s="1">
        <v>31</v>
      </c>
      <c r="D11" s="1"/>
      <c r="F11" s="2">
        <v>6</v>
      </c>
      <c r="G11" s="1">
        <v>26</v>
      </c>
      <c r="H11" s="1"/>
      <c r="J11" s="2">
        <v>6</v>
      </c>
      <c r="K11" s="1">
        <v>20</v>
      </c>
      <c r="L11" s="1"/>
      <c r="N11" s="8" t="s">
        <v>10</v>
      </c>
      <c r="O11" s="10">
        <f>MIN(G6:H20)</f>
        <v>17</v>
      </c>
      <c r="P11" s="11" t="s">
        <v>21</v>
      </c>
    </row>
    <row r="12" spans="2:16" x14ac:dyDescent="0.25">
      <c r="B12" s="2">
        <v>7</v>
      </c>
      <c r="C12" s="1">
        <v>37</v>
      </c>
      <c r="D12" s="1"/>
      <c r="F12" s="2">
        <v>7</v>
      </c>
      <c r="G12" s="1">
        <v>27</v>
      </c>
      <c r="H12" s="1"/>
      <c r="J12" s="2">
        <v>7</v>
      </c>
      <c r="K12" s="1">
        <v>20</v>
      </c>
      <c r="L12" s="1"/>
      <c r="N12" s="7" t="s">
        <v>8</v>
      </c>
      <c r="O12" s="2">
        <f>_xlfn.QUARTILE.EXC(G6:H20,1)</f>
        <v>20</v>
      </c>
      <c r="P12" s="12" t="s">
        <v>20</v>
      </c>
    </row>
    <row r="13" spans="2:16" x14ac:dyDescent="0.25">
      <c r="B13" s="2">
        <v>8</v>
      </c>
      <c r="C13" s="1">
        <v>35</v>
      </c>
      <c r="D13" s="1"/>
      <c r="F13" s="2">
        <v>8</v>
      </c>
      <c r="G13" s="1">
        <v>30</v>
      </c>
      <c r="H13" s="1"/>
      <c r="J13" s="2">
        <v>8</v>
      </c>
      <c r="K13" s="1">
        <v>21</v>
      </c>
      <c r="L13" s="1"/>
      <c r="N13" s="7" t="s">
        <v>1</v>
      </c>
      <c r="O13" s="2">
        <f>AVERAGE(G6:H20)</f>
        <v>25.6</v>
      </c>
      <c r="P13" s="13" t="s">
        <v>22</v>
      </c>
    </row>
    <row r="14" spans="2:16" x14ac:dyDescent="0.25">
      <c r="B14" s="2">
        <v>9</v>
      </c>
      <c r="C14" s="1">
        <v>40</v>
      </c>
      <c r="D14" s="1"/>
      <c r="F14" s="2">
        <v>9</v>
      </c>
      <c r="G14" s="1">
        <v>33</v>
      </c>
      <c r="H14" s="1"/>
      <c r="J14" s="2">
        <v>9</v>
      </c>
      <c r="K14" s="1">
        <v>21.5</v>
      </c>
      <c r="L14" s="1"/>
      <c r="N14" s="7" t="s">
        <v>11</v>
      </c>
      <c r="O14" s="2">
        <f>MEDIAN(G6:H20)</f>
        <v>26</v>
      </c>
      <c r="P14" s="13" t="s">
        <v>22</v>
      </c>
    </row>
    <row r="15" spans="2:16" x14ac:dyDescent="0.25">
      <c r="B15" s="2">
        <v>10</v>
      </c>
      <c r="C15" s="1">
        <v>38</v>
      </c>
      <c r="D15" s="1"/>
      <c r="F15" s="2">
        <v>10</v>
      </c>
      <c r="G15" s="1">
        <v>35</v>
      </c>
      <c r="H15" s="1"/>
      <c r="J15" s="2">
        <v>10</v>
      </c>
      <c r="K15" s="1">
        <v>21</v>
      </c>
      <c r="L15" s="1"/>
      <c r="N15" s="7" t="s">
        <v>9</v>
      </c>
      <c r="O15" s="2">
        <f>_xlfn.QUARTILE.EXC(G6:H20,3)</f>
        <v>30</v>
      </c>
      <c r="P15" s="12" t="s">
        <v>20</v>
      </c>
    </row>
    <row r="16" spans="2:16" x14ac:dyDescent="0.25">
      <c r="B16" s="2">
        <v>11</v>
      </c>
      <c r="C16" s="1">
        <v>31</v>
      </c>
      <c r="D16" s="1"/>
      <c r="F16" s="2">
        <v>11</v>
      </c>
      <c r="G16" s="1">
        <v>32</v>
      </c>
      <c r="H16" s="1"/>
      <c r="J16" s="2">
        <v>11</v>
      </c>
      <c r="K16" s="1">
        <v>22</v>
      </c>
      <c r="L16" s="1"/>
      <c r="N16" s="7" t="s">
        <v>12</v>
      </c>
      <c r="O16" s="2">
        <f>MAX(G6:H20)</f>
        <v>35</v>
      </c>
      <c r="P16" s="11" t="s">
        <v>21</v>
      </c>
    </row>
    <row r="17" spans="2:16" x14ac:dyDescent="0.25">
      <c r="B17" s="2">
        <v>12</v>
      </c>
      <c r="C17" s="1">
        <v>29</v>
      </c>
      <c r="D17" s="1"/>
      <c r="F17" s="2">
        <v>12</v>
      </c>
      <c r="G17" s="1">
        <v>30</v>
      </c>
      <c r="H17" s="1"/>
      <c r="J17" s="2">
        <v>12</v>
      </c>
      <c r="K17" s="1">
        <v>20</v>
      </c>
      <c r="L17" s="1"/>
    </row>
    <row r="18" spans="2:16" x14ac:dyDescent="0.25">
      <c r="B18" s="2">
        <v>13</v>
      </c>
      <c r="C18" s="1">
        <v>24</v>
      </c>
      <c r="D18" s="1"/>
      <c r="F18" s="2">
        <v>13</v>
      </c>
      <c r="G18" s="1">
        <v>27</v>
      </c>
      <c r="H18" s="1"/>
      <c r="J18" s="2">
        <v>13</v>
      </c>
      <c r="K18" s="1">
        <v>19.5</v>
      </c>
      <c r="L18" s="1"/>
      <c r="N18" s="9" t="s">
        <v>14</v>
      </c>
      <c r="O18" s="9"/>
      <c r="P18" s="9"/>
    </row>
    <row r="19" spans="2:16" x14ac:dyDescent="0.25">
      <c r="B19" s="2">
        <v>14</v>
      </c>
      <c r="C19" s="1">
        <v>21</v>
      </c>
      <c r="D19" s="1"/>
      <c r="F19" s="2">
        <v>14</v>
      </c>
      <c r="G19" s="1">
        <v>24</v>
      </c>
      <c r="H19" s="1"/>
      <c r="J19" s="2">
        <v>14</v>
      </c>
      <c r="K19" s="1">
        <v>19</v>
      </c>
      <c r="L19" s="1"/>
      <c r="N19" s="8" t="s">
        <v>10</v>
      </c>
      <c r="O19" s="10">
        <f>MIN(K6:L20)</f>
        <v>18</v>
      </c>
      <c r="P19" s="11" t="s">
        <v>21</v>
      </c>
    </row>
    <row r="20" spans="2:16" x14ac:dyDescent="0.25">
      <c r="B20" s="2">
        <v>15</v>
      </c>
      <c r="C20" s="1">
        <v>20</v>
      </c>
      <c r="D20" s="1"/>
      <c r="F20" s="2">
        <v>15</v>
      </c>
      <c r="G20" s="1">
        <v>19</v>
      </c>
      <c r="H20" s="1"/>
      <c r="J20" s="2">
        <v>15</v>
      </c>
      <c r="K20" s="1">
        <v>18</v>
      </c>
      <c r="L20" s="1"/>
      <c r="N20" s="7" t="s">
        <v>8</v>
      </c>
      <c r="O20" s="2">
        <f>_xlfn.QUARTILE.EXC(K6:L20,1)</f>
        <v>19</v>
      </c>
      <c r="P20" s="12" t="s">
        <v>20</v>
      </c>
    </row>
    <row r="21" spans="2:16" x14ac:dyDescent="0.25">
      <c r="N21" s="7" t="s">
        <v>1</v>
      </c>
      <c r="O21" s="14">
        <f>AVERAGE(K6:L20)</f>
        <v>19.733333333333334</v>
      </c>
      <c r="P21" s="13" t="s">
        <v>22</v>
      </c>
    </row>
    <row r="22" spans="2:16" x14ac:dyDescent="0.25">
      <c r="N22" s="7" t="s">
        <v>11</v>
      </c>
      <c r="O22" s="2">
        <f>MEDIAN(K6:L20)</f>
        <v>19.5</v>
      </c>
      <c r="P22" s="13" t="s">
        <v>22</v>
      </c>
    </row>
    <row r="23" spans="2:16" x14ac:dyDescent="0.25">
      <c r="N23" s="7" t="s">
        <v>9</v>
      </c>
      <c r="O23" s="2">
        <f>_xlfn.QUARTILE.EXC(K6:L20,3)</f>
        <v>21</v>
      </c>
      <c r="P23" s="12" t="s">
        <v>20</v>
      </c>
    </row>
    <row r="24" spans="2:16" x14ac:dyDescent="0.25">
      <c r="N24" s="7" t="s">
        <v>12</v>
      </c>
      <c r="O24" s="2">
        <f>MAX(K6:L20)</f>
        <v>22</v>
      </c>
      <c r="P24" s="11" t="s">
        <v>21</v>
      </c>
    </row>
  </sheetData>
  <mergeCells count="54">
    <mergeCell ref="N2:P2"/>
    <mergeCell ref="N10:P10"/>
    <mergeCell ref="N18:P18"/>
    <mergeCell ref="K15:L15"/>
    <mergeCell ref="K16:L16"/>
    <mergeCell ref="K17:L17"/>
    <mergeCell ref="K18:L18"/>
    <mergeCell ref="K19:L19"/>
    <mergeCell ref="K20:L20"/>
    <mergeCell ref="G20:H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G14:H14"/>
    <mergeCell ref="G15:H15"/>
    <mergeCell ref="G16:H16"/>
    <mergeCell ref="G17:H17"/>
    <mergeCell ref="G18:H18"/>
    <mergeCell ref="G19:H19"/>
    <mergeCell ref="C19:D19"/>
    <mergeCell ref="C20:D20"/>
    <mergeCell ref="G6:H6"/>
    <mergeCell ref="G7:H7"/>
    <mergeCell ref="G8:H8"/>
    <mergeCell ref="G9:H9"/>
    <mergeCell ref="G10:H10"/>
    <mergeCell ref="G11:H11"/>
    <mergeCell ref="G12:H12"/>
    <mergeCell ref="G13:H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B4:D4"/>
    <mergeCell ref="F4:H4"/>
    <mergeCell ref="J4:L4"/>
    <mergeCell ref="C5:D5"/>
    <mergeCell ref="G5:H5"/>
    <mergeCell ref="K5:L5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canhoni</dc:creator>
  <cp:lastModifiedBy>lucas canhoni</cp:lastModifiedBy>
  <dcterms:created xsi:type="dcterms:W3CDTF">2020-10-14T19:06:10Z</dcterms:created>
  <dcterms:modified xsi:type="dcterms:W3CDTF">2020-10-14T22:06:16Z</dcterms:modified>
</cp:coreProperties>
</file>