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лабораторные\LR2\"/>
    </mc:Choice>
  </mc:AlternateContent>
  <xr:revisionPtr revIDLastSave="0" documentId="13_ncr:1_{2F8837A8-F8E6-47F0-A2E9-E6B6BF9022A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Лист1!$A$6:$O$58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1" i="1" l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C4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E1" i="1"/>
  <c r="J43" i="1" s="1"/>
  <c r="B7" i="1"/>
  <c r="C3" i="1"/>
  <c r="C2" i="1"/>
  <c r="F2" i="1" s="1"/>
  <c r="G2" i="1" l="1"/>
  <c r="F3" i="1"/>
  <c r="G3" i="1" s="1"/>
  <c r="D8" i="1"/>
  <c r="E8" i="1" s="1"/>
  <c r="D31" i="1"/>
  <c r="E31" i="1" s="1"/>
  <c r="D15" i="1"/>
  <c r="E15" i="1" s="1"/>
  <c r="F51" i="1"/>
  <c r="D28" i="1"/>
  <c r="E28" i="1" s="1"/>
  <c r="D13" i="1"/>
  <c r="E13" i="1" s="1"/>
  <c r="F56" i="1"/>
  <c r="D50" i="1"/>
  <c r="E50" i="1" s="1"/>
  <c r="F43" i="1"/>
  <c r="D27" i="1"/>
  <c r="E27" i="1" s="1"/>
  <c r="J12" i="1"/>
  <c r="D56" i="1"/>
  <c r="E56" i="1" s="1"/>
  <c r="G56" i="1" s="1"/>
  <c r="I56" i="1" s="1"/>
  <c r="J49" i="1"/>
  <c r="J42" i="1"/>
  <c r="D26" i="1"/>
  <c r="E26" i="1" s="1"/>
  <c r="D12" i="1"/>
  <c r="E12" i="1" s="1"/>
  <c r="J55" i="1"/>
  <c r="F49" i="1"/>
  <c r="F42" i="1"/>
  <c r="D35" i="1"/>
  <c r="E35" i="1" s="1"/>
  <c r="D19" i="1"/>
  <c r="E19" i="1" s="1"/>
  <c r="J7" i="1"/>
  <c r="D25" i="1"/>
  <c r="E25" i="1" s="1"/>
  <c r="D11" i="1"/>
  <c r="E11" i="1" s="1"/>
  <c r="F55" i="1"/>
  <c r="J48" i="1"/>
  <c r="D42" i="1"/>
  <c r="E42" i="1" s="1"/>
  <c r="D24" i="1"/>
  <c r="E24" i="1" s="1"/>
  <c r="J10" i="1"/>
  <c r="J54" i="1"/>
  <c r="F48" i="1"/>
  <c r="J41" i="1"/>
  <c r="D53" i="1"/>
  <c r="E53" i="1" s="1"/>
  <c r="D7" i="1"/>
  <c r="E7" i="1" s="1"/>
  <c r="D23" i="1"/>
  <c r="E23" i="1" s="1"/>
  <c r="D10" i="1"/>
  <c r="E10" i="1" s="1"/>
  <c r="F54" i="1"/>
  <c r="D48" i="1"/>
  <c r="E48" i="1" s="1"/>
  <c r="F41" i="1"/>
  <c r="D37" i="1"/>
  <c r="E37" i="1" s="1"/>
  <c r="D9" i="1"/>
  <c r="E9" i="1" s="1"/>
  <c r="D54" i="1"/>
  <c r="E54" i="1" s="1"/>
  <c r="J47" i="1"/>
  <c r="J40" i="1"/>
  <c r="D21" i="1"/>
  <c r="E21" i="1" s="1"/>
  <c r="J8" i="1"/>
  <c r="J53" i="1"/>
  <c r="F47" i="1"/>
  <c r="F40" i="1"/>
  <c r="D40" i="1"/>
  <c r="E40" i="1" s="1"/>
  <c r="G40" i="1" s="1"/>
  <c r="I40" i="1" s="1"/>
  <c r="F7" i="1"/>
  <c r="J52" i="1"/>
  <c r="J46" i="1"/>
  <c r="J39" i="1"/>
  <c r="F39" i="1"/>
  <c r="D20" i="1"/>
  <c r="E20" i="1" s="1"/>
  <c r="D34" i="1"/>
  <c r="E34" i="1" s="1"/>
  <c r="D33" i="1"/>
  <c r="E33" i="1" s="1"/>
  <c r="D18" i="1"/>
  <c r="E18" i="1" s="1"/>
  <c r="J58" i="1"/>
  <c r="F52" i="1"/>
  <c r="J45" i="1"/>
  <c r="D32" i="1"/>
  <c r="E32" i="1" s="1"/>
  <c r="D17" i="1"/>
  <c r="E17" i="1" s="1"/>
  <c r="F58" i="1"/>
  <c r="D52" i="1"/>
  <c r="E52" i="1" s="1"/>
  <c r="F45" i="1"/>
  <c r="J38" i="1"/>
  <c r="D36" i="1"/>
  <c r="E36" i="1" s="1"/>
  <c r="D58" i="1"/>
  <c r="E58" i="1" s="1"/>
  <c r="G58" i="1" s="1"/>
  <c r="I58" i="1" s="1"/>
  <c r="J51" i="1"/>
  <c r="J44" i="1"/>
  <c r="F38" i="1"/>
  <c r="D38" i="1"/>
  <c r="E38" i="1" s="1"/>
  <c r="F46" i="1"/>
  <c r="D30" i="1"/>
  <c r="E30" i="1" s="1"/>
  <c r="J57" i="1"/>
  <c r="F44" i="1"/>
  <c r="D29" i="1"/>
  <c r="E29" i="1" s="1"/>
  <c r="J14" i="1"/>
  <c r="D57" i="1"/>
  <c r="E57" i="1" s="1"/>
  <c r="J50" i="1"/>
  <c r="D44" i="1"/>
  <c r="E44" i="1" s="1"/>
  <c r="D22" i="1"/>
  <c r="E22" i="1" s="1"/>
  <c r="D16" i="1"/>
  <c r="E16" i="1" s="1"/>
  <c r="D14" i="1"/>
  <c r="E14" i="1" s="1"/>
  <c r="J56" i="1"/>
  <c r="F50" i="1"/>
  <c r="F57" i="1"/>
  <c r="F53" i="1"/>
  <c r="G53" i="1" s="1"/>
  <c r="I53" i="1" s="1"/>
  <c r="K53" i="1" s="1"/>
  <c r="L53" i="1" s="1"/>
  <c r="D55" i="1"/>
  <c r="E55" i="1" s="1"/>
  <c r="D51" i="1"/>
  <c r="E51" i="1" s="1"/>
  <c r="D49" i="1"/>
  <c r="E49" i="1" s="1"/>
  <c r="D47" i="1"/>
  <c r="E47" i="1" s="1"/>
  <c r="D45" i="1"/>
  <c r="E45" i="1" s="1"/>
  <c r="D43" i="1"/>
  <c r="E43" i="1" s="1"/>
  <c r="D41" i="1"/>
  <c r="E41" i="1" s="1"/>
  <c r="D39" i="1"/>
  <c r="E39" i="1" s="1"/>
  <c r="D46" i="1"/>
  <c r="E46" i="1" s="1"/>
  <c r="F8" i="1"/>
  <c r="F28" i="1"/>
  <c r="J27" i="1"/>
  <c r="J25" i="1"/>
  <c r="J23" i="1"/>
  <c r="J21" i="1"/>
  <c r="J19" i="1"/>
  <c r="J17" i="1"/>
  <c r="J15" i="1"/>
  <c r="J13" i="1"/>
  <c r="J11" i="1"/>
  <c r="J9" i="1"/>
  <c r="J37" i="1"/>
  <c r="J36" i="1"/>
  <c r="J35" i="1"/>
  <c r="J34" i="1"/>
  <c r="J33" i="1"/>
  <c r="J32" i="1"/>
  <c r="J31" i="1"/>
  <c r="J30" i="1"/>
  <c r="J29" i="1"/>
  <c r="J28" i="1"/>
  <c r="F27" i="1"/>
  <c r="F25" i="1"/>
  <c r="F23" i="1"/>
  <c r="G23" i="1" s="1"/>
  <c r="I23" i="1" s="1"/>
  <c r="F21" i="1"/>
  <c r="F19" i="1"/>
  <c r="F17" i="1"/>
  <c r="F15" i="1"/>
  <c r="F13" i="1"/>
  <c r="F11" i="1"/>
  <c r="G11" i="1" s="1"/>
  <c r="I11" i="1" s="1"/>
  <c r="F9" i="1"/>
  <c r="F37" i="1"/>
  <c r="F36" i="1"/>
  <c r="F35" i="1"/>
  <c r="G35" i="1" s="1"/>
  <c r="I35" i="1" s="1"/>
  <c r="F34" i="1"/>
  <c r="F33" i="1"/>
  <c r="F32" i="1"/>
  <c r="G32" i="1" s="1"/>
  <c r="I32" i="1" s="1"/>
  <c r="F31" i="1"/>
  <c r="F30" i="1"/>
  <c r="F29" i="1"/>
  <c r="G29" i="1" s="1"/>
  <c r="I29" i="1" s="1"/>
  <c r="J26" i="1"/>
  <c r="J24" i="1"/>
  <c r="J22" i="1"/>
  <c r="J20" i="1"/>
  <c r="J18" i="1"/>
  <c r="J16" i="1"/>
  <c r="F26" i="1"/>
  <c r="F24" i="1"/>
  <c r="F22" i="1"/>
  <c r="G22" i="1" s="1"/>
  <c r="I22" i="1" s="1"/>
  <c r="F20" i="1"/>
  <c r="F18" i="1"/>
  <c r="F16" i="1"/>
  <c r="F14" i="1"/>
  <c r="F12" i="1"/>
  <c r="G12" i="1" s="1"/>
  <c r="I12" i="1" s="1"/>
  <c r="K12" i="1" s="1"/>
  <c r="L12" i="1" s="1"/>
  <c r="F10" i="1"/>
  <c r="G28" i="1" l="1"/>
  <c r="I28" i="1" s="1"/>
  <c r="G51" i="1"/>
  <c r="I51" i="1" s="1"/>
  <c r="K51" i="1" s="1"/>
  <c r="L51" i="1" s="1"/>
  <c r="P51" i="1" s="1"/>
  <c r="G25" i="1"/>
  <c r="I25" i="1" s="1"/>
  <c r="G41" i="1"/>
  <c r="I41" i="1" s="1"/>
  <c r="K41" i="1" s="1"/>
  <c r="L41" i="1" s="1"/>
  <c r="P41" i="1" s="1"/>
  <c r="G15" i="1"/>
  <c r="I15" i="1" s="1"/>
  <c r="G57" i="1"/>
  <c r="I57" i="1" s="1"/>
  <c r="K58" i="1"/>
  <c r="L58" i="1" s="1"/>
  <c r="K22" i="1"/>
  <c r="L22" i="1" s="1"/>
  <c r="G24" i="1"/>
  <c r="I24" i="1" s="1"/>
  <c r="G13" i="1"/>
  <c r="I13" i="1" s="1"/>
  <c r="G16" i="1"/>
  <c r="I16" i="1" s="1"/>
  <c r="K16" i="1" s="1"/>
  <c r="L16" i="1" s="1"/>
  <c r="P16" i="1" s="1"/>
  <c r="G8" i="1"/>
  <c r="I8" i="1" s="1"/>
  <c r="K8" i="1" s="1"/>
  <c r="L8" i="1" s="1"/>
  <c r="G43" i="1"/>
  <c r="I43" i="1" s="1"/>
  <c r="K43" i="1" s="1"/>
  <c r="L43" i="1" s="1"/>
  <c r="G10" i="1"/>
  <c r="I10" i="1" s="1"/>
  <c r="K10" i="1" s="1"/>
  <c r="L10" i="1" s="1"/>
  <c r="G30" i="1"/>
  <c r="I30" i="1" s="1"/>
  <c r="K30" i="1" s="1"/>
  <c r="L30" i="1" s="1"/>
  <c r="G9" i="1"/>
  <c r="I9" i="1" s="1"/>
  <c r="K9" i="1" s="1"/>
  <c r="L9" i="1" s="1"/>
  <c r="G55" i="1"/>
  <c r="I55" i="1" s="1"/>
  <c r="K55" i="1" s="1"/>
  <c r="L55" i="1" s="1"/>
  <c r="G33" i="1"/>
  <c r="I33" i="1" s="1"/>
  <c r="K33" i="1" s="1"/>
  <c r="L33" i="1" s="1"/>
  <c r="G18" i="1"/>
  <c r="I18" i="1" s="1"/>
  <c r="K18" i="1" s="1"/>
  <c r="L18" i="1" s="1"/>
  <c r="G27" i="1"/>
  <c r="I27" i="1" s="1"/>
  <c r="K27" i="1" s="1"/>
  <c r="L27" i="1" s="1"/>
  <c r="K23" i="1"/>
  <c r="L23" i="1" s="1"/>
  <c r="G20" i="1"/>
  <c r="I20" i="1" s="1"/>
  <c r="K20" i="1" s="1"/>
  <c r="L20" i="1" s="1"/>
  <c r="G37" i="1"/>
  <c r="I37" i="1" s="1"/>
  <c r="K37" i="1" s="1"/>
  <c r="L37" i="1" s="1"/>
  <c r="G34" i="1"/>
  <c r="I34" i="1" s="1"/>
  <c r="K34" i="1" s="1"/>
  <c r="L34" i="1" s="1"/>
  <c r="K28" i="1"/>
  <c r="L28" i="1" s="1"/>
  <c r="G7" i="1"/>
  <c r="I7" i="1" s="1"/>
  <c r="K7" i="1" s="1"/>
  <c r="L7" i="1" s="1"/>
  <c r="G19" i="1"/>
  <c r="I19" i="1" s="1"/>
  <c r="K19" i="1" s="1"/>
  <c r="L19" i="1" s="1"/>
  <c r="G17" i="1"/>
  <c r="I17" i="1" s="1"/>
  <c r="G49" i="1"/>
  <c r="I49" i="1" s="1"/>
  <c r="K49" i="1" s="1"/>
  <c r="L49" i="1" s="1"/>
  <c r="G21" i="1"/>
  <c r="I21" i="1" s="1"/>
  <c r="K21" i="1" s="1"/>
  <c r="L21" i="1" s="1"/>
  <c r="G42" i="1"/>
  <c r="I42" i="1" s="1"/>
  <c r="K42" i="1" s="1"/>
  <c r="L42" i="1" s="1"/>
  <c r="G54" i="1"/>
  <c r="I54" i="1" s="1"/>
  <c r="K54" i="1" s="1"/>
  <c r="L54" i="1" s="1"/>
  <c r="K32" i="1"/>
  <c r="L32" i="1" s="1"/>
  <c r="G31" i="1"/>
  <c r="I31" i="1" s="1"/>
  <c r="K31" i="1" s="1"/>
  <c r="L31" i="1" s="1"/>
  <c r="G14" i="1"/>
  <c r="I14" i="1" s="1"/>
  <c r="K14" i="1" s="1"/>
  <c r="L14" i="1" s="1"/>
  <c r="G48" i="1"/>
  <c r="I48" i="1" s="1"/>
  <c r="K48" i="1" s="1"/>
  <c r="L48" i="1" s="1"/>
  <c r="G26" i="1"/>
  <c r="I26" i="1" s="1"/>
  <c r="K26" i="1" s="1"/>
  <c r="L26" i="1" s="1"/>
  <c r="K57" i="1"/>
  <c r="L57" i="1" s="1"/>
  <c r="G44" i="1"/>
  <c r="I44" i="1" s="1"/>
  <c r="K44" i="1" s="1"/>
  <c r="L44" i="1" s="1"/>
  <c r="G52" i="1"/>
  <c r="I52" i="1" s="1"/>
  <c r="K52" i="1" s="1"/>
  <c r="L52" i="1" s="1"/>
  <c r="K11" i="1"/>
  <c r="L11" i="1" s="1"/>
  <c r="P11" i="1" s="1"/>
  <c r="K13" i="1"/>
  <c r="L13" i="1" s="1"/>
  <c r="G45" i="1"/>
  <c r="I45" i="1" s="1"/>
  <c r="K45" i="1" s="1"/>
  <c r="L45" i="1" s="1"/>
  <c r="G50" i="1"/>
  <c r="I50" i="1" s="1"/>
  <c r="K50" i="1" s="1"/>
  <c r="L50" i="1" s="1"/>
  <c r="K24" i="1"/>
  <c r="L24" i="1" s="1"/>
  <c r="G36" i="1"/>
  <c r="I36" i="1" s="1"/>
  <c r="K36" i="1" s="1"/>
  <c r="L36" i="1" s="1"/>
  <c r="K15" i="1"/>
  <c r="L15" i="1" s="1"/>
  <c r="G46" i="1"/>
  <c r="I46" i="1" s="1"/>
  <c r="K46" i="1" s="1"/>
  <c r="L46" i="1" s="1"/>
  <c r="P46" i="1" s="1"/>
  <c r="G39" i="1"/>
  <c r="I39" i="1" s="1"/>
  <c r="K39" i="1" s="1"/>
  <c r="L39" i="1" s="1"/>
  <c r="G38" i="1"/>
  <c r="I38" i="1" s="1"/>
  <c r="K38" i="1" s="1"/>
  <c r="L38" i="1" s="1"/>
  <c r="K56" i="1"/>
  <c r="L56" i="1" s="1"/>
  <c r="P56" i="1" s="1"/>
  <c r="K25" i="1"/>
  <c r="L25" i="1" s="1"/>
  <c r="G47" i="1"/>
  <c r="I47" i="1" s="1"/>
  <c r="K47" i="1" s="1"/>
  <c r="L47" i="1" s="1"/>
  <c r="K40" i="1"/>
  <c r="L40" i="1" s="1"/>
  <c r="N9" i="1"/>
  <c r="O9" i="1" s="1"/>
  <c r="N17" i="1"/>
  <c r="O17" i="1" s="1"/>
  <c r="N25" i="1"/>
  <c r="O25" i="1" s="1"/>
  <c r="N33" i="1"/>
  <c r="O33" i="1" s="1"/>
  <c r="N41" i="1"/>
  <c r="O41" i="1" s="1"/>
  <c r="N49" i="1"/>
  <c r="O49" i="1" s="1"/>
  <c r="N57" i="1"/>
  <c r="O57" i="1" s="1"/>
  <c r="N10" i="1"/>
  <c r="O10" i="1" s="1"/>
  <c r="N18" i="1"/>
  <c r="O18" i="1" s="1"/>
  <c r="N26" i="1"/>
  <c r="O26" i="1" s="1"/>
  <c r="N34" i="1"/>
  <c r="O34" i="1" s="1"/>
  <c r="N42" i="1"/>
  <c r="O42" i="1" s="1"/>
  <c r="N50" i="1"/>
  <c r="O50" i="1" s="1"/>
  <c r="N58" i="1"/>
  <c r="O58" i="1" s="1"/>
  <c r="N11" i="1"/>
  <c r="O11" i="1" s="1"/>
  <c r="N19" i="1"/>
  <c r="O19" i="1" s="1"/>
  <c r="N27" i="1"/>
  <c r="O27" i="1" s="1"/>
  <c r="N35" i="1"/>
  <c r="O35" i="1" s="1"/>
  <c r="N43" i="1"/>
  <c r="O43" i="1" s="1"/>
  <c r="N51" i="1"/>
  <c r="O51" i="1" s="1"/>
  <c r="N8" i="1"/>
  <c r="O8" i="1" s="1"/>
  <c r="N12" i="1"/>
  <c r="O12" i="1" s="1"/>
  <c r="N20" i="1"/>
  <c r="O20" i="1" s="1"/>
  <c r="N28" i="1"/>
  <c r="O28" i="1" s="1"/>
  <c r="N36" i="1"/>
  <c r="O36" i="1" s="1"/>
  <c r="N44" i="1"/>
  <c r="O44" i="1" s="1"/>
  <c r="N52" i="1"/>
  <c r="O52" i="1" s="1"/>
  <c r="N7" i="1"/>
  <c r="O7" i="1" s="1"/>
  <c r="N13" i="1"/>
  <c r="O13" i="1" s="1"/>
  <c r="N21" i="1"/>
  <c r="O21" i="1" s="1"/>
  <c r="N29" i="1"/>
  <c r="O29" i="1" s="1"/>
  <c r="N37" i="1"/>
  <c r="O37" i="1" s="1"/>
  <c r="N45" i="1"/>
  <c r="O45" i="1" s="1"/>
  <c r="N53" i="1"/>
  <c r="O53" i="1" s="1"/>
  <c r="N14" i="1"/>
  <c r="O14" i="1" s="1"/>
  <c r="N22" i="1"/>
  <c r="O22" i="1" s="1"/>
  <c r="N30" i="1"/>
  <c r="O30" i="1" s="1"/>
  <c r="N38" i="1"/>
  <c r="O38" i="1" s="1"/>
  <c r="N46" i="1"/>
  <c r="O46" i="1" s="1"/>
  <c r="N54" i="1"/>
  <c r="O54" i="1" s="1"/>
  <c r="N15" i="1"/>
  <c r="O15" i="1" s="1"/>
  <c r="N23" i="1"/>
  <c r="O23" i="1" s="1"/>
  <c r="N31" i="1"/>
  <c r="O31" i="1" s="1"/>
  <c r="N39" i="1"/>
  <c r="O39" i="1" s="1"/>
  <c r="N47" i="1"/>
  <c r="O47" i="1" s="1"/>
  <c r="N55" i="1"/>
  <c r="O55" i="1" s="1"/>
  <c r="N16" i="1"/>
  <c r="O16" i="1" s="1"/>
  <c r="N24" i="1"/>
  <c r="O24" i="1" s="1"/>
  <c r="N32" i="1"/>
  <c r="O32" i="1" s="1"/>
  <c r="N40" i="1"/>
  <c r="O40" i="1" s="1"/>
  <c r="N48" i="1"/>
  <c r="O48" i="1" s="1"/>
  <c r="N56" i="1"/>
  <c r="O56" i="1" s="1"/>
  <c r="K17" i="1"/>
  <c r="L17" i="1" s="1"/>
  <c r="K29" i="1"/>
  <c r="L29" i="1" s="1"/>
  <c r="K35" i="1"/>
  <c r="L35" i="1" s="1"/>
</calcChain>
</file>

<file path=xl/sharedStrings.xml><?xml version="1.0" encoding="utf-8"?>
<sst xmlns="http://schemas.openxmlformats.org/spreadsheetml/2006/main" count="21" uniqueCount="21">
  <si>
    <t>L1, мГ</t>
  </si>
  <si>
    <t>L2,мг</t>
  </si>
  <si>
    <t>C, мкф</t>
  </si>
  <si>
    <t>СИ</t>
  </si>
  <si>
    <t>f,Гц</t>
  </si>
  <si>
    <t>w,рад/с</t>
  </si>
  <si>
    <t>ZL1</t>
  </si>
  <si>
    <t>YL1</t>
  </si>
  <si>
    <t>YC</t>
  </si>
  <si>
    <t>YL1C</t>
  </si>
  <si>
    <t>ZL1C</t>
  </si>
  <si>
    <t>ZL2</t>
  </si>
  <si>
    <t>Z</t>
  </si>
  <si>
    <t>ImZ</t>
  </si>
  <si>
    <t>Z формула</t>
  </si>
  <si>
    <t>Wob</t>
  </si>
  <si>
    <t>f</t>
  </si>
  <si>
    <t>w</t>
  </si>
  <si>
    <t>1)</t>
  </si>
  <si>
    <t>2)</t>
  </si>
  <si>
    <t>Cэ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</si>
</sst>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2" xfId="0" applyFill="1" applyBorder="1"/>
    <xf numFmtId="0" fontId="0" fillId="4" borderId="3" xfId="0" applyFill="1" applyBorder="1"/>
    <xf numFmtId="0" fontId="0" fillId="0" borderId="1" xfId="0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0" borderId="7" xfId="0" applyBorder="1"/>
    <xf numFmtId="0" fontId="0" fillId="0" borderId="8" xfId="0" applyBorder="1"/>
    <xf numFmtId="0" fontId="0" fillId="4" borderId="9" xfId="0" applyFill="1" applyBorder="1"/>
    <xf numFmtId="0" fontId="0" fillId="0" borderId="0" xfId="0" applyBorder="1"/>
    <xf numFmtId="0" fontId="0" fillId="0" borderId="10" xfId="0" applyBorder="1"/>
    <xf numFmtId="0" fontId="0" fillId="4" borderId="11" xfId="0" applyFill="1" applyBorder="1"/>
    <xf numFmtId="0" fontId="0" fillId="0" borderId="12" xfId="0" applyBorder="1"/>
    <xf numFmtId="0" fontId="0" fillId="0" borderId="13" xfId="0" applyBorder="1"/>
    <xf numFmtId="0" fontId="1" fillId="0" borderId="0" xfId="0" applyFont="1"/>
    <xf numFmtId="0" fontId="1" fillId="4" borderId="3" xfId="0" applyFont="1" applyFill="1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Border="1" applyAlignment="1">
      <alignment horizontal="right"/>
    </xf>
    <xf numFmtId="0" fontId="0" fillId="3" borderId="0" xfId="0" applyFill="1" applyBorder="1"/>
    <xf numFmtId="0" fontId="0" fillId="0" borderId="17" xfId="0" applyBorder="1" applyAlignment="1">
      <alignment horizontal="right"/>
    </xf>
    <xf numFmtId="0" fontId="0" fillId="2" borderId="17" xfId="0" applyFill="1" applyBorder="1"/>
    <xf numFmtId="0" fontId="0" fillId="0" borderId="17" xfId="0" applyBorder="1"/>
    <xf numFmtId="0" fontId="1" fillId="3" borderId="0" xfId="0" applyFont="1" applyFill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  <xf numFmtId="164" fontId="0" fillId="0" borderId="0" xfId="0" applyNumberFormat="1"/>
    <xf numFmtId="164" fontId="0" fillId="4" borderId="1" xfId="0" applyNumberFormat="1" applyFill="1" applyBorder="1"/>
    <xf numFmtId="164" fontId="1" fillId="4" borderId="3" xfId="0" applyNumberFormat="1" applyFont="1" applyFill="1" applyBorder="1"/>
    <xf numFmtId="164" fontId="0" fillId="0" borderId="7" xfId="0" applyNumberFormat="1" applyBorder="1"/>
    <xf numFmtId="0" fontId="0" fillId="0" borderId="1" xfId="0" applyFill="1" applyBorder="1"/>
    <xf numFmtId="0" fontId="1" fillId="0" borderId="0" xfId="0" applyFont="1" applyBorder="1"/>
    <xf numFmtId="0" fontId="1" fillId="2" borderId="3" xfId="0" applyFont="1" applyFill="1" applyBorder="1"/>
    <xf numFmtId="164" fontId="1" fillId="2" borderId="3" xfId="0" applyNumberFormat="1" applyFont="1" applyFill="1" applyBorder="1"/>
    <xf numFmtId="0" fontId="1" fillId="5" borderId="3" xfId="0" applyFont="1" applyFill="1" applyBorder="1"/>
    <xf numFmtId="164" fontId="1" fillId="5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Лист1!$L$6</c:f>
              <c:strCache>
                <c:ptCount val="1"/>
                <c:pt idx="0">
                  <c:v>ImZ</c:v>
                </c:pt>
              </c:strCache>
            </c:strRef>
          </c:tx>
          <c:marker>
            <c:symbol val="none"/>
          </c:marker>
          <c:xVal>
            <c:numRef>
              <c:f>Лист1!$A$7:$A$58</c:f>
              <c:numCache>
                <c:formatCode>General</c:formatCode>
                <c:ptCount val="13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1600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3100</c:v>
                </c:pt>
                <c:pt idx="8">
                  <c:v>3200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</c:numCache>
            </c:numRef>
          </c:xVal>
          <c:yVal>
            <c:numRef>
              <c:f>Лист1!$L$7:$L$58</c:f>
              <c:numCache>
                <c:formatCode>General</c:formatCode>
                <c:ptCount val="13"/>
                <c:pt idx="0">
                  <c:v>227.68749133274201</c:v>
                </c:pt>
                <c:pt idx="1">
                  <c:v>625.90046533552902</c:v>
                </c:pt>
                <c:pt idx="2">
                  <c:v>4377.6662064451803</c:v>
                </c:pt>
                <c:pt idx="3">
                  <c:v>-47038.0087623492</c:v>
                </c:pt>
                <c:pt idx="4">
                  <c:v>-871.29444064817005</c:v>
                </c:pt>
                <c:pt idx="5">
                  <c:v>-268.19538145700602</c:v>
                </c:pt>
                <c:pt idx="6">
                  <c:v>-48.714063650356998</c:v>
                </c:pt>
                <c:pt idx="7">
                  <c:v>-17.457743044269002</c:v>
                </c:pt>
                <c:pt idx="8">
                  <c:v>11.392800672542</c:v>
                </c:pt>
                <c:pt idx="9">
                  <c:v>87.215778720290004</c:v>
                </c:pt>
                <c:pt idx="10">
                  <c:v>190.893191891756</c:v>
                </c:pt>
                <c:pt idx="11">
                  <c:v>278.541848128602</c:v>
                </c:pt>
                <c:pt idx="12">
                  <c:v>356.97193481545099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24-4982-8DCA-F5723F872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09056"/>
        <c:axId val="100910592"/>
      </c:scatterChart>
      <c:valAx>
        <c:axId val="100909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0910592"/>
        <c:crosses val="autoZero"/>
        <c:crossBetween val="midCat"/>
      </c:valAx>
      <c:valAx>
        <c:axId val="1009105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09090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473662</xdr:colOff>
      <xdr:row>64</xdr:row>
      <xdr:rowOff>143952</xdr:rowOff>
    </xdr:from>
    <xdr:to>
      <xdr:col>11</xdr:col>
      <xdr:colOff>774907</xdr:colOff>
      <xdr:row>78</xdr:row>
      <xdr:rowOff>155160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60"/>
  <sheetViews>
    <sheetView tabSelected="1" topLeftCell="D1" zoomScale="130" zoomScaleNormal="130" workbookViewId="0">
      <selection activeCell="F64" sqref="F64"/>
    </sheetView>
  </sheetViews>
  <sheetFormatPr defaultRowHeight="15" x14ac:dyDescent="0.25"/>
  <cols>
    <col min="1" max="1" width="15" customWidth="1"/>
    <col min="2" max="2" width="12" customWidth="1"/>
    <col min="3" max="3" width="10.85546875" hidden="1" customWidth="1"/>
    <col min="4" max="4" width="12.42578125" customWidth="1"/>
    <col min="5" max="5" width="24.42578125" bestFit="1" customWidth="1"/>
    <col min="6" max="6" width="16.85546875" bestFit="1" customWidth="1"/>
    <col min="7" max="7" width="24.85546875" customWidth="1"/>
    <col min="8" max="8" width="0.28515625" customWidth="1"/>
    <col min="9" max="9" width="19.7109375" bestFit="1" customWidth="1"/>
    <col min="10" max="10" width="14.42578125" bestFit="1" customWidth="1"/>
    <col min="11" max="11" width="19.7109375" bestFit="1" customWidth="1"/>
    <col min="12" max="12" width="14" bestFit="1" customWidth="1"/>
    <col min="13" max="13" width="0.140625" customWidth="1"/>
    <col min="15" max="15" width="17.28515625" customWidth="1"/>
    <col min="16" max="16" width="12.85546875" bestFit="1" customWidth="1"/>
  </cols>
  <sheetData>
    <row r="1" spans="1:18" ht="15.75" thickBot="1" x14ac:dyDescent="0.3">
      <c r="C1" t="s">
        <v>3</v>
      </c>
      <c r="E1" s="21" t="str">
        <f>COMPLEX(0,1)</f>
        <v>i</v>
      </c>
      <c r="F1" s="21" t="s">
        <v>16</v>
      </c>
      <c r="G1" s="21" t="s">
        <v>17</v>
      </c>
    </row>
    <row r="2" spans="1:18" x14ac:dyDescent="0.25">
      <c r="A2" s="8" t="s">
        <v>0</v>
      </c>
      <c r="B2" s="9">
        <v>50</v>
      </c>
      <c r="C2" s="10">
        <f>B2*10^(-3)</f>
        <v>0.05</v>
      </c>
      <c r="E2" s="22" t="s">
        <v>18</v>
      </c>
      <c r="F2" s="23">
        <f>1/(2*3.1415926*SQRT(C2*C4))</f>
        <v>1591.5494580678601</v>
      </c>
      <c r="G2" s="12">
        <f>2*3.1415926*F2</f>
        <v>10000</v>
      </c>
    </row>
    <row r="3" spans="1:18" ht="15.75" thickBot="1" x14ac:dyDescent="0.3">
      <c r="A3" s="11" t="s">
        <v>1</v>
      </c>
      <c r="B3" s="12">
        <v>17</v>
      </c>
      <c r="C3" s="13">
        <f>B3*10^(-3)</f>
        <v>1.7000000000000001E-2</v>
      </c>
      <c r="E3" s="24" t="s">
        <v>19</v>
      </c>
      <c r="F3" s="25">
        <f>F2*SQRT(1+C2/C3)</f>
        <v>3159.6070901570192</v>
      </c>
      <c r="G3" s="26">
        <f>2*3.1415926*F3</f>
        <v>19852.396506689649</v>
      </c>
    </row>
    <row r="4" spans="1:18" ht="16.5" thickTop="1" thickBot="1" x14ac:dyDescent="0.3">
      <c r="A4" s="14" t="s">
        <v>2</v>
      </c>
      <c r="B4" s="15">
        <v>200</v>
      </c>
      <c r="C4" s="16">
        <f>B4*10^(-9)</f>
        <v>2.0000000000000002E-7</v>
      </c>
    </row>
    <row r="5" spans="1:18" ht="15.75" thickBot="1" x14ac:dyDescent="0.3">
      <c r="O5" s="31"/>
    </row>
    <row r="6" spans="1:18" ht="15.75" thickBot="1" x14ac:dyDescent="0.3">
      <c r="A6" s="6" t="s">
        <v>4</v>
      </c>
      <c r="B6" s="7" t="s">
        <v>5</v>
      </c>
      <c r="D6" s="19" t="s">
        <v>6</v>
      </c>
      <c r="E6" s="19" t="s">
        <v>7</v>
      </c>
      <c r="F6" s="19" t="s">
        <v>8</v>
      </c>
      <c r="G6" s="19" t="s">
        <v>9</v>
      </c>
      <c r="H6" s="19"/>
      <c r="I6" s="19" t="s">
        <v>10</v>
      </c>
      <c r="J6" s="19" t="s">
        <v>11</v>
      </c>
      <c r="K6" s="20" t="s">
        <v>12</v>
      </c>
      <c r="L6" s="5" t="s">
        <v>13</v>
      </c>
      <c r="N6" s="20" t="s">
        <v>15</v>
      </c>
      <c r="O6" s="32" t="s">
        <v>14</v>
      </c>
      <c r="P6" s="35" t="s">
        <v>20</v>
      </c>
    </row>
    <row r="7" spans="1:18" ht="15.75" hidden="1" thickBot="1" x14ac:dyDescent="0.3">
      <c r="A7">
        <v>100</v>
      </c>
      <c r="B7">
        <f>A7*2*3.1415926</f>
        <v>628.31852000000003</v>
      </c>
      <c r="D7" t="str">
        <f>IMPRODUCT($E$1,$C$2,B7)</f>
        <v>31,415926i</v>
      </c>
      <c r="E7" t="str">
        <f>IMDIV(1,D7)</f>
        <v>-0,0318309891613572i</v>
      </c>
      <c r="F7" t="str">
        <f>IMPRODUCT($E$1,B7,$C$4)</f>
        <v>0,000125663704i</v>
      </c>
      <c r="G7" t="str">
        <f>IMSUM(E7,F7)</f>
        <v>-0,0317053254573572i</v>
      </c>
      <c r="I7" t="str">
        <f>IMDIV(1,G7)</f>
        <v>31,540442672477i</v>
      </c>
      <c r="J7" t="str">
        <f>IMPRODUCT($E$1,B7,$C$3)</f>
        <v>10,68141484i</v>
      </c>
      <c r="K7" t="str">
        <f>IMSUM(I7,J7)</f>
        <v>42,221857512477i</v>
      </c>
      <c r="L7" s="3">
        <f>IMAGINARY(K7)</f>
        <v>42.221857512477001</v>
      </c>
      <c r="N7">
        <f>((($G$3)^2)-(B7^2))/(($G$2^2)-(B7^2))</f>
        <v>3.9528337907412432</v>
      </c>
      <c r="O7" s="3" t="str">
        <f>IMPRODUCT(B7,$C$3,N7)</f>
        <v>42,221857512477</v>
      </c>
    </row>
    <row r="8" spans="1:18" ht="15.75" hidden="1" thickBot="1" x14ac:dyDescent="0.3">
      <c r="A8">
        <v>200</v>
      </c>
      <c r="B8">
        <f t="shared" ref="B8:B58" si="0">A8*2*3.1415926</f>
        <v>1256.6370400000001</v>
      </c>
      <c r="D8" t="str">
        <f t="shared" ref="D8:D37" si="1">IMPRODUCT($E$1,$C$2,B8)</f>
        <v>62,831852i</v>
      </c>
      <c r="E8" t="str">
        <f t="shared" ref="E8:E58" si="2">IMDIV(1,D8)</f>
        <v>-0,0159154945806786i</v>
      </c>
      <c r="F8" t="str">
        <f t="shared" ref="F8:F37" si="3">IMPRODUCT($E$1,B8,$C$4)</f>
        <v>0,000251327408i</v>
      </c>
      <c r="G8" t="str">
        <f t="shared" ref="G8:G37" si="4">IMSUM(E8,F8)</f>
        <v>-0,0156641671726786i</v>
      </c>
      <c r="I8" t="str">
        <f t="shared" ref="I8:I37" si="5">IMDIV(1,G8)</f>
        <v>63,8399724017372i</v>
      </c>
      <c r="J8" t="str">
        <f t="shared" ref="J8:J37" si="6">IMPRODUCT($E$1,B8,$C$3)</f>
        <v>21,36282968i</v>
      </c>
      <c r="K8" t="str">
        <f t="shared" ref="K8:K37" si="7">IMSUM(I8,J8)</f>
        <v>85,2028020817372i</v>
      </c>
      <c r="L8" s="4">
        <f t="shared" ref="L8:L58" si="8">IMAGINARY(K8)</f>
        <v>85.202802081737204</v>
      </c>
      <c r="N8">
        <f>((($G$3)^2)-(B8^2))/(($G$2^2)-(B8^2))</f>
        <v>3.9883668670309405</v>
      </c>
      <c r="O8" s="4" t="str">
        <f>IMPRODUCT(B8,$C$3,N8)</f>
        <v>85,2028020817372</v>
      </c>
    </row>
    <row r="9" spans="1:18" ht="15.75" hidden="1" thickBot="1" x14ac:dyDescent="0.3">
      <c r="A9">
        <v>300</v>
      </c>
      <c r="B9">
        <f t="shared" si="0"/>
        <v>1884.9555600000001</v>
      </c>
      <c r="D9" t="str">
        <f t="shared" si="1"/>
        <v>94,247778i</v>
      </c>
      <c r="E9" t="str">
        <f t="shared" si="2"/>
        <v>-0,0106103297204524i</v>
      </c>
      <c r="F9" t="str">
        <f t="shared" si="3"/>
        <v>0,000376991112i</v>
      </c>
      <c r="G9" t="str">
        <f t="shared" si="4"/>
        <v>-0,0102333386084524i</v>
      </c>
      <c r="I9" t="str">
        <f t="shared" si="5"/>
        <v>97,7198193338421i</v>
      </c>
      <c r="J9" t="str">
        <f t="shared" si="6"/>
        <v>32,04424452i</v>
      </c>
      <c r="K9" t="str">
        <f t="shared" si="7"/>
        <v>129,764063853842i</v>
      </c>
      <c r="L9" s="4">
        <f t="shared" si="8"/>
        <v>129.764063853842</v>
      </c>
      <c r="N9">
        <f t="shared" ref="N9:N58" si="9">((($G$3)^2)-(B9^2))/(($G$2^2)-(B9^2))</f>
        <v>4.0495279510444222</v>
      </c>
      <c r="O9" s="4" t="str">
        <f t="shared" ref="O9:O58" si="10">IMPRODUCT(B9,$C$3,N9)</f>
        <v>129,764063853842</v>
      </c>
    </row>
    <row r="10" spans="1:18" ht="15.75" hidden="1" thickBot="1" x14ac:dyDescent="0.3">
      <c r="A10">
        <v>400</v>
      </c>
      <c r="B10">
        <f t="shared" si="0"/>
        <v>2513.2740800000001</v>
      </c>
      <c r="D10" t="str">
        <f t="shared" si="1"/>
        <v>125,663704i</v>
      </c>
      <c r="E10" t="str">
        <f t="shared" si="2"/>
        <v>-0,0079577472903393i</v>
      </c>
      <c r="F10" t="str">
        <f t="shared" si="3"/>
        <v>0,000502654816i</v>
      </c>
      <c r="G10" t="str">
        <f t="shared" si="4"/>
        <v>-0,0074550924743393i</v>
      </c>
      <c r="I10" t="str">
        <f t="shared" si="5"/>
        <v>134,136498432721i</v>
      </c>
      <c r="J10" t="str">
        <f t="shared" si="6"/>
        <v>42,72565936i</v>
      </c>
      <c r="K10" t="str">
        <f t="shared" si="7"/>
        <v>176,862157792721i</v>
      </c>
      <c r="L10" s="4">
        <f t="shared" si="8"/>
        <v>176.86215779272101</v>
      </c>
      <c r="N10">
        <f t="shared" si="9"/>
        <v>4.1394834027605381</v>
      </c>
      <c r="O10" s="4" t="str">
        <f t="shared" si="10"/>
        <v>176,86215779272</v>
      </c>
    </row>
    <row r="11" spans="1:18" s="17" customFormat="1" x14ac:dyDescent="0.25">
      <c r="A11" s="17">
        <v>500</v>
      </c>
      <c r="B11" s="17">
        <f t="shared" si="0"/>
        <v>3141.5925999999999</v>
      </c>
      <c r="D11" s="17" t="str">
        <f t="shared" si="1"/>
        <v>157,07963i</v>
      </c>
      <c r="E11" s="17" t="str">
        <f t="shared" si="2"/>
        <v>-0,00636619783227144i</v>
      </c>
      <c r="F11" s="17" t="str">
        <f t="shared" si="3"/>
        <v>0,00062831852i</v>
      </c>
      <c r="G11" s="17" t="str">
        <f t="shared" si="4"/>
        <v>-0,00573787931227144i</v>
      </c>
      <c r="I11" s="17" t="str">
        <f t="shared" si="5"/>
        <v>174,280417132742i</v>
      </c>
      <c r="J11" s="17" t="str">
        <f t="shared" si="6"/>
        <v>53,4070742i</v>
      </c>
      <c r="K11" s="17" t="str">
        <f t="shared" si="7"/>
        <v>227,687491332742i</v>
      </c>
      <c r="L11" s="37">
        <f t="shared" si="8"/>
        <v>227.68749133274201</v>
      </c>
      <c r="N11" s="17">
        <f t="shared" si="9"/>
        <v>4.2632459228171378</v>
      </c>
      <c r="O11" s="38" t="str">
        <f t="shared" si="10"/>
        <v>227,687491332742</v>
      </c>
      <c r="P11" s="29">
        <f>L11/A11/(2*3.1415926)</f>
        <v>7.247518068789123E-2</v>
      </c>
      <c r="R11" s="36"/>
    </row>
    <row r="12" spans="1:18" hidden="1" x14ac:dyDescent="0.25">
      <c r="A12">
        <v>600</v>
      </c>
      <c r="B12">
        <f t="shared" si="0"/>
        <v>3769.9111200000002</v>
      </c>
      <c r="D12" t="str">
        <f t="shared" si="1"/>
        <v>188,495556i</v>
      </c>
      <c r="E12" t="str">
        <f t="shared" si="2"/>
        <v>-0,0053051648602262i</v>
      </c>
      <c r="F12" t="str">
        <f t="shared" si="3"/>
        <v>0,000753982224i</v>
      </c>
      <c r="G12" t="str">
        <f t="shared" si="4"/>
        <v>-0,0045511826362262i</v>
      </c>
      <c r="I12" t="str">
        <f t="shared" si="5"/>
        <v>219,723109338717i</v>
      </c>
      <c r="J12" t="str">
        <f t="shared" si="6"/>
        <v>64,08848904i</v>
      </c>
      <c r="K12" t="str">
        <f t="shared" si="7"/>
        <v>283,811598378717i</v>
      </c>
      <c r="L12" s="4">
        <f t="shared" si="8"/>
        <v>283.81159837871701</v>
      </c>
      <c r="N12">
        <f t="shared" si="9"/>
        <v>4.4284332901276491</v>
      </c>
      <c r="O12" s="4" t="str">
        <f t="shared" si="10"/>
        <v>283,811598378717</v>
      </c>
    </row>
    <row r="13" spans="1:18" hidden="1" x14ac:dyDescent="0.25">
      <c r="A13">
        <v>700</v>
      </c>
      <c r="B13">
        <f t="shared" si="0"/>
        <v>4398.2296400000005</v>
      </c>
      <c r="D13" t="str">
        <f t="shared" si="1"/>
        <v>219,911482i</v>
      </c>
      <c r="E13" t="str">
        <f t="shared" si="2"/>
        <v>-0,00454728416590817i</v>
      </c>
      <c r="F13" t="str">
        <f t="shared" si="3"/>
        <v>0,000879645928i</v>
      </c>
      <c r="G13" t="str">
        <f t="shared" si="4"/>
        <v>-0,00366763823790817i</v>
      </c>
      <c r="I13" t="str">
        <f t="shared" si="5"/>
        <v>272,655026241178i</v>
      </c>
      <c r="J13" t="str">
        <f t="shared" si="6"/>
        <v>74,76990388i</v>
      </c>
      <c r="K13" t="str">
        <f t="shared" si="7"/>
        <v>347,424930121178i</v>
      </c>
      <c r="L13" s="4">
        <f t="shared" si="8"/>
        <v>347.42493012117802</v>
      </c>
      <c r="N13">
        <f t="shared" si="9"/>
        <v>4.6465878928876023</v>
      </c>
      <c r="O13" s="4" t="str">
        <f t="shared" si="10"/>
        <v>347,424930121178</v>
      </c>
    </row>
    <row r="14" spans="1:18" hidden="1" x14ac:dyDescent="0.25">
      <c r="A14">
        <v>800</v>
      </c>
      <c r="B14">
        <f t="shared" si="0"/>
        <v>5026.5481600000003</v>
      </c>
      <c r="D14" t="str">
        <f t="shared" si="1"/>
        <v>251,327408i</v>
      </c>
      <c r="E14" t="str">
        <f t="shared" si="2"/>
        <v>-0,00397887364516965i</v>
      </c>
      <c r="F14" t="str">
        <f t="shared" si="3"/>
        <v>0,001005309632i</v>
      </c>
      <c r="G14" t="str">
        <f t="shared" si="4"/>
        <v>-0,00297356401316965i</v>
      </c>
      <c r="I14" t="str">
        <f t="shared" si="5"/>
        <v>336,296779074232i</v>
      </c>
      <c r="J14" t="str">
        <f t="shared" si="6"/>
        <v>85,45131872i</v>
      </c>
      <c r="K14" t="str">
        <f t="shared" si="7"/>
        <v>421,748097794232i</v>
      </c>
      <c r="L14" s="4">
        <f t="shared" si="8"/>
        <v>421.74809779423202</v>
      </c>
      <c r="N14">
        <f t="shared" si="9"/>
        <v>4.9355364447467664</v>
      </c>
      <c r="O14" s="4" t="str">
        <f t="shared" si="10"/>
        <v>421,748097794232</v>
      </c>
    </row>
    <row r="15" spans="1:18" hidden="1" x14ac:dyDescent="0.25">
      <c r="A15">
        <v>900</v>
      </c>
      <c r="B15">
        <f t="shared" si="0"/>
        <v>5654.8666800000001</v>
      </c>
      <c r="D15" t="str">
        <f t="shared" si="1"/>
        <v>282,743334i</v>
      </c>
      <c r="E15" t="str">
        <f t="shared" si="2"/>
        <v>-0,00353677657348413i</v>
      </c>
      <c r="F15" t="str">
        <f t="shared" si="3"/>
        <v>0,001130973336i</v>
      </c>
      <c r="G15" t="str">
        <f t="shared" si="4"/>
        <v>-0,00240580323748413i</v>
      </c>
      <c r="I15" t="str">
        <f t="shared" si="5"/>
        <v>415,661590448997i</v>
      </c>
      <c r="J15" t="str">
        <f t="shared" si="6"/>
        <v>96,13273356i</v>
      </c>
      <c r="K15" t="str">
        <f t="shared" si="7"/>
        <v>511,794324008997i</v>
      </c>
      <c r="L15" s="4">
        <f t="shared" si="8"/>
        <v>511.79432400899702</v>
      </c>
      <c r="N15">
        <f t="shared" si="9"/>
        <v>5.3238299282269619</v>
      </c>
      <c r="O15" s="4" t="str">
        <f t="shared" si="10"/>
        <v>511,794324008996</v>
      </c>
    </row>
    <row r="16" spans="1:18" x14ac:dyDescent="0.25">
      <c r="A16" s="17">
        <v>1000</v>
      </c>
      <c r="B16" s="17">
        <f t="shared" si="0"/>
        <v>6283.1851999999999</v>
      </c>
      <c r="C16" s="17"/>
      <c r="D16" s="17" t="str">
        <f t="shared" si="1"/>
        <v>314,15926i</v>
      </c>
      <c r="E16" s="17" t="str">
        <f t="shared" si="2"/>
        <v>-0,00318309891613572i</v>
      </c>
      <c r="F16" s="17" t="str">
        <f t="shared" si="3"/>
        <v>0,00125663704i</v>
      </c>
      <c r="G16" s="17" t="str">
        <f t="shared" si="4"/>
        <v>-0,00192646187613572i</v>
      </c>
      <c r="H16" s="17"/>
      <c r="I16" s="17" t="str">
        <f t="shared" si="5"/>
        <v>519,086316935529i</v>
      </c>
      <c r="J16" s="17" t="str">
        <f t="shared" si="6"/>
        <v>106,8141484i</v>
      </c>
      <c r="K16" s="17" t="str">
        <f t="shared" si="7"/>
        <v>625,900465335529i</v>
      </c>
      <c r="L16" s="37">
        <f t="shared" si="8"/>
        <v>625.90046533552902</v>
      </c>
      <c r="M16" s="17"/>
      <c r="N16" s="17">
        <f t="shared" si="9"/>
        <v>5.8597149788775411</v>
      </c>
      <c r="O16" s="38" t="str">
        <f t="shared" si="10"/>
        <v>625,900465335529</v>
      </c>
      <c r="P16" s="30">
        <f>L16/A16/(2*3.1415926)</f>
        <v>9.9615154640918274E-2</v>
      </c>
      <c r="Q16" s="17"/>
    </row>
    <row r="17" spans="1:17" hidden="1" x14ac:dyDescent="0.25">
      <c r="A17">
        <v>1100</v>
      </c>
      <c r="B17">
        <f t="shared" si="0"/>
        <v>6911.5037199999997</v>
      </c>
      <c r="D17" t="str">
        <f t="shared" si="1"/>
        <v>345,575186i</v>
      </c>
      <c r="E17" t="str">
        <f t="shared" si="2"/>
        <v>-0,00289372628739611i</v>
      </c>
      <c r="F17" t="str">
        <f t="shared" si="3"/>
        <v>0,001382300744i</v>
      </c>
      <c r="G17" t="str">
        <f t="shared" si="4"/>
        <v>-0,00151142554339611i</v>
      </c>
      <c r="I17" t="str">
        <f t="shared" si="5"/>
        <v>661,62703440425i</v>
      </c>
      <c r="J17" t="str">
        <f t="shared" si="6"/>
        <v>117,49556324i</v>
      </c>
      <c r="K17" t="str">
        <f t="shared" si="7"/>
        <v>779,12259764425i</v>
      </c>
      <c r="L17" s="4">
        <f t="shared" si="8"/>
        <v>779.12259764425005</v>
      </c>
      <c r="N17">
        <f t="shared" si="9"/>
        <v>6.6310810056103158</v>
      </c>
      <c r="O17" s="4" t="str">
        <f t="shared" si="10"/>
        <v>779,12259764425</v>
      </c>
    </row>
    <row r="18" spans="1:17" hidden="1" x14ac:dyDescent="0.25">
      <c r="A18">
        <v>1200</v>
      </c>
      <c r="B18">
        <f t="shared" si="0"/>
        <v>7539.8222400000004</v>
      </c>
      <c r="D18" t="str">
        <f t="shared" si="1"/>
        <v>376,991112i</v>
      </c>
      <c r="E18" t="str">
        <f t="shared" si="2"/>
        <v>-0,0026525824301131i</v>
      </c>
      <c r="F18" t="str">
        <f t="shared" si="3"/>
        <v>0,001507964448i</v>
      </c>
      <c r="G18" t="str">
        <f t="shared" si="4"/>
        <v>-0,0011446179821131i</v>
      </c>
      <c r="I18" t="str">
        <f t="shared" si="5"/>
        <v>873,653931378819i</v>
      </c>
      <c r="J18" t="str">
        <f t="shared" si="6"/>
        <v>128,17697808i</v>
      </c>
      <c r="K18" t="str">
        <f t="shared" si="7"/>
        <v>1001,83090945882i</v>
      </c>
      <c r="L18" s="4">
        <f t="shared" si="8"/>
        <v>1001.83090945882</v>
      </c>
      <c r="N18">
        <f t="shared" si="9"/>
        <v>7.8159972599255561</v>
      </c>
      <c r="O18" s="4" t="str">
        <f t="shared" si="10"/>
        <v>1001,83090945882</v>
      </c>
    </row>
    <row r="19" spans="1:17" hidden="1" x14ac:dyDescent="0.25">
      <c r="A19">
        <v>1300</v>
      </c>
      <c r="B19">
        <f t="shared" si="0"/>
        <v>8168.1407600000002</v>
      </c>
      <c r="D19" t="str">
        <f t="shared" si="1"/>
        <v>408,407038i</v>
      </c>
      <c r="E19" t="str">
        <f t="shared" si="2"/>
        <v>-0,00244853762779671i</v>
      </c>
      <c r="F19" t="str">
        <f t="shared" si="3"/>
        <v>0,001633628152i</v>
      </c>
      <c r="G19" t="str">
        <f t="shared" si="4"/>
        <v>-0,00081490947579671i</v>
      </c>
      <c r="I19" t="str">
        <f t="shared" si="5"/>
        <v>1227,13016562034i</v>
      </c>
      <c r="J19" t="str">
        <f t="shared" si="6"/>
        <v>138,85839292i</v>
      </c>
      <c r="K19" t="str">
        <f t="shared" si="7"/>
        <v>1365,98855854034i</v>
      </c>
      <c r="L19" s="4">
        <f t="shared" si="8"/>
        <v>1365.9885585403399</v>
      </c>
      <c r="N19">
        <f t="shared" si="9"/>
        <v>9.8372776021347388</v>
      </c>
      <c r="O19" s="4" t="str">
        <f t="shared" si="10"/>
        <v>1365,98855854034</v>
      </c>
    </row>
    <row r="20" spans="1:17" hidden="1" x14ac:dyDescent="0.25">
      <c r="A20">
        <v>1400</v>
      </c>
      <c r="B20">
        <f t="shared" si="0"/>
        <v>8796.4592800000009</v>
      </c>
      <c r="D20" t="str">
        <f t="shared" si="1"/>
        <v>439,822964i</v>
      </c>
      <c r="E20" t="str">
        <f t="shared" si="2"/>
        <v>-0,00227364208295409i</v>
      </c>
      <c r="F20" t="str">
        <f t="shared" si="3"/>
        <v>0,001759291856i</v>
      </c>
      <c r="G20" t="str">
        <f t="shared" si="4"/>
        <v>-0,00051435022695409i</v>
      </c>
      <c r="I20" t="str">
        <f t="shared" si="5"/>
        <v>1944,2005613993i</v>
      </c>
      <c r="J20" t="str">
        <f t="shared" si="6"/>
        <v>149,53980776i</v>
      </c>
      <c r="K20" t="str">
        <f t="shared" si="7"/>
        <v>2093,7403691593i</v>
      </c>
      <c r="L20" s="4">
        <f t="shared" si="8"/>
        <v>2093.7403691592999</v>
      </c>
      <c r="N20">
        <f t="shared" si="9"/>
        <v>14.001224159118967</v>
      </c>
      <c r="O20" s="4" t="str">
        <f t="shared" si="10"/>
        <v>2093,74036915932</v>
      </c>
    </row>
    <row r="21" spans="1:17" s="2" customFormat="1" x14ac:dyDescent="0.25">
      <c r="A21" s="27">
        <v>1500</v>
      </c>
      <c r="B21" s="27">
        <f t="shared" si="0"/>
        <v>9424.7777999999998</v>
      </c>
      <c r="C21" s="27"/>
      <c r="D21" s="27" t="str">
        <f t="shared" si="1"/>
        <v>471,23889i</v>
      </c>
      <c r="E21" s="27" t="str">
        <f t="shared" si="2"/>
        <v>-0,00212206594409048i</v>
      </c>
      <c r="F21" s="27" t="str">
        <f t="shared" si="3"/>
        <v>0,00188495556i</v>
      </c>
      <c r="G21" s="27" t="str">
        <f t="shared" si="4"/>
        <v>-0,00023711038409048i</v>
      </c>
      <c r="H21" s="27"/>
      <c r="I21" s="27" t="str">
        <f t="shared" si="5"/>
        <v>4217,44498384518i</v>
      </c>
      <c r="J21" s="27" t="str">
        <f t="shared" si="6"/>
        <v>160,2212226i</v>
      </c>
      <c r="K21" s="27" t="str">
        <f t="shared" si="7"/>
        <v>4377,66620644518i</v>
      </c>
      <c r="L21" s="39">
        <f t="shared" si="8"/>
        <v>4377.6662064451803</v>
      </c>
      <c r="M21" s="27"/>
      <c r="N21" s="17">
        <f t="shared" si="9"/>
        <v>27.322636386156105</v>
      </c>
      <c r="O21" s="40" t="str">
        <f t="shared" si="10"/>
        <v>4377,66620644518</v>
      </c>
      <c r="P21" s="30">
        <f>L21/A21/(2*3.1415926)</f>
        <v>0.46448481856465412</v>
      </c>
      <c r="Q21" s="17"/>
    </row>
    <row r="22" spans="1:17" s="2" customFormat="1" x14ac:dyDescent="0.25">
      <c r="A22" s="2">
        <v>1600</v>
      </c>
      <c r="B22" s="2">
        <f t="shared" si="0"/>
        <v>10053.096320000001</v>
      </c>
      <c r="D22" s="2" t="str">
        <f t="shared" si="1"/>
        <v>502,654816i</v>
      </c>
      <c r="E22" s="2" t="str">
        <f t="shared" si="2"/>
        <v>-0,00198943682258483i</v>
      </c>
      <c r="F22" s="2" t="str">
        <f t="shared" si="3"/>
        <v>0,002010619264i</v>
      </c>
      <c r="G22" s="2" t="str">
        <f t="shared" si="4"/>
        <v>0,0000211824414151703i</v>
      </c>
      <c r="I22" s="2" t="str">
        <f t="shared" si="5"/>
        <v>-47208,9113997892i</v>
      </c>
      <c r="J22" s="2" t="str">
        <f t="shared" si="6"/>
        <v>170,90263744i</v>
      </c>
      <c r="K22" s="2" t="str">
        <f t="shared" si="7"/>
        <v>-47038,0087623492i</v>
      </c>
      <c r="L22" s="4">
        <f t="shared" si="8"/>
        <v>-47038.0087623492</v>
      </c>
      <c r="N22">
        <f t="shared" si="9"/>
        <v>-275.23278439077973</v>
      </c>
      <c r="O22" s="4" t="str">
        <f t="shared" si="10"/>
        <v>-47038,0087623391</v>
      </c>
    </row>
    <row r="23" spans="1:17" hidden="1" x14ac:dyDescent="0.25">
      <c r="A23">
        <v>1700</v>
      </c>
      <c r="B23">
        <f t="shared" si="0"/>
        <v>10681.414839999999</v>
      </c>
      <c r="D23" t="str">
        <f t="shared" si="1"/>
        <v>534,070742i</v>
      </c>
      <c r="E23" t="str">
        <f t="shared" si="2"/>
        <v>-0,00187241112713866i</v>
      </c>
      <c r="F23" t="str">
        <f t="shared" si="3"/>
        <v>0,002136282968i</v>
      </c>
      <c r="G23" t="str">
        <f t="shared" si="4"/>
        <v>0,00026387184086134i</v>
      </c>
      <c r="I23" t="str">
        <f t="shared" si="5"/>
        <v>-3789,7185115917i</v>
      </c>
      <c r="J23" t="str">
        <f t="shared" si="6"/>
        <v>181,58405228i</v>
      </c>
      <c r="K23" t="str">
        <f t="shared" si="7"/>
        <v>-3608,1344593117i</v>
      </c>
      <c r="L23" s="4">
        <f t="shared" si="8"/>
        <v>-3608.1344593117001</v>
      </c>
      <c r="N23">
        <f t="shared" si="9"/>
        <v>-19.870326793610708</v>
      </c>
      <c r="O23" s="4" t="str">
        <f t="shared" si="10"/>
        <v>-3608,13445931169</v>
      </c>
    </row>
    <row r="24" spans="1:17" hidden="1" x14ac:dyDescent="0.25">
      <c r="A24">
        <v>1800</v>
      </c>
      <c r="B24">
        <f t="shared" si="0"/>
        <v>11309.73336</v>
      </c>
      <c r="D24" t="str">
        <f t="shared" si="1"/>
        <v>565,486668i</v>
      </c>
      <c r="E24" t="str">
        <f t="shared" si="2"/>
        <v>-0,00176838828674207i</v>
      </c>
      <c r="F24" t="str">
        <f t="shared" si="3"/>
        <v>0,002261946672i</v>
      </c>
      <c r="G24" t="str">
        <f t="shared" si="4"/>
        <v>0,00049355838525793i</v>
      </c>
      <c r="I24" t="str">
        <f t="shared" si="5"/>
        <v>-2026,10274664345i</v>
      </c>
      <c r="J24" t="str">
        <f t="shared" si="6"/>
        <v>192,26546712i</v>
      </c>
      <c r="K24" t="str">
        <f t="shared" si="7"/>
        <v>-1833,83727952345i</v>
      </c>
      <c r="L24" s="4">
        <f t="shared" si="8"/>
        <v>-1833.83727952345</v>
      </c>
      <c r="N24">
        <f t="shared" si="9"/>
        <v>-9.5380481320593766</v>
      </c>
      <c r="O24" s="4" t="str">
        <f t="shared" si="10"/>
        <v>-1833,83727952344</v>
      </c>
    </row>
    <row r="25" spans="1:17" hidden="1" x14ac:dyDescent="0.25">
      <c r="A25">
        <v>1900</v>
      </c>
      <c r="B25">
        <f t="shared" si="0"/>
        <v>11938.051880000001</v>
      </c>
      <c r="D25" t="str">
        <f t="shared" si="1"/>
        <v>596,902594i</v>
      </c>
      <c r="E25" t="str">
        <f t="shared" si="2"/>
        <v>-0,0016753152190188i</v>
      </c>
      <c r="F25" t="str">
        <f t="shared" si="3"/>
        <v>0,002387610376i</v>
      </c>
      <c r="G25" t="str">
        <f t="shared" si="4"/>
        <v>0,0007122951569812i</v>
      </c>
      <c r="I25" t="str">
        <f t="shared" si="5"/>
        <v>-1403,91239530272i</v>
      </c>
      <c r="J25" t="str">
        <f t="shared" si="6"/>
        <v>202,94688196i</v>
      </c>
      <c r="K25" t="str">
        <f t="shared" si="7"/>
        <v>-1200,96551334272i</v>
      </c>
      <c r="L25" s="4">
        <f t="shared" si="8"/>
        <v>-1200.96551334272</v>
      </c>
      <c r="N25">
        <f t="shared" si="9"/>
        <v>-5.9176347118228678</v>
      </c>
      <c r="O25" s="4" t="str">
        <f t="shared" si="10"/>
        <v>-1200,96551334271</v>
      </c>
    </row>
    <row r="26" spans="1:17" x14ac:dyDescent="0.25">
      <c r="A26" s="17">
        <v>2000</v>
      </c>
      <c r="B26" s="17">
        <f t="shared" si="0"/>
        <v>12566.3704</v>
      </c>
      <c r="C26" s="17"/>
      <c r="D26" s="17" t="str">
        <f t="shared" si="1"/>
        <v>628,31852i</v>
      </c>
      <c r="E26" s="17" t="str">
        <f t="shared" si="2"/>
        <v>-0,00159154945806786i</v>
      </c>
      <c r="F26" s="17" t="str">
        <f t="shared" si="3"/>
        <v>0,00251327408i</v>
      </c>
      <c r="G26" s="17" t="str">
        <f t="shared" si="4"/>
        <v>0,00092172462193214i</v>
      </c>
      <c r="H26" s="17"/>
      <c r="I26" s="17" t="str">
        <f t="shared" si="5"/>
        <v>-1084,92273744817i</v>
      </c>
      <c r="J26" s="17" t="str">
        <f t="shared" si="6"/>
        <v>213,6282968i</v>
      </c>
      <c r="K26" s="17" t="str">
        <f t="shared" si="7"/>
        <v>-871,29444064817i</v>
      </c>
      <c r="L26" s="37">
        <f t="shared" si="8"/>
        <v>-871.29444064817005</v>
      </c>
      <c r="M26" s="17"/>
      <c r="N26" s="17">
        <f t="shared" si="9"/>
        <v>-4.0785535142092337</v>
      </c>
      <c r="O26" s="38" t="str">
        <f t="shared" si="10"/>
        <v>-871,294440648173</v>
      </c>
      <c r="P26" s="30"/>
      <c r="Q26" s="17"/>
    </row>
    <row r="27" spans="1:17" hidden="1" x14ac:dyDescent="0.25">
      <c r="A27">
        <v>2100</v>
      </c>
      <c r="B27">
        <f t="shared" si="0"/>
        <v>13194.688920000001</v>
      </c>
      <c r="D27" t="str">
        <f t="shared" si="1"/>
        <v>659,734446i</v>
      </c>
      <c r="E27" t="str">
        <f t="shared" si="2"/>
        <v>-0,00151576138863606i</v>
      </c>
      <c r="F27" t="str">
        <f t="shared" si="3"/>
        <v>0,002638937784i</v>
      </c>
      <c r="G27" t="str">
        <f t="shared" si="4"/>
        <v>0,00112317639536394i</v>
      </c>
      <c r="I27" t="str">
        <f t="shared" si="5"/>
        <v>-890,332101108635i</v>
      </c>
      <c r="J27" t="str">
        <f t="shared" si="6"/>
        <v>224,30971164i</v>
      </c>
      <c r="K27" t="str">
        <f t="shared" si="7"/>
        <v>-666,022389468635i</v>
      </c>
      <c r="L27" s="4">
        <f t="shared" si="8"/>
        <v>-666.02238946863497</v>
      </c>
      <c r="N27">
        <f t="shared" si="9"/>
        <v>-2.9692088880108236</v>
      </c>
      <c r="O27" s="4" t="str">
        <f t="shared" si="10"/>
        <v>-666,022389468633</v>
      </c>
    </row>
    <row r="28" spans="1:17" hidden="1" x14ac:dyDescent="0.25">
      <c r="A28">
        <v>2200</v>
      </c>
      <c r="B28">
        <f t="shared" si="0"/>
        <v>13823.007439999999</v>
      </c>
      <c r="D28" t="str">
        <f t="shared" si="1"/>
        <v>691,150372i</v>
      </c>
      <c r="E28" t="str">
        <f t="shared" si="2"/>
        <v>-0,00144686314369805i</v>
      </c>
      <c r="F28" t="str">
        <f t="shared" si="3"/>
        <v>0,002764601488i</v>
      </c>
      <c r="G28" t="str">
        <f t="shared" si="4"/>
        <v>0,00131773834430195i</v>
      </c>
      <c r="I28" t="str">
        <f t="shared" si="5"/>
        <v>-758,875997138668i</v>
      </c>
      <c r="J28" t="str">
        <f t="shared" si="6"/>
        <v>234,99112648i</v>
      </c>
      <c r="K28" t="str">
        <f t="shared" si="7"/>
        <v>-523,884870658668i</v>
      </c>
      <c r="L28" s="4">
        <f t="shared" si="8"/>
        <v>-523.88487065866798</v>
      </c>
      <c r="N28">
        <f t="shared" si="9"/>
        <v>-2.2293815026383919</v>
      </c>
      <c r="O28" s="4" t="str">
        <f t="shared" si="10"/>
        <v>-523,884870658671</v>
      </c>
    </row>
    <row r="29" spans="1:17" hidden="1" x14ac:dyDescent="0.25">
      <c r="A29">
        <v>2300</v>
      </c>
      <c r="B29">
        <f t="shared" si="0"/>
        <v>14451.32596</v>
      </c>
      <c r="D29" t="str">
        <f t="shared" si="1"/>
        <v>722,566298i</v>
      </c>
      <c r="E29" t="str">
        <f t="shared" si="2"/>
        <v>-0,00138395605049379i</v>
      </c>
      <c r="F29" t="str">
        <f t="shared" si="3"/>
        <v>0,002890265192i</v>
      </c>
      <c r="G29" t="str">
        <f t="shared" si="4"/>
        <v>0,00150630914150621i</v>
      </c>
      <c r="I29" t="str">
        <f t="shared" si="5"/>
        <v>-663,874348528527i</v>
      </c>
      <c r="J29" t="str">
        <f t="shared" si="6"/>
        <v>245,67254132i</v>
      </c>
      <c r="K29" t="str">
        <f t="shared" si="7"/>
        <v>-418,201807208527i</v>
      </c>
      <c r="L29" s="4">
        <f t="shared" si="8"/>
        <v>-418.20180720852699</v>
      </c>
      <c r="N29">
        <f t="shared" si="9"/>
        <v>-1.702273298275528</v>
      </c>
      <c r="O29" s="4" t="str">
        <f t="shared" si="10"/>
        <v>-418,201807208527</v>
      </c>
    </row>
    <row r="30" spans="1:17" hidden="1" x14ac:dyDescent="0.25">
      <c r="A30">
        <v>2400</v>
      </c>
      <c r="B30">
        <f t="shared" si="0"/>
        <v>15079.644480000001</v>
      </c>
      <c r="D30" t="str">
        <f t="shared" si="1"/>
        <v>753,982224i</v>
      </c>
      <c r="E30" t="str">
        <f t="shared" si="2"/>
        <v>-0,00132629121505655i</v>
      </c>
      <c r="F30" t="str">
        <f t="shared" si="3"/>
        <v>0,003015928896i</v>
      </c>
      <c r="G30" t="str">
        <f t="shared" si="4"/>
        <v>0,00168963768094345i</v>
      </c>
      <c r="I30" t="str">
        <f t="shared" si="5"/>
        <v>-591,842861507223i</v>
      </c>
      <c r="J30" t="str">
        <f t="shared" si="6"/>
        <v>256,35395616i</v>
      </c>
      <c r="K30" t="str">
        <f t="shared" si="7"/>
        <v>-335,488905347223i</v>
      </c>
      <c r="L30" s="4">
        <f t="shared" si="8"/>
        <v>-335.48890534722301</v>
      </c>
      <c r="N30">
        <f t="shared" si="9"/>
        <v>-1.3086940820910593</v>
      </c>
      <c r="O30" s="4" t="str">
        <f t="shared" si="10"/>
        <v>-335,488905347223</v>
      </c>
    </row>
    <row r="31" spans="1:17" x14ac:dyDescent="0.25">
      <c r="A31" s="17">
        <v>2500</v>
      </c>
      <c r="B31" s="17">
        <f t="shared" si="0"/>
        <v>15707.963</v>
      </c>
      <c r="C31" s="17"/>
      <c r="D31" s="17" t="str">
        <f t="shared" si="1"/>
        <v>785,39815i</v>
      </c>
      <c r="E31" s="17" t="str">
        <f t="shared" si="2"/>
        <v>-0,00127323956645429i</v>
      </c>
      <c r="F31" s="17" t="str">
        <f t="shared" si="3"/>
        <v>0,0031415926i</v>
      </c>
      <c r="G31" s="17" t="str">
        <f t="shared" si="4"/>
        <v>0,00186835303354571i</v>
      </c>
      <c r="H31" s="17"/>
      <c r="I31" s="17" t="str">
        <f t="shared" si="5"/>
        <v>-535,230752457006i</v>
      </c>
      <c r="J31" s="17" t="str">
        <f t="shared" si="6"/>
        <v>267,035371i</v>
      </c>
      <c r="K31" s="17" t="str">
        <f t="shared" si="7"/>
        <v>-268,195381457006i</v>
      </c>
      <c r="L31" s="37">
        <f t="shared" si="8"/>
        <v>-268.19538145700602</v>
      </c>
      <c r="M31" s="17"/>
      <c r="N31" s="17">
        <f t="shared" si="9"/>
        <v>-1.0043440329745876</v>
      </c>
      <c r="O31" s="38" t="str">
        <f t="shared" si="10"/>
        <v>-268,195381457005</v>
      </c>
      <c r="P31" s="30"/>
      <c r="Q31" s="17"/>
    </row>
    <row r="32" spans="1:17" hidden="1" x14ac:dyDescent="0.25">
      <c r="A32">
        <v>2600</v>
      </c>
      <c r="B32">
        <f t="shared" si="0"/>
        <v>16336.28152</v>
      </c>
      <c r="D32" t="str">
        <f t="shared" si="1"/>
        <v>816,814076i</v>
      </c>
      <c r="E32" t="str">
        <f t="shared" si="2"/>
        <v>-0,00122426881389835i</v>
      </c>
      <c r="F32" t="str">
        <f t="shared" si="3"/>
        <v>0,003267256304i</v>
      </c>
      <c r="G32" t="str">
        <f t="shared" si="4"/>
        <v>0,00204298749010165i</v>
      </c>
      <c r="I32" t="str">
        <f t="shared" si="5"/>
        <v>-489,479257628858i</v>
      </c>
      <c r="J32" t="str">
        <f t="shared" si="6"/>
        <v>277,71678584i</v>
      </c>
      <c r="K32" t="str">
        <f t="shared" si="7"/>
        <v>-211,762471788858i</v>
      </c>
      <c r="L32" s="4">
        <f t="shared" si="8"/>
        <v>-211.76247178885799</v>
      </c>
      <c r="N32">
        <f t="shared" si="9"/>
        <v>-0.76251232401508817</v>
      </c>
      <c r="O32" s="4" t="str">
        <f t="shared" si="10"/>
        <v>-211,762471788859</v>
      </c>
    </row>
    <row r="33" spans="1:17" hidden="1" x14ac:dyDescent="0.25">
      <c r="A33">
        <v>2700</v>
      </c>
      <c r="B33">
        <f t="shared" si="0"/>
        <v>16964.600040000001</v>
      </c>
      <c r="D33" t="str">
        <f t="shared" si="1"/>
        <v>848,230002i</v>
      </c>
      <c r="E33" t="str">
        <f t="shared" si="2"/>
        <v>-0,00117892552449471i</v>
      </c>
      <c r="F33" t="str">
        <f t="shared" si="3"/>
        <v>0,003392920008i</v>
      </c>
      <c r="G33" t="str">
        <f t="shared" si="4"/>
        <v>0,00221399448350529i</v>
      </c>
      <c r="I33" t="str">
        <f t="shared" si="5"/>
        <v>-451,672308784057i</v>
      </c>
      <c r="J33" t="str">
        <f t="shared" si="6"/>
        <v>288,39820068i</v>
      </c>
      <c r="K33" t="str">
        <f t="shared" si="7"/>
        <v>-163,274108104057i</v>
      </c>
      <c r="L33" s="4">
        <f t="shared" si="8"/>
        <v>-163.27410810405701</v>
      </c>
      <c r="N33">
        <f t="shared" si="9"/>
        <v>-0.56614121627347491</v>
      </c>
      <c r="O33" s="4" t="str">
        <f t="shared" si="10"/>
        <v>-163,274108104057</v>
      </c>
    </row>
    <row r="34" spans="1:17" hidden="1" x14ac:dyDescent="0.25">
      <c r="A34">
        <v>2800</v>
      </c>
      <c r="B34">
        <f t="shared" si="0"/>
        <v>17592.918560000002</v>
      </c>
      <c r="D34" t="str">
        <f t="shared" si="1"/>
        <v>879,645928i</v>
      </c>
      <c r="E34" t="str">
        <f t="shared" si="2"/>
        <v>-0,00113682104147704i</v>
      </c>
      <c r="F34" t="str">
        <f t="shared" si="3"/>
        <v>0,003518583712i</v>
      </c>
      <c r="G34" t="str">
        <f t="shared" si="4"/>
        <v>0,00238176267052296i</v>
      </c>
      <c r="I34" t="str">
        <f t="shared" si="5"/>
        <v>-419,857113547099i</v>
      </c>
      <c r="J34" t="str">
        <f t="shared" si="6"/>
        <v>299,07961552i</v>
      </c>
      <c r="K34" t="str">
        <f t="shared" si="7"/>
        <v>-120,777498027099i</v>
      </c>
      <c r="L34" s="4">
        <f t="shared" si="8"/>
        <v>-120.777498027099</v>
      </c>
      <c r="N34">
        <f t="shared" si="9"/>
        <v>-0.40383059145340677</v>
      </c>
      <c r="O34" s="4" t="str">
        <f t="shared" si="10"/>
        <v>-120,777498027099</v>
      </c>
    </row>
    <row r="35" spans="1:17" hidden="1" x14ac:dyDescent="0.25">
      <c r="A35">
        <v>2900</v>
      </c>
      <c r="B35">
        <f t="shared" si="0"/>
        <v>18221.237079999999</v>
      </c>
      <c r="D35" t="str">
        <f t="shared" si="1"/>
        <v>911,061854i</v>
      </c>
      <c r="E35" t="str">
        <f t="shared" si="2"/>
        <v>-0,00109762031590887i</v>
      </c>
      <c r="F35" t="str">
        <f t="shared" si="3"/>
        <v>0,003644247416i</v>
      </c>
      <c r="G35" t="str">
        <f t="shared" si="4"/>
        <v>0,00254662710009113i</v>
      </c>
      <c r="I35" t="str">
        <f t="shared" si="5"/>
        <v>-392,676257927286i</v>
      </c>
      <c r="J35" t="str">
        <f t="shared" si="6"/>
        <v>309,76103036i</v>
      </c>
      <c r="K35" t="str">
        <f t="shared" si="7"/>
        <v>-82,915227567286i</v>
      </c>
      <c r="L35" s="4">
        <f t="shared" si="8"/>
        <v>-82.915227567285996</v>
      </c>
      <c r="N35">
        <f t="shared" si="9"/>
        <v>-0.26767481845899888</v>
      </c>
      <c r="O35" s="4" t="str">
        <f t="shared" si="10"/>
        <v>-82,9152275672854</v>
      </c>
    </row>
    <row r="36" spans="1:17" x14ac:dyDescent="0.25">
      <c r="A36" s="17">
        <v>3000</v>
      </c>
      <c r="B36" s="17">
        <f t="shared" si="0"/>
        <v>18849.5556</v>
      </c>
      <c r="C36" s="17"/>
      <c r="D36" s="17" t="str">
        <f t="shared" si="1"/>
        <v>942,47778i</v>
      </c>
      <c r="E36" s="17" t="str">
        <f t="shared" si="2"/>
        <v>-0,00106103297204524i</v>
      </c>
      <c r="F36" s="17" t="str">
        <f t="shared" si="3"/>
        <v>0,00376991112i</v>
      </c>
      <c r="G36" s="17" t="str">
        <f t="shared" si="4"/>
        <v>0,00270887814795476i</v>
      </c>
      <c r="H36" s="17"/>
      <c r="I36" s="17" t="str">
        <f t="shared" si="5"/>
        <v>-369,156508850357i</v>
      </c>
      <c r="J36" s="17" t="str">
        <f t="shared" si="6"/>
        <v>320,4424452i</v>
      </c>
      <c r="K36" s="17" t="str">
        <f t="shared" si="7"/>
        <v>-48,714063650357i</v>
      </c>
      <c r="L36" s="37">
        <f t="shared" si="8"/>
        <v>-48.714063650356998</v>
      </c>
      <c r="M36" s="17"/>
      <c r="N36" s="17">
        <f t="shared" si="9"/>
        <v>-0.15202125804511513</v>
      </c>
      <c r="O36" s="38" t="str">
        <f t="shared" si="10"/>
        <v>-48,7140636503569</v>
      </c>
      <c r="P36" s="30"/>
      <c r="Q36" s="17"/>
    </row>
    <row r="37" spans="1:17" s="1" customFormat="1" x14ac:dyDescent="0.25">
      <c r="A37" s="1">
        <v>3100</v>
      </c>
      <c r="B37" s="1">
        <f t="shared" si="0"/>
        <v>19477.87412</v>
      </c>
      <c r="D37" s="1" t="str">
        <f t="shared" si="1"/>
        <v>973,893706i</v>
      </c>
      <c r="E37" s="1" t="str">
        <f t="shared" si="2"/>
        <v>-0,00102680610197926i</v>
      </c>
      <c r="F37" s="1" t="str">
        <f t="shared" si="3"/>
        <v>0,003895574824i</v>
      </c>
      <c r="G37" s="1" t="str">
        <f t="shared" si="4"/>
        <v>0,00286876872202074i</v>
      </c>
      <c r="I37" s="1" t="str">
        <f t="shared" si="5"/>
        <v>-348,581603084269i</v>
      </c>
      <c r="J37" s="1" t="str">
        <f t="shared" si="6"/>
        <v>331,12386004i</v>
      </c>
      <c r="K37" s="1" t="str">
        <f t="shared" si="7"/>
        <v>-17,457743044269i</v>
      </c>
      <c r="L37" s="4">
        <f t="shared" si="8"/>
        <v>-17.457743044269002</v>
      </c>
      <c r="N37">
        <f t="shared" si="9"/>
        <v>-5.2722697307771058E-2</v>
      </c>
      <c r="O37" s="4" t="str">
        <f t="shared" si="10"/>
        <v>-17,4577430442697</v>
      </c>
    </row>
    <row r="38" spans="1:17" s="1" customFormat="1" x14ac:dyDescent="0.25">
      <c r="A38" s="1">
        <v>3200</v>
      </c>
      <c r="B38" s="1">
        <f t="shared" si="0"/>
        <v>20106.192640000001</v>
      </c>
      <c r="D38" s="1" t="str">
        <f t="shared" ref="D38:D58" si="11">IMPRODUCT($E$1,$C$2,B38)</f>
        <v>1005,309632i</v>
      </c>
      <c r="E38" s="1" t="str">
        <f t="shared" si="2"/>
        <v>-0,000994718411292413i</v>
      </c>
      <c r="F38" s="1" t="str">
        <f t="shared" ref="F38:F58" si="12">IMPRODUCT($E$1,B38,$C$4)</f>
        <v>0,004021238528i</v>
      </c>
      <c r="G38" s="1" t="str">
        <f t="shared" ref="G38:G58" si="13">IMSUM(E38,F38)</f>
        <v>0,00302652011670759i</v>
      </c>
      <c r="I38" s="1" t="str">
        <f t="shared" ref="I38:I58" si="14">IMDIV(1,G38)</f>
        <v>-330,412474207458i</v>
      </c>
      <c r="J38" s="1" t="str">
        <f t="shared" ref="J38:J58" si="15">IMPRODUCT($E$1,B38,$C$3)</f>
        <v>341,80527488i</v>
      </c>
      <c r="K38" s="1" t="str">
        <f t="shared" ref="K38:K58" si="16">IMSUM(I38,J38)</f>
        <v>11,392800672542i</v>
      </c>
      <c r="L38" s="4">
        <f t="shared" si="8"/>
        <v>11.392800672542</v>
      </c>
      <c r="N38">
        <f t="shared" si="9"/>
        <v>3.3331260544593441E-2</v>
      </c>
      <c r="O38" s="4" t="str">
        <f t="shared" si="10"/>
        <v>11,3928006725417</v>
      </c>
    </row>
    <row r="39" spans="1:17" hidden="1" x14ac:dyDescent="0.25">
      <c r="A39">
        <v>3300</v>
      </c>
      <c r="B39">
        <f t="shared" si="0"/>
        <v>20734.511160000002</v>
      </c>
      <c r="D39" t="str">
        <f t="shared" si="11"/>
        <v>1036,725558i</v>
      </c>
      <c r="E39" t="str">
        <f t="shared" si="2"/>
        <v>-0,000964575429132036i</v>
      </c>
      <c r="F39" t="str">
        <f t="shared" si="12"/>
        <v>0,004146902232i</v>
      </c>
      <c r="G39" t="str">
        <f t="shared" si="13"/>
        <v>0,00318232680286796i</v>
      </c>
      <c r="I39" t="str">
        <f t="shared" si="14"/>
        <v>-314,235483011608i</v>
      </c>
      <c r="J39" t="str">
        <f t="shared" si="15"/>
        <v>352,48668972i</v>
      </c>
      <c r="K39" t="str">
        <f t="shared" si="16"/>
        <v>38,251206708392i</v>
      </c>
      <c r="L39" s="4">
        <f t="shared" si="8"/>
        <v>38.251206708391997</v>
      </c>
      <c r="N39">
        <f t="shared" si="9"/>
        <v>0.10851815919284073</v>
      </c>
      <c r="O39" s="4" t="str">
        <f t="shared" si="10"/>
        <v>38,2512067083924</v>
      </c>
    </row>
    <row r="40" spans="1:17" hidden="1" x14ac:dyDescent="0.25">
      <c r="A40">
        <v>3400</v>
      </c>
      <c r="B40">
        <f t="shared" si="0"/>
        <v>21362.829679999999</v>
      </c>
      <c r="D40" t="str">
        <f t="shared" si="11"/>
        <v>1068,141484i</v>
      </c>
      <c r="E40" t="str">
        <f t="shared" si="2"/>
        <v>-0,00093620556356933i</v>
      </c>
      <c r="F40" t="str">
        <f t="shared" si="12"/>
        <v>0,004272565936i</v>
      </c>
      <c r="G40" t="str">
        <f t="shared" si="13"/>
        <v>0,00333636037243067i</v>
      </c>
      <c r="I40" t="str">
        <f t="shared" si="14"/>
        <v>-299,72781365685i</v>
      </c>
      <c r="J40" t="str">
        <f t="shared" si="15"/>
        <v>363,16810456i</v>
      </c>
      <c r="K40" t="str">
        <f t="shared" si="16"/>
        <v>63,44029090315i</v>
      </c>
      <c r="L40" s="4">
        <f t="shared" si="8"/>
        <v>63.44029090315</v>
      </c>
      <c r="N40">
        <f t="shared" si="9"/>
        <v>0.17468574499407485</v>
      </c>
      <c r="O40" s="4" t="str">
        <f t="shared" si="10"/>
        <v>63,4402909031497</v>
      </c>
    </row>
    <row r="41" spans="1:17" x14ac:dyDescent="0.25">
      <c r="A41" s="17">
        <v>3500</v>
      </c>
      <c r="B41" s="17">
        <f t="shared" si="0"/>
        <v>21991.1482</v>
      </c>
      <c r="C41" s="17"/>
      <c r="D41" s="17" t="str">
        <f t="shared" si="11"/>
        <v>1099,55741i</v>
      </c>
      <c r="E41" s="17" t="str">
        <f t="shared" si="2"/>
        <v>-0,000909456833181634i</v>
      </c>
      <c r="F41" s="17" t="str">
        <f t="shared" si="12"/>
        <v>0,00439822964i</v>
      </c>
      <c r="G41" s="17" t="str">
        <f t="shared" si="13"/>
        <v>0,00348877280681837i</v>
      </c>
      <c r="H41" s="17"/>
      <c r="I41" s="17" t="str">
        <f t="shared" si="14"/>
        <v>-286,63374067971i</v>
      </c>
      <c r="J41" s="17" t="str">
        <f t="shared" si="15"/>
        <v>373,8495194i</v>
      </c>
      <c r="K41" s="17" t="str">
        <f t="shared" si="16"/>
        <v>87,21577872029i</v>
      </c>
      <c r="L41" s="39">
        <f t="shared" si="8"/>
        <v>87.215778720290004</v>
      </c>
      <c r="M41" s="17"/>
      <c r="N41" s="17">
        <f t="shared" si="9"/>
        <v>0.23329113505419136</v>
      </c>
      <c r="O41" s="40" t="str">
        <f t="shared" si="10"/>
        <v>87,2157787202899</v>
      </c>
      <c r="P41" s="30">
        <f>L41/A41/(2*3.1415926)</f>
        <v>3.9659492959212561E-3</v>
      </c>
      <c r="Q41" s="17"/>
    </row>
    <row r="42" spans="1:17" hidden="1" x14ac:dyDescent="0.25">
      <c r="A42">
        <v>3600</v>
      </c>
      <c r="B42">
        <f t="shared" si="0"/>
        <v>22619.46672</v>
      </c>
      <c r="D42" t="str">
        <f t="shared" si="11"/>
        <v>1130,973336i</v>
      </c>
      <c r="E42" t="str">
        <f t="shared" si="2"/>
        <v>-0,000884194143371033i</v>
      </c>
      <c r="F42" t="str">
        <f t="shared" si="12"/>
        <v>0,004523893344i</v>
      </c>
      <c r="G42" t="str">
        <f t="shared" si="13"/>
        <v>0,00363969920062897i</v>
      </c>
      <c r="I42" t="str">
        <f t="shared" si="14"/>
        <v>-274,747979126185i</v>
      </c>
      <c r="J42" t="str">
        <f t="shared" si="15"/>
        <v>384,53093424i</v>
      </c>
      <c r="K42" t="str">
        <f t="shared" si="16"/>
        <v>109,782955113815i</v>
      </c>
      <c r="L42" s="4">
        <f t="shared" si="8"/>
        <v>109.78295511381501</v>
      </c>
      <c r="N42">
        <f t="shared" si="9"/>
        <v>0.28549837045176552</v>
      </c>
      <c r="O42" s="4" t="str">
        <f t="shared" si="10"/>
        <v>109,782955113815</v>
      </c>
    </row>
    <row r="43" spans="1:17" hidden="1" x14ac:dyDescent="0.25">
      <c r="A43">
        <v>3700</v>
      </c>
      <c r="B43">
        <f t="shared" si="0"/>
        <v>23247.785240000001</v>
      </c>
      <c r="D43" t="str">
        <f t="shared" si="11"/>
        <v>1162,389262i</v>
      </c>
      <c r="E43" t="str">
        <f t="shared" si="2"/>
        <v>-0,000860297004361006i</v>
      </c>
      <c r="F43" t="str">
        <f t="shared" si="12"/>
        <v>0,004649557048i</v>
      </c>
      <c r="G43" t="str">
        <f t="shared" si="13"/>
        <v>0,00378926004363899i</v>
      </c>
      <c r="I43" t="str">
        <f t="shared" si="14"/>
        <v>-263,903767090014i</v>
      </c>
      <c r="J43" t="str">
        <f t="shared" si="15"/>
        <v>395,21234908i</v>
      </c>
      <c r="K43" t="str">
        <f t="shared" si="16"/>
        <v>131,308581989986i</v>
      </c>
      <c r="L43" s="4">
        <f t="shared" si="8"/>
        <v>131.30858198998601</v>
      </c>
      <c r="N43">
        <f t="shared" si="9"/>
        <v>0.33224817568493209</v>
      </c>
      <c r="O43" s="4" t="str">
        <f t="shared" si="10"/>
        <v>131,308581989987</v>
      </c>
    </row>
    <row r="44" spans="1:17" hidden="1" x14ac:dyDescent="0.25">
      <c r="A44">
        <v>3800</v>
      </c>
      <c r="B44">
        <f t="shared" si="0"/>
        <v>23876.103760000002</v>
      </c>
      <c r="D44" t="str">
        <f t="shared" si="11"/>
        <v>1193,805188i</v>
      </c>
      <c r="E44" t="str">
        <f t="shared" si="2"/>
        <v>-0,0008376576095094i</v>
      </c>
      <c r="F44" t="str">
        <f t="shared" si="12"/>
        <v>0,004775220752i</v>
      </c>
      <c r="G44" t="str">
        <f t="shared" si="13"/>
        <v>0,0039375631424906i</v>
      </c>
      <c r="I44" t="str">
        <f t="shared" si="14"/>
        <v>-253,964181350874i</v>
      </c>
      <c r="J44" t="str">
        <f t="shared" si="15"/>
        <v>405,89376392i</v>
      </c>
      <c r="K44" t="str">
        <f t="shared" si="16"/>
        <v>151,929582569126i</v>
      </c>
      <c r="L44" s="4">
        <f t="shared" si="8"/>
        <v>151.92958256912601</v>
      </c>
      <c r="N44">
        <f t="shared" si="9"/>
        <v>0.37430873808416248</v>
      </c>
      <c r="O44" s="4" t="str">
        <f t="shared" si="10"/>
        <v>151,929582569126</v>
      </c>
    </row>
    <row r="45" spans="1:17" hidden="1" x14ac:dyDescent="0.25">
      <c r="A45">
        <v>3900</v>
      </c>
      <c r="B45">
        <f t="shared" si="0"/>
        <v>24504.422279999999</v>
      </c>
      <c r="D45" t="str">
        <f t="shared" si="11"/>
        <v>1225,221114i</v>
      </c>
      <c r="E45" t="str">
        <f t="shared" si="2"/>
        <v>-0,000816179209265569i</v>
      </c>
      <c r="F45" t="str">
        <f t="shared" si="12"/>
        <v>0,004900884456i</v>
      </c>
      <c r="G45" t="str">
        <f t="shared" si="13"/>
        <v>0,00408470524673443i</v>
      </c>
      <c r="I45" t="str">
        <f t="shared" si="14"/>
        <v>-244,815706298383i</v>
      </c>
      <c r="J45" t="str">
        <f t="shared" si="15"/>
        <v>416,57517876i</v>
      </c>
      <c r="K45" t="str">
        <f t="shared" si="16"/>
        <v>171,759472461617i</v>
      </c>
      <c r="L45" s="4">
        <f t="shared" si="8"/>
        <v>171.75947246161701</v>
      </c>
      <c r="N45">
        <f t="shared" si="9"/>
        <v>0.41231326593410011</v>
      </c>
      <c r="O45" s="4" t="str">
        <f t="shared" si="10"/>
        <v>171,759472461617</v>
      </c>
    </row>
    <row r="46" spans="1:17" x14ac:dyDescent="0.25">
      <c r="A46" s="17">
        <v>4000</v>
      </c>
      <c r="B46" s="17">
        <f t="shared" si="0"/>
        <v>25132.7408</v>
      </c>
      <c r="C46" s="17"/>
      <c r="D46" s="17" t="str">
        <f t="shared" si="11"/>
        <v>1256,63704i</v>
      </c>
      <c r="E46" s="17" t="str">
        <f t="shared" si="2"/>
        <v>-0,00079577472903393i</v>
      </c>
      <c r="F46" s="17" t="str">
        <f t="shared" si="12"/>
        <v>0,00502654816i</v>
      </c>
      <c r="G46" s="17" t="str">
        <f t="shared" si="13"/>
        <v>0,00423077343096607i</v>
      </c>
      <c r="H46" s="17"/>
      <c r="I46" s="17" t="str">
        <f t="shared" si="14"/>
        <v>-236,363401708244i</v>
      </c>
      <c r="J46" s="17" t="str">
        <f t="shared" si="15"/>
        <v>427,2565936i</v>
      </c>
      <c r="K46" s="17" t="str">
        <f t="shared" si="16"/>
        <v>190,893191891756i</v>
      </c>
      <c r="L46" s="37">
        <f t="shared" si="8"/>
        <v>190.893191891756</v>
      </c>
      <c r="M46" s="17"/>
      <c r="N46" s="17">
        <f t="shared" si="9"/>
        <v>0.44678817074142357</v>
      </c>
      <c r="O46" s="38" t="str">
        <f t="shared" si="10"/>
        <v>190,893191891756</v>
      </c>
      <c r="P46" s="30">
        <f>L46/A46/(2*3.1415926)</f>
        <v>7.5953989026042073E-3</v>
      </c>
      <c r="Q46" s="17"/>
    </row>
    <row r="47" spans="1:17" hidden="1" x14ac:dyDescent="0.25">
      <c r="A47">
        <v>4100</v>
      </c>
      <c r="B47">
        <f t="shared" si="0"/>
        <v>25761.05932</v>
      </c>
      <c r="D47" t="str">
        <f t="shared" si="11"/>
        <v>1288,052966i</v>
      </c>
      <c r="E47" t="str">
        <f t="shared" si="2"/>
        <v>-0,000776365589301395i</v>
      </c>
      <c r="F47" t="str">
        <f t="shared" si="12"/>
        <v>0,005152211864i</v>
      </c>
      <c r="G47" t="str">
        <f t="shared" si="13"/>
        <v>0,00437584627469861i</v>
      </c>
      <c r="I47" t="str">
        <f t="shared" si="14"/>
        <v>-228,527223586911i</v>
      </c>
      <c r="J47" t="str">
        <f t="shared" si="15"/>
        <v>437,93800844i</v>
      </c>
      <c r="K47" t="str">
        <f t="shared" si="16"/>
        <v>209,410784853089i</v>
      </c>
      <c r="L47" s="4">
        <f t="shared" si="8"/>
        <v>209.41078485308901</v>
      </c>
      <c r="N47">
        <f t="shared" si="9"/>
        <v>0.47817449231922393</v>
      </c>
      <c r="O47" s="4" t="str">
        <f t="shared" si="10"/>
        <v>209,410784853089</v>
      </c>
    </row>
    <row r="48" spans="1:17" hidden="1" x14ac:dyDescent="0.25">
      <c r="A48">
        <v>4200</v>
      </c>
      <c r="B48">
        <f t="shared" si="0"/>
        <v>26389.377840000001</v>
      </c>
      <c r="D48" t="str">
        <f t="shared" si="11"/>
        <v>1319,468892i</v>
      </c>
      <c r="E48" t="str">
        <f t="shared" si="2"/>
        <v>-0,000757880694318029i</v>
      </c>
      <c r="F48" t="str">
        <f t="shared" si="12"/>
        <v>0,005277875568i</v>
      </c>
      <c r="G48" t="str">
        <f t="shared" si="13"/>
        <v>0,00451999487368197i</v>
      </c>
      <c r="I48" t="str">
        <f t="shared" si="14"/>
        <v>-221,239188969567i</v>
      </c>
      <c r="J48" t="str">
        <f t="shared" si="15"/>
        <v>448,61942328i</v>
      </c>
      <c r="K48" t="str">
        <f t="shared" si="16"/>
        <v>227,380234310433i</v>
      </c>
      <c r="L48" s="4">
        <f t="shared" si="8"/>
        <v>227.380234310433</v>
      </c>
      <c r="N48">
        <f t="shared" si="9"/>
        <v>0.50684438192172665</v>
      </c>
      <c r="O48" s="4" t="str">
        <f t="shared" si="10"/>
        <v>227,380234310433</v>
      </c>
    </row>
    <row r="49" spans="1:17" hidden="1" x14ac:dyDescent="0.25">
      <c r="A49">
        <v>4300</v>
      </c>
      <c r="B49">
        <f t="shared" si="0"/>
        <v>27017.696360000002</v>
      </c>
      <c r="D49" t="str">
        <f t="shared" si="11"/>
        <v>1350,884818i</v>
      </c>
      <c r="E49" t="str">
        <f t="shared" si="2"/>
        <v>-0,000740255561892028i</v>
      </c>
      <c r="F49" t="str">
        <f t="shared" si="12"/>
        <v>0,005403539272i</v>
      </c>
      <c r="G49" t="str">
        <f t="shared" si="13"/>
        <v>0,00466328371010797i</v>
      </c>
      <c r="I49" t="str">
        <f t="shared" si="14"/>
        <v>-214,44116681823i</v>
      </c>
      <c r="J49" t="str">
        <f t="shared" si="15"/>
        <v>459,30083812i</v>
      </c>
      <c r="K49" t="str">
        <f t="shared" si="16"/>
        <v>244,85967130177i</v>
      </c>
      <c r="L49" s="4">
        <f t="shared" si="8"/>
        <v>244.85967130176999</v>
      </c>
      <c r="N49">
        <f t="shared" si="9"/>
        <v>0.53311392224761422</v>
      </c>
      <c r="O49" s="4" t="str">
        <f t="shared" si="10"/>
        <v>244,85967130177</v>
      </c>
    </row>
    <row r="50" spans="1:17" hidden="1" x14ac:dyDescent="0.25">
      <c r="A50">
        <v>4400</v>
      </c>
      <c r="B50">
        <f t="shared" si="0"/>
        <v>27646.014879999999</v>
      </c>
      <c r="D50" t="str">
        <f t="shared" si="11"/>
        <v>1382,300744i</v>
      </c>
      <c r="E50" t="str">
        <f t="shared" si="2"/>
        <v>-0,000723431571849027i</v>
      </c>
      <c r="F50" t="str">
        <f t="shared" si="12"/>
        <v>0,005529202976i</v>
      </c>
      <c r="G50" t="str">
        <f t="shared" si="13"/>
        <v>0,00480577140415097i</v>
      </c>
      <c r="I50" t="str">
        <f t="shared" si="14"/>
        <v>-208,083139188904i</v>
      </c>
      <c r="J50" t="str">
        <f t="shared" si="15"/>
        <v>469,98225296i</v>
      </c>
      <c r="K50" t="str">
        <f t="shared" si="16"/>
        <v>261,899113771096i</v>
      </c>
      <c r="L50" s="4">
        <f t="shared" si="8"/>
        <v>261.89911377109598</v>
      </c>
      <c r="N50">
        <f t="shared" si="9"/>
        <v>0.55725319865085732</v>
      </c>
      <c r="O50" s="4" t="str">
        <f t="shared" si="10"/>
        <v>261,899113771096</v>
      </c>
    </row>
    <row r="51" spans="1:17" x14ac:dyDescent="0.25">
      <c r="A51" s="17">
        <v>4500</v>
      </c>
      <c r="B51" s="17">
        <f t="shared" si="0"/>
        <v>28274.3334</v>
      </c>
      <c r="C51" s="17"/>
      <c r="D51" s="17" t="str">
        <f t="shared" si="11"/>
        <v>1413,71667i</v>
      </c>
      <c r="E51" s="17" t="str">
        <f t="shared" si="2"/>
        <v>-0,000707355314696827i</v>
      </c>
      <c r="F51" s="17" t="str">
        <f t="shared" si="12"/>
        <v>0,00565486668i</v>
      </c>
      <c r="G51" s="17" t="str">
        <f t="shared" si="13"/>
        <v>0,00494751136530317i</v>
      </c>
      <c r="H51" s="17"/>
      <c r="I51" s="17" t="str">
        <f t="shared" si="14"/>
        <v>-202,121819671398i</v>
      </c>
      <c r="J51" s="17" t="str">
        <f t="shared" si="15"/>
        <v>480,6636678i</v>
      </c>
      <c r="K51" s="17" t="str">
        <f t="shared" si="16"/>
        <v>278,541848128602i</v>
      </c>
      <c r="L51" s="37">
        <f t="shared" si="8"/>
        <v>278.541848128602</v>
      </c>
      <c r="M51" s="17"/>
      <c r="N51" s="17">
        <f t="shared" si="9"/>
        <v>0.57949428423306781</v>
      </c>
      <c r="O51" s="38" t="str">
        <f t="shared" si="10"/>
        <v>278,541848128602</v>
      </c>
      <c r="P51" s="30">
        <f>L51/A51/(2*3.1415926)</f>
        <v>9.8514028319621506E-3</v>
      </c>
      <c r="Q51" s="17"/>
    </row>
    <row r="52" spans="1:17" hidden="1" x14ac:dyDescent="0.25">
      <c r="A52">
        <v>4600</v>
      </c>
      <c r="B52">
        <f t="shared" si="0"/>
        <v>28902.65192</v>
      </c>
      <c r="D52" t="str">
        <f t="shared" si="11"/>
        <v>1445,132596i</v>
      </c>
      <c r="E52" t="str">
        <f t="shared" si="2"/>
        <v>-0,000691978025246896i</v>
      </c>
      <c r="F52" t="str">
        <f t="shared" si="12"/>
        <v>0,005780530384i</v>
      </c>
      <c r="G52" t="str">
        <f t="shared" si="13"/>
        <v>0,0050885523587531i</v>
      </c>
      <c r="I52" t="str">
        <f t="shared" si="14"/>
        <v>-196,519546129823i</v>
      </c>
      <c r="J52" t="str">
        <f t="shared" si="15"/>
        <v>491,34508264i</v>
      </c>
      <c r="K52" t="str">
        <f t="shared" si="16"/>
        <v>294,825536510177i</v>
      </c>
      <c r="L52" s="4">
        <f t="shared" si="8"/>
        <v>294.82553651017702</v>
      </c>
      <c r="N52">
        <f t="shared" si="9"/>
        <v>0.60003762513726167</v>
      </c>
      <c r="O52" s="4" t="str">
        <f t="shared" si="10"/>
        <v>294,825536510177</v>
      </c>
    </row>
    <row r="53" spans="1:17" hidden="1" x14ac:dyDescent="0.25">
      <c r="A53">
        <v>4700</v>
      </c>
      <c r="B53">
        <f t="shared" si="0"/>
        <v>29530.970440000001</v>
      </c>
      <c r="D53" t="str">
        <f t="shared" si="11"/>
        <v>1476,548522i</v>
      </c>
      <c r="E53" t="str">
        <f t="shared" si="2"/>
        <v>-0,000677255088539515i</v>
      </c>
      <c r="F53" t="str">
        <f t="shared" si="12"/>
        <v>0,005906194088i</v>
      </c>
      <c r="G53" t="str">
        <f t="shared" si="13"/>
        <v>0,00522893899946048i</v>
      </c>
      <c r="I53" t="str">
        <f t="shared" si="14"/>
        <v>-191,243386106279i</v>
      </c>
      <c r="J53" t="str">
        <f t="shared" si="15"/>
        <v>502,02649748i</v>
      </c>
      <c r="K53" t="str">
        <f t="shared" si="16"/>
        <v>310,783111373721i</v>
      </c>
      <c r="L53" s="4">
        <f t="shared" si="8"/>
        <v>310.783111373721</v>
      </c>
      <c r="N53">
        <f t="shared" si="9"/>
        <v>0.61905718708822244</v>
      </c>
      <c r="O53" s="4" t="str">
        <f t="shared" si="10"/>
        <v>310,783111373721</v>
      </c>
    </row>
    <row r="54" spans="1:17" hidden="1" x14ac:dyDescent="0.25">
      <c r="A54">
        <v>4800</v>
      </c>
      <c r="B54">
        <f t="shared" si="0"/>
        <v>30159.288960000002</v>
      </c>
      <c r="D54" t="str">
        <f t="shared" si="11"/>
        <v>1507,964448i</v>
      </c>
      <c r="E54" t="str">
        <f t="shared" si="2"/>
        <v>-0,000663145607528275i</v>
      </c>
      <c r="F54" t="str">
        <f t="shared" si="12"/>
        <v>0,006031857792i</v>
      </c>
      <c r="G54" t="str">
        <f t="shared" si="13"/>
        <v>0,00536871218447173i</v>
      </c>
      <c r="I54" t="str">
        <f t="shared" si="14"/>
        <v>-186,264408602935i</v>
      </c>
      <c r="J54" t="str">
        <f t="shared" si="15"/>
        <v>512,70791232i</v>
      </c>
      <c r="K54" t="str">
        <f t="shared" si="16"/>
        <v>326,443503717065i</v>
      </c>
      <c r="L54" s="4">
        <f t="shared" si="8"/>
        <v>326.44350371706503</v>
      </c>
      <c r="N54">
        <f t="shared" si="9"/>
        <v>0.63670463410621037</v>
      </c>
      <c r="O54" s="4" t="str">
        <f t="shared" si="10"/>
        <v>326,443503717065</v>
      </c>
    </row>
    <row r="55" spans="1:17" hidden="1" x14ac:dyDescent="0.25">
      <c r="A55">
        <v>4900</v>
      </c>
      <c r="B55">
        <f t="shared" si="0"/>
        <v>30787.607480000002</v>
      </c>
      <c r="D55" t="str">
        <f t="shared" si="11"/>
        <v>1539,380374i</v>
      </c>
      <c r="E55" t="str">
        <f t="shared" si="2"/>
        <v>-0,000649612023701167i</v>
      </c>
      <c r="F55" t="str">
        <f t="shared" si="12"/>
        <v>0,006157521496i</v>
      </c>
      <c r="G55" t="str">
        <f t="shared" si="13"/>
        <v>0,00550790947229883i</v>
      </c>
      <c r="I55" t="str">
        <f t="shared" si="14"/>
        <v>-181,557087136116i</v>
      </c>
      <c r="J55" t="str">
        <f t="shared" si="15"/>
        <v>523,38932716i</v>
      </c>
      <c r="K55" t="str">
        <f t="shared" si="16"/>
        <v>341,832240023884i</v>
      </c>
      <c r="L55" s="4">
        <f t="shared" si="8"/>
        <v>341.83224002388403</v>
      </c>
      <c r="N55">
        <f t="shared" si="9"/>
        <v>0.65311274473005376</v>
      </c>
      <c r="O55" s="4" t="str">
        <f t="shared" si="10"/>
        <v>341,832240023884</v>
      </c>
    </row>
    <row r="56" spans="1:17" ht="15.75" thickBot="1" x14ac:dyDescent="0.3">
      <c r="A56" s="17">
        <v>5000</v>
      </c>
      <c r="B56" s="17">
        <f t="shared" si="0"/>
        <v>31415.925999999999</v>
      </c>
      <c r="C56" s="17"/>
      <c r="D56" s="17" t="str">
        <f t="shared" si="11"/>
        <v>1570,7963i</v>
      </c>
      <c r="E56" s="17" t="str">
        <f t="shared" si="2"/>
        <v>-0,000636619783227144i</v>
      </c>
      <c r="F56" s="17" t="str">
        <f t="shared" si="12"/>
        <v>0,0062831852i</v>
      </c>
      <c r="G56" s="17" t="str">
        <f t="shared" si="13"/>
        <v>0,00564656541677286i</v>
      </c>
      <c r="H56" s="17"/>
      <c r="I56" s="17" t="str">
        <f t="shared" si="14"/>
        <v>-177,098807184549i</v>
      </c>
      <c r="J56" s="17" t="str">
        <f t="shared" si="15"/>
        <v>534,070742i</v>
      </c>
      <c r="K56" s="17" t="str">
        <f t="shared" si="16"/>
        <v>356,971934815451i</v>
      </c>
      <c r="L56" s="18">
        <f t="shared" si="8"/>
        <v>356.97193481545099</v>
      </c>
      <c r="M56" s="17"/>
      <c r="N56" s="17">
        <f t="shared" si="9"/>
        <v>0.66839822282466621</v>
      </c>
      <c r="O56" s="33" t="str">
        <f t="shared" si="10"/>
        <v>356,971934815451</v>
      </c>
      <c r="P56" s="30">
        <f>L56/A56/(2*3.1415926)</f>
        <v>1.136276978801933E-2</v>
      </c>
      <c r="Q56" s="17"/>
    </row>
    <row r="57" spans="1:17" ht="15.75" hidden="1" thickBot="1" x14ac:dyDescent="0.3">
      <c r="A57">
        <v>5100</v>
      </c>
      <c r="B57">
        <f t="shared" si="0"/>
        <v>32044.24452</v>
      </c>
      <c r="D57" t="str">
        <f t="shared" si="11"/>
        <v>1602,212226i</v>
      </c>
      <c r="E57" t="str">
        <f t="shared" si="2"/>
        <v>-0,000624137042379553i</v>
      </c>
      <c r="F57" t="str">
        <f t="shared" si="12"/>
        <v>0,006408848904i</v>
      </c>
      <c r="G57" t="str">
        <f t="shared" si="13"/>
        <v>0,00578471186162045i</v>
      </c>
      <c r="I57" t="str">
        <f t="shared" si="14"/>
        <v>-172,869457273171i</v>
      </c>
      <c r="J57" t="str">
        <f t="shared" si="15"/>
        <v>544,75215684i</v>
      </c>
      <c r="K57" t="str">
        <f t="shared" si="16"/>
        <v>371,882699566829i</v>
      </c>
      <c r="L57" s="4">
        <f t="shared" si="8"/>
        <v>371.88269956682899</v>
      </c>
      <c r="N57">
        <f t="shared" si="9"/>
        <v>0.68266402417577854</v>
      </c>
      <c r="O57" s="4" t="str">
        <f t="shared" si="10"/>
        <v>371,882699566829</v>
      </c>
    </row>
    <row r="58" spans="1:17" ht="15.75" hidden="1" thickBot="1" x14ac:dyDescent="0.3">
      <c r="A58">
        <v>5200</v>
      </c>
      <c r="B58">
        <f t="shared" si="0"/>
        <v>32672.563040000001</v>
      </c>
      <c r="D58" t="str">
        <f t="shared" si="11"/>
        <v>1633,628152i</v>
      </c>
      <c r="E58" t="str">
        <f t="shared" si="2"/>
        <v>-0,000612134406949177i</v>
      </c>
      <c r="F58" t="str">
        <f t="shared" si="12"/>
        <v>0,006534512608i</v>
      </c>
      <c r="G58" t="str">
        <f t="shared" si="13"/>
        <v>0,00592237820105082i</v>
      </c>
      <c r="I58" t="str">
        <f t="shared" si="14"/>
        <v>-168,851087528076i</v>
      </c>
      <c r="J58" t="str">
        <f t="shared" si="15"/>
        <v>555,43357168i</v>
      </c>
      <c r="K58" t="str">
        <f t="shared" si="16"/>
        <v>386,582484151924i</v>
      </c>
      <c r="L58" s="4">
        <f t="shared" si="8"/>
        <v>386.58248415192401</v>
      </c>
      <c r="N58">
        <f t="shared" si="9"/>
        <v>0.69600129315669967</v>
      </c>
      <c r="O58" s="4" t="str">
        <f t="shared" si="10"/>
        <v>386,582484151924</v>
      </c>
    </row>
    <row r="59" spans="1:17" x14ac:dyDescent="0.25">
      <c r="A59" s="28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34"/>
      <c r="P59" s="9"/>
    </row>
    <row r="60" spans="1:17" x14ac:dyDescent="0.25"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</row>
  </sheetData>
  <autoFilter ref="A6:O58" xr:uid="{00000000-0009-0000-0000-000000000000}">
    <filterColumn colId="0">
      <filters>
        <filter val="1000"/>
        <filter val="1500"/>
        <filter val="1600"/>
        <filter val="2000"/>
        <filter val="2500"/>
        <filter val="3000"/>
        <filter val="3100"/>
        <filter val="3200"/>
        <filter val="3500"/>
        <filter val="4000"/>
        <filter val="4500"/>
        <filter val="500"/>
        <filter val="5000"/>
      </filters>
    </filterColumn>
  </autoFilter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Гайдамакин Андрей Андреевич</dc:creator>
  <cp:lastModifiedBy>Goll Roberto</cp:lastModifiedBy>
  <dcterms:created xsi:type="dcterms:W3CDTF">2024-02-09T04:59:00Z</dcterms:created>
  <dcterms:modified xsi:type="dcterms:W3CDTF">2024-02-24T23:41:13Z</dcterms:modified>
</cp:coreProperties>
</file>