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afin\Documents\esco20221\FINANZAS\materiales\"/>
    </mc:Choice>
  </mc:AlternateContent>
  <bookViews>
    <workbookView xWindow="0" yWindow="0" windowWidth="20490" windowHeight="7755"/>
  </bookViews>
  <sheets>
    <sheet name="Estados Financieros" sheetId="2" r:id="rId1"/>
  </sheets>
  <externalReferences>
    <externalReference r:id="rId2"/>
  </externalReferences>
  <definedNames>
    <definedName name="_ac93" localSheetId="0">#REF!</definedName>
    <definedName name="_ac93">#REF!</definedName>
    <definedName name="_ac94" localSheetId="0">#REF!</definedName>
    <definedName name="_ac94">#REF!</definedName>
    <definedName name="_GoBack" localSheetId="0">'Estados Financieros'!#REF!</definedName>
    <definedName name="_pat93" localSheetId="0">#REF!</definedName>
    <definedName name="_pat93">#REF!</definedName>
    <definedName name="_pat94" localSheetId="0">#REF!</definedName>
    <definedName name="_pat94">#REF!</definedName>
    <definedName name="A" localSheetId="0">#REF!</definedName>
    <definedName name="A">#REF!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_xlnm.Print_Area" localSheetId="0">'Estados Financieros'!$A$1:$I$78</definedName>
    <definedName name="Historicos" localSheetId="0">#REF!</definedName>
    <definedName name="Historicos">#REF!</definedName>
    <definedName name="ingresosoperacionales2003">[1]pg032004!$C$16</definedName>
    <definedName name="n" localSheetId="0">#REF!</definedName>
    <definedName name="n">#REF!</definedName>
    <definedName name="P" localSheetId="0">#REF!</definedName>
    <definedName name="P">#REF!</definedName>
    <definedName name="PresentationNormalA4" localSheetId="0">#REF!</definedName>
    <definedName name="PresentationNormalA4">#REF!</definedName>
    <definedName name="rate" localSheetId="0">#REF!</definedName>
    <definedName name="rate">#REF!</definedName>
    <definedName name="TestAdd">"Test RefersTo1"</definedName>
    <definedName name="totalactivo" localSheetId="0">#REF!</definedName>
    <definedName name="totalactivo">#REF!</definedName>
    <definedName name="Totalingresoso" localSheetId="0">#REF!</definedName>
    <definedName name="Totalingresoso">#REF!</definedName>
    <definedName name="totalingresosoperacionales">[1]pg032004!$B$16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G9" i="2"/>
  <c r="C15" i="2"/>
  <c r="E15" i="2"/>
  <c r="C26" i="2"/>
  <c r="E26" i="2"/>
  <c r="C27" i="2"/>
  <c r="E27" i="2"/>
  <c r="C36" i="2"/>
  <c r="E36" i="2"/>
  <c r="C43" i="2"/>
  <c r="E43" i="2"/>
  <c r="C44" i="2"/>
  <c r="E44" i="2"/>
  <c r="C48" i="2"/>
  <c r="E48" i="2"/>
  <c r="C49" i="2"/>
  <c r="E49" i="2"/>
</calcChain>
</file>

<file path=xl/comments1.xml><?xml version="1.0" encoding="utf-8"?>
<comments xmlns="http://schemas.openxmlformats.org/spreadsheetml/2006/main">
  <authors>
    <author>Alejandro Tellez Santamaria</author>
  </authors>
  <commentList>
    <comment ref="D6" authorId="0" shapeId="0">
      <text>
        <r>
          <rPr>
            <b/>
            <sz val="10"/>
            <color rgb="FF000000"/>
            <rFont val="Tahoma"/>
            <family val="2"/>
          </rPr>
          <t>Alejandro Tellez Santamaria: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(Activo; Pasivo o Patrimonio)/Activo Total * 100</t>
        </r>
      </text>
    </comment>
    <comment ref="F6" authorId="0" shapeId="0">
      <text>
        <r>
          <rPr>
            <b/>
            <sz val="10"/>
            <color rgb="FF000000"/>
            <rFont val="Tahoma"/>
            <family val="2"/>
          </rPr>
          <t>Alejandro Tellez Santamaria: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(Activo; Pasivo o Patrimonio)/Activo Total * 100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G6" authorId="0" shapeId="0">
      <text>
        <r>
          <rPr>
            <b/>
            <sz val="10"/>
            <color rgb="FF000000"/>
            <rFont val="Tahoma"/>
            <family val="2"/>
          </rPr>
          <t>Alejandro Tellez Santamaria: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(Periodo Final/Periodo Inicial)-1*100</t>
        </r>
      </text>
    </comment>
    <comment ref="H6" authorId="0" shapeId="0">
      <text>
        <r>
          <rPr>
            <b/>
            <sz val="10"/>
            <color rgb="FF000000"/>
            <rFont val="Tahoma"/>
            <family val="2"/>
          </rPr>
          <t>Alejandro Tellez Santamaria: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Periodo Final - Periodo Inicial</t>
        </r>
      </text>
    </comment>
    <comment ref="D56" authorId="0" shapeId="0">
      <text>
        <r>
          <rPr>
            <b/>
            <sz val="10"/>
            <color rgb="FF000000"/>
            <rFont val="Tahoma"/>
            <family val="2"/>
          </rPr>
          <t>Alejandro Tellez Santamaria: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(Activo; Pasivo o Patrimonio)/Activo Total * 100</t>
        </r>
      </text>
    </comment>
    <comment ref="F56" authorId="0" shapeId="0">
      <text>
        <r>
          <rPr>
            <b/>
            <sz val="10"/>
            <color rgb="FF000000"/>
            <rFont val="Tahoma"/>
            <family val="2"/>
          </rPr>
          <t>Alejandro Tellez Santamaria: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(Activo; Pasivo o Patrimonio)/Activo Total * 100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G56" authorId="0" shapeId="0">
      <text>
        <r>
          <rPr>
            <b/>
            <sz val="10"/>
            <color rgb="FF000000"/>
            <rFont val="Tahoma"/>
            <family val="2"/>
          </rPr>
          <t>Alejandro Tellez Santamaria: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(Periodo Final/Periodo Inicial)-1*100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H56" authorId="0" shapeId="0">
      <text>
        <r>
          <rPr>
            <b/>
            <sz val="10"/>
            <color rgb="FF000000"/>
            <rFont val="Tahoma"/>
            <family val="2"/>
          </rPr>
          <t>Alejandro Tellez Santamaria: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Periodo Final - Periodo Inicial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<sst xmlns="http://schemas.openxmlformats.org/spreadsheetml/2006/main" count="85" uniqueCount="72">
  <si>
    <t xml:space="preserve">Utilidad neta del ejercicio </t>
  </si>
  <si>
    <t>Operaciones discontinuadas, después de impuestos</t>
  </si>
  <si>
    <t>Utilidad del ejercicio  de operaciones continuadas</t>
  </si>
  <si>
    <t>Impuesto sobre la renta diferido</t>
  </si>
  <si>
    <t>Impuesto sobre la renta corriente</t>
  </si>
  <si>
    <t>Utilidad antes de impuesto de renta e interés no controlante</t>
  </si>
  <si>
    <t xml:space="preserve">Otros ingresos netos  </t>
  </si>
  <si>
    <t xml:space="preserve">Participación en asociadas y negocios conjuntos </t>
  </si>
  <si>
    <t>Diferencia en cambio de activos y pasivos no operativos</t>
  </si>
  <si>
    <t xml:space="preserve">Dividendos </t>
  </si>
  <si>
    <t>Gastos financieros</t>
  </si>
  <si>
    <t>Ingresos financieros</t>
  </si>
  <si>
    <t>Utilidad operativa</t>
  </si>
  <si>
    <t xml:space="preserve">Otros ingresos (egresos) netos  operacionales      </t>
  </si>
  <si>
    <t>Diferencia en cambio de activos y pasivos operativos</t>
  </si>
  <si>
    <t>Gastos de producción</t>
  </si>
  <si>
    <t>Gastos de venta</t>
  </si>
  <si>
    <t>Gastos de administración</t>
  </si>
  <si>
    <t>Utilidad bruta</t>
  </si>
  <si>
    <t>Costos de ventas</t>
  </si>
  <si>
    <t>Del 1 de enero al 31 de diciembre</t>
  </si>
  <si>
    <t>Estado de Resultados integrales</t>
  </si>
  <si>
    <t>TOTAL PASIVO Y PATRIMONIO</t>
  </si>
  <si>
    <t>TOTAL PATRIMONIO</t>
  </si>
  <si>
    <t>Participaciones no controladoras</t>
  </si>
  <si>
    <t>Patrimonio atribuible a las participaciones controladoras</t>
  </si>
  <si>
    <t>PATRIMONIO</t>
  </si>
  <si>
    <t>TOTAL PASIVO</t>
  </si>
  <si>
    <t>Total pasivo no corriente</t>
  </si>
  <si>
    <t>Otros pasivos no corrientes</t>
  </si>
  <si>
    <t>Pasivo por impuesto diferido</t>
  </si>
  <si>
    <t>Pasivo por beneficios a empleados</t>
  </si>
  <si>
    <t>Proveedores y cuentas por pagar</t>
  </si>
  <si>
    <t>Obligaciones financieras</t>
  </si>
  <si>
    <t>Pasivos no corriente</t>
  </si>
  <si>
    <t>Total pasivo corriente</t>
  </si>
  <si>
    <t>Otros pasivos corrientes</t>
  </si>
  <si>
    <t>Provisiones corrientes</t>
  </si>
  <si>
    <t>Impuesto sobre la renta e impuestos por pagar</t>
  </si>
  <si>
    <t>Pasivo corriente</t>
  </si>
  <si>
    <t>PASIVO</t>
  </si>
  <si>
    <t>TOTAL ACTIVOS</t>
  </si>
  <si>
    <t>Total activo no corriente</t>
  </si>
  <si>
    <t xml:space="preserve">Otros activos </t>
  </si>
  <si>
    <t>Activo por impuesto diferido</t>
  </si>
  <si>
    <t>Otros activos intangibles</t>
  </si>
  <si>
    <t>Plusvalía</t>
  </si>
  <si>
    <t>Propiedades de inversión</t>
  </si>
  <si>
    <t>Propiedades, planta y equipo, neto</t>
  </si>
  <si>
    <t>Otros activos financieros no corrientes</t>
  </si>
  <si>
    <t>Inversiones en asociadas y negocios conjuntos</t>
  </si>
  <si>
    <t>Deudores comerciales y otras cuentas por cobrar,neto</t>
  </si>
  <si>
    <t>Activo no corriente</t>
  </si>
  <si>
    <t>Total activo corriente</t>
  </si>
  <si>
    <t>Activos no corrientes mantenidos para la venta</t>
  </si>
  <si>
    <t>Inventarios</t>
  </si>
  <si>
    <t xml:space="preserve">Efectivo y equivalentes de efectivo </t>
  </si>
  <si>
    <t>Activo corriente</t>
  </si>
  <si>
    <t>ACTIVO</t>
  </si>
  <si>
    <t xml:space="preserve"> Diciembre 2018</t>
  </si>
  <si>
    <t>Diciembre 2017</t>
  </si>
  <si>
    <t xml:space="preserve">Estado de Situación Financiera </t>
  </si>
  <si>
    <t>Ingresos operacionales</t>
  </si>
  <si>
    <t>Análisis Vertical 2017</t>
  </si>
  <si>
    <t>Análisis Vertical 2018</t>
  </si>
  <si>
    <t>Análisis Horizontal Relativo 2018 - 2017 (%)</t>
  </si>
  <si>
    <t>Análisis Horizontal Absoluto 2018 - 2017 ($)</t>
  </si>
  <si>
    <t>Rubro / Periodo</t>
  </si>
  <si>
    <t>A 31 de diciembre de 2018</t>
  </si>
  <si>
    <t>(Valores expresados en millones de pesos)</t>
  </si>
  <si>
    <t>Activos Intangibles</t>
  </si>
  <si>
    <t>HOTEL CINCO ESTRELLAS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</si>
</sst>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(* #,##0_);_(* \(#,##0\);_(* &quot;-&quot;??_);_(@_)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 (Cuerpo)_x0000_"/>
    </font>
    <font>
      <sz val="16"/>
      <color theme="1"/>
      <name val="Calibri (Cuerpo)_x0000_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43">
    <xf numFmtId="0" fontId="0" fillId="0" borderId="0" xfId="0"/>
    <xf numFmtId="0" fontId="3" fillId="2" borderId="0" xfId="3" applyFont="1" applyFill="1" applyAlignment="1">
      <alignment horizontal="left"/>
    </xf>
    <xf numFmtId="0" fontId="4" fillId="2" borderId="0" xfId="3" applyFont="1" applyFill="1"/>
    <xf numFmtId="0" fontId="5" fillId="2" borderId="0" xfId="3" applyFont="1" applyFill="1" applyAlignment="1">
      <alignment horizontal="left"/>
    </xf>
    <xf numFmtId="3" fontId="4" fillId="2" borderId="0" xfId="3" applyNumberFormat="1" applyFont="1" applyFill="1"/>
    <xf numFmtId="0" fontId="3" fillId="2" borderId="0" xfId="3" applyFont="1" applyFill="1" applyAlignment="1">
      <alignment horizontal="left" wrapText="1"/>
    </xf>
    <xf numFmtId="0" fontId="4" fillId="2" borderId="0" xfId="3" applyFont="1" applyFill="1" applyAlignment="1">
      <alignment wrapText="1"/>
    </xf>
    <xf numFmtId="0" fontId="6" fillId="0" borderId="1" xfId="3" applyFont="1" applyFill="1" applyBorder="1" applyAlignment="1">
      <alignment horizontal="left"/>
    </xf>
    <xf numFmtId="0" fontId="7" fillId="0" borderId="1" xfId="3" applyFont="1" applyFill="1" applyBorder="1" applyAlignment="1">
      <alignment horizontal="left"/>
    </xf>
    <xf numFmtId="3" fontId="7" fillId="0" borderId="1" xfId="3" applyNumberFormat="1" applyFont="1" applyFill="1" applyBorder="1" applyAlignment="1">
      <alignment horizontal="right"/>
    </xf>
    <xf numFmtId="3" fontId="6" fillId="0" borderId="1" xfId="3" applyNumberFormat="1" applyFont="1" applyFill="1" applyBorder="1" applyAlignment="1">
      <alignment horizontal="right"/>
    </xf>
    <xf numFmtId="0" fontId="7" fillId="0" borderId="1" xfId="3" applyFont="1" applyFill="1" applyBorder="1" applyAlignment="1">
      <alignment horizontal="right"/>
    </xf>
    <xf numFmtId="0" fontId="7" fillId="0" borderId="1" xfId="3" applyFont="1" applyFill="1" applyBorder="1" applyAlignment="1">
      <alignment horizontal="left" wrapText="1"/>
    </xf>
    <xf numFmtId="0" fontId="4" fillId="0" borderId="1" xfId="3" applyFont="1" applyFill="1" applyBorder="1" applyAlignment="1">
      <alignment horizontal="left" wrapText="1"/>
    </xf>
    <xf numFmtId="164" fontId="4" fillId="0" borderId="1" xfId="3" applyNumberFormat="1" applyFont="1" applyFill="1" applyBorder="1" applyAlignment="1">
      <alignment horizontal="right" wrapText="1"/>
    </xf>
    <xf numFmtId="3" fontId="4" fillId="0" borderId="1" xfId="3" applyNumberFormat="1" applyFont="1" applyFill="1" applyBorder="1" applyAlignment="1">
      <alignment horizontal="right" wrapText="1"/>
    </xf>
    <xf numFmtId="10" fontId="7" fillId="0" borderId="1" xfId="2" applyNumberFormat="1" applyFont="1" applyFill="1" applyBorder="1" applyAlignment="1">
      <alignment horizontal="right"/>
    </xf>
    <xf numFmtId="0" fontId="6" fillId="3" borderId="1" xfId="3" applyFont="1" applyFill="1" applyBorder="1" applyAlignment="1">
      <alignment horizontal="left"/>
    </xf>
    <xf numFmtId="0" fontId="7" fillId="3" borderId="1" xfId="3" applyFont="1" applyFill="1" applyBorder="1"/>
    <xf numFmtId="10" fontId="7" fillId="3" borderId="1" xfId="2" applyNumberFormat="1" applyFont="1" applyFill="1" applyBorder="1" applyAlignment="1">
      <alignment horizontal="right"/>
    </xf>
    <xf numFmtId="0" fontId="6" fillId="4" borderId="1" xfId="3" applyFont="1" applyFill="1" applyBorder="1" applyAlignment="1">
      <alignment horizontal="left"/>
    </xf>
    <xf numFmtId="10" fontId="7" fillId="4" borderId="1" xfId="2" applyNumberFormat="1" applyFont="1" applyFill="1" applyBorder="1" applyAlignment="1">
      <alignment horizontal="right"/>
    </xf>
    <xf numFmtId="3" fontId="6" fillId="3" borderId="1" xfId="3" applyNumberFormat="1" applyFont="1" applyFill="1" applyBorder="1" applyAlignment="1">
      <alignment horizontal="right"/>
    </xf>
    <xf numFmtId="10" fontId="6" fillId="3" borderId="1" xfId="2" applyNumberFormat="1" applyFont="1" applyFill="1" applyBorder="1" applyAlignment="1">
      <alignment horizontal="right"/>
    </xf>
    <xf numFmtId="3" fontId="6" fillId="4" borderId="1" xfId="3" applyNumberFormat="1" applyFont="1" applyFill="1" applyBorder="1" applyAlignment="1">
      <alignment horizontal="right"/>
    </xf>
    <xf numFmtId="0" fontId="7" fillId="4" borderId="1" xfId="3" applyFont="1" applyFill="1" applyBorder="1" applyAlignment="1">
      <alignment horizontal="center"/>
    </xf>
    <xf numFmtId="10" fontId="6" fillId="4" borderId="1" xfId="2" applyNumberFormat="1" applyFont="1" applyFill="1" applyBorder="1" applyAlignment="1">
      <alignment horizontal="right"/>
    </xf>
    <xf numFmtId="41" fontId="7" fillId="0" borderId="1" xfId="1" applyFont="1" applyFill="1" applyBorder="1" applyAlignment="1">
      <alignment horizontal="right"/>
    </xf>
    <xf numFmtId="41" fontId="6" fillId="4" borderId="1" xfId="1" applyFont="1" applyFill="1" applyBorder="1" applyAlignment="1">
      <alignment horizontal="right"/>
    </xf>
    <xf numFmtId="41" fontId="7" fillId="4" borderId="1" xfId="1" applyFont="1" applyFill="1" applyBorder="1" applyAlignment="1">
      <alignment horizontal="right"/>
    </xf>
    <xf numFmtId="41" fontId="6" fillId="3" borderId="1" xfId="1" applyFont="1" applyFill="1" applyBorder="1" applyAlignment="1">
      <alignment horizontal="right"/>
    </xf>
    <xf numFmtId="41" fontId="7" fillId="3" borderId="1" xfId="1" applyFont="1" applyFill="1" applyBorder="1" applyAlignment="1">
      <alignment horizontal="right"/>
    </xf>
    <xf numFmtId="49" fontId="6" fillId="5" borderId="1" xfId="3" applyNumberFormat="1" applyFont="1" applyFill="1" applyBorder="1" applyAlignment="1">
      <alignment horizontal="center" vertical="center" wrapText="1"/>
    </xf>
    <xf numFmtId="49" fontId="6" fillId="5" borderId="1" xfId="3" applyNumberFormat="1" applyFont="1" applyFill="1" applyBorder="1" applyAlignment="1">
      <alignment horizontal="center" vertical="center"/>
    </xf>
    <xf numFmtId="0" fontId="6" fillId="5" borderId="1" xfId="3" applyFont="1" applyFill="1" applyBorder="1" applyAlignment="1">
      <alignment horizontal="center" vertical="center" wrapText="1"/>
    </xf>
    <xf numFmtId="10" fontId="4" fillId="0" borderId="1" xfId="2" applyNumberFormat="1" applyFont="1" applyFill="1" applyBorder="1" applyAlignment="1">
      <alignment horizontal="right" wrapText="1"/>
    </xf>
    <xf numFmtId="0" fontId="8" fillId="4" borderId="1" xfId="3" applyFont="1" applyFill="1" applyBorder="1" applyAlignment="1">
      <alignment horizontal="left" wrapText="1"/>
    </xf>
    <xf numFmtId="3" fontId="8" fillId="4" borderId="1" xfId="3" applyNumberFormat="1" applyFont="1" applyFill="1" applyBorder="1" applyAlignment="1">
      <alignment horizontal="right" wrapText="1"/>
    </xf>
    <xf numFmtId="10" fontId="8" fillId="4" borderId="1" xfId="2" applyNumberFormat="1" applyFont="1" applyFill="1" applyBorder="1" applyAlignment="1">
      <alignment horizontal="right" wrapText="1"/>
    </xf>
    <xf numFmtId="10" fontId="4" fillId="2" borderId="1" xfId="2" applyNumberFormat="1" applyFont="1" applyFill="1" applyBorder="1"/>
    <xf numFmtId="41" fontId="4" fillId="2" borderId="1" xfId="1" applyFont="1" applyFill="1" applyBorder="1"/>
    <xf numFmtId="10" fontId="8" fillId="4" borderId="1" xfId="2" applyNumberFormat="1" applyFont="1" applyFill="1" applyBorder="1"/>
    <xf numFmtId="41" fontId="8" fillId="4" borderId="1" xfId="1" applyFont="1" applyFill="1" applyBorder="1"/>
  </cellXfs>
  <cellStyles count="4">
    <cellStyle name="Millares [0]" xfId="1" builtinId="6"/>
    <cellStyle name="Normal" xfId="0" builtinId="0"/>
    <cellStyle name="Normal 15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UPERVRE/Trim012005/PG03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032004"/>
      <sheetName val="pg062004"/>
      <sheetName val="pg092004"/>
      <sheetName val="pg032005"/>
    </sheetNames>
    <sheetDataSet>
      <sheetData sheetId="0">
        <row r="16">
          <cell r="B16">
            <v>36746</v>
          </cell>
          <cell r="C16">
            <v>23752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N80"/>
  <sheetViews>
    <sheetView tabSelected="1" zoomScaleNormal="100" workbookViewId="0">
      <selection activeCell="B3" sqref="B3"/>
    </sheetView>
  </sheetViews>
  <sheetFormatPr baseColWidth="10" defaultColWidth="11.5" defaultRowHeight="21" outlineLevelCol="1"/>
  <cols>
    <col min="1" max="1" width="3.375" style="2" customWidth="1"/>
    <col min="2" max="2" width="68" style="2" bestFit="1" customWidth="1"/>
    <col min="3" max="3" width="19.125" style="2" customWidth="1"/>
    <col min="4" max="4" width="26.875" style="2" customWidth="1" outlineLevel="1"/>
    <col min="5" max="5" width="20.5" style="2" customWidth="1"/>
    <col min="6" max="7" width="25.875" style="2" bestFit="1" customWidth="1" outlineLevel="1"/>
    <col min="8" max="8" width="25.875" style="2" customWidth="1" outlineLevel="1"/>
    <col min="9" max="9" width="3.5" style="2" customWidth="1"/>
    <col min="10" max="16384" width="11.5" style="2"/>
  </cols>
  <sheetData>
    <row r="1" spans="2:8">
      <c r="B1" s="2" t="s">
        <v>71</v>
      </c>
    </row>
    <row r="2" spans="2:8">
      <c r="B2" s="1" t="s">
        <v>61</v>
      </c>
    </row>
    <row r="3" spans="2:8">
      <c r="B3" s="3" t="s">
        <v>68</v>
      </c>
    </row>
    <row r="4" spans="2:8">
      <c r="B4" s="3" t="s">
        <v>69</v>
      </c>
    </row>
    <row r="6" spans="2:8" ht="60.75">
      <c r="B6" s="32" t="s">
        <v>67</v>
      </c>
      <c r="C6" s="32" t="s">
        <v>60</v>
      </c>
      <c r="D6" s="33" t="s">
        <v>63</v>
      </c>
      <c r="E6" s="34" t="s">
        <v>59</v>
      </c>
      <c r="F6" s="33" t="s">
        <v>64</v>
      </c>
      <c r="G6" s="32" t="s">
        <v>65</v>
      </c>
      <c r="H6" s="32" t="s">
        <v>66</v>
      </c>
    </row>
    <row r="7" spans="2:8">
      <c r="B7" s="17" t="s">
        <v>58</v>
      </c>
      <c r="C7" s="18"/>
      <c r="D7" s="18"/>
      <c r="E7" s="18"/>
      <c r="F7" s="18"/>
      <c r="G7" s="18"/>
      <c r="H7" s="18"/>
    </row>
    <row r="8" spans="2:8">
      <c r="B8" s="20" t="s">
        <v>57</v>
      </c>
      <c r="C8" s="25"/>
      <c r="D8" s="25"/>
      <c r="E8" s="25"/>
      <c r="F8" s="25"/>
      <c r="G8" s="25"/>
      <c r="H8" s="25"/>
    </row>
    <row r="9" spans="2:8">
      <c r="B9" s="8" t="s">
        <v>56</v>
      </c>
      <c r="C9" s="9">
        <v>435643</v>
      </c>
      <c r="D9" s="16">
        <f>C9/C27</f>
        <v>3.0444369140814859E-2</v>
      </c>
      <c r="E9" s="9">
        <v>347520</v>
      </c>
      <c r="F9" s="16"/>
      <c r="G9" s="16">
        <f>(E9-C9)/C9</f>
        <v>-0.20228260295700837</v>
      </c>
      <c r="H9" s="27"/>
    </row>
    <row r="10" spans="2:8">
      <c r="B10" s="8" t="s">
        <v>51</v>
      </c>
      <c r="C10" s="9">
        <v>957568</v>
      </c>
      <c r="D10" s="16"/>
      <c r="E10" s="9">
        <v>1020579</v>
      </c>
      <c r="F10" s="16"/>
      <c r="G10" s="16"/>
      <c r="H10" s="27"/>
    </row>
    <row r="11" spans="2:8">
      <c r="B11" s="8" t="s">
        <v>55</v>
      </c>
      <c r="C11" s="9">
        <v>982816</v>
      </c>
      <c r="D11" s="16"/>
      <c r="E11" s="9">
        <v>1109878</v>
      </c>
      <c r="F11" s="16"/>
      <c r="G11" s="16"/>
      <c r="H11" s="27"/>
    </row>
    <row r="12" spans="2:8">
      <c r="B12" s="8" t="s">
        <v>70</v>
      </c>
      <c r="C12" s="9">
        <v>81518</v>
      </c>
      <c r="D12" s="16"/>
      <c r="E12" s="9">
        <v>94569</v>
      </c>
      <c r="F12" s="16"/>
      <c r="G12" s="16"/>
      <c r="H12" s="27"/>
    </row>
    <row r="13" spans="2:8">
      <c r="B13" s="8" t="s">
        <v>43</v>
      </c>
      <c r="C13" s="9">
        <v>221475</v>
      </c>
      <c r="D13" s="16"/>
      <c r="E13" s="9">
        <v>241726</v>
      </c>
      <c r="F13" s="16"/>
      <c r="G13" s="16"/>
      <c r="H13" s="27"/>
    </row>
    <row r="14" spans="2:8">
      <c r="B14" s="8" t="s">
        <v>54</v>
      </c>
      <c r="C14" s="9">
        <v>6557</v>
      </c>
      <c r="D14" s="16"/>
      <c r="E14" s="9">
        <v>6777</v>
      </c>
      <c r="F14" s="16"/>
      <c r="G14" s="16"/>
      <c r="H14" s="27"/>
    </row>
    <row r="15" spans="2:8">
      <c r="B15" s="20" t="s">
        <v>53</v>
      </c>
      <c r="C15" s="24">
        <f>SUM(C9:C14)</f>
        <v>2685577</v>
      </c>
      <c r="D15" s="26"/>
      <c r="E15" s="24">
        <f>SUM(E9:E14)</f>
        <v>2821049</v>
      </c>
      <c r="F15" s="26"/>
      <c r="G15" s="26"/>
      <c r="H15" s="28"/>
    </row>
    <row r="16" spans="2:8">
      <c r="B16" s="20" t="s">
        <v>52</v>
      </c>
      <c r="C16" s="25"/>
      <c r="D16" s="21"/>
      <c r="E16" s="25"/>
      <c r="F16" s="21"/>
      <c r="G16" s="21"/>
      <c r="H16" s="29"/>
    </row>
    <row r="17" spans="2:8">
      <c r="B17" s="8" t="s">
        <v>51</v>
      </c>
      <c r="C17" s="9">
        <v>26509</v>
      </c>
      <c r="D17" s="16"/>
      <c r="E17" s="9">
        <v>28065</v>
      </c>
      <c r="F17" s="16"/>
      <c r="G17" s="16"/>
      <c r="H17" s="27"/>
    </row>
    <row r="18" spans="2:8">
      <c r="B18" s="8" t="s">
        <v>50</v>
      </c>
      <c r="C18" s="9">
        <v>180451</v>
      </c>
      <c r="D18" s="16"/>
      <c r="E18" s="9">
        <v>192795</v>
      </c>
      <c r="F18" s="16"/>
      <c r="G18" s="16"/>
      <c r="H18" s="27"/>
    </row>
    <row r="19" spans="2:8">
      <c r="B19" s="8" t="s">
        <v>49</v>
      </c>
      <c r="C19" s="9">
        <v>4133963</v>
      </c>
      <c r="D19" s="16"/>
      <c r="E19" s="9">
        <v>3322694</v>
      </c>
      <c r="F19" s="16"/>
      <c r="G19" s="16"/>
      <c r="H19" s="27"/>
    </row>
    <row r="20" spans="2:8">
      <c r="B20" s="8" t="s">
        <v>48</v>
      </c>
      <c r="C20" s="9">
        <v>3395671</v>
      </c>
      <c r="D20" s="16"/>
      <c r="E20" s="9">
        <v>3376364</v>
      </c>
      <c r="F20" s="16"/>
      <c r="G20" s="16"/>
      <c r="H20" s="27"/>
    </row>
    <row r="21" spans="2:8">
      <c r="B21" s="8" t="s">
        <v>47</v>
      </c>
      <c r="C21" s="9">
        <v>72306</v>
      </c>
      <c r="D21" s="16"/>
      <c r="E21" s="9">
        <v>77062</v>
      </c>
      <c r="F21" s="16"/>
      <c r="G21" s="16"/>
      <c r="H21" s="27"/>
    </row>
    <row r="22" spans="2:8">
      <c r="B22" s="8" t="s">
        <v>46</v>
      </c>
      <c r="C22" s="9">
        <v>2118226</v>
      </c>
      <c r="D22" s="16"/>
      <c r="E22" s="9">
        <v>2085908</v>
      </c>
      <c r="F22" s="16"/>
      <c r="G22" s="16"/>
      <c r="H22" s="27"/>
    </row>
    <row r="23" spans="2:8">
      <c r="B23" s="8" t="s">
        <v>45</v>
      </c>
      <c r="C23" s="9">
        <v>1181350</v>
      </c>
      <c r="D23" s="16"/>
      <c r="E23" s="9">
        <v>1167536</v>
      </c>
      <c r="F23" s="16"/>
      <c r="G23" s="16"/>
      <c r="H23" s="27"/>
    </row>
    <row r="24" spans="2:8">
      <c r="B24" s="8" t="s">
        <v>44</v>
      </c>
      <c r="C24" s="9">
        <v>415072</v>
      </c>
      <c r="D24" s="16"/>
      <c r="E24" s="9">
        <v>379753</v>
      </c>
      <c r="F24" s="16"/>
      <c r="G24" s="16"/>
      <c r="H24" s="27"/>
    </row>
    <row r="25" spans="2:8">
      <c r="B25" s="8" t="s">
        <v>43</v>
      </c>
      <c r="C25" s="9">
        <v>100352</v>
      </c>
      <c r="D25" s="16"/>
      <c r="E25" s="9">
        <v>72471</v>
      </c>
      <c r="F25" s="16"/>
      <c r="G25" s="16"/>
      <c r="H25" s="27"/>
    </row>
    <row r="26" spans="2:8">
      <c r="B26" s="20" t="s">
        <v>42</v>
      </c>
      <c r="C26" s="24">
        <f>SUM(C17:C25)</f>
        <v>11623900</v>
      </c>
      <c r="D26" s="26"/>
      <c r="E26" s="24">
        <f>SUM(E17:E25)</f>
        <v>10702648</v>
      </c>
      <c r="F26" s="26"/>
      <c r="G26" s="26"/>
      <c r="H26" s="28"/>
    </row>
    <row r="27" spans="2:8">
      <c r="B27" s="17" t="s">
        <v>41</v>
      </c>
      <c r="C27" s="22">
        <f>+C15+C26</f>
        <v>14309477</v>
      </c>
      <c r="D27" s="23"/>
      <c r="E27" s="22">
        <f>+E15+E26</f>
        <v>13523697</v>
      </c>
      <c r="F27" s="23"/>
      <c r="G27" s="23"/>
      <c r="H27" s="30"/>
    </row>
    <row r="28" spans="2:8">
      <c r="B28" s="17" t="s">
        <v>40</v>
      </c>
      <c r="C28" s="18"/>
      <c r="D28" s="19"/>
      <c r="E28" s="18"/>
      <c r="F28" s="19"/>
      <c r="G28" s="19"/>
      <c r="H28" s="31"/>
    </row>
    <row r="29" spans="2:8">
      <c r="B29" s="20" t="s">
        <v>39</v>
      </c>
      <c r="C29" s="25"/>
      <c r="D29" s="21"/>
      <c r="E29" s="25"/>
      <c r="F29" s="21"/>
      <c r="G29" s="21"/>
      <c r="H29" s="29"/>
    </row>
    <row r="30" spans="2:8">
      <c r="B30" s="8" t="s">
        <v>33</v>
      </c>
      <c r="C30" s="9">
        <v>557133</v>
      </c>
      <c r="D30" s="16"/>
      <c r="E30" s="9">
        <v>522302</v>
      </c>
      <c r="F30" s="16"/>
      <c r="G30" s="16"/>
      <c r="H30" s="27"/>
    </row>
    <row r="31" spans="2:8">
      <c r="B31" s="8" t="s">
        <v>32</v>
      </c>
      <c r="C31" s="9">
        <v>993241</v>
      </c>
      <c r="D31" s="16"/>
      <c r="E31" s="9">
        <v>1094960</v>
      </c>
      <c r="F31" s="16"/>
      <c r="G31" s="16"/>
      <c r="H31" s="27"/>
    </row>
    <row r="32" spans="2:8">
      <c r="B32" s="8" t="s">
        <v>38</v>
      </c>
      <c r="C32" s="9">
        <v>207776</v>
      </c>
      <c r="D32" s="16"/>
      <c r="E32" s="9">
        <v>228841</v>
      </c>
      <c r="F32" s="16"/>
      <c r="G32" s="16"/>
      <c r="H32" s="27"/>
    </row>
    <row r="33" spans="2:8">
      <c r="B33" s="8" t="s">
        <v>31</v>
      </c>
      <c r="C33" s="9">
        <v>172730</v>
      </c>
      <c r="D33" s="16"/>
      <c r="E33" s="9">
        <v>165833</v>
      </c>
      <c r="F33" s="16"/>
      <c r="G33" s="16"/>
      <c r="H33" s="27"/>
    </row>
    <row r="34" spans="2:8">
      <c r="B34" s="8" t="s">
        <v>37</v>
      </c>
      <c r="C34" s="9">
        <v>3420</v>
      </c>
      <c r="D34" s="16"/>
      <c r="E34" s="9">
        <v>4118</v>
      </c>
      <c r="F34" s="16"/>
      <c r="G34" s="16"/>
      <c r="H34" s="27"/>
    </row>
    <row r="35" spans="2:8">
      <c r="B35" s="8" t="s">
        <v>36</v>
      </c>
      <c r="C35" s="9">
        <v>20661</v>
      </c>
      <c r="D35" s="16"/>
      <c r="E35" s="9">
        <v>26676</v>
      </c>
      <c r="F35" s="16"/>
      <c r="G35" s="16"/>
      <c r="H35" s="27"/>
    </row>
    <row r="36" spans="2:8">
      <c r="B36" s="20" t="s">
        <v>35</v>
      </c>
      <c r="C36" s="24">
        <f>SUM(C30:C35)</f>
        <v>1954961</v>
      </c>
      <c r="D36" s="26"/>
      <c r="E36" s="24">
        <f>SUM(E30:E35)</f>
        <v>2042730</v>
      </c>
      <c r="F36" s="26"/>
      <c r="G36" s="26"/>
      <c r="H36" s="28"/>
    </row>
    <row r="37" spans="2:8">
      <c r="B37" s="20" t="s">
        <v>34</v>
      </c>
      <c r="C37" s="25"/>
      <c r="D37" s="21"/>
      <c r="E37" s="25"/>
      <c r="F37" s="21"/>
      <c r="G37" s="21"/>
      <c r="H37" s="29"/>
    </row>
    <row r="38" spans="2:8">
      <c r="B38" s="8" t="s">
        <v>33</v>
      </c>
      <c r="C38" s="9">
        <v>2474077</v>
      </c>
      <c r="D38" s="16"/>
      <c r="E38" s="9">
        <v>2265743</v>
      </c>
      <c r="F38" s="16"/>
      <c r="G38" s="16"/>
      <c r="H38" s="27"/>
    </row>
    <row r="39" spans="2:8">
      <c r="B39" s="8" t="s">
        <v>32</v>
      </c>
      <c r="C39" s="11">
        <v>158</v>
      </c>
      <c r="D39" s="16"/>
      <c r="E39" s="11">
        <v>158</v>
      </c>
      <c r="F39" s="16"/>
      <c r="G39" s="16"/>
      <c r="H39" s="27"/>
    </row>
    <row r="40" spans="2:8">
      <c r="B40" s="8" t="s">
        <v>31</v>
      </c>
      <c r="C40" s="9">
        <v>226574</v>
      </c>
      <c r="D40" s="16"/>
      <c r="E40" s="9">
        <v>175036</v>
      </c>
      <c r="F40" s="16"/>
      <c r="G40" s="16"/>
      <c r="H40" s="27"/>
    </row>
    <row r="41" spans="2:8">
      <c r="B41" s="8" t="s">
        <v>30</v>
      </c>
      <c r="C41" s="9">
        <v>702967</v>
      </c>
      <c r="D41" s="16"/>
      <c r="E41" s="9">
        <v>704763</v>
      </c>
      <c r="F41" s="16"/>
      <c r="G41" s="16"/>
      <c r="H41" s="27"/>
    </row>
    <row r="42" spans="2:8">
      <c r="B42" s="8" t="s">
        <v>29</v>
      </c>
      <c r="C42" s="11">
        <v>559</v>
      </c>
      <c r="D42" s="16"/>
      <c r="E42" s="11">
        <v>536</v>
      </c>
      <c r="F42" s="16"/>
      <c r="G42" s="16"/>
      <c r="H42" s="27"/>
    </row>
    <row r="43" spans="2:8">
      <c r="B43" s="20" t="s">
        <v>28</v>
      </c>
      <c r="C43" s="24">
        <f>SUM(C38:C42)</f>
        <v>3404335</v>
      </c>
      <c r="D43" s="26"/>
      <c r="E43" s="24">
        <f>SUM(E38:E42)</f>
        <v>3146236</v>
      </c>
      <c r="F43" s="26"/>
      <c r="G43" s="26"/>
      <c r="H43" s="28"/>
    </row>
    <row r="44" spans="2:8">
      <c r="B44" s="17" t="s">
        <v>27</v>
      </c>
      <c r="C44" s="22">
        <f>+C36+C43</f>
        <v>5359296</v>
      </c>
      <c r="D44" s="23"/>
      <c r="E44" s="22">
        <f>+E36+E43</f>
        <v>5188966</v>
      </c>
      <c r="F44" s="23"/>
      <c r="G44" s="23"/>
      <c r="H44" s="30"/>
    </row>
    <row r="45" spans="2:8">
      <c r="B45" s="17" t="s">
        <v>26</v>
      </c>
      <c r="C45" s="18"/>
      <c r="D45" s="19"/>
      <c r="E45" s="18"/>
      <c r="F45" s="19"/>
      <c r="G45" s="19"/>
      <c r="H45" s="31"/>
    </row>
    <row r="46" spans="2:8">
      <c r="B46" s="7" t="s">
        <v>25</v>
      </c>
      <c r="C46" s="10">
        <v>8907656</v>
      </c>
      <c r="D46" s="16"/>
      <c r="E46" s="10">
        <v>8290443</v>
      </c>
      <c r="F46" s="16"/>
      <c r="G46" s="16"/>
      <c r="H46" s="27"/>
    </row>
    <row r="47" spans="2:8">
      <c r="B47" s="12" t="s">
        <v>24</v>
      </c>
      <c r="C47" s="9">
        <v>42525</v>
      </c>
      <c r="D47" s="16"/>
      <c r="E47" s="9">
        <v>44288</v>
      </c>
      <c r="F47" s="16"/>
      <c r="G47" s="16"/>
      <c r="H47" s="27"/>
    </row>
    <row r="48" spans="2:8">
      <c r="B48" s="17" t="s">
        <v>23</v>
      </c>
      <c r="C48" s="22">
        <f>SUM(C46:C47)</f>
        <v>8950181</v>
      </c>
      <c r="D48" s="23"/>
      <c r="E48" s="22">
        <f>SUM(E46:E47)</f>
        <v>8334731</v>
      </c>
      <c r="F48" s="23"/>
      <c r="G48" s="23"/>
      <c r="H48" s="30"/>
    </row>
    <row r="49" spans="2:14">
      <c r="B49" s="17" t="s">
        <v>22</v>
      </c>
      <c r="C49" s="22">
        <f>+C44+C48</f>
        <v>14309477</v>
      </c>
      <c r="D49" s="23"/>
      <c r="E49" s="22">
        <f>+E44+E48</f>
        <v>13523697</v>
      </c>
      <c r="F49" s="23"/>
      <c r="G49" s="23"/>
      <c r="H49" s="30"/>
    </row>
    <row r="51" spans="2:14">
      <c r="C51" s="4"/>
      <c r="D51"/>
      <c r="E51" s="4"/>
      <c r="G51" s="4"/>
      <c r="I51" s="4"/>
      <c r="J51" s="4"/>
      <c r="L51" s="4"/>
      <c r="N51" s="4"/>
    </row>
    <row r="52" spans="2:14">
      <c r="B52" s="5" t="s">
        <v>21</v>
      </c>
    </row>
    <row r="53" spans="2:14">
      <c r="B53" s="3" t="s">
        <v>20</v>
      </c>
    </row>
    <row r="54" spans="2:14">
      <c r="B54" s="3" t="s">
        <v>69</v>
      </c>
    </row>
    <row r="56" spans="2:14" ht="60.75">
      <c r="B56" s="32" t="s">
        <v>67</v>
      </c>
      <c r="C56" s="32" t="s">
        <v>60</v>
      </c>
      <c r="D56" s="33" t="s">
        <v>63</v>
      </c>
      <c r="E56" s="34" t="s">
        <v>59</v>
      </c>
      <c r="F56" s="33" t="s">
        <v>64</v>
      </c>
      <c r="G56" s="32" t="s">
        <v>65</v>
      </c>
      <c r="H56" s="32" t="s">
        <v>66</v>
      </c>
    </row>
    <row r="57" spans="2:14">
      <c r="B57" s="36" t="s">
        <v>62</v>
      </c>
      <c r="C57" s="37">
        <v>8695604</v>
      </c>
      <c r="D57" s="38"/>
      <c r="E57" s="37">
        <v>9016066</v>
      </c>
      <c r="F57" s="38"/>
      <c r="G57" s="41"/>
      <c r="H57" s="42"/>
    </row>
    <row r="58" spans="2:14">
      <c r="B58" s="13" t="s">
        <v>19</v>
      </c>
      <c r="C58" s="14">
        <v>-4855635</v>
      </c>
      <c r="D58" s="35"/>
      <c r="E58" s="14">
        <v>-4969218</v>
      </c>
      <c r="F58" s="35"/>
      <c r="G58" s="39"/>
      <c r="H58" s="40"/>
    </row>
    <row r="59" spans="2:14">
      <c r="B59" s="36" t="s">
        <v>18</v>
      </c>
      <c r="C59" s="37">
        <v>3839969</v>
      </c>
      <c r="D59" s="38"/>
      <c r="E59" s="37">
        <v>4046848</v>
      </c>
      <c r="F59" s="38"/>
      <c r="G59" s="41"/>
      <c r="H59" s="42"/>
    </row>
    <row r="60" spans="2:14">
      <c r="B60" s="13" t="s">
        <v>17</v>
      </c>
      <c r="C60" s="14">
        <v>-399846</v>
      </c>
      <c r="D60" s="35"/>
      <c r="E60" s="14">
        <v>-406057</v>
      </c>
      <c r="F60" s="35"/>
      <c r="G60" s="39"/>
      <c r="H60" s="40"/>
    </row>
    <row r="61" spans="2:14">
      <c r="B61" s="13" t="s">
        <v>16</v>
      </c>
      <c r="C61" s="14">
        <v>-2551874</v>
      </c>
      <c r="D61" s="35"/>
      <c r="E61" s="14">
        <v>-2651071</v>
      </c>
      <c r="F61" s="35"/>
      <c r="G61" s="39"/>
      <c r="H61" s="40"/>
    </row>
    <row r="62" spans="2:14">
      <c r="B62" s="13" t="s">
        <v>15</v>
      </c>
      <c r="C62" s="14">
        <v>-139088</v>
      </c>
      <c r="D62" s="35"/>
      <c r="E62" s="14">
        <v>-146966</v>
      </c>
      <c r="F62" s="35"/>
      <c r="G62" s="39"/>
      <c r="H62" s="40"/>
    </row>
    <row r="63" spans="2:14">
      <c r="B63" s="13" t="s">
        <v>14</v>
      </c>
      <c r="C63" s="14">
        <v>255</v>
      </c>
      <c r="D63" s="35"/>
      <c r="E63" s="14">
        <v>-4260</v>
      </c>
      <c r="F63" s="35"/>
      <c r="G63" s="39"/>
      <c r="H63" s="40"/>
    </row>
    <row r="64" spans="2:14">
      <c r="B64" s="13" t="s">
        <v>13</v>
      </c>
      <c r="C64" s="14">
        <v>25109</v>
      </c>
      <c r="D64" s="35"/>
      <c r="E64" s="15">
        <v>10802</v>
      </c>
      <c r="F64" s="35"/>
      <c r="G64" s="39"/>
      <c r="H64" s="40"/>
    </row>
    <row r="65" spans="2:12">
      <c r="B65" s="36" t="s">
        <v>12</v>
      </c>
      <c r="C65" s="37">
        <v>774525</v>
      </c>
      <c r="D65" s="38"/>
      <c r="E65" s="37">
        <v>849296</v>
      </c>
      <c r="F65" s="38"/>
      <c r="G65" s="41"/>
      <c r="H65" s="42"/>
    </row>
    <row r="66" spans="2:12">
      <c r="B66" s="13" t="s">
        <v>11</v>
      </c>
      <c r="C66" s="15">
        <v>13941</v>
      </c>
      <c r="D66" s="35"/>
      <c r="E66" s="15">
        <v>15457</v>
      </c>
      <c r="F66" s="35"/>
      <c r="G66" s="39"/>
      <c r="H66" s="40"/>
    </row>
    <row r="67" spans="2:12">
      <c r="B67" s="13" t="s">
        <v>10</v>
      </c>
      <c r="C67" s="14">
        <v>-307548</v>
      </c>
      <c r="D67" s="35"/>
      <c r="E67" s="14">
        <v>-247304</v>
      </c>
      <c r="F67" s="35"/>
      <c r="G67" s="39"/>
      <c r="H67" s="40"/>
    </row>
    <row r="68" spans="2:12">
      <c r="B68" s="13" t="s">
        <v>9</v>
      </c>
      <c r="C68" s="15">
        <v>54386</v>
      </c>
      <c r="D68" s="35"/>
      <c r="E68" s="14">
        <v>58851</v>
      </c>
      <c r="F68" s="35"/>
      <c r="G68" s="39"/>
      <c r="H68" s="40"/>
    </row>
    <row r="69" spans="2:12">
      <c r="B69" s="13" t="s">
        <v>8</v>
      </c>
      <c r="C69" s="14">
        <v>-21401</v>
      </c>
      <c r="D69" s="35"/>
      <c r="E69" s="14">
        <v>23113</v>
      </c>
      <c r="F69" s="35"/>
      <c r="G69" s="39"/>
      <c r="H69" s="40"/>
    </row>
    <row r="70" spans="2:12">
      <c r="B70" s="13" t="s">
        <v>7</v>
      </c>
      <c r="C70" s="14">
        <v>5994</v>
      </c>
      <c r="D70" s="35"/>
      <c r="E70" s="14">
        <v>-400</v>
      </c>
      <c r="F70" s="35"/>
      <c r="G70" s="39"/>
      <c r="H70" s="40"/>
    </row>
    <row r="71" spans="2:12">
      <c r="B71" s="13" t="s">
        <v>6</v>
      </c>
      <c r="C71" s="15">
        <v>3290</v>
      </c>
      <c r="D71" s="35"/>
      <c r="E71" s="14">
        <v>5202</v>
      </c>
      <c r="F71" s="35"/>
      <c r="G71" s="39"/>
      <c r="H71" s="40"/>
    </row>
    <row r="72" spans="2:12">
      <c r="B72" s="36" t="s">
        <v>5</v>
      </c>
      <c r="C72" s="37">
        <v>523187</v>
      </c>
      <c r="D72" s="38"/>
      <c r="E72" s="37">
        <v>704215</v>
      </c>
      <c r="F72" s="38"/>
      <c r="G72" s="41"/>
      <c r="H72" s="42"/>
    </row>
    <row r="73" spans="2:12">
      <c r="B73" s="13" t="s">
        <v>4</v>
      </c>
      <c r="C73" s="14">
        <v>-144956</v>
      </c>
      <c r="D73" s="35"/>
      <c r="E73" s="14">
        <v>-164423</v>
      </c>
      <c r="F73" s="35"/>
      <c r="G73" s="39"/>
      <c r="H73" s="40"/>
    </row>
    <row r="74" spans="2:12">
      <c r="B74" s="13" t="s">
        <v>3</v>
      </c>
      <c r="C74" s="15">
        <v>47179</v>
      </c>
      <c r="D74" s="35"/>
      <c r="E74" s="14">
        <v>-24901</v>
      </c>
      <c r="F74" s="35"/>
      <c r="G74" s="39"/>
      <c r="H74" s="40"/>
    </row>
    <row r="75" spans="2:12">
      <c r="B75" s="36" t="s">
        <v>2</v>
      </c>
      <c r="C75" s="37">
        <v>425410</v>
      </c>
      <c r="D75" s="38"/>
      <c r="E75" s="37">
        <v>514891</v>
      </c>
      <c r="F75" s="38"/>
      <c r="G75" s="41"/>
      <c r="H75" s="42"/>
    </row>
    <row r="76" spans="2:12">
      <c r="B76" s="13" t="s">
        <v>1</v>
      </c>
      <c r="C76" s="14">
        <v>-1070</v>
      </c>
      <c r="D76" s="35"/>
      <c r="E76" s="14">
        <v>-6135</v>
      </c>
      <c r="F76" s="35"/>
      <c r="G76" s="39"/>
      <c r="H76" s="40"/>
    </row>
    <row r="77" spans="2:12">
      <c r="B77" s="36" t="s">
        <v>0</v>
      </c>
      <c r="C77" s="37">
        <v>424340</v>
      </c>
      <c r="D77" s="38"/>
      <c r="E77" s="37">
        <v>508756</v>
      </c>
      <c r="F77" s="38"/>
      <c r="G77" s="41"/>
      <c r="H77" s="42"/>
    </row>
    <row r="78" spans="2:12">
      <c r="B78" s="6"/>
      <c r="C78" s="4"/>
      <c r="D78" s="4"/>
    </row>
    <row r="79" spans="2:12">
      <c r="J79" s="4"/>
    </row>
    <row r="80" spans="2:12">
      <c r="C80" s="4"/>
      <c r="D80" s="4"/>
      <c r="E80" s="4"/>
      <c r="F80" s="4"/>
      <c r="G80" s="4"/>
      <c r="H80" s="4"/>
      <c r="I80" s="4"/>
      <c r="K80" s="4"/>
      <c r="L80" s="4"/>
    </row>
  </sheetData>
  <conditionalFormatting sqref="G9:G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H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:H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:G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37" orientation="portrait"/>
  <colBreaks count="1" manualBreakCount="1">
    <brk id="9" max="1048575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Estados Financieros</vt:lpstr>
      <vt:lpstr>'Estados Financieros'!Área_de_impresión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Tellez Santamaria</dc:creator>
  <cp:lastModifiedBy>Serafin</cp:lastModifiedBy>
  <cp:lastPrinted>2019-04-21T02:38:05Z</cp:lastPrinted>
  <dcterms:created xsi:type="dcterms:W3CDTF">2019-04-21T02:16:12Z</dcterms:created>
  <dcterms:modified xsi:type="dcterms:W3CDTF">2021-11-10T17:14:05Z</dcterms:modified>
</cp:coreProperties>
</file>