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Roberto Osuna\Desktop\Resume &amp; Cover Letter\"/>
    </mc:Choice>
  </mc:AlternateContent>
  <xr:revisionPtr revIDLastSave="0" documentId="13_ncr:1_{412619E0-8360-4ED7-86C6-72286AD12BB9}" xr6:coauthVersionLast="47" xr6:coauthVersionMax="47" xr10:uidLastSave="{00000000-0000-0000-0000-000000000000}"/>
  <bookViews>
    <workbookView xWindow="-120" yWindow="-120" windowWidth="38640" windowHeight="15840" xr2:uid="{F65E5041-B836-47B8-B503-D0597CAB547E}"/>
  </bookViews>
  <sheets>
    <sheet name="Dashboard" sheetId="3" r:id="rId1"/>
    <sheet name="Sheet1" sheetId="5" r:id="rId2"/>
    <sheet name="Data" sheetId="2" r:id="rId3"/>
  </sheets>
  <definedNames>
    <definedName name="_xlchart.v5.0" hidden="1">Sheet1!$D$23</definedName>
    <definedName name="_xlchart.v5.1" hidden="1">Sheet1!$D$24:$D$73</definedName>
    <definedName name="_xlchart.v5.2" hidden="1">Sheet1!$E$23</definedName>
    <definedName name="_xlchart.v5.3" hidden="1">Sheet1!$E$24:$E$73</definedName>
    <definedName name="_xlchart.v5.4" hidden="1">Sheet1!$D$23</definedName>
    <definedName name="_xlchart.v5.5" hidden="1">Sheet1!$D$24:$D$73</definedName>
    <definedName name="_xlchart.v5.6" hidden="1">Sheet1!$E$23</definedName>
    <definedName name="_xlchart.v5.7" hidden="1">Sheet1!$E$24:$E$73</definedName>
    <definedName name="NativeTimeline_Invoice_Date">#N/A</definedName>
    <definedName name="Slicer_Beverage_Brand">#N/A</definedName>
    <definedName name="Slicer_Region">#N/A</definedName>
    <definedName name="Slicer_Retaile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25" i="5" l="1"/>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D52" i="5"/>
  <c r="E52" i="5"/>
  <c r="D53" i="5"/>
  <c r="E53" i="5"/>
  <c r="D54" i="5"/>
  <c r="E54" i="5"/>
  <c r="D55" i="5"/>
  <c r="E55" i="5"/>
  <c r="D56" i="5"/>
  <c r="E56" i="5"/>
  <c r="D57" i="5"/>
  <c r="E57" i="5"/>
  <c r="D58" i="5"/>
  <c r="E58" i="5"/>
  <c r="D59" i="5"/>
  <c r="E59" i="5"/>
  <c r="D60" i="5"/>
  <c r="E60" i="5"/>
  <c r="D61" i="5"/>
  <c r="E61" i="5"/>
  <c r="D62" i="5"/>
  <c r="E62" i="5"/>
  <c r="D63" i="5"/>
  <c r="E63" i="5"/>
  <c r="D64" i="5"/>
  <c r="E64" i="5"/>
  <c r="D65" i="5"/>
  <c r="E65" i="5"/>
  <c r="D66" i="5"/>
  <c r="E66" i="5"/>
  <c r="D67" i="5"/>
  <c r="E67" i="5"/>
  <c r="D68" i="5"/>
  <c r="E68" i="5"/>
  <c r="D69" i="5"/>
  <c r="E69" i="5"/>
  <c r="D70" i="5"/>
  <c r="E70" i="5"/>
  <c r="D71" i="5"/>
  <c r="E71" i="5"/>
  <c r="D72" i="5"/>
  <c r="E72" i="5"/>
  <c r="D73" i="5"/>
  <c r="E73" i="5"/>
  <c r="E24" i="5"/>
  <c r="D24" i="5"/>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22"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44" i="2"/>
  <c r="R3893" i="2"/>
  <c r="R3892" i="2"/>
  <c r="R3891" i="2"/>
  <c r="R3890" i="2"/>
  <c r="R3889" i="2"/>
  <c r="R3888" i="2"/>
  <c r="R3887" i="2"/>
  <c r="R3886" i="2"/>
  <c r="R3885" i="2"/>
  <c r="R3884" i="2"/>
  <c r="R3883" i="2"/>
  <c r="R3882" i="2"/>
  <c r="R3881" i="2"/>
  <c r="R3880" i="2"/>
  <c r="R3879" i="2"/>
  <c r="R3878" i="2"/>
  <c r="R3877" i="2"/>
  <c r="R3876" i="2"/>
  <c r="R3875" i="2"/>
  <c r="R3874" i="2"/>
  <c r="R3873" i="2"/>
  <c r="R3872" i="2"/>
  <c r="R3871" i="2"/>
  <c r="R3870" i="2"/>
  <c r="R3869" i="2"/>
  <c r="R3868" i="2"/>
  <c r="R3867" i="2"/>
  <c r="R3866" i="2"/>
  <c r="R3865" i="2"/>
  <c r="R3864" i="2"/>
  <c r="R3863" i="2"/>
  <c r="R3862" i="2"/>
  <c r="R3861" i="2"/>
  <c r="R3860" i="2"/>
  <c r="R3859" i="2"/>
  <c r="R3858" i="2"/>
  <c r="R3857" i="2"/>
  <c r="R3856" i="2"/>
  <c r="R3855" i="2"/>
  <c r="R3854" i="2"/>
  <c r="R3853" i="2"/>
  <c r="R3852" i="2"/>
  <c r="R3851" i="2"/>
  <c r="R3850" i="2"/>
  <c r="R3849" i="2"/>
  <c r="R3848" i="2"/>
  <c r="R3847" i="2"/>
  <c r="R3846" i="2"/>
  <c r="R3845" i="2"/>
  <c r="R3844" i="2"/>
  <c r="R3843" i="2"/>
  <c r="P3843" i="2"/>
  <c r="R3842" i="2"/>
  <c r="P3842" i="2"/>
  <c r="R3841" i="2"/>
  <c r="P3841" i="2"/>
  <c r="R3840" i="2"/>
  <c r="P3840" i="2"/>
  <c r="R3839" i="2"/>
  <c r="P3839" i="2"/>
  <c r="R3838" i="2"/>
  <c r="P3838" i="2"/>
  <c r="R3837" i="2"/>
  <c r="P3837" i="2"/>
  <c r="R3836" i="2"/>
  <c r="P3836" i="2"/>
  <c r="R3835" i="2"/>
  <c r="P3835" i="2"/>
  <c r="R3834" i="2"/>
  <c r="P3834" i="2"/>
  <c r="R3833" i="2"/>
  <c r="P3833" i="2"/>
  <c r="R3832" i="2"/>
  <c r="P3832" i="2"/>
  <c r="R3831" i="2"/>
  <c r="P3831" i="2"/>
  <c r="R3830" i="2"/>
  <c r="P3830" i="2"/>
  <c r="R3829" i="2"/>
  <c r="P3829" i="2"/>
  <c r="R3828" i="2"/>
  <c r="P3828" i="2"/>
  <c r="R3827" i="2"/>
  <c r="P3827" i="2"/>
  <c r="R3826" i="2"/>
  <c r="P3826" i="2"/>
  <c r="R3825" i="2"/>
  <c r="P3825" i="2"/>
  <c r="R3824" i="2"/>
  <c r="P3824" i="2"/>
  <c r="R3823" i="2"/>
  <c r="P3823" i="2"/>
  <c r="R3822" i="2"/>
  <c r="P3822" i="2"/>
  <c r="K3893" i="2"/>
  <c r="L3893" i="2" s="1"/>
  <c r="K3892" i="2"/>
  <c r="L3892" i="2" s="1"/>
  <c r="K3891" i="2"/>
  <c r="L3891" i="2" s="1"/>
  <c r="K3890" i="2"/>
  <c r="L3890" i="2" s="1"/>
  <c r="K3889" i="2"/>
  <c r="L3889" i="2" s="1"/>
  <c r="K3888" i="2"/>
  <c r="L3888" i="2" s="1"/>
  <c r="K3887" i="2"/>
  <c r="L3887" i="2" s="1"/>
  <c r="K3886" i="2"/>
  <c r="L3886" i="2" s="1"/>
  <c r="K3885" i="2"/>
  <c r="L3885" i="2" s="1"/>
  <c r="K3884" i="2"/>
  <c r="L3884" i="2" s="1"/>
  <c r="K3883" i="2"/>
  <c r="L3883" i="2" s="1"/>
  <c r="K3882" i="2"/>
  <c r="L3882" i="2" s="1"/>
  <c r="K3881" i="2"/>
  <c r="L3881" i="2" s="1"/>
  <c r="K3880" i="2"/>
  <c r="L3880" i="2" s="1"/>
  <c r="K3879" i="2"/>
  <c r="L3879" i="2" s="1"/>
  <c r="K3878" i="2"/>
  <c r="L3878" i="2" s="1"/>
  <c r="K3877" i="2"/>
  <c r="L3877" i="2" s="1"/>
  <c r="K3876" i="2"/>
  <c r="L3876" i="2" s="1"/>
  <c r="K3875" i="2"/>
  <c r="L3875" i="2" s="1"/>
  <c r="K3874" i="2"/>
  <c r="L3874" i="2" s="1"/>
  <c r="K3873" i="2"/>
  <c r="L3873" i="2" s="1"/>
  <c r="K3872" i="2"/>
  <c r="L3872" i="2" s="1"/>
  <c r="K3871" i="2"/>
  <c r="L3871" i="2" s="1"/>
  <c r="K3870" i="2"/>
  <c r="L3870" i="2" s="1"/>
  <c r="K3869" i="2"/>
  <c r="L3869" i="2" s="1"/>
  <c r="K3868" i="2"/>
  <c r="L3868" i="2" s="1"/>
  <c r="K3867" i="2"/>
  <c r="L3867" i="2" s="1"/>
  <c r="K3866" i="2"/>
  <c r="L3866" i="2" s="1"/>
  <c r="K3865" i="2"/>
  <c r="L3865" i="2" s="1"/>
  <c r="K3864" i="2"/>
  <c r="L3864" i="2" s="1"/>
  <c r="K3863" i="2"/>
  <c r="L3863" i="2" s="1"/>
  <c r="K3862" i="2"/>
  <c r="L3862" i="2" s="1"/>
  <c r="K3861" i="2"/>
  <c r="L3861" i="2" s="1"/>
  <c r="K3860" i="2"/>
  <c r="L3860" i="2" s="1"/>
  <c r="K3859" i="2"/>
  <c r="L3859" i="2" s="1"/>
  <c r="K3858" i="2"/>
  <c r="L3858" i="2" s="1"/>
  <c r="K3857" i="2"/>
  <c r="L3857" i="2" s="1"/>
  <c r="K3856" i="2"/>
  <c r="L3856" i="2" s="1"/>
  <c r="K3855" i="2"/>
  <c r="L3855" i="2" s="1"/>
  <c r="K3854" i="2"/>
  <c r="L3854" i="2" s="1"/>
  <c r="K3853" i="2"/>
  <c r="L3853" i="2" s="1"/>
  <c r="K3852" i="2"/>
  <c r="L3852" i="2" s="1"/>
  <c r="K3851" i="2"/>
  <c r="L3851" i="2" s="1"/>
  <c r="K3850" i="2"/>
  <c r="L3850" i="2" s="1"/>
  <c r="K3849" i="2"/>
  <c r="L3849" i="2" s="1"/>
  <c r="L3848" i="2"/>
  <c r="K3848" i="2"/>
  <c r="K3847" i="2"/>
  <c r="L3847" i="2" s="1"/>
  <c r="K3846" i="2"/>
  <c r="L3846" i="2" s="1"/>
  <c r="K3845" i="2"/>
  <c r="L3845" i="2" s="1"/>
  <c r="K3844" i="2"/>
  <c r="L3844" i="2" s="1"/>
  <c r="K3843" i="2"/>
  <c r="L3843" i="2" s="1"/>
  <c r="K3842" i="2"/>
  <c r="L3842" i="2" s="1"/>
  <c r="K3841" i="2"/>
  <c r="L3841" i="2" s="1"/>
  <c r="L3840" i="2"/>
  <c r="K3840" i="2"/>
  <c r="K3839" i="2"/>
  <c r="L3839" i="2" s="1"/>
  <c r="K3838" i="2"/>
  <c r="L3838" i="2" s="1"/>
  <c r="K3837" i="2"/>
  <c r="L3837" i="2" s="1"/>
  <c r="L3836" i="2"/>
  <c r="K3836" i="2"/>
  <c r="K3835" i="2"/>
  <c r="L3835" i="2" s="1"/>
  <c r="K3834" i="2"/>
  <c r="L3834" i="2" s="1"/>
  <c r="K3833" i="2"/>
  <c r="L3833" i="2" s="1"/>
  <c r="K3832" i="2"/>
  <c r="L3832" i="2" s="1"/>
  <c r="K3831" i="2"/>
  <c r="L3831" i="2" s="1"/>
  <c r="K3830" i="2"/>
  <c r="L3830" i="2" s="1"/>
  <c r="K3829" i="2"/>
  <c r="L3829" i="2" s="1"/>
  <c r="K3828" i="2"/>
  <c r="L3828" i="2" s="1"/>
  <c r="K3827" i="2"/>
  <c r="L3827" i="2" s="1"/>
  <c r="K3826" i="2"/>
  <c r="L3826" i="2" s="1"/>
  <c r="K3825" i="2"/>
  <c r="L3825" i="2" s="1"/>
  <c r="K3824" i="2"/>
  <c r="L3824" i="2" s="1"/>
  <c r="K3823" i="2"/>
  <c r="L3823" i="2" s="1"/>
  <c r="K3822" i="2"/>
  <c r="L3822" i="2" s="1"/>
  <c r="K3821" i="2"/>
  <c r="L3821" i="2" s="1"/>
  <c r="L3820" i="2"/>
  <c r="K3820" i="2"/>
  <c r="K3819" i="2"/>
  <c r="L3819" i="2" s="1"/>
  <c r="K3818" i="2"/>
  <c r="L3818" i="2" s="1"/>
  <c r="L3817" i="2"/>
  <c r="K3817" i="2"/>
  <c r="K3816" i="2"/>
  <c r="L3816" i="2" s="1"/>
  <c r="L3815" i="2"/>
  <c r="K3815" i="2"/>
  <c r="L3814" i="2"/>
  <c r="K3814" i="2"/>
  <c r="L3813" i="2"/>
  <c r="K3813" i="2"/>
  <c r="L3812" i="2"/>
  <c r="K3812" i="2"/>
  <c r="L3811" i="2"/>
  <c r="K3811" i="2"/>
  <c r="L3810" i="2"/>
  <c r="K3810" i="2"/>
  <c r="L3809" i="2"/>
  <c r="K3809" i="2"/>
  <c r="L3808" i="2"/>
  <c r="K3808" i="2"/>
  <c r="L3807" i="2"/>
  <c r="K3807" i="2"/>
  <c r="L3806" i="2"/>
  <c r="K3806" i="2"/>
  <c r="L3805" i="2"/>
  <c r="K3805" i="2"/>
  <c r="L3804" i="2"/>
  <c r="K3804" i="2"/>
  <c r="L3803" i="2"/>
  <c r="K3803" i="2"/>
  <c r="L3802" i="2"/>
  <c r="K3802" i="2"/>
  <c r="L3801" i="2"/>
  <c r="K3801" i="2"/>
  <c r="L3800" i="2"/>
  <c r="K3800" i="2"/>
  <c r="L3799" i="2"/>
  <c r="K3799" i="2"/>
  <c r="L3798" i="2"/>
  <c r="K3798" i="2"/>
  <c r="L3797" i="2"/>
  <c r="K3797" i="2"/>
  <c r="L3796" i="2"/>
  <c r="K3796" i="2"/>
  <c r="L3795" i="2"/>
  <c r="K3795" i="2"/>
  <c r="L3794" i="2"/>
  <c r="K3794" i="2"/>
  <c r="L3793" i="2"/>
  <c r="K3793" i="2"/>
  <c r="L3792" i="2"/>
  <c r="K3792" i="2"/>
  <c r="L3791" i="2"/>
  <c r="K3791" i="2"/>
  <c r="L3790" i="2"/>
  <c r="K3790" i="2"/>
  <c r="L3789" i="2"/>
  <c r="K3789" i="2"/>
  <c r="L3788" i="2"/>
  <c r="K3788" i="2"/>
  <c r="L3787" i="2"/>
  <c r="K3787" i="2"/>
  <c r="K3786" i="2"/>
  <c r="L3786" i="2" s="1"/>
  <c r="L3785" i="2"/>
  <c r="K3785" i="2"/>
  <c r="L3784" i="2"/>
  <c r="K3784" i="2"/>
  <c r="L3783" i="2"/>
  <c r="K3783" i="2"/>
  <c r="K3782" i="2"/>
  <c r="L3782" i="2" s="1"/>
  <c r="L3781" i="2"/>
  <c r="K3781" i="2"/>
  <c r="L3780" i="2"/>
  <c r="K3780" i="2"/>
  <c r="L3779" i="2"/>
  <c r="K3779" i="2"/>
  <c r="K3778" i="2"/>
  <c r="L3778" i="2" s="1"/>
  <c r="L3777" i="2"/>
  <c r="K3777" i="2"/>
  <c r="L3776" i="2"/>
  <c r="K3776" i="2"/>
  <c r="L3775" i="2"/>
  <c r="K3775" i="2"/>
  <c r="K3774" i="2"/>
  <c r="L3774" i="2" s="1"/>
  <c r="L3773" i="2"/>
  <c r="K3773" i="2"/>
  <c r="L3772" i="2"/>
  <c r="K3772" i="2"/>
  <c r="L3771" i="2"/>
  <c r="K3771" i="2"/>
  <c r="K3770" i="2"/>
  <c r="L3770" i="2" s="1"/>
  <c r="L3769" i="2"/>
  <c r="K3769" i="2"/>
  <c r="L3768" i="2"/>
  <c r="K3768" i="2"/>
  <c r="L3767" i="2"/>
  <c r="K3767" i="2"/>
  <c r="K3766" i="2"/>
  <c r="L3766" i="2" s="1"/>
  <c r="L3765" i="2"/>
  <c r="K3765" i="2"/>
  <c r="L3764" i="2"/>
  <c r="K3764" i="2"/>
  <c r="L3763" i="2"/>
  <c r="K3763" i="2"/>
  <c r="K3762" i="2"/>
  <c r="L3762" i="2" s="1"/>
  <c r="L3761" i="2"/>
  <c r="K3761" i="2"/>
  <c r="L3760" i="2"/>
  <c r="K3760" i="2"/>
  <c r="L3759" i="2"/>
  <c r="K3759" i="2"/>
  <c r="K3758" i="2"/>
  <c r="L3758" i="2" s="1"/>
  <c r="L3757" i="2"/>
  <c r="K3757" i="2"/>
  <c r="L3756" i="2"/>
  <c r="K3756" i="2"/>
  <c r="L3755" i="2"/>
  <c r="K3755" i="2"/>
  <c r="K3754" i="2"/>
  <c r="L3754" i="2" s="1"/>
  <c r="L3753" i="2"/>
  <c r="K3753" i="2"/>
  <c r="L3752" i="2"/>
  <c r="K3752" i="2"/>
  <c r="L3751" i="2"/>
  <c r="K3751" i="2"/>
  <c r="K3750" i="2"/>
  <c r="L3750" i="2" s="1"/>
  <c r="K3749" i="2"/>
  <c r="L3749" i="2" s="1"/>
  <c r="K3748" i="2"/>
  <c r="L3748" i="2" s="1"/>
  <c r="K3747" i="2"/>
  <c r="L3747" i="2" s="1"/>
  <c r="K3746" i="2"/>
  <c r="L3746" i="2" s="1"/>
  <c r="K3745" i="2"/>
  <c r="L3745" i="2" s="1"/>
  <c r="K3744" i="2"/>
  <c r="L3744" i="2" s="1"/>
  <c r="K3743" i="2"/>
  <c r="L3743" i="2" s="1"/>
  <c r="K3742" i="2"/>
  <c r="L3742" i="2" s="1"/>
  <c r="K3741" i="2"/>
  <c r="L3741" i="2" s="1"/>
  <c r="K3740" i="2"/>
  <c r="L3740" i="2" s="1"/>
  <c r="K3739" i="2"/>
  <c r="L3739" i="2" s="1"/>
  <c r="K3738" i="2"/>
  <c r="L3738" i="2" s="1"/>
  <c r="K3737" i="2"/>
  <c r="L3737" i="2" s="1"/>
  <c r="K3736" i="2"/>
  <c r="L3736" i="2" s="1"/>
  <c r="K3735" i="2"/>
  <c r="L3735" i="2" s="1"/>
  <c r="K3734" i="2"/>
  <c r="L3734" i="2" s="1"/>
  <c r="K3733" i="2"/>
  <c r="L3733" i="2" s="1"/>
  <c r="K3732" i="2"/>
  <c r="L3732" i="2" s="1"/>
  <c r="K3731" i="2"/>
  <c r="L3731" i="2" s="1"/>
  <c r="K3730" i="2"/>
  <c r="L3730" i="2" s="1"/>
  <c r="K3729" i="2"/>
  <c r="L3729" i="2" s="1"/>
  <c r="K3728" i="2"/>
  <c r="L3728" i="2" s="1"/>
  <c r="K3727" i="2"/>
  <c r="L3727" i="2" s="1"/>
  <c r="K3726" i="2"/>
  <c r="L3726" i="2" s="1"/>
  <c r="K3725" i="2"/>
  <c r="L3725" i="2" s="1"/>
  <c r="K3724" i="2"/>
  <c r="L3724" i="2" s="1"/>
  <c r="K3723" i="2"/>
  <c r="L3723" i="2" s="1"/>
  <c r="K3722" i="2"/>
  <c r="L3722" i="2" s="1"/>
  <c r="K3721" i="2"/>
  <c r="L3721" i="2" s="1"/>
  <c r="K3720" i="2"/>
  <c r="L3720" i="2" s="1"/>
  <c r="K3719" i="2"/>
  <c r="L3719" i="2" s="1"/>
  <c r="K3718" i="2"/>
  <c r="L3718" i="2" s="1"/>
  <c r="K3717" i="2"/>
  <c r="L3717" i="2" s="1"/>
  <c r="K3716" i="2"/>
  <c r="L3716" i="2" s="1"/>
  <c r="K3715" i="2"/>
  <c r="L3715" i="2" s="1"/>
  <c r="K3714" i="2"/>
  <c r="L3714" i="2" s="1"/>
  <c r="K3713" i="2"/>
  <c r="L3713" i="2" s="1"/>
  <c r="K3712" i="2"/>
  <c r="L3712" i="2" s="1"/>
  <c r="K3711" i="2"/>
  <c r="L3711" i="2" s="1"/>
  <c r="K3710" i="2"/>
  <c r="L3710" i="2" s="1"/>
  <c r="K3709" i="2"/>
  <c r="L3709" i="2" s="1"/>
  <c r="K3708" i="2"/>
  <c r="L3708" i="2" s="1"/>
  <c r="K3707" i="2"/>
  <c r="L3707" i="2" s="1"/>
  <c r="K3706" i="2"/>
  <c r="L3706" i="2" s="1"/>
  <c r="K3705" i="2"/>
  <c r="L3705" i="2" s="1"/>
  <c r="K3704" i="2"/>
  <c r="L3704" i="2" s="1"/>
  <c r="K3703" i="2"/>
  <c r="L3703" i="2" s="1"/>
  <c r="K3702" i="2"/>
  <c r="L3702" i="2" s="1"/>
  <c r="K3701" i="2"/>
  <c r="L3701" i="2" s="1"/>
  <c r="K3700" i="2"/>
  <c r="L3700" i="2" s="1"/>
  <c r="K3699" i="2"/>
  <c r="L3699" i="2" s="1"/>
  <c r="K3698" i="2"/>
  <c r="L3698" i="2" s="1"/>
  <c r="K3697" i="2"/>
  <c r="L3697" i="2" s="1"/>
  <c r="K3696" i="2"/>
  <c r="L3696" i="2" s="1"/>
  <c r="K3695" i="2"/>
  <c r="L3695" i="2" s="1"/>
  <c r="K3694" i="2"/>
  <c r="L3694" i="2" s="1"/>
  <c r="K3693" i="2"/>
  <c r="L3693" i="2" s="1"/>
  <c r="K3692" i="2"/>
  <c r="L3692" i="2" s="1"/>
  <c r="K3691" i="2"/>
  <c r="L3691" i="2" s="1"/>
  <c r="K3690" i="2"/>
  <c r="L3690" i="2" s="1"/>
  <c r="K3689" i="2"/>
  <c r="L3689" i="2" s="1"/>
  <c r="K3688" i="2"/>
  <c r="L3688" i="2" s="1"/>
  <c r="K3687" i="2"/>
  <c r="L3687" i="2" s="1"/>
  <c r="K3686" i="2"/>
  <c r="L3686" i="2" s="1"/>
  <c r="K3685" i="2"/>
  <c r="L3685" i="2" s="1"/>
  <c r="K3684" i="2"/>
  <c r="L3684" i="2" s="1"/>
  <c r="K3683" i="2"/>
  <c r="L3683" i="2" s="1"/>
  <c r="K3682" i="2"/>
  <c r="L3682" i="2" s="1"/>
  <c r="K3681" i="2"/>
  <c r="L3681" i="2" s="1"/>
  <c r="K3680" i="2"/>
  <c r="L3680" i="2" s="1"/>
  <c r="K3679" i="2"/>
  <c r="L3679" i="2" s="1"/>
  <c r="K3678" i="2"/>
  <c r="L3678" i="2" s="1"/>
  <c r="K3677" i="2"/>
  <c r="L3677" i="2" s="1"/>
  <c r="K3676" i="2"/>
  <c r="L3676" i="2" s="1"/>
  <c r="K3675" i="2"/>
  <c r="L3675" i="2" s="1"/>
  <c r="K3674" i="2"/>
  <c r="L3674" i="2" s="1"/>
  <c r="K3673" i="2"/>
  <c r="L3673" i="2" s="1"/>
  <c r="K3672" i="2"/>
  <c r="L3672" i="2" s="1"/>
  <c r="K3671" i="2"/>
  <c r="L3671" i="2" s="1"/>
  <c r="K3670" i="2"/>
  <c r="L3670" i="2" s="1"/>
  <c r="K3669" i="2"/>
  <c r="L3669" i="2" s="1"/>
  <c r="K3668" i="2"/>
  <c r="L3668" i="2" s="1"/>
  <c r="K3667" i="2"/>
  <c r="L3667" i="2" s="1"/>
  <c r="K3666" i="2"/>
  <c r="L3666" i="2" s="1"/>
  <c r="K3665" i="2"/>
  <c r="L3665" i="2" s="1"/>
  <c r="K3664" i="2"/>
  <c r="L3664" i="2" s="1"/>
  <c r="K3663" i="2"/>
  <c r="L3663" i="2" s="1"/>
  <c r="K3662" i="2"/>
  <c r="L3662" i="2" s="1"/>
  <c r="K3661" i="2"/>
  <c r="L3661" i="2" s="1"/>
  <c r="K3660" i="2"/>
  <c r="L3660" i="2" s="1"/>
  <c r="K3659" i="2"/>
  <c r="L3659" i="2" s="1"/>
  <c r="K3658" i="2"/>
  <c r="L3658" i="2" s="1"/>
  <c r="K3657" i="2"/>
  <c r="L3657" i="2" s="1"/>
  <c r="K3656" i="2"/>
  <c r="L3656" i="2" s="1"/>
  <c r="K3655" i="2"/>
  <c r="L3655" i="2" s="1"/>
  <c r="K3654" i="2"/>
  <c r="L3654" i="2" s="1"/>
  <c r="K3653" i="2"/>
  <c r="L3653" i="2" s="1"/>
  <c r="K3652" i="2"/>
  <c r="L3652" i="2" s="1"/>
  <c r="K3651" i="2"/>
  <c r="L3651" i="2" s="1"/>
  <c r="K3650" i="2"/>
  <c r="L3650" i="2" s="1"/>
  <c r="K3649" i="2"/>
  <c r="L3649" i="2" s="1"/>
  <c r="K3648" i="2"/>
  <c r="L3648" i="2" s="1"/>
  <c r="K3647" i="2"/>
  <c r="L3647" i="2" s="1"/>
  <c r="K3646" i="2"/>
  <c r="L3646" i="2" s="1"/>
  <c r="K3645" i="2"/>
  <c r="L3645" i="2" s="1"/>
  <c r="K3644" i="2"/>
  <c r="L3644" i="2" s="1"/>
  <c r="K3643" i="2"/>
  <c r="L3643" i="2" s="1"/>
  <c r="K3642" i="2"/>
  <c r="L3642" i="2" s="1"/>
  <c r="K3641" i="2"/>
  <c r="L3641" i="2" s="1"/>
  <c r="K3640" i="2"/>
  <c r="L3640" i="2" s="1"/>
  <c r="K3639" i="2"/>
  <c r="L3639" i="2" s="1"/>
  <c r="K3638" i="2"/>
  <c r="L3638" i="2" s="1"/>
  <c r="K3637" i="2"/>
  <c r="L3637" i="2" s="1"/>
  <c r="K3636" i="2"/>
  <c r="L3636" i="2" s="1"/>
  <c r="K3635" i="2"/>
  <c r="L3635" i="2" s="1"/>
  <c r="K3634" i="2"/>
  <c r="L3634" i="2" s="1"/>
  <c r="K3633" i="2"/>
  <c r="L3633" i="2" s="1"/>
  <c r="K3632" i="2"/>
  <c r="L3632" i="2" s="1"/>
  <c r="K3631" i="2"/>
  <c r="L3631" i="2" s="1"/>
  <c r="K3630" i="2"/>
  <c r="L3630" i="2" s="1"/>
  <c r="K3629" i="2"/>
  <c r="L3629" i="2" s="1"/>
  <c r="K3628" i="2"/>
  <c r="L3628" i="2" s="1"/>
  <c r="K3627" i="2"/>
  <c r="L3627" i="2" s="1"/>
  <c r="K3626" i="2"/>
  <c r="L3626" i="2" s="1"/>
  <c r="K3625" i="2"/>
  <c r="L3625" i="2" s="1"/>
  <c r="K3624" i="2"/>
  <c r="L3624" i="2" s="1"/>
  <c r="K3623" i="2"/>
  <c r="L3623" i="2" s="1"/>
  <c r="K3622" i="2"/>
  <c r="L3622" i="2" s="1"/>
  <c r="K3621" i="2"/>
  <c r="L3621" i="2" s="1"/>
  <c r="K3620" i="2"/>
  <c r="L3620" i="2" s="1"/>
  <c r="K3619" i="2"/>
  <c r="L3619" i="2" s="1"/>
  <c r="K3618" i="2"/>
  <c r="L3618" i="2" s="1"/>
  <c r="K3617" i="2"/>
  <c r="L3617" i="2" s="1"/>
  <c r="K3616" i="2"/>
  <c r="L3616" i="2" s="1"/>
  <c r="K3615" i="2"/>
  <c r="L3615" i="2" s="1"/>
  <c r="K3614" i="2"/>
  <c r="L3614" i="2" s="1"/>
  <c r="K3613" i="2"/>
  <c r="L3613" i="2" s="1"/>
  <c r="K3612" i="2"/>
  <c r="L3612" i="2" s="1"/>
  <c r="K3611" i="2"/>
  <c r="L3611" i="2" s="1"/>
  <c r="K3610" i="2"/>
  <c r="L3610" i="2" s="1"/>
  <c r="K3609" i="2"/>
  <c r="L3609" i="2" s="1"/>
  <c r="K3608" i="2"/>
  <c r="L3608" i="2" s="1"/>
  <c r="K3607" i="2"/>
  <c r="L3607" i="2" s="1"/>
  <c r="K3606" i="2"/>
  <c r="L3606" i="2" s="1"/>
  <c r="K3605" i="2"/>
  <c r="L3605" i="2" s="1"/>
  <c r="K3604" i="2"/>
  <c r="L3604" i="2" s="1"/>
  <c r="K3603" i="2"/>
  <c r="L3603" i="2" s="1"/>
  <c r="K3602" i="2"/>
  <c r="L3602" i="2" s="1"/>
  <c r="K3601" i="2"/>
  <c r="L3601" i="2" s="1"/>
  <c r="L3600" i="2"/>
  <c r="K3600" i="2"/>
  <c r="K3599" i="2"/>
  <c r="L3599" i="2" s="1"/>
  <c r="K3598" i="2"/>
  <c r="L3598" i="2" s="1"/>
  <c r="K3597" i="2"/>
  <c r="L3597" i="2" s="1"/>
  <c r="K3596" i="2"/>
  <c r="L3596" i="2" s="1"/>
  <c r="K3595" i="2"/>
  <c r="L3595" i="2" s="1"/>
  <c r="K3594" i="2"/>
  <c r="L3594" i="2" s="1"/>
  <c r="L3593" i="2"/>
  <c r="K3593" i="2"/>
  <c r="K3592" i="2"/>
  <c r="L3592" i="2" s="1"/>
  <c r="K3591" i="2"/>
  <c r="L3591" i="2" s="1"/>
  <c r="K3590" i="2"/>
  <c r="L3590" i="2" s="1"/>
  <c r="L3589" i="2"/>
  <c r="K3589" i="2"/>
  <c r="L3588" i="2"/>
  <c r="K3588" i="2"/>
  <c r="K3587" i="2"/>
  <c r="L3587" i="2" s="1"/>
  <c r="K3586" i="2"/>
  <c r="L3586" i="2" s="1"/>
  <c r="K3585" i="2"/>
  <c r="L3585" i="2" s="1"/>
  <c r="L3584" i="2"/>
  <c r="K3584" i="2"/>
  <c r="K3583" i="2"/>
  <c r="L3583" i="2" s="1"/>
  <c r="K3582" i="2"/>
  <c r="L3582" i="2" s="1"/>
  <c r="K3581" i="2"/>
  <c r="L3581" i="2" s="1"/>
  <c r="K3580" i="2"/>
  <c r="L3580" i="2" s="1"/>
  <c r="K3579" i="2"/>
  <c r="L3579" i="2" s="1"/>
  <c r="K3578" i="2"/>
  <c r="L3578" i="2" s="1"/>
  <c r="L3577" i="2"/>
  <c r="K3577" i="2"/>
  <c r="K3576" i="2"/>
  <c r="L3576" i="2" s="1"/>
  <c r="K3575" i="2"/>
  <c r="L3575" i="2" s="1"/>
  <c r="K3574" i="2"/>
  <c r="L3574" i="2" s="1"/>
  <c r="L3573" i="2"/>
  <c r="K3573" i="2"/>
  <c r="L3572" i="2"/>
  <c r="K3572" i="2"/>
  <c r="K3571" i="2"/>
  <c r="L3571" i="2" s="1"/>
  <c r="K3570" i="2"/>
  <c r="L3570" i="2" s="1"/>
  <c r="K3569" i="2"/>
  <c r="L3569" i="2" s="1"/>
  <c r="L3568" i="2"/>
  <c r="K3568" i="2"/>
  <c r="K3567" i="2"/>
  <c r="L3567" i="2" s="1"/>
  <c r="K3566" i="2"/>
  <c r="L3566" i="2" s="1"/>
  <c r="K3565" i="2"/>
  <c r="L3565" i="2" s="1"/>
  <c r="K3564" i="2"/>
  <c r="L3564" i="2" s="1"/>
  <c r="K3563" i="2"/>
  <c r="L3563" i="2" s="1"/>
  <c r="K3562" i="2"/>
  <c r="L3562" i="2" s="1"/>
  <c r="L3561" i="2"/>
  <c r="K3561" i="2"/>
  <c r="K3560" i="2"/>
  <c r="L3560" i="2" s="1"/>
  <c r="K3559" i="2"/>
  <c r="L3559" i="2" s="1"/>
  <c r="K3558" i="2"/>
  <c r="L3558" i="2" s="1"/>
  <c r="L3557" i="2"/>
  <c r="K3557" i="2"/>
  <c r="L3556" i="2"/>
  <c r="K3556" i="2"/>
  <c r="K3555" i="2"/>
  <c r="L3555" i="2" s="1"/>
  <c r="K3554" i="2"/>
  <c r="L3554" i="2" s="1"/>
  <c r="K3553" i="2"/>
  <c r="L3553" i="2" s="1"/>
  <c r="K3552" i="2"/>
  <c r="L3552" i="2" s="1"/>
  <c r="K3551" i="2"/>
  <c r="L3551" i="2" s="1"/>
  <c r="K3550" i="2"/>
  <c r="L3550" i="2" s="1"/>
  <c r="K3549" i="2"/>
  <c r="L3549" i="2" s="1"/>
  <c r="K3548" i="2"/>
  <c r="L3548" i="2" s="1"/>
  <c r="K3547" i="2"/>
  <c r="L3547" i="2" s="1"/>
  <c r="K3546" i="2"/>
  <c r="L3546" i="2" s="1"/>
  <c r="K3545" i="2"/>
  <c r="L3545" i="2" s="1"/>
  <c r="K3544" i="2"/>
  <c r="L3544" i="2" s="1"/>
  <c r="K3543" i="2"/>
  <c r="L3543" i="2" s="1"/>
  <c r="K3542" i="2"/>
  <c r="L3542" i="2" s="1"/>
  <c r="K3541" i="2"/>
  <c r="L3541" i="2" s="1"/>
  <c r="K3540" i="2"/>
  <c r="L3540" i="2" s="1"/>
  <c r="K3539" i="2"/>
  <c r="L3539" i="2" s="1"/>
  <c r="K3538" i="2"/>
  <c r="L3538" i="2" s="1"/>
  <c r="K3537" i="2"/>
  <c r="L3537" i="2" s="1"/>
  <c r="K3536" i="2"/>
  <c r="L3536" i="2" s="1"/>
  <c r="K3535" i="2"/>
  <c r="L3535" i="2" s="1"/>
  <c r="K3534" i="2"/>
  <c r="L3534" i="2" s="1"/>
  <c r="K3533" i="2"/>
  <c r="L3533" i="2" s="1"/>
  <c r="K3532" i="2"/>
  <c r="L3532" i="2" s="1"/>
  <c r="K3531" i="2"/>
  <c r="L3531" i="2" s="1"/>
  <c r="K3530" i="2"/>
  <c r="L3530" i="2" s="1"/>
  <c r="L3529" i="2"/>
  <c r="K3529" i="2"/>
  <c r="K3528" i="2"/>
  <c r="L3528" i="2" s="1"/>
  <c r="K3527" i="2"/>
  <c r="L3527" i="2" s="1"/>
  <c r="K3526" i="2"/>
  <c r="L3526" i="2" s="1"/>
  <c r="K3525" i="2"/>
  <c r="L3525" i="2" s="1"/>
  <c r="K3524" i="2"/>
  <c r="L3524" i="2" s="1"/>
  <c r="K3523" i="2"/>
  <c r="L3523" i="2" s="1"/>
  <c r="K3522" i="2"/>
  <c r="L3522" i="2" s="1"/>
  <c r="L3521" i="2"/>
  <c r="K3521" i="2"/>
  <c r="K3520" i="2"/>
  <c r="L3520" i="2" s="1"/>
  <c r="K3519" i="2"/>
  <c r="L3519" i="2" s="1"/>
  <c r="K3518" i="2"/>
  <c r="L3518" i="2" s="1"/>
  <c r="K3517" i="2"/>
  <c r="L3517" i="2" s="1"/>
  <c r="K3516" i="2"/>
  <c r="L3516" i="2" s="1"/>
  <c r="K3515" i="2"/>
  <c r="L3515" i="2" s="1"/>
  <c r="K3514" i="2"/>
  <c r="L3514" i="2" s="1"/>
  <c r="L3513" i="2"/>
  <c r="K3513" i="2"/>
  <c r="K3512" i="2"/>
  <c r="L3512" i="2" s="1"/>
  <c r="K3511" i="2"/>
  <c r="L3511" i="2" s="1"/>
  <c r="K3510" i="2"/>
  <c r="L3510" i="2" s="1"/>
  <c r="K3509" i="2"/>
  <c r="L3509" i="2" s="1"/>
  <c r="K3508" i="2"/>
  <c r="L3508" i="2" s="1"/>
  <c r="K3507" i="2"/>
  <c r="L3507" i="2" s="1"/>
  <c r="K3506" i="2"/>
  <c r="L3506" i="2" s="1"/>
  <c r="K3505" i="2"/>
  <c r="L3505" i="2" s="1"/>
  <c r="K3504" i="2"/>
  <c r="L3504" i="2" s="1"/>
  <c r="K3503" i="2"/>
  <c r="L3503" i="2" s="1"/>
  <c r="K3502" i="2"/>
  <c r="L3502" i="2" s="1"/>
  <c r="K3501" i="2"/>
  <c r="L3501" i="2" s="1"/>
  <c r="K3500" i="2"/>
  <c r="L3500" i="2" s="1"/>
  <c r="K3499" i="2"/>
  <c r="L3499" i="2" s="1"/>
  <c r="K3498" i="2"/>
  <c r="L3498" i="2" s="1"/>
  <c r="L3497" i="2"/>
  <c r="K3497" i="2"/>
  <c r="K3496" i="2"/>
  <c r="L3496" i="2" s="1"/>
  <c r="K3495" i="2"/>
  <c r="L3495" i="2" s="1"/>
  <c r="K3494" i="2"/>
  <c r="L3494" i="2" s="1"/>
  <c r="K3493" i="2"/>
  <c r="L3493" i="2" s="1"/>
  <c r="K3492" i="2"/>
  <c r="L3492" i="2" s="1"/>
  <c r="K3491" i="2"/>
  <c r="L3491" i="2" s="1"/>
  <c r="K3490" i="2"/>
  <c r="L3490" i="2" s="1"/>
  <c r="L3489" i="2"/>
  <c r="K3489" i="2"/>
  <c r="K3488" i="2"/>
  <c r="L3488" i="2" s="1"/>
  <c r="K3487" i="2"/>
  <c r="L3487" i="2" s="1"/>
  <c r="K3486" i="2"/>
  <c r="L3486" i="2" s="1"/>
  <c r="K3485" i="2"/>
  <c r="L3485" i="2" s="1"/>
  <c r="K3484" i="2"/>
  <c r="L3484" i="2" s="1"/>
  <c r="K3483" i="2"/>
  <c r="L3483" i="2" s="1"/>
  <c r="K3482" i="2"/>
  <c r="L3482" i="2" s="1"/>
  <c r="L3481" i="2"/>
  <c r="K3481" i="2"/>
  <c r="K3480" i="2"/>
  <c r="L3480" i="2" s="1"/>
  <c r="K3479" i="2"/>
  <c r="L3479" i="2" s="1"/>
  <c r="K3478" i="2"/>
  <c r="L3478" i="2" s="1"/>
  <c r="K3477" i="2"/>
  <c r="L3477" i="2" s="1"/>
  <c r="K3476" i="2"/>
  <c r="L3476" i="2" s="1"/>
  <c r="K3475" i="2"/>
  <c r="L3475" i="2" s="1"/>
  <c r="K3474" i="2"/>
  <c r="L3474" i="2" s="1"/>
  <c r="K3473" i="2"/>
  <c r="L3473" i="2" s="1"/>
  <c r="K3472" i="2"/>
  <c r="L3472" i="2" s="1"/>
  <c r="K3471" i="2"/>
  <c r="L3471" i="2" s="1"/>
  <c r="K3470" i="2"/>
  <c r="L3470" i="2" s="1"/>
  <c r="K3469" i="2"/>
  <c r="L3469" i="2" s="1"/>
  <c r="K3468" i="2"/>
  <c r="L3468" i="2" s="1"/>
  <c r="K3467" i="2"/>
  <c r="L3467" i="2" s="1"/>
  <c r="K3466" i="2"/>
  <c r="L3466" i="2" s="1"/>
  <c r="L3465" i="2"/>
  <c r="K3465" i="2"/>
  <c r="K3464" i="2"/>
  <c r="L3464" i="2" s="1"/>
  <c r="K3463" i="2"/>
  <c r="L3463" i="2" s="1"/>
  <c r="K3462" i="2"/>
  <c r="L3462" i="2" s="1"/>
  <c r="K3461" i="2"/>
  <c r="L3461" i="2" s="1"/>
  <c r="K3460" i="2"/>
  <c r="L3460" i="2" s="1"/>
  <c r="K3459" i="2"/>
  <c r="L3459" i="2" s="1"/>
  <c r="K3458" i="2"/>
  <c r="L3458" i="2" s="1"/>
  <c r="K3457" i="2"/>
  <c r="L3457" i="2" s="1"/>
  <c r="L3456" i="2"/>
  <c r="K3456" i="2"/>
  <c r="L3455" i="2"/>
  <c r="K3455" i="2"/>
  <c r="K3454" i="2"/>
  <c r="L3454" i="2" s="1"/>
  <c r="K3453" i="2"/>
  <c r="L3453" i="2" s="1"/>
  <c r="L3452" i="2"/>
  <c r="K3452" i="2"/>
  <c r="L3451" i="2"/>
  <c r="K3451" i="2"/>
  <c r="K3450" i="2"/>
  <c r="L3450" i="2" s="1"/>
  <c r="K3449" i="2"/>
  <c r="L3449" i="2" s="1"/>
  <c r="K3448" i="2"/>
  <c r="L3448" i="2" s="1"/>
  <c r="L3447" i="2"/>
  <c r="K3447" i="2"/>
  <c r="K3446" i="2"/>
  <c r="L3446" i="2" s="1"/>
  <c r="K3445" i="2"/>
  <c r="L3445" i="2" s="1"/>
  <c r="L3444" i="2"/>
  <c r="K3444" i="2"/>
  <c r="K3443" i="2"/>
  <c r="L3443" i="2" s="1"/>
  <c r="K3442" i="2"/>
  <c r="L3442" i="2" s="1"/>
  <c r="K3441" i="2"/>
  <c r="L3441" i="2" s="1"/>
  <c r="L3440" i="2"/>
  <c r="K3440" i="2"/>
  <c r="L3439" i="2"/>
  <c r="K3439" i="2"/>
  <c r="K3438" i="2"/>
  <c r="L3438" i="2" s="1"/>
  <c r="K3437" i="2"/>
  <c r="L3437" i="2" s="1"/>
  <c r="L3436" i="2"/>
  <c r="K3436" i="2"/>
  <c r="L3435" i="2"/>
  <c r="K3435" i="2"/>
  <c r="K3434" i="2"/>
  <c r="L3434" i="2" s="1"/>
  <c r="K3433" i="2"/>
  <c r="L3433" i="2" s="1"/>
  <c r="L3432" i="2"/>
  <c r="K3432" i="2"/>
  <c r="L3431" i="2"/>
  <c r="K3431" i="2"/>
  <c r="K3430" i="2"/>
  <c r="L3430" i="2" s="1"/>
  <c r="K3429" i="2"/>
  <c r="L3429" i="2" s="1"/>
  <c r="L3428" i="2"/>
  <c r="K3428" i="2"/>
  <c r="L3427" i="2"/>
  <c r="K3427" i="2"/>
  <c r="K3426" i="2"/>
  <c r="L3426" i="2" s="1"/>
  <c r="K3425" i="2"/>
  <c r="L3425" i="2" s="1"/>
  <c r="L3424" i="2"/>
  <c r="K3424" i="2"/>
  <c r="L3423" i="2"/>
  <c r="K3423" i="2"/>
  <c r="K3422" i="2"/>
  <c r="L3422" i="2" s="1"/>
  <c r="K3421" i="2"/>
  <c r="L3421" i="2" s="1"/>
  <c r="L3420" i="2"/>
  <c r="K3420" i="2"/>
  <c r="L3419" i="2"/>
  <c r="K3419" i="2"/>
  <c r="K3418" i="2"/>
  <c r="L3418" i="2" s="1"/>
  <c r="K3417" i="2"/>
  <c r="L3417" i="2" s="1"/>
  <c r="L3416" i="2"/>
  <c r="K3416" i="2"/>
  <c r="L3415" i="2"/>
  <c r="K3415" i="2"/>
  <c r="K3414" i="2"/>
  <c r="L3414" i="2" s="1"/>
  <c r="K3413" i="2"/>
  <c r="L3413" i="2" s="1"/>
  <c r="L3412" i="2"/>
  <c r="K3412" i="2"/>
  <c r="L3411" i="2"/>
  <c r="K3411" i="2"/>
  <c r="K3410" i="2"/>
  <c r="L3410" i="2" s="1"/>
  <c r="K3409" i="2"/>
  <c r="L3409" i="2" s="1"/>
  <c r="L3408" i="2"/>
  <c r="K3408" i="2"/>
  <c r="L3407" i="2"/>
  <c r="K3407" i="2"/>
  <c r="K3406" i="2"/>
  <c r="L3406" i="2" s="1"/>
  <c r="K3405" i="2"/>
  <c r="L3405" i="2" s="1"/>
  <c r="L3404" i="2"/>
  <c r="K3404" i="2"/>
  <c r="L3403" i="2"/>
  <c r="K3403" i="2"/>
  <c r="K3402" i="2"/>
  <c r="L3402" i="2" s="1"/>
  <c r="K3401" i="2"/>
  <c r="L3401" i="2" s="1"/>
  <c r="L3400" i="2"/>
  <c r="K3400" i="2"/>
  <c r="L3399" i="2"/>
  <c r="K3399" i="2"/>
  <c r="K3398" i="2"/>
  <c r="L3398" i="2" s="1"/>
  <c r="K3397" i="2"/>
  <c r="L3397" i="2" s="1"/>
  <c r="L3396" i="2"/>
  <c r="K3396" i="2"/>
  <c r="L3395" i="2"/>
  <c r="K3395" i="2"/>
  <c r="K3394" i="2"/>
  <c r="L3394" i="2" s="1"/>
  <c r="K3393" i="2"/>
  <c r="L3393" i="2" s="1"/>
  <c r="L3392" i="2"/>
  <c r="K3392" i="2"/>
  <c r="L3391" i="2"/>
  <c r="K3391" i="2"/>
  <c r="K3390" i="2"/>
  <c r="L3390" i="2" s="1"/>
  <c r="K3389" i="2"/>
  <c r="L3389" i="2" s="1"/>
  <c r="L3388" i="2"/>
  <c r="K3388" i="2"/>
  <c r="K3387" i="2"/>
  <c r="L3387" i="2" s="1"/>
  <c r="K3386" i="2"/>
  <c r="L3386" i="2" s="1"/>
  <c r="K3385" i="2"/>
  <c r="L3385" i="2" s="1"/>
  <c r="K3384" i="2"/>
  <c r="L3384" i="2" s="1"/>
  <c r="K3383" i="2"/>
  <c r="L3383" i="2" s="1"/>
  <c r="K3382" i="2"/>
  <c r="L3382" i="2" s="1"/>
  <c r="K3381" i="2"/>
  <c r="L3381" i="2" s="1"/>
  <c r="K3380" i="2"/>
  <c r="L3380" i="2" s="1"/>
  <c r="K3379" i="2"/>
  <c r="L3379" i="2" s="1"/>
  <c r="K3378" i="2"/>
  <c r="L3378" i="2" s="1"/>
  <c r="K3377" i="2"/>
  <c r="L3377" i="2" s="1"/>
  <c r="L3376" i="2"/>
  <c r="K3376" i="2"/>
  <c r="K3375" i="2"/>
  <c r="L3375" i="2" s="1"/>
  <c r="K3374" i="2"/>
  <c r="L3374" i="2" s="1"/>
  <c r="K3373" i="2"/>
  <c r="L3373" i="2" s="1"/>
  <c r="L3372" i="2"/>
  <c r="K3372" i="2"/>
  <c r="K3371" i="2"/>
  <c r="L3371" i="2" s="1"/>
  <c r="K3370" i="2"/>
  <c r="L3370" i="2" s="1"/>
  <c r="K3369" i="2"/>
  <c r="L3369" i="2" s="1"/>
  <c r="K3368" i="2"/>
  <c r="L3368" i="2" s="1"/>
  <c r="K3367" i="2"/>
  <c r="L3367" i="2" s="1"/>
  <c r="K3366" i="2"/>
  <c r="L3366" i="2" s="1"/>
  <c r="K3365" i="2"/>
  <c r="L3365" i="2" s="1"/>
  <c r="L3364" i="2"/>
  <c r="K3364" i="2"/>
  <c r="K3363" i="2"/>
  <c r="L3363" i="2" s="1"/>
  <c r="K3362" i="2"/>
  <c r="L3362" i="2" s="1"/>
  <c r="K3361" i="2"/>
  <c r="L3361" i="2" s="1"/>
  <c r="K3360" i="2"/>
  <c r="L3360" i="2" s="1"/>
  <c r="K3359" i="2"/>
  <c r="L3359" i="2" s="1"/>
  <c r="K3358" i="2"/>
  <c r="L3358" i="2" s="1"/>
  <c r="K3357" i="2"/>
  <c r="L3357" i="2" s="1"/>
  <c r="K3356" i="2"/>
  <c r="L3356" i="2" s="1"/>
  <c r="K3355" i="2"/>
  <c r="L3355" i="2" s="1"/>
  <c r="K3354" i="2"/>
  <c r="L3354" i="2" s="1"/>
  <c r="K3353" i="2"/>
  <c r="L3353" i="2" s="1"/>
  <c r="K3352" i="2"/>
  <c r="L3352" i="2" s="1"/>
  <c r="K3351" i="2"/>
  <c r="L3351" i="2" s="1"/>
  <c r="K3350" i="2"/>
  <c r="L3350" i="2" s="1"/>
  <c r="K3349" i="2"/>
  <c r="L3349" i="2" s="1"/>
  <c r="K3348" i="2"/>
  <c r="L3348" i="2" s="1"/>
  <c r="K3347" i="2"/>
  <c r="L3347" i="2" s="1"/>
  <c r="K3346" i="2"/>
  <c r="L3346" i="2" s="1"/>
  <c r="K3345" i="2"/>
  <c r="L3345" i="2" s="1"/>
  <c r="K3344" i="2"/>
  <c r="L3344" i="2" s="1"/>
  <c r="K3343" i="2"/>
  <c r="L3343" i="2" s="1"/>
  <c r="K3342" i="2"/>
  <c r="L3342" i="2" s="1"/>
  <c r="K3341" i="2"/>
  <c r="L3341" i="2" s="1"/>
  <c r="L3340" i="2"/>
  <c r="K3340" i="2"/>
  <c r="K3339" i="2"/>
  <c r="L3339" i="2" s="1"/>
  <c r="K3338" i="2"/>
  <c r="L3338" i="2" s="1"/>
  <c r="K3337" i="2"/>
  <c r="L3337" i="2" s="1"/>
  <c r="L3336" i="2"/>
  <c r="K3336" i="2"/>
  <c r="K3335" i="2"/>
  <c r="L3335" i="2" s="1"/>
  <c r="K3334" i="2"/>
  <c r="L3334" i="2" s="1"/>
  <c r="K3333" i="2"/>
  <c r="L3333" i="2" s="1"/>
  <c r="L3332" i="2"/>
  <c r="K3332" i="2"/>
  <c r="K3331" i="2"/>
  <c r="L3331" i="2" s="1"/>
  <c r="K3330" i="2"/>
  <c r="L3330" i="2" s="1"/>
  <c r="K3329" i="2"/>
  <c r="L3329" i="2" s="1"/>
  <c r="L3328" i="2"/>
  <c r="K3328" i="2"/>
  <c r="K3327" i="2"/>
  <c r="L3327" i="2" s="1"/>
  <c r="K3326" i="2"/>
  <c r="L3326" i="2" s="1"/>
  <c r="K3325" i="2"/>
  <c r="L3325" i="2" s="1"/>
  <c r="K3324" i="2"/>
  <c r="L3324" i="2" s="1"/>
  <c r="K3323" i="2"/>
  <c r="L3323" i="2" s="1"/>
  <c r="K3322" i="2"/>
  <c r="L3322" i="2" s="1"/>
  <c r="K3321" i="2"/>
  <c r="L3321" i="2" s="1"/>
  <c r="K3320" i="2"/>
  <c r="L3320" i="2" s="1"/>
  <c r="K3319" i="2"/>
  <c r="L3319" i="2" s="1"/>
  <c r="K3318" i="2"/>
  <c r="L3318" i="2" s="1"/>
  <c r="K3317" i="2"/>
  <c r="L3317" i="2" s="1"/>
  <c r="K3316" i="2"/>
  <c r="L3316" i="2" s="1"/>
  <c r="K3315" i="2"/>
  <c r="L3315" i="2" s="1"/>
  <c r="K3314" i="2"/>
  <c r="L3314" i="2" s="1"/>
  <c r="K3313" i="2"/>
  <c r="L3313" i="2" s="1"/>
  <c r="K3312" i="2"/>
  <c r="L3312" i="2" s="1"/>
  <c r="K3311" i="2"/>
  <c r="L3311" i="2" s="1"/>
  <c r="K3310" i="2"/>
  <c r="L3310" i="2" s="1"/>
  <c r="K3309" i="2"/>
  <c r="L3309" i="2" s="1"/>
  <c r="K3308" i="2"/>
  <c r="L3308" i="2" s="1"/>
  <c r="K3307" i="2"/>
  <c r="L3307" i="2" s="1"/>
  <c r="K3306" i="2"/>
  <c r="L3306" i="2" s="1"/>
  <c r="K3305" i="2"/>
  <c r="L3305" i="2" s="1"/>
  <c r="K3304" i="2"/>
  <c r="L3304" i="2" s="1"/>
  <c r="K3303" i="2"/>
  <c r="L3303" i="2" s="1"/>
  <c r="K3302" i="2"/>
  <c r="L3302" i="2" s="1"/>
  <c r="K3301" i="2"/>
  <c r="L3301" i="2" s="1"/>
  <c r="K3300" i="2"/>
  <c r="L3300" i="2" s="1"/>
  <c r="K3299" i="2"/>
  <c r="L3299" i="2" s="1"/>
  <c r="K3298" i="2"/>
  <c r="L3298" i="2" s="1"/>
  <c r="K3297" i="2"/>
  <c r="L3297" i="2" s="1"/>
  <c r="K3296" i="2"/>
  <c r="L3296" i="2" s="1"/>
  <c r="K3295" i="2"/>
  <c r="L3295" i="2" s="1"/>
  <c r="K3294" i="2"/>
  <c r="L3294" i="2" s="1"/>
  <c r="K3293" i="2"/>
  <c r="L3293" i="2" s="1"/>
  <c r="K3292" i="2"/>
  <c r="L3292" i="2" s="1"/>
  <c r="K3291" i="2"/>
  <c r="L3291" i="2" s="1"/>
  <c r="K3290" i="2"/>
  <c r="L3290" i="2" s="1"/>
  <c r="K3289" i="2"/>
  <c r="L3289" i="2" s="1"/>
  <c r="K3288" i="2"/>
  <c r="L3288" i="2" s="1"/>
  <c r="K3287" i="2"/>
  <c r="L3287" i="2" s="1"/>
  <c r="K3286" i="2"/>
  <c r="L3286" i="2" s="1"/>
  <c r="K3285" i="2"/>
  <c r="L3285" i="2" s="1"/>
  <c r="K3284" i="2"/>
  <c r="L3284" i="2" s="1"/>
  <c r="K3283" i="2"/>
  <c r="L3283" i="2" s="1"/>
  <c r="K3282" i="2"/>
  <c r="L3282" i="2" s="1"/>
  <c r="K3281" i="2"/>
  <c r="L3281" i="2" s="1"/>
  <c r="K3280" i="2"/>
  <c r="L3280" i="2" s="1"/>
  <c r="K3279" i="2"/>
  <c r="L3279" i="2" s="1"/>
  <c r="K3278" i="2"/>
  <c r="L3278" i="2" s="1"/>
  <c r="K3277" i="2"/>
  <c r="L3277" i="2" s="1"/>
  <c r="K3276" i="2"/>
  <c r="L3276" i="2" s="1"/>
  <c r="K3275" i="2"/>
  <c r="L3275" i="2" s="1"/>
  <c r="K3274" i="2"/>
  <c r="L3274" i="2" s="1"/>
  <c r="K3273" i="2"/>
  <c r="L3273" i="2" s="1"/>
  <c r="K3272" i="2"/>
  <c r="L3272" i="2" s="1"/>
  <c r="K3271" i="2"/>
  <c r="L3271" i="2" s="1"/>
  <c r="K3270" i="2"/>
  <c r="L3270" i="2" s="1"/>
  <c r="K3269" i="2"/>
  <c r="L3269" i="2" s="1"/>
  <c r="K3268" i="2"/>
  <c r="L3268" i="2" s="1"/>
  <c r="K3267" i="2"/>
  <c r="L3267" i="2" s="1"/>
  <c r="K3266" i="2"/>
  <c r="L3266" i="2" s="1"/>
  <c r="K3265" i="2"/>
  <c r="L3265" i="2" s="1"/>
  <c r="K3264" i="2"/>
  <c r="L3264" i="2" s="1"/>
  <c r="K3263" i="2"/>
  <c r="L3263" i="2" s="1"/>
  <c r="K3262" i="2"/>
  <c r="L3262" i="2" s="1"/>
  <c r="K3261" i="2"/>
  <c r="L3261" i="2" s="1"/>
  <c r="K3260" i="2"/>
  <c r="L3260" i="2" s="1"/>
  <c r="K3259" i="2"/>
  <c r="L3259" i="2" s="1"/>
  <c r="K3258" i="2"/>
  <c r="L3258" i="2" s="1"/>
  <c r="K3257" i="2"/>
  <c r="L3257" i="2" s="1"/>
  <c r="K3256" i="2"/>
  <c r="L3256" i="2" s="1"/>
  <c r="K3255" i="2"/>
  <c r="L3255" i="2" s="1"/>
  <c r="K3254" i="2"/>
  <c r="L3254" i="2" s="1"/>
  <c r="K3253" i="2"/>
  <c r="L3253" i="2" s="1"/>
  <c r="K3252" i="2"/>
  <c r="L3252" i="2" s="1"/>
  <c r="K3251" i="2"/>
  <c r="L3251" i="2" s="1"/>
  <c r="K3250" i="2"/>
  <c r="L3250" i="2" s="1"/>
  <c r="K3249" i="2"/>
  <c r="L3249" i="2" s="1"/>
  <c r="K3248" i="2"/>
  <c r="L3248" i="2" s="1"/>
  <c r="K3247" i="2"/>
  <c r="L3247" i="2" s="1"/>
  <c r="K3246" i="2"/>
  <c r="L3246" i="2" s="1"/>
  <c r="K3245" i="2"/>
  <c r="L3245" i="2" s="1"/>
  <c r="K3244" i="2"/>
  <c r="L3244" i="2" s="1"/>
  <c r="K3243" i="2"/>
  <c r="L3243" i="2" s="1"/>
  <c r="K3242" i="2"/>
  <c r="L3242" i="2" s="1"/>
  <c r="K3241" i="2"/>
  <c r="L3241" i="2" s="1"/>
  <c r="K3240" i="2"/>
  <c r="L3240" i="2" s="1"/>
  <c r="K3239" i="2"/>
  <c r="L3239" i="2" s="1"/>
  <c r="K3238" i="2"/>
  <c r="L3238" i="2" s="1"/>
  <c r="L3237" i="2"/>
  <c r="K3237" i="2"/>
  <c r="K3236" i="2"/>
  <c r="L3236" i="2" s="1"/>
  <c r="K3235" i="2"/>
  <c r="L3235" i="2" s="1"/>
  <c r="K3234" i="2"/>
  <c r="L3234" i="2" s="1"/>
  <c r="L3233" i="2"/>
  <c r="K3233" i="2"/>
  <c r="K3232" i="2"/>
  <c r="L3232" i="2" s="1"/>
  <c r="K3231" i="2"/>
  <c r="L3231" i="2" s="1"/>
  <c r="K3230" i="2"/>
  <c r="L3230" i="2" s="1"/>
  <c r="L3229" i="2"/>
  <c r="K3229" i="2"/>
  <c r="K3228" i="2"/>
  <c r="L3228" i="2" s="1"/>
  <c r="K3227" i="2"/>
  <c r="L3227" i="2" s="1"/>
  <c r="K3226" i="2"/>
  <c r="L3226" i="2" s="1"/>
  <c r="L3225" i="2"/>
  <c r="K3225" i="2"/>
  <c r="K3224" i="2"/>
  <c r="L3224" i="2" s="1"/>
  <c r="K3223" i="2"/>
  <c r="L3223" i="2" s="1"/>
  <c r="K3222" i="2"/>
  <c r="L3222" i="2" s="1"/>
  <c r="K3221" i="2"/>
  <c r="L3221" i="2" s="1"/>
  <c r="K3220" i="2"/>
  <c r="L3220" i="2" s="1"/>
  <c r="K3219" i="2"/>
  <c r="L3219" i="2" s="1"/>
  <c r="K3218" i="2"/>
  <c r="L3218" i="2" s="1"/>
  <c r="K3217" i="2"/>
  <c r="L3217" i="2" s="1"/>
  <c r="K3216" i="2"/>
  <c r="L3216" i="2" s="1"/>
  <c r="K3215" i="2"/>
  <c r="L3215" i="2" s="1"/>
  <c r="K3214" i="2"/>
  <c r="L3214" i="2" s="1"/>
  <c r="K3213" i="2"/>
  <c r="L3213" i="2" s="1"/>
  <c r="K3212" i="2"/>
  <c r="L3212" i="2" s="1"/>
  <c r="K3211" i="2"/>
  <c r="L3211" i="2" s="1"/>
  <c r="K3210" i="2"/>
  <c r="L3210" i="2" s="1"/>
  <c r="L3209" i="2"/>
  <c r="K3209" i="2"/>
  <c r="K3208" i="2"/>
  <c r="L3208" i="2" s="1"/>
  <c r="K3207" i="2"/>
  <c r="L3207" i="2" s="1"/>
  <c r="K3206" i="2"/>
  <c r="L3206" i="2" s="1"/>
  <c r="K3205" i="2"/>
  <c r="L3205" i="2" s="1"/>
  <c r="K3204" i="2"/>
  <c r="L3204" i="2" s="1"/>
  <c r="K3203" i="2"/>
  <c r="L3203" i="2" s="1"/>
  <c r="K3202" i="2"/>
  <c r="L3202" i="2" s="1"/>
  <c r="L3201" i="2"/>
  <c r="K3201" i="2"/>
  <c r="K3200" i="2"/>
  <c r="L3200" i="2" s="1"/>
  <c r="K3199" i="2"/>
  <c r="L3199" i="2" s="1"/>
  <c r="K3198" i="2"/>
  <c r="L3198" i="2" s="1"/>
  <c r="L3197" i="2"/>
  <c r="K3197" i="2"/>
  <c r="K3196" i="2"/>
  <c r="L3196" i="2" s="1"/>
  <c r="K3195" i="2"/>
  <c r="L3195" i="2" s="1"/>
  <c r="K3194" i="2"/>
  <c r="L3194" i="2" s="1"/>
  <c r="L3193" i="2"/>
  <c r="K3193" i="2"/>
  <c r="K3192" i="2"/>
  <c r="L3192" i="2" s="1"/>
  <c r="K3191" i="2"/>
  <c r="L3191" i="2" s="1"/>
  <c r="K3190" i="2"/>
  <c r="L3190" i="2" s="1"/>
  <c r="K3189" i="2"/>
  <c r="L3189" i="2" s="1"/>
  <c r="K3188" i="2"/>
  <c r="L3188" i="2" s="1"/>
  <c r="K3187" i="2"/>
  <c r="L3187" i="2" s="1"/>
  <c r="K3186" i="2"/>
  <c r="L3186" i="2" s="1"/>
  <c r="K3185" i="2"/>
  <c r="L3185" i="2" s="1"/>
  <c r="K3184" i="2"/>
  <c r="L3184" i="2" s="1"/>
  <c r="K3183" i="2"/>
  <c r="L3183" i="2" s="1"/>
  <c r="K3182" i="2"/>
  <c r="L3182" i="2" s="1"/>
  <c r="K3181" i="2"/>
  <c r="L3181" i="2" s="1"/>
  <c r="K3180" i="2"/>
  <c r="L3180" i="2" s="1"/>
  <c r="K3179" i="2"/>
  <c r="L3179" i="2" s="1"/>
  <c r="K3178" i="2"/>
  <c r="L3178" i="2" s="1"/>
  <c r="L3177" i="2"/>
  <c r="K3177" i="2"/>
  <c r="K3176" i="2"/>
  <c r="L3176" i="2" s="1"/>
  <c r="K3175" i="2"/>
  <c r="L3175" i="2" s="1"/>
  <c r="K3174" i="2"/>
  <c r="L3174" i="2" s="1"/>
  <c r="K3173" i="2"/>
  <c r="L3173" i="2" s="1"/>
  <c r="K3172" i="2"/>
  <c r="L3172" i="2" s="1"/>
  <c r="K3171" i="2"/>
  <c r="L3171" i="2" s="1"/>
  <c r="K3170" i="2"/>
  <c r="L3170" i="2" s="1"/>
  <c r="K3169" i="2"/>
  <c r="L3169" i="2" s="1"/>
  <c r="K3168" i="2"/>
  <c r="L3168" i="2" s="1"/>
  <c r="K3167" i="2"/>
  <c r="L3167" i="2" s="1"/>
  <c r="K3166" i="2"/>
  <c r="L3166" i="2" s="1"/>
  <c r="K3165" i="2"/>
  <c r="L3165" i="2" s="1"/>
  <c r="K3164" i="2"/>
  <c r="L3164" i="2" s="1"/>
  <c r="K3163" i="2"/>
  <c r="L3163" i="2" s="1"/>
  <c r="K3162" i="2"/>
  <c r="L3162" i="2" s="1"/>
  <c r="K3161" i="2"/>
  <c r="L3161" i="2" s="1"/>
  <c r="K3160" i="2"/>
  <c r="L3160" i="2" s="1"/>
  <c r="K3159" i="2"/>
  <c r="L3159" i="2" s="1"/>
  <c r="K3158" i="2"/>
  <c r="L3158" i="2" s="1"/>
  <c r="K3157" i="2"/>
  <c r="L3157" i="2" s="1"/>
  <c r="L3156" i="2"/>
  <c r="K3156" i="2"/>
  <c r="K3155" i="2"/>
  <c r="L3155" i="2" s="1"/>
  <c r="K3154" i="2"/>
  <c r="L3154" i="2" s="1"/>
  <c r="K3153" i="2"/>
  <c r="L3153" i="2" s="1"/>
  <c r="K3152" i="2"/>
  <c r="L3152" i="2" s="1"/>
  <c r="K3151" i="2"/>
  <c r="L3151" i="2" s="1"/>
  <c r="K3150" i="2"/>
  <c r="L3150" i="2" s="1"/>
  <c r="K3149" i="2"/>
  <c r="L3149" i="2" s="1"/>
  <c r="L3148" i="2"/>
  <c r="K3148" i="2"/>
  <c r="K3147" i="2"/>
  <c r="L3147" i="2" s="1"/>
  <c r="K3146" i="2"/>
  <c r="L3146" i="2" s="1"/>
  <c r="K3145" i="2"/>
  <c r="L3145" i="2" s="1"/>
  <c r="K3144" i="2"/>
  <c r="L3144" i="2" s="1"/>
  <c r="K3143" i="2"/>
  <c r="L3143" i="2" s="1"/>
  <c r="K3142" i="2"/>
  <c r="L3142" i="2" s="1"/>
  <c r="K3141" i="2"/>
  <c r="L3141" i="2" s="1"/>
  <c r="K3140" i="2"/>
  <c r="L3140" i="2" s="1"/>
  <c r="K3139" i="2"/>
  <c r="L3139" i="2" s="1"/>
  <c r="K3138" i="2"/>
  <c r="L3138" i="2" s="1"/>
  <c r="K3137" i="2"/>
  <c r="L3137" i="2" s="1"/>
  <c r="K3136" i="2"/>
  <c r="L3136" i="2" s="1"/>
  <c r="K3135" i="2"/>
  <c r="L3135" i="2" s="1"/>
  <c r="K3134" i="2"/>
  <c r="L3134" i="2" s="1"/>
  <c r="K3133" i="2"/>
  <c r="L3133" i="2" s="1"/>
  <c r="K3132" i="2"/>
  <c r="L3132" i="2" s="1"/>
  <c r="K3131" i="2"/>
  <c r="L3131" i="2" s="1"/>
  <c r="K3130" i="2"/>
  <c r="L3130" i="2" s="1"/>
  <c r="K3129" i="2"/>
  <c r="L3129" i="2" s="1"/>
  <c r="L3128" i="2"/>
  <c r="K3128" i="2"/>
  <c r="K3127" i="2"/>
  <c r="L3127" i="2" s="1"/>
  <c r="K3126" i="2"/>
  <c r="L3126" i="2" s="1"/>
  <c r="K3125" i="2"/>
  <c r="L3125" i="2" s="1"/>
  <c r="L3124" i="2"/>
  <c r="K3124" i="2"/>
  <c r="K3123" i="2"/>
  <c r="L3123" i="2" s="1"/>
  <c r="K3122" i="2"/>
  <c r="L3122" i="2" s="1"/>
  <c r="K3121" i="2"/>
  <c r="L3121" i="2" s="1"/>
  <c r="L3120" i="2"/>
  <c r="K3120" i="2"/>
  <c r="K3119" i="2"/>
  <c r="L3119" i="2" s="1"/>
  <c r="K3118" i="2"/>
  <c r="L3118" i="2" s="1"/>
  <c r="K3117" i="2"/>
  <c r="L3117" i="2" s="1"/>
  <c r="L3116" i="2"/>
  <c r="K3116" i="2"/>
  <c r="K3115" i="2"/>
  <c r="L3115" i="2" s="1"/>
  <c r="K3114" i="2"/>
  <c r="L3114" i="2" s="1"/>
  <c r="K3113" i="2"/>
  <c r="L3113" i="2" s="1"/>
  <c r="K3112" i="2"/>
  <c r="L3112" i="2" s="1"/>
  <c r="K3111" i="2"/>
  <c r="L3111" i="2" s="1"/>
  <c r="K3110" i="2"/>
  <c r="L3110" i="2" s="1"/>
  <c r="K3109" i="2"/>
  <c r="L3109" i="2" s="1"/>
  <c r="K3108" i="2"/>
  <c r="L3108" i="2" s="1"/>
  <c r="K3107" i="2"/>
  <c r="L3107" i="2" s="1"/>
  <c r="K3106" i="2"/>
  <c r="L3106" i="2" s="1"/>
  <c r="K3105" i="2"/>
  <c r="L3105" i="2" s="1"/>
  <c r="K3104" i="2"/>
  <c r="L3104" i="2" s="1"/>
  <c r="K3103" i="2"/>
  <c r="L3103" i="2" s="1"/>
  <c r="K3102" i="2"/>
  <c r="L3102" i="2" s="1"/>
  <c r="K3101" i="2"/>
  <c r="L3101" i="2" s="1"/>
  <c r="K3100" i="2"/>
  <c r="L3100" i="2" s="1"/>
  <c r="K3099" i="2"/>
  <c r="L3099" i="2" s="1"/>
  <c r="K3098" i="2"/>
  <c r="L3098" i="2" s="1"/>
  <c r="K3097" i="2"/>
  <c r="L3097" i="2" s="1"/>
  <c r="K3096" i="2"/>
  <c r="L3096" i="2" s="1"/>
  <c r="L3095" i="2"/>
  <c r="K3095" i="2"/>
  <c r="K3094" i="2"/>
  <c r="L3094" i="2" s="1"/>
  <c r="K3093" i="2"/>
  <c r="L3093" i="2" s="1"/>
  <c r="K3092" i="2"/>
  <c r="L3092" i="2" s="1"/>
  <c r="L3091" i="2"/>
  <c r="K3091" i="2"/>
  <c r="K3090" i="2"/>
  <c r="L3090" i="2" s="1"/>
  <c r="K3089" i="2"/>
  <c r="L3089" i="2" s="1"/>
  <c r="K3088" i="2"/>
  <c r="L3088" i="2" s="1"/>
  <c r="L3087" i="2"/>
  <c r="K3087" i="2"/>
  <c r="K3086" i="2"/>
  <c r="L3086" i="2" s="1"/>
  <c r="K3085" i="2"/>
  <c r="L3085" i="2" s="1"/>
  <c r="L3084" i="2"/>
  <c r="K3084" i="2"/>
  <c r="L3083" i="2"/>
  <c r="K3083" i="2"/>
  <c r="K3082" i="2"/>
  <c r="L3082" i="2" s="1"/>
  <c r="K3081" i="2"/>
  <c r="L3081" i="2" s="1"/>
  <c r="L3080" i="2"/>
  <c r="K3080" i="2"/>
  <c r="L3079" i="2"/>
  <c r="K3079" i="2"/>
  <c r="K3078" i="2"/>
  <c r="L3078" i="2" s="1"/>
  <c r="K3077" i="2"/>
  <c r="L3077" i="2" s="1"/>
  <c r="L3076" i="2"/>
  <c r="K3076" i="2"/>
  <c r="L3075" i="2"/>
  <c r="K3075" i="2"/>
  <c r="K3074" i="2"/>
  <c r="L3074" i="2" s="1"/>
  <c r="K3073" i="2"/>
  <c r="L3073" i="2" s="1"/>
  <c r="L3072" i="2"/>
  <c r="K3072" i="2"/>
  <c r="L3071" i="2"/>
  <c r="K3071" i="2"/>
  <c r="K3070" i="2"/>
  <c r="L3070" i="2" s="1"/>
  <c r="K3069" i="2"/>
  <c r="L3069" i="2" s="1"/>
  <c r="L3068" i="2"/>
  <c r="K3068" i="2"/>
  <c r="L3067" i="2"/>
  <c r="K3067" i="2"/>
  <c r="K3066" i="2"/>
  <c r="L3066" i="2" s="1"/>
  <c r="K3065" i="2"/>
  <c r="L3065" i="2" s="1"/>
  <c r="L3064" i="2"/>
  <c r="K3064" i="2"/>
  <c r="L3063" i="2"/>
  <c r="K3063" i="2"/>
  <c r="K3062" i="2"/>
  <c r="L3062" i="2" s="1"/>
  <c r="K3061" i="2"/>
  <c r="L3061" i="2" s="1"/>
  <c r="L3060" i="2"/>
  <c r="K3060" i="2"/>
  <c r="L3059" i="2"/>
  <c r="K3059" i="2"/>
  <c r="K3058" i="2"/>
  <c r="L3058" i="2" s="1"/>
  <c r="K3057" i="2"/>
  <c r="L3057" i="2" s="1"/>
  <c r="L3056" i="2"/>
  <c r="K3056" i="2"/>
  <c r="L3055" i="2"/>
  <c r="K3055" i="2"/>
  <c r="K3054" i="2"/>
  <c r="L3054" i="2" s="1"/>
  <c r="K3053" i="2"/>
  <c r="L3053" i="2" s="1"/>
  <c r="L3052" i="2"/>
  <c r="K3052" i="2"/>
  <c r="L3051" i="2"/>
  <c r="K3051" i="2"/>
  <c r="K3050" i="2"/>
  <c r="L3050" i="2" s="1"/>
  <c r="K3049" i="2"/>
  <c r="L3049" i="2" s="1"/>
  <c r="L3048" i="2"/>
  <c r="K3048" i="2"/>
  <c r="L3047" i="2"/>
  <c r="K3047" i="2"/>
  <c r="K3046" i="2"/>
  <c r="L3046" i="2" s="1"/>
  <c r="K3045" i="2"/>
  <c r="L3045" i="2" s="1"/>
  <c r="L3044" i="2"/>
  <c r="K3044" i="2"/>
  <c r="L3043" i="2"/>
  <c r="K3043" i="2"/>
  <c r="K3042" i="2"/>
  <c r="L3042" i="2" s="1"/>
  <c r="K3041" i="2"/>
  <c r="L3041" i="2" s="1"/>
  <c r="L3040" i="2"/>
  <c r="K3040" i="2"/>
  <c r="L3039" i="2"/>
  <c r="K3039" i="2"/>
  <c r="K3038" i="2"/>
  <c r="L3038" i="2" s="1"/>
  <c r="K3037" i="2"/>
  <c r="L3037" i="2" s="1"/>
  <c r="L3036" i="2"/>
  <c r="K3036" i="2"/>
  <c r="L3035" i="2"/>
  <c r="K3035" i="2"/>
  <c r="K3034" i="2"/>
  <c r="L3034" i="2" s="1"/>
  <c r="K3033" i="2"/>
  <c r="L3033" i="2" s="1"/>
  <c r="L3032" i="2"/>
  <c r="K3032" i="2"/>
  <c r="L3031" i="2"/>
  <c r="K3031" i="2"/>
  <c r="K3030" i="2"/>
  <c r="L3030" i="2" s="1"/>
  <c r="K3029" i="2"/>
  <c r="L3029" i="2" s="1"/>
  <c r="K3028" i="2"/>
  <c r="L3028" i="2" s="1"/>
  <c r="K3027" i="2"/>
  <c r="L3027" i="2" s="1"/>
  <c r="K3026" i="2"/>
  <c r="L3026" i="2" s="1"/>
  <c r="K3025" i="2"/>
  <c r="L3025" i="2" s="1"/>
  <c r="K3024" i="2"/>
  <c r="L3024" i="2" s="1"/>
  <c r="K3023" i="2"/>
  <c r="L3023" i="2" s="1"/>
  <c r="K3022" i="2"/>
  <c r="L3022" i="2" s="1"/>
  <c r="K3021" i="2"/>
  <c r="L3021" i="2" s="1"/>
  <c r="K3020" i="2"/>
  <c r="L3020" i="2" s="1"/>
  <c r="K3019" i="2"/>
  <c r="L3019" i="2" s="1"/>
  <c r="K3018" i="2"/>
  <c r="L3018" i="2" s="1"/>
  <c r="K3017" i="2"/>
  <c r="L3017" i="2" s="1"/>
  <c r="K3016" i="2"/>
  <c r="L3016" i="2" s="1"/>
  <c r="K3015" i="2"/>
  <c r="L3015" i="2" s="1"/>
  <c r="K3014" i="2"/>
  <c r="L3014" i="2" s="1"/>
  <c r="K3013" i="2"/>
  <c r="L3013" i="2" s="1"/>
  <c r="K3012" i="2"/>
  <c r="L3012" i="2" s="1"/>
  <c r="K3011" i="2"/>
  <c r="L3011" i="2" s="1"/>
  <c r="K3010" i="2"/>
  <c r="L3010" i="2" s="1"/>
  <c r="K3009" i="2"/>
  <c r="L3009" i="2" s="1"/>
  <c r="K3008" i="2"/>
  <c r="L3008" i="2" s="1"/>
  <c r="K3007" i="2"/>
  <c r="L3007" i="2" s="1"/>
  <c r="K3006" i="2"/>
  <c r="L3006" i="2" s="1"/>
  <c r="K3005" i="2"/>
  <c r="L3005" i="2" s="1"/>
  <c r="L3004" i="2"/>
  <c r="K3004" i="2"/>
  <c r="K3003" i="2"/>
  <c r="L3003" i="2" s="1"/>
  <c r="K3002" i="2"/>
  <c r="L3002" i="2" s="1"/>
  <c r="K3001" i="2"/>
  <c r="L3001" i="2" s="1"/>
  <c r="K3000" i="2"/>
  <c r="L3000" i="2" s="1"/>
  <c r="K2999" i="2"/>
  <c r="L2999" i="2" s="1"/>
  <c r="K2998" i="2"/>
  <c r="L2998" i="2" s="1"/>
  <c r="K2997" i="2"/>
  <c r="L2997" i="2" s="1"/>
  <c r="K2996" i="2"/>
  <c r="L2996" i="2" s="1"/>
  <c r="K2995" i="2"/>
  <c r="L2995" i="2" s="1"/>
  <c r="K2994" i="2"/>
  <c r="L2994" i="2" s="1"/>
  <c r="K2993" i="2"/>
  <c r="L2993" i="2" s="1"/>
  <c r="K2992" i="2"/>
  <c r="L2992" i="2" s="1"/>
  <c r="K2991" i="2"/>
  <c r="L2991" i="2" s="1"/>
  <c r="K2990" i="2"/>
  <c r="L2990" i="2" s="1"/>
  <c r="K2989" i="2"/>
  <c r="L2989" i="2" s="1"/>
  <c r="L2988" i="2"/>
  <c r="K2988" i="2"/>
  <c r="K2987" i="2"/>
  <c r="L2987" i="2" s="1"/>
  <c r="K2986" i="2"/>
  <c r="L2986" i="2" s="1"/>
  <c r="K2985" i="2"/>
  <c r="L2985" i="2" s="1"/>
  <c r="K2984" i="2"/>
  <c r="L2984" i="2" s="1"/>
  <c r="K2983" i="2"/>
  <c r="L2983" i="2" s="1"/>
  <c r="K2982" i="2"/>
  <c r="L2982" i="2" s="1"/>
  <c r="K2981" i="2"/>
  <c r="L2981" i="2" s="1"/>
  <c r="K2980" i="2"/>
  <c r="L2980" i="2" s="1"/>
  <c r="K2979" i="2"/>
  <c r="L2979" i="2" s="1"/>
  <c r="K2978" i="2"/>
  <c r="L2978" i="2" s="1"/>
  <c r="K2977" i="2"/>
  <c r="L2977" i="2" s="1"/>
  <c r="L2976" i="2"/>
  <c r="K2976" i="2"/>
  <c r="K2975" i="2"/>
  <c r="L2975" i="2" s="1"/>
  <c r="K2974" i="2"/>
  <c r="L2974" i="2" s="1"/>
  <c r="K2973" i="2"/>
  <c r="L2973" i="2" s="1"/>
  <c r="L2972" i="2"/>
  <c r="K2972" i="2"/>
  <c r="K2971" i="2"/>
  <c r="L2971" i="2" s="1"/>
  <c r="K2970" i="2"/>
  <c r="L2970" i="2" s="1"/>
  <c r="K2969" i="2"/>
  <c r="L2969" i="2" s="1"/>
  <c r="K2968" i="2"/>
  <c r="L2968" i="2" s="1"/>
  <c r="K2967" i="2"/>
  <c r="L2967" i="2" s="1"/>
  <c r="K2966" i="2"/>
  <c r="L2966" i="2" s="1"/>
  <c r="K2965" i="2"/>
  <c r="L2965" i="2" s="1"/>
  <c r="K2964" i="2"/>
  <c r="L2964" i="2" s="1"/>
  <c r="K2963" i="2"/>
  <c r="L2963" i="2" s="1"/>
  <c r="K2962" i="2"/>
  <c r="L2962" i="2" s="1"/>
  <c r="K2961" i="2"/>
  <c r="L2961" i="2" s="1"/>
  <c r="K2960" i="2"/>
  <c r="L2960" i="2" s="1"/>
  <c r="K2959" i="2"/>
  <c r="L2959" i="2" s="1"/>
  <c r="K2958" i="2"/>
  <c r="L2958" i="2" s="1"/>
  <c r="K2957" i="2"/>
  <c r="L2957" i="2" s="1"/>
  <c r="K2956" i="2"/>
  <c r="L2956" i="2" s="1"/>
  <c r="K2955" i="2"/>
  <c r="L2955" i="2" s="1"/>
  <c r="K2954" i="2"/>
  <c r="L2954" i="2" s="1"/>
  <c r="K2953" i="2"/>
  <c r="L2953" i="2" s="1"/>
  <c r="K2952" i="2"/>
  <c r="L2952" i="2" s="1"/>
  <c r="K2951" i="2"/>
  <c r="L2951" i="2" s="1"/>
  <c r="K2950" i="2"/>
  <c r="L2950" i="2" s="1"/>
  <c r="K2949" i="2"/>
  <c r="L2949" i="2" s="1"/>
  <c r="K2948" i="2"/>
  <c r="L2948" i="2" s="1"/>
  <c r="K2947" i="2"/>
  <c r="L2947" i="2" s="1"/>
  <c r="K2946" i="2"/>
  <c r="L2946" i="2" s="1"/>
  <c r="K2945" i="2"/>
  <c r="L2945" i="2" s="1"/>
  <c r="K2944" i="2"/>
  <c r="L2944" i="2" s="1"/>
  <c r="K2943" i="2"/>
  <c r="L2943" i="2" s="1"/>
  <c r="K2942" i="2"/>
  <c r="L2942" i="2" s="1"/>
  <c r="K2941" i="2"/>
  <c r="L2941" i="2" s="1"/>
  <c r="K2940" i="2"/>
  <c r="L2940" i="2" s="1"/>
  <c r="K2939" i="2"/>
  <c r="L2939" i="2" s="1"/>
  <c r="K2938" i="2"/>
  <c r="L2938" i="2" s="1"/>
  <c r="K2937" i="2"/>
  <c r="L2937" i="2" s="1"/>
  <c r="K2936" i="2"/>
  <c r="L2936" i="2" s="1"/>
  <c r="K2935" i="2"/>
  <c r="L2935" i="2" s="1"/>
  <c r="K2934" i="2"/>
  <c r="L2934" i="2" s="1"/>
  <c r="K2933" i="2"/>
  <c r="L2933" i="2" s="1"/>
  <c r="K2932" i="2"/>
  <c r="L2932" i="2" s="1"/>
  <c r="K2931" i="2"/>
  <c r="L2931" i="2" s="1"/>
  <c r="K2930" i="2"/>
  <c r="L2930" i="2" s="1"/>
  <c r="K2929" i="2"/>
  <c r="L2929" i="2" s="1"/>
  <c r="K2928" i="2"/>
  <c r="L2928" i="2" s="1"/>
  <c r="K2927" i="2"/>
  <c r="L2927" i="2" s="1"/>
  <c r="K2926" i="2"/>
  <c r="L2926" i="2" s="1"/>
  <c r="K2925" i="2"/>
  <c r="L2925" i="2" s="1"/>
  <c r="K2924" i="2"/>
  <c r="L2924" i="2" s="1"/>
  <c r="K2923" i="2"/>
  <c r="L2923" i="2" s="1"/>
  <c r="K2922" i="2"/>
  <c r="L2922" i="2" s="1"/>
  <c r="K2921" i="2"/>
  <c r="L2921" i="2" s="1"/>
  <c r="K2920" i="2"/>
  <c r="L2920" i="2" s="1"/>
  <c r="K2919" i="2"/>
  <c r="L2919" i="2" s="1"/>
  <c r="K2918" i="2"/>
  <c r="L2918" i="2" s="1"/>
  <c r="K2917" i="2"/>
  <c r="L2917" i="2" s="1"/>
  <c r="K2916" i="2"/>
  <c r="L2916" i="2" s="1"/>
  <c r="K2915" i="2"/>
  <c r="L2915" i="2" s="1"/>
  <c r="K2914" i="2"/>
  <c r="L2914" i="2" s="1"/>
  <c r="K2913" i="2"/>
  <c r="L2913" i="2" s="1"/>
  <c r="K2912" i="2"/>
  <c r="L2912" i="2" s="1"/>
  <c r="K2911" i="2"/>
  <c r="L2911" i="2" s="1"/>
  <c r="K2910" i="2"/>
  <c r="L2910" i="2" s="1"/>
  <c r="K2909" i="2"/>
  <c r="L2909" i="2" s="1"/>
  <c r="K2908" i="2"/>
  <c r="L2908" i="2" s="1"/>
  <c r="K2907" i="2"/>
  <c r="L2907" i="2" s="1"/>
  <c r="K2906" i="2"/>
  <c r="L2906" i="2" s="1"/>
  <c r="K2905" i="2"/>
  <c r="L2905" i="2" s="1"/>
  <c r="K2904" i="2"/>
  <c r="L2904" i="2" s="1"/>
  <c r="K2903" i="2"/>
  <c r="L2903" i="2" s="1"/>
  <c r="K2902" i="2"/>
  <c r="L2902" i="2" s="1"/>
  <c r="K2901" i="2"/>
  <c r="L2901" i="2" s="1"/>
  <c r="K2900" i="2"/>
  <c r="L2900" i="2" s="1"/>
  <c r="K2899" i="2"/>
  <c r="L2899" i="2" s="1"/>
  <c r="K2898" i="2"/>
  <c r="L2898" i="2" s="1"/>
  <c r="K2897" i="2"/>
  <c r="L2897" i="2" s="1"/>
  <c r="K2896" i="2"/>
  <c r="L2896" i="2" s="1"/>
  <c r="K2895" i="2"/>
  <c r="L2895" i="2" s="1"/>
  <c r="K2894" i="2"/>
  <c r="L2894" i="2" s="1"/>
  <c r="K2893" i="2"/>
  <c r="L2893" i="2" s="1"/>
  <c r="K2892" i="2"/>
  <c r="L2892" i="2" s="1"/>
  <c r="K2891" i="2"/>
  <c r="L2891" i="2" s="1"/>
  <c r="K2890" i="2"/>
  <c r="L2890" i="2" s="1"/>
  <c r="K2889" i="2"/>
  <c r="L2889" i="2" s="1"/>
  <c r="K2888" i="2"/>
  <c r="L2888" i="2" s="1"/>
  <c r="K2887" i="2"/>
  <c r="L2887" i="2" s="1"/>
  <c r="K2886" i="2"/>
  <c r="L2886" i="2" s="1"/>
  <c r="K2885" i="2"/>
  <c r="L2885" i="2" s="1"/>
  <c r="K2884" i="2"/>
  <c r="L2884" i="2" s="1"/>
  <c r="K2883" i="2"/>
  <c r="L2883" i="2" s="1"/>
  <c r="K2882" i="2"/>
  <c r="L2882" i="2" s="1"/>
  <c r="K2881" i="2"/>
  <c r="L2881" i="2" s="1"/>
  <c r="K2880" i="2"/>
  <c r="L2880" i="2" s="1"/>
  <c r="K2879" i="2"/>
  <c r="L2879" i="2" s="1"/>
  <c r="K2878" i="2"/>
  <c r="L2878" i="2" s="1"/>
  <c r="K2877" i="2"/>
  <c r="L2877" i="2" s="1"/>
  <c r="K2876" i="2"/>
  <c r="L2876" i="2" s="1"/>
  <c r="K2875" i="2"/>
  <c r="L2875" i="2" s="1"/>
  <c r="K2874" i="2"/>
  <c r="L2874" i="2" s="1"/>
  <c r="K2873" i="2"/>
  <c r="L2873" i="2" s="1"/>
  <c r="K2872" i="2"/>
  <c r="L2872" i="2" s="1"/>
  <c r="K2871" i="2"/>
  <c r="L2871" i="2" s="1"/>
  <c r="K2870" i="2"/>
  <c r="L2870" i="2" s="1"/>
  <c r="K2869" i="2"/>
  <c r="L2869" i="2" s="1"/>
  <c r="L2868" i="2"/>
  <c r="K2868" i="2"/>
  <c r="K2867" i="2"/>
  <c r="L2867" i="2" s="1"/>
  <c r="K2866" i="2"/>
  <c r="L2866" i="2" s="1"/>
  <c r="K2865" i="2"/>
  <c r="L2865" i="2" s="1"/>
  <c r="K2864" i="2"/>
  <c r="L2864" i="2" s="1"/>
  <c r="K2863" i="2"/>
  <c r="L2863" i="2" s="1"/>
  <c r="K2862" i="2"/>
  <c r="L2862" i="2" s="1"/>
  <c r="K2861" i="2"/>
  <c r="L2861" i="2" s="1"/>
  <c r="K2860" i="2"/>
  <c r="L2860" i="2" s="1"/>
  <c r="K2859" i="2"/>
  <c r="L2859" i="2" s="1"/>
  <c r="K2858" i="2"/>
  <c r="L2858" i="2" s="1"/>
  <c r="K2857" i="2"/>
  <c r="L2857" i="2" s="1"/>
  <c r="K2856" i="2"/>
  <c r="L2856" i="2" s="1"/>
  <c r="K2855" i="2"/>
  <c r="L2855" i="2" s="1"/>
  <c r="K2854" i="2"/>
  <c r="L2854" i="2" s="1"/>
  <c r="K2853" i="2"/>
  <c r="L2853" i="2" s="1"/>
  <c r="K2852" i="2"/>
  <c r="L2852" i="2" s="1"/>
  <c r="K2851" i="2"/>
  <c r="L2851" i="2" s="1"/>
  <c r="K2850" i="2"/>
  <c r="L2850" i="2" s="1"/>
  <c r="K2849" i="2"/>
  <c r="L2849" i="2" s="1"/>
  <c r="K2848" i="2"/>
  <c r="L2848" i="2" s="1"/>
  <c r="K2847" i="2"/>
  <c r="L2847" i="2" s="1"/>
  <c r="K2846" i="2"/>
  <c r="L2846" i="2" s="1"/>
  <c r="K2845" i="2"/>
  <c r="L2845" i="2" s="1"/>
  <c r="K2844" i="2"/>
  <c r="L2844" i="2" s="1"/>
  <c r="K2843" i="2"/>
  <c r="L2843" i="2" s="1"/>
  <c r="K2842" i="2"/>
  <c r="L2842" i="2" s="1"/>
  <c r="K2841" i="2"/>
  <c r="L2841" i="2" s="1"/>
  <c r="K2840" i="2"/>
  <c r="L2840" i="2" s="1"/>
  <c r="K2839" i="2"/>
  <c r="L2839" i="2" s="1"/>
  <c r="K2838" i="2"/>
  <c r="L2838" i="2" s="1"/>
  <c r="K2837" i="2"/>
  <c r="L2837" i="2" s="1"/>
  <c r="K2836" i="2"/>
  <c r="L2836" i="2" s="1"/>
  <c r="L2835" i="2"/>
  <c r="K2835" i="2"/>
  <c r="K2834" i="2"/>
  <c r="L2834" i="2" s="1"/>
  <c r="K2833" i="2"/>
  <c r="L2833" i="2" s="1"/>
  <c r="K2832" i="2"/>
  <c r="L2832" i="2" s="1"/>
  <c r="L2831" i="2"/>
  <c r="K2831" i="2"/>
  <c r="K2830" i="2"/>
  <c r="L2830" i="2" s="1"/>
  <c r="K2829" i="2"/>
  <c r="L2829" i="2" s="1"/>
  <c r="K2828" i="2"/>
  <c r="L2828" i="2" s="1"/>
  <c r="L2827" i="2"/>
  <c r="K2827" i="2"/>
  <c r="K2826" i="2"/>
  <c r="L2826" i="2" s="1"/>
  <c r="K2825" i="2"/>
  <c r="L2825" i="2" s="1"/>
  <c r="K2824" i="2"/>
  <c r="L2824" i="2" s="1"/>
  <c r="K2823" i="2"/>
  <c r="L2823" i="2" s="1"/>
  <c r="K2822" i="2"/>
  <c r="L2822" i="2" s="1"/>
  <c r="K2821" i="2"/>
  <c r="L2821" i="2" s="1"/>
  <c r="K2820" i="2"/>
  <c r="L2820" i="2" s="1"/>
  <c r="L2819" i="2"/>
  <c r="K2819" i="2"/>
  <c r="K2818" i="2"/>
  <c r="L2818" i="2" s="1"/>
  <c r="L2817" i="2"/>
  <c r="K2817" i="2"/>
  <c r="K2816" i="2"/>
  <c r="L2816" i="2" s="1"/>
  <c r="K2815" i="2"/>
  <c r="L2815" i="2" s="1"/>
  <c r="K2814" i="2"/>
  <c r="L2814" i="2" s="1"/>
  <c r="K2813" i="2"/>
  <c r="L2813" i="2" s="1"/>
  <c r="K2812" i="2"/>
  <c r="L2812" i="2" s="1"/>
  <c r="K2811" i="2"/>
  <c r="L2811" i="2" s="1"/>
  <c r="K2810" i="2"/>
  <c r="L2810" i="2" s="1"/>
  <c r="K2809" i="2"/>
  <c r="L2809" i="2" s="1"/>
  <c r="K2808" i="2"/>
  <c r="L2808" i="2" s="1"/>
  <c r="K2807" i="2"/>
  <c r="L2807" i="2" s="1"/>
  <c r="K2806" i="2"/>
  <c r="L2806" i="2" s="1"/>
  <c r="K2805" i="2"/>
  <c r="L2805" i="2" s="1"/>
  <c r="K2804" i="2"/>
  <c r="L2804" i="2" s="1"/>
  <c r="K2803" i="2"/>
  <c r="L2803" i="2" s="1"/>
  <c r="K2802" i="2"/>
  <c r="L2802" i="2" s="1"/>
  <c r="K2801" i="2"/>
  <c r="L2801" i="2" s="1"/>
  <c r="K2800" i="2"/>
  <c r="L2800" i="2" s="1"/>
  <c r="K2799" i="2"/>
  <c r="L2799" i="2" s="1"/>
  <c r="K2798" i="2"/>
  <c r="L2798" i="2" s="1"/>
  <c r="K2797" i="2"/>
  <c r="L2797" i="2" s="1"/>
  <c r="K2796" i="2"/>
  <c r="L2796" i="2" s="1"/>
  <c r="K2795" i="2"/>
  <c r="L2795" i="2" s="1"/>
  <c r="K2794" i="2"/>
  <c r="L2794" i="2" s="1"/>
  <c r="K2793" i="2"/>
  <c r="L2793" i="2" s="1"/>
  <c r="K2792" i="2"/>
  <c r="L2792" i="2" s="1"/>
  <c r="K2791" i="2"/>
  <c r="L2791" i="2" s="1"/>
  <c r="K2790" i="2"/>
  <c r="L2790" i="2" s="1"/>
  <c r="K2789" i="2"/>
  <c r="L2789" i="2" s="1"/>
  <c r="K2788" i="2"/>
  <c r="L2788" i="2" s="1"/>
  <c r="K2787" i="2"/>
  <c r="L2787" i="2" s="1"/>
  <c r="K2786" i="2"/>
  <c r="L2786" i="2" s="1"/>
  <c r="K2785" i="2"/>
  <c r="L2785" i="2" s="1"/>
  <c r="K2784" i="2"/>
  <c r="L2784" i="2" s="1"/>
  <c r="K2783" i="2"/>
  <c r="L2783" i="2" s="1"/>
  <c r="K2782" i="2"/>
  <c r="L2782" i="2" s="1"/>
  <c r="K2781" i="2"/>
  <c r="L2781" i="2" s="1"/>
  <c r="K2780" i="2"/>
  <c r="L2780" i="2" s="1"/>
  <c r="K2779" i="2"/>
  <c r="L2779" i="2" s="1"/>
  <c r="K2778" i="2"/>
  <c r="L2778" i="2" s="1"/>
  <c r="K2777" i="2"/>
  <c r="L2777" i="2" s="1"/>
  <c r="K2776" i="2"/>
  <c r="L2776" i="2" s="1"/>
  <c r="K2775" i="2"/>
  <c r="L2775" i="2" s="1"/>
  <c r="K2774" i="2"/>
  <c r="L2774" i="2" s="1"/>
  <c r="K2773" i="2"/>
  <c r="L2773" i="2" s="1"/>
  <c r="K2772" i="2"/>
  <c r="L2772" i="2" s="1"/>
  <c r="K2771" i="2"/>
  <c r="L2771" i="2" s="1"/>
  <c r="K2770" i="2"/>
  <c r="L2770" i="2" s="1"/>
  <c r="K2769" i="2"/>
  <c r="L2769" i="2" s="1"/>
  <c r="K2768" i="2"/>
  <c r="L2768" i="2" s="1"/>
  <c r="K2767" i="2"/>
  <c r="L2767" i="2" s="1"/>
  <c r="K2766" i="2"/>
  <c r="L2766" i="2" s="1"/>
  <c r="K2765" i="2"/>
  <c r="L2765" i="2" s="1"/>
  <c r="K2764" i="2"/>
  <c r="L2764" i="2" s="1"/>
  <c r="K2763" i="2"/>
  <c r="L2763" i="2" s="1"/>
  <c r="K2762" i="2"/>
  <c r="L2762" i="2" s="1"/>
  <c r="K2761" i="2"/>
  <c r="L2761" i="2" s="1"/>
  <c r="K2760" i="2"/>
  <c r="L2760" i="2" s="1"/>
  <c r="K2759" i="2"/>
  <c r="L2759" i="2" s="1"/>
  <c r="K2758" i="2"/>
  <c r="L2758" i="2" s="1"/>
  <c r="K2757" i="2"/>
  <c r="L2757" i="2" s="1"/>
  <c r="K2756" i="2"/>
  <c r="L2756" i="2" s="1"/>
  <c r="K2755" i="2"/>
  <c r="L2755" i="2" s="1"/>
  <c r="K2754" i="2"/>
  <c r="L2754" i="2" s="1"/>
  <c r="K2753" i="2"/>
  <c r="L2753" i="2" s="1"/>
  <c r="K2752" i="2"/>
  <c r="L2752" i="2" s="1"/>
  <c r="K2751" i="2"/>
  <c r="L2751" i="2" s="1"/>
  <c r="K2750" i="2"/>
  <c r="L2750" i="2" s="1"/>
  <c r="K2749" i="2"/>
  <c r="L2749" i="2" s="1"/>
  <c r="K2748" i="2"/>
  <c r="L2748" i="2" s="1"/>
  <c r="K2747" i="2"/>
  <c r="L2747" i="2" s="1"/>
  <c r="K2746" i="2"/>
  <c r="L2746" i="2" s="1"/>
  <c r="K2745" i="2"/>
  <c r="L2745" i="2" s="1"/>
  <c r="K2744" i="2"/>
  <c r="L2744" i="2" s="1"/>
  <c r="K2743" i="2"/>
  <c r="L2743" i="2" s="1"/>
  <c r="K2742" i="2"/>
  <c r="L2742" i="2" s="1"/>
  <c r="K2741" i="2"/>
  <c r="L2741" i="2" s="1"/>
  <c r="K2740" i="2"/>
  <c r="L2740" i="2" s="1"/>
  <c r="K2739" i="2"/>
  <c r="L2739" i="2" s="1"/>
  <c r="K2738" i="2"/>
  <c r="L2738" i="2" s="1"/>
  <c r="K2737" i="2"/>
  <c r="L2737" i="2" s="1"/>
  <c r="K2736" i="2"/>
  <c r="L2736" i="2" s="1"/>
  <c r="K2735" i="2"/>
  <c r="L2735" i="2" s="1"/>
  <c r="K2734" i="2"/>
  <c r="L2734" i="2" s="1"/>
  <c r="K2733" i="2"/>
  <c r="L2733" i="2" s="1"/>
  <c r="K2732" i="2"/>
  <c r="L2732" i="2" s="1"/>
  <c r="K2731" i="2"/>
  <c r="L2731" i="2" s="1"/>
  <c r="K2730" i="2"/>
  <c r="L2730" i="2" s="1"/>
  <c r="K2729" i="2"/>
  <c r="L2729" i="2" s="1"/>
  <c r="K2728" i="2"/>
  <c r="L2728" i="2" s="1"/>
  <c r="K2727" i="2"/>
  <c r="L2727" i="2" s="1"/>
  <c r="K2726" i="2"/>
  <c r="L2726" i="2" s="1"/>
  <c r="K2725" i="2"/>
  <c r="L2725" i="2" s="1"/>
  <c r="K2724" i="2"/>
  <c r="L2724" i="2" s="1"/>
  <c r="K2723" i="2"/>
  <c r="L2723" i="2" s="1"/>
  <c r="K2722" i="2"/>
  <c r="L2722" i="2" s="1"/>
  <c r="K2721" i="2"/>
  <c r="L2721" i="2" s="1"/>
  <c r="K2720" i="2"/>
  <c r="L2720" i="2" s="1"/>
  <c r="K2719" i="2"/>
  <c r="L2719" i="2" s="1"/>
  <c r="K2718" i="2"/>
  <c r="L2718" i="2" s="1"/>
  <c r="L2717" i="2"/>
  <c r="K2717" i="2"/>
  <c r="K2716" i="2"/>
  <c r="L2716" i="2" s="1"/>
  <c r="K2715" i="2"/>
  <c r="L2715" i="2" s="1"/>
  <c r="K2714" i="2"/>
  <c r="L2714" i="2" s="1"/>
  <c r="K2713" i="2"/>
  <c r="L2713" i="2" s="1"/>
  <c r="K2712" i="2"/>
  <c r="L2712" i="2" s="1"/>
  <c r="K2711" i="2"/>
  <c r="L2711" i="2" s="1"/>
  <c r="K2710" i="2"/>
  <c r="L2710" i="2" s="1"/>
  <c r="L2709" i="2"/>
  <c r="K2709" i="2"/>
  <c r="K2708" i="2"/>
  <c r="L2708" i="2" s="1"/>
  <c r="K2707" i="2"/>
  <c r="L2707" i="2" s="1"/>
  <c r="K2706" i="2"/>
  <c r="L2706" i="2" s="1"/>
  <c r="K2705" i="2"/>
  <c r="L2705" i="2" s="1"/>
  <c r="K2704" i="2"/>
  <c r="L2704" i="2" s="1"/>
  <c r="K2703" i="2"/>
  <c r="L2703" i="2" s="1"/>
  <c r="K2702" i="2"/>
  <c r="L2702" i="2" s="1"/>
  <c r="K2701" i="2"/>
  <c r="L2701" i="2" s="1"/>
  <c r="K2700" i="2"/>
  <c r="L2700" i="2" s="1"/>
  <c r="K2699" i="2"/>
  <c r="L2699" i="2" s="1"/>
  <c r="K2698" i="2"/>
  <c r="L2698" i="2" s="1"/>
  <c r="K2697" i="2"/>
  <c r="L2697" i="2" s="1"/>
  <c r="K2696" i="2"/>
  <c r="L2696" i="2" s="1"/>
  <c r="K2695" i="2"/>
  <c r="L2695" i="2" s="1"/>
  <c r="K2694" i="2"/>
  <c r="L2694" i="2" s="1"/>
  <c r="K2693" i="2"/>
  <c r="L2693" i="2" s="1"/>
  <c r="K2692" i="2"/>
  <c r="L2692" i="2" s="1"/>
  <c r="K2691" i="2"/>
  <c r="L2691" i="2" s="1"/>
  <c r="K2690" i="2"/>
  <c r="L2690" i="2" s="1"/>
  <c r="K2689" i="2"/>
  <c r="L2689" i="2" s="1"/>
  <c r="K2688" i="2"/>
  <c r="L2688" i="2" s="1"/>
  <c r="K2687" i="2"/>
  <c r="L2687" i="2" s="1"/>
  <c r="K2686" i="2"/>
  <c r="L2686" i="2" s="1"/>
  <c r="K2685" i="2"/>
  <c r="L2685" i="2" s="1"/>
  <c r="K2684" i="2"/>
  <c r="L2684" i="2" s="1"/>
  <c r="K2683" i="2"/>
  <c r="L2683" i="2" s="1"/>
  <c r="K2682" i="2"/>
  <c r="L2682" i="2" s="1"/>
  <c r="K2681" i="2"/>
  <c r="L2681" i="2" s="1"/>
  <c r="K2680" i="2"/>
  <c r="L2680" i="2" s="1"/>
  <c r="K2679" i="2"/>
  <c r="L2679" i="2" s="1"/>
  <c r="K2678" i="2"/>
  <c r="L2678" i="2" s="1"/>
  <c r="K2677" i="2"/>
  <c r="L2677" i="2" s="1"/>
  <c r="K2676" i="2"/>
  <c r="L2676" i="2" s="1"/>
  <c r="K2675" i="2"/>
  <c r="L2675" i="2" s="1"/>
  <c r="K2674" i="2"/>
  <c r="L2674" i="2" s="1"/>
  <c r="K2673" i="2"/>
  <c r="L2673" i="2" s="1"/>
  <c r="K2672" i="2"/>
  <c r="L2672" i="2" s="1"/>
  <c r="K2671" i="2"/>
  <c r="L2671" i="2" s="1"/>
  <c r="K2670" i="2"/>
  <c r="L2670" i="2" s="1"/>
  <c r="K2669" i="2"/>
  <c r="L2669" i="2" s="1"/>
  <c r="K2668" i="2"/>
  <c r="L2668" i="2" s="1"/>
  <c r="K2667" i="2"/>
  <c r="L2667" i="2" s="1"/>
  <c r="K2666" i="2"/>
  <c r="L2666" i="2" s="1"/>
  <c r="K2665" i="2"/>
  <c r="L2665" i="2" s="1"/>
  <c r="K2664" i="2"/>
  <c r="L2664" i="2" s="1"/>
  <c r="K2663" i="2"/>
  <c r="L2663" i="2" s="1"/>
  <c r="K2662" i="2"/>
  <c r="L2662" i="2" s="1"/>
  <c r="K2661" i="2"/>
  <c r="L2661" i="2" s="1"/>
  <c r="K2660" i="2"/>
  <c r="L2660" i="2" s="1"/>
  <c r="K2659" i="2"/>
  <c r="L2659" i="2" s="1"/>
  <c r="K2658" i="2"/>
  <c r="L2658" i="2" s="1"/>
  <c r="K2657" i="2"/>
  <c r="L2657" i="2" s="1"/>
  <c r="K2656" i="2"/>
  <c r="L2656" i="2" s="1"/>
  <c r="K2655" i="2"/>
  <c r="L2655" i="2" s="1"/>
  <c r="K2654" i="2"/>
  <c r="L2654" i="2" s="1"/>
  <c r="K2653" i="2"/>
  <c r="L2653" i="2" s="1"/>
  <c r="K2652" i="2"/>
  <c r="L2652" i="2" s="1"/>
  <c r="K2651" i="2"/>
  <c r="L2651" i="2" s="1"/>
  <c r="K2650" i="2"/>
  <c r="L2650" i="2" s="1"/>
  <c r="K2649" i="2"/>
  <c r="L2649" i="2" s="1"/>
  <c r="L2648" i="2"/>
  <c r="K2648" i="2"/>
  <c r="K2647" i="2"/>
  <c r="L2647" i="2" s="1"/>
  <c r="K2646" i="2"/>
  <c r="L2646" i="2" s="1"/>
  <c r="K2645" i="2"/>
  <c r="L2645" i="2" s="1"/>
  <c r="L2644" i="2"/>
  <c r="K2644" i="2"/>
  <c r="K2643" i="2"/>
  <c r="L2643" i="2" s="1"/>
  <c r="K2642" i="2"/>
  <c r="L2642" i="2" s="1"/>
  <c r="K2641" i="2"/>
  <c r="L2641" i="2" s="1"/>
  <c r="L2640" i="2"/>
  <c r="K2640" i="2"/>
  <c r="K2639" i="2"/>
  <c r="L2639" i="2" s="1"/>
  <c r="K2638" i="2"/>
  <c r="L2638" i="2" s="1"/>
  <c r="K2637" i="2"/>
  <c r="L2637" i="2" s="1"/>
  <c r="K2636" i="2"/>
  <c r="L2636" i="2" s="1"/>
  <c r="K2635" i="2"/>
  <c r="L2635" i="2" s="1"/>
  <c r="K2634" i="2"/>
  <c r="L2634" i="2" s="1"/>
  <c r="K2633" i="2"/>
  <c r="L2633" i="2" s="1"/>
  <c r="K2632" i="2"/>
  <c r="L2632" i="2" s="1"/>
  <c r="K2631" i="2"/>
  <c r="L2631" i="2" s="1"/>
  <c r="K2630" i="2"/>
  <c r="L2630" i="2" s="1"/>
  <c r="K2629" i="2"/>
  <c r="L2629" i="2" s="1"/>
  <c r="K2628" i="2"/>
  <c r="L2628" i="2" s="1"/>
  <c r="K2627" i="2"/>
  <c r="L2627" i="2" s="1"/>
  <c r="K2626" i="2"/>
  <c r="L2626" i="2" s="1"/>
  <c r="K2625" i="2"/>
  <c r="L2625" i="2" s="1"/>
  <c r="K2624" i="2"/>
  <c r="L2624" i="2" s="1"/>
  <c r="K2623" i="2"/>
  <c r="L2623" i="2" s="1"/>
  <c r="K2622" i="2"/>
  <c r="L2622" i="2" s="1"/>
  <c r="K2621" i="2"/>
  <c r="L2621" i="2" s="1"/>
  <c r="K2620" i="2"/>
  <c r="L2620" i="2" s="1"/>
  <c r="K2619" i="2"/>
  <c r="L2619" i="2" s="1"/>
  <c r="K2618" i="2"/>
  <c r="L2618" i="2" s="1"/>
  <c r="K2617" i="2"/>
  <c r="L2617" i="2" s="1"/>
  <c r="L2616" i="2"/>
  <c r="K2616" i="2"/>
  <c r="K2615" i="2"/>
  <c r="L2615" i="2" s="1"/>
  <c r="K2614" i="2"/>
  <c r="L2614" i="2" s="1"/>
  <c r="K2613" i="2"/>
  <c r="L2613" i="2" s="1"/>
  <c r="L2612" i="2"/>
  <c r="K2612" i="2"/>
  <c r="K2611" i="2"/>
  <c r="L2611" i="2" s="1"/>
  <c r="K2610" i="2"/>
  <c r="L2610" i="2" s="1"/>
  <c r="K2609" i="2"/>
  <c r="L2609" i="2" s="1"/>
  <c r="L2608" i="2"/>
  <c r="K2608" i="2"/>
  <c r="K2607" i="2"/>
  <c r="L2607" i="2" s="1"/>
  <c r="K2606" i="2"/>
  <c r="L2606" i="2" s="1"/>
  <c r="K2605" i="2"/>
  <c r="L2605" i="2" s="1"/>
  <c r="K2604" i="2"/>
  <c r="L2604" i="2" s="1"/>
  <c r="K2603" i="2"/>
  <c r="L2603" i="2" s="1"/>
  <c r="K2602" i="2"/>
  <c r="L2602" i="2" s="1"/>
  <c r="K2601" i="2"/>
  <c r="L2601" i="2" s="1"/>
  <c r="K2600" i="2"/>
  <c r="L2600" i="2" s="1"/>
  <c r="K2599" i="2"/>
  <c r="L2599" i="2" s="1"/>
  <c r="K2598" i="2"/>
  <c r="L2598" i="2" s="1"/>
  <c r="K2597" i="2"/>
  <c r="L2597" i="2" s="1"/>
  <c r="K2596" i="2"/>
  <c r="L2596" i="2" s="1"/>
  <c r="K2595" i="2"/>
  <c r="L2595" i="2" s="1"/>
  <c r="K2594" i="2"/>
  <c r="L2594" i="2" s="1"/>
  <c r="K2593" i="2"/>
  <c r="L2593" i="2" s="1"/>
  <c r="L2592" i="2"/>
  <c r="K2592" i="2"/>
  <c r="L2591" i="2"/>
  <c r="K2591" i="2"/>
  <c r="K2590" i="2"/>
  <c r="L2590" i="2" s="1"/>
  <c r="K2589" i="2"/>
  <c r="L2589" i="2" s="1"/>
  <c r="L2588" i="2"/>
  <c r="K2588" i="2"/>
  <c r="L2587" i="2"/>
  <c r="K2587" i="2"/>
  <c r="K2586" i="2"/>
  <c r="L2586" i="2" s="1"/>
  <c r="K2585" i="2"/>
  <c r="L2585" i="2" s="1"/>
  <c r="L2584" i="2"/>
  <c r="K2584" i="2"/>
  <c r="L2583" i="2"/>
  <c r="K2583" i="2"/>
  <c r="K2582" i="2"/>
  <c r="L2582" i="2" s="1"/>
  <c r="K2581" i="2"/>
  <c r="L2581" i="2" s="1"/>
  <c r="L2580" i="2"/>
  <c r="K2580" i="2"/>
  <c r="L2579" i="2"/>
  <c r="K2579" i="2"/>
  <c r="K2578" i="2"/>
  <c r="L2578" i="2" s="1"/>
  <c r="K2577" i="2"/>
  <c r="L2577" i="2" s="1"/>
  <c r="L2576" i="2"/>
  <c r="K2576" i="2"/>
  <c r="L2575" i="2"/>
  <c r="K2575" i="2"/>
  <c r="K2574" i="2"/>
  <c r="L2574" i="2" s="1"/>
  <c r="K2573" i="2"/>
  <c r="L2573" i="2" s="1"/>
  <c r="L2572" i="2"/>
  <c r="K2572" i="2"/>
  <c r="L2571" i="2"/>
  <c r="K2571" i="2"/>
  <c r="K2570" i="2"/>
  <c r="L2570" i="2" s="1"/>
  <c r="K2569" i="2"/>
  <c r="L2569" i="2" s="1"/>
  <c r="L2568" i="2"/>
  <c r="K2568" i="2"/>
  <c r="L2567" i="2"/>
  <c r="K2567" i="2"/>
  <c r="K2566" i="2"/>
  <c r="L2566" i="2" s="1"/>
  <c r="K2565" i="2"/>
  <c r="L2565" i="2" s="1"/>
  <c r="L2564" i="2"/>
  <c r="K2564" i="2"/>
  <c r="L2563" i="2"/>
  <c r="K2563" i="2"/>
  <c r="K2562" i="2"/>
  <c r="L2562" i="2" s="1"/>
  <c r="K2561" i="2"/>
  <c r="L2561" i="2" s="1"/>
  <c r="L2560" i="2"/>
  <c r="K2560" i="2"/>
  <c r="L2559" i="2"/>
  <c r="K2559" i="2"/>
  <c r="K2558" i="2"/>
  <c r="L2558" i="2" s="1"/>
  <c r="K2557" i="2"/>
  <c r="L2557" i="2" s="1"/>
  <c r="L2556" i="2"/>
  <c r="K2556" i="2"/>
  <c r="L2555" i="2"/>
  <c r="K2555" i="2"/>
  <c r="K2554" i="2"/>
  <c r="L2554" i="2" s="1"/>
  <c r="K2553" i="2"/>
  <c r="L2553" i="2" s="1"/>
  <c r="L2552" i="2"/>
  <c r="K2552" i="2"/>
  <c r="L2551" i="2"/>
  <c r="K2551" i="2"/>
  <c r="K2550" i="2"/>
  <c r="L2550" i="2" s="1"/>
  <c r="K2549" i="2"/>
  <c r="L2549" i="2" s="1"/>
  <c r="L2548" i="2"/>
  <c r="K2548" i="2"/>
  <c r="L2547" i="2"/>
  <c r="K2547" i="2"/>
  <c r="K2546" i="2"/>
  <c r="L2546" i="2" s="1"/>
  <c r="K2545" i="2"/>
  <c r="L2545" i="2" s="1"/>
  <c r="L2544" i="2"/>
  <c r="K2544" i="2"/>
  <c r="L2543" i="2"/>
  <c r="K2543" i="2"/>
  <c r="K2542" i="2"/>
  <c r="L2542" i="2" s="1"/>
  <c r="K2541" i="2"/>
  <c r="L2541" i="2" s="1"/>
  <c r="L2540" i="2"/>
  <c r="K2540" i="2"/>
  <c r="L2539" i="2"/>
  <c r="K2539" i="2"/>
  <c r="K2538" i="2"/>
  <c r="L2538" i="2" s="1"/>
  <c r="K2537" i="2"/>
  <c r="L2537" i="2" s="1"/>
  <c r="L2536" i="2"/>
  <c r="K2536" i="2"/>
  <c r="L2535" i="2"/>
  <c r="K2535" i="2"/>
  <c r="K2534" i="2"/>
  <c r="L2534" i="2" s="1"/>
  <c r="K2533" i="2"/>
  <c r="L2533" i="2" s="1"/>
  <c r="L2532" i="2"/>
  <c r="K2532" i="2"/>
  <c r="L2531" i="2"/>
  <c r="K2531" i="2"/>
  <c r="K2530" i="2"/>
  <c r="L2530" i="2" s="1"/>
  <c r="K2529" i="2"/>
  <c r="L2529" i="2" s="1"/>
  <c r="L2528" i="2"/>
  <c r="K2528" i="2"/>
  <c r="L2527" i="2"/>
  <c r="K2527" i="2"/>
  <c r="K2526" i="2"/>
  <c r="L2526" i="2" s="1"/>
  <c r="L2525" i="2"/>
  <c r="K2525" i="2"/>
  <c r="L2524" i="2"/>
  <c r="K2524" i="2"/>
  <c r="K2523" i="2"/>
  <c r="L2523" i="2" s="1"/>
  <c r="K2522" i="2"/>
  <c r="L2522" i="2" s="1"/>
  <c r="L2521" i="2"/>
  <c r="K2521" i="2"/>
  <c r="L2520" i="2"/>
  <c r="K2520" i="2"/>
  <c r="K2519" i="2"/>
  <c r="L2519" i="2" s="1"/>
  <c r="K2518" i="2"/>
  <c r="L2518" i="2" s="1"/>
  <c r="L2517" i="2"/>
  <c r="K2517" i="2"/>
  <c r="L2516" i="2"/>
  <c r="K2516" i="2"/>
  <c r="K2515" i="2"/>
  <c r="L2515" i="2" s="1"/>
  <c r="K2514" i="2"/>
  <c r="L2514" i="2" s="1"/>
  <c r="L2513" i="2"/>
  <c r="K2513" i="2"/>
  <c r="L2512" i="2"/>
  <c r="K2512" i="2"/>
  <c r="K2511" i="2"/>
  <c r="L2511" i="2" s="1"/>
  <c r="K2510" i="2"/>
  <c r="L2510" i="2" s="1"/>
  <c r="L2509" i="2"/>
  <c r="K2509" i="2"/>
  <c r="L2508" i="2"/>
  <c r="K2508" i="2"/>
  <c r="K2507" i="2"/>
  <c r="L2507" i="2" s="1"/>
  <c r="K2506" i="2"/>
  <c r="L2506" i="2" s="1"/>
  <c r="L2505" i="2"/>
  <c r="K2505" i="2"/>
  <c r="L2504" i="2"/>
  <c r="K2504" i="2"/>
  <c r="K2503" i="2"/>
  <c r="L2503" i="2" s="1"/>
  <c r="K2502" i="2"/>
  <c r="L2502" i="2" s="1"/>
  <c r="L2501" i="2"/>
  <c r="K2501" i="2"/>
  <c r="L2500" i="2"/>
  <c r="K2500" i="2"/>
  <c r="K2499" i="2"/>
  <c r="L2499" i="2" s="1"/>
  <c r="K2498" i="2"/>
  <c r="L2498" i="2" s="1"/>
  <c r="L2497" i="2"/>
  <c r="K2497" i="2"/>
  <c r="L2496" i="2"/>
  <c r="K2496" i="2"/>
  <c r="K2495" i="2"/>
  <c r="L2495" i="2" s="1"/>
  <c r="K2494" i="2"/>
  <c r="L2494" i="2" s="1"/>
  <c r="L2493" i="2"/>
  <c r="K2493" i="2"/>
  <c r="L2492" i="2"/>
  <c r="K2492" i="2"/>
  <c r="K2491" i="2"/>
  <c r="L2491" i="2" s="1"/>
  <c r="K2490" i="2"/>
  <c r="L2490" i="2" s="1"/>
  <c r="L2489" i="2"/>
  <c r="K2489" i="2"/>
  <c r="L2488" i="2"/>
  <c r="K2488" i="2"/>
  <c r="K2487" i="2"/>
  <c r="L2487" i="2" s="1"/>
  <c r="K2486" i="2"/>
  <c r="L2486" i="2" s="1"/>
  <c r="L2485" i="2"/>
  <c r="K2485" i="2"/>
  <c r="L2484" i="2"/>
  <c r="K2484" i="2"/>
  <c r="K2483" i="2"/>
  <c r="L2483" i="2" s="1"/>
  <c r="K2482" i="2"/>
  <c r="L2482" i="2" s="1"/>
  <c r="L2481" i="2"/>
  <c r="K2481" i="2"/>
  <c r="L2480" i="2"/>
  <c r="K2480" i="2"/>
  <c r="K2479" i="2"/>
  <c r="L2479" i="2" s="1"/>
  <c r="K2478" i="2"/>
  <c r="L2478" i="2" s="1"/>
  <c r="L2477" i="2"/>
  <c r="K2477" i="2"/>
  <c r="L2476" i="2"/>
  <c r="K2476" i="2"/>
  <c r="K2475" i="2"/>
  <c r="L2475" i="2" s="1"/>
  <c r="K2474" i="2"/>
  <c r="L2474" i="2" s="1"/>
  <c r="K2473" i="2"/>
  <c r="L2473" i="2" s="1"/>
  <c r="L2472" i="2"/>
  <c r="K2472" i="2"/>
  <c r="K2471" i="2"/>
  <c r="L2471" i="2" s="1"/>
  <c r="K2470" i="2"/>
  <c r="L2470" i="2" s="1"/>
  <c r="L2469" i="2"/>
  <c r="K2469" i="2"/>
  <c r="L2468" i="2"/>
  <c r="K2468" i="2"/>
  <c r="K2467" i="2"/>
  <c r="L2467" i="2" s="1"/>
  <c r="K2466" i="2"/>
  <c r="L2466" i="2" s="1"/>
  <c r="L2465" i="2"/>
  <c r="K2465" i="2"/>
  <c r="L2464" i="2"/>
  <c r="K2464" i="2"/>
  <c r="K2463" i="2"/>
  <c r="L2463" i="2" s="1"/>
  <c r="K2462" i="2"/>
  <c r="L2462" i="2" s="1"/>
  <c r="L2461" i="2"/>
  <c r="K2461" i="2"/>
  <c r="L2460" i="2"/>
  <c r="K2460" i="2"/>
  <c r="K2459" i="2"/>
  <c r="L2459" i="2" s="1"/>
  <c r="K2458" i="2"/>
  <c r="L2458" i="2" s="1"/>
  <c r="L2457" i="2"/>
  <c r="K2457" i="2"/>
  <c r="L2456" i="2"/>
  <c r="K2456" i="2"/>
  <c r="K2455" i="2"/>
  <c r="L2455" i="2" s="1"/>
  <c r="K2454" i="2"/>
  <c r="L2454" i="2" s="1"/>
  <c r="K2453" i="2"/>
  <c r="L2453" i="2" s="1"/>
  <c r="K2452" i="2"/>
  <c r="L2452" i="2" s="1"/>
  <c r="K2451" i="2"/>
  <c r="L2451" i="2" s="1"/>
  <c r="K2450" i="2"/>
  <c r="L2450" i="2" s="1"/>
  <c r="K2449" i="2"/>
  <c r="L2449" i="2" s="1"/>
  <c r="K2448" i="2"/>
  <c r="L2448" i="2" s="1"/>
  <c r="K2447" i="2"/>
  <c r="L2447" i="2" s="1"/>
  <c r="K2446" i="2"/>
  <c r="L2446" i="2" s="1"/>
  <c r="K2445" i="2"/>
  <c r="L2445" i="2" s="1"/>
  <c r="K2444" i="2"/>
  <c r="L2444" i="2" s="1"/>
  <c r="K2443" i="2"/>
  <c r="L2443" i="2" s="1"/>
  <c r="K2442" i="2"/>
  <c r="L2442" i="2" s="1"/>
  <c r="K2441" i="2"/>
  <c r="L2441" i="2" s="1"/>
  <c r="K2440" i="2"/>
  <c r="L2440" i="2" s="1"/>
  <c r="K2439" i="2"/>
  <c r="L2439" i="2" s="1"/>
  <c r="K2438" i="2"/>
  <c r="L2438" i="2" s="1"/>
  <c r="K2437" i="2"/>
  <c r="L2437" i="2" s="1"/>
  <c r="K2436" i="2"/>
  <c r="L2436" i="2" s="1"/>
  <c r="K2435" i="2"/>
  <c r="L2435" i="2" s="1"/>
  <c r="K2434" i="2"/>
  <c r="L2434" i="2" s="1"/>
  <c r="K2433" i="2"/>
  <c r="L2433" i="2" s="1"/>
  <c r="K2432" i="2"/>
  <c r="L2432" i="2" s="1"/>
  <c r="K2431" i="2"/>
  <c r="L2431" i="2" s="1"/>
  <c r="K2430" i="2"/>
  <c r="L2430" i="2" s="1"/>
  <c r="K2429" i="2"/>
  <c r="L2429" i="2" s="1"/>
  <c r="L2428" i="2"/>
  <c r="K2428" i="2"/>
  <c r="K2427" i="2"/>
  <c r="L2427" i="2" s="1"/>
  <c r="K2426" i="2"/>
  <c r="L2426" i="2" s="1"/>
  <c r="K2425" i="2"/>
  <c r="L2425" i="2" s="1"/>
  <c r="K2424" i="2"/>
  <c r="L2424" i="2" s="1"/>
  <c r="K2423" i="2"/>
  <c r="L2423" i="2" s="1"/>
  <c r="K2422" i="2"/>
  <c r="L2422" i="2" s="1"/>
  <c r="K2421" i="2"/>
  <c r="L2421" i="2" s="1"/>
  <c r="L2420" i="2"/>
  <c r="K2420" i="2"/>
  <c r="K2419" i="2"/>
  <c r="L2419" i="2" s="1"/>
  <c r="K2418" i="2"/>
  <c r="L2418" i="2" s="1"/>
  <c r="K2417" i="2"/>
  <c r="L2417" i="2" s="1"/>
  <c r="K2416" i="2"/>
  <c r="L2416" i="2" s="1"/>
  <c r="K2415" i="2"/>
  <c r="L2415" i="2" s="1"/>
  <c r="K2414" i="2"/>
  <c r="L2414" i="2" s="1"/>
  <c r="K2413" i="2"/>
  <c r="L2413" i="2" s="1"/>
  <c r="L2412" i="2"/>
  <c r="K2412" i="2"/>
  <c r="K2411" i="2"/>
  <c r="L2411" i="2" s="1"/>
  <c r="K2410" i="2"/>
  <c r="L2410" i="2" s="1"/>
  <c r="K2409" i="2"/>
  <c r="L2409" i="2" s="1"/>
  <c r="K2408" i="2"/>
  <c r="L2408" i="2" s="1"/>
  <c r="K2407" i="2"/>
  <c r="L2407" i="2" s="1"/>
  <c r="K2406" i="2"/>
  <c r="L2406" i="2" s="1"/>
  <c r="K2405" i="2"/>
  <c r="L2405" i="2" s="1"/>
  <c r="K2404" i="2"/>
  <c r="L2404" i="2" s="1"/>
  <c r="K2403" i="2"/>
  <c r="L2403" i="2" s="1"/>
  <c r="K2402" i="2"/>
  <c r="L2402" i="2" s="1"/>
  <c r="K2401" i="2"/>
  <c r="L2401" i="2" s="1"/>
  <c r="K2400" i="2"/>
  <c r="L2400" i="2" s="1"/>
  <c r="K2399" i="2"/>
  <c r="L2399" i="2" s="1"/>
  <c r="K2398" i="2"/>
  <c r="L2398" i="2" s="1"/>
  <c r="K2397" i="2"/>
  <c r="L2397" i="2" s="1"/>
  <c r="L2396" i="2"/>
  <c r="K2396" i="2"/>
  <c r="K2395" i="2"/>
  <c r="L2395" i="2" s="1"/>
  <c r="K2394" i="2"/>
  <c r="L2394" i="2" s="1"/>
  <c r="K2393" i="2"/>
  <c r="L2393" i="2" s="1"/>
  <c r="L2392" i="2"/>
  <c r="K2392" i="2"/>
  <c r="K2391" i="2"/>
  <c r="L2391" i="2" s="1"/>
  <c r="K2390" i="2"/>
  <c r="L2390" i="2" s="1"/>
  <c r="K2389" i="2"/>
  <c r="L2389" i="2" s="1"/>
  <c r="K2388" i="2"/>
  <c r="L2388" i="2" s="1"/>
  <c r="K2387" i="2"/>
  <c r="L2387" i="2" s="1"/>
  <c r="K2386" i="2"/>
  <c r="L2386" i="2" s="1"/>
  <c r="K2385" i="2"/>
  <c r="L2385" i="2" s="1"/>
  <c r="K2384" i="2"/>
  <c r="L2384" i="2" s="1"/>
  <c r="K2383" i="2"/>
  <c r="L2383" i="2" s="1"/>
  <c r="K2382" i="2"/>
  <c r="L2382" i="2" s="1"/>
  <c r="K2381" i="2"/>
  <c r="L2381" i="2" s="1"/>
  <c r="K2380" i="2"/>
  <c r="L2380" i="2" s="1"/>
  <c r="K2379" i="2"/>
  <c r="L2379" i="2" s="1"/>
  <c r="K2378" i="2"/>
  <c r="L2378" i="2" s="1"/>
  <c r="K2377" i="2"/>
  <c r="L2377" i="2" s="1"/>
  <c r="L2376" i="2"/>
  <c r="K2376" i="2"/>
  <c r="K2375" i="2"/>
  <c r="L2375" i="2" s="1"/>
  <c r="K2374" i="2"/>
  <c r="L2374" i="2" s="1"/>
  <c r="K2373" i="2"/>
  <c r="L2373" i="2" s="1"/>
  <c r="L2372" i="2"/>
  <c r="K2372" i="2"/>
  <c r="L2371" i="2"/>
  <c r="K2371" i="2"/>
  <c r="K2370" i="2"/>
  <c r="L2370" i="2" s="1"/>
  <c r="L2369" i="2"/>
  <c r="K2369" i="2"/>
  <c r="K2368" i="2"/>
  <c r="L2368" i="2" s="1"/>
  <c r="K2367" i="2"/>
  <c r="L2367" i="2" s="1"/>
  <c r="K2366" i="2"/>
  <c r="L2366" i="2" s="1"/>
  <c r="L2365" i="2"/>
  <c r="K2365" i="2"/>
  <c r="K2364" i="2"/>
  <c r="L2364" i="2" s="1"/>
  <c r="K2363" i="2"/>
  <c r="L2363" i="2" s="1"/>
  <c r="K2362" i="2"/>
  <c r="L2362" i="2" s="1"/>
  <c r="L2361" i="2"/>
  <c r="K2361" i="2"/>
  <c r="L2360" i="2"/>
  <c r="K2360" i="2"/>
  <c r="K2359" i="2"/>
  <c r="L2359" i="2" s="1"/>
  <c r="K2358" i="2"/>
  <c r="L2358" i="2" s="1"/>
  <c r="K2357" i="2"/>
  <c r="L2357" i="2" s="1"/>
  <c r="L2356" i="2"/>
  <c r="K2356" i="2"/>
  <c r="K2355" i="2"/>
  <c r="L2355" i="2" s="1"/>
  <c r="K2354" i="2"/>
  <c r="L2354" i="2" s="1"/>
  <c r="K2353" i="2"/>
  <c r="L2353" i="2" s="1"/>
  <c r="K2352" i="2"/>
  <c r="L2352" i="2" s="1"/>
  <c r="K2351" i="2"/>
  <c r="L2351" i="2" s="1"/>
  <c r="K2350" i="2"/>
  <c r="L2350" i="2" s="1"/>
  <c r="K2349" i="2"/>
  <c r="L2349" i="2" s="1"/>
  <c r="K2348" i="2"/>
  <c r="L2348" i="2" s="1"/>
  <c r="K2347" i="2"/>
  <c r="L2347" i="2" s="1"/>
  <c r="K2346" i="2"/>
  <c r="L2346" i="2" s="1"/>
  <c r="K2345" i="2"/>
  <c r="L2345" i="2" s="1"/>
  <c r="L2344" i="2"/>
  <c r="K2344" i="2"/>
  <c r="K2343" i="2"/>
  <c r="L2343" i="2" s="1"/>
  <c r="K2342" i="2"/>
  <c r="L2342" i="2" s="1"/>
  <c r="K2341" i="2"/>
  <c r="L2341" i="2" s="1"/>
  <c r="K2340" i="2"/>
  <c r="L2340" i="2" s="1"/>
  <c r="K2339" i="2"/>
  <c r="L2339" i="2" s="1"/>
  <c r="K2338" i="2"/>
  <c r="L2338" i="2" s="1"/>
  <c r="K2337" i="2"/>
  <c r="L2337" i="2" s="1"/>
  <c r="K2336" i="2"/>
  <c r="L2336" i="2" s="1"/>
  <c r="K2335" i="2"/>
  <c r="L2335" i="2" s="1"/>
  <c r="K2334" i="2"/>
  <c r="L2334" i="2" s="1"/>
  <c r="K2333" i="2"/>
  <c r="L2333" i="2" s="1"/>
  <c r="K2332" i="2"/>
  <c r="L2332" i="2" s="1"/>
  <c r="K2331" i="2"/>
  <c r="L2331" i="2" s="1"/>
  <c r="K2330" i="2"/>
  <c r="L2330" i="2" s="1"/>
  <c r="K2329" i="2"/>
  <c r="L2329" i="2" s="1"/>
  <c r="K2328" i="2"/>
  <c r="L2328" i="2" s="1"/>
  <c r="K2327" i="2"/>
  <c r="L2327" i="2" s="1"/>
  <c r="K2326" i="2"/>
  <c r="L2326" i="2" s="1"/>
  <c r="K2325" i="2"/>
  <c r="L2325" i="2" s="1"/>
  <c r="K2324" i="2"/>
  <c r="L2324" i="2" s="1"/>
  <c r="L2323" i="2"/>
  <c r="K2323" i="2"/>
  <c r="K2322" i="2"/>
  <c r="L2322" i="2" s="1"/>
  <c r="K2321" i="2"/>
  <c r="L2321" i="2" s="1"/>
  <c r="K2320" i="2"/>
  <c r="L2320" i="2" s="1"/>
  <c r="K2319" i="2"/>
  <c r="L2319" i="2" s="1"/>
  <c r="K2318" i="2"/>
  <c r="L2318" i="2" s="1"/>
  <c r="K2317" i="2"/>
  <c r="L2317" i="2" s="1"/>
  <c r="K2316" i="2"/>
  <c r="L2316" i="2" s="1"/>
  <c r="K2315" i="2"/>
  <c r="L2315" i="2" s="1"/>
  <c r="K2314" i="2"/>
  <c r="L2314" i="2" s="1"/>
  <c r="K2313" i="2"/>
  <c r="L2313" i="2" s="1"/>
  <c r="K2312" i="2"/>
  <c r="L2312" i="2" s="1"/>
  <c r="K2311" i="2"/>
  <c r="L2311" i="2" s="1"/>
  <c r="K2310" i="2"/>
  <c r="L2310" i="2" s="1"/>
  <c r="L2309" i="2"/>
  <c r="K2309" i="2"/>
  <c r="K2308" i="2"/>
  <c r="L2308" i="2" s="1"/>
  <c r="K2307" i="2"/>
  <c r="L2307" i="2" s="1"/>
  <c r="K2306" i="2"/>
  <c r="L2306" i="2" s="1"/>
  <c r="L2305" i="2"/>
  <c r="K2305" i="2"/>
  <c r="K2304" i="2"/>
  <c r="L2304" i="2" s="1"/>
  <c r="K2303" i="2"/>
  <c r="L2303" i="2" s="1"/>
  <c r="K2302" i="2"/>
  <c r="L2302" i="2" s="1"/>
  <c r="L2301" i="2"/>
  <c r="K2301" i="2"/>
  <c r="K2300" i="2"/>
  <c r="L2300" i="2" s="1"/>
  <c r="K2299" i="2"/>
  <c r="L2299" i="2" s="1"/>
  <c r="K2298" i="2"/>
  <c r="L2298" i="2" s="1"/>
  <c r="L2297" i="2"/>
  <c r="K2297" i="2"/>
  <c r="K2296" i="2"/>
  <c r="L2296" i="2" s="1"/>
  <c r="K2295" i="2"/>
  <c r="L2295" i="2" s="1"/>
  <c r="K2294" i="2"/>
  <c r="L2294" i="2" s="1"/>
  <c r="K2293" i="2"/>
  <c r="L2293" i="2" s="1"/>
  <c r="K2292" i="2"/>
  <c r="L2292" i="2" s="1"/>
  <c r="K2291" i="2"/>
  <c r="L2291" i="2" s="1"/>
  <c r="K2290" i="2"/>
  <c r="L2290" i="2" s="1"/>
  <c r="K2289" i="2"/>
  <c r="L2289" i="2" s="1"/>
  <c r="K2288" i="2"/>
  <c r="L2288" i="2" s="1"/>
  <c r="K2287" i="2"/>
  <c r="L2287" i="2" s="1"/>
  <c r="K2286" i="2"/>
  <c r="L2286" i="2" s="1"/>
  <c r="K2285" i="2"/>
  <c r="L2285" i="2" s="1"/>
  <c r="K2284" i="2"/>
  <c r="L2284" i="2" s="1"/>
  <c r="K2283" i="2"/>
  <c r="L2283" i="2" s="1"/>
  <c r="K2282" i="2"/>
  <c r="L2282" i="2" s="1"/>
  <c r="K2281" i="2"/>
  <c r="L2281" i="2" s="1"/>
  <c r="K2280" i="2"/>
  <c r="L2280" i="2" s="1"/>
  <c r="K2279" i="2"/>
  <c r="L2279" i="2" s="1"/>
  <c r="K2278" i="2"/>
  <c r="L2278" i="2" s="1"/>
  <c r="L2277" i="2"/>
  <c r="K2277" i="2"/>
  <c r="K2276" i="2"/>
  <c r="L2276" i="2" s="1"/>
  <c r="K2275" i="2"/>
  <c r="L2275" i="2" s="1"/>
  <c r="K2274" i="2"/>
  <c r="L2274" i="2" s="1"/>
  <c r="L2273" i="2"/>
  <c r="K2273" i="2"/>
  <c r="K2272" i="2"/>
  <c r="L2272" i="2" s="1"/>
  <c r="K2271" i="2"/>
  <c r="L2271" i="2" s="1"/>
  <c r="K2270" i="2"/>
  <c r="L2270" i="2" s="1"/>
  <c r="K2269" i="2"/>
  <c r="L2269" i="2" s="1"/>
  <c r="K2268" i="2"/>
  <c r="L2268" i="2" s="1"/>
  <c r="K2267" i="2"/>
  <c r="L2267" i="2" s="1"/>
  <c r="K2266" i="2"/>
  <c r="L2266" i="2" s="1"/>
  <c r="L2265" i="2"/>
  <c r="K2265" i="2"/>
  <c r="K2264" i="2"/>
  <c r="L2264" i="2" s="1"/>
  <c r="K2263" i="2"/>
  <c r="L2263" i="2" s="1"/>
  <c r="K2262" i="2"/>
  <c r="L2262" i="2" s="1"/>
  <c r="K2261" i="2"/>
  <c r="L2261" i="2" s="1"/>
  <c r="K2260" i="2"/>
  <c r="L2260" i="2" s="1"/>
  <c r="K2259" i="2"/>
  <c r="L2259" i="2" s="1"/>
  <c r="K2258" i="2"/>
  <c r="L2258" i="2" s="1"/>
  <c r="L2257" i="2"/>
  <c r="K2257" i="2"/>
  <c r="K2256" i="2"/>
  <c r="L2256" i="2" s="1"/>
  <c r="K2255" i="2"/>
  <c r="L2255" i="2" s="1"/>
  <c r="K2254" i="2"/>
  <c r="L2254" i="2" s="1"/>
  <c r="K2253" i="2"/>
  <c r="L2253" i="2" s="1"/>
  <c r="K2252" i="2"/>
  <c r="L2252" i="2" s="1"/>
  <c r="K2251" i="2"/>
  <c r="L2251" i="2" s="1"/>
  <c r="K2250" i="2"/>
  <c r="L2250" i="2" s="1"/>
  <c r="K2249" i="2"/>
  <c r="L2249" i="2" s="1"/>
  <c r="K2248" i="2"/>
  <c r="L2248" i="2" s="1"/>
  <c r="K2247" i="2"/>
  <c r="L2247" i="2" s="1"/>
  <c r="K2246" i="2"/>
  <c r="L2246" i="2" s="1"/>
  <c r="L2245" i="2"/>
  <c r="K2245" i="2"/>
  <c r="K2244" i="2"/>
  <c r="L2244" i="2" s="1"/>
  <c r="K2243" i="2"/>
  <c r="L2243" i="2" s="1"/>
  <c r="K2242" i="2"/>
  <c r="L2242" i="2" s="1"/>
  <c r="L2241" i="2"/>
  <c r="K2241" i="2"/>
  <c r="K2240" i="2"/>
  <c r="L2240" i="2" s="1"/>
  <c r="K2239" i="2"/>
  <c r="L2239" i="2" s="1"/>
  <c r="K2238" i="2"/>
  <c r="L2238" i="2" s="1"/>
  <c r="K2237" i="2"/>
  <c r="L2237" i="2" s="1"/>
  <c r="K2236" i="2"/>
  <c r="L2236" i="2" s="1"/>
  <c r="K2235" i="2"/>
  <c r="L2235" i="2" s="1"/>
  <c r="K2234" i="2"/>
  <c r="L2234" i="2" s="1"/>
  <c r="K2233" i="2"/>
  <c r="L2233" i="2" s="1"/>
  <c r="K2232" i="2"/>
  <c r="L2232" i="2" s="1"/>
  <c r="K2231" i="2"/>
  <c r="L2231" i="2" s="1"/>
  <c r="K2230" i="2"/>
  <c r="L2230" i="2" s="1"/>
  <c r="K2229" i="2"/>
  <c r="L2229" i="2" s="1"/>
  <c r="K2228" i="2"/>
  <c r="L2228" i="2" s="1"/>
  <c r="K2227" i="2"/>
  <c r="L2227" i="2" s="1"/>
  <c r="K2226" i="2"/>
  <c r="L2226" i="2" s="1"/>
  <c r="K2225" i="2"/>
  <c r="L2225" i="2" s="1"/>
  <c r="L2224" i="2"/>
  <c r="K2224" i="2"/>
  <c r="K2223" i="2"/>
  <c r="L2223" i="2" s="1"/>
  <c r="K2222" i="2"/>
  <c r="L2222" i="2" s="1"/>
  <c r="K2221" i="2"/>
  <c r="L2221" i="2" s="1"/>
  <c r="K2220" i="2"/>
  <c r="L2220" i="2" s="1"/>
  <c r="K2219" i="2"/>
  <c r="L2219" i="2" s="1"/>
  <c r="K2218" i="2"/>
  <c r="L2218" i="2" s="1"/>
  <c r="K2217" i="2"/>
  <c r="L2217" i="2" s="1"/>
  <c r="K2216" i="2"/>
  <c r="L2216" i="2" s="1"/>
  <c r="K2215" i="2"/>
  <c r="L2215" i="2" s="1"/>
  <c r="K2214" i="2"/>
  <c r="L2214" i="2" s="1"/>
  <c r="K2213" i="2"/>
  <c r="L2213" i="2" s="1"/>
  <c r="K2212" i="2"/>
  <c r="L2212" i="2" s="1"/>
  <c r="K2211" i="2"/>
  <c r="L2211" i="2" s="1"/>
  <c r="K2210" i="2"/>
  <c r="L2210" i="2" s="1"/>
  <c r="K2209" i="2"/>
  <c r="L2209" i="2" s="1"/>
  <c r="K2208" i="2"/>
  <c r="L2208" i="2" s="1"/>
  <c r="K2207" i="2"/>
  <c r="L2207" i="2" s="1"/>
  <c r="K2206" i="2"/>
  <c r="L2206" i="2" s="1"/>
  <c r="K2205" i="2"/>
  <c r="L2205" i="2" s="1"/>
  <c r="K2204" i="2"/>
  <c r="L2204" i="2" s="1"/>
  <c r="K2203" i="2"/>
  <c r="L2203" i="2" s="1"/>
  <c r="K2202" i="2"/>
  <c r="L2202" i="2" s="1"/>
  <c r="K2201" i="2"/>
  <c r="L2201" i="2" s="1"/>
  <c r="K2200" i="2"/>
  <c r="L2200" i="2" s="1"/>
  <c r="K2199" i="2"/>
  <c r="L2199" i="2" s="1"/>
  <c r="K2198" i="2"/>
  <c r="L2198" i="2" s="1"/>
  <c r="K2197" i="2"/>
  <c r="L2197" i="2" s="1"/>
  <c r="K2196" i="2"/>
  <c r="L2196" i="2" s="1"/>
  <c r="K2195" i="2"/>
  <c r="L2195" i="2" s="1"/>
  <c r="K2194" i="2"/>
  <c r="L2194" i="2" s="1"/>
  <c r="K2193" i="2"/>
  <c r="L2193" i="2" s="1"/>
  <c r="K2192" i="2"/>
  <c r="L2192" i="2" s="1"/>
  <c r="K2191" i="2"/>
  <c r="L2191" i="2" s="1"/>
  <c r="K2190" i="2"/>
  <c r="L2190" i="2" s="1"/>
  <c r="K2189" i="2"/>
  <c r="L2189" i="2" s="1"/>
  <c r="K2188" i="2"/>
  <c r="L2188" i="2" s="1"/>
  <c r="K2187" i="2"/>
  <c r="L2187" i="2" s="1"/>
  <c r="K2186" i="2"/>
  <c r="L2186" i="2" s="1"/>
  <c r="K2185" i="2"/>
  <c r="L2185" i="2" s="1"/>
  <c r="K2184" i="2"/>
  <c r="L2184" i="2" s="1"/>
  <c r="K2183" i="2"/>
  <c r="L2183" i="2" s="1"/>
  <c r="K2182" i="2"/>
  <c r="L2182" i="2" s="1"/>
  <c r="K2181" i="2"/>
  <c r="L2181" i="2" s="1"/>
  <c r="K2180" i="2"/>
  <c r="L2180" i="2" s="1"/>
  <c r="K2179" i="2"/>
  <c r="L2179" i="2" s="1"/>
  <c r="K2178" i="2"/>
  <c r="L2178" i="2" s="1"/>
  <c r="K2177" i="2"/>
  <c r="L2177" i="2" s="1"/>
  <c r="K2176" i="2"/>
  <c r="L2176" i="2" s="1"/>
  <c r="K2175" i="2"/>
  <c r="L2175" i="2" s="1"/>
  <c r="K2174" i="2"/>
  <c r="L2174" i="2" s="1"/>
  <c r="K2173" i="2"/>
  <c r="L2173" i="2" s="1"/>
  <c r="K2172" i="2"/>
  <c r="L2172" i="2" s="1"/>
  <c r="K2171" i="2"/>
  <c r="L2171" i="2" s="1"/>
  <c r="K2170" i="2"/>
  <c r="L2170" i="2" s="1"/>
  <c r="K2169" i="2"/>
  <c r="L2169" i="2" s="1"/>
  <c r="K2168" i="2"/>
  <c r="L2168" i="2" s="1"/>
  <c r="K2167" i="2"/>
  <c r="L2167" i="2" s="1"/>
  <c r="K2166" i="2"/>
  <c r="L2166" i="2" s="1"/>
  <c r="K2165" i="2"/>
  <c r="L2165" i="2" s="1"/>
  <c r="K2164" i="2"/>
  <c r="L2164" i="2" s="1"/>
  <c r="K2163" i="2"/>
  <c r="L2163" i="2" s="1"/>
  <c r="K2162" i="2"/>
  <c r="L2162" i="2" s="1"/>
  <c r="K2161" i="2"/>
  <c r="L2161" i="2" s="1"/>
  <c r="K2160" i="2"/>
  <c r="L2160" i="2" s="1"/>
  <c r="K2159" i="2"/>
  <c r="L2159" i="2" s="1"/>
  <c r="K2158" i="2"/>
  <c r="L2158" i="2" s="1"/>
  <c r="K2157" i="2"/>
  <c r="L2157" i="2" s="1"/>
  <c r="K2156" i="2"/>
  <c r="L2156" i="2" s="1"/>
  <c r="K2155" i="2"/>
  <c r="L2155" i="2" s="1"/>
  <c r="K2154" i="2"/>
  <c r="L2154" i="2" s="1"/>
  <c r="K2153" i="2"/>
  <c r="L2153" i="2" s="1"/>
  <c r="K2152" i="2"/>
  <c r="L2152" i="2" s="1"/>
  <c r="K2151" i="2"/>
  <c r="L2151" i="2" s="1"/>
  <c r="K2150" i="2"/>
  <c r="L2150" i="2" s="1"/>
  <c r="K2149" i="2"/>
  <c r="L2149" i="2" s="1"/>
  <c r="K2148" i="2"/>
  <c r="L2148" i="2" s="1"/>
  <c r="K2147" i="2"/>
  <c r="L2147" i="2" s="1"/>
  <c r="K2146" i="2"/>
  <c r="L2146" i="2" s="1"/>
  <c r="K2145" i="2"/>
  <c r="L2145" i="2" s="1"/>
  <c r="K2144" i="2"/>
  <c r="L2144" i="2" s="1"/>
  <c r="K2143" i="2"/>
  <c r="L2143" i="2" s="1"/>
  <c r="K2142" i="2"/>
  <c r="L2142" i="2" s="1"/>
  <c r="K2141" i="2"/>
  <c r="L2141" i="2" s="1"/>
  <c r="K2140" i="2"/>
  <c r="L2140" i="2" s="1"/>
  <c r="K2139" i="2"/>
  <c r="L2139" i="2" s="1"/>
  <c r="K2138" i="2"/>
  <c r="L2138" i="2" s="1"/>
  <c r="K2137" i="2"/>
  <c r="L2137" i="2" s="1"/>
  <c r="K2136" i="2"/>
  <c r="L2136" i="2" s="1"/>
  <c r="K2135" i="2"/>
  <c r="L2135" i="2" s="1"/>
  <c r="K2134" i="2"/>
  <c r="L2134" i="2" s="1"/>
  <c r="K2133" i="2"/>
  <c r="L2133" i="2" s="1"/>
  <c r="K2132" i="2"/>
  <c r="L2132" i="2" s="1"/>
  <c r="K2131" i="2"/>
  <c r="L2131" i="2" s="1"/>
  <c r="K2130" i="2"/>
  <c r="L2130" i="2" s="1"/>
  <c r="K2129" i="2"/>
  <c r="L2129" i="2" s="1"/>
  <c r="K2128" i="2"/>
  <c r="L2128" i="2" s="1"/>
  <c r="K2127" i="2"/>
  <c r="L2127" i="2" s="1"/>
  <c r="K2126" i="2"/>
  <c r="L2126" i="2" s="1"/>
  <c r="K2125" i="2"/>
  <c r="L2125" i="2" s="1"/>
  <c r="K2124" i="2"/>
  <c r="L2124" i="2" s="1"/>
  <c r="K2123" i="2"/>
  <c r="L2123" i="2" s="1"/>
  <c r="K2122" i="2"/>
  <c r="L2122" i="2" s="1"/>
  <c r="K2121" i="2"/>
  <c r="L2121" i="2" s="1"/>
  <c r="K2120" i="2"/>
  <c r="L2120" i="2" s="1"/>
  <c r="K2119" i="2"/>
  <c r="L2119" i="2" s="1"/>
  <c r="K2118" i="2"/>
  <c r="L2118" i="2" s="1"/>
  <c r="K2117" i="2"/>
  <c r="L2117" i="2" s="1"/>
  <c r="K2116" i="2"/>
  <c r="L2116" i="2" s="1"/>
  <c r="K2115" i="2"/>
  <c r="L2115" i="2" s="1"/>
  <c r="K2114" i="2"/>
  <c r="L2114" i="2" s="1"/>
  <c r="K2113" i="2"/>
  <c r="L2113" i="2" s="1"/>
  <c r="K2112" i="2"/>
  <c r="L2112" i="2" s="1"/>
  <c r="K2111" i="2"/>
  <c r="L2111" i="2" s="1"/>
  <c r="K2110" i="2"/>
  <c r="L2110" i="2" s="1"/>
  <c r="K2109" i="2"/>
  <c r="L2109" i="2" s="1"/>
  <c r="K2108" i="2"/>
  <c r="L2108" i="2" s="1"/>
  <c r="K2107" i="2"/>
  <c r="L2107" i="2" s="1"/>
  <c r="K2106" i="2"/>
  <c r="L2106" i="2" s="1"/>
  <c r="K2105" i="2"/>
  <c r="L2105" i="2" s="1"/>
  <c r="K2104" i="2"/>
  <c r="L2104" i="2" s="1"/>
  <c r="K2103" i="2"/>
  <c r="L2103" i="2" s="1"/>
  <c r="K2102" i="2"/>
  <c r="L2102" i="2" s="1"/>
  <c r="K2101" i="2"/>
  <c r="L2101" i="2" s="1"/>
  <c r="K2100" i="2"/>
  <c r="L2100" i="2" s="1"/>
  <c r="K2099" i="2"/>
  <c r="L2099" i="2" s="1"/>
  <c r="K2098" i="2"/>
  <c r="L2098" i="2" s="1"/>
  <c r="K2097" i="2"/>
  <c r="L2097" i="2" s="1"/>
  <c r="K2096" i="2"/>
  <c r="L2096" i="2" s="1"/>
  <c r="K2095" i="2"/>
  <c r="L2095" i="2" s="1"/>
  <c r="K2094" i="2"/>
  <c r="L2094" i="2" s="1"/>
  <c r="K2093" i="2"/>
  <c r="L2093" i="2" s="1"/>
  <c r="K2092" i="2"/>
  <c r="L2092" i="2" s="1"/>
  <c r="K2091" i="2"/>
  <c r="L2091" i="2" s="1"/>
  <c r="K2090" i="2"/>
  <c r="L2090" i="2" s="1"/>
  <c r="K2089" i="2"/>
  <c r="L2089" i="2" s="1"/>
  <c r="K2088" i="2"/>
  <c r="L2088" i="2" s="1"/>
  <c r="K2087" i="2"/>
  <c r="L2087" i="2" s="1"/>
  <c r="K2086" i="2"/>
  <c r="L2086" i="2" s="1"/>
  <c r="K2085" i="2"/>
  <c r="L2085" i="2" s="1"/>
  <c r="K2084" i="2"/>
  <c r="L2084" i="2" s="1"/>
  <c r="K2083" i="2"/>
  <c r="L2083" i="2" s="1"/>
  <c r="K2082" i="2"/>
  <c r="L2082" i="2" s="1"/>
  <c r="K2081" i="2"/>
  <c r="L2081" i="2" s="1"/>
  <c r="K2080" i="2"/>
  <c r="L2080" i="2" s="1"/>
  <c r="K2079" i="2"/>
  <c r="L2079" i="2" s="1"/>
  <c r="K2078" i="2"/>
  <c r="L2078" i="2" s="1"/>
  <c r="K2077" i="2"/>
  <c r="L2077" i="2" s="1"/>
  <c r="K2076" i="2"/>
  <c r="L2076" i="2" s="1"/>
  <c r="K2075" i="2"/>
  <c r="L2075" i="2" s="1"/>
  <c r="K2074" i="2"/>
  <c r="L2074" i="2" s="1"/>
  <c r="K2073" i="2"/>
  <c r="L2073" i="2" s="1"/>
  <c r="K2072" i="2"/>
  <c r="L2072" i="2" s="1"/>
  <c r="K2071" i="2"/>
  <c r="L2071" i="2" s="1"/>
  <c r="K2070" i="2"/>
  <c r="L2070" i="2" s="1"/>
  <c r="K2069" i="2"/>
  <c r="L2069" i="2" s="1"/>
  <c r="K2068" i="2"/>
  <c r="L2068" i="2" s="1"/>
  <c r="K2067" i="2"/>
  <c r="L2067" i="2" s="1"/>
  <c r="K2066" i="2"/>
  <c r="L2066" i="2" s="1"/>
  <c r="K2065" i="2"/>
  <c r="L2065" i="2" s="1"/>
  <c r="K2064" i="2"/>
  <c r="L2064" i="2" s="1"/>
  <c r="K2063" i="2"/>
  <c r="L2063" i="2" s="1"/>
  <c r="K2062" i="2"/>
  <c r="L2062" i="2" s="1"/>
  <c r="K2061" i="2"/>
  <c r="L2061" i="2" s="1"/>
  <c r="K2060" i="2"/>
  <c r="L2060" i="2" s="1"/>
  <c r="K2059" i="2"/>
  <c r="L2059" i="2" s="1"/>
  <c r="K2058" i="2"/>
  <c r="L2058" i="2" s="1"/>
  <c r="K2057" i="2"/>
  <c r="L2057" i="2" s="1"/>
  <c r="K2056" i="2"/>
  <c r="L2056" i="2" s="1"/>
  <c r="K2055" i="2"/>
  <c r="L2055" i="2" s="1"/>
  <c r="K2054" i="2"/>
  <c r="L2054" i="2" s="1"/>
  <c r="K2053" i="2"/>
  <c r="L2053" i="2" s="1"/>
  <c r="K2052" i="2"/>
  <c r="L2052" i="2" s="1"/>
  <c r="K2051" i="2"/>
  <c r="L2051" i="2" s="1"/>
  <c r="K2050" i="2"/>
  <c r="L2050" i="2" s="1"/>
  <c r="K2049" i="2"/>
  <c r="L2049" i="2" s="1"/>
  <c r="K2048" i="2"/>
  <c r="L2048" i="2" s="1"/>
  <c r="K2047" i="2"/>
  <c r="L2047" i="2" s="1"/>
  <c r="K2046" i="2"/>
  <c r="L2046" i="2" s="1"/>
  <c r="K2045" i="2"/>
  <c r="L2045" i="2" s="1"/>
  <c r="K2044" i="2"/>
  <c r="L2044" i="2" s="1"/>
  <c r="K2043" i="2"/>
  <c r="L2043" i="2" s="1"/>
  <c r="K2042" i="2"/>
  <c r="L2042" i="2" s="1"/>
  <c r="K2041" i="2"/>
  <c r="L2041" i="2" s="1"/>
  <c r="K2040" i="2"/>
  <c r="L2040" i="2" s="1"/>
  <c r="K2039" i="2"/>
  <c r="L2039" i="2" s="1"/>
  <c r="K2038" i="2"/>
  <c r="L2038" i="2" s="1"/>
  <c r="K2037" i="2"/>
  <c r="L2037" i="2" s="1"/>
  <c r="K2036" i="2"/>
  <c r="L2036" i="2" s="1"/>
  <c r="K2035" i="2"/>
  <c r="L2035" i="2" s="1"/>
  <c r="K2034" i="2"/>
  <c r="L2034" i="2" s="1"/>
  <c r="K2033" i="2"/>
  <c r="L2033" i="2" s="1"/>
  <c r="K2032" i="2"/>
  <c r="L2032" i="2" s="1"/>
  <c r="K2031" i="2"/>
  <c r="L2031" i="2" s="1"/>
  <c r="K2030" i="2"/>
  <c r="L2030" i="2" s="1"/>
  <c r="K2029" i="2"/>
  <c r="L2029" i="2" s="1"/>
  <c r="K2028" i="2"/>
  <c r="L2028" i="2" s="1"/>
  <c r="K2027" i="2"/>
  <c r="L2027" i="2" s="1"/>
  <c r="K2026" i="2"/>
  <c r="L2026" i="2" s="1"/>
  <c r="K2025" i="2"/>
  <c r="L2025" i="2" s="1"/>
  <c r="K2024" i="2"/>
  <c r="L2024" i="2" s="1"/>
  <c r="K2023" i="2"/>
  <c r="L2023" i="2" s="1"/>
  <c r="K2022" i="2"/>
  <c r="L2022" i="2" s="1"/>
  <c r="K2021" i="2"/>
  <c r="L2021" i="2" s="1"/>
  <c r="K2020" i="2"/>
  <c r="L2020" i="2" s="1"/>
  <c r="K2019" i="2"/>
  <c r="L2019" i="2" s="1"/>
  <c r="K2018" i="2"/>
  <c r="L2018" i="2" s="1"/>
  <c r="K2017" i="2"/>
  <c r="L2017" i="2" s="1"/>
  <c r="K2016" i="2"/>
  <c r="L2016" i="2" s="1"/>
  <c r="K2015" i="2"/>
  <c r="L2015" i="2" s="1"/>
  <c r="K2014" i="2"/>
  <c r="L2014" i="2" s="1"/>
  <c r="K2013" i="2"/>
  <c r="L2013" i="2" s="1"/>
  <c r="K2012" i="2"/>
  <c r="L2012" i="2" s="1"/>
  <c r="K2011" i="2"/>
  <c r="L2011" i="2" s="1"/>
  <c r="K2010" i="2"/>
  <c r="L2010" i="2" s="1"/>
  <c r="K2009" i="2"/>
  <c r="L2009" i="2" s="1"/>
  <c r="K2008" i="2"/>
  <c r="L2008" i="2" s="1"/>
  <c r="K2007" i="2"/>
  <c r="L2007" i="2" s="1"/>
  <c r="K2006" i="2"/>
  <c r="L2006" i="2" s="1"/>
  <c r="K2005" i="2"/>
  <c r="L2005" i="2" s="1"/>
  <c r="L2004" i="2"/>
  <c r="K2004" i="2"/>
  <c r="K2003" i="2"/>
  <c r="L2003" i="2" s="1"/>
  <c r="K2002" i="2"/>
  <c r="L2002" i="2" s="1"/>
  <c r="K2001" i="2"/>
  <c r="L2001" i="2" s="1"/>
  <c r="K2000" i="2"/>
  <c r="L2000" i="2" s="1"/>
  <c r="K1999" i="2"/>
  <c r="L1999" i="2" s="1"/>
  <c r="K1998" i="2"/>
  <c r="L1998" i="2" s="1"/>
  <c r="K1997" i="2"/>
  <c r="L1997" i="2" s="1"/>
  <c r="L1996" i="2"/>
  <c r="K1996" i="2"/>
  <c r="K1995" i="2"/>
  <c r="L1995" i="2" s="1"/>
  <c r="K1994" i="2"/>
  <c r="L1994" i="2" s="1"/>
  <c r="K1993" i="2"/>
  <c r="L1993" i="2" s="1"/>
  <c r="K1992" i="2"/>
  <c r="L1992" i="2" s="1"/>
  <c r="K1991" i="2"/>
  <c r="L1991" i="2" s="1"/>
  <c r="K1990" i="2"/>
  <c r="L1990" i="2" s="1"/>
  <c r="K1989" i="2"/>
  <c r="L1989" i="2" s="1"/>
  <c r="L1988" i="2"/>
  <c r="K1988" i="2"/>
  <c r="K1987" i="2"/>
  <c r="L1987" i="2" s="1"/>
  <c r="K1986" i="2"/>
  <c r="L1986" i="2" s="1"/>
  <c r="K1985" i="2"/>
  <c r="L1985" i="2" s="1"/>
  <c r="K1984" i="2"/>
  <c r="L1984" i="2" s="1"/>
  <c r="K1983" i="2"/>
  <c r="L1983" i="2" s="1"/>
  <c r="K1982" i="2"/>
  <c r="L1982" i="2" s="1"/>
  <c r="K1981" i="2"/>
  <c r="L1981" i="2" s="1"/>
  <c r="K1980" i="2"/>
  <c r="L1980" i="2" s="1"/>
  <c r="K1979" i="2"/>
  <c r="L1979" i="2" s="1"/>
  <c r="K1978" i="2"/>
  <c r="L1978" i="2" s="1"/>
  <c r="K1977" i="2"/>
  <c r="L1977" i="2" s="1"/>
  <c r="K1976" i="2"/>
  <c r="L1976" i="2" s="1"/>
  <c r="K1975" i="2"/>
  <c r="L1975" i="2" s="1"/>
  <c r="K1974" i="2"/>
  <c r="L1974" i="2" s="1"/>
  <c r="K1973" i="2"/>
  <c r="L1973" i="2" s="1"/>
  <c r="L1972" i="2"/>
  <c r="K1972" i="2"/>
  <c r="K1971" i="2"/>
  <c r="L1971" i="2" s="1"/>
  <c r="K1970" i="2"/>
  <c r="L1970" i="2" s="1"/>
  <c r="K1969" i="2"/>
  <c r="L1969" i="2" s="1"/>
  <c r="K1968" i="2"/>
  <c r="L1968" i="2" s="1"/>
  <c r="K1967" i="2"/>
  <c r="L1967" i="2" s="1"/>
  <c r="K1966" i="2"/>
  <c r="L1966" i="2" s="1"/>
  <c r="K1965" i="2"/>
  <c r="L1965" i="2" s="1"/>
  <c r="L1964" i="2"/>
  <c r="K1964" i="2"/>
  <c r="K1963" i="2"/>
  <c r="L1963" i="2" s="1"/>
  <c r="K1962" i="2"/>
  <c r="L1962" i="2" s="1"/>
  <c r="K1961" i="2"/>
  <c r="L1961" i="2" s="1"/>
  <c r="K1960" i="2"/>
  <c r="L1960" i="2" s="1"/>
  <c r="K1959" i="2"/>
  <c r="L1959" i="2" s="1"/>
  <c r="K1958" i="2"/>
  <c r="L1958" i="2" s="1"/>
  <c r="K1957" i="2"/>
  <c r="L1957" i="2" s="1"/>
  <c r="L1956" i="2"/>
  <c r="K1956" i="2"/>
  <c r="K1955" i="2"/>
  <c r="L1955" i="2" s="1"/>
  <c r="K1954" i="2"/>
  <c r="L1954" i="2" s="1"/>
  <c r="K1953" i="2"/>
  <c r="L1953" i="2" s="1"/>
  <c r="K1952" i="2"/>
  <c r="L1952" i="2" s="1"/>
  <c r="K1951" i="2"/>
  <c r="L1951" i="2" s="1"/>
  <c r="K1950" i="2"/>
  <c r="L1950" i="2" s="1"/>
  <c r="L1949" i="2"/>
  <c r="K1949" i="2"/>
  <c r="K1948" i="2"/>
  <c r="L1948" i="2" s="1"/>
  <c r="K1947" i="2"/>
  <c r="L1947" i="2" s="1"/>
  <c r="K1946" i="2"/>
  <c r="L1946" i="2" s="1"/>
  <c r="K1945" i="2"/>
  <c r="L1945" i="2" s="1"/>
  <c r="L1944" i="2"/>
  <c r="K1944" i="2"/>
  <c r="K1943" i="2"/>
  <c r="L1943" i="2" s="1"/>
  <c r="K1942" i="2"/>
  <c r="L1942" i="2" s="1"/>
  <c r="K1941" i="2"/>
  <c r="L1941" i="2" s="1"/>
  <c r="L1940" i="2"/>
  <c r="K1940" i="2"/>
  <c r="K1939" i="2"/>
  <c r="L1939" i="2" s="1"/>
  <c r="K1938" i="2"/>
  <c r="L1938" i="2" s="1"/>
  <c r="L1937" i="2"/>
  <c r="K1937" i="2"/>
  <c r="L1936" i="2"/>
  <c r="K1936" i="2"/>
  <c r="K1935" i="2"/>
  <c r="L1935" i="2" s="1"/>
  <c r="K1934" i="2"/>
  <c r="L1934" i="2" s="1"/>
  <c r="L1933" i="2"/>
  <c r="K1933" i="2"/>
  <c r="L1932" i="2"/>
  <c r="K1932" i="2"/>
  <c r="K1931" i="2"/>
  <c r="L1931" i="2" s="1"/>
  <c r="K1930" i="2"/>
  <c r="L1930" i="2" s="1"/>
  <c r="K1929" i="2"/>
  <c r="L1929" i="2" s="1"/>
  <c r="L1928" i="2"/>
  <c r="K1928" i="2"/>
  <c r="K1927" i="2"/>
  <c r="L1927" i="2" s="1"/>
  <c r="K1926" i="2"/>
  <c r="L1926" i="2" s="1"/>
  <c r="L1925" i="2"/>
  <c r="K1925" i="2"/>
  <c r="L1924" i="2"/>
  <c r="K1924" i="2"/>
  <c r="K1923" i="2"/>
  <c r="L1923" i="2" s="1"/>
  <c r="K1922" i="2"/>
  <c r="L1922" i="2" s="1"/>
  <c r="K1921" i="2"/>
  <c r="L1921" i="2" s="1"/>
  <c r="K1920" i="2"/>
  <c r="L1920" i="2" s="1"/>
  <c r="K1919" i="2"/>
  <c r="L1919" i="2" s="1"/>
  <c r="L1918" i="2"/>
  <c r="K1918" i="2"/>
  <c r="K1917" i="2"/>
  <c r="L1917" i="2" s="1"/>
  <c r="L1916" i="2"/>
  <c r="K1916" i="2"/>
  <c r="K1915" i="2"/>
  <c r="L1915" i="2" s="1"/>
  <c r="L1914" i="2"/>
  <c r="K1914" i="2"/>
  <c r="K1913" i="2"/>
  <c r="L1913" i="2" s="1"/>
  <c r="K1912" i="2"/>
  <c r="L1912" i="2" s="1"/>
  <c r="K1911" i="2"/>
  <c r="L1911" i="2" s="1"/>
  <c r="L1910" i="2"/>
  <c r="K1910" i="2"/>
  <c r="L1909" i="2"/>
  <c r="K1909" i="2"/>
  <c r="K1908" i="2"/>
  <c r="L1908" i="2" s="1"/>
  <c r="K1907" i="2"/>
  <c r="L1907" i="2" s="1"/>
  <c r="K1906" i="2"/>
  <c r="L1906" i="2" s="1"/>
  <c r="L1905" i="2"/>
  <c r="K1905" i="2"/>
  <c r="K1904" i="2"/>
  <c r="L1904" i="2" s="1"/>
  <c r="K1903" i="2"/>
  <c r="L1903" i="2" s="1"/>
  <c r="L1902" i="2"/>
  <c r="K1902" i="2"/>
  <c r="L1901" i="2"/>
  <c r="K1901" i="2"/>
  <c r="L1900" i="2"/>
  <c r="K1900" i="2"/>
  <c r="K1899" i="2"/>
  <c r="L1899" i="2" s="1"/>
  <c r="K1898" i="2"/>
  <c r="L1898" i="2" s="1"/>
  <c r="K1897" i="2"/>
  <c r="L1897" i="2" s="1"/>
  <c r="L1896" i="2"/>
  <c r="K1896" i="2"/>
  <c r="K1895" i="2"/>
  <c r="L1895" i="2" s="1"/>
  <c r="K1894" i="2"/>
  <c r="L1894" i="2" s="1"/>
  <c r="L1893" i="2"/>
  <c r="K1893" i="2"/>
  <c r="L1892" i="2"/>
  <c r="K1892" i="2"/>
  <c r="K1891" i="2"/>
  <c r="L1891" i="2" s="1"/>
  <c r="L1890" i="2"/>
  <c r="K1890" i="2"/>
  <c r="K1889" i="2"/>
  <c r="L1889" i="2" s="1"/>
  <c r="K1888" i="2"/>
  <c r="L1888" i="2" s="1"/>
  <c r="K1887" i="2"/>
  <c r="L1887" i="2" s="1"/>
  <c r="L1886" i="2"/>
  <c r="K1886" i="2"/>
  <c r="K1885" i="2"/>
  <c r="L1885" i="2" s="1"/>
  <c r="L1884" i="2"/>
  <c r="K1884" i="2"/>
  <c r="K1883" i="2"/>
  <c r="L1883" i="2" s="1"/>
  <c r="L1882" i="2"/>
  <c r="K1882" i="2"/>
  <c r="L1881" i="2"/>
  <c r="K1881" i="2"/>
  <c r="K1880" i="2"/>
  <c r="L1880" i="2" s="1"/>
  <c r="K1879" i="2"/>
  <c r="L1879" i="2" s="1"/>
  <c r="L1878" i="2"/>
  <c r="K1878" i="2"/>
  <c r="K1877" i="2"/>
  <c r="L1877" i="2" s="1"/>
  <c r="K1876" i="2"/>
  <c r="L1876" i="2" s="1"/>
  <c r="K1875" i="2"/>
  <c r="L1875" i="2" s="1"/>
  <c r="K1874" i="2"/>
  <c r="L1874" i="2" s="1"/>
  <c r="K1873" i="2"/>
  <c r="L1873" i="2" s="1"/>
  <c r="K1872" i="2"/>
  <c r="L1872" i="2" s="1"/>
  <c r="K1871" i="2"/>
  <c r="L1871" i="2" s="1"/>
  <c r="K1870" i="2"/>
  <c r="L1870" i="2" s="1"/>
  <c r="K1869" i="2"/>
  <c r="L1869" i="2" s="1"/>
  <c r="K1868" i="2"/>
  <c r="L1868" i="2" s="1"/>
  <c r="K1867" i="2"/>
  <c r="L1867" i="2" s="1"/>
  <c r="K1866" i="2"/>
  <c r="L1866" i="2" s="1"/>
  <c r="K1865" i="2"/>
  <c r="L1865" i="2" s="1"/>
  <c r="K1864" i="2"/>
  <c r="L1864" i="2" s="1"/>
  <c r="K1863" i="2"/>
  <c r="L1863" i="2" s="1"/>
  <c r="K1862" i="2"/>
  <c r="L1862" i="2" s="1"/>
  <c r="K1861" i="2"/>
  <c r="L1861" i="2" s="1"/>
  <c r="K1860" i="2"/>
  <c r="L1860" i="2" s="1"/>
  <c r="K1859" i="2"/>
  <c r="L1859" i="2" s="1"/>
  <c r="K1858" i="2"/>
  <c r="L1858" i="2" s="1"/>
  <c r="K1857" i="2"/>
  <c r="L1857" i="2" s="1"/>
  <c r="K1856" i="2"/>
  <c r="L1856" i="2" s="1"/>
  <c r="K1855" i="2"/>
  <c r="L1855" i="2" s="1"/>
  <c r="K1854" i="2"/>
  <c r="L1854" i="2" s="1"/>
  <c r="K1853" i="2"/>
  <c r="L1853" i="2" s="1"/>
  <c r="K1852" i="2"/>
  <c r="L1852" i="2" s="1"/>
  <c r="K1851" i="2"/>
  <c r="L1851" i="2" s="1"/>
  <c r="K1850" i="2"/>
  <c r="L1850" i="2" s="1"/>
  <c r="K1849" i="2"/>
  <c r="L1849" i="2" s="1"/>
  <c r="K1848" i="2"/>
  <c r="L1848" i="2" s="1"/>
  <c r="K1847" i="2"/>
  <c r="L1847" i="2" s="1"/>
  <c r="K1846" i="2"/>
  <c r="L1846" i="2" s="1"/>
  <c r="K1845" i="2"/>
  <c r="L1845" i="2" s="1"/>
  <c r="K1844" i="2"/>
  <c r="L1844" i="2" s="1"/>
  <c r="K1843" i="2"/>
  <c r="L1843" i="2" s="1"/>
  <c r="K1842" i="2"/>
  <c r="L1842" i="2" s="1"/>
  <c r="K1841" i="2"/>
  <c r="L1841" i="2" s="1"/>
  <c r="K1840" i="2"/>
  <c r="L1840" i="2" s="1"/>
  <c r="K1839" i="2"/>
  <c r="L1839" i="2" s="1"/>
  <c r="K1838" i="2"/>
  <c r="L1838" i="2" s="1"/>
  <c r="K1837" i="2"/>
  <c r="L1837" i="2" s="1"/>
  <c r="L1836" i="2"/>
  <c r="K1836" i="2"/>
  <c r="K1835" i="2"/>
  <c r="L1835" i="2" s="1"/>
  <c r="K1834" i="2"/>
  <c r="L1834" i="2" s="1"/>
  <c r="K1833" i="2"/>
  <c r="L1833" i="2" s="1"/>
  <c r="L1832" i="2"/>
  <c r="K1832" i="2"/>
  <c r="K1831" i="2"/>
  <c r="L1831" i="2" s="1"/>
  <c r="K1830" i="2"/>
  <c r="L1830" i="2" s="1"/>
  <c r="K1829" i="2"/>
  <c r="L1829" i="2" s="1"/>
  <c r="L1828" i="2"/>
  <c r="K1828" i="2"/>
  <c r="K1827" i="2"/>
  <c r="L1827" i="2" s="1"/>
  <c r="K1826" i="2"/>
  <c r="L1826" i="2" s="1"/>
  <c r="K1825" i="2"/>
  <c r="L1825" i="2" s="1"/>
  <c r="L1824" i="2"/>
  <c r="K1824" i="2"/>
  <c r="K1823" i="2"/>
  <c r="L1823" i="2" s="1"/>
  <c r="K1822" i="2"/>
  <c r="L1822" i="2" s="1"/>
  <c r="K1821" i="2"/>
  <c r="L1821" i="2" s="1"/>
  <c r="L1820" i="2"/>
  <c r="K1820" i="2"/>
  <c r="K1819" i="2"/>
  <c r="L1819" i="2" s="1"/>
  <c r="K1818" i="2"/>
  <c r="L1818" i="2" s="1"/>
  <c r="K1817" i="2"/>
  <c r="L1817" i="2" s="1"/>
  <c r="L1816" i="2"/>
  <c r="K1816" i="2"/>
  <c r="K1815" i="2"/>
  <c r="L1815" i="2" s="1"/>
  <c r="K1814" i="2"/>
  <c r="L1814" i="2" s="1"/>
  <c r="K1813" i="2"/>
  <c r="L1813" i="2" s="1"/>
  <c r="L1812" i="2"/>
  <c r="K1812" i="2"/>
  <c r="K1811" i="2"/>
  <c r="L1811" i="2" s="1"/>
  <c r="K1810" i="2"/>
  <c r="L1810" i="2" s="1"/>
  <c r="K1809" i="2"/>
  <c r="L1809" i="2" s="1"/>
  <c r="L1808" i="2"/>
  <c r="K1808" i="2"/>
  <c r="K1807" i="2"/>
  <c r="L1807" i="2" s="1"/>
  <c r="K1806" i="2"/>
  <c r="L1806" i="2" s="1"/>
  <c r="K1805" i="2"/>
  <c r="L1805" i="2" s="1"/>
  <c r="L1804" i="2"/>
  <c r="K1804" i="2"/>
  <c r="K1803" i="2"/>
  <c r="L1803" i="2" s="1"/>
  <c r="K1802" i="2"/>
  <c r="L1802" i="2" s="1"/>
  <c r="K1801" i="2"/>
  <c r="L1801" i="2" s="1"/>
  <c r="L1800" i="2"/>
  <c r="K1800" i="2"/>
  <c r="L1799" i="2"/>
  <c r="K1799" i="2"/>
  <c r="K1798" i="2"/>
  <c r="L1798" i="2" s="1"/>
  <c r="K1797" i="2"/>
  <c r="L1797" i="2" s="1"/>
  <c r="L1796" i="2"/>
  <c r="K1796" i="2"/>
  <c r="L1795" i="2"/>
  <c r="K1795" i="2"/>
  <c r="K1794" i="2"/>
  <c r="L1794" i="2" s="1"/>
  <c r="K1793" i="2"/>
  <c r="L1793" i="2" s="1"/>
  <c r="K1792" i="2"/>
  <c r="L1792" i="2" s="1"/>
  <c r="L1791" i="2"/>
  <c r="K1791" i="2"/>
  <c r="K1790" i="2"/>
  <c r="L1790" i="2" s="1"/>
  <c r="K1789" i="2"/>
  <c r="L1789" i="2" s="1"/>
  <c r="L1788" i="2"/>
  <c r="K1788" i="2"/>
  <c r="K1787" i="2"/>
  <c r="L1787" i="2" s="1"/>
  <c r="K1786" i="2"/>
  <c r="L1786" i="2" s="1"/>
  <c r="K1785" i="2"/>
  <c r="L1785" i="2" s="1"/>
  <c r="L1784" i="2"/>
  <c r="K1784" i="2"/>
  <c r="L1783" i="2"/>
  <c r="K1783" i="2"/>
  <c r="K1782" i="2"/>
  <c r="L1782" i="2" s="1"/>
  <c r="K1781" i="2"/>
  <c r="L1781" i="2" s="1"/>
  <c r="L1780" i="2"/>
  <c r="K1780" i="2"/>
  <c r="L1779" i="2"/>
  <c r="K1779" i="2"/>
  <c r="K1778" i="2"/>
  <c r="L1778" i="2" s="1"/>
  <c r="K1777" i="2"/>
  <c r="L1777" i="2" s="1"/>
  <c r="K1776" i="2"/>
  <c r="L1776" i="2" s="1"/>
  <c r="L1775" i="2"/>
  <c r="K1775" i="2"/>
  <c r="K1774" i="2"/>
  <c r="L1774" i="2" s="1"/>
  <c r="K1773" i="2"/>
  <c r="L1773" i="2" s="1"/>
  <c r="L1772" i="2"/>
  <c r="K1772" i="2"/>
  <c r="K1771" i="2"/>
  <c r="L1771" i="2" s="1"/>
  <c r="K1770" i="2"/>
  <c r="L1770" i="2" s="1"/>
  <c r="K1769" i="2"/>
  <c r="L1769" i="2" s="1"/>
  <c r="L1768" i="2"/>
  <c r="K1768" i="2"/>
  <c r="L1767" i="2"/>
  <c r="K1767" i="2"/>
  <c r="K1766" i="2"/>
  <c r="L1766" i="2" s="1"/>
  <c r="K1765" i="2"/>
  <c r="L1765" i="2" s="1"/>
  <c r="L1764" i="2"/>
  <c r="K1764" i="2"/>
  <c r="L1763" i="2"/>
  <c r="K1763" i="2"/>
  <c r="K1762" i="2"/>
  <c r="L1762" i="2" s="1"/>
  <c r="K1761" i="2"/>
  <c r="L1761" i="2" s="1"/>
  <c r="K1760" i="2"/>
  <c r="L1760" i="2" s="1"/>
  <c r="L1759" i="2"/>
  <c r="K1759" i="2"/>
  <c r="K1758" i="2"/>
  <c r="L1758" i="2" s="1"/>
  <c r="K1757" i="2"/>
  <c r="L1757" i="2" s="1"/>
  <c r="L1756" i="2"/>
  <c r="K1756" i="2"/>
  <c r="K1755" i="2"/>
  <c r="L1755" i="2" s="1"/>
  <c r="K1754" i="2"/>
  <c r="L1754" i="2" s="1"/>
  <c r="K1753" i="2"/>
  <c r="L1753" i="2" s="1"/>
  <c r="L1752" i="2"/>
  <c r="K1752" i="2"/>
  <c r="L1751" i="2"/>
  <c r="K1751" i="2"/>
  <c r="K1750" i="2"/>
  <c r="L1750" i="2" s="1"/>
  <c r="K1749" i="2"/>
  <c r="L1749" i="2" s="1"/>
  <c r="L1748" i="2"/>
  <c r="K1748" i="2"/>
  <c r="L1747" i="2"/>
  <c r="K1747" i="2"/>
  <c r="K1746" i="2"/>
  <c r="L1746" i="2" s="1"/>
  <c r="K1745" i="2"/>
  <c r="L1745" i="2" s="1"/>
  <c r="K1744" i="2"/>
  <c r="L1744" i="2" s="1"/>
  <c r="L1743" i="2"/>
  <c r="K1743" i="2"/>
  <c r="K1742" i="2"/>
  <c r="L1742" i="2" s="1"/>
  <c r="K1741" i="2"/>
  <c r="L1741" i="2" s="1"/>
  <c r="L1740" i="2"/>
  <c r="K1740" i="2"/>
  <c r="K1739" i="2"/>
  <c r="L1739" i="2" s="1"/>
  <c r="K1738" i="2"/>
  <c r="L1738" i="2" s="1"/>
  <c r="K1737" i="2"/>
  <c r="L1737" i="2" s="1"/>
  <c r="L1736" i="2"/>
  <c r="K1736" i="2"/>
  <c r="L1735" i="2"/>
  <c r="K1735" i="2"/>
  <c r="K1734" i="2"/>
  <c r="L1734" i="2" s="1"/>
  <c r="K1733" i="2"/>
  <c r="L1733" i="2" s="1"/>
  <c r="K1732" i="2"/>
  <c r="L1732" i="2" s="1"/>
  <c r="K1731" i="2"/>
  <c r="L1731" i="2" s="1"/>
  <c r="K1730" i="2"/>
  <c r="L1730" i="2" s="1"/>
  <c r="K1729" i="2"/>
  <c r="L1729" i="2" s="1"/>
  <c r="K1728" i="2"/>
  <c r="L1728" i="2" s="1"/>
  <c r="K1727" i="2"/>
  <c r="L1727" i="2" s="1"/>
  <c r="K1726" i="2"/>
  <c r="L1726" i="2" s="1"/>
  <c r="K1725" i="2"/>
  <c r="L1725" i="2" s="1"/>
  <c r="K1724" i="2"/>
  <c r="L1724" i="2" s="1"/>
  <c r="K1723" i="2"/>
  <c r="L1723" i="2" s="1"/>
  <c r="K1722" i="2"/>
  <c r="L1722" i="2" s="1"/>
  <c r="K1721" i="2"/>
  <c r="L1721" i="2" s="1"/>
  <c r="L1720" i="2"/>
  <c r="K1720" i="2"/>
  <c r="K1719" i="2"/>
  <c r="L1719" i="2" s="1"/>
  <c r="K1718" i="2"/>
  <c r="L1718" i="2" s="1"/>
  <c r="K1717" i="2"/>
  <c r="L1717" i="2" s="1"/>
  <c r="K1716" i="2"/>
  <c r="L1716" i="2" s="1"/>
  <c r="K1715" i="2"/>
  <c r="L1715" i="2" s="1"/>
  <c r="K1714" i="2"/>
  <c r="L1714" i="2" s="1"/>
  <c r="K1713" i="2"/>
  <c r="L1713" i="2" s="1"/>
  <c r="K1712" i="2"/>
  <c r="L1712" i="2" s="1"/>
  <c r="K1711" i="2"/>
  <c r="L1711" i="2" s="1"/>
  <c r="K1710" i="2"/>
  <c r="L1710" i="2" s="1"/>
  <c r="K1709" i="2"/>
  <c r="L1709" i="2" s="1"/>
  <c r="K1708" i="2"/>
  <c r="L1708" i="2" s="1"/>
  <c r="K1707" i="2"/>
  <c r="L1707" i="2" s="1"/>
  <c r="K1706" i="2"/>
  <c r="L1706" i="2" s="1"/>
  <c r="K1705" i="2"/>
  <c r="L1705" i="2" s="1"/>
  <c r="K1704" i="2"/>
  <c r="L1704" i="2" s="1"/>
  <c r="K1703" i="2"/>
  <c r="L1703" i="2" s="1"/>
  <c r="K1702" i="2"/>
  <c r="L1702" i="2" s="1"/>
  <c r="K1701" i="2"/>
  <c r="L1701" i="2" s="1"/>
  <c r="K1700" i="2"/>
  <c r="L1700" i="2" s="1"/>
  <c r="K1699" i="2"/>
  <c r="L1699" i="2" s="1"/>
  <c r="K1698" i="2"/>
  <c r="L1698" i="2" s="1"/>
  <c r="K1697" i="2"/>
  <c r="L1697" i="2" s="1"/>
  <c r="K1696" i="2"/>
  <c r="L1696" i="2" s="1"/>
  <c r="K1695" i="2"/>
  <c r="L1695" i="2" s="1"/>
  <c r="K1694" i="2"/>
  <c r="L1694" i="2" s="1"/>
  <c r="K1693" i="2"/>
  <c r="L1693" i="2" s="1"/>
  <c r="K1692" i="2"/>
  <c r="L1692" i="2" s="1"/>
  <c r="K1691" i="2"/>
  <c r="L1691" i="2" s="1"/>
  <c r="K1690" i="2"/>
  <c r="L1690" i="2" s="1"/>
  <c r="K1689" i="2"/>
  <c r="L1689" i="2" s="1"/>
  <c r="K1688" i="2"/>
  <c r="L1688" i="2" s="1"/>
  <c r="K1687" i="2"/>
  <c r="L1687" i="2" s="1"/>
  <c r="K1686" i="2"/>
  <c r="L1686" i="2" s="1"/>
  <c r="K1685" i="2"/>
  <c r="L1685" i="2" s="1"/>
  <c r="K1684" i="2"/>
  <c r="L1684" i="2" s="1"/>
  <c r="K1683" i="2"/>
  <c r="L1683" i="2" s="1"/>
  <c r="K1682" i="2"/>
  <c r="L1682" i="2" s="1"/>
  <c r="K1681" i="2"/>
  <c r="L1681" i="2" s="1"/>
  <c r="K1680" i="2"/>
  <c r="L1680" i="2" s="1"/>
  <c r="K1679" i="2"/>
  <c r="L1679" i="2" s="1"/>
  <c r="K1678" i="2"/>
  <c r="L1678" i="2" s="1"/>
  <c r="K1677" i="2"/>
  <c r="L1677" i="2" s="1"/>
  <c r="K1676" i="2"/>
  <c r="L1676" i="2" s="1"/>
  <c r="K1675" i="2"/>
  <c r="L1675" i="2" s="1"/>
  <c r="K1674" i="2"/>
  <c r="L1674" i="2" s="1"/>
  <c r="K1673" i="2"/>
  <c r="L1673" i="2" s="1"/>
  <c r="K1672" i="2"/>
  <c r="L1672" i="2" s="1"/>
  <c r="K1671" i="2"/>
  <c r="L1671" i="2" s="1"/>
  <c r="K1670" i="2"/>
  <c r="L1670" i="2" s="1"/>
  <c r="K1669" i="2"/>
  <c r="L1669" i="2" s="1"/>
  <c r="K1668" i="2"/>
  <c r="L1668" i="2" s="1"/>
  <c r="K1667" i="2"/>
  <c r="L1667" i="2" s="1"/>
  <c r="K1666" i="2"/>
  <c r="L1666" i="2" s="1"/>
  <c r="K1665" i="2"/>
  <c r="L1665" i="2" s="1"/>
  <c r="K1664" i="2"/>
  <c r="L1664" i="2" s="1"/>
  <c r="K1663" i="2"/>
  <c r="L1663" i="2" s="1"/>
  <c r="K1662" i="2"/>
  <c r="L1662" i="2" s="1"/>
  <c r="K1661" i="2"/>
  <c r="L1661" i="2" s="1"/>
  <c r="K1660" i="2"/>
  <c r="L1660" i="2" s="1"/>
  <c r="K1659" i="2"/>
  <c r="L1659" i="2" s="1"/>
  <c r="K1658" i="2"/>
  <c r="L1658" i="2" s="1"/>
  <c r="K1657" i="2"/>
  <c r="L1657" i="2" s="1"/>
  <c r="K1656" i="2"/>
  <c r="L1656" i="2" s="1"/>
  <c r="K1655" i="2"/>
  <c r="L1655" i="2" s="1"/>
  <c r="K1654" i="2"/>
  <c r="L1654" i="2" s="1"/>
  <c r="K1653" i="2"/>
  <c r="L1653" i="2" s="1"/>
  <c r="K1652" i="2"/>
  <c r="L1652" i="2" s="1"/>
  <c r="K1651" i="2"/>
  <c r="L1651" i="2" s="1"/>
  <c r="K1650" i="2"/>
  <c r="L1650" i="2" s="1"/>
  <c r="K1649" i="2"/>
  <c r="L1649" i="2" s="1"/>
  <c r="K1648" i="2"/>
  <c r="L1648" i="2" s="1"/>
  <c r="K1647" i="2"/>
  <c r="L1647" i="2" s="1"/>
  <c r="K1646" i="2"/>
  <c r="L1646" i="2" s="1"/>
  <c r="K1645" i="2"/>
  <c r="L1645" i="2" s="1"/>
  <c r="K1644" i="2"/>
  <c r="L1644" i="2" s="1"/>
  <c r="K1643" i="2"/>
  <c r="L1643" i="2" s="1"/>
  <c r="K1642" i="2"/>
  <c r="L1642" i="2" s="1"/>
  <c r="K1641" i="2"/>
  <c r="L1641" i="2" s="1"/>
  <c r="K1640" i="2"/>
  <c r="L1640" i="2" s="1"/>
  <c r="K1639" i="2"/>
  <c r="L1639" i="2" s="1"/>
  <c r="K1638" i="2"/>
  <c r="L1638" i="2" s="1"/>
  <c r="K1637" i="2"/>
  <c r="L1637" i="2" s="1"/>
  <c r="K1636" i="2"/>
  <c r="L1636" i="2" s="1"/>
  <c r="K1635" i="2"/>
  <c r="L1635" i="2" s="1"/>
  <c r="K1634" i="2"/>
  <c r="L1634" i="2" s="1"/>
  <c r="K1633" i="2"/>
  <c r="L1633" i="2" s="1"/>
  <c r="K1632" i="2"/>
  <c r="L1632" i="2" s="1"/>
  <c r="K1631" i="2"/>
  <c r="L1631" i="2" s="1"/>
  <c r="K1630" i="2"/>
  <c r="L1630" i="2" s="1"/>
  <c r="K1629" i="2"/>
  <c r="L1629" i="2" s="1"/>
  <c r="K1628" i="2"/>
  <c r="L1628" i="2" s="1"/>
  <c r="K1627" i="2"/>
  <c r="L1627" i="2" s="1"/>
  <c r="K1626" i="2"/>
  <c r="L1626" i="2" s="1"/>
  <c r="K1625" i="2"/>
  <c r="L1625" i="2" s="1"/>
  <c r="K1624" i="2"/>
  <c r="L1624" i="2" s="1"/>
  <c r="K1623" i="2"/>
  <c r="L1623" i="2" s="1"/>
  <c r="K1622" i="2"/>
  <c r="L1622" i="2" s="1"/>
  <c r="K1621" i="2"/>
  <c r="L1621" i="2" s="1"/>
  <c r="K1620" i="2"/>
  <c r="L1620" i="2" s="1"/>
  <c r="K1619" i="2"/>
  <c r="L1619" i="2" s="1"/>
  <c r="K1618" i="2"/>
  <c r="L1618" i="2" s="1"/>
  <c r="K1617" i="2"/>
  <c r="L1617" i="2" s="1"/>
  <c r="K1616" i="2"/>
  <c r="L1616" i="2" s="1"/>
  <c r="K1615" i="2"/>
  <c r="L1615" i="2" s="1"/>
  <c r="K1614" i="2"/>
  <c r="L1614" i="2" s="1"/>
  <c r="K1613" i="2"/>
  <c r="L1613" i="2" s="1"/>
  <c r="K1612" i="2"/>
  <c r="L1612" i="2" s="1"/>
  <c r="K1611" i="2"/>
  <c r="L1611" i="2" s="1"/>
  <c r="K1610" i="2"/>
  <c r="L1610" i="2" s="1"/>
  <c r="K1609" i="2"/>
  <c r="L1609" i="2" s="1"/>
  <c r="K1608" i="2"/>
  <c r="L1608" i="2" s="1"/>
  <c r="K1607" i="2"/>
  <c r="L1607" i="2" s="1"/>
  <c r="K1606" i="2"/>
  <c r="L1606" i="2" s="1"/>
  <c r="K1605" i="2"/>
  <c r="L1605" i="2" s="1"/>
  <c r="K1604" i="2"/>
  <c r="L1604" i="2" s="1"/>
  <c r="K1603" i="2"/>
  <c r="L1603" i="2" s="1"/>
  <c r="K1602" i="2"/>
  <c r="L1602" i="2" s="1"/>
  <c r="K1601" i="2"/>
  <c r="L1601" i="2" s="1"/>
  <c r="K1600" i="2"/>
  <c r="L1600" i="2" s="1"/>
  <c r="K1599" i="2"/>
  <c r="L1599" i="2" s="1"/>
  <c r="K1598" i="2"/>
  <c r="L1598" i="2" s="1"/>
  <c r="K1597" i="2"/>
  <c r="L1597" i="2" s="1"/>
  <c r="K1596" i="2"/>
  <c r="L1596" i="2" s="1"/>
  <c r="K1595" i="2"/>
  <c r="L1595" i="2" s="1"/>
  <c r="K1594" i="2"/>
  <c r="L1594" i="2" s="1"/>
  <c r="K1593" i="2"/>
  <c r="L1593" i="2" s="1"/>
  <c r="K1592" i="2"/>
  <c r="L1592" i="2" s="1"/>
  <c r="K1591" i="2"/>
  <c r="L1591" i="2" s="1"/>
  <c r="K1590" i="2"/>
  <c r="L1590" i="2" s="1"/>
  <c r="K1589" i="2"/>
  <c r="L1589" i="2" s="1"/>
  <c r="K1588" i="2"/>
  <c r="L1588" i="2" s="1"/>
  <c r="K1587" i="2"/>
  <c r="L1587" i="2" s="1"/>
  <c r="K1586" i="2"/>
  <c r="L1586" i="2" s="1"/>
  <c r="L1585" i="2"/>
  <c r="K1585" i="2"/>
  <c r="K1584" i="2"/>
  <c r="L1584" i="2" s="1"/>
  <c r="K1583" i="2"/>
  <c r="L1583" i="2" s="1"/>
  <c r="K1582" i="2"/>
  <c r="L1582" i="2" s="1"/>
  <c r="L1581" i="2"/>
  <c r="K1581" i="2"/>
  <c r="L1580" i="2"/>
  <c r="K1580" i="2"/>
  <c r="K1579" i="2"/>
  <c r="L1579" i="2" s="1"/>
  <c r="K1578" i="2"/>
  <c r="L1578" i="2" s="1"/>
  <c r="K1577" i="2"/>
  <c r="L1577" i="2" s="1"/>
  <c r="L1576" i="2"/>
  <c r="K1576" i="2"/>
  <c r="K1575" i="2"/>
  <c r="L1575" i="2" s="1"/>
  <c r="K1574" i="2"/>
  <c r="L1574" i="2" s="1"/>
  <c r="K1573" i="2"/>
  <c r="L1573" i="2" s="1"/>
  <c r="K1572" i="2"/>
  <c r="L1572" i="2" s="1"/>
  <c r="K1571" i="2"/>
  <c r="L1571" i="2" s="1"/>
  <c r="K1570" i="2"/>
  <c r="L1570" i="2" s="1"/>
  <c r="L1569" i="2"/>
  <c r="K1569" i="2"/>
  <c r="K1568" i="2"/>
  <c r="L1568" i="2" s="1"/>
  <c r="K1567" i="2"/>
  <c r="L1567" i="2" s="1"/>
  <c r="K1566" i="2"/>
  <c r="L1566" i="2" s="1"/>
  <c r="L1565" i="2"/>
  <c r="K1565" i="2"/>
  <c r="L1564" i="2"/>
  <c r="K1564" i="2"/>
  <c r="K1563" i="2"/>
  <c r="L1563" i="2" s="1"/>
  <c r="K1562" i="2"/>
  <c r="L1562" i="2" s="1"/>
  <c r="K1561" i="2"/>
  <c r="L1561" i="2" s="1"/>
  <c r="L1560" i="2"/>
  <c r="K1560" i="2"/>
  <c r="K1559" i="2"/>
  <c r="L1559" i="2" s="1"/>
  <c r="K1558" i="2"/>
  <c r="L1558" i="2" s="1"/>
  <c r="K1557" i="2"/>
  <c r="L1557" i="2" s="1"/>
  <c r="K1556" i="2"/>
  <c r="L1556" i="2" s="1"/>
  <c r="K1555" i="2"/>
  <c r="L1555" i="2" s="1"/>
  <c r="K1554" i="2"/>
  <c r="L1554" i="2" s="1"/>
  <c r="L1553" i="2"/>
  <c r="K1553" i="2"/>
  <c r="K1552" i="2"/>
  <c r="L1552" i="2" s="1"/>
  <c r="K1551" i="2"/>
  <c r="L1551" i="2" s="1"/>
  <c r="K1550" i="2"/>
  <c r="L1550" i="2" s="1"/>
  <c r="L1549" i="2"/>
  <c r="K1549" i="2"/>
  <c r="L1548" i="2"/>
  <c r="K1548" i="2"/>
  <c r="K1547" i="2"/>
  <c r="L1547" i="2" s="1"/>
  <c r="K1546" i="2"/>
  <c r="L1546" i="2" s="1"/>
  <c r="K1545" i="2"/>
  <c r="L1545" i="2" s="1"/>
  <c r="L1544" i="2"/>
  <c r="K1544" i="2"/>
  <c r="K1543" i="2"/>
  <c r="L1543" i="2" s="1"/>
  <c r="K1542" i="2"/>
  <c r="L1542" i="2" s="1"/>
  <c r="K1541" i="2"/>
  <c r="L1541" i="2" s="1"/>
  <c r="K1540" i="2"/>
  <c r="L1540" i="2" s="1"/>
  <c r="K1539" i="2"/>
  <c r="L1539" i="2" s="1"/>
  <c r="K1538" i="2"/>
  <c r="L1538" i="2" s="1"/>
  <c r="L1537" i="2"/>
  <c r="K1537" i="2"/>
  <c r="K1536" i="2"/>
  <c r="L1536" i="2" s="1"/>
  <c r="K1535" i="2"/>
  <c r="L1535" i="2" s="1"/>
  <c r="K1534" i="2"/>
  <c r="L1534" i="2" s="1"/>
  <c r="L1533" i="2"/>
  <c r="K1533" i="2"/>
  <c r="L1532" i="2"/>
  <c r="K1532" i="2"/>
  <c r="K1531" i="2"/>
  <c r="L1531" i="2" s="1"/>
  <c r="K1530" i="2"/>
  <c r="L1530" i="2" s="1"/>
  <c r="K1529" i="2"/>
  <c r="L1529" i="2" s="1"/>
  <c r="L1528" i="2"/>
  <c r="K1528" i="2"/>
  <c r="K1527" i="2"/>
  <c r="L1527" i="2" s="1"/>
  <c r="K1526" i="2"/>
  <c r="L1526" i="2" s="1"/>
  <c r="K1525" i="2"/>
  <c r="L1525" i="2" s="1"/>
  <c r="K1524" i="2"/>
  <c r="L1524" i="2" s="1"/>
  <c r="K1523" i="2"/>
  <c r="L1523" i="2" s="1"/>
  <c r="K1522" i="2"/>
  <c r="L1522" i="2" s="1"/>
  <c r="L1521" i="2"/>
  <c r="K1521" i="2"/>
  <c r="K1520" i="2"/>
  <c r="L1520" i="2" s="1"/>
  <c r="K1519" i="2"/>
  <c r="L1519" i="2" s="1"/>
  <c r="K1518" i="2"/>
  <c r="L1518" i="2" s="1"/>
  <c r="K1517" i="2"/>
  <c r="L1517" i="2" s="1"/>
  <c r="K1516" i="2"/>
  <c r="L1516" i="2" s="1"/>
  <c r="K1515" i="2"/>
  <c r="L1515" i="2" s="1"/>
  <c r="K1514" i="2"/>
  <c r="L1514" i="2" s="1"/>
  <c r="K1513" i="2"/>
  <c r="L1513" i="2" s="1"/>
  <c r="K1512" i="2"/>
  <c r="L1512" i="2" s="1"/>
  <c r="K1511" i="2"/>
  <c r="L1511" i="2" s="1"/>
  <c r="K1510" i="2"/>
  <c r="L1510" i="2" s="1"/>
  <c r="K1509" i="2"/>
  <c r="L1509" i="2" s="1"/>
  <c r="K1508" i="2"/>
  <c r="L1508" i="2" s="1"/>
  <c r="K1507" i="2"/>
  <c r="L1507" i="2" s="1"/>
  <c r="K1506" i="2"/>
  <c r="L1506" i="2" s="1"/>
  <c r="K1505" i="2"/>
  <c r="L1505" i="2" s="1"/>
  <c r="K1504" i="2"/>
  <c r="L1504" i="2" s="1"/>
  <c r="K1503" i="2"/>
  <c r="L1503" i="2" s="1"/>
  <c r="K1502" i="2"/>
  <c r="L1502" i="2" s="1"/>
  <c r="K1501" i="2"/>
  <c r="L1501" i="2" s="1"/>
  <c r="K1500" i="2"/>
  <c r="L1500" i="2" s="1"/>
  <c r="K1499" i="2"/>
  <c r="L1499" i="2" s="1"/>
  <c r="K1498" i="2"/>
  <c r="L1498" i="2" s="1"/>
  <c r="K1497" i="2"/>
  <c r="L1497" i="2" s="1"/>
  <c r="K1496" i="2"/>
  <c r="L1496" i="2" s="1"/>
  <c r="K1495" i="2"/>
  <c r="L1495" i="2" s="1"/>
  <c r="K1494" i="2"/>
  <c r="L1494" i="2" s="1"/>
  <c r="K1493" i="2"/>
  <c r="L1493" i="2" s="1"/>
  <c r="K1492" i="2"/>
  <c r="L1492" i="2" s="1"/>
  <c r="K1491" i="2"/>
  <c r="L1491" i="2" s="1"/>
  <c r="K1490" i="2"/>
  <c r="L1490" i="2" s="1"/>
  <c r="K1489" i="2"/>
  <c r="L1489" i="2" s="1"/>
  <c r="K1488" i="2"/>
  <c r="L1488" i="2" s="1"/>
  <c r="K1487" i="2"/>
  <c r="L1487" i="2" s="1"/>
  <c r="K1486" i="2"/>
  <c r="L1486" i="2" s="1"/>
  <c r="K1485" i="2"/>
  <c r="L1485" i="2" s="1"/>
  <c r="K1484" i="2"/>
  <c r="L1484" i="2" s="1"/>
  <c r="K1483" i="2"/>
  <c r="L1483" i="2" s="1"/>
  <c r="K1482" i="2"/>
  <c r="L1482" i="2" s="1"/>
  <c r="K1481" i="2"/>
  <c r="L1481" i="2" s="1"/>
  <c r="K1480" i="2"/>
  <c r="L1480" i="2" s="1"/>
  <c r="K1479" i="2"/>
  <c r="L1479" i="2" s="1"/>
  <c r="K1478" i="2"/>
  <c r="L1478" i="2" s="1"/>
  <c r="K1477" i="2"/>
  <c r="L1477" i="2" s="1"/>
  <c r="K1476" i="2"/>
  <c r="L1476" i="2" s="1"/>
  <c r="K1475" i="2"/>
  <c r="L1475" i="2" s="1"/>
  <c r="K1474" i="2"/>
  <c r="L1474" i="2" s="1"/>
  <c r="K1473" i="2"/>
  <c r="L1473" i="2" s="1"/>
  <c r="K1472" i="2"/>
  <c r="L1472" i="2" s="1"/>
  <c r="K1471" i="2"/>
  <c r="L1471" i="2" s="1"/>
  <c r="K1470" i="2"/>
  <c r="L1470" i="2" s="1"/>
  <c r="K1469" i="2"/>
  <c r="L1469" i="2" s="1"/>
  <c r="K1468" i="2"/>
  <c r="L1468" i="2" s="1"/>
  <c r="K1467" i="2"/>
  <c r="L1467" i="2" s="1"/>
  <c r="K1466" i="2"/>
  <c r="L1466" i="2" s="1"/>
  <c r="K1465" i="2"/>
  <c r="L1465" i="2" s="1"/>
  <c r="K1464" i="2"/>
  <c r="L1464" i="2" s="1"/>
  <c r="K1463" i="2"/>
  <c r="L1463" i="2" s="1"/>
  <c r="K1462" i="2"/>
  <c r="L1462" i="2" s="1"/>
  <c r="K1461" i="2"/>
  <c r="L1461" i="2" s="1"/>
  <c r="K1460" i="2"/>
  <c r="L1460" i="2" s="1"/>
  <c r="K1459" i="2"/>
  <c r="L1459" i="2" s="1"/>
  <c r="K1458" i="2"/>
  <c r="L1458" i="2" s="1"/>
  <c r="K1457" i="2"/>
  <c r="L1457" i="2" s="1"/>
  <c r="K1456" i="2"/>
  <c r="L1456" i="2" s="1"/>
  <c r="K1455" i="2"/>
  <c r="L1455" i="2" s="1"/>
  <c r="K1454" i="2"/>
  <c r="L1454" i="2" s="1"/>
  <c r="K1453" i="2"/>
  <c r="L1453" i="2" s="1"/>
  <c r="K1452" i="2"/>
  <c r="L1452" i="2" s="1"/>
  <c r="K1451" i="2"/>
  <c r="L1451" i="2" s="1"/>
  <c r="K1450" i="2"/>
  <c r="L1450" i="2" s="1"/>
  <c r="K1449" i="2"/>
  <c r="L1449" i="2" s="1"/>
  <c r="K1448" i="2"/>
  <c r="L1448" i="2" s="1"/>
  <c r="K1447" i="2"/>
  <c r="L1447" i="2" s="1"/>
  <c r="K1446" i="2"/>
  <c r="L1446" i="2" s="1"/>
  <c r="K1445" i="2"/>
  <c r="L1445" i="2" s="1"/>
  <c r="K1444" i="2"/>
  <c r="L1444" i="2" s="1"/>
  <c r="K1443" i="2"/>
  <c r="L1443" i="2" s="1"/>
  <c r="K1442" i="2"/>
  <c r="L1442" i="2" s="1"/>
  <c r="K1441" i="2"/>
  <c r="L1441" i="2" s="1"/>
  <c r="K1440" i="2"/>
  <c r="L1440" i="2" s="1"/>
  <c r="K1439" i="2"/>
  <c r="L1439" i="2" s="1"/>
  <c r="K1438" i="2"/>
  <c r="L1438" i="2" s="1"/>
  <c r="K1437" i="2"/>
  <c r="L1437" i="2" s="1"/>
  <c r="K1436" i="2"/>
  <c r="L1436" i="2" s="1"/>
  <c r="K1435" i="2"/>
  <c r="L1435" i="2" s="1"/>
  <c r="K1434" i="2"/>
  <c r="L1434" i="2" s="1"/>
  <c r="K1433" i="2"/>
  <c r="L1433" i="2" s="1"/>
  <c r="K1432" i="2"/>
  <c r="L1432" i="2" s="1"/>
  <c r="K1431" i="2"/>
  <c r="L1431" i="2" s="1"/>
  <c r="K1430" i="2"/>
  <c r="L1430" i="2" s="1"/>
  <c r="K1429" i="2"/>
  <c r="L1429" i="2" s="1"/>
  <c r="K1428" i="2"/>
  <c r="L1428" i="2" s="1"/>
  <c r="K1427" i="2"/>
  <c r="L1427" i="2" s="1"/>
  <c r="K1426" i="2"/>
  <c r="L1426" i="2" s="1"/>
  <c r="K1425" i="2"/>
  <c r="L1425" i="2" s="1"/>
  <c r="K1424" i="2"/>
  <c r="L1424" i="2" s="1"/>
  <c r="K1423" i="2"/>
  <c r="L1423" i="2" s="1"/>
  <c r="K1422" i="2"/>
  <c r="L1422" i="2" s="1"/>
  <c r="K1421" i="2"/>
  <c r="L1421" i="2" s="1"/>
  <c r="K1420" i="2"/>
  <c r="L1420" i="2" s="1"/>
  <c r="K1419" i="2"/>
  <c r="L1419" i="2" s="1"/>
  <c r="K1418" i="2"/>
  <c r="L1418" i="2" s="1"/>
  <c r="K1417" i="2"/>
  <c r="L1417" i="2" s="1"/>
  <c r="K1416" i="2"/>
  <c r="L1416" i="2" s="1"/>
  <c r="K1415" i="2"/>
  <c r="L1415" i="2" s="1"/>
  <c r="K1414" i="2"/>
  <c r="L1414" i="2" s="1"/>
  <c r="K1413" i="2"/>
  <c r="L1413" i="2" s="1"/>
  <c r="K1412" i="2"/>
  <c r="L1412" i="2" s="1"/>
  <c r="K1411" i="2"/>
  <c r="L1411" i="2" s="1"/>
  <c r="K1410" i="2"/>
  <c r="L1410" i="2" s="1"/>
  <c r="K1409" i="2"/>
  <c r="L1409" i="2" s="1"/>
  <c r="K1408" i="2"/>
  <c r="L1408" i="2" s="1"/>
  <c r="K1407" i="2"/>
  <c r="L1407" i="2" s="1"/>
  <c r="K1406" i="2"/>
  <c r="L1406" i="2" s="1"/>
  <c r="K1405" i="2"/>
  <c r="L1405" i="2" s="1"/>
  <c r="K1404" i="2"/>
  <c r="L1404" i="2" s="1"/>
  <c r="K1403" i="2"/>
  <c r="L1403" i="2" s="1"/>
  <c r="K1402" i="2"/>
  <c r="L1402" i="2" s="1"/>
  <c r="K1401" i="2"/>
  <c r="L1401" i="2" s="1"/>
  <c r="K1400" i="2"/>
  <c r="L1400" i="2" s="1"/>
  <c r="K1399" i="2"/>
  <c r="L1399" i="2" s="1"/>
  <c r="K1398" i="2"/>
  <c r="L1398" i="2" s="1"/>
  <c r="K1397" i="2"/>
  <c r="L1397" i="2" s="1"/>
  <c r="K1396" i="2"/>
  <c r="L1396" i="2" s="1"/>
  <c r="K1395" i="2"/>
  <c r="L1395" i="2" s="1"/>
  <c r="K1394" i="2"/>
  <c r="L1394" i="2" s="1"/>
  <c r="K1393" i="2"/>
  <c r="L1393" i="2" s="1"/>
  <c r="K1392" i="2"/>
  <c r="L1392" i="2" s="1"/>
  <c r="K1391" i="2"/>
  <c r="L1391" i="2" s="1"/>
  <c r="K1390" i="2"/>
  <c r="L1390" i="2" s="1"/>
  <c r="K1389" i="2"/>
  <c r="L1389" i="2" s="1"/>
  <c r="K1388" i="2"/>
  <c r="L1388" i="2" s="1"/>
  <c r="K1387" i="2"/>
  <c r="L1387" i="2" s="1"/>
  <c r="K1386" i="2"/>
  <c r="L1386" i="2" s="1"/>
  <c r="K1385" i="2"/>
  <c r="L1385" i="2" s="1"/>
  <c r="K1384" i="2"/>
  <c r="L1384" i="2" s="1"/>
  <c r="K1383" i="2"/>
  <c r="L1383" i="2" s="1"/>
  <c r="K1382" i="2"/>
  <c r="L1382" i="2" s="1"/>
  <c r="K1381" i="2"/>
  <c r="L1381" i="2" s="1"/>
  <c r="K1380" i="2"/>
  <c r="L1380" i="2" s="1"/>
  <c r="K1379" i="2"/>
  <c r="L1379" i="2" s="1"/>
  <c r="K1378" i="2"/>
  <c r="L1378" i="2" s="1"/>
  <c r="K1377" i="2"/>
  <c r="L1377" i="2" s="1"/>
  <c r="K1376" i="2"/>
  <c r="L1376" i="2" s="1"/>
  <c r="K1375" i="2"/>
  <c r="L1375" i="2" s="1"/>
  <c r="K1374" i="2"/>
  <c r="L1374" i="2" s="1"/>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26"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02" i="2"/>
  <c r="Q1358" i="2"/>
  <c r="Q1359" i="2"/>
  <c r="Q1360" i="2"/>
  <c r="Q1361" i="2"/>
  <c r="Q1362" i="2"/>
  <c r="Q1363" i="2"/>
  <c r="Q1364" i="2"/>
  <c r="Q1365" i="2"/>
  <c r="Q1366" i="2"/>
  <c r="Q1367" i="2"/>
  <c r="Q1368" i="2"/>
  <c r="Q1369" i="2"/>
  <c r="Q1370" i="2"/>
  <c r="Q1371" i="2"/>
  <c r="Q1372" i="2"/>
  <c r="Q1373" i="2"/>
  <c r="Q1357" i="2"/>
  <c r="Q1341" i="2"/>
  <c r="Q1342" i="2"/>
  <c r="Q1343" i="2"/>
  <c r="Q1344" i="2"/>
  <c r="Q1345" i="2"/>
  <c r="Q1346" i="2"/>
  <c r="Q1332" i="2"/>
  <c r="Q1333" i="2"/>
  <c r="Q1334" i="2"/>
  <c r="Q1335" i="2"/>
  <c r="Q1336" i="2"/>
  <c r="Q1337" i="2"/>
  <c r="Q1338" i="2"/>
  <c r="Q1339" i="2"/>
  <c r="Q1340" i="2"/>
  <c r="Q1331" i="2"/>
  <c r="Q1324" i="2"/>
  <c r="Q1325" i="2"/>
  <c r="Q1326" i="2"/>
  <c r="Q1327" i="2"/>
  <c r="Q1328" i="2"/>
  <c r="Q1329" i="2"/>
  <c r="Q1330" i="2"/>
  <c r="Q1313" i="2"/>
  <c r="Q1314" i="2"/>
  <c r="Q1315" i="2"/>
  <c r="Q1316" i="2"/>
  <c r="Q1317" i="2"/>
  <c r="Q1318" i="2"/>
  <c r="Q1319" i="2"/>
  <c r="Q1320" i="2"/>
  <c r="Q1321" i="2"/>
  <c r="Q1322" i="2"/>
  <c r="Q1323" i="2"/>
  <c r="Q1303" i="2"/>
  <c r="Q1304" i="2"/>
  <c r="Q1305" i="2"/>
  <c r="Q1306" i="2"/>
  <c r="Q1307" i="2"/>
  <c r="Q1308" i="2"/>
  <c r="Q1309" i="2"/>
  <c r="Q1310" i="2"/>
  <c r="Q1311" i="2"/>
  <c r="Q1312" i="2"/>
  <c r="Q1302" i="2"/>
  <c r="P1360" i="2"/>
  <c r="P1361" i="2"/>
  <c r="P1362" i="2"/>
  <c r="P1363" i="2"/>
  <c r="P1364" i="2"/>
  <c r="P1365" i="2"/>
  <c r="P1366" i="2"/>
  <c r="P1367" i="2"/>
  <c r="P1368" i="2"/>
  <c r="P1369" i="2"/>
  <c r="P1370" i="2"/>
  <c r="P1371" i="2"/>
  <c r="P1372" i="2"/>
  <c r="P1373" i="2"/>
  <c r="P1359" i="2"/>
  <c r="P1335" i="2"/>
  <c r="P1336" i="2"/>
  <c r="P1337" i="2"/>
  <c r="P1338" i="2"/>
  <c r="P1339" i="2"/>
  <c r="P1340" i="2"/>
  <c r="P1341" i="2"/>
  <c r="P1342" i="2"/>
  <c r="P1343" i="2"/>
  <c r="P1344" i="2"/>
  <c r="P1345" i="2"/>
  <c r="P1346" i="2"/>
  <c r="P1347" i="2"/>
  <c r="P1348" i="2"/>
  <c r="P1349" i="2"/>
  <c r="P1334" i="2"/>
  <c r="P1319" i="2"/>
  <c r="P1320" i="2"/>
  <c r="P1321" i="2"/>
  <c r="P1322" i="2"/>
  <c r="P1323" i="2"/>
  <c r="P1324" i="2"/>
  <c r="P1325" i="2"/>
  <c r="P1326" i="2"/>
  <c r="P1327" i="2"/>
  <c r="P1328" i="2"/>
  <c r="P1329" i="2"/>
  <c r="P1303" i="2"/>
  <c r="P1304" i="2"/>
  <c r="P1305" i="2"/>
  <c r="P1306" i="2"/>
  <c r="P1307" i="2"/>
  <c r="P1308" i="2"/>
  <c r="P1309" i="2"/>
  <c r="P1310" i="2"/>
  <c r="P1311" i="2"/>
  <c r="P1312" i="2"/>
  <c r="P1313" i="2"/>
  <c r="P1314" i="2"/>
  <c r="P1315" i="2"/>
  <c r="P1316" i="2"/>
  <c r="P1317" i="2"/>
  <c r="P1318" i="2"/>
  <c r="P1302" i="2"/>
  <c r="P1358" i="2"/>
  <c r="P1357" i="2"/>
  <c r="Q1356" i="2"/>
  <c r="P1356" i="2"/>
  <c r="Q1355" i="2"/>
  <c r="P1355" i="2"/>
  <c r="Q1354" i="2"/>
  <c r="P1354" i="2"/>
  <c r="Q1353" i="2"/>
  <c r="P1353" i="2"/>
  <c r="Q1352" i="2"/>
  <c r="P1352" i="2"/>
  <c r="Q1351" i="2"/>
  <c r="P1351" i="2"/>
  <c r="Q1350" i="2"/>
  <c r="P1350" i="2"/>
  <c r="Q1349" i="2"/>
  <c r="Q1348" i="2"/>
  <c r="Q1347" i="2"/>
  <c r="P1333" i="2"/>
  <c r="P1332" i="2"/>
  <c r="P1331" i="2"/>
  <c r="P1330" i="2"/>
  <c r="K1373" i="2"/>
  <c r="L1373" i="2" s="1"/>
  <c r="K1372" i="2"/>
  <c r="L1372" i="2" s="1"/>
  <c r="K1371" i="2"/>
  <c r="L1371" i="2" s="1"/>
  <c r="K1370" i="2"/>
  <c r="L1370" i="2" s="1"/>
  <c r="K1369" i="2"/>
  <c r="L1369" i="2" s="1"/>
  <c r="K1368" i="2"/>
  <c r="L1368" i="2" s="1"/>
  <c r="K1367" i="2"/>
  <c r="L1367" i="2" s="1"/>
  <c r="K1366" i="2"/>
  <c r="L1366" i="2" s="1"/>
  <c r="K1365" i="2"/>
  <c r="L1365" i="2" s="1"/>
  <c r="K1364" i="2"/>
  <c r="L1364" i="2" s="1"/>
  <c r="K1363" i="2"/>
  <c r="L1363" i="2" s="1"/>
  <c r="K1362" i="2"/>
  <c r="L1362" i="2" s="1"/>
  <c r="K1361" i="2"/>
  <c r="L1361" i="2" s="1"/>
  <c r="K1360" i="2"/>
  <c r="L1360" i="2" s="1"/>
  <c r="K1359" i="2"/>
  <c r="L1359" i="2" s="1"/>
  <c r="K1358" i="2"/>
  <c r="L1358" i="2" s="1"/>
  <c r="K1357" i="2"/>
  <c r="L1357" i="2" s="1"/>
  <c r="K1356" i="2"/>
  <c r="L1356" i="2" s="1"/>
  <c r="K1355" i="2"/>
  <c r="L1355" i="2" s="1"/>
  <c r="K1354" i="2"/>
  <c r="L1354" i="2" s="1"/>
  <c r="K1353" i="2"/>
  <c r="L1353" i="2" s="1"/>
  <c r="K1352" i="2"/>
  <c r="L1352" i="2" s="1"/>
  <c r="K1351" i="2"/>
  <c r="L1351" i="2" s="1"/>
  <c r="K1350" i="2"/>
  <c r="L1350" i="2" s="1"/>
  <c r="K1349" i="2"/>
  <c r="L1349" i="2" s="1"/>
  <c r="K1348" i="2"/>
  <c r="L1348" i="2" s="1"/>
  <c r="K1347" i="2"/>
  <c r="L1347" i="2" s="1"/>
  <c r="K1346" i="2"/>
  <c r="L1346" i="2" s="1"/>
  <c r="K1345" i="2"/>
  <c r="L1345" i="2" s="1"/>
  <c r="K1344" i="2"/>
  <c r="L1344" i="2" s="1"/>
  <c r="K1343" i="2"/>
  <c r="L1343" i="2" s="1"/>
  <c r="K1342" i="2"/>
  <c r="L1342" i="2" s="1"/>
  <c r="K1341" i="2"/>
  <c r="L1341" i="2" s="1"/>
  <c r="K1340" i="2"/>
  <c r="L1340" i="2" s="1"/>
  <c r="K1339" i="2"/>
  <c r="L1339" i="2" s="1"/>
  <c r="K1338" i="2"/>
  <c r="L1338" i="2" s="1"/>
  <c r="K1337" i="2"/>
  <c r="L1337" i="2" s="1"/>
  <c r="K1336" i="2"/>
  <c r="L1336" i="2" s="1"/>
  <c r="K1335" i="2"/>
  <c r="L1335" i="2" s="1"/>
  <c r="K1334" i="2"/>
  <c r="L1334" i="2" s="1"/>
  <c r="K1333" i="2"/>
  <c r="L1333" i="2" s="1"/>
  <c r="K1332" i="2"/>
  <c r="L1332" i="2" s="1"/>
  <c r="K1331" i="2"/>
  <c r="L1331" i="2" s="1"/>
  <c r="K1330" i="2"/>
  <c r="L1330" i="2" s="1"/>
  <c r="K1329" i="2"/>
  <c r="L1329" i="2" s="1"/>
  <c r="K1328" i="2"/>
  <c r="L1328" i="2" s="1"/>
  <c r="K1327" i="2"/>
  <c r="L1327" i="2" s="1"/>
  <c r="K1326" i="2"/>
  <c r="L1326" i="2" s="1"/>
  <c r="K1325" i="2"/>
  <c r="L1325" i="2" s="1"/>
  <c r="K1324" i="2"/>
  <c r="L1324" i="2" s="1"/>
  <c r="K1323" i="2"/>
  <c r="L1323" i="2" s="1"/>
  <c r="K1322" i="2"/>
  <c r="L1322" i="2" s="1"/>
  <c r="K1321" i="2"/>
  <c r="L1321" i="2" s="1"/>
  <c r="K1320" i="2"/>
  <c r="L1320" i="2" s="1"/>
  <c r="K1319" i="2"/>
  <c r="L1319" i="2" s="1"/>
  <c r="K1318" i="2"/>
  <c r="L1318" i="2" s="1"/>
  <c r="K1317" i="2"/>
  <c r="L1317" i="2" s="1"/>
  <c r="K1316" i="2"/>
  <c r="L1316" i="2" s="1"/>
  <c r="K1315" i="2"/>
  <c r="L1315" i="2" s="1"/>
  <c r="K1314" i="2"/>
  <c r="L1314" i="2" s="1"/>
  <c r="K1313" i="2"/>
  <c r="L1313" i="2" s="1"/>
  <c r="K1312" i="2"/>
  <c r="L1312" i="2" s="1"/>
  <c r="K1311" i="2"/>
  <c r="L1311" i="2" s="1"/>
  <c r="K1310" i="2"/>
  <c r="L1310" i="2" s="1"/>
  <c r="K1309" i="2"/>
  <c r="L1309" i="2" s="1"/>
  <c r="K1308" i="2"/>
  <c r="L1308" i="2" s="1"/>
  <c r="K1307" i="2"/>
  <c r="L1307" i="2" s="1"/>
  <c r="K1306" i="2"/>
  <c r="L1306" i="2" s="1"/>
  <c r="K1305" i="2"/>
  <c r="L1305" i="2" s="1"/>
  <c r="K1304" i="2"/>
  <c r="L1304" i="2" s="1"/>
  <c r="K1303" i="2"/>
  <c r="L1303" i="2" s="1"/>
  <c r="K1302" i="2"/>
  <c r="L1302" i="2" s="1"/>
  <c r="K1301" i="2"/>
  <c r="L1301" i="2" s="1"/>
  <c r="K1300" i="2"/>
  <c r="L1300" i="2" s="1"/>
  <c r="K1299" i="2"/>
  <c r="L1299" i="2" s="1"/>
  <c r="K1298" i="2"/>
  <c r="L1298" i="2" s="1"/>
  <c r="K1297" i="2"/>
  <c r="L1297" i="2" s="1"/>
  <c r="K1296" i="2"/>
  <c r="L1296" i="2" s="1"/>
  <c r="K1295" i="2"/>
  <c r="L1295" i="2" s="1"/>
  <c r="K1294" i="2"/>
  <c r="L1294" i="2" s="1"/>
  <c r="K1293" i="2"/>
  <c r="L1293" i="2" s="1"/>
  <c r="K1292" i="2"/>
  <c r="L1292" i="2" s="1"/>
  <c r="K1291" i="2"/>
  <c r="L1291" i="2" s="1"/>
  <c r="K1290" i="2"/>
  <c r="L1290" i="2" s="1"/>
  <c r="K1289" i="2"/>
  <c r="L1289" i="2" s="1"/>
  <c r="K1288" i="2"/>
  <c r="L1288" i="2" s="1"/>
  <c r="K1287" i="2"/>
  <c r="L1287" i="2" s="1"/>
  <c r="K1286" i="2"/>
  <c r="L1286" i="2" s="1"/>
  <c r="K1285" i="2"/>
  <c r="L1285" i="2" s="1"/>
  <c r="K1284" i="2"/>
  <c r="L1284" i="2" s="1"/>
  <c r="K1283" i="2"/>
  <c r="L1283" i="2" s="1"/>
  <c r="K1282" i="2"/>
  <c r="L1282" i="2" s="1"/>
  <c r="K1281" i="2"/>
  <c r="L1281" i="2" s="1"/>
  <c r="K1280" i="2"/>
  <c r="L1280" i="2" s="1"/>
  <c r="K1279" i="2"/>
  <c r="L1279" i="2" s="1"/>
  <c r="K1278" i="2"/>
  <c r="L1278" i="2" s="1"/>
  <c r="K1277" i="2"/>
  <c r="L1277" i="2" s="1"/>
  <c r="K1276" i="2"/>
  <c r="L1276" i="2" s="1"/>
  <c r="K1275" i="2"/>
  <c r="L1275" i="2" s="1"/>
  <c r="K1274" i="2"/>
  <c r="L1274" i="2" s="1"/>
  <c r="K1273" i="2"/>
  <c r="L1273" i="2" s="1"/>
  <c r="K1272" i="2"/>
  <c r="L1272" i="2" s="1"/>
  <c r="K1271" i="2"/>
  <c r="L1271" i="2" s="1"/>
  <c r="K1270" i="2"/>
  <c r="L1270" i="2" s="1"/>
  <c r="K1269" i="2"/>
  <c r="L1269" i="2" s="1"/>
  <c r="K1268" i="2"/>
  <c r="L1268" i="2" s="1"/>
  <c r="K1267" i="2"/>
  <c r="L1267" i="2" s="1"/>
  <c r="K1266" i="2"/>
  <c r="L1266" i="2" s="1"/>
  <c r="K1265" i="2"/>
  <c r="L1265" i="2" s="1"/>
  <c r="K1264" i="2"/>
  <c r="L1264" i="2" s="1"/>
  <c r="K1263" i="2"/>
  <c r="L1263" i="2" s="1"/>
  <c r="K1262" i="2"/>
  <c r="L1262" i="2" s="1"/>
  <c r="K1261" i="2"/>
  <c r="L1261" i="2" s="1"/>
  <c r="K1260" i="2"/>
  <c r="L1260" i="2" s="1"/>
  <c r="K1259" i="2"/>
  <c r="L1259" i="2" s="1"/>
  <c r="K1258" i="2"/>
  <c r="L1258" i="2" s="1"/>
  <c r="K1257" i="2"/>
  <c r="L1257" i="2" s="1"/>
  <c r="K1256" i="2"/>
  <c r="L1256" i="2" s="1"/>
  <c r="K1255" i="2"/>
  <c r="L1255" i="2" s="1"/>
  <c r="K1254" i="2"/>
  <c r="L1254" i="2" s="1"/>
  <c r="K1253" i="2"/>
  <c r="L1253" i="2" s="1"/>
  <c r="K1252" i="2"/>
  <c r="L1252" i="2" s="1"/>
  <c r="K1251" i="2"/>
  <c r="L1251" i="2" s="1"/>
  <c r="K1250" i="2"/>
  <c r="L1250" i="2" s="1"/>
  <c r="K1249" i="2"/>
  <c r="L1249" i="2" s="1"/>
  <c r="K1248" i="2"/>
  <c r="L1248" i="2" s="1"/>
  <c r="K1247" i="2"/>
  <c r="L1247" i="2" s="1"/>
  <c r="K1246" i="2"/>
  <c r="L1246" i="2" s="1"/>
  <c r="K1245" i="2"/>
  <c r="L1245" i="2" s="1"/>
  <c r="K1244" i="2"/>
  <c r="L1244" i="2" s="1"/>
  <c r="K1243" i="2"/>
  <c r="L1243" i="2" s="1"/>
  <c r="K1242" i="2"/>
  <c r="L1242" i="2" s="1"/>
  <c r="K1241" i="2"/>
  <c r="L1241" i="2" s="1"/>
  <c r="K1240" i="2"/>
  <c r="L1240" i="2" s="1"/>
  <c r="L1239" i="2"/>
  <c r="K1239" i="2"/>
  <c r="K1238" i="2"/>
  <c r="L1238" i="2" s="1"/>
  <c r="K1237" i="2"/>
  <c r="L1237" i="2" s="1"/>
  <c r="K1236" i="2"/>
  <c r="L1236" i="2" s="1"/>
  <c r="K1235" i="2"/>
  <c r="L1235" i="2" s="1"/>
  <c r="K1234" i="2"/>
  <c r="L1234" i="2" s="1"/>
  <c r="K1233" i="2"/>
  <c r="L1233" i="2" s="1"/>
  <c r="K1232" i="2"/>
  <c r="L1232" i="2" s="1"/>
  <c r="L1231" i="2"/>
  <c r="K1231" i="2"/>
  <c r="K1230" i="2"/>
  <c r="L1230" i="2" s="1"/>
  <c r="V3" i="3"/>
  <c r="S3" i="3"/>
  <c r="M3" i="3"/>
  <c r="P3" i="3"/>
  <c r="K1229" i="2" l="1"/>
  <c r="L1229" i="2" s="1"/>
  <c r="K1228" i="2"/>
  <c r="L1228" i="2" s="1"/>
  <c r="K1227" i="2"/>
  <c r="L1227" i="2" s="1"/>
  <c r="K1226" i="2"/>
  <c r="L1226" i="2" s="1"/>
  <c r="K1225" i="2"/>
  <c r="L1225" i="2" s="1"/>
  <c r="K1224" i="2"/>
  <c r="L1224" i="2" s="1"/>
  <c r="K1223" i="2"/>
  <c r="L1223" i="2" s="1"/>
  <c r="K1222" i="2"/>
  <c r="L1222" i="2" s="1"/>
  <c r="K1221" i="2"/>
  <c r="L1221" i="2" s="1"/>
  <c r="K1220" i="2"/>
  <c r="L1220" i="2" s="1"/>
  <c r="K1219" i="2"/>
  <c r="L1219" i="2" s="1"/>
  <c r="K1218" i="2"/>
  <c r="L1218" i="2" s="1"/>
  <c r="K1217" i="2"/>
  <c r="L1217" i="2" s="1"/>
  <c r="K1216" i="2"/>
  <c r="L1216" i="2" s="1"/>
  <c r="K1215" i="2"/>
  <c r="L1215" i="2" s="1"/>
  <c r="K1214" i="2"/>
  <c r="L1214" i="2" s="1"/>
  <c r="K1213" i="2"/>
  <c r="L1213" i="2" s="1"/>
  <c r="K1212" i="2"/>
  <c r="L1212" i="2" s="1"/>
  <c r="K1211" i="2"/>
  <c r="L1211" i="2" s="1"/>
  <c r="K1210" i="2"/>
  <c r="L1210" i="2" s="1"/>
  <c r="K1209" i="2"/>
  <c r="L1209" i="2" s="1"/>
  <c r="K1208" i="2"/>
  <c r="L1208" i="2" s="1"/>
  <c r="K1207" i="2"/>
  <c r="L1207" i="2" s="1"/>
  <c r="K1206" i="2"/>
  <c r="L1206" i="2" s="1"/>
  <c r="K1205" i="2"/>
  <c r="L1205" i="2" s="1"/>
  <c r="K1204" i="2"/>
  <c r="L1204" i="2" s="1"/>
  <c r="K1203" i="2"/>
  <c r="L1203" i="2" s="1"/>
  <c r="K1202" i="2"/>
  <c r="L1202" i="2" s="1"/>
  <c r="K1201" i="2"/>
  <c r="L1201" i="2" s="1"/>
  <c r="K1200" i="2"/>
  <c r="L1200" i="2" s="1"/>
  <c r="K1199" i="2"/>
  <c r="L1199" i="2" s="1"/>
  <c r="K1198" i="2"/>
  <c r="L1198" i="2" s="1"/>
  <c r="L1197" i="2"/>
  <c r="K1197" i="2"/>
  <c r="L1196" i="2"/>
  <c r="K1196" i="2"/>
  <c r="K1195" i="2"/>
  <c r="L1195" i="2" s="1"/>
  <c r="K1194" i="2"/>
  <c r="L1194" i="2" s="1"/>
  <c r="K1193" i="2"/>
  <c r="L1193" i="2" s="1"/>
  <c r="K1192" i="2"/>
  <c r="L1192" i="2" s="1"/>
  <c r="K1191" i="2"/>
  <c r="L1191" i="2" s="1"/>
  <c r="K1190" i="2"/>
  <c r="L1190" i="2" s="1"/>
  <c r="K1189" i="2"/>
  <c r="L1189" i="2" s="1"/>
  <c r="K1188" i="2"/>
  <c r="L1188" i="2" s="1"/>
  <c r="K1187" i="2"/>
  <c r="L1187" i="2" s="1"/>
  <c r="K1186" i="2"/>
  <c r="L1186" i="2" s="1"/>
  <c r="K1185" i="2"/>
  <c r="L1185" i="2" s="1"/>
  <c r="K1184" i="2"/>
  <c r="L1184" i="2" s="1"/>
  <c r="K1183" i="2"/>
  <c r="L1183" i="2" s="1"/>
  <c r="K1182" i="2"/>
  <c r="L1182" i="2" s="1"/>
  <c r="K1181" i="2"/>
  <c r="L1181" i="2" s="1"/>
  <c r="K1180" i="2"/>
  <c r="L1180" i="2" s="1"/>
  <c r="K1179" i="2"/>
  <c r="L1179" i="2" s="1"/>
  <c r="K1178" i="2"/>
  <c r="L1178" i="2" s="1"/>
  <c r="K1177" i="2"/>
  <c r="L1177" i="2" s="1"/>
  <c r="K1176" i="2"/>
  <c r="L1176" i="2" s="1"/>
  <c r="K1175" i="2"/>
  <c r="L1175" i="2" s="1"/>
  <c r="K1174" i="2"/>
  <c r="L1174" i="2" s="1"/>
  <c r="K1173" i="2"/>
  <c r="L1173" i="2" s="1"/>
  <c r="K1172" i="2"/>
  <c r="L1172" i="2" s="1"/>
  <c r="K1171" i="2"/>
  <c r="L1171" i="2" s="1"/>
  <c r="K1170" i="2"/>
  <c r="L1170" i="2" s="1"/>
  <c r="K1169" i="2"/>
  <c r="L1169" i="2" s="1"/>
  <c r="K1168" i="2"/>
  <c r="L1168" i="2" s="1"/>
  <c r="K1167" i="2"/>
  <c r="L1167" i="2" s="1"/>
  <c r="K1166" i="2"/>
  <c r="L1166" i="2" s="1"/>
  <c r="K1165" i="2"/>
  <c r="L1165" i="2" s="1"/>
  <c r="K1164" i="2"/>
  <c r="L1164" i="2" s="1"/>
  <c r="K1163" i="2"/>
  <c r="L1163" i="2" s="1"/>
  <c r="K1162" i="2"/>
  <c r="L1162" i="2" s="1"/>
  <c r="K1161" i="2"/>
  <c r="L1161" i="2" s="1"/>
  <c r="K1160" i="2"/>
  <c r="L1160" i="2" s="1"/>
  <c r="K1159" i="2"/>
  <c r="L1159" i="2" s="1"/>
  <c r="K1158" i="2"/>
  <c r="L1158" i="2" s="1"/>
  <c r="K1157" i="2"/>
  <c r="L1157" i="2" s="1"/>
  <c r="K1156" i="2"/>
  <c r="L1156" i="2" s="1"/>
  <c r="K1155" i="2"/>
  <c r="L1155" i="2" s="1"/>
  <c r="K1154" i="2"/>
  <c r="L1154" i="2" s="1"/>
  <c r="K1153" i="2"/>
  <c r="L1153" i="2" s="1"/>
  <c r="K1152" i="2"/>
  <c r="L1152" i="2" s="1"/>
  <c r="K1151" i="2"/>
  <c r="L1151" i="2" s="1"/>
  <c r="K1150" i="2"/>
  <c r="L1150" i="2" s="1"/>
  <c r="K1149" i="2"/>
  <c r="L1149" i="2" s="1"/>
  <c r="K1148" i="2"/>
  <c r="L1148" i="2" s="1"/>
  <c r="K1147" i="2"/>
  <c r="L1147" i="2" s="1"/>
  <c r="K1146" i="2"/>
  <c r="L1146" i="2" s="1"/>
  <c r="K1145" i="2"/>
  <c r="L1145" i="2" s="1"/>
  <c r="K1144" i="2"/>
  <c r="L1144" i="2" s="1"/>
  <c r="K1143" i="2"/>
  <c r="L1143" i="2" s="1"/>
  <c r="K1142" i="2"/>
  <c r="L1142" i="2" s="1"/>
  <c r="K1141" i="2"/>
  <c r="L1141" i="2" s="1"/>
  <c r="K1140" i="2"/>
  <c r="L1140" i="2" s="1"/>
  <c r="K1139" i="2"/>
  <c r="L1139" i="2" s="1"/>
  <c r="K1138" i="2"/>
  <c r="L1138" i="2" s="1"/>
  <c r="K1137" i="2"/>
  <c r="L1137" i="2" s="1"/>
  <c r="K1136" i="2"/>
  <c r="L1136" i="2" s="1"/>
  <c r="K1135" i="2"/>
  <c r="L1135" i="2" s="1"/>
  <c r="K1134" i="2"/>
  <c r="L1134" i="2" s="1"/>
  <c r="K1133" i="2"/>
  <c r="L1133" i="2" s="1"/>
  <c r="K1132" i="2"/>
  <c r="L1132" i="2" s="1"/>
  <c r="K1131" i="2"/>
  <c r="L1131" i="2" s="1"/>
  <c r="K1130" i="2"/>
  <c r="L1130" i="2" s="1"/>
  <c r="K1129" i="2"/>
  <c r="L1129" i="2" s="1"/>
  <c r="K1128" i="2"/>
  <c r="L1128" i="2" s="1"/>
  <c r="K1127" i="2"/>
  <c r="L1127" i="2" s="1"/>
  <c r="K1126" i="2"/>
  <c r="L1126" i="2" s="1"/>
  <c r="K1125" i="2"/>
  <c r="L1125" i="2" s="1"/>
  <c r="K1124" i="2"/>
  <c r="L1124" i="2" s="1"/>
  <c r="K1123" i="2"/>
  <c r="L1123" i="2" s="1"/>
  <c r="K1122" i="2"/>
  <c r="L1122" i="2" s="1"/>
  <c r="K1121" i="2"/>
  <c r="L1121" i="2" s="1"/>
  <c r="K1120" i="2"/>
  <c r="L1120" i="2" s="1"/>
  <c r="K1119" i="2"/>
  <c r="L1119" i="2" s="1"/>
  <c r="K1118" i="2"/>
  <c r="L1118" i="2" s="1"/>
  <c r="K1117" i="2"/>
  <c r="L1117" i="2" s="1"/>
  <c r="K1116" i="2"/>
  <c r="L1116" i="2" s="1"/>
  <c r="K1115" i="2"/>
  <c r="L1115" i="2" s="1"/>
  <c r="K1114" i="2"/>
  <c r="L1114" i="2" s="1"/>
  <c r="K1113" i="2"/>
  <c r="L1113" i="2" s="1"/>
  <c r="K1112" i="2"/>
  <c r="L1112" i="2" s="1"/>
  <c r="K1111" i="2"/>
  <c r="L1111" i="2" s="1"/>
  <c r="K1110" i="2"/>
  <c r="L1110" i="2" s="1"/>
  <c r="K1109" i="2"/>
  <c r="L1109" i="2" s="1"/>
  <c r="K1108" i="2"/>
  <c r="L1108" i="2" s="1"/>
  <c r="K1107" i="2"/>
  <c r="L1107" i="2" s="1"/>
  <c r="K1106" i="2"/>
  <c r="L1106" i="2" s="1"/>
  <c r="K1105" i="2"/>
  <c r="L1105" i="2" s="1"/>
  <c r="K1104" i="2"/>
  <c r="L1104" i="2" s="1"/>
  <c r="K1103" i="2"/>
  <c r="L1103" i="2" s="1"/>
  <c r="K1102" i="2"/>
  <c r="L1102" i="2" s="1"/>
  <c r="K1101" i="2"/>
  <c r="L1101" i="2" s="1"/>
  <c r="K1100" i="2"/>
  <c r="L1100" i="2" s="1"/>
  <c r="K1099" i="2"/>
  <c r="L1099" i="2" s="1"/>
  <c r="K1098" i="2"/>
  <c r="L1098" i="2" s="1"/>
  <c r="K1097" i="2"/>
  <c r="L1097" i="2" s="1"/>
  <c r="K1096" i="2"/>
  <c r="L1096" i="2" s="1"/>
  <c r="K1095" i="2"/>
  <c r="L1095" i="2" s="1"/>
  <c r="K1094" i="2"/>
  <c r="L1094" i="2" s="1"/>
  <c r="K1093" i="2"/>
  <c r="L1093" i="2" s="1"/>
  <c r="K1092" i="2"/>
  <c r="L1092" i="2" s="1"/>
  <c r="K1091" i="2"/>
  <c r="L1091" i="2" s="1"/>
  <c r="K1090" i="2"/>
  <c r="L1090" i="2" s="1"/>
  <c r="K1089" i="2"/>
  <c r="L1089" i="2" s="1"/>
  <c r="K1088" i="2"/>
  <c r="L1088" i="2" s="1"/>
  <c r="K1087" i="2"/>
  <c r="L1087" i="2" s="1"/>
  <c r="K1086" i="2"/>
  <c r="L1086" i="2" s="1"/>
  <c r="K1085" i="2"/>
  <c r="L1085" i="2" s="1"/>
  <c r="K1084" i="2"/>
  <c r="L1084" i="2" s="1"/>
  <c r="K1083" i="2"/>
  <c r="L1083" i="2" s="1"/>
  <c r="K1082" i="2"/>
  <c r="L1082" i="2" s="1"/>
  <c r="K1081" i="2"/>
  <c r="L1081" i="2" s="1"/>
  <c r="K1080" i="2"/>
  <c r="L1080" i="2" s="1"/>
  <c r="L1079" i="2"/>
  <c r="K1079" i="2"/>
  <c r="K1078" i="2"/>
  <c r="L1078" i="2" s="1"/>
  <c r="K1077" i="2"/>
  <c r="L1077" i="2" s="1"/>
  <c r="K1076" i="2"/>
  <c r="L1076" i="2" s="1"/>
  <c r="K1075" i="2"/>
  <c r="L1075" i="2" s="1"/>
  <c r="K1074" i="2"/>
  <c r="L1074" i="2" s="1"/>
  <c r="K1073" i="2"/>
  <c r="L1073" i="2" s="1"/>
  <c r="K1072" i="2"/>
  <c r="L1072" i="2" s="1"/>
  <c r="K1071" i="2"/>
  <c r="L1071" i="2" s="1"/>
  <c r="K1070" i="2"/>
  <c r="L1070" i="2" s="1"/>
  <c r="K1069" i="2"/>
  <c r="L1069" i="2" s="1"/>
  <c r="K1068" i="2"/>
  <c r="L1068" i="2" s="1"/>
  <c r="K1067" i="2"/>
  <c r="L1067" i="2" s="1"/>
  <c r="K1066" i="2"/>
  <c r="L1066" i="2" s="1"/>
  <c r="K1065" i="2"/>
  <c r="L1065" i="2" s="1"/>
  <c r="K1064" i="2"/>
  <c r="L1064" i="2" s="1"/>
  <c r="K1063" i="2"/>
  <c r="L1063" i="2" s="1"/>
  <c r="K1062" i="2"/>
  <c r="L1062" i="2" s="1"/>
  <c r="K1061" i="2"/>
  <c r="L1061" i="2" s="1"/>
  <c r="K1060" i="2"/>
  <c r="L1060" i="2" s="1"/>
  <c r="K1059" i="2"/>
  <c r="L1059" i="2" s="1"/>
  <c r="K1058" i="2"/>
  <c r="L1058" i="2" s="1"/>
  <c r="K1057" i="2"/>
  <c r="L1057" i="2" s="1"/>
  <c r="K1056" i="2"/>
  <c r="L1056" i="2" s="1"/>
  <c r="K1055" i="2"/>
  <c r="L1055" i="2" s="1"/>
  <c r="K1054" i="2"/>
  <c r="L1054" i="2" s="1"/>
  <c r="K1053" i="2"/>
  <c r="L1053" i="2" s="1"/>
  <c r="K1052" i="2"/>
  <c r="L1052" i="2" s="1"/>
  <c r="K1051" i="2"/>
  <c r="L1051" i="2" s="1"/>
  <c r="K1050" i="2"/>
  <c r="L1050" i="2" s="1"/>
  <c r="K1049" i="2"/>
  <c r="L1049" i="2" s="1"/>
  <c r="K1048" i="2"/>
  <c r="L1048" i="2" s="1"/>
  <c r="K1047" i="2"/>
  <c r="L1047" i="2" s="1"/>
  <c r="K1046" i="2"/>
  <c r="L1046" i="2" s="1"/>
  <c r="K1045" i="2"/>
  <c r="L1045" i="2" s="1"/>
  <c r="K1044" i="2"/>
  <c r="L1044" i="2" s="1"/>
  <c r="K1043" i="2"/>
  <c r="L1043" i="2" s="1"/>
  <c r="K1042" i="2"/>
  <c r="L1042" i="2" s="1"/>
  <c r="K1041" i="2"/>
  <c r="L1041" i="2" s="1"/>
  <c r="K1040" i="2"/>
  <c r="L1040" i="2" s="1"/>
  <c r="K1039" i="2"/>
  <c r="L1039" i="2" s="1"/>
  <c r="L1038" i="2"/>
  <c r="K1038" i="2"/>
  <c r="K1037" i="2"/>
  <c r="L1037" i="2" s="1"/>
  <c r="K1036" i="2"/>
  <c r="L1036" i="2" s="1"/>
  <c r="K1035" i="2"/>
  <c r="L1035" i="2" s="1"/>
  <c r="K1034" i="2"/>
  <c r="L1034" i="2" s="1"/>
  <c r="K1033" i="2"/>
  <c r="L1033" i="2" s="1"/>
  <c r="K1032" i="2"/>
  <c r="L1032" i="2" s="1"/>
  <c r="K1031" i="2"/>
  <c r="L1031" i="2" s="1"/>
  <c r="K1030" i="2"/>
  <c r="L1030" i="2" s="1"/>
  <c r="K1029" i="2"/>
  <c r="L1029" i="2" s="1"/>
  <c r="K1028" i="2"/>
  <c r="L1028" i="2" s="1"/>
  <c r="K1027" i="2"/>
  <c r="L1027" i="2" s="1"/>
  <c r="K1026" i="2"/>
  <c r="L1026" i="2" s="1"/>
  <c r="K1025" i="2"/>
  <c r="L1025" i="2" s="1"/>
  <c r="K1024" i="2"/>
  <c r="L1024" i="2" s="1"/>
  <c r="K1023" i="2"/>
  <c r="L1023" i="2" s="1"/>
  <c r="K1022" i="2"/>
  <c r="L1022" i="2" s="1"/>
  <c r="K1021" i="2"/>
  <c r="L1021" i="2" s="1"/>
  <c r="K1020" i="2"/>
  <c r="L1020" i="2" s="1"/>
  <c r="K1019" i="2"/>
  <c r="L1019" i="2" s="1"/>
  <c r="L1018" i="2"/>
  <c r="K1018" i="2"/>
  <c r="K1017" i="2"/>
  <c r="L1017" i="2" s="1"/>
  <c r="K1016" i="2"/>
  <c r="L1016" i="2" s="1"/>
  <c r="K1015" i="2"/>
  <c r="L1015" i="2" s="1"/>
  <c r="K1014" i="2"/>
  <c r="L1014" i="2" s="1"/>
  <c r="K1013" i="2"/>
  <c r="L1013" i="2" s="1"/>
  <c r="K1012" i="2"/>
  <c r="L1012" i="2" s="1"/>
  <c r="K1011" i="2"/>
  <c r="L1011" i="2" s="1"/>
  <c r="K1010" i="2"/>
  <c r="L1010" i="2" s="1"/>
  <c r="K1009" i="2"/>
  <c r="L1009" i="2" s="1"/>
  <c r="K1008" i="2"/>
  <c r="L1008" i="2" s="1"/>
  <c r="K1007" i="2"/>
  <c r="L1007" i="2" s="1"/>
  <c r="K1006" i="2"/>
  <c r="L1006" i="2" s="1"/>
  <c r="K1005" i="2"/>
  <c r="L1005" i="2" s="1"/>
  <c r="K1004" i="2"/>
  <c r="L1004" i="2" s="1"/>
  <c r="K1003" i="2"/>
  <c r="L1003" i="2" s="1"/>
  <c r="K1002" i="2"/>
  <c r="L1002" i="2" s="1"/>
  <c r="K1001" i="2"/>
  <c r="L1001" i="2" s="1"/>
  <c r="K1000" i="2"/>
  <c r="L1000" i="2" s="1"/>
  <c r="K999" i="2"/>
  <c r="L999" i="2" s="1"/>
  <c r="K998" i="2"/>
  <c r="L998" i="2" s="1"/>
  <c r="K997" i="2"/>
  <c r="L997" i="2" s="1"/>
  <c r="K996" i="2"/>
  <c r="L996" i="2" s="1"/>
  <c r="K995" i="2"/>
  <c r="L995" i="2" s="1"/>
  <c r="K994" i="2"/>
  <c r="L994" i="2" s="1"/>
  <c r="K993" i="2"/>
  <c r="L993" i="2" s="1"/>
  <c r="K992" i="2"/>
  <c r="L992" i="2" s="1"/>
  <c r="K991" i="2"/>
  <c r="L991" i="2" s="1"/>
  <c r="K990" i="2"/>
  <c r="L990" i="2" s="1"/>
  <c r="K989" i="2"/>
  <c r="L989" i="2" s="1"/>
  <c r="K988" i="2"/>
  <c r="L988" i="2" s="1"/>
  <c r="K987" i="2"/>
  <c r="L987" i="2" s="1"/>
  <c r="K986" i="2"/>
  <c r="L986" i="2" s="1"/>
  <c r="K985" i="2"/>
  <c r="L985" i="2" s="1"/>
  <c r="K984" i="2"/>
  <c r="L984" i="2" s="1"/>
  <c r="K983" i="2"/>
  <c r="L983" i="2" s="1"/>
  <c r="K982" i="2"/>
  <c r="L982" i="2" s="1"/>
  <c r="K981" i="2"/>
  <c r="L981" i="2" s="1"/>
  <c r="K980" i="2"/>
  <c r="L980" i="2" s="1"/>
  <c r="K979" i="2"/>
  <c r="L979" i="2" s="1"/>
  <c r="K978" i="2"/>
  <c r="L978" i="2" s="1"/>
  <c r="K977" i="2"/>
  <c r="L977" i="2" s="1"/>
  <c r="K976" i="2"/>
  <c r="L976" i="2" s="1"/>
  <c r="K975" i="2"/>
  <c r="L975" i="2" s="1"/>
  <c r="K974" i="2"/>
  <c r="L974" i="2" s="1"/>
  <c r="K973" i="2"/>
  <c r="L973" i="2" s="1"/>
  <c r="K972" i="2"/>
  <c r="L972" i="2" s="1"/>
  <c r="K971" i="2"/>
  <c r="L971" i="2" s="1"/>
  <c r="K970" i="2"/>
  <c r="L970" i="2" s="1"/>
  <c r="K969" i="2"/>
  <c r="L969" i="2" s="1"/>
  <c r="K968" i="2"/>
  <c r="L968" i="2" s="1"/>
  <c r="K967" i="2"/>
  <c r="L967" i="2" s="1"/>
  <c r="K966" i="2"/>
  <c r="L966" i="2" s="1"/>
  <c r="K965" i="2"/>
  <c r="L965" i="2" s="1"/>
  <c r="L964" i="2"/>
  <c r="K964" i="2"/>
  <c r="K963" i="2"/>
  <c r="L963" i="2" s="1"/>
  <c r="K962" i="2"/>
  <c r="L962" i="2" s="1"/>
  <c r="K961" i="2"/>
  <c r="L961" i="2" s="1"/>
  <c r="K960" i="2"/>
  <c r="L960" i="2" s="1"/>
  <c r="K959" i="2"/>
  <c r="L959" i="2" s="1"/>
  <c r="K958" i="2"/>
  <c r="L958" i="2" s="1"/>
  <c r="K957" i="2"/>
  <c r="L957" i="2" s="1"/>
  <c r="K956" i="2"/>
  <c r="L956" i="2" s="1"/>
  <c r="K955" i="2"/>
  <c r="L955" i="2" s="1"/>
  <c r="K954" i="2"/>
  <c r="L954" i="2" s="1"/>
  <c r="K953" i="2"/>
  <c r="L953" i="2" s="1"/>
  <c r="K952" i="2"/>
  <c r="L952" i="2" s="1"/>
  <c r="K951" i="2"/>
  <c r="L951" i="2" s="1"/>
  <c r="L950" i="2"/>
  <c r="K950" i="2"/>
  <c r="K949" i="2"/>
  <c r="L949" i="2" s="1"/>
  <c r="K948" i="2"/>
  <c r="L948" i="2" s="1"/>
  <c r="K947" i="2"/>
  <c r="L947" i="2" s="1"/>
  <c r="L946" i="2"/>
  <c r="K946" i="2"/>
  <c r="K945" i="2"/>
  <c r="L945" i="2" s="1"/>
  <c r="K944" i="2"/>
  <c r="L944" i="2" s="1"/>
  <c r="K943" i="2"/>
  <c r="L943" i="2" s="1"/>
  <c r="K942" i="2"/>
  <c r="L942" i="2" s="1"/>
  <c r="K941" i="2"/>
  <c r="L941" i="2" s="1"/>
  <c r="L940" i="2"/>
  <c r="K940" i="2"/>
  <c r="K939" i="2"/>
  <c r="L939" i="2" s="1"/>
  <c r="K938" i="2"/>
  <c r="L938" i="2" s="1"/>
  <c r="K937" i="2"/>
  <c r="L937" i="2" s="1"/>
  <c r="K936" i="2"/>
  <c r="L936" i="2" s="1"/>
  <c r="K935" i="2"/>
  <c r="L935" i="2" s="1"/>
  <c r="K934" i="2"/>
  <c r="L934" i="2" s="1"/>
  <c r="K933" i="2"/>
  <c r="L933" i="2" s="1"/>
  <c r="K932" i="2"/>
  <c r="L932" i="2" s="1"/>
  <c r="K931" i="2"/>
  <c r="L931" i="2" s="1"/>
  <c r="K930" i="2"/>
  <c r="L930" i="2" s="1"/>
  <c r="K929" i="2"/>
  <c r="L929" i="2" s="1"/>
  <c r="K928" i="2"/>
  <c r="L928" i="2" s="1"/>
  <c r="K927" i="2"/>
  <c r="L927" i="2" s="1"/>
  <c r="K926" i="2"/>
  <c r="L926" i="2" s="1"/>
  <c r="K925" i="2"/>
  <c r="L925" i="2" s="1"/>
  <c r="K924" i="2"/>
  <c r="L924" i="2" s="1"/>
  <c r="K923" i="2"/>
  <c r="L923" i="2" s="1"/>
  <c r="K922" i="2"/>
  <c r="L922" i="2" s="1"/>
  <c r="K921" i="2"/>
  <c r="L921" i="2" s="1"/>
  <c r="L920" i="2"/>
  <c r="K920" i="2"/>
  <c r="K919" i="2"/>
  <c r="L919" i="2" s="1"/>
  <c r="K918" i="2"/>
  <c r="L918" i="2" s="1"/>
  <c r="K917" i="2"/>
  <c r="L917" i="2" s="1"/>
  <c r="K916" i="2"/>
  <c r="L916" i="2" s="1"/>
  <c r="K915" i="2"/>
  <c r="L915" i="2" s="1"/>
  <c r="K914" i="2"/>
  <c r="L914" i="2" s="1"/>
  <c r="L913" i="2"/>
  <c r="K913" i="2"/>
  <c r="K912" i="2"/>
  <c r="L912" i="2" s="1"/>
  <c r="K911" i="2"/>
  <c r="L911" i="2" s="1"/>
  <c r="K910" i="2"/>
  <c r="L910" i="2" s="1"/>
  <c r="K909" i="2"/>
  <c r="L909" i="2" s="1"/>
  <c r="L908" i="2"/>
  <c r="K908" i="2"/>
  <c r="K907" i="2"/>
  <c r="L907" i="2" s="1"/>
  <c r="K906" i="2"/>
  <c r="L906" i="2" s="1"/>
  <c r="K905" i="2"/>
  <c r="L905" i="2" s="1"/>
  <c r="K904" i="2"/>
  <c r="L904" i="2" s="1"/>
  <c r="K903" i="2"/>
  <c r="L903" i="2" s="1"/>
  <c r="K902" i="2"/>
  <c r="L902" i="2" s="1"/>
  <c r="K901" i="2"/>
  <c r="L901" i="2" s="1"/>
  <c r="K900" i="2"/>
  <c r="L900" i="2" s="1"/>
  <c r="K899" i="2"/>
  <c r="L899" i="2" s="1"/>
  <c r="K898" i="2"/>
  <c r="L898" i="2" s="1"/>
  <c r="K897" i="2"/>
  <c r="L897" i="2" s="1"/>
  <c r="K896" i="2"/>
  <c r="L896" i="2" s="1"/>
  <c r="K895" i="2"/>
  <c r="L895" i="2" s="1"/>
  <c r="K894" i="2"/>
  <c r="L894" i="2" s="1"/>
  <c r="K893" i="2"/>
  <c r="L893" i="2" s="1"/>
  <c r="K892" i="2"/>
  <c r="L892" i="2" s="1"/>
  <c r="K891" i="2"/>
  <c r="L891" i="2" s="1"/>
  <c r="K890" i="2"/>
  <c r="L890" i="2" s="1"/>
  <c r="K889" i="2"/>
  <c r="L889" i="2" s="1"/>
  <c r="L888" i="2"/>
  <c r="K888" i="2"/>
  <c r="K887" i="2"/>
  <c r="L887" i="2" s="1"/>
  <c r="K886" i="2"/>
  <c r="L886" i="2" s="1"/>
  <c r="K885" i="2"/>
  <c r="L885" i="2" s="1"/>
  <c r="K884" i="2"/>
  <c r="L884" i="2" s="1"/>
  <c r="K883" i="2"/>
  <c r="L883" i="2" s="1"/>
  <c r="K882" i="2"/>
  <c r="L882" i="2" s="1"/>
  <c r="L881" i="2"/>
  <c r="K881" i="2"/>
  <c r="K880" i="2"/>
  <c r="L880" i="2" s="1"/>
  <c r="K879" i="2"/>
  <c r="L879" i="2" s="1"/>
  <c r="K878" i="2"/>
  <c r="L878" i="2" s="1"/>
  <c r="K877" i="2"/>
  <c r="L877" i="2" s="1"/>
  <c r="K876" i="2"/>
  <c r="L876" i="2" s="1"/>
  <c r="K875" i="2"/>
  <c r="L875" i="2" s="1"/>
  <c r="K874" i="2"/>
  <c r="L874" i="2" s="1"/>
  <c r="K873" i="2"/>
  <c r="L873" i="2" s="1"/>
  <c r="L872" i="2"/>
  <c r="K872" i="2"/>
  <c r="K871" i="2"/>
  <c r="L871" i="2" s="1"/>
  <c r="K870" i="2"/>
  <c r="L870" i="2" s="1"/>
  <c r="K869" i="2"/>
  <c r="L869" i="2" s="1"/>
  <c r="K868" i="2"/>
  <c r="L868" i="2" s="1"/>
  <c r="K867" i="2"/>
  <c r="L867" i="2" s="1"/>
  <c r="K866" i="2"/>
  <c r="L866" i="2" s="1"/>
  <c r="K865" i="2"/>
  <c r="L865" i="2" s="1"/>
  <c r="K864" i="2"/>
  <c r="L864" i="2" s="1"/>
  <c r="K863" i="2"/>
  <c r="L863" i="2" s="1"/>
  <c r="K862" i="2"/>
  <c r="L862" i="2" s="1"/>
  <c r="K861" i="2"/>
  <c r="L861" i="2" s="1"/>
  <c r="K860" i="2"/>
  <c r="L860" i="2" s="1"/>
  <c r="K859" i="2"/>
  <c r="L859" i="2" s="1"/>
  <c r="K858" i="2"/>
  <c r="L858" i="2" s="1"/>
  <c r="K857" i="2"/>
  <c r="L857" i="2" s="1"/>
  <c r="K856" i="2"/>
  <c r="L856" i="2" s="1"/>
  <c r="K855" i="2"/>
  <c r="L855" i="2" s="1"/>
  <c r="K854" i="2"/>
  <c r="L854" i="2" s="1"/>
  <c r="K853" i="2"/>
  <c r="L853" i="2" s="1"/>
  <c r="K852" i="2"/>
  <c r="L852" i="2" s="1"/>
  <c r="K851" i="2"/>
  <c r="L851" i="2" s="1"/>
  <c r="K850" i="2"/>
  <c r="L850" i="2" s="1"/>
  <c r="K849" i="2"/>
  <c r="L849" i="2" s="1"/>
  <c r="K848" i="2"/>
  <c r="L848" i="2" s="1"/>
  <c r="K847" i="2"/>
  <c r="L847" i="2" s="1"/>
  <c r="K846" i="2"/>
  <c r="L846" i="2" s="1"/>
  <c r="K845" i="2"/>
  <c r="L845" i="2" s="1"/>
  <c r="K844" i="2"/>
  <c r="L844" i="2" s="1"/>
  <c r="K843" i="2"/>
  <c r="L843" i="2" s="1"/>
  <c r="K842" i="2"/>
  <c r="L842" i="2" s="1"/>
  <c r="K841" i="2"/>
  <c r="L841" i="2" s="1"/>
  <c r="K840" i="2"/>
  <c r="L840" i="2" s="1"/>
  <c r="K839" i="2"/>
  <c r="L839" i="2" s="1"/>
  <c r="K838" i="2"/>
  <c r="L838" i="2" s="1"/>
  <c r="K837" i="2"/>
  <c r="L837" i="2" s="1"/>
  <c r="K836" i="2"/>
  <c r="L836" i="2" s="1"/>
  <c r="K835" i="2"/>
  <c r="L835" i="2" s="1"/>
  <c r="K834" i="2"/>
  <c r="L834" i="2" s="1"/>
  <c r="K833" i="2"/>
  <c r="L833" i="2" s="1"/>
  <c r="K832" i="2"/>
  <c r="L832" i="2" s="1"/>
  <c r="K831" i="2"/>
  <c r="L831" i="2" s="1"/>
  <c r="K830" i="2"/>
  <c r="L830" i="2" s="1"/>
  <c r="K829" i="2"/>
  <c r="L829" i="2" s="1"/>
  <c r="L828" i="2"/>
  <c r="K828" i="2"/>
  <c r="K827" i="2"/>
  <c r="L827" i="2" s="1"/>
  <c r="K826" i="2"/>
  <c r="L826" i="2" s="1"/>
  <c r="K825" i="2"/>
  <c r="L825" i="2" s="1"/>
  <c r="K824" i="2"/>
  <c r="L824" i="2" s="1"/>
  <c r="K823" i="2"/>
  <c r="L823" i="2" s="1"/>
  <c r="K822" i="2"/>
  <c r="L822" i="2" s="1"/>
  <c r="K821" i="2"/>
  <c r="L821" i="2" s="1"/>
  <c r="L820" i="2"/>
  <c r="K820" i="2"/>
  <c r="K819" i="2"/>
  <c r="L819" i="2" s="1"/>
  <c r="K818" i="2"/>
  <c r="L818" i="2" s="1"/>
  <c r="K817" i="2"/>
  <c r="L817" i="2" s="1"/>
  <c r="K816" i="2"/>
  <c r="L816" i="2" s="1"/>
  <c r="K815" i="2"/>
  <c r="L815" i="2" s="1"/>
  <c r="K814" i="2"/>
  <c r="L814" i="2" s="1"/>
  <c r="K813" i="2"/>
  <c r="L813" i="2" s="1"/>
  <c r="K812" i="2"/>
  <c r="L812" i="2" s="1"/>
  <c r="K811" i="2"/>
  <c r="L811" i="2" s="1"/>
  <c r="K810" i="2"/>
  <c r="L810" i="2" s="1"/>
  <c r="K809" i="2"/>
  <c r="L809" i="2" s="1"/>
  <c r="K808" i="2"/>
  <c r="L808" i="2" s="1"/>
  <c r="K807" i="2"/>
  <c r="L807" i="2" s="1"/>
  <c r="K806" i="2"/>
  <c r="L806" i="2" s="1"/>
  <c r="K805" i="2"/>
  <c r="L805" i="2" s="1"/>
  <c r="K804" i="2"/>
  <c r="L804" i="2" s="1"/>
  <c r="K803" i="2"/>
  <c r="L803" i="2" s="1"/>
  <c r="K802" i="2"/>
  <c r="L802" i="2" s="1"/>
  <c r="K801" i="2"/>
  <c r="L801" i="2" s="1"/>
  <c r="K800" i="2"/>
  <c r="L800" i="2" s="1"/>
  <c r="K799" i="2"/>
  <c r="L799" i="2" s="1"/>
  <c r="K798" i="2"/>
  <c r="L798" i="2" s="1"/>
  <c r="K797" i="2"/>
  <c r="L797" i="2" s="1"/>
  <c r="K796" i="2"/>
  <c r="L796" i="2" s="1"/>
  <c r="K795" i="2"/>
  <c r="L795" i="2" s="1"/>
  <c r="K794" i="2"/>
  <c r="L794" i="2" s="1"/>
  <c r="K793" i="2"/>
  <c r="L793" i="2" s="1"/>
  <c r="K792" i="2"/>
  <c r="L792" i="2" s="1"/>
  <c r="K791" i="2"/>
  <c r="L791" i="2" s="1"/>
  <c r="K790" i="2"/>
  <c r="L790" i="2" s="1"/>
  <c r="K789" i="2"/>
  <c r="L789" i="2" s="1"/>
  <c r="K788" i="2"/>
  <c r="L788" i="2" s="1"/>
  <c r="K787" i="2"/>
  <c r="L787" i="2" s="1"/>
  <c r="K786" i="2"/>
  <c r="L786" i="2" s="1"/>
  <c r="K785" i="2"/>
  <c r="L785" i="2" s="1"/>
  <c r="K784" i="2"/>
  <c r="L784" i="2" s="1"/>
  <c r="K783" i="2"/>
  <c r="L783" i="2" s="1"/>
  <c r="K782" i="2"/>
  <c r="L782" i="2" s="1"/>
  <c r="K781" i="2"/>
  <c r="L781" i="2" s="1"/>
  <c r="K780" i="2"/>
  <c r="L780" i="2" s="1"/>
  <c r="K779" i="2"/>
  <c r="L779" i="2" s="1"/>
  <c r="K778" i="2"/>
  <c r="L778" i="2" s="1"/>
  <c r="K777" i="2"/>
  <c r="L777" i="2" s="1"/>
  <c r="K776" i="2"/>
  <c r="L776" i="2" s="1"/>
  <c r="K775" i="2"/>
  <c r="L775" i="2" s="1"/>
  <c r="K774" i="2"/>
  <c r="L774" i="2" s="1"/>
  <c r="K773" i="2"/>
  <c r="L773" i="2" s="1"/>
  <c r="K772" i="2"/>
  <c r="L772" i="2" s="1"/>
  <c r="K771" i="2"/>
  <c r="L771" i="2" s="1"/>
  <c r="K770" i="2"/>
  <c r="L770" i="2" s="1"/>
  <c r="K769" i="2"/>
  <c r="L769" i="2" s="1"/>
  <c r="K768" i="2"/>
  <c r="L768" i="2" s="1"/>
  <c r="K767" i="2"/>
  <c r="L767" i="2" s="1"/>
  <c r="K766" i="2"/>
  <c r="L766" i="2" s="1"/>
  <c r="K765" i="2"/>
  <c r="L765" i="2" s="1"/>
  <c r="K764" i="2"/>
  <c r="L764" i="2" s="1"/>
  <c r="K763" i="2"/>
  <c r="L763" i="2" s="1"/>
  <c r="K762" i="2"/>
  <c r="L762" i="2" s="1"/>
  <c r="K761" i="2"/>
  <c r="L761" i="2" s="1"/>
  <c r="K760" i="2"/>
  <c r="L760" i="2" s="1"/>
  <c r="K759" i="2"/>
  <c r="L759" i="2" s="1"/>
  <c r="K758" i="2"/>
  <c r="L758" i="2" s="1"/>
  <c r="K757" i="2"/>
  <c r="L757" i="2" s="1"/>
  <c r="K756" i="2"/>
  <c r="L756" i="2" s="1"/>
  <c r="K755" i="2"/>
  <c r="L755" i="2" s="1"/>
  <c r="K754" i="2"/>
  <c r="L754" i="2" s="1"/>
  <c r="K753" i="2"/>
  <c r="L753" i="2" s="1"/>
  <c r="K752" i="2"/>
  <c r="L752" i="2" s="1"/>
  <c r="K751" i="2"/>
  <c r="L751" i="2" s="1"/>
  <c r="K750" i="2"/>
  <c r="L750" i="2" s="1"/>
  <c r="K749" i="2"/>
  <c r="L749" i="2" s="1"/>
  <c r="K748" i="2"/>
  <c r="L748" i="2" s="1"/>
  <c r="K747" i="2"/>
  <c r="L747" i="2" s="1"/>
  <c r="K746" i="2"/>
  <c r="L746" i="2" s="1"/>
  <c r="K745" i="2"/>
  <c r="L745" i="2" s="1"/>
  <c r="K744" i="2"/>
  <c r="L744" i="2" s="1"/>
  <c r="K743" i="2"/>
  <c r="L743" i="2" s="1"/>
  <c r="K742" i="2"/>
  <c r="L742" i="2" s="1"/>
  <c r="K741" i="2"/>
  <c r="L741" i="2" s="1"/>
  <c r="K740" i="2"/>
  <c r="L740" i="2" s="1"/>
  <c r="K739" i="2"/>
  <c r="L739" i="2" s="1"/>
  <c r="K738" i="2"/>
  <c r="L738" i="2" s="1"/>
  <c r="K737" i="2"/>
  <c r="L737" i="2" s="1"/>
  <c r="K736" i="2"/>
  <c r="L736" i="2" s="1"/>
  <c r="K735" i="2"/>
  <c r="L735" i="2" s="1"/>
  <c r="K734" i="2"/>
  <c r="L734" i="2" s="1"/>
  <c r="K733" i="2"/>
  <c r="L733" i="2" s="1"/>
  <c r="K732" i="2"/>
  <c r="L732" i="2" s="1"/>
  <c r="K731" i="2"/>
  <c r="L731" i="2" s="1"/>
  <c r="K730" i="2"/>
  <c r="L730" i="2" s="1"/>
  <c r="K729" i="2"/>
  <c r="L729" i="2" s="1"/>
  <c r="K728" i="2"/>
  <c r="L728" i="2" s="1"/>
  <c r="K727" i="2"/>
  <c r="L727" i="2" s="1"/>
  <c r="K726" i="2"/>
  <c r="L726" i="2" s="1"/>
  <c r="K725" i="2"/>
  <c r="L725" i="2" s="1"/>
  <c r="K724" i="2"/>
  <c r="L724" i="2" s="1"/>
  <c r="K723" i="2"/>
  <c r="L723" i="2" s="1"/>
  <c r="K722" i="2"/>
  <c r="L722" i="2" s="1"/>
  <c r="K721" i="2"/>
  <c r="L721" i="2" s="1"/>
  <c r="K720" i="2"/>
  <c r="L720" i="2" s="1"/>
  <c r="K719" i="2"/>
  <c r="L719" i="2" s="1"/>
  <c r="K718" i="2"/>
  <c r="L718" i="2" s="1"/>
  <c r="K717" i="2"/>
  <c r="L717" i="2" s="1"/>
  <c r="K716" i="2"/>
  <c r="L716" i="2" s="1"/>
  <c r="K715" i="2"/>
  <c r="L715" i="2" s="1"/>
  <c r="K714" i="2"/>
  <c r="L714" i="2" s="1"/>
  <c r="K713" i="2"/>
  <c r="L713" i="2" s="1"/>
  <c r="K712" i="2"/>
  <c r="L712" i="2" s="1"/>
  <c r="K711" i="2"/>
  <c r="L711" i="2" s="1"/>
  <c r="K710" i="2"/>
  <c r="L710" i="2" s="1"/>
  <c r="K709" i="2"/>
  <c r="L709" i="2" s="1"/>
  <c r="K708" i="2"/>
  <c r="L708" i="2" s="1"/>
  <c r="K707" i="2"/>
  <c r="L707" i="2" s="1"/>
  <c r="K706" i="2"/>
  <c r="L706" i="2" s="1"/>
  <c r="K705" i="2"/>
  <c r="L705" i="2" s="1"/>
  <c r="K704" i="2"/>
  <c r="L704" i="2" s="1"/>
  <c r="K703" i="2"/>
  <c r="L703" i="2" s="1"/>
  <c r="K702" i="2"/>
  <c r="L702" i="2" s="1"/>
  <c r="K701" i="2"/>
  <c r="L701" i="2" s="1"/>
  <c r="K700" i="2"/>
  <c r="L700" i="2" s="1"/>
  <c r="K699" i="2"/>
  <c r="L699" i="2" s="1"/>
  <c r="K698" i="2"/>
  <c r="L698" i="2" s="1"/>
  <c r="K697" i="2"/>
  <c r="L697" i="2" s="1"/>
  <c r="K696" i="2"/>
  <c r="L696" i="2" s="1"/>
  <c r="K695" i="2"/>
  <c r="L695" i="2" s="1"/>
  <c r="K694" i="2"/>
  <c r="L694" i="2" s="1"/>
  <c r="K693" i="2"/>
  <c r="L693" i="2" s="1"/>
  <c r="K692" i="2"/>
  <c r="L692" i="2" s="1"/>
  <c r="K691" i="2"/>
  <c r="L691" i="2" s="1"/>
  <c r="K690" i="2"/>
  <c r="L690" i="2" s="1"/>
  <c r="K689" i="2"/>
  <c r="L689" i="2" s="1"/>
  <c r="K688" i="2"/>
  <c r="L688" i="2" s="1"/>
  <c r="K687" i="2"/>
  <c r="L687" i="2" s="1"/>
  <c r="K686" i="2"/>
  <c r="L686" i="2" s="1"/>
  <c r="K685" i="2"/>
  <c r="L685" i="2" s="1"/>
  <c r="K684" i="2"/>
  <c r="L684" i="2" s="1"/>
  <c r="K683" i="2"/>
  <c r="L683" i="2" s="1"/>
  <c r="K682" i="2"/>
  <c r="L682" i="2" s="1"/>
  <c r="K681" i="2"/>
  <c r="L681" i="2" s="1"/>
  <c r="L680" i="2"/>
  <c r="K680" i="2"/>
  <c r="K679" i="2"/>
  <c r="L679" i="2" s="1"/>
  <c r="K678" i="2"/>
  <c r="L678" i="2" s="1"/>
  <c r="K677" i="2"/>
  <c r="L677" i="2" s="1"/>
  <c r="L676" i="2"/>
  <c r="K676" i="2"/>
  <c r="K675" i="2"/>
  <c r="L675" i="2" s="1"/>
  <c r="K674" i="2"/>
  <c r="L674" i="2" s="1"/>
  <c r="K673" i="2"/>
  <c r="L673" i="2" s="1"/>
  <c r="K672" i="2"/>
  <c r="L672" i="2" s="1"/>
  <c r="K671" i="2"/>
  <c r="L671" i="2" s="1"/>
  <c r="K670" i="2"/>
  <c r="L670" i="2" s="1"/>
  <c r="K669" i="2"/>
  <c r="L669" i="2" s="1"/>
  <c r="K668" i="2"/>
  <c r="L668" i="2" s="1"/>
  <c r="K667" i="2"/>
  <c r="L667" i="2" s="1"/>
  <c r="K666" i="2"/>
  <c r="L666" i="2" s="1"/>
  <c r="K665" i="2"/>
  <c r="L665" i="2" s="1"/>
  <c r="K664" i="2"/>
  <c r="L664" i="2" s="1"/>
  <c r="K663" i="2"/>
  <c r="L663" i="2" s="1"/>
  <c r="K662" i="2"/>
  <c r="L662" i="2" s="1"/>
  <c r="K661" i="2"/>
  <c r="L661" i="2" s="1"/>
  <c r="K660" i="2"/>
  <c r="L660" i="2" s="1"/>
  <c r="K659" i="2"/>
  <c r="L659" i="2" s="1"/>
  <c r="K658" i="2"/>
  <c r="L658" i="2" s="1"/>
  <c r="K657" i="2"/>
  <c r="L657" i="2" s="1"/>
  <c r="K656" i="2"/>
  <c r="L656" i="2" s="1"/>
  <c r="K655" i="2"/>
  <c r="L655" i="2" s="1"/>
  <c r="K654" i="2"/>
  <c r="L654" i="2" s="1"/>
  <c r="K653" i="2"/>
  <c r="L653" i="2" s="1"/>
  <c r="K652" i="2"/>
  <c r="L652" i="2" s="1"/>
  <c r="K651" i="2"/>
  <c r="L651" i="2" s="1"/>
  <c r="K650" i="2"/>
  <c r="L650" i="2" s="1"/>
  <c r="K649" i="2"/>
  <c r="L649" i="2" s="1"/>
  <c r="K648" i="2"/>
  <c r="L648" i="2" s="1"/>
  <c r="K647" i="2"/>
  <c r="L647" i="2" s="1"/>
  <c r="K646" i="2"/>
  <c r="L646" i="2" s="1"/>
  <c r="K645" i="2"/>
  <c r="L645" i="2" s="1"/>
  <c r="K644" i="2"/>
  <c r="L644" i="2" s="1"/>
  <c r="K643" i="2"/>
  <c r="L643" i="2" s="1"/>
  <c r="K642" i="2"/>
  <c r="L642" i="2" s="1"/>
  <c r="L641" i="2"/>
  <c r="K641" i="2"/>
  <c r="K640" i="2"/>
  <c r="L640" i="2" s="1"/>
  <c r="K639" i="2"/>
  <c r="L639" i="2" s="1"/>
  <c r="L638" i="2"/>
  <c r="K638" i="2"/>
  <c r="K637" i="2"/>
  <c r="L637" i="2" s="1"/>
  <c r="K636" i="2"/>
  <c r="L636" i="2" s="1"/>
  <c r="K635" i="2"/>
  <c r="L635" i="2" s="1"/>
  <c r="K634" i="2"/>
  <c r="L634" i="2" s="1"/>
  <c r="L633" i="2"/>
  <c r="K633" i="2"/>
  <c r="K632" i="2"/>
  <c r="L632" i="2" s="1"/>
  <c r="K631" i="2"/>
  <c r="L631" i="2" s="1"/>
  <c r="L630" i="2"/>
  <c r="K630" i="2"/>
  <c r="K629" i="2"/>
  <c r="L629" i="2" s="1"/>
  <c r="K628" i="2"/>
  <c r="L628" i="2" s="1"/>
  <c r="K627" i="2"/>
  <c r="L627" i="2" s="1"/>
  <c r="K626" i="2"/>
  <c r="L626" i="2" s="1"/>
  <c r="L625" i="2"/>
  <c r="K625" i="2"/>
  <c r="K624" i="2"/>
  <c r="L624" i="2" s="1"/>
  <c r="K623" i="2"/>
  <c r="L623" i="2" s="1"/>
  <c r="K622" i="2"/>
  <c r="L622" i="2" s="1"/>
  <c r="K621" i="2"/>
  <c r="L621" i="2" s="1"/>
  <c r="K620" i="2"/>
  <c r="L620" i="2" s="1"/>
  <c r="K619" i="2"/>
  <c r="L619" i="2" s="1"/>
  <c r="K618" i="2"/>
  <c r="L618" i="2" s="1"/>
  <c r="K617" i="2"/>
  <c r="L617" i="2" s="1"/>
  <c r="K616" i="2"/>
  <c r="L616" i="2" s="1"/>
  <c r="K615" i="2"/>
  <c r="L615" i="2" s="1"/>
  <c r="L614" i="2"/>
  <c r="K614" i="2"/>
  <c r="K613" i="2"/>
  <c r="L613" i="2" s="1"/>
  <c r="K612" i="2"/>
  <c r="L612" i="2" s="1"/>
  <c r="K611" i="2"/>
  <c r="L611" i="2" s="1"/>
  <c r="K610" i="2"/>
  <c r="L610" i="2" s="1"/>
  <c r="L609" i="2"/>
  <c r="K609" i="2"/>
  <c r="K608" i="2"/>
  <c r="L608" i="2" s="1"/>
  <c r="K607" i="2"/>
  <c r="L607" i="2" s="1"/>
  <c r="K606" i="2"/>
  <c r="L606" i="2" s="1"/>
  <c r="K605" i="2"/>
  <c r="L605" i="2" s="1"/>
  <c r="K604" i="2"/>
  <c r="L604" i="2" s="1"/>
  <c r="K603" i="2"/>
  <c r="L603" i="2" s="1"/>
  <c r="K602" i="2"/>
  <c r="L602" i="2" s="1"/>
  <c r="K601" i="2"/>
  <c r="L601" i="2" s="1"/>
  <c r="K600" i="2"/>
  <c r="L600" i="2" s="1"/>
  <c r="K599" i="2"/>
  <c r="L599" i="2" s="1"/>
  <c r="L598" i="2"/>
  <c r="K598" i="2"/>
  <c r="K597" i="2"/>
  <c r="L597" i="2" s="1"/>
  <c r="K596" i="2"/>
  <c r="L596" i="2" s="1"/>
  <c r="K595" i="2"/>
  <c r="L595" i="2" s="1"/>
  <c r="K594" i="2"/>
  <c r="L594" i="2" s="1"/>
  <c r="L593" i="2"/>
  <c r="K593" i="2"/>
  <c r="K592" i="2"/>
  <c r="L592" i="2" s="1"/>
  <c r="K591" i="2"/>
  <c r="L591" i="2" s="1"/>
  <c r="K590" i="2"/>
  <c r="L590" i="2" s="1"/>
  <c r="K589" i="2"/>
  <c r="L589" i="2" s="1"/>
  <c r="K588" i="2"/>
  <c r="L588" i="2" s="1"/>
  <c r="K587" i="2"/>
  <c r="L587" i="2" s="1"/>
  <c r="K586" i="2"/>
  <c r="L586" i="2" s="1"/>
  <c r="K585" i="2"/>
  <c r="L585" i="2" s="1"/>
  <c r="K584" i="2"/>
  <c r="L584" i="2" s="1"/>
  <c r="K583" i="2"/>
  <c r="L583" i="2" s="1"/>
  <c r="K582" i="2"/>
  <c r="L582" i="2" s="1"/>
  <c r="K581" i="2"/>
  <c r="L581" i="2" s="1"/>
  <c r="K580" i="2"/>
  <c r="L580" i="2" s="1"/>
  <c r="K579" i="2"/>
  <c r="L579" i="2" s="1"/>
  <c r="K578" i="2"/>
  <c r="L578" i="2" s="1"/>
  <c r="K577" i="2"/>
  <c r="L577" i="2" s="1"/>
  <c r="L576" i="2"/>
  <c r="K576" i="2"/>
  <c r="K575" i="2"/>
  <c r="L575" i="2" s="1"/>
  <c r="K574" i="2"/>
  <c r="L574" i="2" s="1"/>
  <c r="K573" i="2"/>
  <c r="L573" i="2" s="1"/>
  <c r="K572" i="2"/>
  <c r="L572" i="2" s="1"/>
  <c r="K571" i="2"/>
  <c r="L571" i="2" s="1"/>
  <c r="K570" i="2"/>
  <c r="L570" i="2" s="1"/>
  <c r="K569" i="2"/>
  <c r="L569" i="2" s="1"/>
  <c r="K568" i="2"/>
  <c r="L568" i="2" s="1"/>
  <c r="K567" i="2"/>
  <c r="L567" i="2" s="1"/>
  <c r="K566" i="2"/>
  <c r="L566" i="2" s="1"/>
  <c r="K565" i="2"/>
  <c r="L565" i="2" s="1"/>
  <c r="K564" i="2"/>
  <c r="L564" i="2" s="1"/>
  <c r="K563" i="2"/>
  <c r="L563" i="2" s="1"/>
  <c r="K562" i="2"/>
  <c r="L562" i="2" s="1"/>
  <c r="K561" i="2"/>
  <c r="L561" i="2" s="1"/>
  <c r="K560" i="2"/>
  <c r="L560" i="2" s="1"/>
  <c r="K559" i="2"/>
  <c r="L559" i="2" s="1"/>
  <c r="K558" i="2"/>
  <c r="L558" i="2" s="1"/>
  <c r="K557" i="2"/>
  <c r="L557" i="2" s="1"/>
  <c r="K556" i="2"/>
  <c r="L556" i="2" s="1"/>
  <c r="K555" i="2"/>
  <c r="L555" i="2" s="1"/>
  <c r="K554" i="2"/>
  <c r="L554" i="2" s="1"/>
  <c r="K553" i="2"/>
  <c r="L553" i="2" s="1"/>
  <c r="K552" i="2"/>
  <c r="L552" i="2" s="1"/>
  <c r="K551" i="2"/>
  <c r="L551" i="2" s="1"/>
  <c r="K550" i="2"/>
  <c r="L550" i="2" s="1"/>
  <c r="K549" i="2"/>
  <c r="L549" i="2" s="1"/>
  <c r="K548" i="2"/>
  <c r="L548" i="2" s="1"/>
  <c r="K547" i="2"/>
  <c r="L547" i="2" s="1"/>
  <c r="K546" i="2"/>
  <c r="L546" i="2" s="1"/>
  <c r="K545" i="2"/>
  <c r="L545" i="2" s="1"/>
  <c r="K544" i="2"/>
  <c r="L544" i="2" s="1"/>
  <c r="K543" i="2"/>
  <c r="L543" i="2" s="1"/>
  <c r="K542" i="2"/>
  <c r="L542" i="2" s="1"/>
  <c r="K541" i="2"/>
  <c r="L541" i="2" s="1"/>
  <c r="K540" i="2"/>
  <c r="L540" i="2" s="1"/>
  <c r="K539" i="2"/>
  <c r="L539" i="2" s="1"/>
  <c r="K538" i="2"/>
  <c r="L538" i="2" s="1"/>
  <c r="K537" i="2"/>
  <c r="L537" i="2" s="1"/>
  <c r="K536" i="2"/>
  <c r="L536" i="2" s="1"/>
  <c r="K535" i="2"/>
  <c r="L535" i="2" s="1"/>
  <c r="K534" i="2"/>
  <c r="L534" i="2" s="1"/>
  <c r="K533" i="2"/>
  <c r="L533" i="2" s="1"/>
  <c r="K532" i="2"/>
  <c r="L532" i="2" s="1"/>
  <c r="K531" i="2"/>
  <c r="L531" i="2" s="1"/>
  <c r="K530" i="2"/>
  <c r="L530" i="2" s="1"/>
  <c r="K529" i="2"/>
  <c r="L529" i="2" s="1"/>
  <c r="K528" i="2"/>
  <c r="L528" i="2" s="1"/>
  <c r="K527" i="2"/>
  <c r="L527" i="2" s="1"/>
  <c r="K526" i="2"/>
  <c r="L526" i="2" s="1"/>
  <c r="K525" i="2"/>
  <c r="L525" i="2" s="1"/>
  <c r="L524" i="2"/>
  <c r="K524" i="2"/>
  <c r="K523" i="2"/>
  <c r="L523" i="2" s="1"/>
  <c r="K522" i="2"/>
  <c r="L522" i="2" s="1"/>
  <c r="K521" i="2"/>
  <c r="L521" i="2" s="1"/>
  <c r="K520" i="2"/>
  <c r="L520" i="2" s="1"/>
  <c r="K519" i="2"/>
  <c r="L519" i="2" s="1"/>
  <c r="K518" i="2"/>
  <c r="L518" i="2" s="1"/>
  <c r="K517" i="2"/>
  <c r="L517" i="2" s="1"/>
  <c r="K516" i="2"/>
  <c r="L516" i="2" s="1"/>
  <c r="K515" i="2"/>
  <c r="L515" i="2" s="1"/>
  <c r="K514" i="2"/>
  <c r="L514" i="2" s="1"/>
  <c r="K513" i="2"/>
  <c r="L513" i="2" s="1"/>
  <c r="K512" i="2"/>
  <c r="L512" i="2" s="1"/>
  <c r="K511" i="2"/>
  <c r="L511" i="2" s="1"/>
  <c r="K510" i="2"/>
  <c r="L510" i="2" s="1"/>
  <c r="K509" i="2" l="1"/>
  <c r="L509" i="2" s="1"/>
  <c r="K508" i="2"/>
  <c r="L508" i="2" s="1"/>
  <c r="K507" i="2"/>
  <c r="L507" i="2" s="1"/>
  <c r="K506" i="2"/>
  <c r="L506" i="2" s="1"/>
  <c r="K505" i="2"/>
  <c r="L505" i="2" s="1"/>
  <c r="K504" i="2"/>
  <c r="L504" i="2" s="1"/>
  <c r="K503" i="2"/>
  <c r="L503" i="2" s="1"/>
  <c r="K502" i="2"/>
  <c r="L502" i="2" s="1"/>
  <c r="K501" i="2"/>
  <c r="L501" i="2" s="1"/>
  <c r="K500" i="2"/>
  <c r="L500" i="2" s="1"/>
  <c r="K499" i="2"/>
  <c r="L499" i="2" s="1"/>
  <c r="K498" i="2"/>
  <c r="L498" i="2" s="1"/>
  <c r="K497" i="2"/>
  <c r="L497" i="2" s="1"/>
  <c r="K496" i="2"/>
  <c r="L496" i="2" s="1"/>
  <c r="K495" i="2"/>
  <c r="L495" i="2" s="1"/>
  <c r="K494" i="2"/>
  <c r="L494" i="2" s="1"/>
  <c r="K493" i="2"/>
  <c r="L493" i="2" s="1"/>
  <c r="K492" i="2"/>
  <c r="L492" i="2" s="1"/>
  <c r="K491" i="2"/>
  <c r="L491" i="2" s="1"/>
  <c r="K490" i="2"/>
  <c r="L490" i="2" s="1"/>
  <c r="K489" i="2"/>
  <c r="L489" i="2" s="1"/>
  <c r="K488" i="2"/>
  <c r="L488" i="2" s="1"/>
  <c r="K487" i="2"/>
  <c r="L487" i="2" s="1"/>
  <c r="K486" i="2"/>
  <c r="L486" i="2" s="1"/>
  <c r="K485" i="2"/>
  <c r="L485" i="2" s="1"/>
  <c r="K484" i="2"/>
  <c r="L484" i="2" s="1"/>
  <c r="K483" i="2"/>
  <c r="L483" i="2" s="1"/>
  <c r="K482" i="2"/>
  <c r="L482" i="2" s="1"/>
  <c r="K481" i="2"/>
  <c r="L481" i="2" s="1"/>
  <c r="K480" i="2"/>
  <c r="L480" i="2" s="1"/>
  <c r="K479" i="2"/>
  <c r="L479" i="2" s="1"/>
  <c r="K478" i="2"/>
  <c r="L478" i="2" s="1"/>
  <c r="K477" i="2"/>
  <c r="L477" i="2" s="1"/>
  <c r="K476" i="2"/>
  <c r="L476" i="2" s="1"/>
  <c r="K475" i="2"/>
  <c r="L475" i="2" s="1"/>
  <c r="K474" i="2"/>
  <c r="L474" i="2" s="1"/>
  <c r="K473" i="2"/>
  <c r="L473" i="2" s="1"/>
  <c r="K472" i="2"/>
  <c r="L472" i="2" s="1"/>
  <c r="K471" i="2"/>
  <c r="L471" i="2" s="1"/>
  <c r="K470" i="2"/>
  <c r="L470" i="2" s="1"/>
  <c r="K469" i="2"/>
  <c r="L469" i="2" s="1"/>
  <c r="K468" i="2"/>
  <c r="L468" i="2" s="1"/>
  <c r="K467" i="2"/>
  <c r="L467" i="2" s="1"/>
  <c r="K466" i="2"/>
  <c r="L466" i="2" s="1"/>
  <c r="K465" i="2"/>
  <c r="L465" i="2" s="1"/>
  <c r="K464" i="2"/>
  <c r="L464" i="2" s="1"/>
  <c r="K463" i="2"/>
  <c r="L463" i="2" s="1"/>
  <c r="K462" i="2"/>
  <c r="L462" i="2" s="1"/>
  <c r="K461" i="2"/>
  <c r="L461" i="2" s="1"/>
  <c r="K460" i="2"/>
  <c r="L460" i="2" s="1"/>
  <c r="K459" i="2"/>
  <c r="L459" i="2" s="1"/>
  <c r="K458" i="2"/>
  <c r="L458" i="2" s="1"/>
  <c r="K457" i="2"/>
  <c r="L457" i="2" s="1"/>
  <c r="K456" i="2"/>
  <c r="L456" i="2" s="1"/>
  <c r="K455" i="2"/>
  <c r="L455" i="2" s="1"/>
  <c r="K454" i="2"/>
  <c r="L454" i="2" s="1"/>
  <c r="K453" i="2"/>
  <c r="L453" i="2" s="1"/>
  <c r="K452" i="2"/>
  <c r="L452" i="2" s="1"/>
  <c r="K451" i="2"/>
  <c r="L451" i="2" s="1"/>
  <c r="K450" i="2"/>
  <c r="L450" i="2" s="1"/>
  <c r="K449" i="2"/>
  <c r="L449" i="2" s="1"/>
  <c r="K448" i="2"/>
  <c r="L448" i="2" s="1"/>
  <c r="K447" i="2"/>
  <c r="L447" i="2" s="1"/>
  <c r="K446" i="2"/>
  <c r="L446" i="2" s="1"/>
  <c r="K445" i="2"/>
  <c r="L445" i="2" s="1"/>
  <c r="K444" i="2"/>
  <c r="L444" i="2" s="1"/>
  <c r="K443" i="2"/>
  <c r="L443" i="2" s="1"/>
  <c r="K442" i="2"/>
  <c r="L442" i="2" s="1"/>
  <c r="K441" i="2"/>
  <c r="L441" i="2" s="1"/>
  <c r="K440" i="2"/>
  <c r="L440" i="2" s="1"/>
  <c r="K439" i="2"/>
  <c r="L439" i="2" s="1"/>
  <c r="K438" i="2"/>
  <c r="L438" i="2" s="1"/>
  <c r="K437" i="2"/>
  <c r="L437" i="2" s="1"/>
  <c r="K436" i="2"/>
  <c r="L436" i="2" s="1"/>
  <c r="K435" i="2"/>
  <c r="L435" i="2" s="1"/>
  <c r="K434" i="2"/>
  <c r="L434" i="2" s="1"/>
  <c r="K433" i="2"/>
  <c r="L433" i="2" s="1"/>
  <c r="K432" i="2"/>
  <c r="L432" i="2" s="1"/>
  <c r="K431" i="2"/>
  <c r="L431" i="2" s="1"/>
  <c r="K430" i="2"/>
  <c r="L430" i="2" s="1"/>
  <c r="K429" i="2"/>
  <c r="L429" i="2" s="1"/>
  <c r="K428" i="2"/>
  <c r="L428" i="2" s="1"/>
  <c r="K427" i="2"/>
  <c r="L427" i="2" s="1"/>
  <c r="K426" i="2"/>
  <c r="L426" i="2" s="1"/>
  <c r="K425" i="2"/>
  <c r="L425" i="2" s="1"/>
  <c r="K424" i="2"/>
  <c r="L424" i="2" s="1"/>
  <c r="K423" i="2"/>
  <c r="L423" i="2" s="1"/>
  <c r="K422" i="2"/>
  <c r="L422" i="2" s="1"/>
  <c r="K421" i="2"/>
  <c r="L421" i="2" s="1"/>
  <c r="K420" i="2"/>
  <c r="L420" i="2" s="1"/>
  <c r="K419" i="2"/>
  <c r="L419" i="2" s="1"/>
  <c r="K418" i="2"/>
  <c r="L418" i="2" s="1"/>
  <c r="K417" i="2"/>
  <c r="L417" i="2" s="1"/>
  <c r="K416" i="2"/>
  <c r="L416" i="2" s="1"/>
  <c r="K415" i="2"/>
  <c r="L415" i="2" s="1"/>
  <c r="K414" i="2"/>
  <c r="L414" i="2" s="1"/>
  <c r="K413" i="2"/>
  <c r="L413" i="2" s="1"/>
  <c r="L412" i="2"/>
  <c r="K412" i="2"/>
  <c r="K411" i="2"/>
  <c r="L411" i="2" s="1"/>
  <c r="K410" i="2"/>
  <c r="L410" i="2" s="1"/>
  <c r="K409" i="2"/>
  <c r="L409" i="2" s="1"/>
  <c r="K408" i="2"/>
  <c r="L408" i="2" s="1"/>
  <c r="K407" i="2"/>
  <c r="L407" i="2" s="1"/>
  <c r="K406" i="2"/>
  <c r="L406" i="2" s="1"/>
  <c r="K405" i="2"/>
  <c r="L405" i="2" s="1"/>
  <c r="K404" i="2"/>
  <c r="L404" i="2" s="1"/>
  <c r="K403" i="2"/>
  <c r="L403" i="2" s="1"/>
  <c r="K402" i="2"/>
  <c r="L402" i="2" s="1"/>
  <c r="K401" i="2"/>
  <c r="L401" i="2" s="1"/>
  <c r="K400" i="2"/>
  <c r="L400" i="2" s="1"/>
  <c r="K399" i="2"/>
  <c r="L399" i="2" s="1"/>
  <c r="K398" i="2"/>
  <c r="L398" i="2" s="1"/>
  <c r="K397" i="2"/>
  <c r="L397" i="2" s="1"/>
  <c r="K396" i="2"/>
  <c r="L396" i="2" s="1"/>
  <c r="K395" i="2"/>
  <c r="L395" i="2" s="1"/>
  <c r="K394" i="2"/>
  <c r="L394" i="2" s="1"/>
  <c r="K393" i="2"/>
  <c r="L393" i="2" s="1"/>
  <c r="K392" i="2"/>
  <c r="L392" i="2" s="1"/>
  <c r="K391" i="2"/>
  <c r="L391" i="2" s="1"/>
  <c r="K390" i="2"/>
  <c r="L390" i="2" s="1"/>
  <c r="K389" i="2"/>
  <c r="L389" i="2" s="1"/>
  <c r="K388" i="2"/>
  <c r="L388" i="2" s="1"/>
  <c r="K387" i="2"/>
  <c r="L387" i="2" s="1"/>
  <c r="K386" i="2"/>
  <c r="L386" i="2" s="1"/>
  <c r="K385" i="2"/>
  <c r="L385" i="2" s="1"/>
  <c r="K384" i="2"/>
  <c r="L384" i="2" s="1"/>
  <c r="K383" i="2"/>
  <c r="L383" i="2" s="1"/>
  <c r="K382" i="2"/>
  <c r="L382" i="2" s="1"/>
  <c r="K381" i="2"/>
  <c r="L381" i="2" s="1"/>
  <c r="K380" i="2"/>
  <c r="L380" i="2" s="1"/>
  <c r="K379" i="2"/>
  <c r="L379" i="2" s="1"/>
  <c r="K378" i="2"/>
  <c r="L378" i="2" s="1"/>
  <c r="K377" i="2"/>
  <c r="L377" i="2" s="1"/>
  <c r="K376" i="2"/>
  <c r="L376" i="2" s="1"/>
  <c r="K375" i="2"/>
  <c r="L375" i="2" s="1"/>
  <c r="K374" i="2"/>
  <c r="L374" i="2" s="1"/>
  <c r="K373" i="2"/>
  <c r="L373" i="2" s="1"/>
  <c r="K372" i="2"/>
  <c r="L372" i="2" s="1"/>
  <c r="K371" i="2"/>
  <c r="L371" i="2" s="1"/>
  <c r="K370" i="2"/>
  <c r="L370" i="2" s="1"/>
  <c r="K369" i="2"/>
  <c r="L369" i="2" s="1"/>
  <c r="K368" i="2"/>
  <c r="L368" i="2" s="1"/>
  <c r="K367" i="2"/>
  <c r="L367" i="2" s="1"/>
  <c r="K366" i="2"/>
  <c r="L366" i="2" s="1"/>
  <c r="K365" i="2"/>
  <c r="L365" i="2" s="1"/>
  <c r="K364" i="2"/>
  <c r="L364" i="2" s="1"/>
  <c r="K363" i="2"/>
  <c r="L363" i="2" s="1"/>
  <c r="K362" i="2"/>
  <c r="L362" i="2" s="1"/>
  <c r="K361" i="2"/>
  <c r="L361" i="2" s="1"/>
  <c r="K360" i="2"/>
  <c r="L360" i="2" s="1"/>
  <c r="K359" i="2"/>
  <c r="L359" i="2" s="1"/>
  <c r="K358" i="2"/>
  <c r="L358" i="2" s="1"/>
  <c r="K357" i="2"/>
  <c r="L357" i="2" s="1"/>
  <c r="K356" i="2"/>
  <c r="L356" i="2" s="1"/>
  <c r="K355" i="2"/>
  <c r="L355" i="2" s="1"/>
  <c r="K354" i="2"/>
  <c r="L354" i="2" s="1"/>
  <c r="K353" i="2"/>
  <c r="L353" i="2" s="1"/>
  <c r="K352" i="2"/>
  <c r="L352" i="2" s="1"/>
  <c r="K351" i="2"/>
  <c r="L351" i="2" s="1"/>
  <c r="K350" i="2"/>
  <c r="L350" i="2" s="1"/>
  <c r="K349" i="2"/>
  <c r="L349" i="2" s="1"/>
  <c r="K348" i="2"/>
  <c r="L348" i="2" s="1"/>
  <c r="K347" i="2"/>
  <c r="L347" i="2" s="1"/>
  <c r="K346" i="2"/>
  <c r="L346" i="2" s="1"/>
  <c r="K345" i="2"/>
  <c r="L345" i="2" s="1"/>
  <c r="K344" i="2"/>
  <c r="L344" i="2" s="1"/>
  <c r="K343" i="2"/>
  <c r="L343" i="2" s="1"/>
  <c r="K342" i="2"/>
  <c r="L342" i="2" s="1"/>
  <c r="K341" i="2"/>
  <c r="L341" i="2" s="1"/>
  <c r="K340" i="2"/>
  <c r="L340" i="2" s="1"/>
  <c r="K339" i="2"/>
  <c r="L339" i="2" s="1"/>
  <c r="K338" i="2"/>
  <c r="L338" i="2" s="1"/>
  <c r="K337" i="2"/>
  <c r="L337" i="2" s="1"/>
  <c r="K336" i="2"/>
  <c r="L336" i="2" s="1"/>
  <c r="K335" i="2"/>
  <c r="L335" i="2" s="1"/>
  <c r="K334" i="2"/>
  <c r="L334" i="2" s="1"/>
  <c r="K333" i="2"/>
  <c r="L333" i="2" s="1"/>
  <c r="K332" i="2"/>
  <c r="L332" i="2" s="1"/>
  <c r="K331" i="2"/>
  <c r="L331" i="2" s="1"/>
  <c r="K330" i="2"/>
  <c r="L330" i="2" s="1"/>
  <c r="K329" i="2"/>
  <c r="L329" i="2" s="1"/>
  <c r="K328" i="2"/>
  <c r="L328" i="2" s="1"/>
  <c r="K327" i="2"/>
  <c r="L327" i="2" s="1"/>
  <c r="K326" i="2"/>
  <c r="L326" i="2" s="1"/>
  <c r="K325" i="2"/>
  <c r="L325" i="2" s="1"/>
  <c r="K324" i="2"/>
  <c r="L324" i="2" s="1"/>
  <c r="K323" i="2"/>
  <c r="L323" i="2" s="1"/>
  <c r="K322" i="2"/>
  <c r="L322" i="2" s="1"/>
  <c r="K321" i="2"/>
  <c r="L321" i="2" s="1"/>
  <c r="K320" i="2"/>
  <c r="L320" i="2" s="1"/>
  <c r="K319" i="2"/>
  <c r="L319" i="2" s="1"/>
  <c r="K318" i="2"/>
  <c r="L318" i="2" s="1"/>
  <c r="K317" i="2"/>
  <c r="L317" i="2" s="1"/>
  <c r="K316" i="2"/>
  <c r="L316" i="2" s="1"/>
  <c r="K315" i="2"/>
  <c r="L315" i="2" s="1"/>
  <c r="K314" i="2"/>
  <c r="L314" i="2" s="1"/>
  <c r="K313" i="2"/>
  <c r="L313" i="2" s="1"/>
  <c r="K312" i="2"/>
  <c r="L312" i="2" s="1"/>
  <c r="K311" i="2"/>
  <c r="L311" i="2" s="1"/>
  <c r="K310" i="2"/>
  <c r="L310" i="2" s="1"/>
  <c r="K309" i="2"/>
  <c r="L309" i="2" s="1"/>
  <c r="K308" i="2"/>
  <c r="L308" i="2" s="1"/>
  <c r="K307" i="2"/>
  <c r="L307" i="2" s="1"/>
  <c r="K306" i="2"/>
  <c r="L306" i="2" s="1"/>
  <c r="K305" i="2"/>
  <c r="L305" i="2" s="1"/>
  <c r="K304" i="2"/>
  <c r="L304" i="2" s="1"/>
  <c r="K303" i="2"/>
  <c r="L303" i="2" s="1"/>
  <c r="K302" i="2"/>
  <c r="L302" i="2" s="1"/>
  <c r="K301" i="2"/>
  <c r="L301" i="2" s="1"/>
  <c r="K300" i="2"/>
  <c r="L300" i="2" s="1"/>
  <c r="K299" i="2"/>
  <c r="L299" i="2" s="1"/>
  <c r="K298" i="2"/>
  <c r="L298" i="2" s="1"/>
  <c r="K297" i="2"/>
  <c r="L297" i="2" s="1"/>
  <c r="K296" i="2"/>
  <c r="L296" i="2" s="1"/>
  <c r="K295" i="2"/>
  <c r="L295" i="2" s="1"/>
  <c r="K294" i="2"/>
  <c r="L294" i="2" s="1"/>
  <c r="K293" i="2"/>
  <c r="L293" i="2" s="1"/>
  <c r="K292" i="2"/>
  <c r="L292" i="2" s="1"/>
  <c r="K291" i="2"/>
  <c r="L291" i="2" s="1"/>
  <c r="K290" i="2"/>
  <c r="L290" i="2" s="1"/>
  <c r="K289" i="2"/>
  <c r="L289" i="2" s="1"/>
  <c r="K288" i="2"/>
  <c r="L288" i="2" s="1"/>
  <c r="K287" i="2"/>
  <c r="L287" i="2" s="1"/>
  <c r="K286" i="2"/>
  <c r="L286" i="2" s="1"/>
  <c r="K285" i="2"/>
  <c r="L285" i="2" s="1"/>
  <c r="K284" i="2"/>
  <c r="L284" i="2" s="1"/>
  <c r="K283" i="2"/>
  <c r="L283" i="2" s="1"/>
  <c r="K282" i="2"/>
  <c r="L282" i="2" s="1"/>
  <c r="K281" i="2"/>
  <c r="L281" i="2" s="1"/>
  <c r="K280" i="2"/>
  <c r="L280" i="2" s="1"/>
  <c r="K279" i="2"/>
  <c r="L279" i="2" s="1"/>
  <c r="K278" i="2"/>
  <c r="L278" i="2" s="1"/>
  <c r="K277" i="2"/>
  <c r="L277" i="2" s="1"/>
  <c r="K276" i="2"/>
  <c r="L276" i="2" s="1"/>
  <c r="K275" i="2"/>
  <c r="L275" i="2" s="1"/>
  <c r="K274" i="2"/>
  <c r="L274" i="2" s="1"/>
  <c r="K273" i="2"/>
  <c r="L273" i="2" s="1"/>
  <c r="K272" i="2"/>
  <c r="L272" i="2" s="1"/>
  <c r="K271" i="2"/>
  <c r="L271" i="2" s="1"/>
  <c r="K270" i="2"/>
  <c r="L270" i="2" s="1"/>
  <c r="K269" i="2"/>
  <c r="L269" i="2" s="1"/>
  <c r="K268" i="2"/>
  <c r="L268" i="2" s="1"/>
  <c r="K267" i="2"/>
  <c r="L267" i="2" s="1"/>
  <c r="K266" i="2"/>
  <c r="L266" i="2" s="1"/>
  <c r="K265" i="2"/>
  <c r="L265" i="2" s="1"/>
  <c r="K264" i="2"/>
  <c r="L264" i="2" s="1"/>
  <c r="K263" i="2"/>
  <c r="L263" i="2" s="1"/>
  <c r="K262" i="2"/>
  <c r="L262" i="2" s="1"/>
  <c r="K261" i="2"/>
  <c r="L261" i="2" s="1"/>
  <c r="K260" i="2"/>
  <c r="L260" i="2" s="1"/>
  <c r="K259" i="2"/>
  <c r="L259" i="2" s="1"/>
  <c r="K258" i="2"/>
  <c r="L258" i="2" s="1"/>
  <c r="K257" i="2"/>
  <c r="L257" i="2" s="1"/>
  <c r="K256" i="2"/>
  <c r="L256" i="2" s="1"/>
  <c r="K255" i="2"/>
  <c r="L255" i="2" s="1"/>
  <c r="K254" i="2"/>
  <c r="L254" i="2" s="1"/>
  <c r="K253" i="2"/>
  <c r="L253" i="2" s="1"/>
  <c r="K252" i="2"/>
  <c r="L252" i="2" s="1"/>
  <c r="K251" i="2"/>
  <c r="L251" i="2" s="1"/>
  <c r="K250" i="2"/>
  <c r="L250" i="2" s="1"/>
  <c r="K249" i="2"/>
  <c r="L249" i="2" s="1"/>
  <c r="K248" i="2"/>
  <c r="L248" i="2" s="1"/>
  <c r="K247" i="2"/>
  <c r="L247" i="2" s="1"/>
  <c r="K246" i="2"/>
  <c r="L246" i="2" s="1"/>
  <c r="K245" i="2"/>
  <c r="L245" i="2" s="1"/>
  <c r="K244" i="2"/>
  <c r="L244" i="2" s="1"/>
  <c r="K243" i="2"/>
  <c r="L243" i="2" s="1"/>
  <c r="K242" i="2"/>
  <c r="L242" i="2" s="1"/>
  <c r="K241" i="2"/>
  <c r="L241" i="2" s="1"/>
  <c r="K240" i="2"/>
  <c r="L240" i="2" s="1"/>
  <c r="K239" i="2"/>
  <c r="L239" i="2" s="1"/>
  <c r="K238" i="2"/>
  <c r="L238" i="2" s="1"/>
  <c r="K237" i="2"/>
  <c r="L237" i="2" s="1"/>
  <c r="K236" i="2"/>
  <c r="L236" i="2" s="1"/>
  <c r="K235" i="2"/>
  <c r="L235" i="2" s="1"/>
  <c r="K234" i="2"/>
  <c r="L234" i="2" s="1"/>
  <c r="K233" i="2"/>
  <c r="L233" i="2" s="1"/>
  <c r="K232" i="2"/>
  <c r="L232" i="2" s="1"/>
  <c r="K231" i="2"/>
  <c r="L231" i="2" s="1"/>
  <c r="K230" i="2"/>
  <c r="L230" i="2" s="1"/>
  <c r="K229" i="2"/>
  <c r="L229" i="2" s="1"/>
  <c r="K228" i="2"/>
  <c r="L228" i="2" s="1"/>
  <c r="K227" i="2"/>
  <c r="L227" i="2" s="1"/>
  <c r="K226" i="2"/>
  <c r="L226" i="2" s="1"/>
  <c r="K225" i="2"/>
  <c r="L225" i="2" s="1"/>
  <c r="K224" i="2"/>
  <c r="L224" i="2" s="1"/>
  <c r="K223" i="2"/>
  <c r="L223" i="2" s="1"/>
  <c r="K222" i="2"/>
  <c r="L222" i="2" s="1"/>
  <c r="K221" i="2"/>
  <c r="L221" i="2" s="1"/>
  <c r="K220" i="2"/>
  <c r="L220" i="2" s="1"/>
  <c r="K219" i="2"/>
  <c r="L219" i="2" s="1"/>
  <c r="K218" i="2"/>
  <c r="L218" i="2" s="1"/>
  <c r="K217" i="2"/>
  <c r="L217" i="2" s="1"/>
  <c r="K216" i="2"/>
  <c r="L216" i="2" s="1"/>
  <c r="K215" i="2"/>
  <c r="L215" i="2" s="1"/>
  <c r="K214" i="2"/>
  <c r="L214" i="2" s="1"/>
  <c r="K213" i="2"/>
  <c r="L213" i="2" s="1"/>
  <c r="K212" i="2"/>
  <c r="L212" i="2" s="1"/>
  <c r="K211" i="2"/>
  <c r="L211" i="2" s="1"/>
  <c r="K210" i="2"/>
  <c r="L210" i="2" s="1"/>
  <c r="K209" i="2"/>
  <c r="L209" i="2" s="1"/>
  <c r="K208" i="2"/>
  <c r="L208" i="2" s="1"/>
  <c r="K207" i="2"/>
  <c r="L207" i="2" s="1"/>
  <c r="K206" i="2"/>
  <c r="L206" i="2" s="1"/>
  <c r="K205" i="2"/>
  <c r="L205" i="2" s="1"/>
  <c r="K204" i="2"/>
  <c r="L204" i="2" s="1"/>
  <c r="K203" i="2"/>
  <c r="L203" i="2" s="1"/>
  <c r="K202" i="2"/>
  <c r="L202" i="2" s="1"/>
  <c r="K201" i="2"/>
  <c r="L201" i="2" s="1"/>
  <c r="K200" i="2"/>
  <c r="L200" i="2" s="1"/>
  <c r="K199" i="2"/>
  <c r="L199" i="2" s="1"/>
  <c r="K198" i="2"/>
  <c r="L198" i="2" s="1"/>
  <c r="K197" i="2"/>
  <c r="L197" i="2" s="1"/>
  <c r="K196" i="2"/>
  <c r="L196" i="2" s="1"/>
  <c r="K195" i="2"/>
  <c r="L195" i="2" s="1"/>
  <c r="K194" i="2"/>
  <c r="L194" i="2" s="1"/>
  <c r="K193" i="2"/>
  <c r="L193" i="2" s="1"/>
  <c r="K192" i="2"/>
  <c r="L192" i="2" s="1"/>
  <c r="K191" i="2"/>
  <c r="L191" i="2" s="1"/>
  <c r="K190" i="2"/>
  <c r="L190" i="2" s="1"/>
  <c r="K189" i="2"/>
  <c r="L189" i="2" s="1"/>
  <c r="K188" i="2"/>
  <c r="L188" i="2" s="1"/>
  <c r="K187" i="2"/>
  <c r="L187" i="2" s="1"/>
  <c r="K186" i="2"/>
  <c r="L186" i="2" s="1"/>
  <c r="K185" i="2"/>
  <c r="L185" i="2" s="1"/>
  <c r="K184" i="2"/>
  <c r="L184" i="2" s="1"/>
  <c r="K183" i="2"/>
  <c r="L183" i="2" s="1"/>
  <c r="K182" i="2"/>
  <c r="L182" i="2" s="1"/>
  <c r="K181" i="2"/>
  <c r="L181" i="2" s="1"/>
  <c r="K180" i="2"/>
  <c r="L180" i="2" s="1"/>
  <c r="K179" i="2"/>
  <c r="L179" i="2" s="1"/>
  <c r="K178" i="2"/>
  <c r="L178" i="2" s="1"/>
  <c r="K177" i="2"/>
  <c r="L177" i="2" s="1"/>
  <c r="K176" i="2"/>
  <c r="L176" i="2" s="1"/>
  <c r="K175" i="2"/>
  <c r="L175" i="2" s="1"/>
  <c r="K174" i="2"/>
  <c r="L174" i="2" s="1"/>
  <c r="K173" i="2"/>
  <c r="L173" i="2" s="1"/>
  <c r="K172" i="2"/>
  <c r="L172" i="2" s="1"/>
  <c r="K171" i="2"/>
  <c r="L171" i="2" s="1"/>
  <c r="K170" i="2"/>
  <c r="L170" i="2" s="1"/>
  <c r="K169" i="2"/>
  <c r="L169" i="2" s="1"/>
  <c r="K168" i="2"/>
  <c r="L168" i="2" s="1"/>
  <c r="K167" i="2"/>
  <c r="L167" i="2" s="1"/>
  <c r="K166" i="2"/>
  <c r="L166" i="2" s="1"/>
  <c r="K165" i="2"/>
  <c r="L165" i="2" s="1"/>
  <c r="K164" i="2"/>
  <c r="L164" i="2" s="1"/>
  <c r="K163" i="2"/>
  <c r="L163" i="2" s="1"/>
  <c r="K162" i="2"/>
  <c r="L162" i="2" s="1"/>
  <c r="K161" i="2"/>
  <c r="L161" i="2" s="1"/>
  <c r="K160" i="2"/>
  <c r="L160" i="2" s="1"/>
  <c r="K159" i="2"/>
  <c r="L159" i="2" s="1"/>
  <c r="K158" i="2"/>
  <c r="L158" i="2" s="1"/>
  <c r="K157" i="2"/>
  <c r="L157" i="2" s="1"/>
  <c r="K156" i="2"/>
  <c r="L156" i="2" s="1"/>
  <c r="K155" i="2"/>
  <c r="L155" i="2" s="1"/>
  <c r="K154" i="2"/>
  <c r="L154" i="2" s="1"/>
  <c r="K153" i="2"/>
  <c r="L153" i="2" s="1"/>
  <c r="K152" i="2"/>
  <c r="L152" i="2" s="1"/>
  <c r="K151" i="2"/>
  <c r="L151" i="2" s="1"/>
  <c r="K150" i="2"/>
  <c r="L150" i="2" s="1"/>
  <c r="K149" i="2"/>
  <c r="L149" i="2" s="1"/>
  <c r="K148" i="2"/>
  <c r="L148" i="2" s="1"/>
  <c r="K147" i="2"/>
  <c r="L147" i="2" s="1"/>
  <c r="K146" i="2"/>
  <c r="L146" i="2" s="1"/>
  <c r="K145" i="2"/>
  <c r="L145" i="2" s="1"/>
  <c r="K144" i="2"/>
  <c r="L144" i="2" s="1"/>
  <c r="K143" i="2"/>
  <c r="L143" i="2" s="1"/>
  <c r="K142" i="2"/>
  <c r="L142" i="2" s="1"/>
  <c r="K141" i="2"/>
  <c r="L141" i="2" s="1"/>
  <c r="K140" i="2"/>
  <c r="L140" i="2" s="1"/>
  <c r="K139" i="2"/>
  <c r="L139" i="2" s="1"/>
  <c r="K138" i="2"/>
  <c r="L138" i="2" s="1"/>
  <c r="K137" i="2"/>
  <c r="L137" i="2" s="1"/>
  <c r="K136" i="2"/>
  <c r="L136" i="2" s="1"/>
  <c r="K135" i="2"/>
  <c r="L135" i="2" s="1"/>
  <c r="K134" i="2"/>
  <c r="L134" i="2" s="1"/>
  <c r="K133" i="2"/>
  <c r="L133" i="2" s="1"/>
  <c r="K132" i="2"/>
  <c r="L132" i="2" s="1"/>
  <c r="K131" i="2"/>
  <c r="L131" i="2" s="1"/>
  <c r="K130" i="2"/>
  <c r="L130" i="2" s="1"/>
  <c r="K129" i="2"/>
  <c r="L129" i="2" s="1"/>
  <c r="K128" i="2"/>
  <c r="L128" i="2" s="1"/>
  <c r="K127" i="2"/>
  <c r="L127" i="2" s="1"/>
  <c r="K126" i="2"/>
  <c r="L126" i="2" s="1"/>
  <c r="K125" i="2"/>
  <c r="L125" i="2" s="1"/>
  <c r="K124" i="2"/>
  <c r="L124" i="2" s="1"/>
  <c r="K123" i="2"/>
  <c r="L123" i="2" s="1"/>
  <c r="K122" i="2"/>
  <c r="L122" i="2" s="1"/>
  <c r="K121" i="2"/>
  <c r="L121" i="2" s="1"/>
  <c r="K120" i="2"/>
  <c r="L120" i="2" s="1"/>
  <c r="K119" i="2"/>
  <c r="L119" i="2" s="1"/>
  <c r="K118" i="2"/>
  <c r="L118" i="2" s="1"/>
  <c r="K117" i="2"/>
  <c r="L117" i="2" s="1"/>
  <c r="K116" i="2"/>
  <c r="L116" i="2" s="1"/>
  <c r="K115" i="2"/>
  <c r="L115" i="2" s="1"/>
  <c r="K114" i="2"/>
  <c r="L114" i="2" s="1"/>
  <c r="K113" i="2"/>
  <c r="L113" i="2" s="1"/>
  <c r="K112" i="2"/>
  <c r="L112" i="2" s="1"/>
  <c r="K111" i="2"/>
  <c r="L111" i="2" s="1"/>
  <c r="K110" i="2"/>
  <c r="L110" i="2" s="1"/>
  <c r="K109" i="2"/>
  <c r="L109" i="2" s="1"/>
  <c r="K108" i="2"/>
  <c r="L108" i="2" s="1"/>
  <c r="K107" i="2"/>
  <c r="L107" i="2" s="1"/>
  <c r="K106" i="2"/>
  <c r="L106" i="2" s="1"/>
  <c r="K105" i="2"/>
  <c r="L105" i="2" s="1"/>
  <c r="K104" i="2"/>
  <c r="L104" i="2" s="1"/>
  <c r="K103" i="2"/>
  <c r="L103" i="2" s="1"/>
  <c r="K102" i="2"/>
  <c r="L102" i="2" s="1"/>
  <c r="K101" i="2"/>
  <c r="L101" i="2" s="1"/>
  <c r="K100" i="2"/>
  <c r="L100" i="2" s="1"/>
  <c r="K99" i="2"/>
  <c r="L99" i="2" s="1"/>
  <c r="K98" i="2"/>
  <c r="L98" i="2" s="1"/>
  <c r="K97" i="2"/>
  <c r="L97" i="2" s="1"/>
  <c r="K96" i="2"/>
  <c r="L96" i="2" s="1"/>
  <c r="K95" i="2"/>
  <c r="L95" i="2" s="1"/>
  <c r="K94" i="2"/>
  <c r="L94" i="2" s="1"/>
  <c r="K93" i="2"/>
  <c r="L93" i="2" s="1"/>
  <c r="K92" i="2"/>
  <c r="L92" i="2" s="1"/>
  <c r="K91" i="2"/>
  <c r="L91" i="2" s="1"/>
  <c r="K90" i="2"/>
  <c r="L90" i="2" s="1"/>
  <c r="K89" i="2"/>
  <c r="L89" i="2" s="1"/>
  <c r="K88" i="2"/>
  <c r="L88" i="2" s="1"/>
  <c r="K87" i="2"/>
  <c r="L87" i="2" s="1"/>
  <c r="K86" i="2"/>
  <c r="L86" i="2" s="1"/>
  <c r="K85" i="2"/>
  <c r="L85" i="2" s="1"/>
  <c r="K84" i="2"/>
  <c r="L84" i="2" s="1"/>
  <c r="K83" i="2"/>
  <c r="L83" i="2" s="1"/>
  <c r="K82" i="2"/>
  <c r="L82" i="2" s="1"/>
  <c r="K81" i="2"/>
  <c r="L81" i="2" s="1"/>
  <c r="K80" i="2"/>
  <c r="L80" i="2" s="1"/>
  <c r="K79" i="2"/>
  <c r="L79" i="2" s="1"/>
  <c r="K78" i="2"/>
  <c r="L78" i="2" s="1"/>
  <c r="K77" i="2"/>
  <c r="L77" i="2" s="1"/>
  <c r="K76" i="2"/>
  <c r="L76" i="2" s="1"/>
  <c r="K75" i="2"/>
  <c r="L75" i="2" s="1"/>
  <c r="K74" i="2"/>
  <c r="L74" i="2" s="1"/>
  <c r="K73" i="2"/>
  <c r="L73" i="2" s="1"/>
  <c r="K72" i="2"/>
  <c r="L72" i="2" s="1"/>
  <c r="K71" i="2"/>
  <c r="L71" i="2" s="1"/>
  <c r="K70" i="2"/>
  <c r="L70" i="2" s="1"/>
  <c r="K69" i="2"/>
  <c r="L69" i="2" s="1"/>
  <c r="K68" i="2"/>
  <c r="L68" i="2" s="1"/>
  <c r="K67" i="2"/>
  <c r="L67" i="2" s="1"/>
  <c r="K66" i="2"/>
  <c r="L66" i="2" s="1"/>
  <c r="K65" i="2"/>
  <c r="L65" i="2" s="1"/>
  <c r="K64" i="2"/>
  <c r="L64" i="2" s="1"/>
  <c r="K63" i="2"/>
  <c r="L63" i="2" s="1"/>
  <c r="K62" i="2"/>
  <c r="L62" i="2" s="1"/>
  <c r="K61" i="2"/>
  <c r="L61" i="2" s="1"/>
  <c r="K60" i="2"/>
  <c r="L60" i="2" s="1"/>
  <c r="K59" i="2"/>
  <c r="L59" i="2" s="1"/>
  <c r="K58" i="2"/>
  <c r="L58" i="2" s="1"/>
  <c r="K57" i="2"/>
  <c r="L57" i="2" s="1"/>
  <c r="K56" i="2"/>
  <c r="L56" i="2" s="1"/>
  <c r="K55" i="2"/>
  <c r="L55" i="2" s="1"/>
  <c r="K54" i="2"/>
  <c r="L54" i="2" s="1"/>
  <c r="K53" i="2"/>
  <c r="L53" i="2" s="1"/>
  <c r="K52" i="2"/>
  <c r="L52" i="2" s="1"/>
  <c r="K51" i="2"/>
  <c r="L51" i="2" s="1"/>
  <c r="K50" i="2"/>
  <c r="L50" i="2" s="1"/>
  <c r="K49" i="2"/>
  <c r="L49" i="2" s="1"/>
  <c r="K48" i="2"/>
  <c r="L48" i="2" s="1"/>
  <c r="K47" i="2"/>
  <c r="L47" i="2" s="1"/>
  <c r="K46" i="2"/>
  <c r="L46" i="2" s="1"/>
  <c r="K45" i="2"/>
  <c r="L45" i="2" s="1"/>
  <c r="K44" i="2"/>
  <c r="L44" i="2" s="1"/>
  <c r="K43" i="2"/>
  <c r="L43" i="2" s="1"/>
  <c r="K42" i="2"/>
  <c r="L42" i="2" s="1"/>
  <c r="K41" i="2"/>
  <c r="L41" i="2" s="1"/>
  <c r="K40" i="2"/>
  <c r="L40" i="2" s="1"/>
  <c r="K39" i="2"/>
  <c r="L39" i="2" s="1"/>
  <c r="K38" i="2"/>
  <c r="L38" i="2" s="1"/>
  <c r="K37" i="2"/>
  <c r="L37" i="2" s="1"/>
  <c r="K36" i="2"/>
  <c r="L36" i="2" s="1"/>
  <c r="K35" i="2"/>
  <c r="L35" i="2" s="1"/>
  <c r="K34" i="2"/>
  <c r="L34" i="2" s="1"/>
  <c r="K33" i="2"/>
  <c r="L33" i="2" s="1"/>
  <c r="K32" i="2"/>
  <c r="L32" i="2" s="1"/>
  <c r="K31" i="2"/>
  <c r="L31" i="2" s="1"/>
  <c r="K30" i="2"/>
  <c r="L30" i="2" s="1"/>
  <c r="K29" i="2"/>
  <c r="L29" i="2" s="1"/>
  <c r="K28" i="2"/>
  <c r="L28" i="2" s="1"/>
  <c r="K27" i="2"/>
  <c r="L27" i="2" s="1"/>
  <c r="K26" i="2"/>
  <c r="L26" i="2" s="1"/>
  <c r="K25" i="2"/>
  <c r="L25" i="2" s="1"/>
  <c r="K24" i="2"/>
  <c r="L24" i="2" s="1"/>
  <c r="K23" i="2"/>
  <c r="L23" i="2" s="1"/>
  <c r="K22" i="2"/>
  <c r="L22" i="2" s="1"/>
  <c r="K21" i="2"/>
  <c r="L21" i="2" s="1"/>
  <c r="K20" i="2"/>
  <c r="L20" i="2" s="1"/>
  <c r="K19" i="2"/>
  <c r="L19" i="2" s="1"/>
  <c r="K18" i="2"/>
  <c r="L18" i="2" s="1"/>
  <c r="K17" i="2"/>
  <c r="L17" i="2" s="1"/>
  <c r="K16" i="2"/>
  <c r="L16" i="2" s="1"/>
  <c r="K15" i="2"/>
  <c r="L15" i="2" s="1"/>
  <c r="K14" i="2"/>
  <c r="L14" i="2" s="1"/>
  <c r="K13" i="2"/>
  <c r="L13" i="2" s="1"/>
  <c r="K12" i="2"/>
  <c r="L12" i="2" s="1"/>
  <c r="K11" i="2"/>
  <c r="L11" i="2" s="1"/>
  <c r="K10" i="2"/>
  <c r="L10" i="2" s="1"/>
  <c r="K8" i="2"/>
  <c r="L8" i="2" s="1"/>
  <c r="K9" i="2"/>
  <c r="L9" i="2" s="1"/>
  <c r="K7" i="2"/>
  <c r="L7" i="2" s="1"/>
  <c r="K6" i="2"/>
  <c r="L6" i="2" s="1"/>
</calcChain>
</file>

<file path=xl/sharedStrings.xml><?xml version="1.0" encoding="utf-8"?>
<sst xmlns="http://schemas.openxmlformats.org/spreadsheetml/2006/main" count="19577" uniqueCount="150">
  <si>
    <t>Retailer</t>
  </si>
  <si>
    <t>Retailer ID</t>
  </si>
  <si>
    <t>State</t>
  </si>
  <si>
    <t>Region</t>
  </si>
  <si>
    <t>City</t>
  </si>
  <si>
    <t>Invoice Date</t>
  </si>
  <si>
    <t>Beverage Brand</t>
  </si>
  <si>
    <t>Price per Unit</t>
  </si>
  <si>
    <t>Units Sold</t>
  </si>
  <si>
    <t>Total Sales</t>
  </si>
  <si>
    <t>Sodapop</t>
  </si>
  <si>
    <t>New York</t>
  </si>
  <si>
    <t>Coca-Cola</t>
  </si>
  <si>
    <t>Sprite</t>
  </si>
  <si>
    <t>Fanta</t>
  </si>
  <si>
    <t>Diet Coke</t>
  </si>
  <si>
    <t>Powerade</t>
  </si>
  <si>
    <t>Dasani Water</t>
  </si>
  <si>
    <t>Operating Profit</t>
  </si>
  <si>
    <t>Operating Margin</t>
  </si>
  <si>
    <t>BevCo</t>
  </si>
  <si>
    <t>Texas</t>
  </si>
  <si>
    <t>Houston</t>
  </si>
  <si>
    <t>FizzySip</t>
  </si>
  <si>
    <t>West</t>
  </si>
  <si>
    <t>California</t>
  </si>
  <si>
    <t>Los Angeles</t>
  </si>
  <si>
    <t>Beverage Sales &amp; Operating Margin 2021</t>
  </si>
  <si>
    <t>DreamCo</t>
  </si>
  <si>
    <t>San Francisco</t>
  </si>
  <si>
    <t>Midwest</t>
  </si>
  <si>
    <t>Illinois</t>
  </si>
  <si>
    <t>Chicago</t>
  </si>
  <si>
    <t>Dallas</t>
  </si>
  <si>
    <t>Philadelphia</t>
  </si>
  <si>
    <t>Pennsylvania</t>
  </si>
  <si>
    <t>Las Vegas</t>
  </si>
  <si>
    <t>Nevada</t>
  </si>
  <si>
    <t>Denver</t>
  </si>
  <si>
    <t>Colorado</t>
  </si>
  <si>
    <t>x</t>
  </si>
  <si>
    <t>Washington</t>
  </si>
  <si>
    <t>Seattle</t>
  </si>
  <si>
    <t>Florida</t>
  </si>
  <si>
    <t>Miami</t>
  </si>
  <si>
    <t>Minnesota</t>
  </si>
  <si>
    <t>Minneapolis</t>
  </si>
  <si>
    <t>Billings</t>
  </si>
  <si>
    <t>Montana</t>
  </si>
  <si>
    <t>South</t>
  </si>
  <si>
    <t>Knoxville</t>
  </si>
  <si>
    <t>Tennessee</t>
  </si>
  <si>
    <t>Nebraska</t>
  </si>
  <si>
    <t>Omaha</t>
  </si>
  <si>
    <t>Alabama</t>
  </si>
  <si>
    <t>Birmingham</t>
  </si>
  <si>
    <t>Maine</t>
  </si>
  <si>
    <t>Portland</t>
  </si>
  <si>
    <t>Key American Coca-Cola Retailers</t>
  </si>
  <si>
    <t>Anchorage</t>
  </si>
  <si>
    <t>Alaska</t>
  </si>
  <si>
    <t>Hawaii</t>
  </si>
  <si>
    <t>Honolulu</t>
  </si>
  <si>
    <t>Orlando</t>
  </si>
  <si>
    <t>Albany</t>
  </si>
  <si>
    <t>Cheyenne</t>
  </si>
  <si>
    <t>Wyoming</t>
  </si>
  <si>
    <t>Virginia</t>
  </si>
  <si>
    <t>Richmond</t>
  </si>
  <si>
    <t>Michigan</t>
  </si>
  <si>
    <t>Detroit</t>
  </si>
  <si>
    <t>St. Louis</t>
  </si>
  <si>
    <t>Missouri</t>
  </si>
  <si>
    <t>Utah</t>
  </si>
  <si>
    <t>Salt Lake City</t>
  </si>
  <si>
    <t>Oregon</t>
  </si>
  <si>
    <t>New Orleans</t>
  </si>
  <si>
    <t>Louisiana</t>
  </si>
  <si>
    <t>Idaho</t>
  </si>
  <si>
    <t>Boise</t>
  </si>
  <si>
    <t>Phoenix</t>
  </si>
  <si>
    <t>Arizona</t>
  </si>
  <si>
    <t>New Mexico</t>
  </si>
  <si>
    <t>Albuquerque</t>
  </si>
  <si>
    <t>Georgia</t>
  </si>
  <si>
    <t>Atlanta</t>
  </si>
  <si>
    <t>South Carolina</t>
  </si>
  <si>
    <t>Charleston</t>
  </si>
  <si>
    <t>North Carolina</t>
  </si>
  <si>
    <t>Charlotte</t>
  </si>
  <si>
    <t>Ohio</t>
  </si>
  <si>
    <t>Columbus</t>
  </si>
  <si>
    <t>Kentucky</t>
  </si>
  <si>
    <t>Louisville</t>
  </si>
  <si>
    <t>Mississippi</t>
  </si>
  <si>
    <t>Jackson</t>
  </si>
  <si>
    <t>Little Rock</t>
  </si>
  <si>
    <t>Arkansas</t>
  </si>
  <si>
    <t>Oklahoma</t>
  </si>
  <si>
    <t>Oklahoma City</t>
  </si>
  <si>
    <t>Kansas</t>
  </si>
  <si>
    <t>Wichita</t>
  </si>
  <si>
    <t>South Dakota</t>
  </si>
  <si>
    <t>Sioux Falls</t>
  </si>
  <si>
    <t>Fargo</t>
  </si>
  <si>
    <t>North Dakota</t>
  </si>
  <si>
    <t>Iowa</t>
  </si>
  <si>
    <t>Des Moines</t>
  </si>
  <si>
    <t>Wisconsin</t>
  </si>
  <si>
    <t>Milwaukee</t>
  </si>
  <si>
    <t>Indiana</t>
  </si>
  <si>
    <t>Indianapolis</t>
  </si>
  <si>
    <t>West Virginia</t>
  </si>
  <si>
    <t>Maryland</t>
  </si>
  <si>
    <t>Baltimore</t>
  </si>
  <si>
    <t>Delaware</t>
  </si>
  <si>
    <t>Wilmington</t>
  </si>
  <si>
    <t>New Jersey</t>
  </si>
  <si>
    <t>Newark</t>
  </si>
  <si>
    <t>Hartford</t>
  </si>
  <si>
    <t>Connecticut</t>
  </si>
  <si>
    <t>Rhode Island</t>
  </si>
  <si>
    <t>Providence</t>
  </si>
  <si>
    <t>Boston</t>
  </si>
  <si>
    <t>Massachusetts</t>
  </si>
  <si>
    <t>Vermont</t>
  </si>
  <si>
    <t>Burlington</t>
  </si>
  <si>
    <t>New Hampshire</t>
  </si>
  <si>
    <t>Manchester</t>
  </si>
  <si>
    <t>Northeast</t>
  </si>
  <si>
    <t>Southeast</t>
  </si>
  <si>
    <t>Sum of Total Sales</t>
  </si>
  <si>
    <t>Sum of Units Sold</t>
  </si>
  <si>
    <t>Sum of Operating Profit</t>
  </si>
  <si>
    <t>Average of Operating Margin</t>
  </si>
  <si>
    <t>Total Units Sold</t>
  </si>
  <si>
    <t>Total Operating Profit</t>
  </si>
  <si>
    <t>Average Operating Profit</t>
  </si>
  <si>
    <t>Row Labels</t>
  </si>
  <si>
    <t>Grand Total</t>
  </si>
  <si>
    <t>Jan</t>
  </si>
  <si>
    <t>Feb</t>
  </si>
  <si>
    <t>Mar</t>
  </si>
  <si>
    <t>Apr</t>
  </si>
  <si>
    <t>May</t>
  </si>
  <si>
    <t>Jun</t>
  </si>
  <si>
    <t>Jul</t>
  </si>
  <si>
    <t>Aug</t>
  </si>
  <si>
    <t>Sep</t>
  </si>
  <si>
    <t>Key U.S. Retailers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</si>
</sst>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6" formatCode="&quot;$&quot;#,##0_);[Red]\(&quot;$&quot;#,##0\)"/>
    <numFmt numFmtId="8" formatCode="&quot;$&quot;#,##0.00_);[Red]\(&quot;$&quot;#,##0.00\)"/>
    <numFmt numFmtId="164" formatCode="_-* #,##0.00_-;\-* #,##0.00_-;_-* &quot;-&quot;??_-;_-@_-"/>
    <numFmt numFmtId="165" formatCode="&quot;$&quot;#,##0.0_);[Red]\(&quot;$&quot;#,##0.0\)"/>
    <numFmt numFmtId="166" formatCode="&quot;$&quot;#,##0"/>
    <numFmt numFmtId="167" formatCode="0.0%"/>
    <numFmt numFmtId="168" formatCode="_-* #,##0_-;\-* #,##0_-;_-* &quot;-&quot;??_-;_-@_-"/>
  </numFmts>
  <fonts count="14" x14ac:knownFonts="1">
    <font>
      <sz val="11"/>
      <color theme="1"/>
      <name val="Calibri"/>
      <family val="2"/>
      <scheme val="minor"/>
    </font>
    <font>
      <sz val="11"/>
      <color theme="0"/>
      <name val="Calibri"/>
      <family val="2"/>
      <scheme val="minor"/>
    </font>
    <font>
      <sz val="11"/>
      <color theme="1"/>
      <name val="Calibri"/>
      <family val="2"/>
      <scheme val="minor"/>
    </font>
    <font>
      <b/>
      <sz val="18"/>
      <color rgb="FF2A3E68"/>
      <name val="Calibri"/>
      <family val="2"/>
      <scheme val="minor"/>
    </font>
    <font>
      <b/>
      <sz val="12"/>
      <color rgb="FF2A3E68"/>
      <name val="Calibri"/>
      <family val="2"/>
      <scheme val="minor"/>
    </font>
    <font>
      <b/>
      <sz val="39"/>
      <color theme="0"/>
      <name val="Garamond"/>
      <family val="1"/>
    </font>
    <font>
      <sz val="11"/>
      <color theme="0"/>
      <name val="Garamond"/>
      <family val="1"/>
    </font>
    <font>
      <b/>
      <sz val="36"/>
      <color theme="0"/>
      <name val="Garamond"/>
      <family val="1"/>
    </font>
    <font>
      <b/>
      <sz val="14"/>
      <color theme="0"/>
      <name val="Garamond"/>
      <family val="1"/>
    </font>
    <font>
      <sz val="14"/>
      <color theme="0"/>
      <name val="Garamond"/>
      <family val="1"/>
    </font>
    <font>
      <b/>
      <sz val="20"/>
      <color theme="0"/>
      <name val="Garamond"/>
      <family val="1"/>
    </font>
    <font>
      <b/>
      <sz val="18"/>
      <color theme="0"/>
      <name val="Garamond"/>
      <family val="1"/>
    </font>
    <font>
      <sz val="18"/>
      <color theme="0"/>
      <name val="Garamond"/>
      <family val="1"/>
    </font>
    <font>
      <sz val="11"/>
      <color theme="1"/>
      <name val="Garamond"/>
      <family val="1"/>
    </font>
  </fonts>
  <fills count="4">
    <fill>
      <patternFill patternType="none"/>
    </fill>
    <fill>
      <patternFill patternType="gray125"/>
    </fill>
    <fill>
      <patternFill patternType="solid">
        <fgColor rgb="FF2A3E68"/>
        <bgColor indexed="64"/>
      </patternFill>
    </fill>
    <fill>
      <patternFill patternType="solid">
        <fgColor theme="0"/>
        <bgColor indexed="64"/>
      </patternFill>
    </fill>
  </fills>
  <borders count="2">
    <border>
      <left/>
      <right/>
      <top/>
      <bottom/>
      <diagonal/>
    </border>
    <border>
      <left/>
      <right/>
      <top/>
      <bottom style="thin">
        <color indexed="64"/>
      </bottom>
      <diagonal/>
    </border>
  </borders>
  <cellStyleXfs count="2">
    <xf numFmtId="0" fontId="0" fillId="0" borderId="0"/>
    <xf numFmtId="164" fontId="2" fillId="0" borderId="0" applyFont="0" applyFill="0" applyBorder="0" applyAlignment="0" applyProtection="0"/>
  </cellStyleXfs>
  <cellXfs count="42">
    <xf numFmtId="0" fontId="0" fillId="0" borderId="0" xfId="0"/>
    <xf numFmtId="14" fontId="0" fillId="0" borderId="0" xfId="0" applyNumberFormat="1"/>
    <xf numFmtId="8" fontId="0" fillId="0" borderId="0" xfId="0" applyNumberFormat="1"/>
    <xf numFmtId="3" fontId="0" fillId="0" borderId="0" xfId="0" applyNumberFormat="1"/>
    <xf numFmtId="165" fontId="0" fillId="0" borderId="0" xfId="0" applyNumberFormat="1"/>
    <xf numFmtId="9" fontId="0" fillId="0" borderId="0" xfId="0" applyNumberFormat="1"/>
    <xf numFmtId="10" fontId="0" fillId="0" borderId="0" xfId="0" applyNumberFormat="1"/>
    <xf numFmtId="0" fontId="0" fillId="0" borderId="0" xfId="0" applyNumberFormat="1"/>
    <xf numFmtId="0" fontId="0" fillId="0" borderId="0" xfId="0" applyFill="1"/>
    <xf numFmtId="0" fontId="4" fillId="0" borderId="0" xfId="0" applyFont="1"/>
    <xf numFmtId="0" fontId="3" fillId="0" borderId="1" xfId="0" applyFont="1" applyBorder="1"/>
    <xf numFmtId="0" fontId="0" fillId="0" borderId="1" xfId="0" applyBorder="1"/>
    <xf numFmtId="0" fontId="0" fillId="0" borderId="0" xfId="0" applyBorder="1" applyAlignment="1">
      <alignment horizontal="center"/>
    </xf>
    <xf numFmtId="14" fontId="0" fillId="0" borderId="0" xfId="0" applyNumberFormat="1" applyBorder="1" applyAlignment="1">
      <alignment horizontal="center"/>
    </xf>
    <xf numFmtId="8" fontId="0" fillId="0" borderId="0" xfId="0" applyNumberFormat="1" applyBorder="1" applyAlignment="1">
      <alignment horizontal="center"/>
    </xf>
    <xf numFmtId="3" fontId="0" fillId="0" borderId="0" xfId="0" applyNumberFormat="1" applyBorder="1" applyAlignment="1">
      <alignment horizontal="center"/>
    </xf>
    <xf numFmtId="6" fontId="0" fillId="0" borderId="0" xfId="0" applyNumberFormat="1" applyBorder="1" applyAlignment="1">
      <alignment horizontal="center"/>
    </xf>
    <xf numFmtId="9" fontId="0" fillId="0" borderId="0" xfId="0" applyNumberFormat="1" applyBorder="1" applyAlignment="1">
      <alignment horizontal="center"/>
    </xf>
    <xf numFmtId="0" fontId="1" fillId="2" borderId="0" xfId="0" applyFont="1" applyFill="1" applyBorder="1" applyAlignment="1">
      <alignment horizontal="center"/>
    </xf>
    <xf numFmtId="0" fontId="0" fillId="0" borderId="0" xfId="0" pivotButton="1"/>
    <xf numFmtId="0" fontId="0" fillId="0" borderId="0" xfId="0" applyAlignment="1">
      <alignment horizontal="left"/>
    </xf>
    <xf numFmtId="166" fontId="0" fillId="0" borderId="0" xfId="0" applyNumberFormat="1"/>
    <xf numFmtId="0" fontId="6" fillId="2" borderId="0" xfId="0" applyFont="1" applyFill="1"/>
    <xf numFmtId="0" fontId="7" fillId="2" borderId="0" xfId="0" applyFont="1" applyFill="1" applyBorder="1" applyAlignment="1">
      <alignment vertical="center"/>
    </xf>
    <xf numFmtId="0" fontId="8" fillId="2" borderId="0" xfId="0" applyFont="1" applyFill="1" applyAlignment="1"/>
    <xf numFmtId="0" fontId="9" fillId="2" borderId="0" xfId="0" applyFont="1" applyFill="1"/>
    <xf numFmtId="166" fontId="11" fillId="2" borderId="0" xfId="0" applyNumberFormat="1" applyFont="1" applyFill="1" applyBorder="1" applyAlignment="1">
      <alignment vertical="top"/>
    </xf>
    <xf numFmtId="166" fontId="11" fillId="2" borderId="0" xfId="0" applyNumberFormat="1" applyFont="1" applyFill="1" applyAlignment="1">
      <alignment vertical="top"/>
    </xf>
    <xf numFmtId="0" fontId="12" fillId="2" borderId="0" xfId="0" applyFont="1" applyFill="1" applyAlignment="1">
      <alignment vertical="top"/>
    </xf>
    <xf numFmtId="167" fontId="11" fillId="2" borderId="0" xfId="0" applyNumberFormat="1" applyFont="1" applyFill="1" applyAlignment="1">
      <alignment vertical="top"/>
    </xf>
    <xf numFmtId="0" fontId="13" fillId="2" borderId="0" xfId="0" applyFont="1" applyFill="1"/>
    <xf numFmtId="0" fontId="13" fillId="3" borderId="0" xfId="0" applyFont="1" applyFill="1"/>
    <xf numFmtId="0" fontId="12" fillId="2" borderId="0" xfId="0" applyFont="1" applyFill="1" applyBorder="1" applyAlignment="1"/>
    <xf numFmtId="0" fontId="12" fillId="2" borderId="0" xfId="0" applyFont="1" applyFill="1" applyAlignment="1"/>
    <xf numFmtId="0" fontId="12" fillId="2" borderId="0" xfId="0" applyFont="1" applyFill="1"/>
    <xf numFmtId="167" fontId="10" fillId="2" borderId="0" xfId="0" applyNumberFormat="1" applyFont="1" applyFill="1" applyAlignment="1">
      <alignment horizontal="center" vertical="top"/>
    </xf>
    <xf numFmtId="0" fontId="12" fillId="2" borderId="0" xfId="0" applyFont="1" applyFill="1" applyAlignment="1">
      <alignment horizontal="center"/>
    </xf>
    <xf numFmtId="0" fontId="5" fillId="2" borderId="0" xfId="0" applyFont="1" applyFill="1" applyBorder="1" applyAlignment="1">
      <alignment horizontal="center" vertical="center"/>
    </xf>
    <xf numFmtId="0" fontId="12" fillId="2" borderId="0" xfId="0" applyFont="1" applyFill="1" applyBorder="1" applyAlignment="1">
      <alignment horizontal="center"/>
    </xf>
    <xf numFmtId="166" fontId="10" fillId="2" borderId="0" xfId="0" applyNumberFormat="1" applyFont="1" applyFill="1" applyBorder="1" applyAlignment="1">
      <alignment horizontal="center" vertical="top"/>
    </xf>
    <xf numFmtId="168" fontId="10" fillId="2" borderId="0" xfId="1" applyNumberFormat="1" applyFont="1" applyFill="1" applyAlignment="1">
      <alignment horizontal="center" vertical="top"/>
    </xf>
    <xf numFmtId="166" fontId="10" fillId="2" borderId="0" xfId="0" applyNumberFormat="1" applyFont="1" applyFill="1" applyAlignment="1">
      <alignment horizontal="center" vertical="top"/>
    </xf>
  </cellXfs>
  <cellStyles count="2">
    <cellStyle name="Comma" xfId="1" builtinId="3"/>
    <cellStyle name="Normal" xfId="0" builtinId="0"/>
  </cellStyles>
  <dxfs count="39">
    <dxf>
      <numFmt numFmtId="13" formatCode="0%"/>
      <alignment horizontal="center" vertical="bottom" textRotation="0" wrapText="0" indent="0" justifyLastLine="0" shrinkToFit="0" readingOrder="0"/>
    </dxf>
    <dxf>
      <numFmt numFmtId="10" formatCode="&quot;$&quot;#,##0_);[Red]\(&quot;$&quot;#,##0\)"/>
      <alignment horizontal="center" vertical="bottom" textRotation="0" wrapText="0" indent="0" justifyLastLine="0" shrinkToFit="0" readingOrder="0"/>
    </dxf>
    <dxf>
      <numFmt numFmtId="10" formatCode="&quot;$&quot;#,##0_);[Red]\(&quot;$&quot;#,##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12" formatCode="&quot;$&quot;#,##0.00_);[Red]\(&quot;$&quot;#,##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A3E68"/>
        </patternFill>
      </fill>
      <alignment horizontal="center" vertical="bottom" textRotation="0" wrapText="0" indent="0" justifyLastLine="0" shrinkToFit="0" readingOrder="0"/>
    </dxf>
    <dxf>
      <numFmt numFmtId="166" formatCode="&quot;$&quot;#,##0"/>
    </dxf>
    <dxf>
      <numFmt numFmtId="166" formatCode="&quot;$&quot;#,##0"/>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none">
          <fgColor indexed="64"/>
          <bgColor auto="1"/>
        </patternFill>
      </fill>
      <border diagonalUp="0" diagonalDown="0">
        <left/>
        <right/>
        <top/>
        <bottom/>
        <vertical/>
        <horizontal/>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border>
        <left style="thin">
          <color auto="1"/>
        </left>
        <right style="thin">
          <color auto="1"/>
        </right>
        <top style="thin">
          <color auto="1"/>
        </top>
        <bottom style="thin">
          <color auto="1"/>
        </bottom>
      </border>
    </dxf>
    <dxf>
      <font>
        <name val="Garamond"/>
        <family val="1"/>
        <scheme val="none"/>
      </font>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ont>
        <b/>
        <i val="0"/>
      </font>
    </dxf>
    <dxf>
      <fill>
        <patternFill>
          <bgColor theme="0"/>
        </patternFill>
      </fill>
      <border>
        <left style="thin">
          <color auto="1"/>
        </left>
        <right style="thin">
          <color auto="1"/>
        </right>
        <top style="thin">
          <color auto="1"/>
        </top>
        <bottom style="thin">
          <color auto="1"/>
        </bottom>
      </border>
    </dxf>
    <dxf>
      <fill>
        <patternFill>
          <bgColor theme="1"/>
        </patternFill>
      </fill>
    </dxf>
    <dxf>
      <font>
        <b/>
        <i val="0"/>
        <u val="none"/>
      </font>
      <fill>
        <patternFill patternType="none">
          <bgColor auto="1"/>
        </patternFill>
      </fill>
      <border>
        <bottom style="thin">
          <color rgb="FFF40009"/>
        </bottom>
      </border>
    </dxf>
    <dxf>
      <font>
        <b/>
        <i val="0"/>
        <color theme="0"/>
      </font>
      <fill>
        <patternFill patternType="solid">
          <bgColor theme="2" tint="-9.9948118533890809E-2"/>
        </patternFill>
      </fill>
      <border>
        <left style="thin">
          <color auto="1"/>
        </left>
        <right style="thin">
          <color auto="1"/>
        </right>
        <top style="thin">
          <color auto="1"/>
        </top>
        <bottom style="thin">
          <color auto="1"/>
        </bottom>
      </border>
    </dxf>
    <dxf>
      <font>
        <b/>
        <sz val="11"/>
        <color theme="1"/>
      </font>
    </dxf>
    <dxf>
      <fill>
        <patternFill patternType="none">
          <fgColor indexed="64"/>
          <bgColor auto="1"/>
        </patternFill>
      </fill>
      <border>
        <left style="thin">
          <color theme="1" tint="-0.499984740745262"/>
        </left>
        <right style="thin">
          <color theme="1" tint="-0.499984740745262"/>
        </right>
        <top style="thin">
          <color theme="1" tint="-0.499984740745262"/>
        </top>
        <bottom style="thin">
          <color theme="1" tint="-0.499984740745262"/>
        </bottom>
      </border>
    </dxf>
  </dxfs>
  <tableStyles count="13" defaultTableStyle="TableStyleMedium2" defaultPivotStyle="PivotStyleLight16">
    <tableStyle name="Coca-Cola Style" pivot="0" table="0" count="8" xr9:uid="{7C3F5E89-072F-4EC8-94FC-85D3A7CA5A11}">
      <tableStyleElement type="wholeTable" dxfId="38"/>
      <tableStyleElement type="headerRow" dxfId="37"/>
    </tableStyle>
    <tableStyle name="Slicer Style 1" pivot="0" table="0" count="4" xr9:uid="{976A6B40-D2A7-4EEF-8654-E84199C0FF72}">
      <tableStyleElement type="wholeTable" dxfId="36"/>
      <tableStyleElement type="headerRow" dxfId="35"/>
    </tableStyle>
    <tableStyle name="Slicer Style 2" pivot="0" table="0" count="1" xr9:uid="{489F281B-AC1C-40A0-8B9D-905884A8B607}"/>
    <tableStyle name="Slicer Style 3" pivot="0" table="0" count="2" xr9:uid="{BEE8FA9C-4FB0-4AFD-8F9A-E770FDC5202A}">
      <tableStyleElement type="headerRow" dxfId="34"/>
    </tableStyle>
    <tableStyle name="Slicer Style 4" pivot="0" table="0" count="3" xr9:uid="{AA0CC3C4-6B7E-470F-A784-29144963A10D}">
      <tableStyleElement type="wholeTable" dxfId="33"/>
      <tableStyleElement type="headerRow" dxfId="32"/>
    </tableStyle>
    <tableStyle name="Slicer Style 5" pivot="0" table="0" count="3" xr9:uid="{11EC7C54-B6DF-4ED7-A0BE-E3ED53619DA2}">
      <tableStyleElement type="wholeTable" dxfId="31"/>
      <tableStyleElement type="headerRow" dxfId="30"/>
    </tableStyle>
    <tableStyle name="Slicer Style 5 2" pivot="0" table="0" count="3" xr9:uid="{2ECDD292-623A-4710-8FAA-78DE855F1088}">
      <tableStyleElement type="wholeTable" dxfId="29"/>
      <tableStyleElement type="headerRow" dxfId="28"/>
    </tableStyle>
    <tableStyle name="Timeline Style 1" pivot="0" table="0" count="8" xr9:uid="{2C337864-4B64-4619-9509-9659981A3E8A}">
      <tableStyleElement type="wholeTable" dxfId="27"/>
      <tableStyleElement type="headerRow" dxfId="26"/>
    </tableStyle>
    <tableStyle name="Timeline Style 2" pivot="0" table="0" count="8" xr9:uid="{10F63F81-E185-4085-AB88-61C6AA20BDE3}">
      <tableStyleElement type="wholeTable" dxfId="25"/>
      <tableStyleElement type="headerRow" dxfId="24"/>
    </tableStyle>
    <tableStyle name="Timeline Style 3" pivot="0" table="0" count="8" xr9:uid="{5C0BD655-BB13-4D87-AB54-50F77E6F49E6}">
      <tableStyleElement type="wholeTable" dxfId="23"/>
      <tableStyleElement type="headerRow" dxfId="22"/>
    </tableStyle>
    <tableStyle name="Timeline Style 4" pivot="0" table="0" count="8" xr9:uid="{D202E7A1-264D-4CF2-9301-4F05EF677909}">
      <tableStyleElement type="wholeTable" dxfId="21"/>
      <tableStyleElement type="headerRow" dxfId="20"/>
    </tableStyle>
    <tableStyle name="Timeline Style 5" pivot="0" table="0" count="8" xr9:uid="{4B042EE8-0A88-4E97-9B7D-9E005CDB4B4C}">
      <tableStyleElement type="wholeTable" dxfId="19"/>
      <tableStyleElement type="headerRow" dxfId="18"/>
    </tableStyle>
    <tableStyle name="Timeline Style 6" pivot="0" table="0" count="8" xr9:uid="{F603B119-F2A5-4EF5-B8AD-301884797741}">
      <tableStyleElement type="wholeTable" dxfId="17"/>
      <tableStyleElement type="headerRow" dxfId="16"/>
    </tableStyle>
  </tableStyles>
  <colors>
    <mruColors>
      <color rgb="FFFF3300"/>
      <color rgb="FF0432FF"/>
      <color rgb="FF2A3E68"/>
      <color rgb="FFF40009"/>
      <color rgb="FF66CCFF"/>
    </mruColors>
  </colors>
  <extLst>
    <ext xmlns:x14="http://schemas.microsoft.com/office/spreadsheetml/2009/9/main" uri="{46F421CA-312F-682f-3DD2-61675219B42D}">
      <x14:dxfs count="7">
        <dxf>
          <fill>
            <patternFill>
              <bgColor rgb="FFFF0000"/>
            </patternFill>
          </fill>
        </dxf>
        <dxf>
          <fill>
            <patternFill>
              <bgColor rgb="FFFF0000"/>
            </patternFill>
          </fill>
        </dxf>
        <dxf>
          <font>
            <color theme="0"/>
          </font>
          <fill>
            <patternFill>
              <bgColor rgb="FF2A3E68"/>
            </patternFill>
          </fill>
          <border diagonalUp="0" diagonalDown="0">
            <left/>
            <right/>
            <top/>
            <bottom/>
            <vertical/>
            <horizontal/>
          </border>
        </dxf>
        <dxf>
          <fill>
            <patternFill>
              <bgColor rgb="FFFF0000"/>
            </patternFill>
          </fill>
        </dxf>
        <dxf>
          <fill>
            <patternFill>
              <bgColor rgb="FFFF0000"/>
            </patternFill>
          </fill>
        </dxf>
        <dxf>
          <fill>
            <patternFill>
              <bgColor rgb="FFFF0000"/>
            </patternFill>
          </fill>
          <border>
            <left style="thin">
              <color theme="0"/>
            </left>
            <right style="thin">
              <color theme="0"/>
            </right>
            <top style="thin">
              <color theme="0"/>
            </top>
            <bottom style="thin">
              <color theme="0"/>
            </bottom>
          </border>
        </dxf>
        <dxf>
          <border>
            <left style="thin">
              <color theme="0"/>
            </left>
            <right style="thin">
              <color theme="0"/>
            </right>
            <top style="thin">
              <color theme="0"/>
            </top>
            <bottom style="thin">
              <color theme="0"/>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6"/>
            <x14:slicerStyleElement type="selectedItemWithData" dxfId="5"/>
          </x14:slicerStyleElements>
        </x14:slicerStyle>
        <x14:slicerStyle name="Slicer Style 2">
          <x14:slicerStyleElements>
            <x14:slicerStyleElement type="selectedItemWithData" dxfId="4"/>
          </x14:slicerStyleElements>
        </x14:slicerStyle>
        <x14:slicerStyle name="Slicer Style 3">
          <x14:slicerStyleElements>
            <x14:slicerStyleElement type="selectedItemWithData" dxfId="3"/>
          </x14:slicerStyleElements>
        </x14:slicerStyle>
        <x14:slicerStyle name="Slicer Style 4">
          <x14:slicerStyleElements>
            <x14:slicerStyleElement type="selectedItemWithData" dxfId="2"/>
          </x14:slicerStyleElements>
        </x14:slicerStyle>
        <x14:slicerStyle name="Slicer Style 5">
          <x14:slicerStyleElements>
            <x14:slicerStyleElement type="selectedItemWithData" dxfId="1"/>
          </x14:slicerStyleElements>
        </x14:slicerStyle>
        <x14:slicerStyle name="Slicer Style 5 2">
          <x14:slicerStyleElements>
            <x14:slicerStyleElement type="selectedItemWithData" dxfId="0"/>
          </x14:slicerStyleElements>
        </x14:slicerStyle>
      </x14:slicerStyles>
    </ext>
    <ext xmlns:x15="http://schemas.microsoft.com/office/spreadsheetml/2010/11/main" uri="{A0A4C193-F2C1-4fcb-8827-314CF55A85BB}">
      <x15:dxfs count="42">
        <dxf>
          <fill>
            <patternFill patternType="solid">
              <fgColor theme="0" tint="-0.14999847407452621"/>
              <bgColor theme="0" tint="-0.14999847407452621"/>
            </patternFill>
          </fill>
        </dxf>
        <dxf>
          <fill>
            <patternFill patternType="solid">
              <fgColor theme="0"/>
              <bgColor rgb="FFFF0000"/>
            </patternFill>
          </fill>
          <border diagonalUp="0" diagonalDown="0">
            <left/>
            <right/>
            <top/>
            <bottom/>
            <vertical/>
            <horizontal/>
          </border>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rgb="FFFF0000"/>
            </patternFill>
          </fill>
          <border diagonalUp="0" diagonalDown="0">
            <left/>
            <right/>
            <top/>
            <bottom/>
            <vertical/>
            <horizontal/>
          </border>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rgb="FFFF0000"/>
            </patternFill>
          </fill>
          <border diagonalUp="0" diagonalDown="0">
            <left/>
            <right/>
            <top/>
            <bottom/>
            <vertical/>
            <horizontal/>
          </border>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rgb="FF2A3E68"/>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rgb="FFFF000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rgb="FFFF330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rgb="FFF40009"/>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line Style 6">
        <x15:timelineStyle name="Coca-Cola Style">
          <x15:timelineStyleElements>
            <x15:timelineStyleElement type="selectionLabel" dxfId="41"/>
            <x15:timelineStyleElement type="timeLevel" dxfId="40"/>
            <x15:timelineStyleElement type="periodLabel1" dxfId="39"/>
            <x15:timelineStyleElement type="periodLabel2" dxfId="38"/>
            <x15:timelineStyleElement type="selectedTimeBlock" dxfId="37"/>
            <x15:timelineStyleElement type="unselectedTimeBlock" dxfId="36"/>
          </x15:timelineStyleElements>
        </x15:timelineStyle>
        <x15:timelineStyle name="Timeline Style 1">
          <x15:timelineStyleElements>
            <x15:timelineStyleElement type="selectionLabel" dxfId="35"/>
            <x15:timelineStyleElement type="timeLevel" dxfId="34"/>
            <x15:timelineStyleElement type="periodLabel1" dxfId="33"/>
            <x15:timelineStyleElement type="periodLabel2" dxfId="32"/>
            <x15:timelineStyleElement type="selectedTimeBlock" dxfId="31"/>
            <x15:timelineStyleElement type="unselectedTimeBlock" dxfId="30"/>
          </x15:timelineStyleElements>
        </x15:timelineStyle>
        <x15:timelineStyle name="Timeline Style 2">
          <x15:timelineStyleElements>
            <x15:timelineStyleElement type="selectionLabel" dxfId="29"/>
            <x15:timelineStyleElement type="timeLevel" dxfId="28"/>
            <x15:timelineStyleElement type="periodLabel1" dxfId="27"/>
            <x15:timelineStyleElement type="periodLabel2" dxfId="26"/>
            <x15:timelineStyleElement type="selectedTimeBlock" dxfId="25"/>
            <x15:timelineStyleElement type="unselectedTimeBlock" dxfId="24"/>
          </x15:timelineStyleElements>
        </x15:timelineStyle>
        <x15:timelineStyle name="Timeline Style 3">
          <x15:timelineStyleElements>
            <x15:timelineStyleElement type="selectionLabel" dxfId="23"/>
            <x15:timelineStyleElement type="timeLevel" dxfId="22"/>
            <x15:timelineStyleElement type="periodLabel1" dxfId="21"/>
            <x15:timelineStyleElement type="periodLabel2" dxfId="20"/>
            <x15:timelineStyleElement type="selectedTimeBlock" dxfId="19"/>
            <x15:timelineStyleElement type="unselectedTimeBlock" dxfId="18"/>
          </x15:timelineStyleElements>
        </x15:timelineStyle>
        <x15:timelineStyle name="Timeline Style 4">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Timeline Style 5">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6">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[Coca-Cola U.S. sales dashboard.xlsx]Sheet1!PivotTable2</c:name>
    <c:fmtId val="2"/>
  </c:pivotSource>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US" sz="2400" b="1">
                <a:latin typeface="Garamond" panose="02020404030301010803" pitchFamily="18" charset="0"/>
              </a:rPr>
              <a:t>Monthly</a:t>
            </a:r>
            <a:r>
              <a:rPr lang="en-US" sz="2400" b="1" baseline="0">
                <a:latin typeface="Garamond" panose="02020404030301010803" pitchFamily="18" charset="0"/>
              </a:rPr>
              <a:t> Sales</a:t>
            </a:r>
            <a:endParaRPr lang="en-US" sz="2400" b="1">
              <a:latin typeface="Garamond" panose="02020404030301010803" pitchFamily="18" charset="0"/>
            </a:endParaRPr>
          </a:p>
        </c:rich>
      </c:tx>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w="38100">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Sheet1!$B$8</c:f>
              <c:strCache>
                <c:ptCount val="1"/>
                <c:pt idx="0">
                  <c:v>Total</c:v>
                </c:pt>
              </c:strCache>
            </c:strRef>
          </c:tx>
          <c:spPr>
            <a:solidFill>
              <a:srgbClr val="FF0000"/>
            </a:solidFill>
            <a:ln w="38100">
              <a:solidFill>
                <a:srgbClr val="FF0000"/>
              </a:solidFill>
            </a:ln>
            <a:effectLst/>
          </c:spPr>
          <c:invertIfNegative val="0"/>
          <c:cat>
            <c:strRef>
              <c:f>Sheet1!$A$9:$A$18</c:f>
              <c:strCache>
                <c:ptCount val="9"/>
                <c:pt idx="0">
                  <c:v>Jan</c:v>
                </c:pt>
                <c:pt idx="1">
                  <c:v>Feb</c:v>
                </c:pt>
                <c:pt idx="2">
                  <c:v>Mar</c:v>
                </c:pt>
                <c:pt idx="3">
                  <c:v>Apr</c:v>
                </c:pt>
                <c:pt idx="4">
                  <c:v>May</c:v>
                </c:pt>
                <c:pt idx="5">
                  <c:v>Jun</c:v>
                </c:pt>
                <c:pt idx="6">
                  <c:v>Jul</c:v>
                </c:pt>
                <c:pt idx="7">
                  <c:v>Aug</c:v>
                </c:pt>
                <c:pt idx="8">
                  <c:v>Sep</c:v>
                </c:pt>
              </c:strCache>
            </c:strRef>
          </c:cat>
          <c:val>
            <c:numRef>
              <c:f>Sheet1!$B$9:$B$18</c:f>
              <c:numCache>
                <c:formatCode>"$"#,##0</c:formatCode>
                <c:ptCount val="9"/>
                <c:pt idx="0">
                  <c:v>77350</c:v>
                </c:pt>
                <c:pt idx="1">
                  <c:v>73137.5</c:v>
                </c:pt>
                <c:pt idx="2">
                  <c:v>63075</c:v>
                </c:pt>
                <c:pt idx="3">
                  <c:v>64225</c:v>
                </c:pt>
                <c:pt idx="4">
                  <c:v>85087.5</c:v>
                </c:pt>
                <c:pt idx="5">
                  <c:v>116975</c:v>
                </c:pt>
                <c:pt idx="6">
                  <c:v>146750</c:v>
                </c:pt>
                <c:pt idx="7">
                  <c:v>119500</c:v>
                </c:pt>
                <c:pt idx="8">
                  <c:v>91400</c:v>
                </c:pt>
              </c:numCache>
            </c:numRef>
          </c:val>
          <c:extLst>
            <c:ext xmlns:c16="http://schemas.microsoft.com/office/drawing/2014/chart" uri="{C3380CC4-5D6E-409C-BE32-E72D297353CC}">
              <c16:uniqueId val="{00000000-4A60-44CA-8873-D00EAE191F6E}"/>
            </c:ext>
          </c:extLst>
        </c:ser>
        <c:dLbls>
          <c:showLegendKey val="0"/>
          <c:showVal val="0"/>
          <c:showCatName val="0"/>
          <c:showSerName val="0"/>
          <c:showPercent val="0"/>
          <c:showBubbleSize val="0"/>
        </c:dLbls>
        <c:gapWidth val="26"/>
        <c:axId val="1143324784"/>
        <c:axId val="1143327280"/>
      </c:barChart>
      <c:catAx>
        <c:axId val="1143324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327280"/>
        <c:crosses val="autoZero"/>
        <c:auto val="1"/>
        <c:lblAlgn val="ctr"/>
        <c:lblOffset val="100"/>
        <c:noMultiLvlLbl val="0"/>
      </c:catAx>
      <c:valAx>
        <c:axId val="1143327280"/>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crossAx val="1143324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[Coca-Cola U.S. sales dashboard.xlsx]Sheet1!PivotTable2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Sheet1!$B$8</c:f>
              <c:strCache>
                <c:ptCount val="1"/>
                <c:pt idx="0">
                  <c:v>Total</c:v>
                </c:pt>
              </c:strCache>
            </c:strRef>
          </c:tx>
          <c:spPr>
            <a:solidFill>
              <a:schemeClr val="accent1"/>
            </a:solidFill>
            <a:ln>
              <a:noFill/>
            </a:ln>
            <a:effectLst/>
          </c:spPr>
          <c:invertIfNegative val="0"/>
          <c:cat>
            <c:strRef>
              <c:f>Sheet1!$A$9:$A$18</c:f>
              <c:strCache>
                <c:ptCount val="9"/>
                <c:pt idx="0">
                  <c:v>Jan</c:v>
                </c:pt>
                <c:pt idx="1">
                  <c:v>Feb</c:v>
                </c:pt>
                <c:pt idx="2">
                  <c:v>Mar</c:v>
                </c:pt>
                <c:pt idx="3">
                  <c:v>Apr</c:v>
                </c:pt>
                <c:pt idx="4">
                  <c:v>May</c:v>
                </c:pt>
                <c:pt idx="5">
                  <c:v>Jun</c:v>
                </c:pt>
                <c:pt idx="6">
                  <c:v>Jul</c:v>
                </c:pt>
                <c:pt idx="7">
                  <c:v>Aug</c:v>
                </c:pt>
                <c:pt idx="8">
                  <c:v>Sep</c:v>
                </c:pt>
              </c:strCache>
            </c:strRef>
          </c:cat>
          <c:val>
            <c:numRef>
              <c:f>Sheet1!$B$9:$B$18</c:f>
              <c:numCache>
                <c:formatCode>"$"#,##0</c:formatCode>
                <c:ptCount val="9"/>
                <c:pt idx="0">
                  <c:v>77350</c:v>
                </c:pt>
                <c:pt idx="1">
                  <c:v>73137.5</c:v>
                </c:pt>
                <c:pt idx="2">
                  <c:v>63075</c:v>
                </c:pt>
                <c:pt idx="3">
                  <c:v>64225</c:v>
                </c:pt>
                <c:pt idx="4">
                  <c:v>85087.5</c:v>
                </c:pt>
                <c:pt idx="5">
                  <c:v>116975</c:v>
                </c:pt>
                <c:pt idx="6">
                  <c:v>146750</c:v>
                </c:pt>
                <c:pt idx="7">
                  <c:v>119500</c:v>
                </c:pt>
                <c:pt idx="8">
                  <c:v>91400</c:v>
                </c:pt>
              </c:numCache>
            </c:numRef>
          </c:val>
          <c:extLst>
            <c:ext xmlns:c16="http://schemas.microsoft.com/office/drawing/2014/chart" uri="{C3380CC4-5D6E-409C-BE32-E72D297353CC}">
              <c16:uniqueId val="{00000000-C654-4B95-9F11-985B1A634100}"/>
            </c:ext>
          </c:extLst>
        </c:ser>
        <c:dLbls>
          <c:showLegendKey val="0"/>
          <c:showVal val="0"/>
          <c:showCatName val="0"/>
          <c:showSerName val="0"/>
          <c:showPercent val="0"/>
          <c:showBubbleSize val="0"/>
        </c:dLbls>
        <c:gapWidth val="219"/>
        <c:overlap val="-27"/>
        <c:axId val="1143324784"/>
        <c:axId val="1143327280"/>
      </c:barChart>
      <c:catAx>
        <c:axId val="1143324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327280"/>
        <c:crosses val="autoZero"/>
        <c:auto val="1"/>
        <c:lblAlgn val="ctr"/>
        <c:lblOffset val="100"/>
        <c:noMultiLvlLbl val="0"/>
      </c:catAx>
      <c:valAx>
        <c:axId val="11433272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324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Map of Units Sold</cx:v>
        </cx:txData>
      </cx:tx>
      <cx:txPr>
        <a:bodyPr spcFirstLastPara="1" vertOverflow="ellipsis" horzOverflow="overflow" wrap="square" lIns="0" tIns="0" rIns="0" bIns="0" anchor="ctr" anchorCtr="1"/>
        <a:lstStyle/>
        <a:p>
          <a:pPr algn="ctr" rtl="0">
            <a:defRPr sz="2400"/>
          </a:pPr>
          <a:r>
            <a:rPr lang="en-US" sz="2400" b="1" i="0" u="none" strike="noStrike" baseline="0">
              <a:solidFill>
                <a:sysClr val="windowText" lastClr="000000">
                  <a:lumMod val="65000"/>
                  <a:lumOff val="35000"/>
                </a:sysClr>
              </a:solidFill>
              <a:latin typeface="Garamond" panose="02020404030301010803" pitchFamily="18" charset="0"/>
            </a:rPr>
            <a:t>Map of Units Sold</a:t>
          </a:r>
        </a:p>
      </cx:txPr>
    </cx:title>
    <cx:plotArea>
      <cx:plotAreaRegion>
        <cx:plotSurface>
          <cx:spPr>
            <a:noFill/>
          </cx:spPr>
        </cx:plotSurface>
        <cx:series layoutId="regionMap" uniqueId="{74834D96-22E0-4C11-B2FC-EA81D4CB33D2}">
          <cx:tx>
            <cx:txData>
              <cx:f/>
              <cx:v>Units Sold</cx:v>
            </cx:txData>
          </cx:tx>
          <cx:spPr>
            <a:solidFill>
              <a:sysClr val="window" lastClr="FFFFFF"/>
            </a:solidFill>
            <a:ln>
              <a:solidFill>
                <a:sysClr val="windowText" lastClr="000000"/>
              </a:solidFill>
            </a:ln>
          </cx:spPr>
          <cx:dataId val="0"/>
          <cx:layoutPr>
            <cx:geography cultureLanguage="en-US" cultureRegion="US" attribution="Powered by Bing">
              <cx:geoCache provider="{E9337A44-BEBE-4D9F-B70C-5C5E7DAFC167}">
                <cx:binary>1H1Zc5zIEu5fcfj5oqkNqjhx5kQM0Ltaki1LXl6ItiyzU0Cx//qb0FpaTPtYJ0b3RrRmArMlJPVV
LpWZVf3vu/Zfd/H9rnjXJnGq/nXX/vneL8vsX3/8oe78+2SnzpLgrpBK/izP7mTyh/z5M7i7/+NH
sWuC1PuDIMz+uPN3RXnfvv/Pv+Fp3r08l3e7MpDph+q+6D7eqyou1X+5dvTSu92PJEidQJVFcFfi
P9/f3heJTMv37+7TMii7T112/+f7Fze9f/fH9FF/e+27GDgrqx9Ay9gZ4jqB/+j7d7FMvYfzGidn
hkEM0xDUHP/0x5de7BIgfAUnIx+7Hz+Ke6XgS8Z/DwhfsA3nP71/dyertBxay4OG+/P9TRqU9z/e
XZe78l69fxcoae9vsOXA+831+LF/vGzv//x7cgI+f3LmAJJpW/3u0t8QWdzLwgt2j43zzxGh0PBM
ECE42Tc8fwmMoGeMMcoZEmj8A+D2vWEPzCsYOg7ME+EEmMVfJwnMX0W0S9UO+s1byQplZ8I0BaJY
3yMjXiJjkjNGTazr+gMyE5F5DUfHoXmmnGDz18eTxObivnn3VRbR22HDyJlJTUKxmIgL188MghAT
On4Sp0NxeQ0rx0F5ppyAcvH1JEGZx7IIfryhJiPiTDd1HRNqvhQUAYIiOGVE0KMq7BWcHIfkiXCC
yPz8JBH5K9593yVviAjYFm4YjBjIfGr4Q6MvjDPBEKUEPdgeAO5QWF7B0HFgnggnwPx1ssCo6A1x
MdgZZkwf7MoeF/JSYLBOzgg3QVzMibWHhv0NJ78EZKSb4rE5SUH5dJ+m4GTe3z921zdww3QQBZAC
ZoDNH/4mxh5EhTJKdPYoSgDZoai8iqXj2ByQTuD5dHGS8FwBPKqL6136lo4yQ+COGQY4ZA9/+KXQ
cH4mqBAm5+gJwUOEXsvVcZBeUk9wuvrrJHHaQPNUd1H32JPfQIr4mU44JYIdV2xCPyMCAGLM2GPE
Ht+9H8y8hqPj+DxTTrDZnKZ39lcR9DJ9Q5sDoxliUkIEZvumnzjOGGOIADDdNHRjFDAQr0PxeQVD
x5F5IpwA89e3kxQaexcHP2XxpqqN8jOwLKDb8IPYTFQbxuaZgTm4BOgBvJfYvI6n4/Ac0k4Qsk9T
rdkSRja7H/Kxjd5ArYkzcAh0HTEYWg5/U3yQfqYzLqgxcddew8ovYHn6iCkolycpNhf39e4tB5vU
PKO6wZiJH8aUU0iwcWboOh0GpI+QHaqz3/NzHJdHugkqF7cnico2uPMDb5e+nahAgFlwxk0uHuIv
Uz9aP+MwrOEm6Lrxz3h8994DeA1Hx5F5ppxgs12dJjY7pXZ3fqXuy/INo5oQOQNLQnXdgHDlYTCA
g/1HOoJwwHO481Bitq/l5xfwvCSfYnSqpgYGondlcFe9ZY4Gn+kcggMAxKi5ptYGUjWcQsYAk0nA
2Zav4uY4Pi+IJ+jYp5mr+bxTPuTrSvmW+o2fMYwpp5jtwZmGbgg6A9migM7EF3gdN8fBOaSdYPP5
NCXHuY93za54ywiOeYaQ4Abotr1lgWDmC/2mn0Fwx2CQM9hfn0jPazg6js4z5QQbZ3aSludzoO5k
qoK3FBt2ZkBiWacQit7/vQRHmKDTCDhr5vEUwatYOo7OAekEns+n6RgsQXCC4NFt+uejm3FwOUjO
Y4Z56krrMLohnJkGnYRrfs/JcUge6SZ4LE8Tj9WPnf+Gg03woKkwESfsuAeNMcgSyAlE0SYx6N8y
chyNB7IJGCvnJHXXZXHvvam9p5BoFmA36EPEcmJV8GjvBbgEIDWH7vLvGTmOxiPdBI7LjycJxyr9
EezeNIxpng0jR4iEPdiRCR6QpwHPWCDDfHCeJyrrFQwdx+WJcALM6jRzNKs4DlIZvOXAEp1h0FkM
wmR7aKYjfxOSniBHunj2zw4F5jUc/QKap2+ZYnOa6eYtlPy9qdAwfjYM67EJVWTjHwxNDl1jjCC+
DPlo8jcL/wpWjmPyRDiBZHuaQ8mVbHaP+v2fe1wQg0GcGTpnx/Ew6dmgvQyMHq5PgmS/4+Y4JHuq
CR6r0xw+bt661k9AiRKDEkxITo5/Ex/YFOCUIbArj4NLyJ4dKq/f83Mck0e6CSqb65O09ueyCtQb
23t0ZgqI4ItpwbKJoRwAC0hoPpibiaF/FS/HQTkgneByfprSchtAzfJbZyzBXJhImMc1GBdnhgmx
GEb22ZchhnkoL6/h6Dg4z5QTbG5PE5ubcuc/ts0/tyxDWoxQDjUyD07WsSw/B6khxsSm/I6P42js
qSZI3Jymjd8GSsmqeMPICgWrYXAoD2cPUjAJFg8V5JxD1lh/CElOMHkNR8dxeaacYLM9zfTxdhek
bxgrZjpU8w3VLgfm/NAhNswzgg0I8UPUa/ybGJffsvMLVPZfMYXkNKPEn+7bN51tgSE8TwWDUMpx
Dww0G1Qqg4P2UKsMw8tDi/Jbdo5D8kA2geTTl5P0v7a7oot36Y/HlnkDewKVL0NFnz4Js3DjjCNw
AKj5ICCTZNdrODkOyDPlBJOtc5KYXMuq9N85u0iWu7fDBYLEjIKC0jlUUgx/UzuP0BmhUC2GjYnq
ei0/x9F5ST1B6Po0EdoGQzX528IzVIubGKaHPVQrg/t7aF9MmAAwlPdDPeZjn3gsf3kFL8ehOfiM
CS7b0wxRXsji/4XkQAIfDA0S+GGi60SzgfUBQzRUyj6kX+D6oZ15LVfHQXpJPcHp4lTlRylwnYMs
e0vXGYpcCCQln4LFE5ggYQyFygRyYA8lmUdc51cwdRylwXt+Ip6AtD3N0MxlFEOW8k0nl0FWWFCQ
pYdEy7RMyYS5AGiY8fdooiaC9BqOjsPzTDnB5vI0pzNd3H8vfjet63+c5g8lZIRDmRIk9ce/6cDT
PIOg2uBJH5+6/BqOjmPzTDnB5uI0RznDrN/tfRvcvWGGH6ZiQFyMcswe0PlbOsY4wyA6EF6bhM1e
x82vkHn+kik225N0rYfWWO6SDKr83rKQjNEzQ+gGNh/rLyfwQKEsuN0GRD+fJzm98BBey9avcTr4
qilUy5OFan1fqPvu0Zv652NTmBAIPhyCorLj0TUOdTLgP8BqLfshkjkZCQ3d5/c8/RqkR9opQuuT
ROjzvSrfPQfX9x36n4MEIVCYgK7DdICHsM1koCoQzGyCcloTPYA4CSS8mq3jOE3IJ1B9vj1JqPaD
CHtXSKjheMOgAgWPjkJhmQ4TNMa/CVYcKjiEzgh7nIIL118ovnHA9hq+joM1/a4JWhf2SaJ16Qdv
6DuA0mOw5AxEFx4S1RPjBGttwPxnSCj8Yvj6O26OI7OnmuBxeZqm6KMPq0m9W6m3DZQymD1DBFQw
P2RypusHDE4DFlCXBjNsx7+JnnstV8fxeUk9wenj6iTlZh9qfI02+d/GRhQqOhHErcljomEqQcM6
A7DaFkyI3iM1iSy8nq/jWE3pJ2hdn6aW+9xJWLrOezQI/9xxGFZ4Mk1Yku4Xq2/B8BUm2gzLqKAH
a/X47n0k9RUMHcfniXACzOevJyFGd/91Tb1Dt+7Fnf/jOoJQZ6BDLZRhgOc2/k1cBRMm42AI/pBf
TPOcLPX3a7aOYzQhf/El/5/WEfz1GoNP6y86u3I3GxduPFhm8L9fHT8XVpOckD64WUelat92qx9/
voeED9UPgBwe8tJBezEJ+4DkfqfKP99rw9QCKBQ1OGSWoD4RDSOmBsYFwyWC3r9LBwcPFpGE8kUI
TxgmCB+4guDbv3+nhjTXn+/BhYTSEwPOwmo6BBZhM54WyLyScQel+U/f/3D8Lq2SKxmkpfrzPYZJ
9O/fZfsbB/Z0qIHkw1gbMo0UlAHXQRlnd7uPoGqG+/+PX7K2TouMbn2vtsK60Ge8oKHlmbK2PL+K
7UBrUjtMkJX5u6rqQ7uMfP28yBtu9aS4cWWeWrXutXNDcxdpSYoZC61MK+S8NHBvl0XuWZIUytJw
u8N+PffdRs2qSmG7Yb3VIyVXtdYv4wqnc9nymyJxu5kZusg2cXrlKqkvsFgXkae2dWdYROrc6Yus
s9M+CJmF+rWivlgWYXlNqzY/L3T2SVAPL/LKLee4QJ6NmprPQlKvUKmhNc50OcdVq25Lr/ik0+q2
iJH8TM1mTtP2whSuWplVUzi0blobaaFcC5Zf+py4VqcX8Uz38B3XTG/muqlrBw3HG5ewdYwACU0k
Fsd+45ikEpvKyBMLhfEHjUVWGSWFkxL0ueJ8HuJ+Y+rxUrpe9lVKdRWgbttnvu80dY4tkjZr4ZPQ
gsozNWtR/yFqvupuUFnQJdQs7xtlNT3+aHp1Y40Uhld6ljDM3iYiDRyuV6Zj+HFicxXCu1sjtouw
rm03utL7IFuUMlEzOsdNsMBJTOYyZ9DY2c+qwutCosr2S5VZUPY272nqzk32w9CywFbCtWOfGpsm
Mt2LQNoG3vSd0i8bVCazNLpkeVlZedq1DjObn1w1X1s9yZea6828MOCOmTZOULXcCcPAd4ow9q0g
jdWqd9lcj1Bu6WmR2pxHvaXL2vYbwuyYVaYtUcktVs5TFc1IKep1XSXhIuBebtES+U7Y08qpNXyV
FU20pV0RzkRhbo24Q5bGIzqLPVO363rtXnmhFmzjqC6coW1kH2qfStfJYkytXibZPG5qkAPRVQsQ
uChzOInjqyxHG1eX5Tm/FiTylp6SiW1UP/Widrc5lt/TgEULhdJ6TkLTsGLhN2s3Q589pkzLEw2D
5nE3PTLlKms6aWkes+q6phdUKbtJvGJDae7IvqGfo0zMA48vg0KPNi3OrZibdBPSMLFTl/UOZmln
scC7MY2mts2cQrctUea4CbogfqsWviLJzMVtvS0AxSaozIUfkMKutah1jJzGS0TjldHoyHJVIa6A
66UwCMh8E+uzrvYiK47SzzII1bmQMrUV/URjv/qaV+l17KU3CGm1I+tYX5pBq5y+3bR1420KrGWr
zi/4vAlcYXe46W+NICgs3Su0nUaDLW5U48TIVLMMgw4Rbr3EmraKGEUXRVA1C7fX+FwEyWfCE7lN
iJBOJuva4jzUF7Hr0wuRiHOfkWQ5qKs0txNazDyv176iGG9LJKr7vMrkOUfueS9kPY/CWLd87Pob
haANOuJLB2ml3AaaQAvflV+JnrkbLw/aWdMqz9ZVlK9dUVLL6Azm9FobX7pmpJYGD9xVkLF4S+Oo
saq0FrZXqNrRS62e6UoRx69lNcsNnzhukfKZVre1hbCOF0Vtuk6YNJ7NXfe2LFn4qUpghd5cGHZN
AmZHiSHWEmkL5an+Cr6z7Ci0BOk6K6hJb8kwOfdj3dhv4jDcprq7UpyBuAHkmoGVhZuyvDRpew+z
T/XryAuYk4TlzMu6elOlraPrZbbOkfGt0zK2EF6yAd0v7ZC5ha1hU3Nwmqj1uKHDXuWrJraej8e9
lBp1bLmierzedWYB7QXH4/Xnw/2d40lemPCk8dLB7nip1Y1urlp8NT5ivGU8P3liRSO5phG5ETsi
gmxd4Vauzb4PYsvPjMddTcLueDzujTeNm2eaiEOPsMbLQgVA/nzpmeb53Eg9XuBxzCy30l2743HV
2+PJ4xxoI1/jDfvXjU852N2TjW/Z71Iz3IC4x4tn5g8e/czY0W/d3zn5zpGmLVxpt7wo7OfnPt+n
ivq60710Pn3V/gOfP/2ZZNyb3j6ePPi68dUHnD6T7ykPHj82AfdU2R9wmGU1cXQVS6sgGrT0SD9u
mJErNBuff8DEeOm5jTKTrbJYLxagAr96ek32BPu7WmZYkVtbSUkjx4jKtIeXuPo2lCm2pecxW/hB
Nc/b7EOiYbnmnSvXYRar3m5TAd1lPPt8qSxIvDBcbT05Px7qA/H4hOer+6cor4BnHTzR9XMrzKha
t3mUbxo0C1FYrINaZLE17mp5lz8cd4EGvT4NhHNwMnWjehXJz3uS8cJI5/odnreouXSjwAQ9oBn5
2ktMiWdp14Pq9yMnFuYmj1C27lScr8e9golsTSuqbFbGoUOSdST7i8B028WziGajKsjIBSkJAYmU
m8LswVxFgBn4wOlKKNNWqr7n6h40ObPStPsWa5kbWZjTdN0Pm07WDxuj8uTRw+f7RjJAI7OiOrUz
zqtl22abVim+YllqBaj9nvpmMS8KlcSW2fvUZrT56ibGtXTBzAeGKqyMgO4wgkyuyxpeOR7mbWkz
o0yXXbOg4OKsRVwZa2RqxtrkobLdtqrsyvOa9bhRw56QkZdYSVJ7SyY9aJiqhpvjeo2GvfEwK3u8
qIVcaa3hb8ZNIyPT9jqw5rLGmrTAAqcbFRvSAtdNOCwW6Xrc8J5apHH5su76dN0+bapA+5lhvZll
MpPSMl0aLIzWuCoaFWw62hO709rcbjPhGLGrLeM2sjS9T1ew4BPv7VTTqVUZMnLqHpzNkoaFk0NG
dc25omvN0woraULk+JTk67AgCXjQuLCMOv+KM2NbgEcC5gzaLWw/Jph1Kz/zYzKjEdMtIy9du/EN
d4XoTO96vDY1H68x23DWZOAbC3D9dNDkoUdgM+w1hu4UlMqlPxy1pPatGCM5S2Hcsk68ioDF0h72
TMMHJ0vq2zqj9XrEAHp2Xi69Ko9tcAA6e2x/PoDQlAKv8vij6EEIEa+zNdfqCExXTJcoV81i5KFT
pVxHXPdjqxl2x+O4T8E1ADev0vJ0TQZE9NwVyRKbRW8HAfXsEmzs2kza5GDjdb7obJqwi0ZL8Zzr
zISWH/q33omgtxHp6mXomzYb+t5zBxz3Jue6soodv/V6Swza0OQyBJ9xrsALjC1as2xNhk86ODa4
H8xgfBZYaTAoF2P47v3nDI0djy0+bMysCa2kb1xn7FPj540dLuk7EM09DkNvE+6K+RytkK4n6/GD
x73nzXiujDQyawT94uIkXfuhC00yfLNWEhFZ4ulkW2S1VZcqd0apG7vQuPe8GdtgPARrAu5qyJa6
CcaeDhsvB9s+bp4Puxh9bTwvttMOXZVBo/e20EFz7Xcpa02rhqSL3QVVviaFBh167NXDZnIoFZsn
1HMXZa4XoMyaw02n+eDuDOc8IvIFdIu1aGgbW1FD7kvUFbOUuuV63Pi+ymatC3ipPHeXjKULT1U/
syBiMzX0p7H96qH/jHvjuefDMk7XihR45cKihotKN+Z1lEI36ilxuoYXG6MyiNVmYeaEDcljy9Ox
WnRg88YPYiDSusTKaVCtrFTBINDCHokdonUEJKto10Rj85AVTo3IpXA5c0jNjXXQMWL1HamcyEfx
pqXhuReEn5qmDGaeyuIZLlhhjcxWkfB62x0UuiDGcvyKvShoyKnTOrPiXpVOk3vepuKtVXidthx7
R0mTaN768adIgOrfIz3sPXcGntNwza7TNk3twvWQ0w5jIxbvWizp2ixSfcOHjQaDQS0vI1uXqliX
o1Uzm2AdZ3bqmebaANd6GSB/XvvVbZWZ2twrYs/JY+paee0XiUWwfh5Ucbvo/SbclCytFlxlH/JI
K2zWcw3kPNYsXWfS6fKqcgqEYlsToEFqLtOZ6km09FGwxJla0ZBUMCBoTDsalEXJQJUxF2mRNR5j
V+qWGYGpNY3KXacpqm2GRW6bAtxmNPja7eBFw9JiMFKttFsaBhAsqC/ihNUzrswrERYgS0XxqTEW
FIa99v7pDH4XAOytK5zxPU0vqZ2j8yTljseL3Epa38ZlCZ6OIZ1EIc8qBjuvmiJb+1hq86DE5xkk
j3t7PDde7UO/tQtVfvIr0DV97924buzOw9KTG8W+90zr1kR5eJOEFg/gcW0aNesgr290TRHLS1LX
gh9wCS0U9Wo2MpaKUC2qiJxLU14WEBeYoZ6DF/7TV/BQP6+/YOV1M9GUM9dryLwWhm+1Zg4hCNCU
4ybVNC+2FLpnCmRRFLXdK3Qt3DxYFutQluU6HjbjXtVF5do1cbk2WGWseH3JRRvOQt+v7BR0ySwt
4tLa3wDSu4qMHa+Lal6GjW7VyHXqMhBL5Kpm/21+VnMbtY2wcmNQusOmTlLYQJDFiStQM13/WXbF
raeVPQy2e2z3HEPzGNFt6RvxrIvc1KY86LZhmQqHZtwWJViHsXWSbtC7LCDM6jVp2kmDkzUMNpP1
uCdEwCOwyY8nzeGKprpNoiF/MZ4ng5Yd9543423GM+14PD41ClJ/kWEAcHjmwX3jLiJGNIPg9M89
7XguCZtVkKLITvW7CCXVTMZx7jSy9BzWMc1RenidJlG/NXscfewKt1+GzcewMLUZJSmxCj6E0LRu
Tl2qLA+1lt6Z370mue2zjsz6uBFO1daGlfW1Bl0uN+zWyD57VbpIBJ5ByILNCr+KrCL1iJXT2nW8
ot00SVzcua3qrSYzv8nEFZbsIKbk1jm3maoaCwKpxUxDUbtu6l772BP/DoeLFkovvymYk2yVXuNe
ct8rti7WsJ1GQbfjRXDet9K4IRD7WkKIqZrjWq+/RdpmvN7QuJkZuInXtVu41zmuboy2b3fMV74d
JC6/yL1MXaSqSseQy84n8mNKXHTuxdKzMhXoq7Jv9NkQj9kpZOG2inbKjOJ51RvZKvR4elP4/cX4
VGg16OqBzrZmIJtLHeLC1nihFNpXP2TJdZMVZK0zN5olXVZZqAK/XqLIClqz/5rjls/TVK+WuTL7
2ybzV+NHdGWj2VIF9DxTOb6C0Q8IBPjrV8IoQM13aWC5qHA/8D7Am6r1O4iuAbc9xBR604i+JFrR
L3hb4gWOK/+L7kLAcWiEqvNbxw8Nsml4LD7okQj27DLPL62gDOhV7XX4PKWdt39kx9mybnVy26Vh
uZSdNOeRKpuviZ/tKX0pwlmpKF0rnUfXVd1+G1+F4kC3Es9tL0mX0G1vlI3NBh6wLy9EjPIbiAzK
lWqLZI41w9vpzR5glkN3CgplrOoGVZ+CqP84PrDJ9MSudVFe+F1mXEgp/D2AukhvCPIVDAujeKaq
KlpjPWz3ACK1MX3SfOsNUc4jQt0lgV+JuulJfD4+tfc5tscuVrmGezl2u7EtWY7uIBpNPjLUBRtf
RKYzsp9icC8Jl7eBNGycoHbe5Rlb+VyaH0IPAqxmR9O7tGJrFvrkcyv6fA4DZW/thUX7wWu1dn9H
5aUr3dDCL1rAwjnrinydgUL6oDQdgwwm8i5o2cLVg+5LFaTmzKd5D/4bREexNJawcA/YrOFNSVfN
Wxb7X8HbIrPQo2KNTVdddaWA0ObwHD2Qs7DR6q+xDpEwjesJ+A+pf1XAzGl7vMNLpOOh2v2qTJ7N
oixpNjAwwJcQJk7s8S1Fq2wlu/Kb1xGA2yVg6EWSXyLXL/bPMHgPw3ZdfOtzbjpthsPzVEIcOvb7
en9HVXtW3fdqJ5ROnTBm5XnSBehCdxUkFIZvaUEHmKHYxVK0Ttpq9FwZfnbBVaHvH2HWS0PR+Hy8
AWWVcjj8nti2LLm5BRPh7u/ijZWFHf9eV0YCNp2rbSTKHrogDiGEr+K7+IEhiX2nZQ3dUtbIbQzv
cqKiwd8hrrnnJ0fCrjTNv3C1wj0P4BfFnJyy+HuibcaGw31G7RRM20VWF+i8cn3kuH1MdjX7PN6g
urazC5SzixJ32TlTieGUXokuZAXw1DWEqbWs+AEuOYQimxJ95J6fgW3r1TLp0/pjL7TGqrGR/1Cx
acVGxXY5TTQ7DuAZOfTPTQo8zuow0G610vu4f5rpX2dC6reuFmszyGZFG441dgGdyYS+LtydALDG
WyNadlZSBflHXbJ6KSM3XlIp9Y/SgITGeEsqWzuF4OyO8SZ0sigvLghmzSbSFZ2ROss/ozi/Gm8F
6flUoaK8hdBKNC9BJNZ5L/zLRpoMPJ9Ufad+aLHhiykMai2jNLQPuOvIEpwnbdEbNLzmHoSkU/Dy
fyTQK5FZa99CjaWO58Sa8i583rJN6Yl2FiQgXqxnF2PzQIXKbY2K4JapMp+3XovXJEiLy1ZpyCYs
Gzyjz+OdfeUyq6ox/tC6tblsujKalXWxaau8um54Lvft3XnxTDKz+6aFmXLqqtS3DfL887ZCkCNz
uf+lr6Lt+C1mZn5BdUVvuK/V8z4V5TqC0vRLzLXGDiBsc4fr7dhAOYzkLK/viw+1aqJV4Nfdoow8
/TqoexgTDg3jGt5cQLrqm4tAV0PZTbPlRJPnLsPpTA9U+QUneDPeCpG6XeCnYCeTRm64GycLrLVy
ZaSm+GD0SQfBV8ruqqSYEbPQvkYVdZ2mlOo81bF/oYdR4IATWX5PxIeuSnSQvxiMosm1S5ogss5y
5s9dWVefi6bbjs/yS/RTC73wE+QX+EK1VbusejDd3Ksk2DZ4Rh2Yy7Zz8RdT7+tZb/jtJuxT7zJR
EkEUEfgZN+Nh5ZnaBUwhbzZ4UE0j2UA/3kE9qDaFXwB8yEa/yLHeyawrArBZ+5Tr0+F/PskE/h9p
nk8OP2P4fASLKe9///C/3gU/ITcUW6jpTQM3T8+Ctz9wN+SjXxz8LTn+i/T3/ucUf3HxlblxzDBM
gnj6scS/5cYPps8dZNT3VA/pcZhzxASF+kiIilCYWIkgGf2QHofJLmRYtQ8WioMcPIaZSc/Zcpi4
LBiFxX50+GWsoRT2KVvO4Lf9TCjWGxYxh4lO8OT/JVsOr5kky00MKz8QPvyUINREw9IbL5Pl1I/M
BEaJaJMiTfp5BeHHuqAbUGqMzjolSndjZCW9d1u/By0mwP2hVuFWPv+UhyTxfsKUkkb/gXxDajfM
NXIB3lhRqp9ex2K5gyBnrf2oQ+EWVtjDmLanPTi2bVYHkZULYUAiEDLkWujIzIjVdaHzjjgI0k63
AUnraBaqzIdwaF7mMC71Ciznpohr9073q9azY4N4ZJP5dXwZaYJCtrDRfD6vpVYmFkPg4Z1XppnL
TZ4GAbaQABfoEsJqLl0YMdSBL0hVu50FX+IFDqri9BsSQtOsknuR4RSQmZI2/PqFOeSjPBagRayV
+J50bQRmXWlda7e+l2SWD4FWSHm5rFI2GABlnHdxFdX+ZZUy0mqzpoxNpeBtYYfUyvf0FCKskMIL
8I77UAewgihQCENLFSNu5U0UhavGTxoI9vvsI2uM1AppDxpWSo5Lm3Yk0+aFdKPvRDUVtTRmxv62
9OokSCCv6pJiCb+nAmot6f22taAox3S/wnhcBXMY/vWZBY5EQiF+hLu12UBQxKnNBPKmzOCdeVWB
b9fc0Ebk9BpuNLMfoIz8Gw+SXXeob3u1gFyiipywKLJgXuqwZILd6bT8BnHMyp1B0YF7kZiltAlx
6acU6zB+wHrqzfIQ/G67SpEUNryWrCMoHP6QGjHtLIxymdsZhuS0rXKX31Q8c5s5hF3K9oNZkRjb
vhaGELQnHYJ0fgGf6lkVjaLKwQoM1Yz1pZFd9a3Sg1lgdCS1ilxlhtNRUuWQEg5lN/crv1eQe9Tq
9MqMc0381HkDYzfN7Jsos9oyMlMrkRD2gRhAwSEOXgdeoG0Sz6Cdk8CvpkGMIst6kTnp/6XuS5bc
1rVlvwgRbAACnLIRpVJJVeXqvD1huCUBdmADsPn6l5LvOdsu+9lxB2/wJgqKLoskiGatXJmJwPIp
NuGIiq+FFarIlJh7Fum6JizNnbEpzoU2WKOVHBtvB9ra6JxRBHIfFdWeyuaKzf0JW8IWxYlg4eUv
LSOht1/7UIibHDOKT4HNB2arUuAReCuozlbjfA5ms6Te2qsU1W15U20Fea9psz5a7vvv3GEsUpJL
Fo8Vne8dvha3GAEq1hNjd652GmAQUy2/1NSrnsgAyHhuvTJj3iw/9TYosoUgSm0cofdAD/M0FE2b
eXqZUk7QzJsIOg2OSzukZT35Rzq4/UkWvRNvbevfkWojSSjJ8lQPgZfNUnTHhvf8dimdKgvzuUkK
F8Bc3tPmMLBifgz6Ik+Gia1xo1wF0Nv3Dk5esBdn7fMyKkPJzuPmf6XNvH40Yz2cKbH0oTNz/oD0
14tb120fdGsLtAdy1bm044PoCvPJ1q4+GEf6j2XljDKqDC9Pol7wh3UfYBWe3fcNTI33fq+qQ7Bi
qCDrq3ZAYrt9JVQzRo1AsjzKotqTcFjTAQnXbdHlEphJ56p3NWbIu2FT7Yd2oSrtTVjcB8HAMzOo
POWMTzuYLIl0W5dhPw7euKdGtw+hj9lFIgQ/+eiKmSXjtqNbxe4tzclHT64LfqrTL1bq6V4YZXZD
C5ih5srebaoAy0E5NeaGYIoZk/TeYZNXRqykzbkSpEWmqpxvjaPax8E049ldRBlGF++SIDJO4x3o
uJFXR2/jabK8BlNjXQPE0WWlUaOv+UNo82a3rkuReH4D0M0PbdpYHaaq80BwItYHz8axU+QpDHPj
Tsu7LQCgEOS+GwdzDnrKtOp1nwNXjr16DrOqEX6K/IVEbgMsNJIgDMUAttvPxvUUeoiD6dYx5aPt
huA8LGw8d33ZpTnez96Tmh3yploOnp7IjlaK7HSJzLmX7rKv6pklovGWE1FejdVqbTMxFQb/N+RJ
mzP+eZgpSautl7eOr9ZdM2iSApXU2Sy6IPFl2MfwOh7OYpi8ZF51+ZyPNSI3I9YUYmK167dlySZF
VBp2jX/DRDPFqsEYC2jgJSihe5kpKT/VzSpexGguYIxix6lc+tNUWSfztnl5AJVlOKMNAB77rVJZ
NXddFjqOTJR2A0TUm5eGufAyJLUhGGab3jnNBTMdEE+Swm0PvdetiRvk05lfQBFWr+amrJo8Aoli
3k2YN9Ol4H7ioAi33wKweIxb2B1IF16MBUFkC0b0jhZbnvVad3FOneo0rYP3pS7mAZEtMkrN2QwI
vGsy4ZQy1pWiCWm2MRZiXg6kkjRVm1GxUX6f+tzgja+rPZRkZvu2Me0OnizuLXFQYmmMCl85b4Ln
ahDeHcm5SbBg8mwOVb1rQBi5yUlVJRjemESnNU/rCauFZuW666kvvpXUKY6udKod2cjwTgiw5Rxm
XOTlI01c6/ZJ0Wx+Um2iiJs1CFC3DNUNQushUdbMd4LUOiWmsWcXM0e25apKax7k8bbYIlPUr9NW
8jZtnM3sGCkVmH2+XPay8G0MRqG6saMeTzqsZdK4YGOVwM+TBdXJxAfJKg2NBVYNpG87Fl1QXxZc
J0UivyRNYLsUzLbtYNScp8HmLjG/VJ15qIZ0cTEyGlCedqoZxmRpQ/RhOQwAa1UbB+1cxVo5Jivn
5rKAIE1Zsd4lbuEwlEBd9NJGIbNbcj+u1BbKaGYToGDrYA0dnPpWrsa8I0SRmCEf3m/APg7TKlFd
YAtee78h5R8wzYx+SPY8HFnKUAVPZRuYbKsCG0Z0rcaP3aD7RDmWZshmfRrVi5l5THpdPtig1oda
iDK/IGzDqzbdtvPnTZ9preZ6V1HqoSxazAC+x2oc89Mi6eQmjixqsytd6Cn3i7vM261AI9Xx0gPq
elooCIM7xJfDlNBBzycs6nUX+26JIC6ga42su/eMRKkndHsvage7slyjGGPICiCBC/qp2Cz1thbO
Cf8PsqD/j/IbiBn8P+Y3/90r99/s5n/+z3+yGwfcX/e/+Qtyi//JbQSHd7+HwDh0kVJcs5T/MIF9
F3Rf5D2g3jnYPAa+Gf/NbTwKCTo4whfNCwi88GP+3+Q2HpjHP/KAKcznLzHSRfqEQ1gP/ZzaFDM4
pkJ3Zg8G0pT0zSDvQHxVx1H3d9NiXfAIyjKTDaluZe64sfH6C3cNga2+p3orj54xZzJVI4rVwxxz
NrS3WGjjvi7KKDTteJiAT4wMJbnBafssLK343um+b0f/GzYz2uLHR2COd9nn3cVuuwI8ZrCjf36E
vi+20G7LlDnYvywe0e8r0ngRyU0dtZ4HCB1jwIT8C+9I/ZdrX1O/H3jU3y+OPcxA16bQ7wVvLj74
CmBPw6Zs6MudsF2GMiN4RWuZ1p6LWDQv7nSgSVT1bQy2hoFK5b+59G+e/bfXx2sLQS5HH4N30c8P
jwmz0iulE4ol4z2QxipxZ3eOxxazPC9IPFSHXs6YUMD6FQzQ/l+u/6b/XJ//oufGdsfolky8ef7F
TqaqGRofDMMyVoN9VwxtGfkrgGaHliLyfVSKuAAuYkV9CaJo1ICB6KRtg5zC1wP5S5P8/o58yi+D
yw3fMtunpcxzX09TRjoQvly1lGnr0h6W1n9s+DeYAB78ooAGKCAQvfiIfH5u+LEQ/mj73GQL1o1k
FZ1KhyVQL0jI4iqYihunaPPzNnax8BBnmJnM93wYlrjmvXcLqKrM6iUIjkoiK/rzvV3a/Oc+ybyL
Jg7buMPFFZu5/XxrrLeeX7qTycb+C88LsFlJ+RmeSmBh5k8SxqNxkCv9l57wa7MzuF8Ch4HTHGwZ
gzcYSV5WCkyQzmQKpACwlcM61qA8p39+tN+1OsxP4a8BNSZy5su//yBbcMToKRfpLLiyi0g2gccY
umCMat/t/9KPfteKP17qzQsGTFX0BatNJlYZoqptk8KoL1ohBfY5HaPVLxNZrrCA+FO/8t8IM679
CvY8AcPuCCE68JsJeS2rQMwzBrTHHROVBLy0sHGOk+TNbtOoE9vwrlSrOWk9P00cCdXaXzjcNIw0
6O4JqNl+OiuSkTnwEPdz1EsNyuoB5l1hoBoALnPbs8WJrEHGkhP5bSj8LSO5d8rXxcbtUHwbEW3s
1+p+EN0aFxVTkbt68lZEdTE9uIZ8oD2T+788+aVB33RbOKvB/i5gQNp+6bZiLAIPdfwpq72p2rmL
fPCn1o8QClcJKe3D5AyAfSyyEhs+jTUFO5Ku93NrebIszKYBGOrA5yOHhG5kuBuhTDEn/qrGpJB+
1Fp0Fs9aJxqHrY9rhkoh3/Z6KaO+dxJ38/xb5lF1WsbPsmlJDOq+s8/fr8GokMOZW+Kp1z8/MpSP
v3tmrF2XyQq7W12X5x/6swrroNpYPWVdzxuoY7bj3KuvC0qh0Tg/b6qr4s0IgiyQLft2RXMQ9m0N
x7MzyZ2GgAGJ9pcWud6t4/zjSVA9Bu3+U+abm0q/k3HI3F1gGILDKdgVSFufQpPvQ+eTIqJ8bpbJ
RjPHOkl648UeZrPJNuuFYeJEztQcm3CcIkPwb1Q1D4sVD2Gnnydz61YotbRrHwmfn7zJcQ8tQwUW
aHwRxn7JvUjO/c1s7EOh52dhj9USDnGHYlDS0UdInZ4Fqx8HxaAjQLkBwbxBnQQak669gQChjAcK
NcDGtZ903ox1lMoXGQ/C1ZGYlh0ymWcQZe4N+B1DANKRtCoS6/x51Z6OiW7X1C36Bm0HpK+68cQ9
T9agIXurzRMFEhDPZLorZnmsRtrsFv3cS1StgMb6EYoPN9TpJ0CxU3UR/oA7Zck7t+NIN8PP5cA+
d3y4Z/Qp6EZUoXv2AZ6nTygWvedNWQAmWw6Niywrh0NtNAn8yGDBEyiEBQFykBmUJn6E+QpsvWG6
q8v1L73q14nrsqUqjNYYWJ0BfD1/niMhZGCGQQ+QGRCldLNkwlYkduXylC+DSIrSifO6bf8y///2
qtCZwbaK8ctC8PNVwwG9I9wqLLvOy+jPD6arvxnAFMtGngdavVZh8P4vo+eypPw8YQjGsRK4FzFk
gD1kf77kWIS2JbVB7EUBs7RVg7lNPQ5kGtPhI+N2S0Pn6ExgTGu23f/54r8OXLAJvUt4HkL17F/c
IH9ciArDrJpth8fl3XuwMHZq9cgB+BRQl8m7caY9J1/IzJu/NLPr/+ahEXJcDNqBEaCpf75w4+Sk
mWa0MzX8HGKEpT5oyHFdrMuhgld5g5whZnaaIhTHzyMmT+Ao9cfAvihgAn+7m19XfTSDcOEXzzi2
v2Rv7qaSZHMDHY7ZApJegrpk5BS6SsMCSGIjVozMeXTPI3egMKLdXZXnAILA6WjK+akLvDZjtZP8
+c14v3s1iIddJrDXI6SXb7pF33d0k5ajkoAN1WMgzakOqLuz0r7oYv2G4mgAfmaXRy4KI1j36tfG
796tHCydsXb/qRa3iPYjnW5KQVbgoS4FmUtD3Ajca3KKJ1d5p0k6/IxQxGbLHIFd3pz6rQQSA3gA
XOb8L818DWve9nQ49F4yQj9ErvYmFikoIQQKqDHjdAuzFlV+c3Z5DuGdNViU3aqLUaXvY+vTJlJg
fe+3kYKOzy4Dv0G2NjrBR29D6BLYdowrcES1npIgHMN0a/yEz3W9c1jrJFWR+wdDxZPjdTwtgnID
iWHFFBbehguf9qzDAxf0UPhYVpe63hdoo06WzV+iLwqt6y+DG5mxi7qgDy36ZRuoHwdY7g4hcMJ5
zCzKSFNZ7kuwBlEDX/db797aqY8LYLmHciY1qiXtEnXlNxAVEoYyTGoNJXuE5yuywCVIkACC6OBf
ZKd29eJZde+bpTeRuiSzIOntpvoTETOYV7W4qVsXNfj5Ev8EftLoAVR8ZquIeaBjBLa6EcVcpBol
oqgEZWwbGwYeJh3iOh/9xHPGx7kLvvy5T1+jvl86wA+t8WacoTQ206Jbx6wwbhUD4RlibwM1v+PN
DNqEaFLMCzqeQSYMXKvi0Bs9iCnZs1UTnMv/FKGy3830V4M76JE9lCHeTH1itXRemRmzsOE2m6lY
j6iSvJo8TIPeXW8lA2VSS5MDcCowIdTuXbN01R0P9SGk9X7Djd/mF5oa0+GEVHU98rBBwXQjYPlc
YhwFcd9Cq0/Mw4/Ivvs4ucYewoLqKO8DkaAxnvCzTwNg/2QDNyGG+q6NXFEBpBTyW91Oa5xz726q
Wb5jTfC+0WyIRAg+ir9ByFKB87/6zqH0MEUJXzQJLBfD3RKaBkKSV5/mH13ePQdGYW0HpM+n/tVM
Y+z3pbyVPZQlQ/FFuKr+ziL4v0IZv6Y3wIkcmC8gBg4cQBo/d3ow/HiVK0ynglYfi3zqErI5JZSq
iOn//BZ/M0kGSGFRcKccv+pcXvIPgedYV0E7gCye6aL9pjTElFzvMXXeC9RUQe0oo7ahZUxb+vTn
C/8m5MUzeiL0IHMPuPM2ce7zwmieM0zPLUuNVWNkxEIP1TR+9nyg/pvIIbw1UxS0VQD9qCNBbkQm
D071hWMNVSgXXygzMtv0EsQQnaq0k7s8cMu/TLu/6egBjFDhxeAjuEBi+3MbTYXsvVw5Y9aWRRjN
/bEb1Ufr1PcLYXEj5beRd38Ds65By5uRDsTPw+Ys2DUKm0m/6QKgJI2LRHU8c605O76TYO5POJfJ
FvDbQuRTjBqp3pHQ3wNleOfl4uCNrU3msMojv6P3iw9YuCwnC4QYgeYm1yfpzseJ/C0E+jVfw4vE
XvGXba85dd6GX9JMloFjNF4KRFPiaA7tc8XLKHAqGbNSfftzx/ltj0WKdNmdhjm/OBYEoYLkCur9
zG9P8+SdKMVVvTY4Y3L2oxr9Nw63pU7I3zrsrxk5GBZASdFd8UKwndHP3UCNbtG5VI+oW0yv80of
XI7sMC+hUymX4Q7pSuxCa5hWS0liyPHzSLERemCCPDwvmlg0YxCjErhzRHWzgeb7l6XyLT0FkAFu
ENu8AoOjMOZ7O2vMq2FbifJBBnnHR8wqFonMpHYVajLIG7+WEtGxpQLVdeRrfH3UtEigJtcpHyAv
xiz2zV/RhH9+XfR37wsRMt4UslsBks7PzQaiRQ4WtTNkqykUanRreSAtO0BOqaA+QvA6TmEYK1k4
u8I6RYLA8aA9gIhGieZ+bbLWY/LRX5avRpXzI2p0D2U+jueiPYbE3469KM8bZprbPuxNEuSszSQC
zXOLdSFUEIQLF6rAsAxhr4BlAiQJVFSdNUjLILSvY39qNTIEuQDhOYzT9LFeGFh3NfR6vuIvXl98
QS00raxbovZfLqfaxbLmD5u+7XQy9ogB/txgv2kvEQZBgMmYI5aGw8dPM3JJhFxZG/SZLVjsw+Mi
NRQkt7k1ZdwZ9iRL8xCQ4RvqRsmfr+z+JtaCTyDF5o8c/qjYlfPnS0vlAu4HUR9awprvUVKje0ny
PAM1pYpR/XUP8zDcgFA639Q58E34FbCbcvX/9zkVcimGCvulGvHLyqBbvU1a0D4DFf9uoI2NIEh1
Ujm3HZil7sdFtO557dpbRb3xL931N0A6aGY+0FwkMRxY/ptR7m15oTqDi098ZZEpygy61U9KF8Vt
U/ReKknYxmBXHpQtUFjvy7+M4t/MMvClhfdLcNkghYVvXj8ipXYKS9ZnEJg3sQ4Pfh4rMY6RVI2H
sv9fnxip0G9yScSUsHniIRc+5vGf37uoaGeKDaLO2jbhp87jKp71FNwvAG2gDxoe69bWibv04ROB
Yw26Yf7F52V55EveZ8WSh/eKfGyVU6amWQv4Tcgyrma/uDfedDu6PY2KzpB4gj4xqblPnuGxEoNd
ySLEydUtZAX8ZQTENDq5fvTK+nVc7RqDkq0+Tku480FvfRjrZkYVoWNYAR2kve0in9tJz6nUTbEH
pQG2GZR+gh6HpbO3tBjpRpwK9/JD1M0/VpxkysYw4nHeAc0hTxSl0JzP7EWGFwoZN/kplzVq2h0l
98yxw8Pm5XVkZv8BhQ1ICb75nTDQVNjgVfgvZnPVVwtcf5ihbjHyiSODeOhmRk7zkNtYQ4IFwVaZ
h+8UD9eoKNZjaeT9tq3uy9i6skToGb4H16rNfN4BIvIovWvD+gWRjDkMqtjOi+ccmYYjyzSFH5AE
VSftLupWbLUTYYVsX5ZVPTmo5ybNvIU7yJ3Wf0rEbc06QYzSsRpzh1cl00ZA6HHqOYYiuXuEDctn
r9TbZ6dyH1pR/zM1kuxaj8rTyo08mWX6otdxjksz11CfNnC0aLTckO9BVCu7FhnYVIM1IKthjZTb
LEEqLSr2tT/ebJ1GVG/q14kok7mXb9dTvNxEDJOXJvEdLs9Y2eV56rrpZgVMcj3lCs1uJjA66lbO
t+ry0TnUfj+6nsthXjLaIc/kInaq8tktoMfg9nr07wesVGyqZ2BygmlQc8AdAumsk6d8XuWpoDDk
mIu1T4u8gvBsAZUzCuEGcuz58GEJOmQvG4ScspjNzfVoa5o6rWvPgeK82O5IN2x30CF5Xd7fXc+g
8rfeyRpSVbFVe3Bybicwae7//ehbA5ugyTvzZixha1AtGQxyqj00NgtiXE2fl8ov9xNvsnkyWzTN
Oc0hLKXiJrT9y4o3sCs5L9LaZfkjFbAvWlv3lZQd5HglchmCMNnRmrybtEveLV3/AOb0dOpUS+7d
AdhxKKcsh9YhYQXLn4oS/ibleHE6uXxtEOKf1q1OzLgcBksaEi28mu8RJoCTDQXkpKS5B4mRO+oI
1lj+0NchgxB0qQ+g5uexC0bmTjmBeqCdVQ8AmC48a7kl2xoAfg9sefQdaY/5puEf5fPwpV5VnUG8
ztMJsqiXQI0kbul0IWGKbIRo5mWlLiCMwm6nluTbi1dB8IYdvR9ACxpeGngI4CR0gPVhAUcS9UOe
9Uhfnos8XB+DCXxG7vbPPchByVjB30JvPiiAnUGJDinxXTBK/+56hNB1Rq4RcViBwA1pQoykVn+4
5f3Gd7yvPvjgvt5wMQU3TVkH6N80olPenS1kqTHKa0MGnnvS4FmeLxhl5FWCQ0ENJpFqfffRaS7S
XXsPitqYhhseG4Sx8NmWbZA4i+CZX+HCFjLUZHFnfYJGdzsuetyN3tGFk1GB6nn+MFlrPhQLfQ+e
ztEFefAumD3/fOEcgvsEIQsZmuk0zh1oqbr8Ugbg5Xu0YMAgnH7XFaxJ7TiiQdupedwa87CKJfin
UQIqVqvBVFrI+J4tL4zx5sUHa8nXBMBxq2yWN734x5Q3vbcGH1D/XXbLsE37kRTVexag0H45H/iI
cmtYHcR2wbTqi258DqASjb3BW/cGinQN5t9Lu8oPmEjqD5BJ48+rR+V1w71wq+ClVDu/kM0LSDPm
wRfyVK4vmvbuE0ycujvRLM+FGfJnJrfqrCby+fqtplKe2rEGDzXvwPNpCd4GsNcHLDIRL4L8Mbx8
rFDjAhfa6LFGCTTRCpxfvzUTfMTCZq89d30Ocxj9SKl91Nu69bmm7MJ9cj4t89LEYISOj+BHu6eQ
ynfDaMfH6fLhQsccLZ3w4qKoJpg5QAM5tOF8A5IoalSXr8pM6lG2Oglm50PYDDbrxcL3cxC+hz6q
Qr4WYCx6FfoI5Xu3qOSn8Ste9Ly3ZIageBaw5Qo48nF4JNQjO6Ms10TtUolM9BPKFPPQp5jwgltG
hE7ZBFOtRRbrXSH69e56ZEsEMl1Vx2wjarcuPup5y1jdL40u74L6JYRIe9dYBqmQD4K4Y333qD0g
NmCibklAAu8mcLH2hn247cO14UcQMZNKl+DV8e5YuJU+Ut046TiqMJtXsN0q1u5Qoh0fPNDREn+h
/Nh7Qh+bgKKX8q28uy52HRh14F/ChgCg63a+fjDUDdwqdDJnHIpbGvapKFywMPMcysPpGJSwGVP9
147Yz0EOVR148PNFZR7a8WDqcgDl3Q2TjoOfRSfw4ZyiSFgLIW7bNTfeuu0HpBERozIlNsx8X3+R
VfWuqnI4YtTrrtjkV7IO2aAhUCUXz66R4i4Q99llTDsu9pu3ofiaq1uIkF+nXkVgkH9R9pZiHUcC
Ey8T/cfK4J1D1joB/PWAcB46M1BSeAXi6WoZNOiIIUlDb4WZXr11ut/mS1VZ39W8uKy6qCzlFEwS
HkHt+Co8WAhs7LMH4jEdZQYuODRFmNbIt9bK8+qJL9sEOm7rdzEpcgStXMzxABL44kw6RilURl7R
QUVuNrg8wUMGyZC6cbvtxazBPfTMMBQDP60atoO/1g+2jahBylTr+bAoCjr94sIZb8tGSdLVellV
BAmrUXLk61dknA9wkJqTlQ80bkCtTpHi+Wg2hKwMj6VbxMpOdbSTnW8D/VxVvY0Dxd4pCsm5GSnE
r2DQJj4DXgvSZzJK8Vm4dR9JiK/AFpwe2jB/F6xbn5BldbNRITIhTnMBGUGLBRrXd+KuVgbM4W2e
oO5uDtMILbQPmi5tyZ1clo9yC3as28CoG9aLPsD90GrnDKjEgqmZQXmW8A25ZzhuX8pZEhT/vMNk
0b+wJtm4JxBODcMgdivpT17lqASMkC7utX/vDMSHRKBWsXVVXHvv4ft3XkcQfyxDV60acCq9SsGz
r+zPMyftzllcuNNQa6McbiRJ0XlnRpBHwIZR7kbrhccVBj0e5V/JZHXSCf8baX0HthadH1VbeK7s
9uCMITJkl3lRHgQphXgrrtqp2Ff5JME8rJy4KOG8aCUx6cpRtAi2Ey+tuVlK8FQ3v8j6ubv1XPk8
bdsE0z12AyTwWwsouYDeYjTNV6HUN3/sKhgNtn1kEFlE3A67qsE7pnZ8Caz/oXc1CAaQC7N39E4S
FKOL0GKum5dkccIhkh5BA2sHBAZGwNKcjqHYddWoE2c29cnmxW7zgo9gcRQRXDeq3RCwIuqNxbLr
BomrLoL7dbr1Fa3BrVzeM5jFZXye72Al4icSlc/I7eej6bAuQaJ/aDwJIUgLg5TC2Q5jbz63WACV
XuUDqLt39uI3aGQJrnOvl2M1rwvEjTgapZMMRWgOsOE4Ac6h2bwV+qgXvztKjjQXOCNztT7WghJQ
Qcpj2EJj0jt8SEMZtgksE5tIqDaxF7cKYYoBLIOxsHHHAMFfT15IwEc9Fbf+MosMtZv+6JIBiKJ2
eogQq/4I8wfoBZpZgyLtmBO/XLCnqz7ygGP2dBeGUQqF+zIAGO+oiK/3XjYLiMRcfUZpQB5Vschj
gNwdJjAjHBEH62G6go1G7VTjkfVgKPfNhfYxLFtqpTh3VbX3YM+XjnnzyRa6TSHogXGENd3RXBqh
UiguhC3MfUhOzLGE7AgibZaVKLY3izcfGlEAy8GaGREkgXBmgAbHD0aSiNDsVw3ayDzDzxPE6vF4
/UBdcMdHL9wPkH8sYyMPA6QxoKg10AbWEI/G/cUSSTLyOhAoW8bLt+sppOC3suUq3YbmKGE+etya
sj2KZfsgGIIl34BYBiBKpyYI+qjLt6mL1KWVe+xOm7h6a4+4vRZ+kxjzU+MflMDCf/E7gRtofbw6
n7hzmW2snPZVa94Lm3c7fMtvrh/dBp0Cbd2Xti4aTCcMPqiXf1R1iKnyejgzlQKm43vYYBbHtapK
SKpwFJbbnsgAWdBMdyN1573UNuNDTyEHHfrXUo/L7vtXUob1EV3KxNSHo41fIsuDq0hNpDpeP1bC
5HHpXmEn0Hw/LSYqojaAlRN4xXW7m6g/ItfIQQA0htwMffUJ7jUgVwNXg6+XrTGP27NfhctNCfVy
LzPRDlAit86MiifWNZej+0C1QvYu3nikG1ntXWRwqTdTHm81SaRwxKkGYnWqF11FKnT0rifawyCv
QNgY+bAryq+bcPMjQL4hrSvY0A3tQQW9s2M5Q3INJfkKQVE8V0JEFLUH0iNXrSvn82wgbHVBAo9X
J/yyetMOyowlrXLwt+cJ1jChW8Kz5GKnIxqg3t+NaeBO0I3Hq5dOcD0bFjBsia7+WdezVz8n1rsq
9XNAFWR1081xyu8+T37ZuhgUV2OewAgfhJPL718/rle6HjkzxEYqrMT3f/1+ne+f1//aEbeNGwMT
me8nr/9JX2/335/TAw8Sb4YR4b/3BtI3bv76N9/vhK31K/M2/v2W/v3DEnKWdFnoawdRE2Luyw1X
hO1HtmCZLjR8iLxlgj0WjurL0b9fr0fXc2/+DlQOuE+Y9vl6/voxF7C2A3f2Pz8Flz4GA4Ty7noK
xotbOjTdp3FqkSqLvIsgIqHJ9eu/H5tCIt1tPd729RBz+v9h7zyWHEfSbP0qY71HG7RY9Iag1gyZ
GRtYikhIBxwOjaefj8yaqbrVY3fs7u+GFiQjorKCpOMX53yn29vBiIa/sPaVQS2e1I2Dya3G2lTV
x17XbBhjrruUs9Os8zYTm1EYAFpHz1/o913gmE02+OD215hh8Rtjw4G64f7gQiTxLU7JJlfJzhLl
vMQzbF3byWjWRVSOJ9enE8d1thaC4YxqAmNjyxbwFwIrMx8+C33UoQEJ1qf+zPx+qXVse1P9u0/r
ckkYddBnPwvvKxUb9FoO8kUtZi9sBD4dHRDKws2Lz2Zsz8oxbwhWkH2OmCCiJHqvmNgvNHfW1pBv
PgLv6hg6xOP6ezTGxT6CMLTyTIPuP2pfi4yWrlMDSGY33Ygq3SVqdjeE9TyXLeKicq63tFbXebLW
MP2mRRNH0WJgeGIZ7bGAbRP6nQ4LDbWf5QI7zG18NANL4LQKlgrkc9h7QoWiqL+nzwCEb6kdmQtp
QRrAlmVV49XMql+t7ayE0CCWTOln3xvRJmlpPHyrXfaNvc9mmGsO3opoRGFBY8ewiBkLEzFFhdTS
lGK4NoBoHIUlv47dpdPLpyivh42KfR+imR9cvb763pdZssr9+qeMuxetradVpw8SS8l4iLPkm8jW
mlAer+xdlthBq1KJWokaWlNVBodYoU1IqY2MctC2nfnplpGxTfpXDDH1E04gsZBpdNTQpxyMaTf1
FWokSz8GQQuHIsjSMO0qHK21KJcdzlcuz+dM/qzsGMsHLfDacOJ4kTtVAYTFcBe93nubAOzrQuT6
4g7lDo2m5mKvcsZaRn7WNBVvm2j+ROOYnz0bfpGt/IPoxxQdWT/cLIRnqZDv+G0asHjdyK6jo9qx
awARqdw6va3vpjzdMnp60/gnHBxGHwsZ9awBI7AEs13Y68rLsNuZ8hvdbb9kh1NtYs/sLym2n46S
r9RYy8uujcMS/ufybnhEkF6zURQeDWFF784ITKwU0wGeSF9oaKZNyppokbGXPUT9DR1TQGVCbYDU
4OAq97U3/WaRT4tJK5C46MusE9puRlAfpmNp74RbymOZSq5EQlIHA8l98H5mJomoopKvXuZyhZ+t
dAl0UB1b5kMNvqOFLXyFlwnYtT/4X0ZDFnv/e06c/KWONlmksnB2zHMXM2FoRi3d5np11g3UH71j
cPQn8KqyqRdr12mCDdrXYJnk9sdQgNlqbDcJk5R6v2OBS1sRzkb6buFfxW/YOcusonFKKopUFZdF
WNTFWtMKYFX8fyy9ahgYY5XTppLd1TELnJz8Elga2a7rGnzT4Iy7tPBXU1nRQfrmuTBZC+e6TWnv
ug6QNA7mQv9214BJyIqZxl+Hvo6JfjH/Klkla1X6VatAbw+jDWJu1hZU8u5GuMi1BL622AkEHyN+
PhhbUKZG8iNJo/VYOvWKkrvCZxV4p2RI4CZaaY39Gjmno9hJM/c7onPylxLBNpfOu59NjdNWVdW8
ydo0X0bm8DNNq+nGCYgQpu+6harHbp/mWb2ehj4P1SzcnUY3Z6D4PuDZusQu/iKjpwCzdPPN1kS0
FvhadpXROZRAWrCd+uhQY+VaxkGWPLej9RO+aiXPTcYeR+vxQFNHZNe5MoJTArBMzA61mRJ8tO+f
osGqh109GhcvVjRxQS/YUXob15qQZVIon+r7zRBmic1ormy9fesF9kar1bEJZH76fWNyNrZW8Cuq
EwoslhArPRhY/S0MZqkbr06OII+mo5Nmocc60GMFyHAQnL0z5N2hQTh/oKEcl+D+8CrEkapQ0OEZ
F5xU92rS3Dgq3gWKyYqZghGRWunfaVKr0vO27lTiOk/rXYs9C8rrN9vIjFBaMmVNnpjLt6Yv3XWB
CIvRVhR2iZ+s40rFyFw5rbUJiIwbDFtb775N5ZzsPIBWu1aEWgQ5m+uKueLRlS8hmcnOjEO4TWmo
45k7pGCSF2WSrt00bn4Mov9h6mOY5hQ7pQ4UUo2lQZ04fVamtZtcazPlk8ss1F+MSpNHVM6bngr2
apjxIqOXWXRINxdmZ6GuUfOX1IxhB6bl+9xmpyRiqQHDK8OF6Wi83TB6iK7Cl8zeGeWVml6aiFO2
SFpnxbr5K8NGJ6S4RbuD51wbZ5NtTqCgam0CZd7zAzijOj6ZAb/T4ni81Pz5puRCmTqsZQe+DjdU
Forc8NZN9srIG/NRsO5wUwezH6Cs9QpG6mkRenI4D3HVUDEE/moQ9x7LL/DwF1road14TZpDO8GV
ByZ/yakA40JTN2XJH2ke8Kaz+/wEuuBLXmfpZmL4sq66fu0wNYMd58fLFL7ASk2Q2uvcOCU2XUgF
62iohjsJJ2NlwKG9BCc8rwfV7/tkNFcTk3pMhl16aYK7n7B/MuYY/VxWJ1xiqR56mRqr6SuWDvEE
Xg5PYF7aoVeWZVgx8lpXNgI2IFMQYrp5B6b952DEMrzTNBZ8JljwFNb3ogjMjT0ozlhmXVtDzdGq
9YZ4wUJtx1xm2jmdyg+N8sK+ldEOw+qMKmr8rsHQONRtFhzHIIjXBZpK1Fgmy7YxqBYeur8zowD9
mBd1aHRRdq1tethoMi9GUI3+Quuq7HrT03Fe5KxXt7GT9QmnrQ7L3x1NqFi+ulrRE9AM8SxhMRYA
WK9oFMpntPH52i/bdml0X4EsyRcny7rTmKRf+bjVL63fUdY7SQns9pfZZ+JL2vX1QZcaEQ33uyjj
xLJ1zXxv9dW4SwpmDLUXrweM67+0tDj4sl0pvKZ97XhfxNTEdxEgUxKPXnWqxotPOgf2BlIUNEZJ
TpRlW9Osh6UHw/5i8WdeOKDWdkVJCTnxizaBVoDlSj6csd8Vmd/fpJvEZ3am53aU4iUtui0jKAM5
WvGrddo+tDoVr22h/8rbS4aI/1gP3xlINKc8w6YF9eIYJGWwz0Rnhw7O/lWWjjvdaDo+XRAJY63r
DxnLrAEFzEYg6mG3Rdk51Tqc4x7SPtXjqowjPPrS5WinTHF44+5180fqd8B4ewsVXmys7DSiwY3a
D9Oqzq4pqrNjMC6MRDvunGbeDVm5HlPMSvk0rzWZuNce9r49We6Ope22b4cnQBbtecoUKCrT6Ney
Ai0aA5lIsZDv0O4lG5KLg2NRU8MO5RdFKgEVUspuzwi2QprfvVa3dkFmnUaLMYI1WitQDWrz4CYX
7JsWVpPQxPv2UYzxJ9Y6BqKeN6xw8Lqrohw2ZHZg000IqIiLtkPi73ahF9tccKOpYJ4w2lurWns9
WAT2KNml59Q1YGvc0tRxFnokvIWQmb02y7tnmxUYQpNp5aa2Be246bazKqIdUp7dDNt4WfgFsipO
ikG5a4tR1dKpdLlTuTMt3Gh6S2rDOVg4FhbCRMqcjCJYl77Cqtuk8tkoxKpxGSlXqFs20gWbyaIq
JWZFcG4xHl+YdTMtPRZvBswTTqQR6YfbM/jokyffTogQqEAsBp+GHfW7Hge401gO4ICUom8ABGvS
ZYcSeu469rmM6gITv2l3JyOHhSC6Wl/c+8/DTDuL3DViSeCkHyYj1p3tBx8gEPsTYQpGkiXXeMQs
UnQ+dZKrC4oLEgYsSXdHRwsrBbG2NdblcZj2CKdp/LImR5ALbN1K0w0iTBTn7riLcoX7s/Gm9VAG
+XLIr1lWe2cF1xHxyfiqA9TOlPZujGxlPHXLAFisNWv8MVErQnWj8WS4dvSzaF7lyHE2vDDRVtnv
gFSjlZZG2oc7/Iy80n03sh9yEsA3nHE62n7v7xRMdzI6oEqkeXJKShwwhl2+CnISTlGbG0/98CJz
EwMEsoRTkvn5WbScJIzyNzmCk5tIOsZDReqe+uLsAL+5xT6qaV/EEHVF094wxUe/pkJ5Zy0FyNI7
iFddC9Wor/UQaBkv9A4YHw/D/RFXOZA5O27Xypu9BWVjcA70G2sv2HT6NlZVvlXz/CKTNjuyopie
lE24wKzRa3RAwmvH/lI3s3973DC222a5+Skri+WdXoC5VF4aUrtjBoqnF2z744nrQf9k9/o+MZOP
gTExU+ueDU2CKo3omuYEoIwskVFTS9RA/Fmt8lZZuRFqXjcwGu7Ysc+FFVYF2mdfDv6OikEylYvU
1ZyXnbMO0C6ubBiOK8/Vy3WXiOxoJQ34aX8+lAyKV6mpW4tRZ+ZJVgjrHId1c+0kG2OKhluObmRg
SVlno3/EOzrugxjxdiqHz7QeanZGs72qZTnuHRrWKk3Bo2Fr39QiNpZdYsZrw2esaBzyIpbPpZPy
VwotTEvAhPB/gB5cK0I9FmbqUL9HELdbImiOqV9e88RKtwkLBiagU+ha8gvLd04Ru0zXY5aJpZu2
08UCRBiyH8nWZhF1q7LLSFCYWAYZzne0qNrOSSSICCPdP6JbHjeaAv8rR/4wskrFTUzVykV489Lz
id9nfdPhItDBwqf+1zKKPzXMm9fCspBKlnKHmKpaTJE1UDKWoGNyIaA9Q1GolMnmuHbjnWhjsLyi
jjfe3NVbRw4gOl0md+BHmL0m9x1/yu7ZgYwQNZt2oDqsU/8LFKlTAXJgMVsDDDovlSxFyi8YY1ve
EkG6SjTj+2Tr1L9TMexbeuJNZvjQDFxxM+dOnUWfjpcogqwwwVOAtelAG7K8DewFeM9utkA9lLxP
jWZwSBYATzQEfJGfUQplMH8kE4mLE38LzF+111vvQTWg63OLr5WGP3S0x+wrc3UZRrzFBtvd0Vi7
nN4Y/obEqpEMWGoN4ulFGJk6VZQUjkg3HWS/hc85usMCw3Rgk7c9LGbTeCkTIItRYFrh4A3UHq3v
rtO87XZZDi27DfT63B104X36nYl4s46cpelML7Yr7F0HXdPXG8QKJiJkUZa8oi1JMJWPTqBD8IbU
pnWgIrkx69r5p2ujwq1YjtM9yopr3FRvIGqF7CcQvmMGgZks11FWKAwLHpJ1uqK8hePRIsJjrjWb
vPoRGUaqK5c5jKs6WjUGyH2cHlu7lcGmIJ0AUnG1lfYEwrmCYCzRmZKFM2/7Uko4mIjeiSka/Jjt
p9y4dmX/GvQd/pFFzqSf3CjrSjgZ0Ue1tq30YpUXDK7MkfmPG3UnJbSvoxh/xCazENHFEJJh8ADi
tY1dpU2XuYd8KbVcHY2q9ZeoqQQLTZaotWGsS8tMQZ+T4iQJCstHodbW+AX2DWWKt69bwXlv10vl
1jWXei9e2EEmtxblVDoNq2oox21r4ZB3IxPJJSMZagn0dXII24ptrqgyf5FnyZe605jUMuOnSUXP
IydaudE/F2qe9hJaUh5N3iF21obRoB3XmnLpkc7D6xq04IhSc9FWpbWB1gumimvUvnLan8zD9Y1v
1c0Co/SwGliyFXn1jTWZu5lii7GWhrWGKmgVm4m1SF39IJy8XIxWFz3VDJeg/gxhh3vhoPUtqKiy
farzBMpAHj8o3vZzW37zTLvYI4PtQShOxrJOpLPt7n09OGtALqm1nbD3hlqKa8FhFI7nFoiOVlM5
Cu890QKf8aIsN/Wd1VjLGRB0BNH3DvngxRrxNSh6E722Ln1p7LHfwci29YFaFpG4usOCMULZIVB6
62ijytmJQVwDr62OZZkx+WmUOnseNafbjkcOYYhzUR5cipQ5SMpsLc0gdY3AwKmgCIEoLcQyCcBz
38yWNl5+lp9ke7Uq2My6QE4xLvy68sDgAPHsvPnFYFN2n0h5e8MsxNLuwPKYPn+4QU60/+TGMfI0
Xup8bveccHt7cnNMN8O3bjCNMMsqLWwsxnvJyo6CZGXWlG9xZXyHqFWw5Sh/NjTtm1GSxaZVn2Xe
JEckdj7hC9nPwbmPusy42ALGDR1/qJYmLsK17UffTbO8RGRqMbdlkD2Z7MmaBPNvx7s60HR3Z5QJ
ABkQk6GoAD/FrdQOYK4pZLEWhnNc2pyz4pM9L02WoHyJ5ozrds+wyNcyBgtyPEF6Y4YRZhQi796w
m1rl7XOjNULDyXh1/JqtaCLqFQZ+soysb8rL9DXQ+nw/SrdFyG+szLTvdnWZdTToHCXUkbcy+mV4
qrrptjOhhvAJH5AwktyYTyY8nQUzx4CGGoFqgG0ktu4XVhHsoD99bQuVHuJ2AgLmgbWp5bHAWRBm
bsWGcKYf9htkWAMBIXFFPZBCsdlPuf0jMhjR2HnLqwy7qPKGfuE69/iDPrgznrTv5J296vf0NEaO
XA/6yYcAzP+ePRJwZZd1uxQRkQMxK8dLMCVby0PSxYQWfvgdMeixbMkTl2Aav1oMk1HtfA1GUMbY
b93bX/VJ8w+AAwMMrEO68+xzxZDF0jhxNO0WGw5MCTPgHWBClh8K9W550bDH2Fdt5Ky7YcX6abRd
FvpWLVGRSM59uw0OjxugWD8lszVmf2m9ZniR7gi/II5K2sdEWd+pKfUfhbJvDrxUyNC1vzaS9OT1
AxiztDdWjIT6dRnR/+A44wVuooJek1yEtEjfs6A6z0MHL40hWCbv67E2fmmRs1IwFdneLMWuzpti
H+ux2pWjc7NKb9yYNYfWnNes90IuGQn5jAU6jx8t5Vqn/PeoUBTng5VvxtzOQxFo92Ae6zXzyq3o
mm9m1eQvkpHQhnUZCo/eqs+iUy8UVdNu1AVSgrJ4K6mRpqS1dn2g2gVG8FXk5bRpMmk4kQY77HMG
ppOPwb4G/pjATtuDGmZzN0b0hrWDwbzJaQVmXBgGCKgaoMERydz6LmRflWPs35qEID9tlDqYtODD
Q7gW6m6McXzEe4B1qwuBG2/BdVmHcYpBTtOLtRnjtxwsAoOGwVgri55mrvQ7XZ7roCc3ImYXM+Ua
hH0a3ZMb3GNhAlod/OW8xtHTuYgKd52BQ1zZd4paI00mNEkZneBpb/XRDvYFtfSuL3CZuxIIOzF/
Z+iY2naM1/w76Mu17GmqvBK9zZScAyyD0Nb9tRkbwKvYU7KCGkkulDatskZ+VGOFjm5nSwtk864t
22HtY/Fa+nq0wA7SM9J0vxR8Vq7CmBSlAiB2FFQXIbWzmFS/69y8OQdxDPqAQJ3TwOcysYAMO6JC
bDJGgBDQwiX5OWntLmxAYh7ziFDGqW/NjSoLTqtSz8LHwe/3dJOeRnZU1ZpAApPxnE6Uinotr1Wc
XSyToe9s9xCPs/7Ai+nxFmo5yKXUtzLvTkzl61DVyn2OyBtZJsp8rkpqlGhAfNQT9YN4wPheZrK8
pl6z6gmQ/OozaAmxAvFPwt9BNp+w3vR+2/afrWztl9rSQfRl7UvZoJ+iHzbD3IqLN6dIPivX7T8r
4PguuQCLWaGHJUtiZ6bzdOw119o15piffNPezMEov3IZLNEgwgnP3SrZdxZxHkE3eeckR1MSxZUI
x74Dn1gXO41VepSaL00aPCVi5k2k051PlSVDDNITkkVB2J7i+hFlrXPpSSAIE0AEFaO8S32/mXRR
4JZV49UeB5P5gG6/zqjGF8nwhk8uuPe4YDWG4jpJa9w2o/wlgFiHfubVLk0/giJ7Gq9DYMRnQkQE
64anMqLzZXTjHRzmnEsfMwPj+yQLTRK5VlrceUtaa2dXNyrFBIC3bZbU/QotbUZRiw6ugqHQ0tSZ
g4aPN84/DMe44E7WNtg2k7WpELlx3H94xuxQkVftLq2GeNmmKl8RXUKMSJkAWcTr9JyL+RcxDGHq
9+WLHXTWtqaPXuR8lme91y/DeI+H9SAx6vOA/zHNiWZUd2GL7XesVufoACiQLcucHjE05tC7jzHh
nrz5LIGAJLi1RVxdBrdS+7znXYdjqDn4bqSfertszmZT7ICaPluOxvgZZ87OV4qCpnVC06PiMoLY
eiUg5Ylhf7vv/WRpYxFYTFUcPaMRfrMHfyBspM4PtRsVN5NQJNh0ATmoVsqEjGneKcgqhn8mBt0x
McWRHS09luy3IjCmdZe15q0aH6ZgZ1l3hXsc3bg5d7p+Mjgzlk1XmavifhXRCka3bpyivEPbNLDA
coq5Yi7YtU+xVum3ICEeZIPZqvhBFBOAulFvrk1/rdriDpW3NRrP3PiCMBEDt6FavGDz8E6/2A+n
SNr+VwtQJNsfLooG4x+qQ4/tUhyHzCy7b+WYIV10pb0XRvNBR6AfTMU1IUitlY4d3CNa9NCiJ+dV
4XDKiz65Qq19IUEByq+RMCG53/gsqEBudLeM6/cVG8TNsIhpgBFCpAAhYllmpId+CrywrfEbNXfM
IbksvGu5iVv6bW0ehm3RdZu+z0nZCpzsKUIY5+r1yuNcDIXVzweXAcZ2cuOBkYzYDxq2QBlY8ZuC
I8i8sImOvOolDsaaAbSdlx9FRCECrCO9ibIzNw3b0Td228j0bkz2XDu/mALBnWj34JXlm+ju3TN0
AdVvNWxDJzvWX+Ghil+VVXMJ9Jyr2zHp6xud3xr51pmtEFm6FEPQmqfVBCVqWXXiXM09EWoxLXqV
S/2kM+tfxHn33CJQ5u9apu9JzXin9vGLDZNa28Zk0dEaoUMR2sP7PMm8UATs5BB36oBDOHOiqxLu
Nz92q03i9s/kM1wUSTBvXV6Om8htaNoi/jPKLm6kg/kH9vQAQrMhY05SRNuSQGH8elN/G3CXDPgO
vriKwWeepzcDtyGLEtNd8JnE5RHtcP+t3cZ0f3b4FNxolVfMph43mWN4Zzu29RM0JhD3GvugL4Vd
kyNV8IY38lL/0qq+Q6SW+AdrQN7XNYkHvrkXJ5lmaLcdp3tNeHMz7M3fEFOB7HTuLdUceztJDtAi
GAL5fWJFNKWGfkwy0AfSD5y9ac0djRwRCVbDqh6Q8g8fqdBrwwiHasCpQ8/zFZqKYXyCq1odtDb6
JAtlfEqjbF7LEqFC8JhXlWhMS0Cm7G4YX7mE+x396ZfnaeO4tCyUnUBljBDCXbep27vrIM2sV2ce
4CmbPbkhUW+91ob+x11Xcr2DFjetVdF3W71CFl6Uo9hNw4RZQMQfU2elr4V8grtfvfVmFD8N1oDm
IstuwZBoF8AHG5lEL0x1piNkyAR5XuDd8jJK3ozHLqIbSQci8yfA9/mSFPOxDRyPcUo+veQVkzZM
ZgdVIMKgzbHISsESFQeq/jJHrLAwF8g93sx+oxQzhwA1G2CBjmCUjhbaQYRd3uXls6PGTSMGH39J
UZ6dCR9kabHJnZCar3rAgmu2uygqnaY6m5X4xajB39TEk2wCc7B2VOR8JCg2FqNgwR9NGscMlW6o
t+O87gJ6WWrr6eRS8IeyGnrqO83YBobdXvqZllfmsfk2sXtoO7974h/2a1IqWM7IQ1ZdngzbEhna
QrV5dET23a7YarJgjZR7yVEU+3nY9l106GMKXkFEGi8nA8KYQGTy2qw1gUL3S7FhXel07SttZYfl
B+AyZM5VO1b5yn6fHJG/1LGmXqjf4oWuFfCZJfXRUNJjD3M7n52RQVk7ee+dpXevSGxpcT0x3Vjt
GGcy8pZd7mUnLBwOG8jpQ7mtcXrcaL3BsgcPJPMLHmNNtoU222+I8jvwWhV71HrGU+TsUwJhbrKJ
rEMkRs40g7bG9ayX2XhuA818N34UTXf2xyB+SzQzBrU6vY9uIJeF41X425Lh0qlmuAh/PuKAjYI9
yBvSzWfmBuuSQCP2G2TCdAQxrJtaNQ+iwYF0La7KVgPZWKbmtSMjLQvQXo7EiL6jk0oQ2T23PR1J
5hrxurJ6dUqa8uLZvXahYUAElPTMeOZMHYxY2zeSVx5oyjsA1m5r9x4IRa//Smdh7DCOWQdGdvF2
HA2xDkY8M4qUxBXJ0j2Dk9x2AW2jrF2ZcXSPsTZJyZ3UW8JUPGTZ/Q3ub/I6d1e3TcQK4/+wmpvu
s5ft0yQNfznaFSEUnrPvK8sBHhfDUCdxuwO4v3AmbV5ynfA3pIH3vw2X/z+x4WWSn//6x4+qK1s1
PX3GGPP+8UeYw+7nv/5h3q2t/w38+Le8htcybT9//sdz+639bP7t5/5gmrruPwNPt/CNYoEguROO
xW+oqeGZ/7QD24M7xR7ADO7gUvanbfKvf3jGP/H2wryygHWa/ERTdffHDf+fAfAzEE5o5zkqTe//
BWhqGXej7p8ABchI/HY9cA3L9FySiv6OAy0YFZcG3PjP2qpOTqlTP9Ys8mQCOcfoXfN1sGtzKbAA
bR7P6r5m/H7WVKX1+9miyP949n/62cevenzz//SzRvAtjauEgYesD48bn8Q0ufjzfjBONRZabv72
GNZP+V/fqDVHt2zHLToCdfzzppDBX++mNmlBrJHw6FjvsSzEEXRsHFKJWO/1VOqrYeCKbrq1/W56
7U+sAsMlZtJnJAmmFgUkYB6mDwf+R9kawXt/HysGWcu2SPdme/ko8Cc2dIfHVyjpogOVoKuoqSj9
H/fzyLDwhmeow/R4ZXtMC1qwqDFt0WwcxsLw6vVDQvS4n7gdTspI/y7zlAoRm8kxm5PqWNxvEuab
YaFLUjv/zycedx83bqqqYy5zrVk8vpTbIB7y4+O5YiRFIk6I+8Nz269Ha/bPGZvUdSwj/5zcvwJR
TihlwEhLGhv69uaNpYB2bYuKSTK+ynvoBha/+w3QbW48GEKOLIdF2w44ddCrUdPIOsZC1LZnA10a
AQaa/WxUaUNgET2oGpXznOCgPsWyea2FiJZ6ojs9XqOMsMck9NCqPXV60T7x/9FvCd1Ifz/2eOL+
WVkEaRbvHnfd2Yyf/m8/9PhFhdNvLcRdOyr+ql44aTcdBj//683jMclu4y9PPB7rbfn6x2tOmTxl
/RaFenFRVpo8R5HmbNDRGfD43OR5bCZj0Q/NuMzMod3UeWsdDINdsGQsuPVB2nHJzdxV6c/Vk0nU
XuhoefIOhLJcDCMR1BIVCUqnsQizocneHl9BCPvjq2bQ0t+P/fkVenrY3gWyZ4MBZgh6w4EhTLRK
+LgP/dHZxCKIt70xYXqYydLWmiF59kbmBLPq62086v6TxD68wOGa/UzGYdXWifigDTCWiU3mGbzi
6Bhbub2MwKsj98HQIGREeYuWgbCKACOALMyKCSDxcjg/qjOup+pcYyInqlLJ9eMJ5U+JweeGZ1jJ
4UKu5Q+vG091VHyYWClgtge1tr/fLcsegUzlzRqK/OqDj+cd8vBfd1VpqxtyDMOaxWF2Wqte2Llt
HLKyyGnj86pdwRBXvx/8/TyQku+uFMnWEyR7VInmhl2vZf7G0X4Q8zKeci+yzmJkzJt5xfzWF0Ox
0Os09ktWaQihDUdiVXfy6RrMzvj7prSX/ET610egri6qmvy/yOZbx4JsF9ucNvjX0luFFXNhTkr8
SAeqhawb352GFQPU5/x+WjxuOPUirO2cI4+74nGY/HmfF/ASzWCKPUXGW9sb4pQom4mI58xfYght
j1aHccMzzrj0XfgBeaJ0+ccKX8gphXTw+1v7coYSIar/Ba34d2QCIG49MG2gwpAVWeGa+t8wEZ4h
0i5xE/8zd9NidycIFAvznlGsSTKK29zk/uPLv9//+7f+5f6/ffn3n22mOQ81lC0r25r1166On2pn
Gi8wiLLXakDA0wgkDfdogPvL/Lhhm0QomybyY1m0vx8XZsU26/EsTBoGZeTOrR7f9+eP/fdP/Pk4
RgQYwo+f+N//G3WpTnU5lM+TD/O/6avhlpoIfiM3yZaO28pvcd7v45FZAIVoigqFFI1Y+fJbD+M2
JgxTVM0acau/dYu8edM0sRPZ3YvWPo8xw3nNbZ0nZBqnGGbBl8lxEjIcXHtleG33pexrdJqqSS7C
aeKtislfNBSGcnJJko8+ashP0fXx2Jf+9Czy+urdH298LIi6mCNQ2Q4Cx04PH493QeatpzYz8ULn
yYfRXrCNeV8iJJ7bvlM2tkUejnt712YypW7120OLdJpRaZx+WKzJ/lKIXX/XMP9RduJapWXb3Cuj
O5Djr7XNnQHIiUeqA7R2g7ciz/+F2jVnlt+4upv+BIJsQVni0pXRDHzY+uzC1japGWRkPXWzz6W8
mj70InDxhrbNkUQf64lW/n3iA4vfvcqWUxHlR/WfjJ1Xc9s424Z/EWfYy6m6rOYaOznhpGzYe+ev
/y5A3ijx7uz7nXAI4AFIWxIJPLiLoYJGKev3M1mnoL/DKg1xjT/rZezY2SPix6LvrRliz31tgH7/
t+FknQq8tAy7BwdT5TUgxuGotpl1hNWGGGQxB2+tHV+ghtk/4AfBTTXVVxmqh+Z7aD+T9P0VWjip
86NQjPu4zLRXFrDFWivh49dhGwCbUkxlJkHtdsOen+RmiE1MK8SZmpqwxYIufD/7s/VjnDICDUkK
evwZV7gNFoA1e6du7qlHZZp/P3ilto8Nu95/qL/Fkr1Xj7JoW8WxHTN/B1B3AoHwL8PJOqvIL/qQ
4uQiusqBZf3HbpmnPiqJPqxYJLMvmU7PvDzJSrkaWaQJjmjUusM3+EGnOQkAtMcJ1qyQRZHrjMpF
a3n1oxaRm1Cs/AXt9Piih6r+8qs0i3xsFFUvep/FoD8piTZZ0nlT3SL/X/1mcYVfo9yuh/La9eq/
2m7XE2230q87s/LU2SfwrhEmiXAwKgNzibUswAnHDE6yTp7dDolsCFI2wLXxPe7fgsPR93f//UuW
gp2//ZBZOxlimaTrlkAhw33884eM5VWBG4Hh/sDZWrPwGteQGJJLikJDAUhXnmUBhuZglcpzibLz
E2KTPfkfhGOCk23XzCd+FUtfZT4Bof7a6kUA67xgWqk8qawZ6qRhsoBvSrJEljgzRJ08k3W31qL0
le0tTp4N0fCo5ST4BwfusWPq44a0bXPBU+v9IBuKzhtZTvxdJ0NmHs+oBtFQWuhrQTGgH/qm78PI
aBnoJWz+/Pf/2PlTUQkhcfRxTRSVDFvD54SF5Z//YyDEis4urvIjitWndq7dB9eJ41MjyN/yqcm0
6zsAcveB6WV0qn7Vg/v/3vyq7+dowPFCn8Q07TsgKu+3eFlvBM731P8a1d6jhz5Ot+ABqh39Xz/l
65moU+emAt0LaNsLG7K88ncsm+VB/qLlmQxkBgKvDNnSbiErr4PDqsyXqM2qK6Vg4VGl4BPz3oMn
KxYeWWGo21CFZyOLKjI/Dy3WtLIEf9h6MvygBEKTwW+2vsxtunR9Mmtp1TaXQYd9BTsk+w5ebxn7
9vglYymyvkXYFoyOuwaT9j20omTRajZfvFuZ/NN/f4r2Pz9FRzgKuMhFIrjMmv7PTxHAU6SoY2j8
sCDHLBvB05JkLXmwoW8jliEq29ZkdlgGa6ONGljbf1dVOT8v9MGNtXDSBrWZmGc23Umfhc3JnDqT
nQEOsj6Cbb72Jo1k2J8NsnX0wJDVoJ7aDt0gsmeRk54xkYpXkZ69VQCn9xak7wvGpQ0wQs5EPSYU
sKZlLCZRycXs0EQwex2X6AIWnBMd6qE0Xoxkcu9FW6W6v7U1omSaiCUX6bQudKXaN0MZH+RZjObG
9Sz9dXZrvZ0FgxMfEhg22//+bFzxv+c6QZGLRBK/MEu3TdeycCvAdwUa45+fTWtHajyR+f6eTPlK
QyoWrPBcsWZRWbjYmpvBI6dYWT6bZXU8kx1klowvHs0fAmMXcs7yGi6D8KV5H+gWLoeURTmkW1qX
FMbEJorb6QxOuGRrwk+7c3mQNfNgTOdEVjtl7G+CQQWMwU8QdXrRQ7aTx+oWjpMmW9hh0/na/D6K
xroa/YfMWhco/qI2CwANduZRi4sqW8lTeWiUlH3QAFNwGtXBrI+/Bd/CJtESIjR7UFLUy8DLLGTV
9dTvIh6sjgGcqEmLU5Pje1Uyi1k4ZCNOsk4eLNZa4AJFjDs4x1Kd6j3qKODsbzHyLETu9jqCLHql
5f0PuVrN+Mc3AOcT1zZxbFBRz/M+am2HTuin2HXWP5I2R3J67ZTepg4n5ZS61T0cjX4vS9cqR/Ox
xsm7CbM818MIRZZFtGzHMXi6G5waGoGrnIwsBOs4ecVvw8gGGRvZurlqiwHn+hKOYFzMymdLzx+R
HQNhSIZswp0UZKZxP+p59WXwS3xQ21x9UsN5XOeF4p+qUo2BGeTV3rVDA8xHoq+1Ia6f4A/DPW/C
4IsYMUwcyEf10fSD5NE1wnprKqWBVFeVfcdKZVuNw/QW9cDQZ8UZ7rTU9u9lBNaOwznFjXPRyoeW
eD6NZqceHfnQGiqkhy1QEJvuV8stsNDRhTKCPl/mWG8+eGOxSCFgP5mVFz7pAyD1yHPhNou6XxHt
iNK3NgJRFAkEFFryje770aoRRVkXpbiIVB6Tf0emHIJf5Zyl+oMMlHWKh4soQnfNg2y4jZXJzEWO
D4nWKO2dWYXrqnVzGJojCRFx5gheSYmwyIHNkPWHehkhG0VPGXrrZImetej5a1gZIetlmB6N12Fl
1Yfufw7bAJz978edZv6plyied55qsvxi/c8X1HA/KMsHyHhZXtkq35IGW29yF9hxAOVbaUUHbVu8
WW7vErf3xrP7RVagA0WofKcAoa5w4pvf42Wd7DlH83juv/NFEqPexvpz/OtFo9j56fAAA3XbPGTi
0DuPoWpW99eZn5j+sQS/1cANSe7L+Gji5DHyFHpIUMZ+8pQ+WDWAhrdsPEEwn+34YFeov8lWfOes
J9HB9PkayCoyrnQAhJI2DXanIl2ueHjL8oYo2CKlGMDOXumpVuxUUQz9v1tl5v3WKjPvshUd73/0
1RI1fymAq4KxGn/CM8vuQzXMrwcl6H/MJdADWSUbO9yO97Fe/wQakd+nKkyFERQ4f0kGdGkTG8Gq
F7MaoPiIp+uTdakmtTs4jYVyVuMHXxoHpywE9t/mGb5VAN/AH7twxbMlfOorI3zSkhFTg1a5yKox
GtnaV8twBWGSRxyA1bXX4uoYKlG/tLTCu1Sm514ccQa5OViQTUn3t4Yx8cwT6kJLGXarl4N0bY70
kOgvG8gVzgtDVZhsRKj2HlAMIbuRMCePy+JeVezv7HCOb9Db843Dnu3WLsvpze+KC0oWw2OCdP5/
/w6cP5VqTYesmGqaqgl+gG2bf3hfdIPvAgWcx29jTaZfRZVMyRe2OVrQ9oyHwoKitnRa86fRh95h
jtX+ibRts0vQql/Kojz05bONnMGjLOgR3xvTcfyNLIZabp2C2HqQpc7P+6c+8n/CP+wOeq+UZ3Kr
5jXPNU3KGq62ApmI1Nc1V5W6XrgB0Yd47a84Q2ax0NRbA1lZKemdnIRlHuudpIS5JeddxZ9Fb/Lg
Fjrlhm0v62SkxZNM7stDmWT3QV+XZ1kChD6uU/RnwNGJ3YC4tm/xBZgRGJetCcRmNFbyLLNH9xmZ
wiNU1emLrMdmwbzzWt+F9Fh+rDcGlbdhHIEaQNrM/x8zObwxPkzlNM120LdWbc818Vv4h6h/pTft
1NiIekzQxnPfr2Edd+d4nCD9j0L/GJbyeJJnRYKtH0iMM2uNxrqTwaKYDX48LTzjMQXddvKgwuxK
D1RUqwzZyRH8PSfPxifmUd6ihoL21cmQYuoAkrCjDLi8T/QfzjShYKBaZ52cIDzcPCfDhcOsydJt
Vc2oFy9Ar+T3QmPVc+ZtlyFfEfZ6Ev2ls7O5yiesKGYx0bod7DBqjq443OogUMCtG+HGggtfe7zd
28eit/e5X181ZY04RDOyNK09kmfGa2u7R1/3ykfE4obHGMd3HoHJp9K5OM6cHLmV5CjP5MGd66kR
hAUk41NtJ+tqlOrWOvp68NnFko6Np2cAgP72tgiU68ZbUS765JrwV6yskhG2Uq59YIz7BlOTw+0w
Q5E4ZGm2y7JW3xlGUFZAYP8OuZadkK+o7c97Kx7My2yjZJBn1Ql8oXmRVS1vHZxzxpMs8Yx5r+8L
NdpMsTosb3UyhD2cL1ontODJ8dbfYkPN10M72nsjt1l+lVPwOTNygf+NpkMxZfmrVsfX+gJ60X4K
43hNZi78bBTCOsbWvIuZ5fYDgJMXW9TjGcZupTf6W/QtkN3Sp3DGegW1gOnQj4P9hAxe9NIWG5l4
MhuhcIZeqshQYUMY/iqkIgxwxS0siDZVDMHgv5+ShsqW9h+rI9y+cGXEPsDVmTkg7P3n6mg0hrz0
8tn4hlBVA3JddY/yoLiC5zHBl7zVmWELrBE1rveYPE3VI78861cvGfuhKOMtFWW7FClIVEvbp1CB
FxMLbJ88TJaKpzEzkVuVHQF5nio9F8hr8xoWGnaysdXGXco6Y0i0lYWu+kb1YKSWKHXtpQp0ZSvq
GuYcO7pj5T3DFKp3SQsqUxZj+L8HlH/bhSx2LrDUXjVPspSEc/EseDqiozxg/ruDbe3cB170PUYv
FZlIks6dOUKgElPWScw/P9Spoi75M+5Wp1jsXF/32j70Q3BqOliDjg+xEnzukixBiaFX1poe8kqZ
Av9kA3gFlpOon9U5gH7d2T/+DE0c3j6mCLWqvl8hLzhs3Tp02Hnpw7MrDpVKOhdVKQCxaXi2rSpT
F7JVlgd3PDPXN/cK8kpI44kYD277uVZQETXCKV//1q9SdLB4LjiAKgzTizG3X2Y4m59im2mamZG4
kUX8f82tk4T5WhYbPY3Whjv422tw6oeYi/f1QRYDpXpzrLC72EGtfQpx1nEN669OSFUIs8UngHnR
qbS1N/kWk1XszR1Y3kQXp/AwoEjMR7Cn7HPK+bgGqnpRamQEbxP126xctuoV2b8P03XFV4s9FEpk
jmefp0/bTRAIItx8BD8hRpKC3Ugk48QhyNDKkcW5SAqedkAZf1XJMxkmI2RRHtTWQcjGx9+EXfcI
PeHORc3eMcB2R9GbXRTTAoD5fEqGwP/kTZfQ6aM31bf8w+yjuSCLOnyEFSTXbC+LRZsfIFr5j3Ed
f/Yb+2uiTdi+2z4U1rDIXtowBdbXT19kfSTqcWz413qHnPpdhInBQm6HjpAY0JenKPdE5W6obLht
m97qOjR4YbagzKIaJ2gpxYaXn8qmN8XbwftV9FVUfqzKjLayNWDpiyuSaK4rPT7N0d4vK+MUezHK
2KOZr43ZcE8jq7BFMAzVZ9aN8zIKbcB65Jdfys7nxx5Vn81EMbd4ybebZlbLz5VuniLe7E+Q1r1r
91mEfeiedaiFiHqmSuYaCRbcdLA3lFAHeUAHMUZ+xDHuZJGZgHZpQHnK0pQ7QN4w/Nmgs4ihUPcS
jT7aYOSgWByw2YgelFKve2kgIeosW4svOgLNHQquv4Xl1lsysPLB6EbxHszpcSa5h5yTlyNwqxvR
xjK68En1Kl80VgL74Pf2/zBS0gw0+/54R2DTp2N16YHpUA3SnO7Hd4SqVnnhRGFDzp/JXzdm+jJD
h/ROHazgLcpgPeGa/OI6NYlDE46vrA/iztmosDDg6eXhm6cWQmLNss8kH6aXDPEBGZYXVn4IQg+h
DDFaYandqonhh9ou0jft2JZ3szp8Az8b/8zKs2eZNVIxpExQxHc/Z1lTLnWWc48mtEmEfqrq2KY9
ZD68L7YtTPX7otKClQ4x+FWM07d+9HOe38fRFfMeQSoFWgkomRBgbl/E/dk35pMbJAU/DY26yjVB
rutBd5pxCRy67iyjZLUsTl01A0hUv8p6WSUb5WHCfxe5McteXq8gKxsxZKMh9o4rGGqnovjbxVx4
UTxtmsNvdVmfZ8cWnRhrqJz3m5KXsvJO3erwra43eq2TMYpVF6vewhRWVn6463roeeaQMtvmTVDt
A3gARjo6OYbsGuQhN2X+kuDOdIxLvT8gI4N0NjxXVD5EuXCLYNkGWrR2YdnjKmZDAgI9vBw8N9o5
NkreThc6p9n0L7YZUhJVXUqStWlVax95VvakjoF5UMzs5y1isNSf0AmdNQAXdO5ET93OnH0L1mIh
x/DEQOmY3aOpYZ1khJlWya4aJlT+RaOsAymzbnIlvL9eKfNQmpgmNPdEhIf2ERBuNnNr/FgAdMta
vUFxHPkiZ30dAQ39B4Ns4G1QyCp4g0ZmuZWjAoH2z7gygIflnYqDRIupWelPKGpdr9MGvnkc2+xV
hstxxpn/Y+uC+pZFP3TNO0UbyaCKG5OHKgAml9poiYp/UuAGyq4u+UzkXck6Q8/vcvyyzjI+MpGV
JX0druT/Zhr9L2KCenTZwr7UlZhGmrwRxcGYR55tmuGtWxu9GtAVyGNEDkR60drMDlxHRTxLdb1Y
67HZbr1+M1lN+hUsTrpB9wA0hKKXn9LZ36H6lX41a79Z2W2hA87vx0el779plY8xWD6QzQSwd3YD
D2KEP+NzLRpye/zZV47yEPlFwpZ/C7FfXKC3sgP5qLep6Kezkyrd3hn5KORFUv+5gJrxeWzHFPrZ
4IH3UkosLTX0N2sfFYQm3rCMMx+V9jDEFda53RinS54u8V4jOfqEcn1+BwmcmcAYqRVoFH3pa0H+
IFs1O0IYOFKCrSxCazaPTZF+uQ5V8x2uSEKeUYxVn3R1wshLn4u1LIIlUS9xZO2usTh7ow0C4ZAE
ufFdjuaUmHt45mAtSTdpMC1G8zFjDipu61rDOnGZVWFyvVUXO+U7nu0YB4gQIwVHDXFwvjMaVLOj
5u97Bka+QoAk3Mr7QGTYZAc1f7/nwXYvbQfqXjaKrwP4Lwv8gRgytar5MiMEJkvyKvK+TX1AwF9E
/Nc9y4CxUf5xz0FSq+zOF+GlzcfNoCTWtqu9fZmwHblGq9K+UxRhgSdPpxRwyrLDrrKMHAx2ZYur
wCVMc+R+rmWl5fUXWy4p2jmguxhjUNt840fuK8IY5ftgat604VE2X2vLHkcM5tF+riDiHvECMNDz
bypt06Egh1NNnD6RWk+fquzV5fv0IAM6R4en5EKqkUWY+/ojnWWg7JKlk4vqwwALQ3RuSMqzsQfN
xpj2WPIu37uJprBNVnZXZVsYHumTGljtZdLs7S0iq6aOPxNBMjkWUybvxH9EpNUQVpZxsmsdjM6C
3UXohuKPyEd1OE5m/Hmu5m7vGhXeN6obb812tO7UJM9OwVhD1hhXCHXsXUg2L7OKymQaltNf4Yyq
m9OgDTN/H9RM/4T5NDJetZ+fARS5e3ZHnK2mt8HD6IcT96JneAu6h1x0ilGZ5omgf40tg92Mds4e
5ZXHqbDu4ph1NIDebenayNQgC3to4/AvY9CrdYhs/q63XesU8dbYmCUqTwomJKspqbyl6rvui9Ks
KxO/8jQaNEhJ6hmuNmJXo3of4gURovJebcJIL34oXfC9Unv7DeJassTj0X9qgkDBRSZRL64xv187
yPXy7sN1ow66r2/NHj5NUCO7iOyHrvkfrjdgshwuCnQzPKD/GxvfmE3dotPiQ9llD1tzVmhVaV8V
fGr9Xm8+e02O3kE9QdtNiuIT3kl3VSZGRQN4Cca0Oxljr13yKLHgCoieIvMZVtOT72nlnYM+5lp2
yPIt6CH3C1SEdKO1Q7MXSczn2bPvZTuZb4SFtWo4h6U6nh1lQn1HXAlk6cOMc9YzP7sW9nSYbCq9
9r/49eba0XD7td7NxZ2mdvPTENZv1xtB2RBRbP5xyTT0J92pNNyvGTAalLsi6vJPsxtOO92d7E3W
dt3nBPilDFAMPJqVQoM96ZMd9VyAS/JSjSWNknTrPsCi5mhjRIigN0MqiOV6PDVfO9cwt25ZT9sQ
dvxrYfLJi4CyKqrVHLrpMQjmGBOxHoiw+HcVBty/iWnfo6243QHPVeM6ZI36kM4W2Od2toMtdO16
Zw/u9Gku9L3smaAEw0w1y1g2K94FB3I467ySXqwsx31lwEbArbJdgT3GdT9cbopbLQYtSBhn2Miy
PS7rtMB5UkZX34u3aa3E1mMpDm7K3A76NmpW4vWJ1i0N7vcQ8Nn1hYos9Yw2Z2wsZScZBaX7aWI6
eZIle+y8u9EdeA0Xhb5lmqvdOWm/cCBZY/SBfECCyLnm98Hr6BT8c5LMRrg+Cl7rWhsRYs/GtWy1
swBbQQh5e9naD+bPtHTVsyyJEfUBP/JcjNjPgPrFEFbFdeesttiEYJ0PYQle7dFTLfeIdTSz075C
GA/zqYsuGmrfVarVb83Q5nc89G12QNA3XWhJRv7R0v8+nUJbXbbz+CPQvgxmEO8gFGZLJJMwbGNT
FhVg3pFbeNcoBAAx2uo92O7GKrLHuVZDNlfVy3twrrA8HzscUGVnPUc0Qq+qds96n8Ga/Cmw1fgh
jbz0cbCs4GCF3l+dndKG40G21tuGr5m8EAuq713ZolyBjMY66iKy3oUdv6aBYq8zxSu2slgNeFX4
YVIeZXE09F0EAuTRLHyxCVWuiylPXoOwTk5GqUJ0ctXkVdhQb1HDe28VHsegm/wJGXdae9X5aiIb
c5FdlWA9G+r4qYZ2cU/q4UVeJ8vNCr4WN4XHbPIKGOTfb0q2ZrV2vSkFjzImC8hW+QLk5wsUjyeQ
PbKYD4iA+axk1rc6NxTIHlcCgWRtgAfxNci5Ynl+DXQNkmPCNcN4JMvgO0HGn2akgTMvfoLROr+Q
SFwnbdk9ypI6FEzRIutBltBP3IMJTq4lEq1HIyiGe9nmt6i5TJhkyBKZ5yc2HIpryTeM1250tLNs
y4PsmxZa0dmBk/yi+uxYNakJg0Fc3lVr5D7gJcPko1UT2qC5hznD9SJdgcqIlroH2Zrznke/xqzR
5KGvb1s4+Oqpc8eKXX2xHWSfMvXU2nWyB1VUPONqGsO8UFFLEMUgVduTW/tvDplivsVVsggmX32U
jWrLpQqj8e7yRimex6QvNnmMPYtsHXwDdvfEE+3at105iZsiOUAock4Yd3kBE3dxlbAbsE0HMbiR
rV5TFXfsrKT10JxTw4QSmmTaCjBqc7aqAs4DhNvmHIcuzPMYBd5rZRUCFVpUjXYfZ2CA9SCfYMyI
MRA3WWRG9gZGbz/O7FLkiZ8/ad6QnasoPKuKhm1Hnc4s2DTD2ctWK2paJDVdlL0yCPGyTmeebGV6
d5RVkTf4O7kQmuQAiJsjA100PH0ZHelke+OHc7eSRdlDh5mA/NujrNFC5nqTlQILFRcIUdq57/rp
Gi4jhtHha1dayU4W3bDtEbfoH2dn/JL7fXuU1a0wHeML2t/JYtBUJvpSsE5kUR6GWn9GDiw9ySt5
c9rsIt5ey1uEaq1GdDv5oqT3kMbVtaHiHcaTptrkLSJCsmNfYGo2/HX9axtciFYTSbKNHAUotH5J
0nirkzZ9kuFWPudLXZ3199t3A5M1kPXKDjVSqTNOMOCMlyYgr/vRMYz7hGzq0VPcu1uVPMOUcMOW
83iSpWvV0CsLrxzHbVh1792bJDLIfU39cgySfViOzjo1Axi4IvEkU1Dy4Dfuoxrl/t01B5U1bJWP
Y/4eZ3jdsEEiqVt7YRmhlhhoJzRt2pOVhNkqGdPwu7+XWJNbO954/9ku+/NqRkbOSotN1pOmrKLC
PHSA0xdy3+NWlIDeW1HulxQiuLVRb9UFpPfWKvs2nVusak8d9zC6vUtjaD+r0JjebDcMNyhF2rBw
mYYxaztNdeo9tsxCZZQfOy/ToJFXxKBhQzKcPrr20ndR+wDPsHpIDTwQ02R6K+PA3TglWKKOV+db
yD/LHvxF6KgFKcckv6+Mnn1+pc6OIcsWiPFIht5CEPsEwD6G1WoM+3E9IXE9LRwPYR90Q/YWe5Cn
a12Vu8PJHtsGcag67PblWKtrvcQKoLdVl38aVHLcw9AKE5JiKLkYL7I1cSDSlC66HeSPNyP8o2Wp
DHDfNR2pmjDx1lrdTveGOExZNN2Tk/426XVyJ0uyHgm6966yTh5UWxnZc4yci2UkPSBNUJ2T0/TP
VtKhsFiFzWYQRVPRnL0dozosWwszBnBQm4CnaJRVJRsUnqFqD7LklyHCxhOQzxhnmt9GU7VNFNT2
A+jQFtj4qdNzIQihNI8DBMm957fqQrbJOjtQcqTwBxJCIl7Wocfd1p1+RIr3fOtoT8jPyeKHjkZu
qelSiHiLK0X+/H4l2SHOcn9X6K6bnvEzec0HTSOFFTg7Rcl1eIeD/Y8zZvhszvufZrUle0QmjSyF
qT7a4FyHqreOstTh130INeOrLMkDWnYTIGCU4YxsQBa0d4PHnnyq6CyH8aNWEb/uaAVmBENWMWKL
wuIRqEH4aMOwVtL8GGWI78o/KZ50e2WGtrtWxb9PHuK6PiDzqJxkiX317Igo8SdZqmHMHevCnbcp
EIpjFITa9cBe5/uZFXndtk2qzzIi1ar3elmcUhwYzDI+gZttkXSCxYluKLjiVHHOQ5V6F1U0ZKKh
MH0TbUMVkZxi8C79qL33iGPv51zqux5Llj2KdO0jCkbmg5ls/VlvHlHiaB8dHu0gx0mjyABZN4wV
GCWzfO/UgEN+cNC9RY7JGpd2okdHq83NszwM6NyelTkONn09cdOiIXQR41xMosVERms0SKnJONmq
DM1zn/t82lYynnLPhphmu4fBhkznaXDUFrJBlkUrAp/fXYwXH8IQ0A4+fPrT7SxQJpz/RB3SOsjH
JN7vrbe4sbCOhdd+C8WmB8nZcTHw8Z89LdIfq9J7kPU1kGvSZk25U8UmRsgyKUOv7RPqX/VhKjyW
3KL+1h2P6QCAr5Pct3rtsiDwg1cWEi5TJM5qUSfPZJ1slXFDX4cfW6G6vfctUGPFNiXUtwqGXie3
DUPceOrxbiqntay61cuzAqf4E5LKzdazkvnZTP2TUlbjD3GSsAEnT8LqvcapUfrzsOBUnnw+CXS6
wjul1u6ljEokPzl52nhzhdrHNJAg4TPFfBNIjpBaMWbEwry/e7j8pWcbNxGWFEi+71zHmFd6MaJP
5lbaMx+lsh1SNHFkEavD9miRtlnIYjNi6ohsyyqoI71bGoq+GQakOGSjhzQKQrKTjnqIgWGkGLiO
KxKrohjaDOzl5Np9MrzP+gzA2gLwVYb6eJY4OQmfU7Hl680FlhywP03jVY3j+dAkWcluUGq+KnZO
tlbJq13rV8ZrXTafJ8tI7wPyn8//0knRJnWFirF9yruVoihQ18iMB0HPiYLhlDwZEFfkxYWOnW1t
MgVlZWSMsXoQYAVZNBrEWOTLVxZxAa6W+F1VD+i0mnd66ilL9v6nN1XtimXfWRmY+Kl/1bRTbprT
m4wKSxNQG/J2b547kUEXUUavyCjZ+d+iDOQnV7lmI42mJf2rCTRXjFC23ftlZfHDZYlq0qFAu3LQ
cFLQM7wJ/z7ExrYgp3K61WTYMCAvjwhpXVvlUTaw0Z6fkVrqjmrZQ+PL+C3znnmJ2tTeZVNlbRJT
td76ulmlyGJ9ix0tWkFico+x4+iXEamLBUzv6JvoiWlI8gKf4b2n5mfXnjIA0PF7z0pHg1v2LDQ3
/FZhODghR4f+TPUVdONo+eFPWM9kX8refrEa/BeKfojYNlWSQ62MOlLIsHLItLC35fRQSQD1yF5J
MWGcipxGSzJ+lVsD2oGYTt9pFvk7H5O1x7hhWz6QJjygrcjdRz8x8HvUlLJ5myMPAV4LDmPROT16
WMVnJv3ZqhpNclFA4RCknNwvTDh30dRFPxH/OiZxrX/OM3wRUcmO7rXW13eum9i7wtDYJIrIBVr6
MH427eLkebxbNcX/3PFC6DTLO/uVVjwj+uEvyylJd2j6F88qW1U73hbzsjTD8nmYBvXS9smBn2yB
sicR1ujugnlK72WVXXsNfuVuuJfxcwAvu8q0dCVbSeJDlh+dB3kpWYWn1wridfcgS21oeIskUoM7
OXYU1crGLvBhkkU7QMoBh7ovMnYsMoSJI0tduGyaHxAsz55JXZ37NC++GFHjr0xgoHe161afsMzd
NI1WfJl82LF8i/lSlLn6VqrfZLiiuRhrukzsZdHVNk7RDp8LA5llJAmajayecEFvzTh7zetM3xd6
WK3loL1i3RX8GAEytt46Nsx9WReYihb4pEVYUG4aB5Es/GF9XoUV72qyyY9lW6SXcEKlp0BFeQkS
o9uhMYw6mCz/PztfhxJX+9cBtED4GbfFnoQHKdEWzxS9915iLW9OnVaiYyzqc22cV2WAHpAs1jlm
Or/CWjf9PQyxb2MPma0+YT7AfGPBJiIWqq23aBytO3btbL7C0yEz0ESfVNXDYtbG3WIWD1HmB/3W
i3Mw8qJoCyXXhETBURZ946UP7PZTaNTmecwCaMNisN62ELnqMJyNkRzNpu5709QrVc9JTjD9P8Qo
inwxsT8UTHf1sbQdJB+SVjn4HjidmpzcxohK5SGeNBS8uyT+YvVsBcv+s/BwG6L6R5lbaD447fAy
GnW0Ln0PAHs5dXsliqYdYtrtJZuUblUmof+JDaK/srgPfwbqztIN7qPS9Bc3dcc3R/z2FKTZhdq9
tjVMu7trwzk8oYBjrXFrCJ5V8aBgGxO7DbtBQZOcmBl4/S4xVH83YR21ahvdEPIs7q6sSELIItpa
9g5uQnwtKrpv7HQPT27ZOgT8SrNcSVdqEZsvuJixW27kOe9Xii2atRTt4hrssF29q+y4urbaddDu
kLfgfyqCw8Jhnodhy7W1tNk9Qe6hu/Y1/DHb+abSX1szq012nauO11bPK6NdoCnTtTUVKNqg19Rr
65zG/pYtdv16odphIySqDOPaCsLY2sLTtK7FMFKNrdpiAif/QN5t2nbuGvfaNx+HeatbyJnJVq3X
R9QfsOlJp2bfuGW7g5z9ouGKOy6qPsPdUBz4eN/PYgOO8TweP0bIsDCEHstGXrqVxaZs1CVKwOmq
GH3vkpm6iwopWrF96V94+eLFELK5uakC7AhlpYyTh6CIvzmRhcSS6CobkTsm9ZsNm1j0v4XGKbmo
NGYv7FYnz1pdfdZzZNlvYzdzpBzcEAIeSHAHO1AG9+PcW6HPjyaHGFjLePgsIqs4Z5hqHW4X84s2
OlRKcZ+wIP/t+kPCS9Wc83gtY28Xc/Rkb7lNebzVd4GS3dm+8kle+TZ2lGMDR2JMu47hPPmOVpLT
TrrrQYnM7hh6ITotJTj7v6vTNLTahSzrpXo7tdhKK3jxQsFQsNoEFnK8nsrQtsSZPmwbDMpEy38M
16YRoK+ArQVxyUlE20HHqkiWTZSFl0GOxbMWY2FjJvObN2jeHkmx/6PsvHZbR7Z1/UQEmMMtRWVL
luO0+4aYqZlTMfPp98dy91KfxsLZ2DcEK5CWKbHCGH8YiPZTtK3MYd8UVxeIIWgXApeT9RrKJsdG
qCxjx3n50FqkquzW7S9x3ZtvBdEAWZ8V3oSJCIjvr5ujfkSOJMEXhfgECqWkAuShXo13xHqQxa6z
wF2GEL9k3dg0JKnJ8YNXRo6CyFTqXHCDcS5Z3ga9Z2DuwaKQ2NjaYIfOsCXwxbySlSyHZUfZogGO
lr3j9dp7vTzzQu2vy2Tx61r84U6QQ6actVGLxLCuPABpQK+/gN3FYTaT8jKuB3km6xISRkHkqMDU
/9+GmCn5H5elOEPMKgZ5/6qXN5GXkiYPd4Ll8tdf/G9/TF6rCe8HAcQ1MkfoNx/Deaeu8G/JrLtz
774Iebntekc7UrdCkvnufUZsgzeqp4x7vcVCz9Ks5EXRsfly6iLfjzFitUmYPRnRXPxcELHlZ9H9
s4cXd/9Lj1BBCXteOlQjPGRIvb4jeNVF5YOuOsh6pObxXuXkqd0ia/t3l/sVQs96DBKai7veRNZ/
dXZm1QmGolFxEOo75GiZoU1TJdZI7MQj3SecQwWREFdlq7t9VdYleG0dEKCsw9m3u7UC+Ch7bDWQ
t/lq0HBZsEG/bu9MzEmZ0cxHmHBzr/uicMryv3me/+aG/qNd9m9bNDf+dbt/30iW//+sUEkflSRR
3jomdnmJWzbTZthBLgTEQ8YFg4NohlowawhJ8yjVc5Mid2XgpvzV0oetjoIw4mq+xbe8k93xQERx
O5yNNMgEypjG2D43icpYoifO0fUywiWjyJ5090O2yZrGC1PA/5i+3+tsKzH9pMxX8IwlnmOwAs/V
s+wuDznKH4dKdTHPWP+GrDNj1J0zxPcPeuWOB61QwcAURQ56c8wvLbGPQ9zP35qwwlDBQuth9GWL
7ANOudu0yIAH2tpbNjhVr+2qwZhJSuc6ngjZ0L6GRVpsrUa1eUzRCzpC06dWZGzTrKIjD92I3ZRH
ACTKdj7NDTLCLByjG5ILeEwqpvaOPTq79sKcfxkpBCDPGiM/R4DDmQwPzJKp+Vme9K9KSBJvMER+
HR0V9d88S4+425VQqZtqa0zz9Fq3sIoS24l/aG52/LoTKgQEV8LuF7qRjAlFeQ2XIqiMrj4blk4e
15nzmuzQ32V5Jg9t0lYHszWuZhNFF/s/B0Jr0QUtauWhSFx9r7rtp2y81/+r7zI18Ypt+6/3uF8a
Iwp/6gp9K+99r5dn97qldhN8aV7uNfeu9zr5YbLloitu+XCvdksAvY2NlP+0Cpa7MT5tihMZeCUX
7RaqdRUsxRNmD9YL+s/ua13qt9qZs0eVROpri9mkvziYBg5j4eEc1LcBcReHZ0Cr2Y6r1ZWbY05A
0UO8/bgoQHDkndJBaBcvjr/LRsuJk+eQ14U194PIrPpYzOjeogW3HsOkKM5koMAyyLI8LfgRnUC0
dmdrmry3InT+4KUcUQ6jpPfaS4ET9eNXKTYJbLnT7atkO4cCLfgnWfJwMNXt3HwuDeebqlfLFn+W
5VEedICw2zJEnVIWy8b8q0GAqEQ0x3W3ACV79INliybwSoC9frjfoclSoGdRvC+RDni41/dj7W1x
PYHeNDZlAP7Q3Hawqm4doJubiTXrYTYdDCWw/rk16wErhPFS4Gqoh+xGWJVS1xvR3hAL0mBrSfZN
E2TAhY3Vtt2nw63vEQFXUBTFLCUoiGz9SAP2zvYPTBL7QM0KJD2U2rnOA2k12dBYjExGq35i4miQ
QO5+e4Xi7ue2q05FOCAF+I/T1AKCS1q3XTY48aFbpWGczgYlPK6kgy7Lkeu0RP0Kh64iY1ZCBivN
+rVggbMXrd0FsrVwJusixuKdYDTGwz3EULdPWsTWSLmOSYwDjzPCd8PtbF8NaLb46Mirpxba99ch
K8d/Fn8oi405laZgng5R6izPwqWK/1GUDf+qy9crardM8b9cT7UFvVkoOQdBHmqKYzIecwHbOFYF
irNJ+qRZYvDjpm1+tIP96uFV9Zr1+MZlDkapOQY+39DNIixQix/NUmCLM8zdFYaKcZnIduKGNZWP
UxKr7T5CaXBbgvK62VjdH7UWqSCz1cObvh7YNTWYmppBkxLu34KBZZHejqie0yi7MUX/JnydnuQ9
5AEtEkDg0Y40Fbi02FzexYI5hWnMfxh1PW57EunHyelTpMZBhIcrgQQ3k+RaNTFOWxi/E4mgeG+I
12JhIlitGTPQi/9cocBQuSgAN51mNSQtW+fDiMKRXY9wEHes629j/8Neq9EMsY/9GhwkS9D4IJij
g6YWyoPbjcpDDcnroQV5vR0jGC+yQdbJVktjm+vLMnDYZuPBfcF60nn0OhDirmMmP9Q5f26bBqEb
oF2HdkGiKm9K5QPtjo3sAF8pC/omMx/klWEJVAel/PiHgrN0oankd7+wNl6HI0iLOtZjalv6IxHJ
cRcVClK0/6mTZyKNm80aztjN3jxk24yd0TBPLj9MrpUHS+T61ateZQFDFsf2C0B/x6lyfjli7jPM
kdELMTu3CO5XNev1kVEPfjuHzl42yI8Sgn3wyUAn6MZDKISGA1qzjd/nusvwHkC2gIQ+AWexzJjU
ts5WdnNDUgSo0THvrq3/56uQT2ne+r71FUMfbmiJDjfYCMMNEtfRI5P0cK/vE3xHm2Vx2Q7STTZk
uYpggaMf5UWynv93PszduIa4HAM5Z8IN4eja31RL/SjQuf8z9faQWp3fStRiD6W59bvTKnYweODr
jCiGsli6wwFkFkrqNYZN8mqe6Afo4T+NqP9NRXSBC52O+Ipz6jQFbn6WQO06zDOERam7N3TD9Igy
orryzgEDt+5FEsckKywd9D2ube5FlmT9WiV7eUsc7r8Sv3qJb4SkeWCGED4pxbMkgMjDspJCUuRd
vkghwEWJCITNvG/SZXiN3f6h1fCNs5ZieO3Jum9ckIBH2Zgg8rpbYrhZslV18ulclMaatOBSUfTx
8wyOSzbKKpgWQG3N+VGWrJAYQ9g+hGxvSiRrRyxhTC+6DABKA5TdiEWsRcRXyP+sZ/C9eWSyPK19
2gZ/KRyXS1913Oko4Eq+uC7aA7qiuzuWvMuLokL8dL3pbV5LskrV9feyqfKL7N/yk91D82LWWXu4
wIiehtgkgM/NPMgUQg9AimGRMunJ1YZsNRYTo0+dP80qVuOYUVzIS6kBH2h8wu95dZv3GTefJjHU
gCtxYpuLGcK9MnyAqP6IECG7ZSebwebJgZOWzzPZ1rxw9ibR9Z2L9vDOrHJAAtinOLaNVwrpyQPp
2KPiiOTJCxncEbgb/3AJdGOUMUPyM42gYit7lWeKBdyoqXVtp9t8rSn05A3+v2WQk9Yn/sQsTSiW
yBlT8qiG1WZsQzNwK50obrYiyQ/O9DR764rIg0Yc8ff9EqjuydDFsnnTk/Dspml+4v2ffGBsP1eK
63OtGtERIYZPb4i+x2nk7cMET9QsVIhtsR1mlkz4FS1vVjLne3sFPLjtdExFzf/q2YGbXIG3Wyi8
1/GtbgxvF/c3PQtBnzfaa29of6BX6foqiLDA7EOinYrjC+RFN+oM8Af12s0w8vYQJSjjYOnaFKHK
Xr15HjayKnlCX18QhANd020BPTvKqYb4GZDpQES4Z15W8/Q8AVv046q79ITjUcVLfmUWttJ6Y3Tb
qNKaHeoYhY/Cso9l+rDR6wSgU/Kp2f3yHUOJfWglx3axHo1aqGcPJTOfyWnYeonA6yOZ/wz776Is
kg1739/ppPEs2s8SAdHUK78NBWASve53xoy6LGg1fxSr857yLSqzjSXwOmWPfRFVbH7Pyw+7znYG
T6b0BHkZp/2tsjYILPMdNkBzAnLM7kTgCm6mAyEDRRk3OsZIAKysP/REXwB8s6b0ElwH6fAJO3Jb
YyPPb3Voj02dXRMbZPUSkbezsnYnpqrfgxb9roxl+dqHfzZeRiBRtG8K0VHWCcu1xlV6UyQRLOgp
Z/JYnEDV9Ct4TP6TpUkPqMHMQCTH39gjiyuiAWMw5K/9MGhvhnMaQFBulDB+1eCFBBXkTEQu7DXi
aR4rUV7NZTpVaGI84yB5HVEw2mpQZPA64csg0TvsUdcUpwTn8qbbOnptHsNKGDBfxqdeSwSLz67Z
Jzhk+cPQ34B+BKaYR1DI5kmrXMVXYeyDtOtfnKUiYTlX2IGGpTjF6YgCBthcFbE65G42qdKrh3GE
Y1aZJcBXcF1h5ZHtT5w3PBFJE+EZcCoGq2c4t6+uszTPjrmN+8bed31y8spE3dggIOPStQ/LAo/B
ZIjz0T3TTmzL3c3YwylvQnSPYKyZTTeD4lBPcLjbE6uIRN82c4MGWGZPAqUPTht4b7jj3dsWXaWi
rOxhD1rzWNUEukBH0lXeBeFXmr9uEGFFkSIyUEzLiGR0Up5GYQr0oM0pmBA9OmGkqe+sXn1U9bo5
ASRfeMMSVzzm7I+DFlL0vtfn30xiNjSZxcMXa0o3CisDn9kvOtn6LlPKCBNMZ+vGufvruZz6z9Rl
Azc7TeKX+g9I5i+IHvs6Ob1jZPTJ1kmHn3XL1xN7y6027eSk1sjEkYGvynwDbNZ7FDkKoZ27A/0a
v5bJ0mzzHiCy6H8XWH35AHUdWKc1lqNK4j4OIjwWi7vm/P04nJOzZvRvpQWHPq3rz67MFcT78WdI
Cw3MA7bBqh0PpPBJVGtt9dImA4Z3ZrfDnMreZzYJlXrsd+EgSvyvk+xcFDhnJzyQAkc6Xy+s4dJU
PCwtj1+Lkby+3rB1wZ86S4vdQkD5YMftQ1FUYocQ99tYq5hwhcVpcUmu5ZGHh5Oe7boqfBC1eMEQ
rN2q2nCrQw2reodQTSvOKvsNNMWGYQtz0TopuhITs8/MYx6rYyC65s9YqyrfhHytij91pF79yUyn
TdPmgRdGT11paIe0OImotwLR+JXTvqh5/N6YaoLOxcTW1y2uiWOj+o1/io+BhXcSXnHUNRYJmZt9
4I648Dty543TPtToLLv2bPuxV+pYBGMhX5HuufZAFkXUdtfS6onmYqUXTqyh4N3g3qy0/RsxfSyn
BuvDwPcIfyc9eYxV7zDmm44I/Qmvzt/I9evIeH9aY/GcWcZ4LMk8+UlMupjJedrMFnC+Ci1KfJU0
VERLft9O1vhNXjTndOwYg93J3NmhjYulMo2BkWvveV5PYFcRv5pdL0jrIffHDHJqPKZneRhiKz2T
HT1jZ2KfgEAVwHiHFzeDYEFkCR0Hxe878WdqWO/WOP8UekcOLDEfAGOfa1iIyH0gUGCjoWSE4luL
WA0aIfmrm/TWdWK6R3APA9U6aosblsl7fMb6p7hffLMv8m3Boi7QIWYFmBAh/KyNYGkLlK+1ttg2
emyc6srFYrlwo4c0JsvWjkZyXrzCOoas1E5xkmmndDRgaCblcq7SDNuSKZ1RxrSNPRL582VIiojF
LLRW4DHNbhhHHUh1q23rNHNuuFYm2wjB4x5ajxnbJFPn3sI6hiVx2RjlIQEpjml8jgtxppI3N0Gf
W3FsvdqGhw8mauVvbXvA5izZ4MnpvnUk7TfCsfp3kSaKDy8//mbMg+WnIOq/LQ07J60Zqg+lISfq
Zdi215ZpBXBcW79juPyYLJg+CbyWD2jFHeBksA/gVFFk6FE3YgLr/Q6q1sdk972PR7b6USVW71vE
RT4iq1idtZbxg3g6G7asGT40Lxz8ApTUh2e1xBYXV3xEFUPEFObNBxSyCQ9sU9wixTglMyskhO49
AhJOGMhiGi/6tVRgEU3Jx9Jl9QZekgmmG1PsxpyYZE3zlNjsicPIHK5dl4zXlv/1PLliB+CMvTIT
UFB7BVTL3LEurLWJKHk3ZRHKK57Tb93qVYiDkl+HabbBQWj0a0XLtn2EseSS9IA0YwHsN2r5hUym
trGBjO9UVWl36CJ/d4ecFHOLNEujIu+j4gw0pFGHpFVtbxpCpP6gGfljY+FmPMeZsc0IAfsG0nR6
lXlPE7PfbqmvQ9bMh75Nw+vC/6Kk9gOYxbc8CeMbgdTez9lEsNxQ1Ect6gWv/XKzcYY7VZWYNwQS
QNfF66I6ZCerDjgjQmbodoZrbaIeNTpTNbJHe+yrIz6I7klLFgPnt+WPqq92naiWfdOOrChq7x1w
cNCLMYX4wvsfLiB+sa2M+VdssCEu7roLaG10isIsifwwJ9CKLwIGj5zu0hTKUBxCWcEB4GYr2VVf
h+4oJ3BlF71YZWICpRYWE3cM8YGAwKbsQ2vTe3htqRjTNYLpARNq+3msPYLqVrFre6P2x4qgRuVF
bpBVke23ZJa3bVLbATLhw8mwbPuSxlrKj24Bt9ASLtNMBtSSJTTCEyneRg0gXeNhVjr8By10L+F2
NCjVOhaf7FEZpuagzRgkKm147nhVfSeqf5oOLlSYDFqHQTUeEEsnhDw72hZ/i2pfRXG+MdO31taa
WzRPuk9E7Q9GbzLMYzyfEEAY5gGp1DZSHvGJ7K+TPSl+Sbr+0sao7+r4NvToxZ+wDYcOS5gn68SN
aDfghh7gTyU881BiRr53NC1+yRHWxFv54qrY5EFv3PGTmK5dS7YRH0/vFIVuuSkK95KrrAIjJfcH
V300CehsDXvGa75TTthAvsWx7TyUnfJbTHxRk6UZF7Nuym07Z79aA/yOQLcvyPpb1Yv0IR/GyVfS
2cGoYHzsmPcdqOeID+FMXqhmuJ1R8g/iAaZ0H4ancqwxF3WU3+ZkjmeU3wwMdpNN0k/Wpo35nfS1
XpyUeIACahAYnSf8WudhhKRTNQ/mqF1VwZbKACpimOZGV9IUsCwrsriwz2LyphMq9sLXxNDuIdlu
kwkVCbeJl0NhYR+OeMxr11ZPCtILG7cn7ei07acW5/rGEJrJG5bz8nloFvUTLDl0WtyoudprTLRH
4W07rvglqPNzoLL7qL0Eh0iXiJSNRnqLmfAGCXgR8FIg8DgzKi/TFAd2733mYWn6nTMQ6+h245SL
89TaqIJ003UCZFgywO5yN3p3ENrZTp5eb9I43y5TZLMZHnhA+DnsbAwKtrGTv1cF5mQNIbNtLkCU
5wlowkqJrkuh1w/llCzbNmSKKmzTwMXUw285HTDcK3AGjsNkTwwuP+HSerRV3T6zxsfexOoOZpre
DE1T9jUvkh/OtxwAx1ik8VPLfjaySDQjWcicD6+ka1p2rKrQWemzs6uNCJ+t2taCFICNH7sbTJIf
sUqxWN60w6YAIRlYTvaU4GeG2KfYdniCkrcu1B02EtZhcVQPxm+D6CamJb4+ZMWut/Tt0tvVLiHz
7EcKTy6csaVcjd2gK+c7RAUZScI42nZp96llNlqRfTu+aAVhoQL2TaPrsa962Pd2hk3sKUynINfF
C1+VS4zF/U74M0dUrw6i2QicHIxMRFAOtL4jVrPfNJh07AOMZIrfE+Iz8Fw3CthAQO0dHlcsKXaN
lUAaRwkCdHjVPTc5FC6DRKBHzl9MIOjzyZx9lZW02Wv5Ov78QGZhPMdp/qSEzbIZVC3EPMv4tE3y
8MtQn1L8zTBwZbg28YnFHO3k1s7ZYZcJ9fSMJ1agLYTDG1znGPdCqHMhOKWsPXV6CcgL72Sg+40P
NUrdqwp7lqGxxNfBWkBBmFUxBGgIPIVetuzgaE4brFwKFrIKO/WpwLha95qjlo79aRrj4STP7ofI
NvsTnglEbHrezMkh3A6+fT+Xubvny61PRq7WJ5t4165b8DKZsuUUN0wMacGmzYOXhIshN3c7kgF9
Pu0bEoym652JXrg+of5rrHn4eTblu3ALAiilOeJyn6CTy0T9h+7m8wmxEcRcjb7cDuid+pWtFcjQ
WKXPQzCPg5IPhBf2E3bLJ2aRkk3QFG6tvnq3E1ABHe4F3J9QS2uhAGRWeBJXCJnObniSB5avrEOT
7GoRdt+FiipOS480K47Oe8FweBJqBnYxYVnqN6J6Reb+Z9uV/dezkmfyMSWLpbFSCRfXJ/AY70Ot
KNnRss+QZ+5anNhx8H0Hoi4nPjQHe1o9pqM3SE01A91WwyON3QVZWc9J340yKrVNqzbZsesWEu6Y
MI/Zk6Z46eqLDFWYxIhWr0oQrODbNgw3DFLrB2geh6q9ZgrDRYyjeJLNuNYnaoiYU94cRoSLN2EZ
un6aHMcOXqLCYg0Y7GSc5CdAzIO8sLO8kbarT0wM7rKRp4ih4QeMSx3q/4AokQqB/v1alR5bq9Ek
XtO62gmgg36K4ZhvagceW/PDXfIfxF1cnmw48cvVLZfdMeVSH3zU1eOj/K5qfapOYj3IojyYiHnw
M1+/yv/WHNZ4pdx7Ix/f7mZMe1yQ0Fo9bprB/mRzgtWxmev21lZMBEbK7IC7h0dShw5RjX0q1qYY
HM6+8AT4zNhpgNxxGED87eZfcZgeyQBOmtI9IAqdHHOlwOn0sa/RNeuTATP1+iFjHDiVBQaWeV18
nwsEARWjdf2i75XToj+2hYcu5aK4WycTig8wmnRClC7PYVOUjN1LgZdG9OSQFQuLl8QZ3oTqGvth
DROollWcpsjzJyH086wtARR+b3ReesE77A0ueMmievUkDdIhhBhBpBzGo1LZGa+OO+M3lCBK4ygt
qybijB7iDc2Qn1B9Ug+IkbKsgox15tEc0YJRLFwDC91XJkBarqH7mReZL5Pll3Wdnbxq+cWX7eAZ
rVhHcyxd39XTLkhIkelj513HeDH2BJVrWGOblC1EYIm2elQLSI0D26hNnKPM1K9uvlZKxrmqUJzv
yz1E+yUgC4M3dJWEvjHF2kZtSR0v2Qeof3EOy9TchGhrBK2yNA8ZwhmGVinvNcPszpmEe8wxO3zC
7ZOctLV0P6cs3jtLtx8Ay7w4TlzteQXKQ0gc/b0qMSArU+V7H5r1BuH4AcRonF8VlX1P6w3bOk/i
7xFuLESSNpUzmZ9DFD/ZYeL8LmLiacwLeqnYj3nI8qWM0sYX6nxozNb+QWTeJRbAGOWoXX8gWPJM
ahCOS99AtCJaElRRmx11hZymU5jLoQ+9Zb+QOghAaRrBonTtluVjUNVjulebNd7hEZEqibR2cW9f
AfoflCYentEFfDLSKvkMcfqBCU4yQX/JarVaySvJVjXs5bkd1c+u1T7KsWvO4QBhkmw/eZiqgPKc
eugAjWUQZTB/4zQrILdmM4PUtpuL/NwU9Xi21ujdDNR3NERz8AahvKlzuo09g5AqjL0g7PPtFKXR
G0jBH3HnLhdTYDxhqAjmz4M6YtFegGy0qmSHYbr7KYhfC88FW9+G85nAZxTkJnJKAxnkgzETocbV
5nvrjXi1Zo72yA7AOIo6afct3LOXxOxgvZMJ/y3Ug2l56S8x84MhxGI8eVVeo5hSYE2MaOwTNu6E
NpS4/JnXv5EVSMiR4k6yCNt7AW2MknviQBhulpIFdbY8EmL4NevdcZnj7mVsO/epR9giKcEzzwPT
Qp4IhiOZ/875sCeZ887IpeX+vfzVLHvKSlmWB9n9fvW97r/eQjbbuIuu43yoF8oRfUPUSpWEWeXr
tBo1FtFrWZ7J+WZIVDrJ8j9O7+337rJOHv5VJ+8j62atKwNDrfG6G0jO+0CCaybV9VR1WMIQTv27
1hhMFgRre47rKfTHtV2Wvy79OsYzaUDFUnZRFjcneajXaXY0MSbAMJlKs53/LiuxxypywJVr1qNn
S1N5HdzC2AAiip5lXV3YjO6pOe5lnTyocNPVZAwfvqoKO7tFDGP3i7rR846mDsznflHZLoL8Dhv+
f9SluANq2qAe73XsOBFmto3Hysy1bYI9zN6qI8xJlMa6qrWpXkOsLpj6pu67cLX3AiDyi64q02kJ
8S21y9h+quaF7VM0+8iAVp8JiIt9atTZgcQIrGXYiWOuBZruDcEgcmIpYYl/7tA+mGm+d5ljz8Ke
WCItWX6EObbP2PKfS+G0e8Rd3kqRO6s6pLpV2HYxrET2ZeymlBW+esmm7oQYSnH2RtaemMejnBnW
y9bwNNuflQL9uGr5HjtGtOFBey8E9C+4g6qf6K2VQTza5VZdtBvp5p4tZl9v7CqbMNNoyr0pKjI9
KoJMmg5RjqV3kA2D+oa5HYBR/HthUxBJygsLPLwZGR9p/cto+5adMoDGPrLel9GsgwLu3HOeIFJQ
T9UPYvmI0K5VItL7q5dj4rWW5AGicLRroX4Hsr+s63r9zbMG8SBLQ1ItZJimS9fNHji1LsblORuf
yzgsocEm41ZBm/BZ1iUVi13AUVdZ8vqmOSdN8RsZmr86LJPlIIcxgEFZ7yEPhf5nMlrxk7yNVyOC
qGKC4t87DH29Lu9FfpR1+D0mD50SXj2cQ6oZnUHYuzdtKTBbEtm8c9xoDU8wbMu6yEqeipIMqqyy
KgzR47z6Kcd1WZWMy7xRa03fy2I6t9XzTFT86w5ltlN0gEoS8ypBrsBBb2mdOoe0ZXxFsuVv0O1X
lxbZVFMLv93r/92PEH8JHNLQd/J+946DlrxMZOPY2aDOjYJTdUEy0Dwa06qf0+A0IevkYajU6tKt
hyhVsPrQZ6yi1yvuDffOWrY4h1pXb/cqeYZzWHW517lp8VvFQtEvReL5rmjTS6WTMo6n5K+ze52t
dIAIhHeSPRQyTF/dyqjJD4oOGAYjx5E4tRmu6i3dW0QgaBuyZtjJooZM5449Cbxrx2oRpw9XkM8a
K1w7J2NcHNI4BlS9Fse4r49TAs4EqSb2XrH9Zng5+DYMXb6KJkn1g96C3O/G3n6bSjEeEIBvAtk5
n9rs0Il6DiITrvzQ2c4pFCxK7IzonKpoMSJpuf3qDCVbMC9+lyWr0LKXNU8gS4kb2q+odaOS1BVP
sqrqI1YTRb08yCKIKXOTTdZng85DoE9o61oJsrZKnyhby/PcV42l0UHFPHsjixVSL+ivsciRnQ2G
ixsMhrNsDEF0vH7T+VkPm3E2eK/q+qauN806lrud55UPsmODEfgmnHvsJEM792Ud5p3hNm5RofLY
33tJPUCiYYqb5MQm5yZXxx32K42DtaMybwxbXw5O3u5QWM3BfkbJvkQt5DUan+pa4DatNNkux8Rb
HUf7hSCBRfJX67cVqKw3JRuITuXqN7RAmd3nsniztGlmnc8o5zl2zlrccM5LAt3ZWYuDMpFs8cL3
Ju/zNyDC1ZPXm3tZauoRI3HjyOiYbO2l2Tuggk6OrnvQtzLtMOHv/tZORLLyhpQUNBr9oJWRs4nJ
CaxRPmczgHTZJrnZ7whjrbExl+V88YKhfLkx9SI6eHpgryxUWx3Ekzzo+cEwlUejFN96XUl2kdvM
j3xoZDiqiXh1zt5FMaBFpiSPN5FdQzXU0RBENav63pXDLQwb9TWNUJoEceML0wtfCuJaWcNaXVUa
ns+sgS5aD/IsXtcYdmVeojLKv6q0KUxOijE8p23+s7Zd49AaBlRxjPr8mSXuuWiKD9be7U/XjK/D
VGi/BfoNmddabJYe8ab0WZBj2Tl2HXAJC112HfWpaMVfx6XwI1ez3sy0PSYAeX9qBcJwyi33LOtZ
t6uz0NRyV2nEaUslLbcAWGqS3sk3Fn3NfnAhMsSdF/shzK6bOVQY0yV28lPE39Vosfdeq63o/NIN
ZpUYYYlmO5YnLkFbFWQs3rkYCIzl69inK7swj0+yiIvAhdSL9gDz3r6F/Uweqh8buBrGdEuEufLL
0nYHKjg9tA0aIZZSHowhKzdpbosDQT+xNVdaOTtz45mlP39+IQdJgiIABLVNFRL9JLUwmdK7hOCN
7Zv606h0z9HCCGQw1O6iUK8uY1qC+lK0+g1z5vZRFOWTxW7tbVhc7alr9Z1sQ1zUO/cYsviT/atn
cEbQ3PFeEEH2bVu33gbLmF8WJfRl24QQHLFmFc94eqroLT43A5H7tYQfw/Jc6uVWlnBqrZ9bL9vF
YW2hj94oT8T397Kt9yz1yUEL/6tUm81TNy5HU81UZC30Q9bky7VYD5064vHQ6YRrKNV9O+wGV7HR
MtLt66RrDnveufCJ6KAZICuNtSW1mGPmuTgXurCv6qjRGs7dsjUTLDS+yrJJHkhgmm01XGXh61ZF
01okVSvCqFjrHsahICzZxhVOpZaIIQyhHCaL1foHSALYXL3CnslaACeiOHU6vRdXXY59PL9+FWWL
JurhlFjZtciHD7NKq2NBxOs6DM1fBxQwnW2d2c3mXw2j6k0XnY9y79sZjmb47aQ1PgBypEXWuyQd
waBJTxEMwHrg0cjcaRcPkCm1XI0eeZMgCdjDMj8kwKtkneznznX0KIt41N1g3BFlWK+/1y9Ni3yR
sBV0GSPBUi7E5HgOYxinHMq0KwEYQ7Ec85ok8lqXmIyeCAFFwDns7rWwyrc6bOKrLHne/D+Mnddy
pMoWpp+ICLy5LV+lklerzQ3RFu89Tz8fq/Y5dGj2mZgbgkwSSoIkyVzrN/4CrcxZ7HJwaGPlqAx2
zEI6795UO9fv7dL5DGKkBfRCiwpYKovjVymENTmmrE7mqxS1FigHZLz0KMVyyuOzP3ggh5czkfHM
Huchuv2wVNnWtI3qNHiRkpUNhFgHNFGkGA3xuLfNJRC9nB7aVnmBi2FvpJjqjvVUQ8GVkvx9baCf
Ujurn+Rvzxac12jFyllaVAuwaNK1ci/FMlRnumZe3a7m2RkySDFCUMtPydUiv39KS0K8JJZJrVla
rmK73tQXm2QBgeSpYqw2i+ak2mSGAltLPzkjY3QcBM53AMR3NXshDJMno7HmP8Qt3icioV/LDroI
SfnwNUfXbYMpR7HpWa88gOBIT2Vh+5fWmEPEzZXoRB4yPxWIeD7qWfyeIs/2CzMYFNrD8d1xy195
VtibwkzGi4aF5KMbg74h9hP9OpOIb4jgszDQAjd+SMc8BokTBHekSI/xOL/Zc25skOMEvlGm9n07
d8W8ySqN7s2b2qfZo2wU204fiYYaAKq+Oyg8bvsEBro7YLJGQLMHcAX0HA6disZmB4vFa8c7wPLz
uW6qH2WTKtjiZNOb1VV0u/FJ82v93Z7Dn/nsoqKf3PdT6R9CO/xddVnyGMURurWpoxyg6avvpRVr
TFrbA1a69qfQPpISSz8b8zwcDGUxLlTSu0DxfjJdVy9mHf02o+JHN4Ym6Z3KOWkgRsmyufu4RGhs
rOMUBSbID15oJN8GkkTpZLlAkSqSlQ4vdlKN3k4PSS9VAAFeiuJIRD4m5RcepjaPX9MWdWKyBNrn
ag68k+WR+QT4nu6rEHlM0wGsNICFb5rev1rfXFjfD0OuveCicoGIXm3IQgUHtSAiZiF3SeBlJN6r
MjevHeNxHL/pLZOk56K13dOUdcgfjgCU6y1xRuWkKeTV4DRVB7jzOvIgvnH5CdRDfUiJgO3QV7J3
uZ1vDNQqz3wekdi0g69V5tavs85Hmyr90SFxD7jbCYmYslHMMbyOXvxzyrFJHwe0c+e5/DNDgylb
3fsWdEGztfqwfSZ5qx0tXCMvgZUTlY9KdxfkqvEO8vMHJknlHxMVTHJBv6Ouw2DKWXzUihJxiKHt
NioidTivBMOLWmjRUwVKRUqyqaxWO0CcJzi2tJCNX+ogXUbvzoes8oKMigbsLz6BjdjH9sCERzPV
14nU6t7TyXVL0UJI8SGLvXsp9aALXwcDMvZo91epMmAfHJ3IrnaNm2ivXm+0oDwBEC0lqdIMC8G3
Nk0ucsLy9TkbfJmZu0SnQvMXtc+ye518IK1mVD5Lqci0YJ+6fn6Q4sjKhnx1e5GSp2vda6SkIASc
frrV6ZOnnXsvt0HycjXZMCk58GpkT3JC4CrTPqkSFTQCLZhVx0+dTvZhuZqybMaBwJ8CaeAsLQh1
Dxe/QAVqvWTgphfEV5Pb35xFQ7GNvOl1igl3TJamvza+g7ZcHV7SLORLV7TxH7u10ZVm7vTihPZL
Ovwqvdl4I6a5nQxrfOE7YbyVY/kzTBCakGOEaNUt4pTeCcSo+WZrLXiuHtd2aZsbenCp8GTYytFB
JdOjNpGFvfwT3/sSMEw9ZfgrMIOAiha9yAZxlGKPXWuxT/5bp09RtgkqD/FuW49epmAE5eV7aH+b
xzSMjFe36IzXZFYY9MG0nKUYK1531mbgIdJEG2zjlQ/Y5GTRrX3ekEYeUWk92cvpVVAfgLv7CKLD
bauUznmRTRI3jHbNMJ6dIHZeWrTRH8ZYgWauA0ArzAB2dDYT51nOICIYPqMlx5rGb/MtqN9mzw0a
9wCb/7le3f0pMsXfw+wHGKVPygtcOv2gaE13K0pda9a7WuN7JiU1aIrjXAGwuxV1n7Pm7OgD3HiU
qtGYSed1sbrFGS14lbpp9i9azoshpbpV+lNr1QUt+FHZ9Pb0WAIOub9VwYI8D8z/N4aTR0+Oy2ve
op1lTzgCktslU2wMwYtsPDU8qoUxP0hp9N3mAYeIY6GnUbKdmyUKXFfORo4WEV/51NIJnTVJfFjr
DC/57akqH72+bJ41fJA3v53uYI2N+iIb+hEKHj3Z6rXON4dPdaSOVxR91Jc+8ONrrdlf1gYJ6xSU
N5rmuNa5O8L+4+2iTT8gWIGM0NYa7emqR/FTO3rZA9/ADE+s7NJDgrhICXNMW93IrpeGL1prtue/
6uQ0qyl+1K0f7LQSf3okoZ1n2bg1UUIHQgAMdepKVQGkSy6mHnYJHNXXOvbLVz8pCa95cXSUuizK
iVXGQMzDvCi3U+Xj5hNl/lkam4b7LShQKTZM4D+larf7lGF2H3RR/VrP5UtLoPAevdf6tUgQuTVD
xd+q0EHxehjunM7suQEcDIFP7UikgpTS7PpVner4sYndsxyUKs01NIL3jXfWpqF8mMzxzq7Dnuc5
GJ8acygv3lh3oIKmILuvg3Kfl3tFHcpd0zj1TrOCGeCR3xxMxXDu+wSKRtwvnvKmurfs6nNj+AV8
+P7ql/291QcotofkpOAl/PC7+GCFCB4kFiudghkAhuvVaYww7HFzEGz1We0DmBNKCKZb7fVdyxxk
2zD7yL1vTaxnmxkk8BavEIikPl9zyfaBj4Fdb4JBV5XhAmLik1Y70THgg0CAWwWSDki57/U7dUZr
rtUUg+QC7CRXOaaj/s66i8EG9MKuNNSHrEvPk+Io16orocf2g3vOeghwhvEpboaY5Z/LOhm0Z9aH
7uucWdplIqNNvKMlmGgUmyyfWjhTG3U0OjRpiNZDJ2p2XtljujzzjWQxfK/2z1rYeE+LCN8EicGe
KhPeY2BczSZWD8qAXHARvaPa+kZGaBe1Wnko7Na96zNjqgkEsLtupgEFeNuo7hAt+wzCYjz7atsf
SjxeNyA1/Ic+/8VlwgtyK8YG3edh65gGmdtC0a4Zc9XMGtVnI+XKQ5XNdxaCs0EISCRT5n2Bu+oA
AfXUaEN9qTu/3qumO+waxwmuqVvPO7XVPwcj/gEgprp9gOdLpc7lswX847nSzU9KHFUnbPPaKzKJ
4Er4puzTxmmvZVEQJdEH+Fuzvw2qqb8CJDh1NYKMbZ1s87o8etnonXNjqnB4AhBl92a4MSK4EXXf
naxqQQQGnbY3B3ywAAj/QKrpO6NcdjLJkm+5W/0WOFy3RZ2NCB79xm4U4HpJ295pbNFJAK6FlgQr
9s7ga2/YsG3UH1WiT/DqzPpuAGhwVpaAh9E8y4xaW6bVTFHoRh15kDREmCXH4OwcDa36Sc++97by
kKbwfBFH2abxM+jlP7NrVBfybypfwqRGc029TEWlvZgwPEy6Peleux4S8DdOtTXyMLp2eRVcgpEZ
Rqbx/k5hsYXeib+gNyy9t8wIWTk9mhRO9GnCH2BvJMRQ7aquj6E9/XAXA7LRxZ+KUGAbEgq9gR0a
CG51bzvnoA9xhAgg02jocmpFvURKPkMEyLdDHP1qshKT2Mg88S3vE0AlyFvVB27onzrFImYkDE/2
AVOOtrKeCIzomxh02Q7L0VcMbuGYuY3BS2wU57BmHIwVE3e/vtmWHTGBOn9C01S99uL2vWwcc7JI
1UPtyDehHvh7swOpF2o6KxTF6Rh7rWYfJIm7BZR1iIrgl0LmASWGCEUhQhk/e2so31tkzflon7rc
x/fEhdOkB+RA1BF6qsf0+D5oAPLMz6xI2i15z6o0sYFMs41KDDKN1ZCfd6wFQr2bIBc/jh4B9lrv
JrLCwQvCKnw+2wqEko9SdImy1HUEeYkZEdgsgrEAxlU4PGZL8HpOg4PtLeqzVf8rcP0MgTIDeKOr
YxyMxhTAQ/8Yzg56+xDmN50Glan9PUAajID97hsMLMPadog6Oxszb9UtQtPFXi06EMqdggGLpirI
R6IXEwQ+iYXSfZ2q6WUM7eZKqBEvxW5CFC1rH2EvvxBpbjYWevJnb9JBgeq+dXZs96L4vXdREt+9
WAtOp4q7743rXcuIYdZscAdV06o6zSgstVqIG3PhHquu+4b3gQEn2A72SplM9wNeRVeH4HGxEIiD
VH9NHfcO/MPELHsxhdOHbyOrdqIbAfAlHAN1o/M3TQGJIosrAhVtYJJ1K61T5VbFxkrs9gh0vQAU
51mAbvgYHCAzX5ycpJReoLmFdOxraXUuUZ5C2yVxfCyn1jz2deV9Sb03uEyd2vo/Z7vewXnnW+ot
EBnlZ2T029zKgos+BuNWr9Rmx0rdO/UAz44WOFBwJ6SkFJ/FWwfh3rEKgh6quWMGeO+N1vCUDmgU
OZQQk8FM2Aze8kyx79ZNNRTOrWgz8z/bNRSxerYeLJ+5ozdY4BjdDKBn5XkHHwPfbeihvqYx9G1Z
Mm90NeBV9E3jbq5j0qbMPn6lub7Pg2S6qDPyTQhFPWtx8NtaHKKg6lzRLZbOyOqMD/GyWcRzzHzU
rqpZt89Dj+dwGy8jNyWvDNrnOmKqW9XpsQwcbO9Sh8cIJuystKw/uj5l5mFF70mqo3NoFk+WMdqH
MY9Yfy8b372fvQ4eWqvF+6Z7Tp0muYQsDy6p70Q7o4AAABs7urNs81kPDNgb3kiPwgRsAHFFfC/e
D0r9POs+wTViMPR/BM607CQYMHvJSEMVBpZoWovXFQjM/26UjnxRj7Ypnq+8qiGSWn4JUmPMvJYw
C34NDrLnSyJAmfW97l+UCsMtOBLdPvHgWAc9aKwpGCZWnD7nEhq5Iih9pqMWd405PS1O41A7fHs3
okqzxa5ypM+R9+tNHpaZugDNnDCFV9IhPTlroIs8s7gDkXEaJhgpwJUeOrN7Vlr8n3IzTnZ6V+Xz
VjBz4ULgt8Cf7Z1hyuEUzO7DmGoaU8Eue/RIzV3ipnqfgRt9wmsDtGHxPRyi9JOa4xLjtb/cwqdz
S5TAWUIF9ayz0knpUI7naveymfiEAbDylJ0vrdEAD5hUylYB7OmDFJjqHNPa5QrFrL3hD52fs7hk
yB47Z1dbMfAQUgqA4Ip5W6CYFjmFzXthb02GvPtBg9JbAxRQOoBVScPvITni38cEWE/JHL6HSMEh
PnrAdbHcOc4IwX3BGwHQ3mGzB+gg6VMF9a36D+ua9q4dsmM91nwmQQUmTuIf1QSSUAuPs67PTvi1
yEvjMxLyKHKOL3oSWKd0UF5mggALvRU3d3MxHoi/qZ1xir0xJFu/8+LZO4eR9RCTStumOrJKrZoj
/GeAGLfvXFOfrloav40qq9SwCpBRDKEMLyZNlY+uTdLwe0CB3m8KEEFWdwebhDdYrtK+CUek059u
cLRXYLsu0tjKxELAZJzWFlx9nvbNrkht7wkWgPOoTm8zCL4nAzCCnQfNoYqTzyUTA+QrsVDsS5Kp
UpxTPWPOV2YANBVcjjs3ZP5kpMBfrF0edMa2Kov+BDuieOvMujlh82ltpagnTgPeuLY2YaM090yX
+X/azt7pZfBrspXpWMTpfIfwx1M/A/Y2XTt5DJByeQwarSYzjBSm0zvp3qrt6lhCAzcC2BlKgsRc
xp+3MDXcAalgJyTJWODCO4/ZnlX0o0Gcg1F8l2WPXQhYDE+rN0zL2nO2YGbKBVcXgrA4m85jtOBG
a2NSzwAjwgVJKptJj94VxfD38X+rpF6aZ8trV1/KgPvqtdDpcAhP2QrQs9FBTmt1Fez8w6QaTAzD
t7gBKeC/jk2QHgLovHZrwC0axleEylE3xPPupqshGCHBDWUmCwY3dlDyXrQ35EDnp5Akxx+T2wQX
cFnWvGeyyl8iu/JGWxVcspPsJjMRJFhY/HtDXYD2dVsdBaFSOU4LpJC5LMChHrh10OD14G8SRVvi
CNQGYLH2ZFW+Okq+S9TAeZ5+mf0Ainm5cc1yRdlb8Yk2XuvzXqCKUjnO2ZSdpGXktNwZZBGDf85v
l4tIKy1Up43tZOlO/soErWkSsAifLa5+x6BRj6Iw4nhbSO7DGQznz255fqMZOaccNWpJB8smkfsv
u7gqB6S0ML6TYpZVx7BUdPxnlr8pB/cZ4Lpxkp+UP8MLHsOoGhAn6au9V5a/5Lx0DOCYL4/x9oSl
UvBSuU/WxVpIo2vdWOrdEakVPJkAfdywv9IboN2SoR6ndNyrev1d8MCyGYBRdzX8OuKpSI5k1WBj
RlQ5KWO82+wl6X3DeYVq8K2Hubj3GrzukXGA2tgmzas8eztxHwfiPoe5NhjWrSFCb4+pO+mt4pI6
LP/aEM229aGBHdaBUDfBTh6XPA3ZKzWXtK7sSi+wQt0nr4zFdNHnF3wdPdBnsrtsICLQN5RjpbGK
Ql8wmQEiAHNOWdHM+7925WwHRwqQyK6RX267c9qDhrKjk/ze2DTEqJtd3Caf51G/yJ273SWopZvC
Sqed3Gu5K0lbsP5vNcRXFoi1PBM5Q/ak7tYdpCwbI8UxpOlCIJqIPg7dizz4W9eUW7P2BjlSE/nc
VGDYd3Ir5I/U+5r70waFviWCzizXqn60i20Icpe3+2vmTj8DvDIOGMJb9LpXrcpbmLbhIZ8hOrf6
9KIvQ4d8trPYdo5zMIMExnVvo0LnRAm3QU/ISvLi//rhv/4G2cX2CrK7Huq3lrenh5pMDtLE0Hcy
BMj3vUNu/GQDyBpfUri8t5t7g1P89db8Bar4eAcN0nhFBGtybg5GmGvzPnbDb0qXqfv1DjMIXnTH
hdK9Di5q/5RhYnmQv6X3q8cUd+QDGo39vG2y8NoOugLMYxmHltdazpS9/1nndeWMcECY7KQn9HF6
YArD0mXpCPqItJMJx3rtPksDu5ppYOrbAQm2k/TgsbOG05RbLEuqfe4MGB+5C7jyf/6uXaRnPwQr
7OUGcIUFkLL2vTm+d/UFwGgUdr3I2zC8LcOy9CQprnUF0Z9lRLL02dn7TjWAWUmfnEBhjJT2slnf
1r+66G1Xjs+VN5y8xtxKT7idgq3AUXlvGxIEMhayYG+OKHSf1zd87ctSJ8Vg6YVq3x8aQHrH0IkO
csyUzi4t1vM/dkEpy1OTvds5Ur7tfjguxQ91t25bVrb9z9CDrRwJ/tQ8B3DlNinwmCIF5NbbIJyX
D4fuQTQNdBaqk37Ah4I8PfMCeeKDrWMM6jzmc/vsMDdgfXjViVjMarFpoU7kgFKGuruzFqzqPJbP
+eB2B9OcmUo0urpTg4LYTY/AzIYE70GYBVO+2EWa81Dvgqh8dLLqrwcvvyr94PY6rWWpXLvJ2lek
STGk7anHflA6o2zqZbiWPT2BvmTGcJ7k7stFCvCME5gVul3vQ6vfylsCq51a2f2rdnCNL7mFiJKs
WyZcg/eQ6r7awqUIuWFdrKRn4uBQQ+IF3zAm+qeoB+6OjMle7rFs5LHHy/QEoVzWyFP6I5/0ixcb
2UGdx7vELBEo87qTDDIao3YLZ7dEPXcXFsHtC2C0vyDlZ2e5oDx52WOkbxc2jB0Nv+bBe8Jezr1h
lv3EfvXxPDvk0iPWwUDVVOfMeevfp7ejtusniPfrXSwzh5E0WT4zmZtZO9+CLiSkEngBX8AlG8zE
PeRHpQm5NSgnBrooo2btbzpmMtkCr1sdJ9c5TwBzyOceoUeiURzZ2wzHsNvs6raKirSgIOema7dB
GC71Q20kxkGuL3+Xb0fjudUfZyNvD6ppPMtTXR+t7OVd9zM2pmgzFgVK/1DI/1mgrQOHIt9+Kd8m
dixPSxxpWD6A8d9rmZ3Dzm/z4R5BdvMENK26CGtniLrqQl/4U4ZZdnu+8iTWMWZ9MHygf+M9vjEn
r95ZEKSRxXAMHE4KXgKXEXyHQuC+5JbJk5FuHajEHi3gwX6Bb8h/B3NpsI7o65O8dehlvF9vwnpU
9qTJ//tSzNVG2Ev38j7JTEH+GCne5uJrWfZulXOE7QcTWoQZZKKrdPZJxWNRmsjP3qZcsovDJq/a
bZe89j+w+tuHUv7Ov2YZt3PL3N0CC7iSEMQegw+9zF9JjhC6ltdkMZ+ft8FkfkNrhXhy2CenoglD
dS/Nb7v+8gWNAIN0QXqbx0lPlRndulnrpjkj5aChFKkBE1smYfLvrJsbSlLKf81lb399OY8wce7H
Al23nv0GePrBJks1b9HrLUhC/XDlDzHri+7q6llutkzqZG+992sdiSA0rwMIIGtj+fW1uJ4re+tj
XA+s1/twbpR/6hDqYAxjzJSBEwk3sEVSljePO56wjF+O3/74udSKTaQM6l/TSHmEt543fw8g2p+l
u0a66gCaXp5B2HVIbkhP+fddOfs2VAHKaU5ume4+UkECmCLrEu4DJ0QIHnJ0PbCuAeWAbNZ2Uhz8
n4NW5+fbX7/05BvZY31nbvOZW2eWWk/PO/In/33vZO/WSnY/luWk21X/avXxBz6epWgkNlr7TZuR
mpVxZZ09yLn/Vrc2kaO3ebbsrht5HmtR9uS8/3nVv5Yz0loafvipf6v7cNUPvxQsAz5Gc3UXwuhb
XnE8nMlVVPNtrSovvGwIpUDOhEbE4n0Js62btW7O8ASFfkebqjXYvTWS4VYuvjb964js+mYAQogU
/K1Hy8uyvvEfXqr1BVpfNKlbT5Mz/mfdh9P+7fK313XOF3J/EYP2G3cuDm1Ma5e5sHy41s1tJbuW
/4pV/FvzD3W39cRy2dsvyHU+tLn9wpB4V00Z/qidF25laJA1qOyt32gZQ9ai7K0TsrXxh7oPRWnn
9wgG9D+1GkmEpLAh8vFykntneitd+LYrtVKeCWWzrM6q7KB7xes6vAOmgja+lpV5oZFLWUZ+5kIB
ESUrs9xb6MgPrHbeyvBA9B9J1gZl4H/oardBw1aJIcjoUpQzJEzE33byJGWzDrdSlK7gyKJ/bbN2
g7XuQxdaLzMGTUrIwoXUNaizuescPZ23sv5NABgQLkrGt6AdosPtjZebsm5uw+paltv1P4tyYH11
pRgQSPln+JbyhytI3ZwlYCe0hNdoHexvE+vbcXk+65kNXiUs3rKzRWDEWCIkf60c12ZyrmxkYrAW
Ze9DOxlE17q//nE58uGUwauU/Wzcgwp8qqFS4BogLYiUGxpIjuXDVeKI177K0OVnSZad5M6USZ9n
p1l1Nk3mWCd5wusTvb37fwUz/5oqrE1lTx5+VPRE9G6NbkGu3EH0xIgjZFJ0tLKH2StJx6Dmok0P
8ore4pTSA8ZZj5sv8iL/E9Wq1WCPdTapk4bkYJ5n5wSJYFjikNZkUzdkKzdr2bcCBf2z0NqUi+6w
M1sYkDEgr5EPS9eCo6n7d8LZtkgARCraNXJX5bnUGVQmvSreyhieifDJ9eUBzy2iO+0tnvnh9stN
/esR3Zaut7suaxbZvb3mEcnJ2TOnvdxl+dl1I3/AWpQb+6HutqqTIx/JnGtLObz+S3oY6lsba70N
NoZYxQW5/94V8Xg0EALc6zBmKUI9Q4C0OOMzyVFLJ3dmOMj0LEc9D5inniR4N9XBa6RlR225hprU
2X0Z1O1GWs1dNp6UuTR3ap8B0huGYtNEvOqy8TLX3NoeAE8NTNE1TdyDGoVWvkcyCMNlVvZ7opKg
hifn3OhB8wgni1wzorEQzzNnmxSxek398W1BtL8EkFJe4N/UO1TjRlQ5KEpdhuBRlpCeqEdUIGK7
Sl9iz0FZ0OzupxgtBAfYwkEnt3/0LH9+SqvmJ3zHU29q5fuYm7hqpf63vGRKXuMDf/EDFaR41rz1
3mx994jWk9n1AxIOWos6zjBsgqauP9czmF6W5OUnXU3tLYo6wKsiZLvUYrEFMAklz7lVod+kqrsK
iWCUoUpw3BgxVg/jcoRQEmYCA44CYaIdm8IuH+YpqR5kTzZZUTjonuU5wsIE4a0iDnZlhfyQPw1f
TZJnx1ZdpPwytTKwI0GJY7cEgDeuz8otLmJUr1UIn4aPkaiKguGuzQowQV47sB5uCvcCUoP0mkew
vUX1a+qn6GlYNhBdoidfTb4hq6mcparMMOlGdxFVrgLhM8MiW+METw1q2E8qmdCnVNG07TSOASsI
DsS2B7QqtbmXOZaieMhupmHoHrSk8x7nZVNnwPZs+hbsalqsB0I9S7da6eCKNpCdMSfM5sZRRxfG
/z0l0fxwK4HmQPnXoc+t51eR5T2iMhNtq7DdoHtq7B3NMnfT1ORovAGmLwzNvNgOUGdgrdpOt/Wk
3WAFjwwGDuClF5bXCqrdtVk2a5H+eUwKYqgD0kY23LRSv+SzmRpbzTS0i2yKKfhPZdFXynbyYLl7
YUqwGVGDt94HMOraY/81GfIvBql0cOHQ/Xm3TPjMIBNBKxQVKjH9/Jt05+cwT/SvU5OAVkAQ5y0Y
M2DX6GA9zhq5ZGtKrLvKzfuL3sftKU3j4oFHoEH5b9WXZlToXFlq3qtG/1ajGnTvRsnjYFcN1Fel
fol7EkcOYo97KcoBUqGfkF/P9/W46THu2ExL81hLMeWLwXIt55HBpspRoN0yZuz+OtnKvznpbN7J
perG1B4cLzxBDsOpM0MW7cAHp9qtf0EbJH/CcE5u162NuX1sunafq8jabH0slvsge8WocCZoXzSs
lW3zDqJF8wL3vH8gdHyWEka77QumdZChshGxpqWF1DlG+fGkxH1TXfS4cA0EqA3th4jFsqvAoLui
n9Zf64GwcpmidiIHHJQszshgJqDZuBW6qbRHxDa1rRTl9mSpunyqHDBhy/2xxxGgS7VM9OKjPf65
/TtpkvtHu6jhnC33D8FpEHnZ5OFPT58ZBxPlFNmVTRXMMNzXsvS2sUVC8q9KOSxHOsgdu+ER4AwI
vACda2L139EPZVDS6y91HYSn3h4CNN7D6ltZHuR4PIT1IdVRbapmxSFgrbi4hRMPPDdBFFy7ZTMk
6J64hn/860Dfp9jJvAe+He+hMMR35ZjhYbhsZE/qTFbZWDbYKKrFWtTgN/g/Gsopt9br2d2IOeD/
zympO4CvULXjx8u0XYHI7fP4UKpEA7cf/jppLT8yFaXeXNN24VGQdjStFgYsipT30bLJEZi4l+Lk
+ygWRv4AeV2NCa4vh0sV5fLN2kj2cNC748PXkUfm5NglqhKWlYcnxqQoF+fdAoqPspQc/XCqFOWH
W1RHTw5C4LdT5df+OiPTzX1XAtD4eGD5q6Yyhuz4PBf2lxR7UpBLs5vetVOV3rljBOBEQ3mzy8gz
qmQr9kkRaq9qGQ5XV69/5KGmvg52ob7qYf3QMcA+kJuG6YLoIF+/3kD/y6lb/c4GWvLuZlyKZE55
n6Jm8B5Vymf4yMGjHDTL4N4vYvtJjoEU3qcQ6l7ypeVYvyeDZr5pflR80pKzNOGbk72qTQP98iGs
0+naB1p6Py4bxP30YWMmNbt2M28Ys0HjLUVpA9GURI7v/laTAfdSl9glzKX0PfNqdLQ1o91K0eib
4WTgmrorTQtF/I1tdf0LpldIF1mjvo8gVL43PbYIKny948KvfAcKVu7szDdPI5aZT6U9vgGh6b5a
5ffZbdzPluK2l6yMkE6y9e5rMwOkUB0rf0JEBy3dsP8TOHb7FciWvptjXMTtxn/TAJ+hYdsO4D3Z
i8N2P2MNC1/4P1XQIv85+KFOtxxQsdl8LQev3uPXVqIw5xRvmWLZlybtJjS3++JNhzH9gvX7Rg4q
wNjeQGB8hsmr3kuV7TfkF9yhPEpxRE3irHlTspViHbvm00yWTkpyxW5Q71W03nQY0XfBNINLKKzQ
uKvRioEWXfuosNn5PUH3uNuBxUPWE2nZfeUPzkWO9K3v7U1tsOh3uJ3MPiMPgjHRe69W/RaOT3SR
ohOpNjCFqL+Too0RET6Qun+V4qxM312++Q9SmvrsifE6fzJi8D3+GJzCaFCe06xV7yMfGnHoY1c1
5NUTQJ89shP9c+m1n5K4Ve8AKwzPut7yqsSoyleJe5UGUo8u4qFU6uxBqmRjonIU2RAY6k7HcLXA
PTazg2dpHkNHe8rN56YpDm7nVhgW1ntkzMs7e3KKu6iDLLeIBZd3isqm6SoXmVl12sUeLlq6HTWP
oeZgBT5ZbyiEpV9Vq/L26GaWJynC0QFSrxfvpTkiSWn0YAmWZlo/+Rs0/UDV5CPuymoLULxKv4Ki
zo7Q8Z2DTu7jq20Zd7mrWK9mmDn3ZWIBsFiatZP6ewIteebTpt0zrdNwI2LPXTazlvpbIngN+N3/
1K1NZM9S2t9Vr2vHfztfbwHAdHb8WI9z8zAqFXDpwkX6DlSXyZfod676n8xxsN8bZ0QfKNeLaxYa
NsrGVQoibpg/95X7LE1HI73WkeF9qZtc3bl1bN2npYcBS12jloIu7CfoSD8VxK/2cbF1gQ1d1ZKX
yh3j750GQMwy3ObRM7vgothOcozSUH1FVaXeyOWd+Ytaes3PjrwRMCIzRodxMk7EbEtUd0vr2bPR
HOd1dxC21PJNktUFyrhoVF1LxtSrXYa73tfjS404+T8Hbm3kcLnWwiMB/IyM/06dAzXeyfEQ3ONV
rhY7LpV2BZ2wcszzrSiHdU9LxgOvdnRrGWj6s2Um1lG1B7jb6yUsx7yzgZdfnNBS9qlW6NhSDc7J
Au97xuumuWqG6RzsJJueJnxcdn2rNp94G1WgP67zjbnzM9o8yp/Ge3OHhCnpWFiH51e7LcyfcBIR
izQZ5+l9vLRZ4kBSCeZ9XVX1Q6y39ck0quESua2Fu69fYkvQOehjAVZl4IOZqZfIYvm9/zUOxk9J
ZCq/FZCWtx/Kcg2puML6NaXD91BRnC+a3WSoHWvza2ijDc4UJXiEQu0es0VUXFX89K5PY+tIOCB9
dKECgXFuLOJnDGS2P4dfGYC/QT5UfukBPsigk5hhMwlPAtf8naGMrHf9W/BqGU370ndgltEpbt68
ljVh11faI7iNDngODkvwrpwdwTXfP+m6gQfV6CySBmqa3c1al93JnuPUpACRQLjvEmRd8K950ZzB
e8tT74s2xcq92Xse9wD53jpM64sUOwPludyJu7Me9whTaczLzl0J1K1oXO9TACF9Uw2het9Xpf8p
quevuhXoD1KaFwS4o1uP0tT7P4yd13KsXLJun4gIzMTdAuVURip56YbQkpbw3vP0e4C6W3/v2Cfi
3BC4okoIkzMzv/Ep5jFSdP9uXQr7YNemZXovCtV/8mdqiYXePJSaaT75u9HPzLeYV+WuHeV2Z7ZD
8F6ou3qojfeSjiwsc6p6PwRD8YrNndvrkXXPOPKEyUNxqX0JeH6AeKPrQ8X5WbdsiAoqzjjrLkqW
cQfsaOImArymRdrf1e5QB6YWmkH39LtDo9WaVxmdvh2wFLx0y4QLY/IavJG9dXHdQMG2uDQzbltY
Vh9pduKbg66iuwHDUYfcXXHRlokBivdoSdo5N6v5nizAa1dG0/sULY0eLXoOOFAg91L1NZ6H6X2s
I90dl/XRsv6/97dALv3u71s+x6E9zW0CC+Dbv4//u/7/dfz/3n/9XrUaUG7bYiNyPXYHBuzXcpjq
q2oKdWcs68Bl1Nd1Q87g92fdugugyOZaLuv+12d5c4KzkuxdrPJOXCf6ora0q0becmVk/1onYx9t
52L7u9u6cYxt26lr9AZBeStlrY5gEs3XqNRDsDG5170ejo2XjUpxu05Gwf+r6J9VR2mqjRom8imo
EOLxkFoXILTLp3aZrIuGJiG6/1nOKq9nuAbr8d9b1/W/i+sn1nWw7Y55REPb76qfI/0upzz05tG6
LTldHz32HxDJ7LcEPRMXVZkfbB8tqTqa95PR2x8aADqyhfZwq1sWhqMJvJUilSOqr6iJER4fmlLa
aqo9v0BkGHYdR12Bp8/Isg7rd4QZ7Xx91epnLK7ti98pFLqWY2Necaty1p7oG9FxHdC0rdq0441a
hzC7/+Ow82Ouo4cF4lwGX+uGddLD6t5YNFmhRO/Ng0hFCVyn9a+ZmUhXANGdp+5tbMSSeYbposGO
AUJuCocQBF1MPNY7qcr6HYM/sPjadyXadxAjw0sU4wSfdG1/GzW9spfjNjv4YyouYaDiiSGV83Ma
pt80HWbffDjEDv5GEgI6Fta/V/xkdtrYBZeqaJprsUw0mfAwLMAlLjto6iJFamjZ0NvyoqTo4kEm
y5vBLrrLuv+6GwZPG0wjJwzQgNMkiyc7LfN4yfbJNQDWscGXMr0DOoRBhI4xmtbJ4xYftPqiB12y
q5DWnJMMUYU2ivlkWnQWo443jmY2RIcClPHRFpF+IO1R3NjTPNxk1TgeJDkqj5lWYOzj99EpaXwQ
T4NpnZJywuu1JkkSdYm/jdtWxoFBrreWXYwIXYEuA4Dq76hPlJs0NrurD+0JbjC9gzxx6Aaq+v5h
7rD6wdx5fIx08MidcPouJCkVFPJTQw3aDUdZex4tC5Y33NMXvGd6p4qm8ezjQwWCOk+9agojSFjw
43g3Ifjw0/lP0lgbHz+yV6rXDVybaNHaz9EDvaTfkSHPf6RE+0PiF3m5HpAoDyx1m7W8nP1B7Prl
CFaMfwd9YCUWDyMDKmMC0kmLyZ+CvkS1Ex82vQYMAbPhCBt1vKsTU11o/DPQtfps61MHCpk7gJFR
uc8aBZAM8L7xEkNrISgf97mQokdfss2LqaCmXZ3fQ9EjudP9Yd+nw/QqDMZOihI8WgV3ijLlBdgA
eXyNaADcBOXQ79dPqXFyqLVBuclNZfDIJRY3KIJihqpLZ7BuY8jht87PKjEBRFx3Wef+sdJYtqwr
//eW393HbOUT8gW/x1nXVZWFDo0CnpvhGHjRyxYrx1bqnjsMLG9GX87AV3BKMnjb5C0HlB7LIkQ7
ezO1BT6Xy6IqJkRLQi8O66Kf1oqDOjF2MHlAJGeYDAqWiZqH+D2VYiqPo51UOFgwt05+91nn1nU4
jbN3o9KiNOR0Y/1/fG4GGFUiUP+vY6+L//hqEx+BA5GQ8491vx9Zv3+MyvkmS1+bKQwfeeb6ThGb
+kH10Vb0ufYg26a/04ZQcuecf7NpF/GdURX7dWn9kNDsh7bL7LOuS3vQRfPF7hokhW3evvSjWTna
YAYfbSA9Iiiyv4SibHOLxwEccDdQcjViB6C8XRZ/k8y4hQ4S/6miOua107Svi929m+hdeSbPfZSB
uJ8RClTnXKnCLTjT2UmEXJ1/N6xbCbD+tZ/AkqdoTVfunmmRwbl5OcL6kXXH38XeGE3HHGpqlv/5
kv91aGlM0Aup/nNKjyrAzOVLfg+wLqaDvKf4Fd941iCZp24MMCDCOhTHF6kPkZCo5p2A5HiXGsvT
VynoMBCh9bMOpS+WSqm1N0kVnE0Z45JYBvX/s7isw6l7OEfLZF1HC6aywReNKsiy9XfDut+6rqrl
bCsGXAHWxdbQ8k0EFsbr4on0flX/iRAu2IVcvynBhPytL6dns2TQXk+N/5DPee/RKtZf1S6GhmmO
2a2lAVWJgbidJ70f9gVdtRAcI3r2sa066KkNE2R5ig+mHF3yVK62GWPdOxnWLhkDstepXksk1ovs
iV8XuuS8rZfEgICiz0K84yn66jep8Vnq/o1MIjOAhIOuKakTQumnomwN8H0kGShodN/jZJ/8PC8+
tSb+kARZap6WNNDTNaTrPW5YAtSCDtIzm7Phya+HBqY5A4h162iG5THMkAKuW3MsPE9+PzfOujVO
wwzPS5hy69apNdJLLYn3ZDkSFY/8Nq2rh3VbLCxyToCWiMmj27KVpUuMkxDzgT5Ht+vcOpGz4G1W
5erwu2qdww019GJ8fH4+9btVNjNzF1OIctZ1ZhOCm7QadKfAQd3f/X6/Rx6ycyMK48afVfadY1yp
UCI9jIldUiLyKZ4oqXK0rU45yuio0KxHyi6dQcWsG9bJaEENcqVln1qSpmr7+xnFlz7LuYRs95/D
/GMX3YzRkK0H/z1aj02H25tT6f0cd93spzFf8Y89Z0OSXOywhKcZNkKw5fDSUCMRRMH6jw+uG36+
cv2BYSb7W1uI55912voLfr98shMuQd/s5EMTtt7/+Tf97v2v4ypfWQC34ec3LGdhnfvHj11+3M9v
Wrf8fGlXZrcxYFek4ju9teRjsey27uCLmjTPOrtuWSfTevrXWWF1oBuGPzYVobPUDVuiDezUxubc
JFHl1hhYBBFSs6DJP/SimWDo0dPYywcj9OedaXd/acudvBSwohx99mqCdaQw8KOw4YPZQ3cI0/ar
znx7S8x0tECYRpUaeYoxLShb+9OQsMiOO0eqeZADmhXg8C2bHGODu5VVJ8+MM/eI8J5E09tOz20H
12N6rP2K5uLuSQlGDobMDyJ2cunl5mTG6C8rup5I6GxSsluFUD/CYjhJVD2nAkvECQRDuRT8Comi
Q4Led4+OmGGqnRwjSbnWbSLdyTFD3hI/o7vKPwpiEezlllXD2COTSpPzzzoFExdnLobs8PupgEye
l9Ugl/BNle7WDWjQPtoZxVXV9kg554ememhSMdwNBEKtWcNCzxmSDzMtI8DLYn5I8CSVmKzgkIPt
QdWZkB3a0RmRmgqbfkM9vfTKiAPYMplS/1oP6Piz4mgGg07XP5OCbLGLxmzcqgWssXVdDoFhN+Oy
RsL03+u6mUACpKm6q3DRKyzdv82WCTgKuzSru9YA15S2cHFGYpi7eZlEqVburcmcnHWRJ4h2F0Oj
QDDU/Kz6Xd8Y4iXSW+1mXWVJlQqXbJyxC22KzbpunWiqr1Imgtm47vKPDRDztKn5+eJ1ta4W1Hen
Ij+sX7yu88PBMexW89qppmK9/Mh1Y5TI+VE3ABAuq3TS6hfTlLwhCONrUW4KBMF3raJEV2rm32NU
+YdB0c6AyNPTiFnV3TqxZlj/YK307e+6dOpzTNwg8yeyFEtIGn0Nz+vuJtET/Y5kv/7z2S4yNnPh
434Uto2b5xaDNj/FY2jWS2v3s4xDUrWti1S49PmyPSx19bgEz3Fj3c420UE/V9SKqk7c2XYi3erR
MVgWtCj+12TU67eOrOXNJNJlWIjeB/c/GjN+9xsTKEfpzKN3PZApFwbeFdEdhnfdpSwm7+eKmsso
oNe4daAiN7dFnQVXQZLsqsbFQ+kH43HdbZ0QkqkOtkDlfl1c91WgrHt6Ref4+ql1HYqKFElCcmYM
N7q2HNh3aa7Zd3C55xtN694Dv4YSsqxXzazHSSp2/NhC+b/uBgHzQOU+PK97EPndyZGiHaOZ66+Y
onYvBbZxh1jUvMNBrNoooYWXwTibd+sGpQXuKZcUZ9bFdQPAFHGpUgJGnDckyLFhSylZ09w+4vmb
9Prpd9+Q3ClmZo25S9Uq3loTHRPgLMNriRrCw54l2WgmZDTXbCt/q9ka5HD4LVdQz9FVtA3aUC0h
fzCSD7W0FFOhxctknRC7zLhl4eapziPRRhlghydhFuIvpD4f8PC/5pZF+HoveYuXH94aNv13i7WK
jzn0zTqHXXNG/fqmXVRC3dLCuM6tk2FtlFwmDGppnFxXgq7tdrZKxXuMAb4U02P403i19HnLhN31
q6zOpFlaRrGL8OF3QoyM1GFdzlbVQy+yF7EIj7pFSVMvPwFvIpRHxqo/0ivAbtAgSQrA3b1ZJ2rV
jjMGR/XC3/jPrJran1GiwsBocrCP6+a+n1GIrrMx2BmQ/0lMmQNwPkU7KHs/Z8yasCBJ4IzElkEJ
cT2LP5uBvRyXrMwO9gl2ByjMkC+IjTRpEhK77u/UiS8fWkRaVLsR+y9PVx4CfB1viq5/NTmtxwg7
sG2riPdwEvZmXLpqEw5T2EeeONlm/Xt/z/Y6t/4HqGGFGxFwriRc0o5yp3p1Eoh9i1HbjaEV5cFg
kJBUce1IcrcbhPGU8lfr+ohCH1GHzH+YS0CpicktgPSzpHtxjYh5EaXlS8e1ufyz1rkMaMOmAgvC
e7dXbhrIFkFlUOjSSkh8STqe/nFikChz3gy7AaFoKq4kZT75fhJuVah/iiyUNpp+KoZ6vGlCY/iZ
aCIab3x1OXPZ9J4panWD5Le6sfMK6Pg6m1t2r2zW2dV6dZ1bJ4npV3Q72dAwlt75YrFjKbUKgQ5B
x/95YZW2mR+iDBDAohFd/sx1sv7Bv4tdpkGWUfDN9BcN07z0KK6no1g1p+tsO5PwyjNz8n7/M+t1
+ru4ztnKgL0VAl4e3gWcQCba0vb3O9E7Ee46oR+Tpfd+vQ7WSbQsDpQ4tnPUnNZVpa9j7hBYRCOr
rUG/OhoYUs//ty+K+1RpatxHtRwN2KIa+5k1O3U4JEC+EMlzThc+RCWwMVgn62IcQSFWIum7JqQc
jhhDts7cmD2uKFI8Hk2r8DRsutpinJwgw1o3xJ/ak62KUYwq+ztyP192Oj4q5QLWJR7BN7bAcA4p
/UTpfKNmPbrR5JwVVejAKKNQOpfhyaAX5hz4nUu9vXGGKbtkCq+I3K50z4ayepSr1uWRUVJCJ7NY
Vt0B3MAytJ3lK+p7dT8POAgZFp605ktbt/lWUIShi73r8WJpgm3UYkSJE7jUZ9RHaBP0eOHy0Ihv
haoY7qRM0saXWmxhenUL+x883fykifSQlyX5OyyJoka8VUOFZ+GUbsEvRRsdoV/RdqcwqGWHlyPK
5LAovAZBRtidAL/STxJT0pVkSq9BTFIFLZULlC3aDtXiEd1qdOGSoqA47c6lOuBvbDVeCaKiscg1
9uN3Y3JirN7GKoXPz719CqYkdiMMtvw8luGaYlEaKaSrexnwrYb/+YRpZtV/xz6KbJlOKnecdWvn
w7qRynbfqiEnAQ5dJAzOtAjRijeDoC9meLatJXWJESTxWPNl8upeni2KAjvGNA55stOkCSGwRL9/
N0g7IorZpf74TvAcbqwJ/X4pGQlsItp0rJnYU6DNscCj0b7JHx7k9rRPrOsIAmlPxVM+0UyLe4aF
A4Oc848uUemime8CgMFWYMl4bXUC5hSqp1D6bn28ZerxvFxBamy05zSc/+psdPOGF2XFIFsy/Uuh
dp9VBh1J5RZ1laHHrGkaqDeGJo45ciw8EqKnImlwwDXQiaHg9lLSCZpAFD4ncuoa7YIUgbXsjGr7
4vO+8KC8Ovgy4w+aUcKx+C6jsiOYEHPv0pUzQfTSz10lbbOg8a8TxPW5sv6UKa56gRx8TL20bS0G
goPSe0sA2BtaeKRXbqvb4ZcEh9UpRryJlXF+tSsSFiQgFemviUUiXCMtOmgKmTw7lq8QFyxXm1LP
D/vHSbG2GOHSPhLSiiUJmWorIyQp+UwqpdvO1dh5U5iWW8l6DqU8d/Q48zd1mpOf6fOtbkjFaQ45
4NCSGYwU5TYY4xY05XTo5A9G/qFrT2a/6eqHJsGqtcavi3z+xrDLN6XtwbMASLI0TI/b/pmOXA3Y
URy6uHhmDtGg4s7wVx0bw1SnncbMic1wrwtJdnqQXUYsngGJVYImSTBfKfFRJXt5jPuKBTFUVrq9
ogU626aXwO4//KCqgToVX/H8OqsJ8LU0/KQ5N/Ma9QkLxaeefkmqLtBSh6MNMnWpbbRjZ3nk2sap
M0mZ0QRs+Oo36RsQJsZbPOiXYqRon9onobJbpgxnTSb655keb3pch9uyOflzh4FsPu2w5zVwl83D
/fQH52zy1Y9J3r0rHYbycjvdiZjIv5sXXG9BIhBrdAp9gid0DmSyo2cYsGHANeHWRQcQLP7oOUlO
XWIKLGnSoRwJskKhVG6749zLXmqS8MdS4KiV2zrT/Svehu2G0k7sjpX5ZIyZp+UdDwIJDG2avuJx
n3qKTcG7qdvIaZrshX5RRI4tY+gxifBLonvTqDESXnxi6YweN42UPgPzv4JOs5zmpTcg0FVRgu5+
OFiR+lVIyVcWqZ9NpWEWWEPmlxlDkeHe5UM3ba2MYkGk0MtupfQRhVPwqpAFHTNgf8NUPMhxdamW
RFU+LYXYv1pjYr0w8INDWmWbXjhw7+rNKBmL3Lm87cPYiQqDbMnSqFsF46FQeClk9AgZwPtgvfDU
NAI3Vg51Ft2aNGI4ZVpcsqT4zjTzUFXGRxMx8BrFXWilmSfkdE+jCvkgv8WvZfDR1VvDTYubWQCq
2qvoQN90WgyRZ+gTz5Bwo1eldnIkPR89X5M+LchGod/TiB5pG4GplNqaxm4a60ds3ihDZ2JHFmCn
z2Qyw/wpH+WtwNV7a4UG/cP0rEQ6l5lUvNpyEd/0bhBaC0PsvtdCaOPp8zS3qQd/5jGs589iNF7U
Yrr2hqtmRrU1gvE8g+ZMDMhzDf6TimGcCzDWVtHAGSxUKmqiOSS+T5u2sRsiybMivO7fpqh8t4P0
0Si702jQ0ygPz2Gb7ht6cJKRayJumy1INtA0/SkEHEhDG2C0OtW9pGQELtWeVnN/QpXX033VFANJ
3AlmHHxooAF4VwT6+9SO73hTZ46ZSk+NBcimjdS3Jks+B3B6WjW+oS/7S9sufbHabu6jQyeyxwkZ
uZvKxX3ZAS+P4DD1CR3VnI8HgYnYrqAMQM+fRu6omXcUIIGpNYeg6654GuEhaJEfH1rzbyMa0BS8
YfHYxuo9FyB/ASg7khiwvJRzsE3pSW3zawKax1HmQd8I296Nhn14yxoAfdCGDsWot/D2E5rlJ9oj
Qnw0cWM/YopRXNAN08Jngk1XuSNLn8wOWeFW/5Sz9pTIw2vHj2Lo9xLRhAHpM322a+nIk++B5rLS
6TqTUx9cFJzpC13dtfGwHwt/2+ybId82nBYeEoz8qR2ODrW9iPh/AAVslpeILNW+xU9NbjAWG+1T
UsD67LSEekq+HSLu3sHy/6YpFsoJ/Wn5WL8YXXtS7faus1IXP4dr2Qbvesa4EQkZ1g1D+maiqYdP
WvQupRlcHgTWnzPXBhUBsPE5YUOtDEQ048bSZBqMu51gnHGwGS0X2QXr0Zo4IJLJVXG7dC9GS1J5
Tq3RgcNzm8Zj41QmREBZ0HCkZcFjYaR/y3asnaxNB6+yOxwjER3WoXzoZfve1AgipxBydh70R60h
yi47/71rue/mTt0awLzNpj9rZO8gpyQeiDtDSqmGVj4oUXqnQO6+wCCk0SkghaaRO6x7jZNschqx
PJl5oCuZ16mmjeDfspw+HjIve2gyGFF9IslbVYPZ0NTRPQbwrQ/bnhcckeTV/pLHrjspgMgYjel7
y28fJTGB3bS7d9FCGp+kiL6X7r1u7G3QgxRtIjyK7cT2UlIENQWOlMZ4L5clbh6CsErEbhWQEehk
OSNjneyzubcOmEy+mBHwHt7gXV9+KS2x8TRwexbwdeLoJKQCh7kBhmLM5VJF9wqPHw91El1N+PfM
UXUKouIbk9HQEUpHWUl78hsLo5L8jwK5zpprVBIKjmB+ZOHPmZ+7oDoaBItBm196m6Ih/iKgrs4I
iJ6JtZ8tihauHixeEer4OemMABKrHy+WzavGmLzE6haHQd7mBgZScQNHtXpJ1Iq7Y3CNepZv9T4b
CcbTxBEWMZiR0rcRRN89+ez2qBcLIUsf4b2Nw5NeDBtF1UcCK0wzIhO2g9HdScNYHiIpudMCAnI8
aXNVz3camamqmgcC2rDfIdLWGiPzSAg9GWHwB74V7NSEnr1QqbgDuGikb5J+H1GRHHxDG3EGbqlW
XrISjBmIe+GkdNvuZz2ovQYipj3Ebjzr57qz6U3t/urSDVbLpwhj1pwkNMBHeu+ScoOU8S7uhdjK
efUGZOGmy2eIz8WCaH6vBMbVo60g1i/Cp1KYREL0QFkkCZxKDog7iwjMJC3oubWjaUnHGtIc3NhA
3GNMqEL0j7gDAdkPE57throV2vSoysapirkDQ85wIjCVoCr5Vzf93ktbiMPZJlSMXWSM7/N4Q+fM
U0pHqoMvSLXJFM4TVuIXlBi0jcyM1w20Su20pOD1Fwky39Lb5kIPeVWbo6RsDQyPHFuXHkQhtj2A
2+UhVThwUJFCTTRQ7xa6HO4fCQ82STuCDnzrQ+2PakjT1ld7YMlISCEaMjxNU/B2RIS6zdVfSGgH
CEywTQzRrxDjt1EIIynRvjWjzR1jJN2vQ03iuUkKUQcvqMrXyJJVqHKml+By6kg2V4mpqx8kXP7i
oVwe+4SqtUrhfsKqKFGVe4B9mUerDAJKTfHkpNCXD2wicsSeqlLYt5Kd0OHSKuO4N5XeIg6ISxfU
XAM9pX2NlQocdXuUIq62ohZOk5ZPcZojRzJuAGN6c0H8PLQ2rr4kKRwjDXcDjuNQO+eLQQt7Kb4m
xf4sszn2aGQruUy7q5kPb2YzfEIS3c/T5Bqq8l6MkQ4teQDRi/jCH2sdPsmQu9RB5FI89Il57RoL
WUacnXuro4BSyRSy7bdYb3G0z7RHv73vhAyqG4YoDmI47sim741hfk51cRKKwa0btPg5UceoZfO2
ZNTRF/nghZF8h+HIk9rjiml3+TYIp/vQ13t6Ac0rBRUMXGIfZvP8atn3liHRJKIuLL6sHd22jQmw
CTDB1wVerBbeBMUWm3OnrzvqDeFOKvNznj6BzbMpdvp7rkm3LkNtM8YKI7FeYVc1yjeSamiuddME
ADtJ+tG7gDe43dFzkpuboZJfpTSl1NKpO3+EuTf6mOGlYNAqs3ODvv0MK1rvde1AfNHkKQHGYDo6
USWjr+FWTg5E0jrU4RSXqsh2laI3+Br8EFJbcn16c/NKU1zLir8mM3wNqVNOU5e5Ug8bMLbV6WBO
L4WI0o2v7lJBQTpHh4oGNdgY+MAUontN8mDJUDPy92P+a7ZRu7wQqJXUCplW/OqkXYyIdDKSp3Hk
7a3j6r0tB0KO3mgpEzaUh0NMom3ThqH8Vfp4ZCRheWmDcKthJLK1p/FYJuqfVEKwG8aQ3xfeUNV+
0pH0REG82Er0qDgVd/zGlkzGhja30jA0l3za2lCAp4l0O/1clecnAXS2AllghRIhpaoVN2j/Up9c
SBR9FX56kk0JqHlc4izk65SeomYfAthwaFoynbpQvwYN7FT6pBhmjuOW8m4q0t6cR/InNt08WvlV
FKBO4XV/wZv5IKIetpUaXmaQw5B9k8TFDRYKwXxbh1i43o28TbkVERzmH7TE0Prdf+NvefFtLJYj
nlEKRudZbz7bynicamAkcObwktfq274WHzn/LJAo1yix1Z20WC6H5XRKdRnqe5R32yhinCYT+5fl
8Mw9ShsITfXL49DY1MG043NUwbsA8G14wFboKVFUycMBa/eMkNR3hsqne+jLHl8qS3sht/1oZh3R
Jo2p+kzHGdbVSCeOaWIzTOUR5WsEvNybNNmS661q2mveZEN9rxR6qTJ6JkjY3hecPCcftKuUJqQM
hfbaU7dUgqH3cP9ZeCp2cAp18RjMxl5JCdBFgCkfTyciAEh7jGEtFXZr1Wk0GkMSJmF1Z4fBtfzL
g9en8jOgrBzD/poKRmpGjZ4mHrBFEfJrWGPUMKkFflDDIwDSdEsP111s9ifKCgj9pPQi0qD1GASe
hoXcOmkPykeQWx9m1zw3Mhdmoj/jffGgGrknAnwKsQCGAo6R7HTT1NwtyLroEN83mvzatfofyezJ
K9Pp1mh418UyyZiY9785RxqKif5QdZekggPOA4A2uAXerLz5y+DVkoLTDKkQpPYpUY2ZxF3zWVbj
tjKl5xRLYscMtcEdCgJvWaebwedqIYrp8sJGKi5kRxfpTeG3f3KBhCLsZqCUtD/V3YOZiqOWGY2r
Sh0xVU77vQygeowlyROLP29nKxuk4FjRx8VnmIV7wBU3dRRu5UT/Cq2aPFVNFRAnVawUo506lZfE
wFC0rtJD2WOZ2snlhq7wj0RpaBdVcejWo02cUHiOW/rf/BxwsL7hJxy78NaMcpqEh1MuKfCdDCV0
ED36g3bvt0gofP97zqVHFSuh0SjCRyl5h5mY67PqSoFMN9agXibYY57WKp9m1x5UO3ooBirrKAC/
Wn852WH6Pin9S5Kjq8ZtAfpVwd8cDZcpGc5FTHueH3wQQnxgrBo6ZtFv9XJ678pFlyfzIpcym47A
uYA9rtJtR2y+ZCrHHVW80NMmUrNypGIAr5JNCN9tHUeKpMlPWYqdUqHfZ9YgqKBLb3MwnOQKhLSd
n1Ue4cK0dm1RWG42ALnL2000RK9RWgv3u9LLT11L//hlSa+lWlwzaI2tmfFwMWrclvQWPN5xzoeN
j388XU5otZXyiM7oQZV6mtNR/qKy2E8DWMIQb9A4lknqdXnP1UjP+Sw0T6amCoMrQAuSD67stvMY
45QYJds5MI8oKD8MUb2n83zbw/mirGacuUNejARam9R5dl7Qg2kFO7WOXXPoaDiWcIuK5wvipRuo
tfOu0rWNDt6A94+CH2XqWip3Vz/L/R5PByj6tIGPVgdknT+q1Oz70SR5Y5JPcTQiOq7i/Kylz51I
PAxU7+qwfQ17SuDLJThPWEzRWCJvA4MLBf3EZU79HRnxV99sL2Rub31A+YwS0KGllbLBheiYiuyh
DdW3bDQEA72QsBY9lWVDeRItL8Y8elhbBQKZpAzJ43LPaOwBU+3Xso0/Gf0+ogJtD2Dz8VSefQ/d
y6tenurSfyM8oB8jJETxSdSfJAo5tYLZSjfpycbK1D1dRqT14kkjZKgC/CGlU2GW0oWx5suYkdud
O3OLX3buFboxMKYf7W02g6KZRZrs8/qcFxIFAg6wsRLpk3GvM6GFEJFv7cdZQjeZgazEJCsYreCm
jwYGjZATqO1Lbhnr2BZP+m5qMuVGSqlgVSgRqESYDNSsUEaeoeymya4OyOMip57wYBoVLbuXpgZo
vJk0u3XxZx0Y+pj7skl9z0TCAYi/VHlXtZiNm1mBl8Hi/jS+WiICxo2BhWGOk1vZ06EwkaQjcno3
yCMrgv5TU+ukPX/PdlYIVDvhk+kDYs/Q5nlO62bXE6HXA++wviYBGbUP+At/dG26KLt4+8zScBBK
b+9M/9vEs9OdUuWDPjLeNQ3tbrEsAnyO0zepA6haaIT2xqD89XOLm4YIO/P9P1osOpcUkeWBDRC2
BsRZzvmbDB5LVnUTDUvIFkrH0KSHzzc/Q1v97Bvatycewn7nHyAxA0gnY9Xa6oudAP3Wt+Uknavl
66KlAqMZtE8NkO9t6xl+HtjDHGeJOXf7KT7NsnGflbdlLHonToeHPKD6nFrWoS4FKU3zNlFRk5vW
Vz3qQPyD6m7S02u8lA5sKSNtONZHIQeD29Qad4SNCzyqshv8MXKvCqqRGn7rEVwP3NbaIe8Fhjo6
o7e9FoQC2ASdHbIBkUAxS5ioiWZCaAzqTayXt3Xcv47ZYrQ4xv3O17LvIZqbcwtpIyC9LeuMlLXA
5gU7adQHNG1jh/JrNJlnO/hWG42abI0fmsWAs4ysnMdj/JANz74WQReyGKOFgRY4SKydsYXlMBaj
a9kxY2dTHxxqqrs4kpWXxOZpDTuW0S0pljHDH0qJjqIj+2L04sIY+9GQs5cms9KNVIuIRovgFcYI
EnZL3aFmkl0aPXgMLk2HJrZDZA5JUnXukvbc9CpidZX/sbpUW2cJY0g9SXYYmfIp9ahRC9vKlvEx
o+TPBlKV/v/wdV7LkSNZmn6Vtr5e2EKLsem9CB0MSZ3MGxiZZEILhwaefj44s4pV2bN9A4MLeCiE
w/2cX3QkV5BQgeJOxr1vBvZwCr5Lbp66y8S2NRhN3YOWIgioGki+dEUJrIqAlVW+J7FA+yXvd+lI
nFlLLW+vm/sma9rFGJCYqieCT46TvLYE+XjaFMoiB/RQp0W4D+JuXkDrLxYUlwXRygC5k6G6qllG
YkW33oo59eR/F0RYllqisHZtjjUxS2Cy1U0ANbBlMXLr29yVeUGws1XhnXTnDn7dEoxKufZyC5X0
kbSHPTvWtIKIXzS1PfkybhiUEZJtFaJSwfJuMVRJeyvwTF/V2BvNgvwH4vKnwBLLtCVuM6CoofWE
NVlLlfu4Eyh+8EQIhekvRRupp6ZXNxlrysXowJyOJhzLTfXilaaxNdVWbFCI3E8idhZ2kq9DHcOW
KeDhEARmfeiJtycuAPc4GZ7sHJCp2jySNeP3zyegP0Rk/aiOb9KCsDr7VnRqYxvrlW6DFgMqEiKP
jo1D/lRUBO1LY1AgxaIHmXrZemoMHsZ9/Q2JnnVuzevPAmrc1O2thJk0jYqn3J6MnaMXoJnNYrwx
6zknVAGnwX4DDJ+TVKxrU/zE4W6szZDbQulNCNg1gUD+aGyzbOspS6ts6Wi5v0RyJQfLCeu1jJdY
tuUIQM1/yUs68BLJyF/YSCtraZrm7KcgjpYZPzc2362vNfYujhIATPztofk8VTafWFi8JHwiIjGB
zbRGSsZ2u2fLswAWJ9kRqc/hEBS3KiEU7qh84fOrrMOkRu67rtju8dpaOW4wGunIOrPKcsj1rG23
LJZx0O1MNu7YC2dYrLZmviVZbKARs/G6UxFi3gJX9lW1TezedX/dxeOz0cO67JzusfbhegIDqrY5
RjRM0c1liCY6KT9NXIII6wRvpWG3K8dtbwJyqAQOPR1hlGAkbG6X7+g38xWN8bVTWwXzaRcGTOdi
u5FDTBAleFqdCJ2O2UiLw2bOnWz5yK3xR4L1X57MsWG6GXJ9j1BJMbGssLjnzFJ7HwLrVdV/dsP0
jvQM5hYIhVviOtW2ijKOTxzaf0V8i6tN3d6oKQwKUoao19SQTIh7KH137skx27j4xGG3rkPlxatM
d91qFYZrUVKcyPw563RyccczyemQ9lqqGisd9jmQe1mxsq/dIuxjLtHESFY8tvex4Y83tq+S22Dr
Y+ZAcpygGDYKWvDgkO8bJVU3lXtF44KFoTo+dYO2m2qVqPBQPTYdGRG7b5Z6kNfLofc0ForpxLsP
TmHdvKQ2KTLjp95FV5fdPptgnopdNwA1YjvQDiSgQ09hzb6r4I1fAvxIlAIza8ydVn2tvFdF92IE
+Hql/ilpwVaa7XvvEtAvY0LwoCsfGoIC+L156P7mNsEP47Hz2R7GqDesIei8KjN7LXTGw+BgXZDF
8a1ilqjnWyO33FQWiwIoykrr2PM5syZ+XeYfqtG/NZ3KisXudxpzz3YW3e6L9A3sBu6VqJ+S72Vn
rDvVHZ8o5q4KY8IvVroNkcAFbLhKlHiXqRg6V75xFbUX3xQ197YhVgFf8mIsPeCBJME14VnrsOn7
c+muDdCzK3cwcdtoX8exuPCEjVkFGwuzhD5XFTk4kHIzxjNht2HfgWkbAPmpfI8hWbFViO911fOX
oSD0GhZWxBmBkzQo2ktuw8xVfhBr778rwY7sq4q0k3nuatJs05D/cJxZm8Vka1TVAOs6fhVNnbaB
N9WXaD5YRN8ykLQ3sspOBVZGRB7KxObT1rMFjT/sMuCPYHJ15lKM1V3FQ8W/6sZVKZiH/VJ7iNso
5j5Qn2vkJVaarjvLwNi5tm2tzMl7DqLQhOVGTLuos35d+Wxksh4eRLyohkLsxVA/dE45bfXYiNZd
lZ4HIGPkjsnOGVUqtvx5MDZ22wQd4YFcLZk4lnDMsbD0kakgOrw2qro9d6V7l+Z8ofmULrJSq86N
15R4eG9cHvpuiSZLQ3oD1bFL5Y8E+QkzNuHw1rcaKuIOafm41Z4MG2RhWX8vBUouMLpYCmVrr3Iu
GRmxVTmZ9ZJF69qHOtiRYkUzZzba6D/ialz5dtdgX3iTVO2wQfgb5KJ/9qbgFNjsVdiWbRK9DJe9
khCP0fobDf8BFjnDB1Mu4lGOe9WM6la0CWEYO3hKR/KfJs+lAAXpShl/DvgHx76hnSPL6FZNngUb
JcUZQWjuT8cCo5k1T0PT+QsTGeSlM6pLpx6Zn43p3RzcXWVgkx3/dGxu0ClLf4gBbq3qNKz9FEyM
8jE49Eb5WCWAKRpuLr1+gMdx8CoQPoEfrv2oQsWj1ReOZ/6YGScsxFEnqT3dWPq6c9RBXqfkX9Zd
YO89ID83EBUftdlmPCgVsu0FX4BjvtcpZEt4RAXB183gu4jaxOmDZ5On1h08itACubGL8dIZZA8s
038JryBQmFWWfj+tWx3ofledxjZJt8Ay9mPnX7ALgfpCLCLRBqA6DmMG4/ic5dZHNQ0n02wvrFKR
LQ4PiU8P7k4FQFC9ScyWu3tenZFHudhxaLKcrTMiJ8ZOWM1eG/BBz4Z7ZZy0UwsWSAcHvCmiXVax
xG0840NPjHaR2/WzUjQTca6EhwHfmw4zUwB6qtzw0JBLI+b2qptNc9Qwi41Dd9woTeOt6qlYembI
3RLdpigzLAPm+qLaIqu0BzPJozxRdfj95ffUxk7MHwwcp5WPwGpfEzN5a6pw4u7Xt73gdzEjzAvx
W9/YU/09MAhCxvFMp4/JoBl4POmFGyxNJMqIMJCxtfiau6rbAHxihr2Jm/iR3//OeavKylsFxAsI
0xL0rz11ofRsq6zgY6iHu1p3Psq0eXbH+p4shL/UYwWdfAfjLA9FKeGzHTC1Gb1DHlXBNdg2gWRj
eeAu2mwSbPlVss6ObxwQSnvT/N5dihyc2JzNyhvo+ezU0hW2O/tusBF/uBmNcevwD8qDYpsxcfu2
8s1oo5+Im+VEnsWwLVRgbdDfw+ojd+pnfKaIRufFRZgbzefJyZyOurK3y8wO9eP8TU9csOnDunUj
IHWqWeLLAO+0nO1nlBGAna+9O/oHCU13HU7eaQCStso1pBGAXkdCBdPrhTeDNWmLOApPZaHgWmlk
Rxu2WpKLbNuMlroGNmexuuiXbW5vtX4IUBsrBRYs4k5nYBTW+Psn5k3FpjSA0Ym7Ywjx2hMNM/x2
LOOPsBCz6FSzN3KFz40rp2kTxWF5yyZs9kAb+ydtCr0DkY3lUOM97lqRth6c/CEsq6vRYgSBTDVv
I1r1GVhXl2g5fG/rZCdshQTp8mU0qhhXGckRTb1b4N+I/g0lGauBJMaAuRPIqa1olHLdl5dmUrVD
nnWbPleClUhYlJX1rsg11q3EhKM84tcb8rUbTqcoYwLyQ5Gv1bK5CVyM2wMV2wUQR5qn1GsvVaAr
d9/SoVpXXc0SoAmuisaiv8+L94CEnogxo/QCJVopo/5qN+Jiqs0u89Jx3Wisd9MmsYkHGZCFUhRZ
/P7aBMZbaR4Cg1kTn0CHdNhPD4xDYVrQ3DvvA4+UV4JfpnCfyKBsB2zg4LQcDDalYcAyYgj0C4SV
S9irl6hvQXto+zJIs41GeMDO7OugezOUh+VoKTBSHMG6lpX+XA/RAwhLlqPoUFlNB1Ejt8/5ZNz7
RnxnMqdsXKfdJtW09UrtxudJDll02RYkyLCmXMcx0UgcO+OoWuhiMFbAKCm5AYudElxMnRE1h8sd
FeF27LSN0zSsSgg2engWLEolPZpD9e7H3XtSk6uIp4Um7lLRtvxpoPz5xTc9tN+jwfpouwK9fn1l
qGm5RfyefNmIsIJg126Hb4RkSdiXeUXwTLkYxfQQWs5T7Aw7VTf2ImSpqjT6Efkd6B4mGJ2WB6JV
u+3i+FMzlbVQSx4YSEN0nrmxBE9YtX+rcmQDkzfTMPFhS/YEdW9th0hc2hTPk++tqnEyt2GjPXr4
sArhvYTtjIiPwqPSA6QAaIcLRDYcrQzf00InwJ25jyoqbq1fXBA86kBedfeiIxbTBJBhC8c+QRzD
0M4v7zKIDAtvGo95662iycJFiS5kTI4GOimkWd2N5VZ3hpW9VjVeZYrqoLUPIE3tHjyT8LLhQSuw
3Pu+0ViwWSumXDLQaCQAwzUfEww6oZsgL2YZ1WuutisFlKrANXSI9IutOXiGohsYE3NvS383P/LI
CzxPeWItzDCHmw7VxxfWrTDqs1UN7pJcI9tuTOsWijCuaWvX6xxMT++CfByag96SDQ5Ip1TKD5Qc
sHoktrroKxQkwaXqDj9tT748TTX2pc6eEDxzY6SVPNembau1T5lKCAxVpJmRvlUgdteezaKEhWIP
W2VOA6InFSE7oQYjwQFWv379Xbjapq3MY+s46KGUOEMmzNkIWjgFAc22OfWl2Zy0ImpPBCAm0nq9
sgM+0i9qpRz2WW2Wd7GpJHdsq+dzWVHU8B/RKeKxaftoQfphoC0rS623v5rpqAzdGltDcZFVwAHI
Q1jmy9cgcR/EzOPusLamurwjDiPugIvdlyriHbLKwN71LDx199lh7pViYLrh3Yarr4EIpMPS73Vl
L/sBth5uB4F9/TyqPMAt2YUQKklb885kXW3XzRKEnYWMyx91aeQuNUR9LrIH2l0jaJeYgLaV9Bdz
6H4d2Nvdumbe3/xWb7I2QEqnJ6H1R39N2KhYmEfypPr5qzrFWu0cgDCSg8r6tBixngqtK3uRTakL
/xrj6fkgfIBTRdk3N7Joe0Uye8BN62iI2wevCtKDLogl5kHf8uRo3Fs8EJYp9JtmmTvDqVeZfOWl
Y+XVywCw3l4W49SLtxAbzNXnwIHfH/EqJGg2v2yVojqXaJ9d5Uu5XvlM1sU8yVfqIywbJ98NCEjQ
vW9FtmM7rSxlMYJ5euo9/TETCu9DVS+G0Op7OY7GlYQyKnGUA1k5oD6Re/5GtjaxtRzB9MKqSYtb
ebBSUW2Sir8WUllhuGztAq2LPquXshlEc3HLC0a7Cg9mZvG5TxZNIagrklpf4yT1OLAfyLcEKfRN
0xjRhRB7uCn6Ib2Sgp+RA2V5i0SdsyqCqLtLkNRc1agq3I+VsJc+7JsH1l7VMujt9Kkh+sb/zuqf
wwk9Oye1nG/5YOWLVGmL72ZVfmAqC12yyp/dLs5+DGUObTA23vMJIHvqFj+bgRVFRk6FDEex7NSS
iWNSr/7AimZRHYlWAcnNUKEx7Rj4AdbELHc6ek/FNiQX8kEi4mA0k3hPK+fWAeH/FvXxi5uH1avK
noDVW+296ORuF0mcjpuoDLBG8TRxi5k8upqpwxQ0Gy7LuiApoVROCoufTohb2aAFmsMk4ZdrWZQN
VURwKA5SheUOQ332K4NhbQMxW8liMw9QOLq77gYXRb0/XwOv5wL4NHk0qxdFuJwqR90ohoYK8dxH
ju+RE9wOwuo+36psyGu/3eY1OS3ZRY4/KCo4/y4k318I8Gww0ndTl2AXSQr0gltQtmuFFWMJWoYn
/mbKulGG+B4Rg2hZaVbzPUuVs26VfUCO+HZy/fCnyKxXAN7ec2/rLhbIDbTZ3kmJqnjioOSFcXD0
3t2wee34/2c6eXGj+9b73TerQMoltNawB/iBpmS6zZ3SfhlsvVgGQT/deVpUbDw7Q24nq7sb0P3u
Ftdm/4Ktab0yRKI+gSiMEUwKr0JN7vJJ189GmSG0YNg9qQlygW0SijM3DomioEjOCVunrYHWwilJ
zHTbClRS0pwEV5b04ymxjGZr5KAKcpPkf2tq2UlrR32Lsk1w0jzd3vJHcY5JAhGgYMLlX3aTAzrZ
llD7d4YVh7esRljSaY79I0hv0JWw3xv24Yu6CcY72TWyJoWozB9dh67+rasBzflOxeN72zUWs2+b
3IOeio94n217H21T1JYJZ8g6Ap7bTpR9uO6xC12VlUrWz+9vM73GWTn2p7UeTf2tPGAv6ywN5CQ2
sqjN/bQOJm5glNa2ZGrDuDsmlo2qT7DXIzF8XhfGBJVd3a9uSIK/T7j5IVRFpB+s/7UpPWRv4Cmx
G3R3BS4qYCx7yMDwEm4NVIVXgHaGtazrC9e/ZXUPRh/FTXJC9JN1Tm+s+hF5JlnqQz87I1G2kyU5
EPw0bxfjngecmTHkwTItH+Nm/kNfdeA5K1K5tr5v/+xH/mOlI213kVWl5+ZIulW7osJCfUjTZqXq
PegKAijNRolNfjvsIMM1bET4mMqUEMvS64vDYwEgwFxJbDJZfpZrUSHARxz3s6csIpxPqGk+fA0h
GworaC42KXU0p11kYPr6ovmjupOB+1xJeRPcmP+fysCy1Z2iEeKXF8qO8iAb4KGSDp4vnqYS+Hji
2ftg3oCKsDLOHfGfS5AJYC2oBn4naliT5LGKq14iVGFN8HGKloSj4eQfuV54t1EA8cYTxNNlfeZ4
98h9qPfevNwVAlqMErb0z4tDUaIKZY24TftjLtayvg3ZEfVt+UwWx0GcaMBeNSZ1mVlYzmphrxxq
h7tpIU+bEefSfOiQMreUg6yq4oRWWf48lbVf7Z0HcS3NlJ+/1cvib3WW7mr7TCTr3iWGiu/VeAj1
8ddBVevbqOWzTiZ48Sx0rG9aDPlALZPyO0m7d8ss7VfFyZ8aTWv2pm2YW1eLw7WXGah+oAH/ZBYa
6TMYHrnuMp8GGrpMVRo943iJqTETJqgMZV0b48FFZcsfY2MFKpz5Lx/OoxDZx1gi6tnW+rfAqlUQ
pIXLjr1Xbvrnna51yIqqpO4Xam8EOz/L2Vo3ULtcPXstPe0Ff3LlDsHs4pDryAxGzgQgYWg3IivT
504liTYqqbZRoHB9t/0lA2Tr9rmrgvJGE1W6USGI7Ys2yJ7ccdwTjMxftd4oYD35/iELu/jON4Of
8uUm3eUXFENxcYqsO/sBWYZhvmB+HyAoyWnFYANzOzC3yEm+xUiSnuTByIf2JMwWeK3lInGgsEsX
ACRPhh6Zw0L2gcs5nwLThgNnHn4V/xxCds/K8jnL0mL3NXRqAAs2la5ZtwJqwDBMe3RbvLMs5QkE
NKdD9l4W4woUC/DUfe/WZ4eEYLOviYCADlOjZSGU6nnsyKvGuSlenIm8dTSk9WuRZs/APPofWDSf
WtajH3VnQ8nKAxzsi2lRuNAEFgob+Tkc7QXwW7IBhIwbmDPdPoMn3sBTnsXlCkegMKdr5SLCWnor
i18NSapk+CCDs+wId1+iJ6XDRtxAkPro2qHwNnUJxLcf7HofGu2NLMmD7GLN/WRRzOwisw+IlzXO
bTSoyj534XVlsNTZpXeIKOiQr1bR3Cz7VIqvLtOUmGhlWfThsfqDLb1y83mJrqXLSg+sy2dnfqez
hrOEVVnOLYQhBvnzNT6v7/2s4s7iNWogBYehbPrNsgGHfRckWX7nz1uOSK3A6vxZ59Zts0oIgQHd
QRIO5op+rVTXPQo9ro5wWZ7ZE1sPKrQq9Mbsa1k7SMrG4MkdbsSjbLRQtV+BAyl3aglOsOmMcps7
4F3TxggeI79w1mWHOIIeD/CooHdintNBdRsy+2FKQdl4RaB8bMiv+R95x5LUqBrrIWOsNQDZ5DhY
Rrgq4xQCEUiBe6KZ64GxroZlWPdT5RM4dXR2mJDs2Jsj6m6YTbyQrY5BpnNsHP9Ieh6B0ShKz2Vt
V2cHxBop9Cp6E052U+Wx9VQZpQOnIkAOZMqi51IhgDB3cP5+JbnUmqC6G76BF/m80mbGWpZjrV/J
LRFxd0T60KcwlBDwjG5j30c3SmsKUiSps+1HWz/EPCOAw2QtGe24ODK/NdsxU52zyfezdpLEuC1S
7O8iVXEehlmyCD3ehRCmu61bfxoX2ezB0DqjdiLVmRK4RHVrrspB8J/K+fDZr6nMAm8L5dcVsqUZ
RxySe9PHghByOznuNYjE9s422vC+tNGsiBB6W8uiPNDBdOz2jpX9zAJCeOirg6yjg2YSDiQC0u99
rzVxpu2Cg52n1akP+2ydZGnzpEfxD/lTa8bPyOrD95h7lWD6iNHFfI2LVNHBnK9JHWIKVWzWT5Mx
pw96/8PMP6/JvVRb6G726xphg0tJ0vwApco7aM3oHUh5kt/qdRISIs6DTcKzocINm6ZcNv1+yiLY
WClttEkHkbWYFJjw+HDVXdR8elSe8VEfA0QYFpbqcszniq9Dk0YYAIN6fZgg0q7bAcf1OhqMY5Hr
yTqyYuUZkvyl5y58t6Luata98QxvISctXv9bVz9rL3LpaobDtfSiX11/G9WcVDzWC5EQRnzVq9x4
VP2qfAi6vxSi7lXrbP2zRfP+0vL7NaVX9tu68gGhTKLDWbxWB56xMP5JiKrmWp4mGoIA0XwovRiF
Sfeiott1qJJ5vyZPczRoFTxV/14ryyjDVzeTQcjaG5Wb3AoOUEbMbUqq+IasvHIj6yG+EzyVlVo2
uOgiz71J+nn5QvZqba21drJDLWvlqTwI1yJX5rTxokQ541d/2TJqwffWq8LDyDx/Dfhr7NKBwJyW
ifzq51p+lWesQp8akqk3X/WDH2g71yBxLy/9e1/Qpr/6Nmj3LtA4aJEddoOTPFgIfXIfZebaERna
JU0L91uefvWpR9Idv/eRzbZqIdbSYSwTATMMHhTE3w953qjEp+dTXQHxJc/koQ54dgFPChdfdZ3u
juL0VU7sKdnEGTpm8mIojig1/TYO4UqSNHVtM1255Mj+MgYLJ2eZj4MKvqaEq4VcX+dFV4QM8mug
hvlVpKMDR9w3Vt6oZ39t2DUdAn5ftaVhOCsyrcZKXigPSCvn13pXzT1lRd2DD7NZcmzhaWQ4zTxP
pBtPmCGIhSxCZSq2tYHSkizqJpRRBa7mURYjO1rxgNQfSk/Xr0lmPsjqPkK7tTHxkIvHfHyuNVK9
bCGcvWxVLPWCk+Z0i1G2eV/n0+fQXmq2hz5uS/SUuIiMx7hGV4j96Py2tBQ1wcJSjHOPr9Kz7uNM
8u/v1pzfLcuwcEMmaXj+erdyyIR3m9UINAtY+luphJ7xuNg0RQAuehZL/1RHn/XUv4qiDmGieUBo
ZKtsmIaUmV2WUzV/SbU038nSmIkDUyUUn1RbezFrXWiBUXRF221Y1cSz10PtjECZwmzpI1RwLlgK
YZ3kW6QfKuSzZO/PCx0jBDst3NnXI7paSh1dwZsFbC362wT/iyMC8odWGdxnVeflR2+AdeR5V9El
j/VcnXvwbKqEdHrTJu7z0BjxkkB8dJStjR3jiTEmT4EGeroxsdgZesV9riCNbfIqHjbyKl3vCUe2
cXz2lNR7muKjfElX6dQjSq9kAOeX8uOYRG6VK1tZHJPxZcJ3Fg2runyoA38tX9JryI1pE87XbZfq
TyassSRyT01qkPFQVcjFGFmdcMp2Tr2wyL3Emu2DCzXvxzE1kRv6s3lQwDB8XTJN08gkisS+xaPV
sGCdhN19ELbdPUZLhA5TwKF+QBHJGwxk+vH1q4fW+o99bKQn2R/Xk3prdBAtZbGaB5yzuPNY8pq+
yqwlmiLe1jOsbdOO1WXI4duzAABqXyn8W1VEMlvDDt7D2zbsinc8nDJwgsHsNWDCtp0aF6J/Hz9a
dv3mGUr+nvg68BdbfDN0S6wblAmPRCPtUzlpAg8kz/keK2IluwqXPJ/eq+7dlOINN6oRTxKr6u+m
0usW8vVsSIppZ4tXvwSqqIiBxZiSWIcaUuW6iGz3GeDASXZtYv2lc1U4iLqt8aaI6MjPUPi9WDrs
o/74DAl7qM/PUGSsqeRnqGANPUa5eAO+2218kZibVE2mHeCAbKUj7PEoi12V5Cs9VPVHs6l/tU5e
YPylqCa62JE0yjawncmTGEr8pOKTvlJHtToDhu/3QkvqHbLJ6IgqUbpy0M37No7dMxBo86dbH+pU
mT4awTSBCHkMoZyrJ8+vzjXxzKJFcKE38tc+E+EWvawM+bu0L49E5rCMms9+K7aIPGMzbDZL9gH0
FqIfYUdgA+03mX1ONWPtD0p0JG3kLlPirmtZL1wdLBBE5/xoWMW6aHosI4KWKwwvwvjFG9zPAfq9
4Zi4ammzvZ7jqEfTBAs6l0QcgOIpqvGzsatCbV1VHYoEc4PsIlu9Ti8OJBBQ0Y9JUKEEtkmrwDqZ
xDdP9nyQxTDt7cOEuaQsyXrZQ8vIH5H0cVCmzmOo7/O1fYHHUWhlmxDXm6UUYIfp+lgi9H8fBQAm
aw2chRRCd6b60fbc5J50evhZX6bOstX0+jtqG7DNu3fUxnmGAX+5DUrT3wVIB23dMM3vk54kR6Oo
3bvRq0sEoNtXFdWmFTKO2hnpVBzQ2jTaDEKpnypVewyqpEdSB6OsMfeerRgPlVhzkmNbih4PEGNE
tX8MruwxIGPnwS208v5o6I19a80HUwe3aBW3YxzZs6JYewKCeYD/B9ayMpNqr08sK776t3UdbdSG
LZusk5d1ISj8MWqzrSzKBjWqPpCtt26+ujkgqZy6yC6QN+3bVPj1xe2U5VcHlGVYmsXjj69hasMR
22aC1Ccvkg1tGw2rJA19KBcMJOu0Jh8wu46yvSx2hW9v8qgEDaHijeMF1rPLlu7Qe4AAZLEex3CN
Uo26k0UnKR4b0l1XyFT+PQz1Td201nM5BhDYvDttiM0TqQsk+AP1JzAsdRtXJVsaWScPUZTXRzhX
0Jbpq06FsfGnqtw3Xf4CFhjquefrK01147t+zK2rqb+1xBYgzmBXsUfGDMrr3FhURXKnmpG6UskO
rWXdZ4Nfvhijrh1kCSlF6+rlb7K7rIksTd2zaP3rOHFaqKAiGmVdOV0HkbSpXwI4VJ9jsLkAri2m
F8gv7rLyyEzHpP61eQKK0Hu9/yr5/mdJzlUDKhdfbd3fSn9eJye5P3vK68g59fd6T656ngD/7Pn5
enPbLLjzv1znDQHox6DfB/2YnGA2Jicr8e/abOx2yLEkp696efZZJwYSZj3IBrp/VecVM/1Cluup
+5EGAPPxZzj5mVWc5Jk81GJEU0VPWwzE/mjwNTUa/lI2nWhXqEF2E/f4UH4O8zVCVyvjWotn7b55
fHmQY7Eo6Bb//Mf//X///WP4r+CjuBbpGBT5P2ArXgv0tOp//dPW/vmP8rN6//6vfzqgGz3bM13d
UFVIpJZm0/7j9S7KA3pr/ydXm9CPh9L7oca6ZX8f/AG+wrz16laVaNRHC1z34wgBjXO5WSMu5g0X
3U5gigO9ePHnJXM4L6OzeUENzezBI/R3k8i1dq53HQ8Y4LWyizy4mXCXeQXeVyyUqPdYqGASkG6C
ODHP1WQZn4ds0s4mU+sNuWG+a9SSzDOo/HKraEG7+OonG8i5YaBZREgmlxFBUSvfidztT1aeDSd5
Zvx5NvdAOSVnGQfuNGRrcvJ1bd9EbXFbRkBpfXP8S8nL1b0VeuPmP3/zlvf7N++Yhm2brmcZrqMb
rvv3bz6yRnB8QeS8V9i4nmw9K859q6Zn3C3mc9jbNfmNuUasrRFnMmAbA9Ih8+FXdVx5yAaK2j8p
JDdXmalaCN4M9a0XORUSCtQNvm0BJ1W7EFbfH+WyrX6ItGpxnwmfBHD9S0Q2/EnVn9KkaR8NSFN3
CVhuWeu2TXzSfCiGsphqJFUGQ0E8f77GgnuwDtK6grzfWk9gLdLl5OTpQbbmRfKX8YfyL+Mrhrrv
2wqipa/heur7DWIddXci+vyfv2jP+Lcv2tZU7nPHdDUoX6b59y+6dXOXBWuQfxAR6dGL4fuT33CQ
eXypFlIWEPtQy5Pf8VdzXyCLWuf5zWe/sG5hCqMjehOaU3UkrAMfNuGGy+yxxTRzruzcGT8sT33f
nE8d/Vev0rI/OsG6SwSlt0ezylh3bjO9Ns1irImHTxjEbNRMb/dtZroPlq9dZXvGLoeIuV7C5PTt
c4W88bLu3OnVr5OHgRjzA3PAbwOmwA/uVM8AaLgcUnRLJ2u4do4THtu+PMkSIoHj9Vd9d8XnGQW+
rsz9RWeg/AjMxVj55lcXLm3M/PNSXTGr1cT6ZFfEoDxCpEOQsI+GO9UXD+OgaRi8dcSS3Gb+LIHy
zXHWY2upLyrq/zvAQvZn0R6jcw6H9d5wMQmKCivDMJWr/7dR58srAy2E/3xraJb+t3sDhR1bc5kA
bVUzLBuaxm/Tn5MpOSJayGuU/F7LbKztg9pFORCXSOP4eW77lnUAfa0ugYeBUpdNnx1k0+ehsjDc
7aGKV3WI6WCWp2s5YZI6Flu3CQFNznOpj7XttlAwApfTrN1B6JatMa7Bt543bFSnKs4hNI6zPGvr
9rFy2mj/VV8iEP3Zo/+jUfZHB+zXRbLosQWJp/qu0HMWcEmE1xscqC6bvhGdz/YhwPiVEVTjN6+f
eAqpQ3hOvP6zmzI53Skb/oey81qOW8m27RchAt68srx3tHpBiBIF7z2+/gwk1Sptdt/uuA8bgUwk
itxiIZG51lxjQlB2U0fed1UoL10DvII9NUWfOCD5BehjJ8pnn2jeB4sLou9z8DTu3rx/sj198pcP
Vft2z+7aPjl9fbQq1YQWRuZZiroXvWRDp1PssMcIyYF4O63IpDB5rbTyGMDL+d40LIs2qVd7V5eZ
FLHepIs00Ch3qrxVp/9prTKSdTWU6kI0xTDVoZA4V1picC5MHr7VybkN7eQ8YNZyplbmqc17ees0
mWU/aGber7WEt5gYIg71NNg3s6emy+Ttvf8+VnwmIVQ+QDKyz88LgQFDTvLLmTnG0VWLBmXeV/h8
5I4RXsVBTYJvY6IPO9FyQYuf3ehVNMQ9vgWFGj1F9XDv+/I5fRrJi//+ABmq8W8PkKZS1egoCq8w
0zC/TK4R2vfE9bP8G8W/CS/91D8I7x6C8ySmcseZG5WR4g/4x+7ny2XRrHPjrUIatoO+SnjBOYEd
aa+iEfF6nKvALFeiKfUNaQO3vzJfuPkM4fdHkVnevi1tYz0oKEZdUNcdZoIobTXQyvOuHMx1ETYv
ASsAduqQRWqmL5RiyC2QomsvdkrURPSZSuacwkFS9kxmK9EaB715iElbgGZp8+o6YOCjI3129Av6
3YX4pZi2U0r4TX9BgKa9uVnjX7oQpU3mdTcxogRujWYxzjaiWVimve0KvjqiSX3dVC8adMBAxnSP
seG81uzhaObDcByLOsdUypdBYjfI+30bofRcXKok+ZuT2/p6cDCe93AhW2cDDhRe3ytX36oAP8ix
QgJtoMZ/OgunPkgh6oEAhjLsrEhxtiDUla0a+2chPxBCBKE8EP1WGELLQ68wQpCI/dDZ2WZknUdp
qlDiKaqI8y1bYhMrBWesHWsFc+On0C1iWPwiv1KrabTxHUwxef/6N3EA23uJIqs6iNZ9BMUX/k3c
9eczxIjAA+il8cTDAfzXvCgmO8pLffadP790i6bVQt722s9r9ylTTKPimtv8vM+p4qzQD21ll+Zx
er7RnEZ7zULC7tC5NkOjO8hKliw9O+4vreUH/KMa4XPjownEayj7XiT1mZCr+8us39t0MAlqIynN
zFH9WdXKt9R00jcPRfosNX1tm6thOFen8NughtYhnEJ0AWVXm1SJLjYIlhE/ZvrEhdS+mT5cwlaW
CGFPprKztFW91X353afxMqNSkG/BxaYA+cefk9gLP3vCf51Ml2rFOkk+5sKmHNsHifUN8LuyQ2Zq
UNwuOoGj8EsUtZsv0WQElyA0jG0uo53zmxqeaQUHZI6Lp0MC1qiuzD7lJRxOsWSvChYX+/v8R+DZ
XAYjc8Ln1Ncy2rcxtlJCb9MFEZUtIzIKV2/e4c6D7FO86GroTrW1ZPT8RZkW36Y4hBiRNUowr8sS
oBlEp6Pp6kwEhaVuJBsTX5UV9y5PUspSp4No3g9lIa86LfY3967GjLqVNpTB+KxQIrUyLG+h67J/
JOcHR9/StLMthQB+ALOvWkunUiezw3bpF6Y8E5f1aWDQ++Felr2jFBThyg4oztNaDf+5uASVnqQp
IAlCmpQt8uVBgDWrDNd6KSzjBxjd9COPKNNy0AlSjTuspaLs3yMpwIuoqVxcgHXAtW1W3jJYduQF
iIJQQn/DgiJYyE1Eydl0UQtqi0iesxQXRReWQVDizTzfiKYkx93O8CasSRfV+Wzs4qd4itOORZ7O
c6PSqiUGeckiwKhl58cQyGXdhCYgTkWnOOAkBF18OqDqNrIHoGO/h4tO0WS6NVe23pMhc33U171e
Bls/CF9J9zgnlxLnUzudEV4k9Rblw0Jc6KKsX7slFhJKMgIZdwOmFbsfXlV1WQCReslb1d15PahK
JHeo3PVwfB5TWeaLq4ZXcfCkp8ZF1iu1QXSt4W3ulKH8dr+ulRSQdnmvzkWfKlff7awPWShYHS5o
8QBKrfPy77VBbbqDshAtPwluIondjG9K8uM/jMg9GUBsrr9q+pBdPQfO0hSeFa3Q8P5qTddYaWif
1zIAHvfWdG2gdAVHzsQFFdKEZ0oPSDFMz1sRV+mqt0C+i+eNvWF9Tat25+rVkoc0OQ61Ij0bNkws
6ABU0lbtVVbSTRxn0jP+iP2+0MhAd9OoMO9wyil8ikynq3GINtKvcuWBHKjzID5azeL4rNTN508T
P7Lt2mxVuiiHRTOkhmSFdX34AOcONtCoEluxKOBPB+BWLXiwhYJw5ioOQKmOfZ4Z8BCrk6HpI7t4
srWQMWuVCnmWlZ+dSNogE6pFhMdoyCsMAMkioOj6nGttyqZF6k5QlUTPvfs+1FfwdhQX4kTpp6Gy
NZXj5yji10FGoVjvw55zIC9/EJFEY+N+WIkNdNGsEaXFk1Gf0oz7PleUHfDHvpmxSJTmWaEO37Q4
2Drm2D7JnlVuW8/+q1/vtfBA+f974iXalZfPTI4151HpC+cRXeHMCbr8KloQtF8VUisH0VKxQpm1
TZHhX8PQ1qPiLZfGeCWaAcVj0BosdS4+zRzKYWupk/qaioNlq2ThQlUplx3d0gCWMRin0lLYdFKs
9s6zd2mVyHsCtmev4axpkPay4jC4BFSyOiVxLgU/rZjYI1Nwc3NHj2STPwwozc32Skl1A/CXIWHU
UrzKaiPuJP4irV8fRoDrq/++mtT/w2LSki2LXTqSDAMQzT936tRkpx7lnvE3HC4fzLZoKPWUqit1
tdE2ryChoqGpr6IvtyqFST9uVqIpLoyU1H25q5eU9ZA5tXQzEFuk48zunQR6ZHM/0U0jwcDRUxFj
I+egXLOuduJA0K1YZob8fZSkapd6FkAKMEXVTp4OYohogiDnPnF6v/mve8Tn9EP59t//uRRd/rr4
tngPQRs3HUWnVOfrv1eFmgeBita9qeDjUCorKIem9YQyHcRZ7se81gO5vpaUbm7uyb7PXKDdONXK
khA3iAShyBwmqoZUubXYAmUem1FTOX05a9VY/ezr/5z9/4/r1HJZG964kicNCCEDm8iJGe7Etlg0
PT2MdmIPLZoRUuW/muLqffD93joDvfhl8L3pVSU/COrdTO4Va29nWXayB6CpFPrexIEKN1wPHU1b
GYXj3+LRSU8mqCUdI7J36n4lmAFpTfagVWFts4n0bT1iX6BpKPZak7zjQ8Vf+6cZAWZL4j7c5gpT
spnD5KM2O331BqZ8ye+VlWimvfUoZVZ6SdWxuPqyRlpLS8BVZYBGpKZefDbDEQhC5w6HLmyHZy39
CJMxfUWqlaIZs6dvNh8t1Ukwz2y52oqrg45lmJ+WT1Se92wn+A3Eh8lJQFX09Bt8NvVphmrTS+Ok
xbVqjWPiobA3jBCushcr87K3jF0S5+45CAe0IlERvPNwvCFJ1G6aHGobE7TUsjLC8pttvUu15b9/
uRFb2Jf//v1Xza/ff80yTYKkpmqosqrb2pf5YtSYNSWU/s9mz7LjWVdsfVn5IUU9Xjxv2sbdSabm
7vy2uPjgTVaiJfrrpLHwLpmuinZIsQFF77m27jqdVBAM+YeUKiZAIhQ3ohccq43WGv21KMz8DPxk
BrR4uIou5PntspVwDxJNcUFXnZtZNupedFlW1+4rnNlFSxx6V8khJBJVQa3vLELV9ZZk/6xVhkQO
oEOuvbDIBHkvowsxiH2/9IDtiKcMT0GreZsitBAetEABVzp+tVQ0WzZKXrYLn4+8eJSDOlvpernz
GlCnBq+lVTiVAKB2/H2grpaC6BiAw/0C4D1E6NMd1nSHGJzm5ruiuSYZsBxJUes1xU6ezDTrP2el
uCLaeEfbNvRLi0IcJ1yKgVIvHyHjn7/EAUTz3gfpeETKsBc9Ga+jwz2iUGNbvgPnB+KBshuooLb0
jJ/MN525/yRaTX3C69Z+go6SXGTLP2EVKT2rjd/vZPJiFM010rMyNMEKmMii6hTecQUZ2CtzdXip
+IPg2mzcpJBD4XcZ+Zew2Im+JHdWWZ0MKzfM253kSg3EjqHdObFq5w/3tji7j7Gn0aLJtu/oO9FC
xXBq/bmJ8wlebH03f7pnT8SZ7jeU2GY4yn7mUDyn+muckaF6BPc0sjxQ9JNCJmNmlqygtKkpDnKN
7jbV80uG5HQ7lEZgPdQtDqUl1IMvw8ICIr0MLpiV4ujqu6gq/ZM4QP6OjvZwFg2igRRl2Lr/nDXq
uEnHLtEfxBUrsP25oitQBaZbHb5MO5uMATNOeEWYg96Zgg/Ryk0QOR5xSNEShyR2iiVgoGJiY4RX
cdBzijGbHHhf1PqHtBx+Vm6rPYHpt0VL5GhCafyr5f+rVWGW9hRF7l/XWjdT54Rek7mXm+MWZIm8
FWd114+fZ6IvGjvIkV2M1qGJi61l2BhGZIorL0yrgfjzeQ6XKFolUHuBH7bqxi5QwPdJAw4ekveq
kAb32HTJuJDITV6hJwZzPfXrp9Qgned2ZfjWt8FHyH7yh5EqfJ17uDngVfDSCdh0VAC7rMhLqJOK
8XkpJPvd9Ktf8MPt19TJMBXJleQpI3o/dwGm/I9oHsVe/1xQ2Jpmy2wemVSZTLk8Tbh/ZQMj0/XT
rqisJ7yz5Afx6u3yBpE+7ImtCF/3EnhSRELxVrx6xdUkqH5flRU45OLq/V5xFRD3BthifvlP999v
8NXaQxtSqsMuLXD4SGvQXYmle4dQgSAgzswG02w2w61K6e8UxLJDh3JKNahm7Je7pxxR9Qxfte5J
Z9PeNMNcktSTrgf5y2gH47a3MhniE00ihfLC9uAmiKbpWSRti7o4jLWSvRhGNqNCmWovA9G2V/vm
WrOrYmW0qvkEie4qNoJDPSLbr4PqhueHsa48UENeHVpPsDGugWTWa8/w9TXAuq1cZembIWG/QfZV
Oega7kMg74yFk5ntMyK6ZxHl/jM0qdLfQ4FEKZ9DbZCxWZdLc6NWrYNOvcA4xxIC+mHW7KAtsNhr
MG86qGqYHLS6s9/VZLyaPJTvINM+LL833yh1ax6cxB1fXLJLs9w02yfwkNCRHLW5xSG8q6IhSCFL
QLbwP9FPaYoUqbNK/4hSV171jV7vzU631qrUO1vHRkuuSRnOsV0n7+wCv+PBxF3ICbJg1fS5dYSS
KKEWGcYzjHlvkWVdc03DLKYe1q4fq1JlL6+m3TMTlwb+oldeAwvceZV3EoVH4yv/J+UPFgAHSiys
D6PDo7fJ/K1H0mZddPzvtEivT0M2FJc0L97hISn48+oy4EGl2FIfMYkduwfRn/S1tSqx+V72FHG8
+Z6xBiTmP3bNqefhRlAxhGvEOeMFI1xQQlUb/dAL4GJFhOVaQQlpYzY5pQGxt1QRT+6AIqKc9Yxk
gXmv9xJ15nPnjM2HFIXLpoHvZmahuh7Y08AXjpprkrnaUmvkdmeFQ8SE6OVUjfv5DdtXpktQSu9G
MS6VHNkJUHeI85S/o4CUrM+DaAIOosK4NPy5uKBYCpJCcSonIadi0OepM91O7Wq6i4K/PkYMtoMa
vxs5izeq5GC82JGhdCfmaoM3FrgPO3nEAxd8nqSnH5r/1o3++CPlxUxOMpUvajGma8rf7LUueepZ
AmE7MbSL98orEbZxT2rbvxpVzp7yRI+WDV+9naHl3UFSUmsOpKsnHF3KvBbDhOqU/iZqFAVpSZtW
KaK/bMbbveveX43KTbQ+yxvjoPr8jP9nn/gQ8RP6Nn5NNEoTzMA25paseY9NW1THOrHPqhT6j6LL
NOptFSnDCaNM/9F2ymRuYFOxEhdDw062ekgyQDThfBGPM1e6JYfVrKIgHxLFUYvH+mTWUg0cFetL
wMzk3lpsTxQAru0U1SK7HKJWdqpTgaHkTW28v4Y1Q0vlpPOiRdawzgnT4XlLslktbDLQxvD7IJpJ
NPD3Q9YwJ3yknV0lw0wg2MqGS7xSdMFV+6bJTv27bzR50F140kDzuIFVRr77Hwt09Z8aB93WDRtp
CcIRg4dTQUz0z/dJgehizMIUG6XaJxmzZK7Nt91or0zibpdiEluMGKc4dv27NV27t6ZrYmQ9vdb7
f4z89/vESLT12tOfn/DnviCSylVXpuMDngSkU9ymI73i7OWqNQ69bQ5H0SMOQ5wPKwkB1MOXC5UZ
swsQgWLbTuQ5Be6U6hruAZhZeOUBB39dumvREge9gqjJRFHOFMNHsNXWdgPzwx6oKcfDyrRsbKkb
52QNgbsNtPASpKFzEl3iTApI1zTeCDr8zwWiW+USqBX1s061oAJRxY2UBSsq6XxOXTg2uVZq3Hwq
y3asHyL8L9T3kjjvY6DYHyOIsqdSgZ4+QO/ZKm5kHIEf+nM19qpNnnUOVmHehjCGcYXFm9+iPF1F
iZm9mGkX7o2G2KBoUmyuMmtBSy77NH8ZRjWYSRORKm+OUpwiVUVwPScaZvKYd0aGyQvW65V+jCsJ
dgS6o0WbKF22Gsbxu6FCERwiCvKITNtPTa5eNZKtP5KWFAqoxvJmwnJdI2nm5frvI4hfwtcA17Iq
u1xZjvgX70w1SQ7sgfMFrhzJM++yn6IUR1XfmrqpzpQtW/ratfDmUvXcIHoTG+cuzpRtSKQEPGVl
vMrgy/zeSH4oEpVYYgS/vbxtBqrCLJP0VZUDdvGTiCV4ng+vhNQRCZfsldU8CF4HbRZIdrdzxTLF
9RtvHwz9vpe9AiMtsii1VE1uWiHMzaFTf3mKfiTMHL2XoPMxW3TcFxvC2oxFafQ4tIEyd/mfOceB
Uy9TR2oPhp8M676W1e0QtP7O7Y1sndnUghJujJdh6QUX/mLNvNVIKA9eYlZL1uDjQSuGcZ6pmbbx
ZGl4xbJrZuW9Q8zcLQ89Wmy85ejXXWyQNL9n2DRx9QW4tD/D5KgA2zTNYMhH+bQatwQxLIow5Yqc
X7zaoxedf0JFG8s3L+7iRWzaCEnCAvWxErkzL27UdyjssSebPwIZd8ARg9iT6TnqtqrLgF9WLV4i
HIISMzJ/JHH8kUpd+WgVRf6/lr7GP1VC01TlKJquKoTTZENX9C9TVd1HioU10/AkG4lDtdizrTVM
vCn8IqN1IBvGUfGWBGH+YEp1c2ph4V96VXkR/dEYQczB/SIvMUrI+2gjNiKiGVTG301x1czqXRHk
F2e0472rBN3SL3uAKyjSZj3RjjctGakxzmH1OPYmN6ziV2Xm34FM2S+SrVCo0SnJhuTPr7qu5J0k
VyRvGtDqvpVeK91Rb+XU76PIA7yoDd9abF7AAHUyoXexo6dWRF52oG5nYr8vtv8kuPpDALttY8aW
XlPNIUPQMrRwZcUtK0sDEsABG/LydzDd6pS5U7st5uUpkjxf7ru9aLte1u293mjISkA+/3JBDDFz
k1vEwBoe2iKxe2S05hkqfHUpU728NCA1UR2ZZylsq4sPdWyfYRAzz2VVPthWDSJNnjZDspzjixP0
P+uAGllKTn9ZdnENXVt6TagBmUVhqZxHa6peBBtO+vJft1Pc+ft2/uU+bzcNT/9VwiMZtcE7wczu
1lbQpyego1TKeGb6WpYBTCnLTFZSWaWvvmW+NS6G6EExBjcHH3PRPTipvY6jyl+Im9KB3Z+ulu4e
8736JcjWuuYmrw5l8DuyxCVsWpq9NNykMT8JJXhaukcrNIpHDzLyrlNAGYp+L/VOrlIVjxrWe6kD
Wg1C1VKva5bgrOT31dD9fbj3gTDsFnpWag9iyP2CaDY2Jrw5eYl52lUIv9UkvjigYhYsN2RelJPz
W5jgCFUAD45YFm4TlAs7jQd0rYVNc/BL+Bmy18LzCbENGpKwv0L9dWe5nVZPMKbdB8Rdzavsw8JN
oFp/V90pB5xnoFWq5YDPHFQllOyGh/+NNrgPTeThR4Tt2g42eP2j8YKb1o5p+AuDDparU/6sr8gL
uE10kadWZgfgI83oIq6R0fm8pk2S4T/XRE7u3+9zotKft12qLrycSlwcI4DQZGjc9KlOd9LPbrPc
b4FxTkW8eIJRLB3ntfvAN7K5Ye+9YRnv/bI48d0seCMWAtFP6qNj7MTaVtYo40hC1brZJVnsCb/z
gdMZTz/yT6WQ4eim0tVWqLSCnhxse8+1j17BerNQ4+EtK7xd4MT1oZIjbWURyXsg8On9gpiQpNBQ
sF99y0guv1hNlM8LuxlPmpUP61FT843mUp4aSTFQxxD5f+xXyk4rleAgw9hfIPqKXrQuBonC74TK
BfSJ7n8fIkthZzj4WE/2zDQFNdRe2WoXy49wCMKy6t3qvrFkhkOL1Xl3CHrqk9Al5N1uyk92qd9D
SOECiqDfZ7oy9A+1Qfm7PBjmue3qtzJ3+tfWHoallerEGidFSa3ocxjEzuMQdxCZ7SyYybUevDYZ
JpgaX4+1aDpjSWW9112xVKphe0Q3dRrlZFq8TmpqcsQogndEPiX/R2p0zZF8Av8UOUjxu0hqBKpO
pjkglv9HbAX9f47TUHcSXUA7AB5hxkSuQMOTpTe25IKclZ5XzAwydB6K8ZpHSufMB3hr3bfayy8h
3w4P5NwC6EvmP2B9sxu01nuvR6XBzj3Qn+Tx+LkwwFWVifrZxbHlJa+Vcd0kKRzRqek4wNQlXB92
n1f53+pSzzz+93W6+W/vPlPTCBCrhm0pjqxaX+LoCqBZczAL6ZHKRWx6XOzkh2JsT3KXRNuqKycf
dT97dDOWJbqaWD9zdIFezUN8HzsYaFcHUDmFwXCKFSH9+fFDnmnmfXgi278/OpZgA3+OnT7awFfj
oXJrdYZHoxXDBMQOJ47jXU3E94O6g23fZNG3umr1GUSC9EyBibrO2HescQui8NKewqBYbnxLhnDn
sSgXN2HbFBEFRacxopsQBQK5kQSPwKEe1Ck773eg3aKO5O80g4hrf1qYmn29Nt2HysX6HzpUJHNf
Am8TBEQzePWYGv/p8hcZHeEbV0dOaD1qpHbnUTNE+UtsAF32x2iFUKzaUU825jjwcFo2pCPr6fB5
JdUHZyY6u7giEzkO9sxLDJSk5ngQOhchhxFnXzQxX5pdZ2AnMda4BNc8TRu9mUyOyafdIOax6LTb
ZqdIhbWHKQmK21T0pyDBS2faBX0kObYbmfFT3JRIATdZ+EpB/Px9UxV5PJa+rT1Zcc5SPz6pkH5/
Nl23sNWKp6TwshnVKelHgBWFBf/oFTcwUAeabFypqjQWWRSYhxpE3nrMI3kTyZF/MJALLPUR+Inj
68++S0AtRmSzJ0SHzf0UhJGSsXtMkQvyruyGD8DVYa3zBUGPh96jBeiKz9IC7+jfNxEIDz5vYtta
/LlpEEqBEkuiksLZz5uAIZf7adv0+ZNcVeoeZdckRYIAaNXqYO/BEvrB81h73xXDVvadFoXbMQ8d
FrtEGSuXtWzV995axCALKlAejGJwPmOQSYAQBWHSU457aiej35QkBSO49lcVt8M3iqn6ZUk8ZW0b
oTV1F1qYnT09esUAwD0i7S83VaW+pHXvHkWXOIimk8RLAu/h/ku/XqnqrEm6cpEO16iBQSME7WRA
yr04ux9EX+S1+TpK98xQdsu+Tb6luKxh3+kae2VK7VomelrVTk2sxE31SVwdGtnYl87NK/tqoyaR
9hKNzpIknXmTe8u/lH53i9WeJBhctbVCXTLV46q2kJo+WGZ5ma474u9z8dQq9pCuncFuPpviamKC
zVGGlZHXv4xpa9a7Mvp6ZFx00ZRC5VCg/7y62U9tsKR9hR/1QSxwfWUZWHJx+FzzqjZmpETn1XZO
cJrlDN5piw7rOTIlPurqbvjGLtObD5Xv7/PQT27GGP7djwvYvk+N5DaNN5rEedPVfTxo9iGp5fQp
avyFLn6jIMk3LP3teae18tocDf4AiQ9gqK4p54387Emq8Yebxg5pk28S4sOzLlKb29D7+Sq3tXAp
EoVulGgUmut4u/JP9pKG51xWhqn04vFTBIPWS5uPGi6lrI2tbeI2Ek7wNdvLsC5ejTo6e1Ossw3z
rQkc+q2LYISBCQlOhRu4G7C01SrwHP0apzFQcLQqP2v8JKPqV+rKxluaXQkGY7Dw5wTc0Jeevy9R
I5QCw/lrTFrU1htWMc8i5YD2ZcoRUXEqkgppRcpIDXDIElfbcoP0cni38T4b2Ku7/DlnVDXWxxhz
nX1DCfkixmXurUlKKsjxskoyOBmOQrF8zCIJIaBJkSd1SE9J3T6KERhAs2EN4qc6B61OAUmwUXAG
uzZT8E2MsMDk50Y7HHLmtDlm4NWpnA6dbHZz2U+Uua34oLkiM6TTMjW8O6zwKemDo6bGxVm8fDJa
3JCfxdd4unZvQZ/5q/XnPjyX2v/x8nFk69/f/5PchsyPQqJOcaypSuKvtI9mSBRSy/3wODrbUlK6
ZhMkaJIcR2/nYA3MnSiMEGde47IB0tU4mIeVK6Ela91lk7oGYveumCvEJnYFHHWy5/JjZEX4dzBV
rcCShEvTTYkKT2JiITIOR686Yb+LEUtOcZE8VjuTmfWZUp7n1I7Uk2jJHiYdafgYBURtFDN1t8zb
+FaklvE2UAduIZS75E4lHaOx7SdamHocHAmweNRf/Lqt3hO/+WnAc38riayhXWiHlxAwNgai8Tka
vO6YhUYOFcbOjqVjuetQ6apNye4Uby6JWpWivfWqPO7jAEf2UW1vQ5GqsxC31qXpkFXIedf9dMwK
9A9qo0gJMeZ16/cBC4Rroiewz3SPSi7FKb8rPO2pmlsv+qDjqKWb6cos8ubim/khRsr7FidAjSeB
oVx3/mzoMv9shcWlk/xw0/eBuXNTalHEgdcnCkUArKwzPV6hWRa0vzqV9y0ZmqBwXn3qzRe1Jpc7
+GX1iZQYr9ImGBbgr4plGbn6qWR2ogCrsJf4yJJ8sB0fHGgTWVfbBSSKDO67gmAGKOrkZWJhmcbi
YpnJ9gu2JO27bQfZQ9GV1SIcm3BlUlU8YwboXhwTWEep++0PzxhWpVd0/kOjPbap7vwyWunCTnpd
k52fDxYVC0OkzupaAaib+PYKYJSzy0Cor01b2kIfThcK+Jsxxn1TRl0NFRjjgBZd3DJzG3bgaX1S
c/R7FaLD9ybqzjbJ1g9STsRsLGcGlB97YjjyWxgCSLkN/8iABDexrPUxsxxbyhbife/54UUcigJ8
txQh4Zu6IkkqsZCAGyT4Q501YYu6/LW383NhpvkjwttHpXTiE+Vn8lMmKc+Zp1hHNcyrw2CUZwoB
kPRjwcEW7iOUm3QvB94VM6Zh41lJoD+UQabvJQLQzmLE2f2tM4ka541cLkVTGsyTnbM9NNW2OzZm
3eObm6ZvuhRO3quNv1Od5oBM00b//K86HN/hrPC1n1HueysKV3/X54gam4ggJuGaaYhoO371TbJw
2Wjd4YnMSHoq4vCJ1Ul1HMBlzVg+KVuMe9pn2WamRhqerAiS/OS9210Su9UOfW+tjVj3IUGaJQE9
HQn6dBHH3u7S9pa1zcfonRwjIzrFGDZOEKG0E+1AtTBprjDdwnOgXeRElp9ZxjQLpPe81qamqZkA
WR2loaJnzJeBkw+zrq6kjFSclu4+Ty0dZxqXFZc966beyOMFZavSzIed2PnONq2GczGExslO6hW7
z4XuaD+zDgMxOazfO91oz2Od5JMBQLksg7ex5DkM2ekMTVj96vQbMMDuqYp8Z1+4I8YpuIXM+whP
4SZkSg+kxl3LXZA85DzOZ4ye83M6nVm6ck6Y9HeiS1xssypZddD5ZqKJuCk5Skr5TtHlLpsoZWUk
t5uuwvVVNK3AG4m8Rd9DKTUfg2borglWBfHUyjMZ+abXwqWUewnTMw6oyX6fxZHWrlrf/H7vug+7
j3W0vCC1wU//c6eFiSQq3l8gae1tX1Thxm5cZ0f8MlkHuuIduiCoVn6pRUdSiXga5VpxGu3SgnMo
Q53pvLPDm3mdJVmyS+2x3vo8/usmyOy9lg14sg7YtfZFDWkd3ccVUwhgynonP+bxBfg+qgN7TADV
huG61ctyE3pOfQIWgMeAE5dvqpse5IInHTuzTaOk1bewxF4XpV5y1ki7rhFSyes2b6JZgVXOQiGK
ulFMPq0zpOmVAYzDxpvjO6XMC1UuzQ87T24Ka4hZRVDx3GnSosPa8JdOUZnPXPjmtfyGnR9lZ4wo
m3U51EebR2kVqXa36g20MrJlE1swffVFNqp31UzCX6l5QKVJIJeH+WySe36zfDj6RatU1xFu6rIA
8L63sZpzQnKCridVZyqMmllakQkoMG7D6SL+kGGWPjgpaxITHPaS8sJsN46acQBGpcx9p1NedVC0
xEBsEpWOwpS9rGRwJYFvjGAs5WJLmNJCLt59UFvBREnWnh1xZV6Sqgl3WgAg3E7a4Zg40/bFMN5D
Jfcoy6iHteLXzcr0WCIpwXBpUOn+cJDJYT+TDNchASQSxyBky7RtXghPkCBhRDAtnO0iSy5qh5dQ
01dr2fLijTWCGVVGyHH8LaPVINfmydEBiwRd4YEgo7x4UANI9Dly/D5w3EdD16uzBb0rysOHToPJ
XkxU1b6OD8FYqCsyyPVCiLv+j7YzW47bWLb2EyEC83DbI9nNmZIo6QYhyzbmecbTnw/ZNEFz2z7e
cf7/BoHKzCq0qG4AlZlrLTRgip09RNW1tH518dKcAY72TrxNB7OOY5mfVLXPgasWpEwRILPqPt0a
Zj9cd50W7GdXy78BxPiNqsv4UHlAOwoj/DVa7rkWur5lr5TIvpCHhQPLvu6jfjqOfZI/Bfrgka/s
mp+2h0YRFKG/oTL9W6VGzudKNWcYi5Nv7oS+a5Eb3kO2HCYNbi095ouKXIeuwEILAe9cO+U+9Gvv
QQI9z4ZANDa9zWorFUQ/aosby7KKhKXWaD+4l7Uvi6W2dgzoauiH+QWu1XDvFmUOVJwEIJhB3p97
I73xYu+7kxjebWSwvw6b59kwoq0+6zdz453NrPZPjufCywdAZTtPoUbrSTteeWmjI3mYTvflcoiu
8inLD2yOo6uSncIO5L7+YqMjYdTj+Dv1uZlOZV5U2G3XSorWdesV+4HcN7fLNJhRzuRGbSrW48h9
5EqdlHiXVrb22Y4D58pP0D/lK8/vVUu/0jOT7ma34YVLRZV59ukeyQzLOcS2Me4GK0HlQp2cm6Lq
un5DSe7Zgu3wSmzrQWvcP0IaVyevBp0wAJwGKbOmeXGboUHr1Yy+9HVR7PrMMh4SL2SLSi8E/dzH
2JiBCABIoL8nDa4GvRoQYW5vh9pgC0iG6jmjzrSpIL68FpuWGfamn6ExBsH1gIqT8xu1qB1ihK0f
uE+BwVtypKs/VEWZgJgX88lUeBGEvp27+7SkJipl4EUw+QppVfptUEMa1mkHWhqXXRLg4Ymu9P7c
zYa9TUa33tv00FthREEyyJDRLMf8Oppzfg+lqiCjNCNuEXr+0+QMT4Ed3IKNDmAJjxUSLEl3hDW+
eCSfBiRZgTBT0VoFJAZvTUBq688ID8W3I3kNUiFt/TkpC/fOS8xPfH+gxZxA8wCXdbsguXc6kj1T
fkHRCh6sYhe3q3oKwAKqFVsMh8FdW/6UgR2G6r5whmShoJwfksAHSaW1I8gEY3642FTLPuqpS+/F
EiIOdgvmvaXciKUcoNNWLVR8W6WjTcJzqpuuS1/PUqNM9kVP3RX+iWYhrifmcsqdiO9VqvaHlCfh
bW0hGYoSD0zfmuffyoGvgXfdgbRCGmK+tWqbB0AWPyJNgy5lwW1RKE+1eUT5i7/MtbVwnoqtdYuT
nkDXVMSuvq1MkF1dalOFH5PjrKLKVVQQF5m+8aBOk7U1kHp4DPnUx8mZ0iuFrWWlBzNotGlJIdzT
wbrrLdXkMU3nplfqYHFi81sPqO827H+djIJCawcdieeSuC2jxDk1fsO72HIG81OTX4wylkPr3FHl
nQ59F7V70qaUKEqQkIOSfvOTMPluKST5kWRov3C/17Zt7AfP9KJEezOu/Xtb5UsRJT/YXFGA71CM
0TuLR8sylAMyBXTVWh7ZAXBtuPTRsU85xNBDqj8YzVNkNgAbVTsFYs4fOPZiBOZUr06vfRux4XzW
YJQvZ/IBZmKlCJUoxqMcqhBIIG9b3QFVxVdb3XYgjEa9uh7T2rzEDRq6YCOpKLiHvUMJtz78q5p5
QkZl3nj+VHzSQrt5GhqkW8es+GQ6/d5LVOVxeVH3u0Z7MehYvSFB4F+GVpkhiTYN8SHTyxiCzX5U
9mURIiOopim12OInSnnFOc6hZ+S3FrFjNsdHCyYgpO3T+Wh5vntOauVLGEPfM4CQNLu6+YQeTf2p
oBupNGBvKgOl/uQZAyRp09Rxh2XoUgc+aj2pGb/171BJGm6Bbvl3eWz/qs1z/BJkcX0dqYglVV6Q
oC5NucccmuhKvCAiUK4KzZLuFby+Yu3IuCjPqmuqTzw/aGPBPDo9uMUQngebjebZUWYaBnvLuLKM
BhY0X7VBTCXNVUYD0w4cuP05I5VwRSe+uiOvjxfdpGNZ8HhXEscixRLWR5M20b3M1b0+OJZa2e0v
czuaznjak+dbgnnDaxCTpDNevElP7s+Eg+wypE2LBxa0jgcJzoeU+uaIzLEEqwHipjVKUcfL3HFE
UZmC9lGCjb7Vkahx/Ys3tRuUMe2surrMjQYKbz0lIfknJDMybFRYkyOSbleW4/X3fTA5B4Qvyhs3
OdN9En1Smm2vqcMnRXP6T1k9fgFF5d0WZj5eVT3gTcUYh3vUla+hUfXADimRfbG12g+UIMq7i6mH
rODOpNjsq6WOsjs7ZhrNwxPUmsO9rJHXELWxf46Obj5uMycfeMWLHNh24/QcBAC/Qb39zElO/SjL
UN/Q5WHdZ74VX0Wje2rbOXvorORzpybBC3hkiHpMDcE7mJJe6gS9JHLt00G8NA+g+1Gl3km8hVk/
Z03RPwSRa3zpfjRVFlzpITRR5YAEHfycNdTNFapsMUVOqKzn6eSVcCIjeOz8cYpyx3QyoSnVt+8C
3p2amYb+3UT6ILCefECYX2z+eRRkaeMdveCLwbft0U+Lk4wUazDvYyQSZBTPeXGH4vpPGdX8o4Fv
RyhFj1Cuz3XVnd2RGp2sGrczNFt0puxiWzHuJ199PZjKtaMMwf1q5oW/PKV+8FmCVjvcmto+nKgU
f3AUQawi8AZaYA2WEPIR7HVs92Z4u5zfs2G0ak37DB7+EA3t9M2dbX83tzQ1T1qu3qo66S56p3du
zB45nOoQMTJA8HKoFiYQOYPU3OXnnfMMd2ABEZv2dpYWGcTTPYCSDw4JFu/QKcE7L2CfgBL20JCV
IPd6WbVp0BNroDmPO0DFJFimOUeqKHo9wKeYn9LlIGerY41bHR/i/kXIuvxMQ3yCwBAXXufJcI1Z
r/QvQj4stc7920/5t1dbP8Ea8mH5Bnmb14//t1dal1lDPiyzhvx3f4+/XeafryTT5O+h9VN16MLo
SUzrx1iHf3uJvw1ZHR/+5P/9Uus/48NSf/VJP4T81dU+2P4fftK/XeqfPyn0DjVvh0axhSCEV7to
+RnK4R/G71yUopiFqvrrrMu4MxFkkVUu48uEd9P+8gpilKXezxLrX8avV11jVOrO8371vF/p/3p9
NjNsvQcz5u18veJl1ct11uu+t/5fr3u54vt/iVy9BQNhVQN66W9//fVTfbCtw48f9G+niOPdR1+X
EE+6XPSDTRz/wvYvQv77peip7+DiRfLAjKfmrhtDZ1/TEY8AK0MUyKEMMPOGzh2G9GihbFK5/k5x
m0I/pg3SiU3t8Ua5uCVwnAJ64mhegUS2rU960Y7mTtwBivFm6t3S8wuCTkz97KXnyuMtsNRL/ahP
sHubFJXQ2a62lBlovSQ5fbZIuJ6HEc76DfqC1MMRKX49tcY5UbZilYPuvE5cTZfZyzwflUtlWzfp
Dz9CgxwFOGubZ1lypCZFPkrNiie6Mq/MKm/vIFvKnxSyLzeW1z6IT6IqfrmIW9XjDlh4/iRhOsyv
m5Bky0lCEOrgFSnn1ZRVJSAtC3q4zFjbrAv9y6ujT/PgWLpPEvUvruxNMC/p/i9BbpCBWwgXZzqx
6ANbyBZl7OhOCAmd9+peHeZbiG0qhBQjIejDXabJXDlInPe2ilUlyMiZgHe1EkSLUcdUAeRUDmQJ
nRjoDK71cAlKXPeW7svp+G4Onad/hL+zwrWYutvRUIeN0oQ5e03TvusR07uTs7RJN32PEs0HOy9E
0Y73U75DHyaMbXjTJwFsDX+sIRFyKNnewgJl98fVJmdh6vRXwCB/+2CXRcrGPdflbJ/EKSYnHQ6Z
Oi2kzoNFzyR1Qms5GDXs93btXeziFLucrQfa6+yzDGchwJNTl2KKX8evc2VaY0b+LjJqdKazbDzQ
AoA0STzr3gZ+veYBmW2SJMhaKHxraaEmbWePh9gr2ochUNuHWiudk9O7n8S02qHf+gQltMteg1A5
ZLQjH2wz6LfTMlNsl2vISqtRruM6wXS5jjjUcv4Ko3ODsgowXTmDFOrxFa/7AboLCZ9Xbi6+y7lg
dgW9G7YT3Q7tzqui25Aa7kltDSOFyb/KmpNSKQjCb3xFrf903iJRrm4l3G/rfjy3GkSQQdOjbhMb
r9jpROk8l+wGMOr1YJTNeLDI5ovpXchH5LX4g9gFjv0u1FD8QaYLEBv6gk3kd9F3snclTcYApZvU
tc/h0hSBtKH6PStgBxoqIA5vEaGtaSgpD9lWv/7Q9JNkNJ8fxOjMYXED/tUiAbIr3nqD4DQ6I+ZE
5WjJAPJLeYqoop4lrycHBwKtKztt+wtpXjmj18OWIn1qqYZd4mi1GPawnjRQx5XN48JQcIjaOt6F
VgyNKZ2COe0gaC4Pvlc/lsNUP4pNW2wdoO5w25CjPchY3B/WGdX4HoWZ4Lq3m+GmB/t84w0LjbKM
Yz80zq6OaG8x5ruLg+QT/QCj0/0SGm1E4V7vt6oSlLt1hS6PX9f6YENO3Tj7+t0Hs61GylHRURZe
Hg3yuHj3XLk8bUATzVtyCNq7J4xE/sMT6fKQGfxI3QY0PW1B+DlbX6FimiEwBtlqgRp1nVBe4ZC+
nU202zebdSzufkguMz7YZcgOuj/S+f+1GToXSSuT/a7iAWLOzEi5XQ+537wOzaDddLSJ3IhT7Je5
PWicbTDX836dRlbd3/VlpW2hU4KnFeVmJIXoTt/pphFFNAFrCMc5zTdjgmX01ObOcJPHORvTqKmu
4zmtrhMjddWnwSJ3oCLJspWYeglMBKowLcI9HVU38pB3YnJDRCR5GR2gB2k0Ndt6EB1v5tGZr3jM
afeAWfV7OcsgVtdnhHxXu27RIZfpFtxFhHoqTbUbbSyto8PHBuKHcT2Q1uNfQtf3LlK8pTKwuCMT
RWft7Wpia5ZLjoVCSYarrR8grGEN7xt0HP/8wcI8reiOMbcgWPXrOY0qOD5yVPi6DKJKBWFJHS7q
sMuGX1w0EbY1oP4H/y02Mpz5Q+zgfK25TFqFd3agUQLoGsjRUq8hnZQHVwZ8TcPFXdkRGUk6HV5t
BcCqYqzSg8y4TJZ1EGskqVeFKHksa9XwmGk7WdEewysJ+ThlWRtobXSWGeJFPm6X6o4z2qiMLeqB
Ddqt/NfZv9ohOBEtqX6Edgyvh9Wk91WdNKdRDxHcBufySWKFruXPsWo/W5RpaH1QdGRZHI1HkmAG
Gr1XAMMkDBdAgYrW/MUraAPxOi6NDuKVuUVHHfKVhtdnna1JnXyDQJkOeNgkA1/RP7UOxVtBQXLx
ZkV5jmqThqZGO8a0eEDWjFIjRCUgeJaz1bHawsVLB4d2tGPQChInh6F1Xh1gN36dqfDNw0ARdZ0g
l/iwklxigu1kIw4JXq+dLh+K7qvmtqKtyXBMpGsn2vEie4y/gYPy2kn9FvAHoFgYmXsa8LVvlaXR
ZFVOz1MxgM9TEkjN+gDK4Fx1KH6q/m2QzuqTFvGFXabLqnmb19cj+d5/t6qPKrc2KorjbHl5vLYG
1zpqfg8ym/4sRM6V/ibSo+AF7YHroCLb37rx/Kmoiu24EKOBnyvudMRZNsESBWiRd2cbbV3xeohq
8E9hSfHKkqDyhhvxRqb6bsl8yikUs4bbFr9SUkipMHgFHfRO96QqSXvduaF9yEjYf1Hm6E6ew2tE
SuPndRk51iFsLBQzTNipEFmdreoo78kz8s9n08m3H96VAVXyBj6rqnG24lfvq008UVO/80wjj5/N
5VWdgs+VUTRoUcO1YKQwsqdmc0KbXhnu3oYURYNbOcy5cw04ury1FY9etdEtrhrNjZ7k4NHgUSb0
4skIbgsdMcf2bPRmk8CznI3HrBt6brJMmPn9PzmorG3bKNKOBVR0yXZq1VPZds6thEy6P9zZ7nxc
J+ioQl1xBwVVLxN8tbC2rVVFl5jLdefkviyK8LKIAb3jfThR+JRP4dCGf+VVvrWRWDnQNZ3u6G0a
Duay/Ky4sG+bSfCspDs1htu16JrheQpqfRsNVngltpGO2xu6on5FIG54FlNVmFAFZeqts5gGutOR
1bZ5i1yGJZu+J8P6Kj4JN5GL23oZkJ1W9c3TlPnf4A4Zzh6CxufJH+lCl1M5cHtXlPa8BnyMQsfz
darEyNAv2qDayBiqs2ivW3N/WXONyYp48rfrbFnXqqfXxS5LyLjMnE/qUAfHDyF2o/JEDbzPoVWb
0CR75sntlYjewVnlVA7rWPwSKW4HqqzXSBnba+TFJaEUJKatFsAzIkGyhpytl7ShsTO2f3k1iWSP
GsI6SGeiqjfjvQPB4A5JzWQvw94LsfXGeA/NurMZ4KA4fHD4Q4r+UJxef7QX4yksM+1c53Vqb2SR
0X3Wp3K4C/SgpTkpcw4eO8tHW83qjV/Pw7UM5ZB0LvodfXwjowr128fOGnd5Eob3xTLyzCB4BJi5
Tqlg4bjtEJbzJzR+tl7XwjLgZT804N/RFo6XmZ+IDtmfTF8uPJrhcGiijD6lqoYavh0ea0cNnwEC
0FfpP8vBiO2WDiLLP6WLzW1oVJ1nOP/FS7W+u88D/VSZ3usEvaeFAUFffuSYgKJle2fuoY1dptN7
m9/0hfP7Gg80kPYuu3mUgKqvpm3Qh9OVDOe27GhGs6OtDBU3NZ7y8kuWpK9XQ8WtIn1pO9dG2iZ0
3RQGSRt3UcuASxQ9a1R9dlCsF7dii9BQHtnK/zE2rw2Acrdi8JdJEiVDORiRHdNHUwS7D451iIaW
eQgthKPrL4bmlrfjZASPoIopNsHKv7VofNy1QzMfqMKHz74bhY9q5G5QoMv+wytzzc7bSGxquMGz
zAfc/3G+RISQ014i1iu8XV+c6xo0BcPlSxO6Z0XgA0I4vJI6gejfBrxz6yrtHmRGAJGANfys2zg4
xUuP9UaiOztytlNojA9yaGFNvS39Zq/X7fSQ24A8sthHumf5F0Ix/c1vrPrmMnIpozWKNW4S+XO8
eeXTZX/hTUmJvZvbLXPRFA6fc8QKr6hVByCcUqA3SVmfaBeEW4oG2Kcx3KbRUvBfLIUaeyd7zH8X
1yVo0etOKzfar3OCoUg3Ux+8riMOyFX/P66zXnv83z9P18/qFk34al+lFkqcjX7s0Wa5bn2D9620
742bqWIZXr1S4ya1jfg0AgHOF4eYBvFeYiS8ApSz11oPLMkyRSJlbRkq46zSIhBA+NQm1bQXo7gv
V5TwERDSHvAVIuxulLzepcuJPp9NaRrTVTe3e9WsInNLUsM8RVVm0brNPb8NeOTdyNiT+7v4yeVM
7r6s2vbq9b3GH6NrsnzKHT+Q4N7tUhdVyBaJnTebujjsqAaZU+sXew7zjnk5zYr5a69b5bXMl1ky
QePrs+ObAi3KMl8cQ5+5N7Y+KYhKjuA5ECqjV6K6md90yz4MxSG2CVZr5BuB1v7vsbJwGgU/HBtG
tNp+LhVD2cqZSdPK5SxfbGWqWM9y9i/iXMdV6Aommemm+w/cWDLUaeNV8oiG2TfOLLHXYR+849FK
aS1I0bxMEKi71ZygfAFrvDHNjB7n0TRoYI6fjcWMrGuCSC8pURlaFdB7OJIUGpjn4kXXSMKTBYJw
dAnmjf6yxsw7zUPshM8BYKUXDgk/W5P3GBQubITG1WNROk+Nb9fX74aAQ677AEKTo9J4F28AWdlj
bJvWjeiVoMT6aE1GdxYJE38RKWkiBRbsKtJ3jmiYjLGd3KD0e5kgs+TgGullqoxk/mgl8d6hlWZX
ulVKrrObjoUWGY8lQKt9V5InMy0LQePF5iso15WF3VxCxDGxABrQXn4q9em3LrC0E6lh4xFS05Ma
h+qt1rUuSuEvE1ixx3ZxTV2r3Gr2eNUajhdtuYVOp0TRf79EmoC16E43i61cc/0waQDXd0xbTEkP
+1nsaeu12wqJj+NlqfXDiFs+YOyklw+yLle8aF7iXOexHkCYwI7RWPaTbqT0V7T6g9tS2NJvVqM2
zfTdyn5Rwun5JhLS+kvMusTqWG3rMvOyzMzvFLni8QsptBcAlcqntpisY9GZ5VWb1eknZYazjMbH
n38OGCMEL+qAtIxQAU0qOBkDIi8hA1RD29jZVfZ+aC5DCRavBK9D8X6YW9i0p7f0WG+HRa8tS+gH
Gn33K/2tmn8KNOjSAfHA8lWX6LeJWBu5XeNWopsRKfLaGM5F+3taWOYphOLpDJKU/6pKKSHYUYYC
FazF6hoUlUgJiXdaQuRMDnUDSOri+Ti2o9Y42f3P0oPWvpU4WU7GJJE6oNCoZU0BdO1B0mfAoDkY
sxYqV2NFwn7mObLtLeSwfk9TMzvTDVyS+oyy7NzQEbVFBxhRzmVS46bePuq6iHer3FHM26pUQa0P
EwjARUpqGcIaNd17od+FWwcxYPFaal8/zlCV3wLAe2HXWXztsnjeaEXkv3Qd7UhaX0wvfhVZGwT1
8hffSd1NUQQeKgoNKrgWmN3OANFE2cA7aY6B5NuC0zbj2L8MNaF6gIbm3XD1SvC/nZumQbR1Brbk
7YL+NDraY4waKfAo8pxbe2E7oXxGF/tEzfA8BNVebCMtlzPau4t7mZL1BWKSywomgK69p+n13q2V
8gr6FHefANv9pifxlwaIwaPaV/o9epnpRux51pu7TKWN3FuaeoE/82qmffXnqj3xB2hQKsmSb6Db
mk0TeP4dvYDzU6m0j2IP9Kw6pL5pkRjjIlHTHjqTdqIWns2X6LsRxuOvwxwgV8Bt7bEv2/kK9ZPq
SjWz4IntID30dm7/Gn3XW/hPJBJ6s+nRjqGFeX2zhm8S5FM+hTsoLFIwUClZo3rB8IkRqEG6nyYn
vaUbz7nPKxQulcDiafZ2FuSkSsUWvZ2t3stZPBa3XQ45VhTYjyFvr9d8F407OQBiN++s2FePdmoU
i1j1e4cMp9h/LMvMvZbYNQKedzJhFj2nfRo8Qe6XP2t1Gu99lbb/ogE4FitlubV6J/3ZjvF2Nqfx
exDX8X6ukXZdI5qlRPKPEcITlcbRNovC6bsZKAA+cqg2j7DbZPyKFDW895cdSBN6zs5CC2trh21I
JlY2J86yDRG/H4BvUCLr7MEZ2iFLjUO8Xuryo0FgflLKGlDIsqd5N21ZmxrweG7q2zZKsp96T8LX
qLzyaaIx8XpwFf0wzqXyhQzWJcIA9LPJJoiH7BhIVE59WFv41pGf+0HpWTvDrNs+waM43cF9fmXk
fOytWkzFAe26YSexcjDU9AcUdohDLtOrLprBVKKwyKb0gc3ltp9rypJ+Zu7ayRm/tg15uMIgOzI3
7fTZ0fOdQKChR2U7jJzKTlDOru5oG9e2kedDMDANtV55jvxp2sO6X9ggZaDFlUNoq+pJsZYDveYZ
dxFO6a01dSAF3S8Z90YqBYtHwhdM+9+d5sEEyQtwWHCv1TQ+Rsv9GrIvixpOarGtB7iQ/zb7bX5o
ymCCwJXDTN/teUZuNHUn50pMhgGLOPyVfwrJY2M8p1NobmZYOHbr3DVOzoKkOcZvS30IS9x7xdMy
1NWhXNHjXZtZu7a18werTNlomkl8rHUUihs9YqeppgDnO3W+tsz6l6HMvIPeqzNSBOgDJmPWPIqt
9fp5uwoH/q1NXeaC8AOausbIWmndDNsO/badFB5XguhL2fJdHTNEvejgD8NnqVpe3Bfu6P88v5Q3
TcMAJCxLdkVnH/qi++xGO8gvN5Y+prfD1PfhPlGAeiI8+HGYLChj1FKzG7T5jjJ6C22X+5jczN7s
sqKMxC4Rb/FiN0O9uX+Ll0tKqPfdriBgKhfWajkUpW/vm76eN6tNzhb+zFu98KCxlRjLhZcQvP7r
vNYdAAVJ5JBUwe04JM6+qBZh4beYdcUW4rUj1ahfUT6wT1Vl3V3+HjKE9QpYNH+A9V9Ele0SJiY3
d7ifv029DMXzwUbG94cf1NVG0wd137Tc2YRdoGyMX2mo7+8DWovpYUVQcSErb4IqQ30ZnlCJkklO
0MO+sHj/c1LbJLevpRIt0sa9Z+bA3cpkQkMqKKZNUtojSqiMA+RxDv1EKVFsymJ7Hwjqes/dahFP
xSNucsIalUXyb/ReGxAPxb+ZVN6ulXwyHuQwt72zcwak5FdbDbyOEqIabLJcNdkW98FuWITD5EC2
Gr7Vmpx3PvowOC7CYaGdGHf1+F0C3pm7XjtAZ5ttxbauQU6OvqfGcS5riMPONe9WD3jVXC7VvV2P
LqD0MM8mepl/dvDO8ZPSa3+9Ll55/AxKs+PL5+lXMChBCbPQqkFqWD8aegHO2jHvmxyStWo5LAFi
kgA5xM57k4QuE2lWti4T/7zWuvyf15qK9qsXxdrJ1cONY1vNkxxirTCPgeZ3r7o2bQEpkj575nW3
SNr0feY99Fm45KjQkhmCwTz6KtGXMYkravG59hrtAMd5KNjKfIxerycz1GV9sU3m6D2MrC+jrtRe
oix8GZPIeRwHXveqxAivZSjQHW92zqDQmlvB8GSxhxS2dpaBBIUw04NlND9FZvsK9CHaPyY9XVO1
BRhs2yGdt9MafjkyQ+aCQH691LrUcimHJO6thGltET76NTi/ZQ0V5NXNwGUyb6lsqX6OHnhIkwV9
+g9h1qOam05nMcmhhNXp6MyJDpkjYWQe6bSIiVOtbjonilOdqtGMneqgFb19JVuJRB5xcioHOBz9
Xatp2ka2KWKTbYmcrbZ1xgebLGBS9duobtHtQwCgtAxBC/aONAywqHNdqylKDAudGHDXV8KwYqr3
lqVDkdkjLnhQwE8e6qVAOidldgBmkByqpZq6eqdA/zlqdNBQ0ou24JSc/Yc2eRmKt6TkePGubfLS
Tk+VNrzM/eC4LLV4k5lvMtqGZLdAEaFp9GUuYeryNRj93V6zvvid/h1BpvxenF2rbyDJ0z9VGcqs
kx4exRxmCPEZAzjcUY/sL2OhNte5WiY78VpBo+wDL6aOtlzAd6rXC1yWHJ0PF6CY+O4Ckdu4B6hM
6XoF5tLeWGGyZUjaRYaZRUPfpOnbNOlPypS7N50/RbvGiqJfKoAcsw7/KUJw5mHQCxtSiyL5PCr1
owTQQOlAdhEY9+tM5AHDXyqNTbDnm1/TObMOiLvwtbJgrU/HDH6YiK9dvzS7rAex5QivQG+bH1e7
F9XDoaJRkjwX4mAfpspQkWbKZS44XfSi3haenuKIL5PVBXW56RZ9CjnYRUeiSk7rmBasdjmsbrFN
cxDu5oFEkDg+LnFZp6wpFJOF3hl6bd+sh6Hrm1Nf0rr0Zg/oRroxRoj2dn+cAjns5+ZdTNFG4zFp
vV9EeRiuZP22Vi4qxRfhYXtRgxZ7lR0lSCxyJorQCEXrt7zbrOYAQUk47Siy/mnRd+ut9j8tGiCI
1edN5DpbHeTUsqeQDYjlu/ZxHJPvly3KYpezD/sPgMJfEf2in3aJoL9MP0TxSLZ4Ga6xzrJaFUbf
Lzsg8V72M3017Ghwcs+xkVWkdPL6uUkB8KnKDBglqxx4hCvn02SDTIew5nck7NzPGvdPcniafzPH
dX3WDRoh0S8ynvmbD5tQadVflfZedL6WOValv87xNcW/aYKoPs9JgeT6MG2nrGBXTEb7e8v9edND
4nJfNz10HmrA7ivM5u+NA/cDfJHTNm3gcnSGqdhRUYnvaT0er213Uo660xSPruZV7HzAYRkedMsL
edgUDQ9j3+hfP0zS2lqBbdUsHtsa3gN30p1rc/CmDNUJXiDBB9XOIbFy40tSj3fp5KY/EyMBScnb
2xP8mjUYUyJCRTW+1EN/J/mzv4p4W+NvIwCxIc4OCnjndslneCmyB2l06PYq1a0v1tTUAMDCT9JQ
UYSqfRrh2Lq0OWSlQasnahgHY4S9qoNv91gaeb8t0Ho/SSdEnEeXRWV+u5NFJ7olZVHpoQDY6VwW
7TRE3WNES2gt5jVFdYaHQK3yG7QN2IEgTnYZgqFvHoU3VsNE7gSGlcUk9sVUx2p+I0u8rSMmBD23
Tqxo/Jmh77dpegR4BclHcDPbenLfLEJ6XRjmP7tln9563nfEjv1dykbrEmG1ar8JadLx6LQ72E0M
gOotnwodQHNflKmGAxm5SfKnq9GCBxuZS4Wti8ymaFNtdDgflgdyYO+KcSa9NmXZfVbCJVovfG9d
FY80VP2no7YV9hKLIyCjdpmR9B7f4sURxKV5oxvwEN+OpKqyolGb59f8zmA42WGkQC16dzu/n9Qf
bfKCUigcRH2obiNvmu80+ptuALBDEfYakPfRvk4V+vmU2D1ObXew1NY525NvOTvSJckhh0iRLiMt
urgjRXfOEf8e6IfQq0yB3l2nOiB2+ZfRZr036P5/6UaYPlY73Dh7M03Cl7+Itxe7HnkFnY0NXGQF
9B5pUvMrXXKSMlbdoN5QNrYQtCN34ZXauDHtrEUytjJeGiovdUsSkuTAXVh35UZYNic3gdJKge9Q
hqZt/vOkSjNpzsunW5JUBfS3y0GBp5L2QvQz2vkP2+KIkSlDEWag7UlFBx1241Jzq5u4mabHcDnk
o7VvygJ292UkBxr+zajhpXOxeFmn3nfUimUEpSN8HHT2IYkcnFdTPNbZeejVb2KSg915xbWr6u1l
ZhPV4XVeW78h0dOd4f5Exqgbkx5x0KLbQoRuUWMaSvLti1E8Eilnl3AZm0H2W56qKv0yyXjDlknb
V3M/bKTXUhtA3/BejkfGEiNncoAlDd6C5GY1Q98bd5uy614n1A0S29Ws3ie6g5SR0noO92RF5y/X
1f5+qgJ3FyfG9KnpQ/Kolveoq/RyhWMJe6itKWdxzoOqAqhEaF28rmtVV4hW+1vxujxqbu3J+QGy
ePpkwQX9jBxAUdd1ty1q5b4a4BaTyMICnV1NuXot6+g1P53GGqa9ePWmG04aeFfYMPlE9HHED7Fe
nmRZiaATEsI+pXqSUZRDRMmWs7qR1chZdZDYVxM0WjZ6oyZ6eJbWsw2bQ/2zD5iVgkcETRRKpFcD
X+RrAxrdW1DZ3JrroPxUQY6xUQeU2Qr+aD4JnwC5oGanBvF41QU5DRdL6pTttLaNorCCFY9hpheh
saGbIbnloQRfS2kCtlFMZxe3sbZN/exPgaGDCIBfZQc1r1ABtqi+KUsJzp+tkXbvYev1Y3snJnHa
DQQ2qmcOB4kQh91B5CTzxbYuolkdPbpZdyd2tVEGJGnQzAKvr93UXZVflaH/6M+KCfWXUFoFmQ6R
lQZH6uzHPzOe5ZCrLJ6w8ThFCyY52GgHb8QIdzPhcnoJhboy33cdZSnkqXee9xIW7XS/pgAmxQQW
4EfKlSQOxBE15ogQdlPvuMEaD+JI9Yaad6G9QJCRnpyiyLnxefrRzLr/Ye3KluTUle0XEQES42vN
c8+D+4WwvW3EPAgQ8PV3KWl3tb197okbcV8IlEqJ6moKpMyVawWXqoWuQe7EEFQIp2lpNl7y0iq/
XHhTHn6t/fqiFALyi2F6q7Dhw7datqgg6esfqZ0/Oyot3joD/1rUL49P2A/kK0B85V3XlwgI2I51
9sUw7cbI6w61GSio8rJ/Xbkc7M9XdvSVDVFdqrFEnKXM3pC0/3zlvkufkyo3l0lh95D+LjYgMQMb
92QbW7scja9c4T4PupSBDLvx16D4D06o+e8PyKNDVFAl5m0KQrOlJ+vq1ZHdiwZtY/xPUBsh0zml
Xw3LMF+i3ktXDD/62ygLjS3qt5NDnCbyPLTJtHaCqXz0RAjCaGFb3yCk8f4xLHwMI4yibx1HEPCP
jzFOwb8+Rmz75W8fo8HC5syxTl52A37PtYJ8BZIQ+SOoYMs73uKxolt2YOIALF/hjcWFTFhtyVUg
ebelJg0XE7BK1Gz5MA9HXbcnl3ooCgNQYw5SZG+y41XPhQOBeCu/w1YLwITWeYCegPPQRzoIAxGk
I9maKNKoX811BZLjByCM8js3fB8OSTDkE2MH0QS7M09da78fpD5LAX93jR7oUt1y435CbCXjCJzq
HpDzQLXHMvcmWCpXJNhgW4guIAUyncAGC0098zuZoS4KqRjtRTo15FVM43iqavMO65ZwGVcV+DBH
ZTenXjOo0IG1fY/1McigY9A/7q8dkEaAt/nhPQ7NumzDHeQ6uyVH/GxPybssBfcVGCZ8kKECZ029
4LwO9pT4y9kEOV4f9LJuGK5n4MCkhFiEofK3ZWw1fEXi75Y2QlPB35KwO4nF0xn1MrC4LVrdW7fA
znSqheo6SMJuJsEfGbHU6tbomo9EYUt9unXt057mh+fv4yAwPHtWvOEoJAMsLFTOuE5bcCjREnBe
DZJxiCvohOjFIqXK6TB72y1HlS9S89dDMBrjeqyw+lXC3SW2wQFSiMc3ALtWVRakL2PcVCj1g524
adM4AJNFnc12f9QMY344vmn71d9i9g8s3xSeYYi9DJqxnQ5tylAtoroY4TbYrr2R9su9dgLYgXaL
RZaLS2ThxdW2CpUWOs0TBGG0GnjODpTd8crbaRrlyx9eykt0bvGQYQd/Z+Cf1nEXiQs/9uyVXwgk
OLUwq+JyuKtH/EsprdEz7NkovTZww7vLbJM/gGVnbeB9A80UpzsZGfZrpFTDMgvLOSZQRKR1bCD7
UgCaLuSRetvMOYygrbiPImHTHGTuIS16EjnmoCk54mDAI6X5IhdlCgWrTjxUY12DfgdApZrH4qEE
cT/IWvzlNIB9dlnzHpqGYehtatt9702xraahZPrbeO1BnR4K7NYONGmCZtl4baX/FDkTmHulXZ/w
p8iZs9x0RHOi3klnxqkX2XE467z5tZd+TdQUHvs89m/O9FvDUy09qWMRe8OycAPj0YjGf52NA3u3
qY+zP/yMBFrug2yGrSxSfhSDD9IdfdMCB3E/VsP44PQtP1bdmEHVEDdnA7pvjt3LJzvdzOEvf5WA
C3TqS+Wa68r1ECACiclxkoIdR9a6K0jC8wXZrh1/ayKWwOoFjbt282JyV62AQvYfHZaeP8Mbd9X6
HBJfhiVu6JCX2SPqVz0gHn+Z6Ay8bsESnPLZuiS9TDJWiQRtiuuDAu1371gA7J65365mPkbx9Qq5
V75fwXOA3dKsccGSRSJb04irs2vkD5HK94YBlk1ULyWLOh+STQuVT2jJ+WzfTmZ9MXWq1hB5cDQ7
QAx0phdvWnkvA1C8caeGbqv2oI5c2nsLNWTzIJQXdysJcbPRmsIL5EjbhZEF1Ze2QjrSYbk45mFf
vUCPbLY3I1SKIEhkr+u0qb9UWKtaVlne8yIEW1E+Amms7b0ejgqo6Dq8huTqQ+R2zxC5KFfQ3ksf
lIlwC52RTWnbqG109v/jZ5QILxQmqMuHQVjLgE+g29dPNGc79WP7ajMxHkcTmGWyplluLQeFJ0ol
OPQr1t0EEuwAIjwGCPI2jUysLQldTB6/OFZp3qf5kN7Gkv1DZvLyY9/cFrY9vmovM/C2PAcepjTs
B6w1Uc3s4CGAfLzzQLZSiNWAIsc77kCfJIFQ88oD6npLHjTAHhHu1AKwD2TTA3oX7K1zHMBnUQwQ
X7oGa7d4AVy62Yd9w9ZCh7482J3W+WwvsS160/5/s6spg/psHS7EILpLWih/k7K+XJeFyJ9AY8h3
0KUMliJs8yclGhQte5G3MAI0kylEUELrHJGzxcHn0+fqQp1plUz3KUjIIiydFHS2VnlUskfWqfhO
ea3a9anrmwjDue2hwssyWygrCvc231qOlP0/1GGUoLs65mxoD7M7ZPugNwMRKoCxarCwTNVwseOy
e2lX7mCrF9OQLQSnhgxqJmhGVacZJg3IwOomVEkriCuglIWa+QAFs8hRD8hMB3d+557JjG8XDEUR
QO5V2mBKHypoOYRgdtTrWeNbaI/tJs2wv7u+bhEdycZFjAgJtAA+vYbpbXt9+YbDWhf1fnKgPkEK
LOicIPMyv6tpIEMMOgYZ0skGuzv2kJba9DrLlndDex9P4abtRHRDps70oXcsmn+oj0zXQVfb74Pa
YaqPVqf+If//66C4A1oMbA/4aJ30ESf1hpsgiQD1qKTi9bexiY5GgtXmQxG25WORhj8tveqqvSZe
+FhMnkEnyOem+3uTeq/OiFjJ87WpUlScWVlUrwJjH9q6snjg/nSLVkR1xv1fW9wrioXK3PoekBC2
dHLB7nxmjRvISjcnEMH1ByUhlhN4vrxBfJmvDAAmnqYaQhpjWTff/FrspQW87aIEnBskBRAKzfk3
KO+IV5d5bJki3TZP2Rua9tEr3qdUEwBLnXLep0RJ+SnCvRu3Ur0aJetBzYizETV4C+gcqNdC4pp0
prTtr34ln0ATG4CwdDm0udiQNliIsMrZ9UBxUYM4eU3NpmsgFA5FTlIKI82wKmfe+cNO0mIuAhh4
GacJ1oJnv4Bs8AIndoj3zwJSHfPJ567/xccE4OfQTzHfRB3vVmLywn0cBOOrBznrTpXVs7TK5JyB
IXoxQNfjldxiKD3uwREMnU3bW1SsD3ZJysKtQLHiCoXJ9jpWFf7XVTZ1K15m0P2g9tjaHWhFbHs9
QFQIuqDutOamtwWW6Z/QGaM98dYDdNXe0NmH/Woi++RYsz9R3JPJ0YCRAXa8VaM92clEnf/V/sf8
uMc/fZ7f56fPGRCi42NuxZxNgKq2jWW4UAv/OPQgsh1Zd9MVKXjfa+UjdVEk3xruheka2HbEf5oO
JCN6wOzDpwRCL4kHVZgET+l/T3W1fEw3D09A6esOORTCtRqCXTr6LpLVMrD8bEM20k7owHx6UZm5
4D0DLzZepdyOrD1So+aMG1N+Zi8c6XdnDyzzT3HN31/ASfXuNsPItFvQlt0ZrCHuU/rLbWqHf832
uxsNL8MI/2IXdz+fsDGGAtNNWznQpOe1dxfL2L4D2lOhfhg3emmeshbMFuQpbd7uXJf74Epk2JRo
/2aKQXUoGnDdks9oOO6ikUDTMeRYZh99BbAvO5+uYK5m90yF0wm0EbfkTdMOAZ5bfE4OmXI4DB5Q
K3Zo5LsMOpjPZoWUROiF0ZmaoPrbNnkbPxhQpHvIR74adY1rmnGGqidZLqg5TRbfgYzZnHuzQQAI
MxTFjnppSgHBjTM19ZRjBk4+mrIAvU7WRe3ZiULQohgBghViyShuog+yyQEThxzciWIpXVRN0MSL
ow01rVSoIzOhWdTXoniMkDd6sLM5lEIOTQ3K5+twKWtzGXjd2mo5VAqjJLgbapSqMa0WWqketBNe
C6Bx14P94d8eym+PzYBX/R8eQE4hLK5THn+Zw8P+fTXEHPrwWLPkbA0kDkIqLrdxnDTtfp8YGyLS
n21zP0j1QbJfN2CBdQrD2jq1jawEA6spKoLrk0dNpEzmJiFsCFMjlDObrpiaj0GE1iGvDxO1yPVj
IEM5wklEKKVOWHnTZekR8oPeA6DB3oPH2DPKuJozSGI9SJbX/hrx7WFNna1nBOcRIatWd5KpKLJL
6WUMrLQYncZOskZJfbOh4b4pLexEm2/zaD0IUhpbwPvjWzKZfo9FFYift/QJht7vjgJ6wAvqpTkY
cnCFyfo7MqnKQAWR8tIdfQSoa9cHh7kmACC/PhGYfaD6ZdyTpTVzqD5N38Ik7vcUgJMgyN1OdVfN
ATwV8/aCF+0dddJNhmwsRN8TcUc3mEhblH38PlzmVbUSLgN9c5H6+xjvAWB3/X0b1Pmjw5LiMcc6
iQ/pcBPVHPe4w+ylw4TcUScQ0tOOgyhhSQM+huN5lYPEdfTWvlsmF84fCDTB8BJaAdI7gX0HfPdp
jaRyo4b4G2hwv7od9H1ANBLscwE1Ri/LrDcMpH4aOFaGv3ISgGaKlWEmbO9oCL5l1OMOaXFLQy/k
HfLCziKsmmzjg7VAQQbptUtjDrbTDBkMnVlstZSLtgNZyz7Zf/dHzvDMgkZ0e5QuD4CwpkAq6Mjf
HzHAyourJY+R0Lh2fAoWNhQJ9BRYNYsYz/C+L8GlocI7qHiFd66FLAuWx8G2h4ztHTgCEPN3Ufql
/OBEHixMrNuh+zqNjpMss0C4mj78R+gpN1k6mh240VOSL81BUzp1A80+fYW6ZwjedlDvDnsUvemd
HZ5LLmT8onZPzYaZKwFW2KcYOw8sW/7tRq+K3oGCdpC3f3Wr9WwEZP5w0/uYeTay00WNzpbXi9Js
XQ9G5T5VAE5AmGzbTml6hC5Ydswtw96OQCHcCFUCxl5a/kMXInRdM6f8wmLxJRaq+lEn0LtLvUEs
+AAIdCPKH11QfxkNUXzJ6yKBNE7qPYwMP+bKENkNBCrer1Jbw+eruHacrJEHa0B//FZz8501BkrT
6gjMFnHEfDJDG3KmlfmbjQZpCg4/siCxEfjrDLG3B4jElAcHKRsI8zj2A9ki+doqu79XFl4HgQPZ
4WYCF9bVH9JXgDRKE6vUxmru5sNL304QLS3tW2cc3APXi1UX2I2NlY4J0tiTvEGyfQDa9XfjLB5P
Rq49k7V9GKTv/1Om5skEy8n1xHOt2RL8OvnNp0yC8Tlu6zdaI9NqmRbKYw+xeRmae7KrwL8R3Af2
IZu+dBFkB67hXQoDa7vNIHZuu9GGKg9G9VxFUKqAVIS1ipFnhORcMl14KM0lOTjBc9rW9lIUKFZv
ZJQt5WRGmyl27IsBxO18sAImToG0130eIrxFHeSiILe0LPAj25CtR/3fynTiCMJ0nbzpFehCWicd
NmUh8f3VpYEApBwPWDSOr2DP9SBR6RiHTjcZ29TB4L1UoKU5Oj7U+4TWjrbyyVt2EhT+k2cUYMKq
flQjN970iZ9W7ycW+HFTCUEQx0J2sbAy67n223YlOmnfKAvaAmkT5wckDMDoEE7BumJQRUissFhm
Fch3IntqcAfirPOB9gaQB23TQtIvGUxr/Z99yJEOSQK2E6G9r5PRmci/FkUbYLvFT7Tl7Esx3TJj
OpEMWZqw8Vb30Q6T+hqGu0VvTj/6/rdx4EMBy/1gvzWQZViA+Eg8CB76m9EHxkaBxvDMkiBed7W0
nkuj+5qXQ/iDxeDBw6ruO+ie+WLQgwz2axDAt8MZBT0JmDUN83kahnkQZFXnQU2JgBbgJkbYp8e4
doxlNqlkiZhTeozCASTt1NOGyfh+Sl1TaiKA4uTTgQ9IoBW6rLI0UAgeWxBehxZYfApCMGgYuWzu
DTuplmUlxduYqxvPQa3Xoldfe+m3P1Ay9VP4jv/sZRw8zP5g36SemUL3SYoDvtnqnI6craXtew8s
kS9xGG0nnT+igyrHANgagbpxamcc6eLUGQ4WZaA++Xx0C1+MB2q1JhTn2zGYtgQJKgfolPcNInoz
QkjDh0DJ8nebdMFAQaLU5Ex+w8dYQh3RfOT3H+cDt1d09tP2BP4NlKeYnrG6Rlh623wESzowNzpI
U9gABZaOC6oyjY7WBxoUQttpfbVNSXCxjLca2+5D7AcVdsmmMeA7jFZzc1C5ezOqPEHlbhwgXADi
pFgfqANMduGCO4XYfvLGannVjFl/vjo7nib2TquHT24Qco/Xg5M34AJ/AUFMcJZl5fBFi3jAPuDh
S8VYeBkl9i0rwO83Lgf52OyCmqtpkcShgafLmK+AJ4KowfX5NLCsApn1mh5MLdntsbMvRdbmK6Wd
qSfMkIFbmBIAwUTOzn88/Gj2nHELZIsoS9dsh66mR4xYgbpMOjWJ+PDaRUZlJTZQfcBm6CGkgffJ
T/RWKVbk6MQWyoN45fE9s9Vsm2fgY7VrINNmi0Ve5ZCbsCz7Nk6neufEbbYvuDPeTBCChEZcUn8Z
IPfoGZHxw1f1zi2Z99Z6+bCkQbmb1DuVWWAeCbrxhmPKeVBuumd6IthFu0OMyJ0HhcC13QbJuGZQ
6FvkulLB1ZUKdKiGeomgVXDmtrKAq9Fbe3BtCNBfofQAhIzvftg1gblEVjXw5gj5LD4Gm2WsttBH
g7wx0jk3wAwPN3mq6jNzoVAvWe5CfAc8KmbcjIcyMO+o5WoTnYG3JNt1ri5P0ENpEuoojCjdmBXg
d17YFO+zBFnWrliHSGps+WG8LmxsNIeUgZDweinklvBpgKDZ0WzDmOzCJJEXCVKFte+reE2/qFL/
rMy4eICSGztRqwmD9lzUHXj/0EeHoDbV2gXiYp2UwbsNlat3YWn4828RVbXFuZr4DfnTTxHk8XId
CVWvrxOpUN5yyBafaR4Eh0G/MXoJgkygVKk0/5WVxj+lSrxbp4d4twzBWk926Tre0mosdmyiYnhi
idi2o299yZQFJeuiGbfkliKFnlnY2DdTzw7/adqJGdXCVaDhomnzUBUHTrDAxuj4DlWD4Tp3pnZD
LGTUTBBb/9QUukmUZWZTh+trb6gQlDCLnxFeC089NIUOMsVfSU1bIFpeuj4KEXRv4miOSFEBl6ib
ZgLsodQ0/dREyiA+p1Wbzs1oVOY5qowf80zIeFySqPhKrUg6zqVvzWdvmqantpDtjQEdMeoTFhe3
TRZcqG8AcvG2GTk4A3BFMGrUd1hg7UIQrDzFxmQAUzRuqC/vmXXvgjCQxnVO1zyMbbykvmqK4kc3
/1nhztuqBFj3Liz6B5UXKWi5sv7oanInwIb5LmF2BS0d8EXNLqimqbnj3FErKTIGDGBsbajZW0N5
KdLgQi0aVGCBvkCAoD9Sk6b0/O7OS5PHUdOeZH2T3hs6altUwt5igdFD7kZU+wG1+xdyQVJGXKBB
sb8OaHNpblEIAASFnoQOXR7LeZIor/s9B3R5AYaJAKnsyl0kdQA0c2XbxoIZjoDIlgxWdjeFt1VW
hreolsx2MeSNFib51AxldkXVXaiXDuQ8Hoogcm9np7TBw6XBPTDPmwZgSjKdNNpdB12vVejLWAko
bIO0cFYouAKGJIhMdnTw5XysBXIVA61N7U9v/yEes3XnIQheteY26bJ+56Ja6CESzj8imfLvhRkg
c+CVTzno0v7mkDbeUzCW1eyAF2+/q0ZsuvQMGTZL9x54ZBaxC037woqqs5cZ/IXJzRTm8UtVD/Vl
iCPgtLW5K5TYpgCOb5CM4i/XQe9NrNYTRLKmqTzOb8aBBfiNxKJEeR/kkT4duhCAN9GPUPlFR6Pf
rXQGmXfvgg1PzIdgRZaAMaxz0rLchlkBNTzHDiDrmsm1I1nyJHMsBeM2av8pEasymG3/lEhjVd6Y
fHFaBDUy4LOx0+6wPcTy+2BVDYrt9PAQYjfz8Mk3myekPPp1kmG132gshKvxEbKx8br0ugu1PBNs
ClObyqU1WsB36N7OV++9UYRy+dopgZjSQz/GB/5QbMwADKYxKKwRC0AhfK9rVDIOWhX8QB6Qt/fB
FYW9QO8x861Tj9QfgtttxXgwHWlgpge2VNwyDY91Fo8HT5dV1K1fXBx9Rs3IDfE7DfuTNUFrGywc
4GesS3UiN/KYjKjcth3IYvcAH3VL38lrZDxHY64NCLOkXMSWqW6t3q8uwL4YQLMideqqqsT9WWlx
0l8jeJQGdyAEBId5Zn/3pC+P9HLqmji4QAZt2wq86ZcNi/oNmPSa1XWppwe4KmuPZFKg6duYPgdI
GuFRmbjDW5hVexDvGD8sxzpBuHT6IsEssPRQ738D3ixj53Rmv0N5KVCbepDnoG4xMev9NIjyZgrt
YpGOhThnuuI0jQGPVpAEmlsfdkc6hVzlKj8UHFyKV5IZwEKh62N0HthVzeJAHRlur3WZ2cjxsxBK
rp05nmswpL10PytldS8RGyJw5IIVLagD/iLB/7VJLDVsyAmsre9jmFvbL9Z3O8p2qi7iu67m4oHl
HMD4zAR9VZPED5ksmxOeOF+ocxKiOoOi+lwMbnbiY5qtoIwLgUXdDDq8ARd0SofQSPAI0z3jkKLH
g3CnFupx12TsnW+AxGV39ujVlwz40UXbB+araAZjVdas2FMzRcYC6pjqKbX0Fgw424UAM8xrmNQD
sBWmv/eEnxxRdeousRxadKmUz1MeibNpjAEIdAEDgJBsuzJKPzqUuqndpHYzo1qcEa+EJlrUIBkG
FNYKVDbiQM0PN0vPBrAYuNEIVDA131DZAYatqvwauIip64h5YjYKSKvOvwxBUZ5QEeeuPjyQkkAJ
QKLU0tUeYQtKefKAJlH5Narf5yAPA4pz4CICRzIeSOZ9i2TaeqpRAzKUtXWPUnrrPpPBpkGU8oY8
8jjhQBwEwwLRKfDseok7LfC0GffkbHMUZsuxAeYKQ2lEo+dEOLJZ26Wa8mXlGpuhd74waGrtU9Ax
LVrNDONMYXWkJkRq+JPTyfdmNIzxJkap8mqopburCgiG0V7dxV+9k6WKV7SRp15q0m796my3Kjwi
qJMsKKvV2i2ogpOi38SNbwCknHcHaXP/aAK1NWfH0hCUXAMyrDSA7JQ6a8Yh3o7AAM0zXQf8OSci
RVAlXKUCyx6WAegm8j69DVK80YbJu6vDAiZgCI4D89+upj5xIYlg52oZtVmXLD2Ry1VitOlmblfR
pDnLY76f21aIl29dFheaoszd9HYcOuwP9WDg7eb5M5TYgqRuOGTxMY9UesJq5/0w+QnAPn+2RVmB
eb05kp1GtGHAQaNqEtUMv3gabD71IQSDPdRS8tBgC7I5ugP//nJZABS1vtKA0BnC6EijAmkn4vxh
ckbncZCAyYzxTQfKuUeycGPagz6iu5Xa1HOzXiRV5x3Jo0BGYtVIKKE1RuNiRYVSSVmDQ4qGCkjJ
HlCMFSyoiZJY6/JfruTxuruNAXFpkIUPusxBpfRU58dWH+KBo92NIgdmaMqPdEbdpd0NICfmA3gb
P8ZE5E795FlNFfh8/jylfqPp6zWktOKtnUXpinTD97muDqtwn6xYY6pzBwD+2cmydJWZjB8Ht/wh
w7Q7Wap7P0SJ3Z3I5vrg13Ps7Eidk/bowNaAONqHC/UMqKADpTN41XLj7pqmmnpPHM2x/iI/Kstt
pBnIRGkqOhgtKCq1F7XIlQZOop0HzhmtX3Ndp/99LrJ/XPE6F/t1RZqZFQU/ohYbj088jOoUlbeE
4PU/mtjusKekxWPl2ovlxOcm9SIhLjLWnG3HUOeByXCPV9uhZQkQO2SbT30AVPaJZR3IRofCrVDP
rA8oMwBJ6YtosYMAb5f0xicD8Hs/MV6qti6/Fdx/8XEjfAMV9HwCPOl88luXGQ7eM6QyDrq70CP/
yxT/7z6QAEOVF/i7107nOKd6cO0FET3kIhObBjq1MzsE96DsUlWmc2nxJz8z/zGeGH/526DQZ83M
DvHvQUNS8ZeI2/FJFSi+7HJjuKVDG3sZtDKXV8uEQNytG+sFeSq06Kup2SyLytpaMfaorrLGT0Oz
bmmEdRnOU/YWuDrMQQcl9BV0TO+2DoW1TUMQwZLNRoZy0bReAWrQolr3qKnfh57Mnkdj2hY1A6hV
202eBle7isp3uwfGtn0NfN2zU2IP+WG/+v9uL2vUr1H2ak586ewVKC+hyTzOybIatLWnLmger/mz
rGf1tnf8YXnNnymkMBGFjf3NNSnW2dGXLLKHI5lmu1iWISrKKOc2GWF6Erx6vF66wwNnW9diXF6n
acL+89TUMVrZPDVNZILK+bZz2XKyUCEo3QmBwQyQlEtWue7SaGSOOoAhvMw9eEKNe9S1POXaRn4N
C6GgCATJlmaYx9IEH7MosPugoElP+nHA8nSe6Wq6zlnH6RbvG+9IncCB3SdO1p16lPGvhtzDilsv
ZOaVB1581WgjNatNPnimd2U2gqpLN2m54hQRcm0qTI9kc30QHAAUfkOds5ue10UqfHO1FezndVpj
9D9PS4MCA8GsRMkU+ygsg2jaHozW1EmH9mPaUGKrMFZYVQ2t4eyrFis7Ws/4EXAQ1KT1DDVdv1co
REJq4tqkXtSy4feSnvwIu54eFcTbcJi+Bi22RJFn9icQimONR21PG+mMDnFYQCI2bbY0NATLOl4b
egi1rzOEJQj+ed/c/2GfZ/50kTEL4oXnF2qDEEe/H7zogdm9+eZBiDUInfh73iX9shkS/wIJ4PYE
Gg+UE45l8NWqz+TgQJV4WXrglK+HqjoX0BFZUYe75dCY+gZl53rl1io+ByLKL2IC9gCprfi7yx77
ypq+chSlr6BjW+hlc7hFihixBwnhTrxzx7fctOUiTnl0WxSufaEObAFQW6E7DJTYzR2VAf7lkKGO
YqgPniVArehoCNQg1T3ZVOsAZTf2432NyOCGR4a6CTPBbqzGvJN6UZsglUQt1RpiY4AxH4rAEHmM
PI8dEFXZU1HLtdCFmlB3dg4gP587yZ/sdBiRWjo4sbv7066nBTu0cSitdvfJX9vpAulkiCMKcubO
P4ajehf5Y1PNH+9ab0NugEQWx6nKttdpGTD158RXy9qQw9l1kdAZgMm/6UO8rlFoFt/LNADst4Ri
w9AExdKyrerFkw3K+FSTvfk+UABKFd+DFORJhdv97Oxilaa5B/3QeySDEuxSMrmsAh7+ROoMMO4s
/TbE/6BGr36yu25cCzwaT7VZlEcL2dXN5NtYVIJ8YBHlfvuds2hpTFn+Exzcz50z2i+BMSC4j8j7
xTVMcw9VVGPrYU92lxR+v1Stab2Ndr9XrpX9NL3p0I1B/QbQJgS6wH7odXIhVD89mKxItqFdp4fa
k+mN7YtoZQW9egOSfjtWafbDHMVrlyXjc6+GEbtPqzgFVmef8Msu117vlS9eh3CgduXttI89Xxzr
JnaWVZR0oMB25DH2remhldYDeDqcN2g0Q80ptNsT9MOqe9C0fSM7/hhEZfpanQvQ1t01UgBIHfsr
I0BxHQgwo4uRF/G5tgQ2+5z33xpn7SZx8R3gGshkaQcm3XGLGkqxTlha3KL4pbgtQxR4IeBQIV7v
5LcWtNf8RZXjE0/ZDZlQw2UgM60CLhaDUe4io002SoM+8K827pifxQuEjdWB6/fe3BGiWmAKy1tq
CTcszzkT5+ugrMRbfxQxSDw/JiqQMF7hx5RsDIKIYEH9PjH5eMKSi9xvvhPZ26T5OKu0G49tvigc
Tfk2E7/NR/Khw6d2NUTTUQLr2ln+ARI2C8cFi0eZ8cuMWZggjYHgQLIhjENUMHlGgcYzdZLJFdaZ
8f7dXwLhjjRZ5ByNxneWREdhl81rGdvWPUPQ7PQXe18Xn+0Ja1+dTL771wAALYm9AvfNaxAm7H6I
UE01R7KKsJfv/K5Igpw8F9yghEmgUrUc/Att04J7IrRv8cWUTz0kmXYtSrg37cit1wkP3qjzxDe8
wkCfIlPjNHbOdAOVah9EGShI1iOR0y2fBj1SlggMRW41jyQHJ0QRGI3kQFTcdAlEx71fI+mapgeI
Io10hG++SoCPyAErPdReROs8aux7IMSTDf4ZwUmlMfiGIV6945JXyAsIDrXwzoQeNQe9Kmfpd0gX
bcbKmyLUJIo1OLqs74mNykIgZpNnZzLVKmCK3ZQqMrb91LcHt27HE/LsEB/3yvq+xmMe5Xl98QXL
iMcwBbh3Ie6nrgFjWOVVWlXE/iINs1j+7bNNHf/XZ4sq89Nniw0DIru69otKt8Qg86Xkoj3MxVm6
CdR8e6CyL8mMe9SRyH2l0lQtEFkFhRyF6/zGq9c8BmPAbHSRtl37gzAWSGMX2LW23maAmNlSDCG+
dTLKMsY7OnJOk1bxGvSh6ExvIyOInXvVsOWDVxwMQELOyu2GM53RoUtKMJSFrru6dtR1+C2WZrjI
G2/Y8CTie9+rxL0/6pK2EVS/QJ6cUOJZvZDHaHOG/CZ/QvWPWkKPPToMeJTwa1r/U4x/PiWnCU6U
AvCS2NmoQWDbDza6EcFdx/NRgxJm61rDiiWX7cJqgQzsAQt6dB1ApO10eiW30ATNqVNViMD12GvE
cdteWu3WR6jl08P/5jbgl78tAEWEjJXXPTV5vkUpN/J6+OVtmCOmba6bKquWCXRDXtKiNg8pcyE7
bkzmF9MZfoxJ4N8i0TzcgE0bFevan1uBu5Sdh8yVnjbvii35j4n3Pm2JuPFuylHZDmptMOxufGDG
lsguxnva2lKzMpNkP298dS8qNuJPTcQy433yP5R92XLcuLblr5zwc/NcgMRAdtw6EZ3zKCk12JZf
GJIlcwZHcPr6XkSqnJLLt6rb4WAQG0MyUyQI7L3XWiVBJLoEutQ1iatBxNsZpS1fesojB26yXfGS
aMUK8Iybt0+EOs0+aOCnSUe7OQBkAnqJDETVBwh0+vYqKAAqz2XfrUy9OVgyeopFYa97ZWtgWHCI
VNAe87rMAeVPORhkXNHPjDHK67c2jtB6XtQ1or9Ta1OhZdCD/xJKC0mB4C201vVRdz6SCaEvNW9y
SDR2CbL5EbrHKVZezQqMb83MhWuynxljNdWYMxeZMtu8lNcXe0FtUH+ca7WzoAUSDXusDDhe4/va
PGh4hMJjkzA8c+Y0dO8KJ42hcAa/uTkgRpV2cOn+WW7AL6TA628s73qa8phEFJrlczPWpQ+EhOCK
nw52Jp0l61ORXoEerFkRcIFfFdR3jkQ/0CndyxyM2ZyNYefMRTyoZYSVisQexHcPY5DNTZPE2AZP
VdDvCdnyMkIVkQfsTkLQ9LlazSyoku286WDOgoQ3CkwKAkbs57ylsTZjxZC+O7XikkHpvB42po0x
MZ7/2dsMeSmbNqaY5xln80uNoDJfUAFByapDwKhT0dshhjeyAl4e5bR3SxAOBa9nW2pqTHNeyXzV
ZtYP44F856RMoggqPyHI0xtksx+wd3zvzfzFuWk6uzx4sCLrM7KgnaNtgR+wc8IBSvFDfCyHVIF7
SVsngNDsedmENnw8aTADY6R66YNkiSRFhdyPCMI13A9fdVw+54FovlYD4vaWCMktFjwuuCdrgr9j
nmzx0mrBglMBzS+TpcDLFc8DV/gt4m44nE8tR1s7WmFNpZISSKKpxhxEh8ysAbR4PXaDTWQDtAc6
jEckXp4g1lnduWPhHQAWrObGbmmQL+ZVWF4nvjPeeLzH+mXqEIIrABGjnO8Z8MX3bg453Y6ohyAf
q1kPRr6DOQydlR3IdLjYTFF3up7z1F7lIxLCO1UfaxHkDx6yYG9r158TuwqR17KohEofeN/kD/C8
Ir2x0LemYZCnV8iScq9NqYqrl16Vw3kQ6NWBVjUN8RxOY+bThhYTUbc1xXTk4wK5QGxtio1bIDwI
B/fKFIfIr7Ebq9yFM30ouEKjLaIbztzUIhJv7coc9Bam1hVtdGwarFBNLent6houg5OpxNI1mhV8
IJvMspwRbMtJBUBGtWuwOIArKUv8I+4t/2jOrK74Cr7sbmPTnI8zu/RbOOAHMMHTDBvDDMrM05k5
BFAF2PkRDpfi79pdupkeponpdin+/w91+chfhvrlCi6f8Us7UyHrTm9beueHEFm2oBKSz8zp5QDi
D77InaKfQSgh3V8qZARK+jLP/uxiypdqdxrxUjRnv35A2iAiSSVYDv9+mLD8eWHmU8yVnI2XTzVG
UZUsnwlGT6OOsHebLuLSxRTPTcyp6VIU8Rcob5Zby4nymwbSkByhoIOaGDvNoRg4skAsv5gPtvNm
68xZnKwsiBodh+kJQG60rleVToCV+NnX9MhjZMv10j5e7CMBdntMMROZT71UDKDX6USXXCk3xMpc
h61YJkXkzc+f+HNgeKkA3AaHd2c+O9UKu+SSxovzUKZzqB9T2YXX56FSTYtlGFnluYlneVcOSIjW
YJjQO6GJ3p3PZNq+nf3GZpr0LpMpHmz0Mwf18+xiE9Mwl1FNxcVWgiV0HjM88aB3826LVoKbKgST
uin6PPFutQ0J7S6xr8OpRQl5tU3Y8HZuKkvmerc5/C1Z2ZHjuVOnoRQIEA88X0gRVbpW167jXIEm
pXwpRn5lCVK8MC2vQokTBYvrx/VBRim4mTzib2XVP5iEdJOGHky56PAEnO0Xk2lh7Fk5XgNlPiMD
NgQpj29AoMdOcRTLK0xIS1MyB2sEm3PqNC/tECSI9DXIyCu8sp67wgeLgcyCfZWyaT9fisfm51kS
0zebOWtTJh7DcEhnJM/k47k2WBPq3SVaJyfOeXIC77U41M24NyaIQySnBon41z7mMqjm9cHcNGvb
UwgyphvTyhyaqt4kTt4dTamP4uRUqfxLLhWYNKaRjamvwVkhLDvYXmxt7lRzNybJ2jQxFanOALrI
AeIxNjNmWEJONGhYsrh8aiC1s056MFBfxguc1N5K2iNfi7q44Dgf3T0Tzcl0M18JeRElZE6Ld6PT
EjS88fkSLl8hwY6yA/vX1cWk/Oqm92R4uFyZln40o6BJBCYVP5hpW4vKn1mWkO++VWn7SCO1QVdl
mpiDN4IDpKY1PX8rM6hsPYjuZZmeXz6WNMrdWCXy1i/ftK1aa0fc7uvlh4ODFLz/Ot1erq5X3LvO
g0cz1vlv6PXF5HUdrs/FsWA7MGx0E5im20obIglWnvVPcd3c22mW3MeQbNxJQpChO9mhZ+dYeXM1
Yh2O5E+3XjWgMtq6WcEeNIjuTCMibDpvBKmOkcOthcXzbKYhwHfX9vRz1wzq2E0lUXjjCrkiYE4u
PXpXib66cUF61bgJvTOmloLaK8iCaG9sfRsUmyzKyfzcgdvBXU9XvtYUTJxI0cO6uo23ZnBw4iY7
eEXozBRNBw83iyVofzKmdoQrMe3bam0GB9okO8SOejWV5nKtiO4Rwg2uz5/eOB2yzSKxNIO5Mumu
CCuuTHtz8OL4KU8kPZhSj+Xh2pd2CzoRfKHR6oMTMlUWptKYckhkzljl9ztTTMbC2cgIzjrTxFxC
B2QcGe+MwZLQePHKkWzMBYDWg+wC3WMriT1VF30hkdOeRib1TTF2L37neV8h7T4soQg4bIIexVBb
C5BuIUcz9rxDUWVQ4AOC+it4ChkocbNmX7QRUtfs09ncQoFPlyX4QuCjmb/tuEGhtjnn6V1y8xOE
PvatKmbvEvWcuIaYOHVuLVx2EfhfTPw6IOpZ1zq/LxBk2+gaEj/w0nr3UwMT2sYa8JnV3yw4OZ9j
jgTIpGM/Eie9btLBftRxM0AP1FYn4UTt2i3tfueXIoGfIiFgDWT9fTJAGVdBoPP71B0apexHhO4y
gzMYt6i/8p0Ut0ZKAEmYcOSRa4HZgiYAn6Vh/xkaFeByhv3SrJvQ56knEUaEQ+3cTAB7b5oBHfE2
2jA1u4wWxd99Q3QAyeMBNN+Ad1izbHjJZIjsUs/+AtnhEkmJNNvUfZN8Llt2kAUNn4HnSecF0qOv
tLTJMacDQmvOED3/7NmlEKMwPXMRIG3bccjCimMEiAKVfjZnKhDJ+az7je137QJCCebNIn0XZ7OE
M+zBDLZ5F9U7x9j4cGfxUWxNeO1cKxElW3KrBMzkZ4zONDajpGW9MfY+TmdqRGD3qmiLYi1AP/DF
zoozn5VIXbpMHLfaIgsJ4rxpfuazwloa9rgBgbbtWZ+n9i78ZECpIU2BGwFxu+js5ZQ7Pw+FBx7s
Mkz+h3I3j/XMj7S/9xLIjiBVJsmvspEj4EK7halAnDC/iqAh6CzisV8gh8rfX5r5Aw9XQ5DKec+A
5uyQqLHXWdveh52tlmAp61fn4ggiNiYqXJIt23vd0REErunBVJpDJ0EYBlDXyZTMaH1C30ZjtHsb
LXCsYNVq1cDj5drJzHBmQX7o0Lm0ujKlmqT1Jvayam6K5gAnL4g5g/qKlR4SNqcWNQjE5mySEjG2
34xxbjF1+DjG7z7FKaH9WrTgngwHVtxZCd0bbgYf6qSbBFirZT89FNDoiyZfdHddQrT7jnXjnkD8
dYnJUe7DOgjnjTuyQ53kzmcCuvQzbZ1W+Q4slMUiQNbcV9PMT0t2oCRYu3beAlQvns0TU9cQrijh
szg1hDT7JmjdBQmS6Flnx7x0vG9tAtrVsRmjHclSdTd1NPVVkkNDx0a6kBMlYpukGEfUtngJ4PAJ
w6Z7RrS0m7fMC28Sl1KIuY5gGXXyESLKyVtbDkUWDTlGtaAInrZg6AX3ByOL3pw52Kp2SrtwF+Ds
XDudOeETb3qouLuACU0HkGLqYF0joXfNG4agrMZM1GAZAX5/Oa49zDOnUiK0PvGlnf8YYTMsagGn
q/lbpmEbn6AsN2lw3XCP8G8puHYhpth9s8eezHUSd9DSC7pNI1prQxDpvO4ACZ8jLjc+ln1/MBza
ngJ7Z5R330iZQg4S+Auri7N7Beg9oNs4C6oCsqGYku+tWL/ZLrXmTBFSLztVgRmIYaIERCPbmUv2
RZoeRFk9na94+iqiANmXaZGFegPFgvjBy4pDnlvefQzCpx1mlOkp7IZvkz0leFvYYch2QoIq5aN9
RCBjltO63GD6649Y8PfHkYsO+tAsXyd2Ec1K0kOEwNTIMBpnTcnDdd4N0DWzoIPgepNTaypebDJJ
hw1y26pTOx1qEOsjegGbKZqKiy2vZb0qfbudmyw3k++GPfBJMuFvTX7bxW7JeFwT5A7PUkPTelG2
8pzqhNhavVQas0dgUftaJdxaRtNZIIa3M2P7XS0SS0Gfg1zJdYy7Z+cidLCqR1k8VJV6ceBlfInK
egVHXPeNZn6yQP7UcKVdF549mtcrlUoxt9VozXw3owfXMCIYR7Epc3jksM4JdsZkDnLyIpszhCmg
5VqMEKJF8uoqlhpo5QlwZ5K4jA0EANC/ccQRjpz8ypumX6XtRxvKcpuYcUzJhdUnW0YsvCXKBBro
bR0wiOnQ+MXHU+Hagj8VXhgvKOfZlZcQdx+Oeb3stdLAegMvDjXPF1ZnP4a8be7dMGrWvp9n2yDj
UEqbBjMtRgeK61HNn+Dajxe+HNVCEnfYgELQ5Kibg6dUufQlt5em2AG8dyveGjCHr0WWIV18aO5G
5QPan0TZFjENAAyh8HCCMsibrZRHy4+3KhTL32lW+A5etVPlOIXipQrJAimLnXUH7xp+hS4KioXB
/icIXW0Q67XxCoPKE4gUq1MIZ8zZZoqmAtntzcaZWxIECC1r7QfAwNsds4uJm9qF+7CCNMSlKECg
iN/VOcZOgAxpV3jzZGIYh1TrZ1FXwZ3kTXpoh8SfG0Zv8add5056yJ1Jngke+CW4fFOIEhYzPLb0
GXwbGjn/dnojtRjA9YI/RMqj9o64FQiHpql2CN/atiEYjR1bh7chBXm19hHIwt5w/MYIlHl6PXyB
XMyb3SRigCPzbDftRxX7y8AagTFommTDuihcIciBuJ47Yl5ErBzsNgCFJGm6oUnWfDUtwiZi6xji
fDMstrL5mXq+sUi//m3ZEM8jXgaUDHe9jS1ADReKGupn5ifV1fuiqYXHv9ua37+Mur/U/tL30rid
hipdS6/HYNx1A4KukEIv9z08ACtVUedOISUMMsdqfMn966Lv/FdnLH843HUfdEqxswx6/4As8Orc
R2eFtVQDkErmeSMDq9axFebwPU1rID0teLrpkHqjMyfk6YKZvuCqC5BJbLMS4j4MyOtOZDUEigf9
hsS+tIMmA9bmbfbASE1wn3YVuGkyZ5VyJBdHSVkcAYJXS6Q9lZ8rSb8baKMlvmPaSl4ufUg0hgvL
549a4I9pUGvIMC5Xl6JX9+UK8sjhKpVBcOADoFe8/2Ky3/O8hTRd6A9XLnO7g62xkYlKnz7VybmB
09+Rns4QLSiRIYJHIscKE25hVhyMDE02FflUNLVOC2ynqcVe0X4wtb/rm4gQkYtMgUDVUldYJmBd
CQFau+zdfakJlpqTvasECAOG5rHUbu780Il0b6FHuwDDbZCdwmACMOjoAKZuzr4rYIgXoNVg11YB
1b/BkslDkObVEkpS4xGQr3QnikSsxyJ3bpy44POWi/CxtdVtlubsB4D9yG/09EtY/tldhhrpG21i
g8gf7wrwI3hwxXjZgTetj+yB/rN5/I3dZkqsZVGd1Ye8wc5ugO3eKwVhpIsgUVaEzZrrEGS4IwSJ
LhW0YBD8sG7AYAMmqgJZ+3CuzEoedXtTbIb8rWigh3g7vK8dPhZNbUwAD/sf++YjcnRKlS1AbXvg
tVRbb1pgIRsRimxumYVHUzaHqYmfj2obJzI6UCw+DZ9BrLtXn+fhjeh6dkvG5MqQITiqc9ZIG41X
ptWQja9A6QU3WNueWxmzPTho1adoNa1cf44F/opzK1UXYqXd2lnCQ4kE4b4iXyIH3HB4rv2TCmvw
cWPyPwIjgxiU34ZwunTOcUSqOMQRa+e2yetmnlPVf40956n1ZPJqlw26T3EonpbYKpHkRXgQWu0D
TiDIFuCZDmpwo3QDwiQtjY4+tZ5Sy2fnBWWb0OyQx+GTWaaZDYILlOvMddpkZxZrHsM9CDB8sTRs
XobXS/d+erQqvCom5i9jb3oNaMdkZ507vzQ1dsh0pngxeOUMhL3jGqCZ7IuEvLiibvic+YBBS3Cx
XcVp2F25AFAj1aAJn2NIA3AC7g1bRv76Y8+ERuONypwvCiubIyiY1BGrXnXEDiTe8N767DpRtHfi
aBXYWXmXpnF7IxKJhJYOyqA9fC7zyidkY2qtljeHIHC/nWvJIF5qgD/2WBxh1yKYBclLeMhMW3MA
cd2Kd8q6NqWo9MTi07/+6z///b3/38FrfoM00iBX/1I6u8kj1dR/fBLk07+Ks3n78scn5rmOyzkD
hwX3wD4ihIv670+3CIKjNf1fYQO+MagR2Xeszuu7xl5AgCB7iZUfAJsWlHDdemzjeBOrApD0t00y
AIartXxB6Bzhc/W9tRbnfWzQhckeiJV1YlZYHeftBqlmPL0SY5itXcMrB7lUNguHMlqfVQaTqPlQ
Bo74KkQizGWZESc8XiAak0EgBMxE5hAk/nubaVxm6YLgHt9BnhjZs9OBq6w/OtOhj5tqlWPSAyPT
n7Vppb+CTD/b8JZgxc4zUSEfyW3PTUxf09gMADUFMvv7n57Zf/3phWACdxbniEEL9vGnBz1ebnW1
FHdNFw0bBIEDZE3RcZkxq3ysEgRNpuVENwIHXbqsujEtBDBPgGoTpIn9vlWlfGuXhe67cToy0Ww4
vYZYsbXjvA4f06iyF7GTdEcJScx9WYAnY0Bs6vMI0mf8vOJlagr+aeR4T02JD6WRIB0O5jGj1XCt
w9jZMWZjzgWkQf7Dfek5v/44jMDri1+HITVEcME//jidm5QuUufV3XmRLgoOXH7OPiNCkZ+gKNue
ANV/MNNhVCtrZaY8U5xaIV1LnYYCWsV26D3BB6yXgmcKrGmYmEJVQ6yB8+arraujnNaIeCneqpjk
X7hVQDKo6NB0yNm+ljehlVc3SLRfIWDP7/KJTb8Ety3oDhJ/b2ygDEvWTQH+R1NrOlRRv+ITLz+8
ZlCtrSIG3J6TzeGcirejVGDt9xUgj70PzgynS6p57QNFGDZ30K7nd7+0ZfSmFvbWhXLHL0t7ozBn
a+7tpkojPze2AdBJHZweWP6SA2XRa9V52X0zHeApLCoegwAMhSwS7awF9HCXeYW6tzWtVhYd86Wp
Nb27Lj33zkHee332N7LCJkubNck7cvm2kdOsTJuVqShtEv7DHcG8D3cEJ8Sl+M+hmC0BQ5bO9Di9
m6kws9gDqGSCO45XFOTjSH/VUdArG5xhVH6mXm0/mUUYs9r+EHC/v7JCD0s0q4IUZJwcjQTsWSXW
iMee5WHNaeUVRTFrJrW3CEmA0N4pY4jLJOXedDIVpvg/2s6DBSTx13XtIstmcNx0I7uR7glz6d6c
sT5xypmKBmRbIVBENsyNt5fqv7Q5G1il1/8w93yc9qcfEwRQghHhejaI6Dzx8cdMworQNCP+rezr
AaHYzJtR4Bdu7MjykPSd0WWbeuoxJ3xp1rqmRVWFQOl1rAPDLYhnEUYsXGCP22JTI84wzbPVNLu+
OwBkdGw1xNvQwJih8QGnEw3hTgtGNa8SCnpXm2Qn6iXRzDhbTAXJrLcKRGcieAlA624xreZxUYDL
xvfSk0Cey9//Kp78yy3mMEm4pDYodwlzfvlVsKJigWpScUsgl3t0JsEMUJskSGGbVG4NJ2og4njR
F6dIjOniHfVyDkEDQ5dsbODPAzDWBZW8oVb25YA8uF40i7qKLXBxZ/XcpALmHPQckEIO9nzKGIyD
tdSF/HJpVQtkp0kC6cZucg0VfgxSjMgKNqaoJ1vnAqEUDs5fbKZdMbmazo2ndsY21C6W2sx6rCZ6
75kMRnaHaRi6InYQg6lLlFtTE5XQ2PIryHCZ2netPVbXEMhl3iHU9nQLDN9wOxWr2K7HjeJIVJns
JO8F5gg4FcGagh0/CPtdJONzd9bWXn9nTwCSAkBkhG6xU5pKU103QEEpbeCWg0RYGCjQO3fU30Lc
u7jSTQSa+bHx924mv6ZKN7fGlOPVtUgRw1iZoqmgKSBUhD79/T1i8788Oh70NjwKcQGPM+zCp/p3
89DgEbzuBqe8DUM6eZ3Vl7iuomfVIenQ7wW5QeQnQnoeEoDBrxc+F2DEQHzffywQVlpBNxUsGVJE
9x97elVLsIEZDl5mRcC4gotFdHEFnxToak3RjcZlWOjxrg0lWEUCtYrABPqlyK38CJpYpJpOReww
mo0rJ5abqZhVIB8tXd5vTBFAo7chTRFSyMsIqWZL18FdbhBBkW/Xy2gUzTvoNdDiWBlV1Rk4BEfV
uE0ZoG5n6DXPQCQBJTB6hl5DbS6/9h3+DnpdBH291F2mzx9hPmcAMAd533YiH21b6pOwveA6aYF/
7QHieXS0DaVwQrIDMhTkPQ3KrR8W9BGsIs0Kc6q/Ns3iGPznBWJdXeMi36nFDsLYBWueLsM6wQgP
8NTdDFvoPIArvjjUmo3IG4V041C24T041xnyc+Ctq2S9HWpEBAArkHOwX0QvWD6pWTaW/kPSjvbC
t/r0WiE3dKPz1t6akXiDCOBlpI5kwa1X9AAnQyer9fu5DdE4OKeBTXang7HzqhmWNXf0nIrxzWYq
TLsevRxCnPMYbrSGiFV97QbwoCims28ggN8ZZcgmbva8H71HJDGKeSyHEPgJyKfKpqKbPoLDntqO
gytws29uVO9qXz0AzJBcE0yHpwEbI2heQOCa5+094lwB5OyC/D7PxhoyAUW7NkVRpnpbt0gcN0WI
MDs3dU1WsXbyEzzsdJGTVN7aZZ5ek1Ku6dDLW2PqI79Z+LY/rpzJZrOyhnLHubnfperKLtTWOGsh
GgR2w1RsjcMoNBGyydb0ErnRLQEgHIslF9Rtj5aip6jicOrl9dbxq/JHaydPTjy6wLzW/hzbdHZT
Uqdes7S2kA80gq4BKM5VEen89nfjpMm2z4pyDYdFuyxbSOKpqLgtJjQK0iChkjwBUZSVQ7SxThUe
KdjMgUM4wLQVI2YpNyoRk++Hr26eL8YhHx7iBAANtxQUsRbs2LG6ZQBo5HiRTuSGPC0WABb1u65q
KkTgurZLjnWcl/OaEu8EftJw7bhFBMWZfDgkNrzzSEmUd8JGoEDkofsMTNUyzQL2I9Devm0QkTHd
kQ7gnVgQRmskNI2rv58JnV/fllg1MOIQvBgEpRRzyseJEG6osrF7q4VgPIWLtfMRXjKQAdBN3Xih
phtQhcEjYmwttKPCpr0fG1FC8AYs+UIW9BS3CuuBrsy+57grkVzGvlxaIIc/QKDajzZyolgxPCsa
JKvY/7Te0pCq6ADkR+YMEo4Qxp0HdZ2d1xEOso/nmg3JlQ4b+8ZUEERAbv7+Z6C/rkunn4ETrBum
f0KYHfa794Hse+R5u0RfveW0S29CkuKRJ1A+BokX3ACOPYIv8/LQp4GzYL1T/joZmB5FiiR/8/SH
BfjsECmL539/yYz+ss6R1KWui7+ci8mD/WXnCaQphdBgFF+dF/SjLyswoQfRN/iE08kpD7adZF16
Pln/aTbv+Ioileqv5gC8jWczcXT0DVIbl9Z13MgFj0oFjqalcXNm0osebA4ulzxdDmEN4mCEPBYq
oeGtFZRvZxBCYItOA+ahAsoWw3R2aacgkfcP23Gzf7h4Qjje6dgGM2wsHOExgvLH27kbxj6qRp5s
Bh9QLz53IMrSjpDallhowoEkb7uxg6DuBDjpdHKDpLfq86WFb7ER8SG7n3WBD9VGG1CGqO8h5RSC
YDrFOwco0Dy84yQrd91Ua4rmECAQPIg+OISMQKvqZ3/V8QQ4YUqfSbf/+3vAnrwLH78uHl5XgiWE
2VICk/Xx6wJqkQ2IZAWbM4bLKeZnjwx8+97RDhQCl+BQqaZDMgY1eMBhbwcFTBsIqmeJAItjoFsQ
8xEJt3VgO+sBXM4h9guA7r4rX+oNJsytznfzf33wYdXGp/U9L4YqCsLml+J/1q/51VP2Wv/31Otn
q499/oPXFf7/bZNj9L3CC/9H82urD+Pi09+ubvHUPH0oLBVWoMNJv1bD7Wut0+ZPX9zU8v+18l+v
ZhQgGV//+PT0kkUKWevwEXxvPr1VTb47ivf+u7/59AFvtdNP8cen/5M+PT9lWN6eR7t0eX2qmz8+
QYvi367nYgvouTazcf/CxdK9nqvcfzNsghzMEzYgEpgrPv0LLJZN+Mcnh/+bECCUPJfALyPktIcC
bM5UkX/bkGH0PI5ZkBPHo5/+/PZvnsjzn+33nkn6yyTFMIyL55Ha4BWxcav+8jzGFOS8tQOfaJM1
3sp24RiFSuQeMct8UwQrmhVqU5cBARlwlkHBQ0ItuEWo+d1v9hsH6W8vQ3pY7ONqsGu2f7mMkdZA
WYzIZygLMG0h/uPuG18/y5q8eArUSWVsz4A5sJY6gfhaAw70RQh+ts0/XMbk73r/uOLX8Ch1HAbS
MTysfPKXvXvLuAwRbq91/A2pWLGAGBbmTmrZW8ufO63cdl3+NRE+mCu8r+lQWZMI6LygmT0blbLW
gIPgNR0hzvwPl8XY9Jb/eGHSAV01B5ObSx1Jpj/juwvrk5qX8EL5GzlNDhngJ2sWl9egNXUPmeTY
3fWsX0A+ytpVo01mcujpop8IDmdlrZNZ2wrwNcNPusb6YdcW0B4AiXh1kBLZt8Aa1UgT2HAvA2LX
Zofh5yEtZLVAeCNZFIMLfDM8zXPthf31WIKdLbKGL5CZBfOQX/Uz6N7mx2CwEqyWyKtVumLHTjy4
LXmg514PuLkAHMkaO2j3UPXD80F+wRyQY5d+vKybeiPLFPEM8NYJ4oRIBU0aQDLql7b3ZhysbHN8
bXWEcvAdQC7+yhq++1hLO1iDrXpIywfYmXTN2pVpvgCz2T5IttRFGlfbIosVUcvSKq9k/AIP2w34
ncJ9mqTe2iubCRCSImhvd/d+0AL9q7VY1hBcswDdtG2FXBUo2VIP2WZcblyBIGQO9dNtFSokXNQp
KNhctrIl6MrSrRvSTTot8RMkLZQE8m4FNEoA8n+FrMnZk4Ecz4wDiN03OluMAUC9Ig4WCJNgBw6B
WsQSmkXUuOuuxf6rHKJXlVnYIkmxzLzyh1TjTY5YVYl9Rsx8e9a35Sm+U2n53EmkjdUtUGIgMF1U
mE6wlRxmY4HVYd96izrgw5xjazeXFZgiMuBurAlgqsdhZjG2cir7ZvSrDTK+A6gWQiLEEWJt03gL
Ju94HbRVNyvCYcGz7gGenXFmDaVeIiE23YGk9llQsvLlDR3lN2CHrFXBHXtmhf4XrweOqwB/JqAO
5NRAeRhpN6+UDQxkYE48qybW8dqBBAfpIBCt5CMFbTHN+pmnQBcVk+cAW855whfSnURmswQPQE/W
8Ku/Qu1xDmX7dFbXHl2rDCkpMZZ2K/BwzjNf9Uc90HrlQnTohmVqXKRISaDuEK4hYF7M4kx8HwLK
5wN4QueQHP6RCvApJnTwZ6kG+gKhHH9R6zJbg3ukWUEcF4o7rOBHJJEfeNL5CEXXwPJTu9pAOGyX
a4dDk4JpwG5xYBZEAGfmFARsenc5ZE0Insw4KmbGZnFoaEUpogmTAlrRh9dIPeErCEY3O2PCDs0G
7dNUNge4NR5AFA/dup9NzFky9Tc9LhXGdimaswrbWCQOcOTuRkA02W00IjOYfQl85K4Ymx5GtTNn
zB7lkg3pFztUCJw0Vql2XcTyGjxd6Gwa0g75oHklgWaYqs0h9yiQtuYUt4yHfEdtIRPYompuOp6N
56NpFXmJC/pFh507VT9HMrWj0GBsmZmu765kANPfxh/osqkB6WZAwJyv8HJtLhDuCSJP0yUY62Au
3gwvjdWcInsdl4spBO5PwAGYgMYRj71X7QCZUYNPAslG9LkD2fnMZnh4Ao4k5ioo91ChdFdt7N+A
aQac3QSK50G1gB+v24V9ex+x+iXTIMsY4s9C2AeVCcDFVHuS5fgZRJo/mr7DtjnP5h63UgiAhM0y
HXS2gaDhOMNzQbYWJvYZRUjzClHRjU+CW2YJe8mjMJ61Mr6NHX8WC+faT4i3GcrmZAcuhDmU/pam
3lJqxOmR/MMWAEOpGQdDypq67CpUg39Q6hsCAhD3c5NFMzHIY/7uZr5XvDYQG55ImjfKibq5b1f9
HMIySIIl9M5TJFrnbQEuOj/cjWG6Ze0w3iOlEnQ99XdwZi3HiNnLCtQp84znCabn8gRWKIiA+XW/
AB2unkVOARZFL+YLIkHNGSGStBjg75U2BdIvijEdIP+wRnABu5gMpIU9iEujwV0Cz2Vj+h2vLU5f
Szy/yL64FqHOFxHwfavmJZGBgKayKCbUYryww14vdTO9tLx8rgW2EJUbrNxa61U5y3vSrDJkQsDV
Gg2LJO8fBsALZo76v8yd2XKcStqur4gOZpJToOaSVJY12HVCWLLFkMwzXP1+KHu3Vq/+Ozr+2Cf7
RKqBKihIMr/hHXQcdAjwPBa4doqtCyoE+1Gfw0A3IaMn/c9mzH+Zy/I2qM2zpTTFozI4NMMUd+9K
lrpoTKqHIlOxDIhax1eh3Z/MD+I91wu72Ss78rUBPo9fy+FHO6H36DS95htOUm5Qh5ae2ugnhICZ
jFXMLrjDGkv6Q4dW7bBorKS55q1a4x5WKZTesPvMLkIlZ9Mh5CLoFX8k5XDMa+1kNfVP3Kkx7ovE
pqofQGx+S1zdCHR8fQ9O3aP+2W8cpEJe7f4HSat+0pBA9RJwBHusLL9qeHjvBjPfGRrKOoVmv9GH
/2VPOJdUSV1vZmgYvuKi/V1WJ81GSk3gZW6Wy/0CDddbrNazdCwlxqmpfJXyuqsyAvTa2LYosWup
tZ8t/Qwac0eIsVcXdGEZ2A+2Hs9bNSLexGWj2uvlVtN14DfDtEEYA3GzTiqXkmjmMEy/FofhJcNo
2aaUwMj2rpBMlgAN0tmL4i9Zkr9zix/A1HxJADBunArphCYPQCY+hx2mm9jzPNnWfTk8CtPaiKl7
zMM+9ZRG/9HQfjHiIt8olYDlK+JvBuY5toojh1os08atHtIlm7gS5QnZilXE3ZduLWiL6RnGjtFF
jR3uveVxsI3HOR++jSGyLI6YplMcInmCboGv2xciv4MEcYg/cblHDwN7y2h6bDQz39p1z5K7GB+u
kIwt/TSVxsBqmcOaBYEvcvU61ZRlYrd6NwvZeaNTw/NfMct1wiomk6+43UeeOwxG0O8K585Gc2NK
W1CUVo2j8+RugD5jAnxQ8+6o5+IinJqWKPX3SUHOaZbfp3C8o0jz0kimJjdnHMLCFdhjguu9IKLM
iZ4FLAmUi7XhCb4vlaUkNpkmM0DSivvohILZJY4NP476zeRYLMLN3AZWqe8rZ3hFjNvy8X3yUgNk
4YBOnSfrLbJ0pYdU19m24eBGQQTddx9P89nuJhDZinouMmrSy9CfmuVRX2J9gyBN5JHiXysDhHdP
zz3totwbTePJWU4i0biKIUquavY0p/YvMak/sE2WSvisoB8A4x5S8wTUsPwagcYH2TyfgXn8LMb8
tUQ7wAMZ755mytKBDaEjMCI3u8f3yVS9Yp5ywPy2sUkKjGpu79xe+/22ltnEUjY242X1VLPI7JGC
+3bbKqzyZlMhbO/PLP/3CkHMTlcZNp0uAOcB9dmmMi/ul8Kdz/pkeiA+Zoq61qbTFcphNSK40nbz
JVjszMNinLuRmljgINXrqTWwVpOqbijUD2cPaG8+G1HtwAgtHhszPORV69wZne7cjRqRHnXdaevg
J5lUme7bC0taqCKPqClPiePwC9cjMdVu2djovTOr4j8tB5U2niG9EYX7oOoti/P0EXVL8TAZJX+m
JvWAkv/AX3bwdUTFufBUqKWYwruedg+GZygU8r8sHX51l9+5lf4Lhe0Y85rpqtB5yHQoawCszmk3
iUOuloDhE3tXFOZdYcmgxnr+XuQyQd2v+oC/h1mJMR2XLnqAQAvsBfbFvYYisBNm2d2bmoIl15fy
oJb2ATZCf4ROC+ZJa++xzvoCL149OHmbnytcL2KhtHyWTlO8XsQqz9NtlMWhR0Wx9OdWQ5aDeraP
zcthbpxNBMsNDVj71AO9OnR1he1uOxb3WD6NMBLu2zSu99pcvyVldDTMsDu56SiPsBMew36c7014
tkfNqY9RLj9im2N05c5oB3aTM7LkCrumdnWnDfMagluvdcG8b7VQy/Q6KDvnu7C4KlkzVeR+83CP
VMFhkOqedWk+xqJ4yCQ9v4JYmN5jEQbLUuNA5iqbWpvnIG/L+uTO8aHoxIhGEn/Q2vmFqaK5zVUG
ur28ZO6ce9Y+hZ4U2B2Ri+nI2VfDsLsHsvXmRtO4T0Ihz8ChgzxTq0OoLz9FOUFteLNpwcE4Pd7+
DOsjpXRmzb89bHttoTa4vmpE2Pc5NRldXGMhXHFC1kdpbJewkP/5/PaiWTVV5t0exrf3SeT/bP8/
vtiabiCNpfSKHk2cLuZs2+1cH2+PEj1t/vPT2ybN+onbo8/P3j72+fT26POrhIm/45Sho3Lb0e0L
mL/BsSBSqajNUVHd5nh79PnnP74m6FARNP4Pn6uZ+JGvl0FoguP+/CpHR0XG/3yOqlD7e3e/v+tz
V4nu/t8tzZtduHlAV6VTnfT39n95PzJ7V9vcvlTCff5zRJ+H1ff9tRGzjhFO06l+ue5TwtnQN7eH
GZpIWaQ/ZwsK9xjHPcRKkRF4GtkriKJdV0baw6i0LiL5cwu8u8oOaQR4spDwUgpHhEFNlXAjo/wS
p9GXBB1CzB4Y1X2GT5SdY49jlvnd3DvA1TFY2AJ7yu4E1kdbJabJfnuKw0d2l2C2TtZqTVtk4GEp
tcYLMFVztxik0pkV6hszG60KhZZ+n4DgPgghjLMDx2ZRm6/O7I2xme77ocnOaZxk5wpjN18F7Qwc
w/aXsR0OolEfUsftsEKwZlz5ODwaVjpcNJdO4lKe5+H4TCK+nIcC46rbIwHxcKuULivt+oa2/ikM
cWwJHg5tnfzZLFq05WzYSHJTzo68wtjV+AmeF+t7ktsFguQlTvNoNm5aidZyZYSB6BZto3ZwPQxb
Pw5ZGJ279Y9G7aJNIwvJoRrI/WjaQXZvKsqdTqZyjIraOOnRJWNh4xzxhaTzLC9LOZ2ZTaezFeVP
2N05zMts0UTKeJbKCNJdRlhFZTZ1IAewoSMyKgxT8uLoTXW3CJxm0zCUnmsW7wgj6rCC0d13YQKJ
2Dzh/4DY2tDtw5occ8lsfMHxfdnZU/IjrKdy26XJt8a1k10k8HxVM6Geb49uf4xxhttiqYuvZ2A0
UivZUvtR6DSckevUy+C2VYXMzpbKTOZpwrVOdV7YJ8vQ9kUjnGDWnHeXdP7sWE1zLKJuo6zP+nWk
kF9QpzTtYbVZ+/NajAkTuAuvHcbHCmIDLbPcPN8G1u0ReijRNrV0lKM1fSZw7M7Isdh7K1+Ms4tF
CZ4h6eviwu8IImCuuAQ461u3920w2HB68CzKCPoQWqFmO24itVwOVkVGibHYCQZE4zmW4hBqifAM
BEg53x5lkRAkYEmxgY11l+RnEH/tPukhfgKhU4pNltWvS68fG3RqNjp4Y8+SgzwDT5VIH3XfG2Pn
mtC2b69GytwEtoFhBND/9Oz8c8vb5rc/jjildv9EPVpu+1l2R3D40C9mVuJkvVhxjtiyWM9htw76
2x+NthykIw3djbYiEbQQ44/HP3+UJBowa1if/36oKCkizzYZbq8sL7c3+vUjZdr3/7Lh7a3bt93e
vz111ARtWGlov3fz+cbnXm+vfT5FZIL2Yk/I+/na504ro82Pc/9qpKIrgXAk8i+HXkU2KYDpbv9y
fJ97/Dy8+nbk2UDlDK02y7+9MzK4XDNVsRbhp3/u+2+H97ent43/dhi3z962G7rkPevruwY9G0gh
mcq6G5EVVBJlCecsxrgP8gaLP5MuygXxCWtvVMY3fCKUeyhMhR9R+dkQpSe+FLGFUqvcjk673KMA
gSfm9K42Ck470uVuaKw+oLmlHctM188UHy8RDOQ9UT28I4i16WvrqLuMmsVGb+S7TpyLE6vrMkmR
6ZqlAMrJ3WlG1GMrGudrbhlfRbFLysyBLNeKzThOy9FMdHWXdxUjWNd2Zi++h8Ws3kF4+haT1+yo
bpCOGlPi81QHa7d0ntMSDlpuKgBoXqJlju6WsEBCdhavQ/yj6uJt1UzaA7KleTM0e6UZvhQD8yxi
6bj1kDz5ixiajSzkd5SmMrKiZTybNYWksTfesRB9l31mHtZKx2ZAk8HrpvS+M4fvbSguuaXaW8Rt
o1i2p1R7JU+zThneOAvXaMN8Hq5WopRUxVieatRYaQO6X0NL1aHSI+yg5IIGwFQH4RydiPuBodkV
HjfYR9eu+WYhvgZlbDwU3IKPeiktKuhx7ndRI3euioZuNSJ32/BSUXYj1eAJHdc22S29LX29Vd/G
ur12KlI45kxisZjGNqm+LakVfc1buVshkFsGyd04svyXZnoZ0LzfoqmCoWd4P8wUdLiVzWO2Xyas
C0WiQMS3my8Yx2yg21WIOyrFPszC8WQtC1ooD0pnt7tUDXElM+3zJOYF7K8eU4Duq/vumoa2OI/D
XD11bnLsKF8eyiE1PbwNW5/il4Xcl5b6WlXaDwhAwDzMMUwx22U7DJX1qKURFKzO9obSvhuVUbsL
1XCXVrmB4W0xBVkYw/RJxl86Bko7/hgb4ux5P3Vjv6F2Jj0HEYZdmOMe04Yoxg5WpBwISCC7x8oG
I2pkmnNcFFJH0bYwaGuPGhnyY3MMR3PscXLPqXL0kBCtvtLRYEs/zFgAFjJLF2h+v1baDIp84w4C
Qr91Fdwa40yxNn02vpH1YZdpLxspLP1Q5+IgNZCPt8bT/6rp+//Sz/2XNvF/6h7/f9j01QED03H9
J8Xj37q+dz+wU/xR/Pxr2/fPh/70fR06uMAcgKqoJi1kV6Wj96fv67j/wLTaMgC/q46AE/LZ9nX/
4eBtqDlCF+AjkEn+bPs6/xDgmTUHKzlQMA5d6f9N2/dvqCL2DygZfDK6Ri43pmn+az+xoBbZ5LFc
9tWCim0/QEJkejrOjurLmcZXOenI9GSh5de1Cw8NYuIxkyiPCgyTPRg1yNSecTE0PMNJ/1u78996
0vS+DQfkjM7PFObf2TIdXtGdstjzXmn7o+6YpmegIeNb3fgwd7RBzLx5mU1nZ+bDTqP64lW20f4X
oMp6Ff6148rZcbkagE+Bter63wCoHWn0QIIy7ecOHo06zKqHoXLmzRUnxQmfKjo7eWTch4396y0t
sRNAdJZi4asqOURmMc9EDgfhT09PO9NXRYIbjppds+5qKlXou+ibkmiI7L/AjnTkgv7t0DVb1WkU
mmAOuMB/w/CjxAKybna6vWU4OF/3r6x11Ybqx57InqbmRCwh8uTkxKmKLENDAZ65yV6+Jyq/slOy
yziNg3871ws1HXpUjafbMJDZ315aJZp8Y/48aOrTpMfNMUFd0h/C75wkTPXQn0FDhIUlTr50aGXv
K7y+vKmWu0jtawqS+uzrtUj2iSiIy/a0tSmxg+mhYkMEN5ep4VWZXLaiegQIoeMyrsktsM0gjNNx
MzsK+jlRFhgqzLLF9DHzuANTtAnVHDHgUMlQyZ63rdBTv5nDAdul4mD21Vfcyy40K6vNUrJNlq+y
tlDzM2lRh030vWz48VlIXAwT9ergBNZNVh04Q75LczXzOlBL6O6MR7uP1yB5PZPr1o2d08G9VG5O
yWrpQQEqUedJCCB+a4aIScroVAHO1kisg7i1xcbIvkWFQwUzrrFEDk0KnXr04UYlqkf5gMqSQMxA
D/trNJrfSrHoHtXEFnV6nF+ypFA9xTUG302r67iCaXN5cuzqnTY17jIpfZxZiVwvth74+OzFJppp
NRF84OSzj6bsynkHppikL0SvdZBgM4abBHdVSR6LMLjXLtWltmPXU1rKryKluOYuZPRulfrtVWsR
vRAPJmaDdd3Ou26sVA8SJm1Y1MrkWmRtqdnZDu3TTgn5XqH5cziqv+9SZVA/lJSdCHbC7RAJ66k2
FQjMzvja2ukVa9v7qhCB4sprow6+UaO0GubuU28gAF7HdFsdlPvJ5705Uul2cWnmJjqNaN4mbTp5
k5G+TpaEO8o7ucZlGsZxO1l4D9Vcc7enWLkA/muxQmH1ROsjHhpiJaXxirFduc5jMKfmC+6mm9oO
s+1QDHtpIutJ3d2nirdsnYrbul7iD6eKzpCNnnUTTWasF32aUJTshbs2Q5OthPu+6Dr+ZN1DNiqz
1zhMHg01Bo8C1j0F3cwvRsD4mg2W1YTdif3fwUgL4G2lxrRcieD2C6KEggbeuIiuTIMfuYxU6JTc
mENywchABstgfoz2sDeb8Wyk4xPeWxkarzUwOS5dKSk9tMVOq5iWGqWVj2Ptx+EUTEqMQfw49kEI
L68weoRpjOrS1pO+cRwBfyu8ozXMGRbIbJmy3vTlOjAGJ9q4C7K7TpQPvkREPbDG5Xs6zKMP0qjw
kXV+WBKk5Gmc4WG8oUmM4grl/m1YiylwlflhWLKX1NKsoz4ab7qmU4idZ8yv8vK5aWyfmeNX1DfV
psKW8ZCO40sxW3gE0PPz4wXdT7VEbSikR1kajN7ELcagSPJn1KgzP8n4YF7MWEd1WVC3LpdU1FTt
12kcug0peY68oGqGmd+NJVL7kJ0SbPpgvwXOymC8TX61O5POh2h1oCmrivfeohWcmeLc1APobA0l
v2xruf1LrzGziZS+wO3a4GEFhcfNrvOihoEidqWR7upWr7AZvEn6pa5HuSujNFUBtai0O3A/bwh5
5T4tMJoXq/DjXAHkmLid04fBGQkjO5ZfU3Jr365I3zExj2iiL5Pyy5rix2ZijpgLpnZ4ez4sm9xP
9kLD/pBkH/O8cFllwjpmN749HuUuz8MgLrhGpZ5+lNVtmOJ2ZnecFMhJJt3IYCqf0Wf4Cb6XZEZe
NaNeicPsiCiFO3o6Wj2cxprBvsvU5KUV9YORsrzchglrg76JxugR42A0yhZujaG16Gb+AH9zLOvo
222I0PEf8LCMPlqcQPIsVr1koTurDfRDk8d45Aidqri6WUNWqckPXWUBqloWD8TVJk/DztQftAxB
7qL0h8RCM0Fq3rRGCoaNxFRDT9elNw4QyNSxS8/VwF3XCgWJwk7T3yPgu96SkPisY98IafcUJohS
JDFwWQVp4i0dEm+j+dpm9IUxvDncBmaIhxe8OPmhhMh8KHEBGW2S6Oi2b10SotCAGWQ99F9vo8hw
mVbMaLUrkQ9oAGwcwEs0Dric9TrAW2ll+PXk51nXBr9H9goU1eyJfmHA0kYPmpSZTLHLq565mY9e
8bYZ7O8Fl87VmVTydYoumyXIc/Dv6gyoo4bmc3uvyqujjOr3InZcv4Yb6WlJGx4xPxY5U/GSJb7q
ck6Vbv2ioa7gzr2QmassxhWYCfmQG8W1Yln1QDF46RA+DSpXxcpxKqYbRu8ZqhLQY1bDal043IF6
Z0YSF0WsOykkP01ZHjSzqPwkRdEF7VVvqOrnlnMbCtQjnV7ivWDxtEOMoGTps9HYa0wJ330CIZa4
TnBbsTWTyQ4A2q80RgoHTEeQlUnqW+C7zNB6Hvj1wQD74hYHKBPjflJZJrkm3pLrzPfFPWTu3g+d
cRUWfu1qFpVUgiuZW/khq/57ZTqk4gocjQ4c3OCnGrPLksqPYnqizVP7Ux3i4sfgQoVjDZ3PQzmV
G5ZalkF7l6PX4eElKrf6kh8KXK9iopZgPWeGGv0YkmZ/+yFKtZHouPuZwiq0qATSqPG9l/6UuFQR
1pkTkXzmJF3fOcw2XtVycn+HIFoCnq9GF8FlHqtQ+/c70QRzZQP1SB8o6u5s3dgCBRQgEOqvQ7e8
uPZx4oaW+KEYEpHxiqaiCQDVdyaL6N6t96YdB23biaBBgRHzdQXMBb1CukuNcT/Xyk+SkoG7k1ul
R5Rxlwn9BDONe9CcXqMMmeZqnVYpcrfEPpydpqyuLhV1+rZ8UL+3W2rPRrwwn3Eu2l4FUpgjmltq
IWqVDh66OfGVYXEI6QRwxkHpdb1ldSQqo9Sq/U5yLysRX2Y6888ILgA0IibSjlSEpiYWHJ2l/MIi
IPdkP+0B1IlgCNdQ11eXKAMUkYEaMJWXcsw+HMHSCt4R9lii5AQbH+QbW2okcdCwBM+F/q0DCTcv
uac60RdYStInUp53yxrHTzi55l32VCnZyrXhRxYlVjv9fGh1ZmXFAgclVerRs7mnHUtYFDOBUgKJ
GGvRQ2mrYDRyBkzR5u+gUCDzLARpCbc53PpTlVqvCuHGYCz3ev+9XedbeD8YxZSOb079vOvHF9kb
NnCDjzDj1llM2PxQz0/cgqtMHUweAj0Pf6IPse4fo0HXkxirqZSIMzu/oEd1TdPiUilv2ZTUUJaQ
GE1v6ygSyFGs7pEXpZoqr1mfiaBA0SVAAfKYp7ECvFDV4RqapzkB1WJO6hbyAEuqkase+gZXTZbX
2/BzB7MMWgVnoGFjL/WPfInAC4o7Z51Ub/FcOeWXWxiU6N9xSw/922ScauLpFoPcJvEUAJ6npeqX
0Oj4mETgUJXNVY/CzXop+759dhsE/GAPCFA74qnKk8tUtNe0IqvRqfRNtFyfjQoDlIUwA2lznGTU
AsJrK99vsa9jdzrdK9ZwQzkhAZjTVqzLPfNBRSUGi6CKcb8G3Fkrv7ukN542rPwRalMo5X0kmrzi
psd8aef4fZpIf7Z+Se92bi7Id23Lfmb9E2TauNzDpZPIMawh6rJO/4uU+6imCsR6RLQhUG13tO+4
rpJaNMM+bq2rzFlIzdn+mrnyS5FyrockuzqtOaL44htY05qt5qujeOoT92kqDObIzj51s3W9rY6L
QuKKjcU9wp7HmhCchCLp0Fq+mGZ2TVqimtJZfhKgBNCFCHHy8EmP+Mnrb5/GGJfeASYGE4qbm8Sf
QB5FmX4QJZKGsO5Zpoy9mR+krUuAK8szlQ+CgPrctPYG0Ajw8cT6oRe/+oRJYintE+7qF7mrlFXy
hLHv2GOyS8IE/5N1iwxKMLGyP/REMSg5f81rNASKdX2RC0FL8m2NFyzTfcoESfeQEA8btgzy9dyI
caGNB0XEmoa3srvKmgXzdpmXGG3f2eZKAhJqrPgSaWjymtl5jFfoQF9c9ZZjpde2A5zm7NrELbdV
+44rijYnsHaU9GNNkQJqKkxoX8eF2e42jtd1uDbNvTpzWGBu8PXOL8NIfVL7MqsTKm4pIdKs978I
Na9AwHrkW4xtbmUfnTGE4LMhNTZrnjvi30RrAy690QKwnh4R/DAPY3eu1Dy5qyp5UiouBIXwbW0v
yl5BoMJIrOdOFT9i1wWEUl4ym/sLAT1YYXb2s7CcYZcycrcPUmWKqcEkLnbFpDQOO/OgrMmfumYp
SanTGB7pUgaY2WwgOiae7hSrk5tPBV7SteZyrDUArSVdLy20Lkwt+p10ltHWzmOXMI+AUKuSF2mF
3xyYdL1RDQHqrBb4pvDZZoH0XEeZyL9YJKmvU5Ytkx0C73SF9XlX4a3RV26PGIYZe7UGmC6ODGB0
7scAw9uTYxagVoI2+Jte1gjCDdw1fRRiM6wmPtJxZxZr2n5EYu2SHfQI9U0X5i5igTi0JsUE8E6b
f6gNF2kd5w5M4XpIHU9FydgTOdoQtV0eLTepjp0DlpiAuQwpPCsAEtGD4vmC3UUqQJW5q8a5NAAJ
jJcii0t1M+So5bqKfW/jaH78/FMReB5VpCcQ9NbB7lVRmQRMDbw4Rr65dlTQlomRgByejXXXt4MI
dYKVfbN+9vZiH6I2XjpastHB0R2zIXmoh8jGX6QfAPUbwxF5N5BChtMDKJ9ppPYrhvb2R9X0TZKJ
eP/50u9NxA0Cq2fiz4YKPWWgh3pCBhwCKKoR4v78zO3R58afb1DbLo7TDTS87vP29Pbu52vu7Zs/
X/zc5j++9rdvTXKkpAcqNX9+Xn77kYOFg6X3uZ/b4bWOEwZIyKW/37i9G6rZMQbkStUQQ8vT7ctl
55r5X0+K+xM+5XQwAEgdNRW3GwMoZuurUHc3KJgUi98MERdkGMP2JIVRHG/PI8f+0ldIKoarR4Qb
tvpuzKZd3RXgvuNr3zndlnM5HiFgIFnUwjnOgBEde8cEsWmjYnDkuK3j7cXbn7rOVmBZqgDZNZQj
VTA6+qFcNm2Ld0uUpbT/10dMp84xqVQf7Le2t7T20lWhuS3nSD8qTaUfYwoyxxAxF312h61ik2G2
Tf0uCX2rkITjEA2u30492RewSFvL6w06A6U3qumO+5YfqJKK5MqYe6Fd7Et32IexsezsQko/MauC
Toj5nKGh9RNudjobx6aZ6wCtDpii4eBrepUDQMrtjZkmd0NJKn9wrUX1hRpCaQS7OofhGoMo1Rak
mtnF91YbUkwpFDwZW5rQIL+56RMCiJasc7CeUjl8QebO8fBDuFcgIvtF495j+gk4+DnCYX7MOgVV
BKyxwxE5hFZbwr0hlO2sxHfSHs9Jm2C27NjveCpfKkhY9Pu13u+GhZQGNIcuI2Dq1kIcHkYPk5p8
MXoMlZSqxe6939Ma/9oLKU9jlkQsdKLY4nX9S5/NdySYsNepobQPY/7TbfsBTYvuHQ7BMIFbneps
BVxWuzLpLlba37eVRhSco6USA6FAvoJNrBH0nCkOtAnuig6bubYkKTXGCbLmz0ybh8e2RXcMzJji
V7mzqWMO2WZAiMzZl3BoDpM1Gn6XFl6TGeUDXqk1UzUR4Bw5+7xJNK+rNLnPU3dHkw1gKkLo1HZw
zNWb+HHKbZugRZon1cK6Zs5yjBrxYYSQnRb+KL5andSJBeZvejywQA/wGmsi0ES0tHldI/XHCH+9
CXQixj7a3sF4PBhrbVv3aYqwo8P+ou91Db/YbIeT62LSXg7GfBiyJmgriCBUb73QGK4awupUYIZg
dL/qCWXokfhYhxpD3XY8V50hNl0lVA+J+X2F7gV4aJLMKux+cgTkK1ro7qRRnSwZobkFKhIo7EJq
FQvYKzt4oEfpqiKI4gbwnZtu8kQelijpnpD2Lu/l4pyHLijCighflj+ox6mwbgQops46uLgrG0MX
wmao3kkN91GlX02Wxp0kEivqUd30oaxIY6ghpg27qpMN5dR4G0faKVaFuB+oXTOAAPc3as0pTLa6
OuwtewmcsTS3VtuBXbW0q7AwKmoi80EdQ0SYoH5qrZZ7aNm/gLq7UEZ4xjFq1xtMFhDGL6Xt3uWa
8xSGlEQaERKvJg+tMs5PCo1cEldKKnZ66pXyVYv72Hed/lK1iCm52uhnZjX48KYEreL6LRvTvTa6
YLhno/cood47nQv4cJUE7ZrRCqLpQKbyRmnoLV7Su0EzTkpmMxiKe/vejNN+i7cAmMsxYTEGp9yG
ZwUM0cZOJq+YFLxT5Q9t5W+3bcSwpb1va/fFBDCksylXRQBQvAI9G0Fcvm9q5xVtg+xBt8R2rc4B
QmwPdVn/yiGED2vOu+iw9wuqCDm47NBN8JTHcy5Y0NZqjKrZ172xnfX4CbGzOzedUm/u19qjC8Js
GO7mlacDknuHlDRkFXfhRs1CiCDiINpogxav7vWohW2gSkO2Mv2F2sIhttod5IsVh5xi/zXOh3RS
kkOXy8vYSQT1Fa3flHbcnL4Yg2l9xXe2gLExbMM4vKjdykqIsmzTzfYLUl3PU+FjTcJE1A4bpa/8
Th9f5tm9EMkF7mDbXmJZqIGI3ZK0P0KkI/P0Can8HVPdEyAgf1io/ZXhq0NzDy0+/bUbqPfW1r6z
jaM7lCtDCEKjAq+OgESW2NJHRv21yiF40QoK0UlOyi1YDzoc5Ig5vb440X29Gp5MYQeL7lxUrFN8
ySImrOlL1sbvhjlskrC8n3N6Bv3sqUTx9ZT7tZYFyPv5tch2Y02sYvbvaTxRm6hL3e9y99zX1hu4
ILphVBgprdMpUYJOArUP75dWv6sASne2di1y/YHelu213SEc8jeXDqG1DmktSrfnQSjxuSuNjYLu
GORuVun83FUlq+V3DU/ByVEuSdU8CNO4i2v5NCtMG25Z3qVDgK7uW6wTBus1dBcVe4tIR7gZTf6O
S480E2UtC/CJRljexsn91NYnCXzAqfq9iTbtes7zptxjm/5Nm6oLZLGznowPuk39wHIotC+lfixN
iH1Z/sVRMxBxxGogg1AdiFIA6osG/0DGlKnMFFMs9D0Mci7IPf0lWyYviadN2jQvimqccuoRhWm+
rJdm/arEGffgyD1BZUxv8On9ZkoVDIeogIAP30Nhv0+189QGptszJ0/Oc8bl6Kfq+8w9NC4LGvzP
GJ69Wa29d0UE7dWi4xXjiJI5hwjnmkrJcZXDnFVmOjWX8Y4avGea2lZQAgeufgCaPc1DGRiUTjOB
biU2ueYU/aCe8jg/IrFPzqimZkDF0wzNyMvw1IgX91HJ6VAwLaEmnNWkqqdFgaM3cuLnjJktcb60
Iv9RLNGxKy94Lu6ztjlYaX1FshzaZqz8aJnJupTKkikAU4AVg044Z3eGYu2au27Sz6MCWaJJ1crT
avk4WfMvamKvhCpBXVXvTXISKcOwYLnCtEkc5hKJHoxVpzzfT3AWVLc9gYoOt7YmBzJb8WWmwOFg
DkmGjSxNYxqbQqY1YhnOxZwL9NlJJSmK5ufQqVOqI9bJprymAelVuJlH89SlwtkUKGJPrEmYay4I
N4TXeqp/VRCc7A4F10b7P4Sd13LbypaGnwhVyOEWYCYlURaVeIOyLQs5Zzz9fN0+p+qEqZmLXdu2
KBJE6F7rTyuyN6q2bQrFOs8LcdqMq4f/wd9iK6SYuPOvLsNx2bHrlyY3oYzmtwCV60uhzVu8lr6L
UzOunMvcTd/xWBf7UtODzkI9H5Y1bZQVfU4K9xoxPxCrlAczw3omfCibwiXYXh36NhicmLkIBFUp
TvpqLPRHTaHvi5kQvixmZDDaduD0Nn8zJ8M52xrIcar8AOF+thXhT0WQZdkMYs517CjmMp20VPux
UCQJ5CXboH8AUKYdjJlNvwzTIVXUczpn5p7V7zeCpzcUNcme8emfQ2lEO/Cl2W/n4V5BoMYzlzS5
VtX6qc4i3qRkT6+X8WJOBWJqdmzT3CtV9T7q3CNTWrwPHsBpZtjWrkwmsnKB29hcH8h55Z6fhs8l
jneDiomHubFxsCJ8CMpEIaHX5JzkzasyLg8kGL+i6cGj5sz+suJRQQ10TpkZNtl6UCw64/nATRw1
qqHwki1sGVbCdfz2PHCVjQXX5VdufGss7zoV7qsJJmdkv8yV+ppaz3ZApZAG4nYtkud0bvZTaB6Q
f36OwxMWVcvVfjUrzCv/MSbFp14PhkmHgZt2tjW+qLDvvovPS2OAJRwvqBhRRn5hmcCwJoa6TExX
YeTPEOj/+FmChYsZ3tSJwOgpvJPLAFtuEJWPsHl78W5JRSdea3tEcC1JpP/8VT2uWY0Qi4iXeHBX
cyE/rrK8g3iLgRjbLAyDBW8ZyiefSl78VTdKBjW8rutVvG/ULD6x+fLFIZ9B8rDjh1rGSshRzUb5
tjK1JsmYbIinGWAO7Mwrs53GhsSozw1zFXeGkm7ln8XP+K/2WvKxk71RoxEUr6FI1fAqtymABUK2
Q1spvmHE8v819C5dBXKcfatwM2K29vh98ZJac3biz+JxJB9ok5beQzt2B6Pamd1ZJ8eZN9RA7MZe
/RYHVvZLBkUJzJtMzySRgc0R6sVvaCneDj0YCw8Ip+TB2dem5YtXiM+r4/oUVyW2SHtjdQ2SvyK8
Gwk2Qj68boet/AIQ10Y2H+GS56bciLcTxyU+FocewGfx97vzHo21j+i2xG8zhvmphcnWChATXtpO
+FP+8fXEKfznVyWacqPPVHPgZs1KM4EANIFYq5Bfsn7vGoR1Bf/WwYAtDvly/Fm8poLvV5nDQdti
VqAZvLTL/r48idS9moRByNtlHq4dvQ80cCwQiiZ2duKfIn5cMRpXvKTuk8060KEwXtnU8t/irVQM
sYXG0QC6E432a6rKq3hL8RqPkPP1SbxCHFNZ/Ykf/3lQEf8oDjiqrKP4KD7iYRpTVup1m3aa/Djx
dvY0HHgbo0XLly4/vPUwxQXVS7q1y+pStB+IqVffFdOVdYDFlgz33oDVKxlYz0iHZjPqMB2RkXw7
FNsGT1U6MX9uVeyaVGSVzN58uUoCv+7Tb7bbmzJzuxZWs8O6dYtSnZiBQj0MMOZMsYYOTlXuJbBo
teRWdOP+ATn8vEeO8F173WGeYbPXSk1I+w59e7Kag0UMFN/10kQ/ib+a2Gz0Z7qFX8U4FxDuzpOU
QZhIibn5MEbRFA2CFDGbGw7uGRrC6TZtt1Q08l15JAUi1guSqqPypRrLW7i6qHV6jb5pmoAb8lNX
jc/iP8II9G0tZGJCCtYhGtJTIa3caU4Hg8UmEkxx/K2GY7VLnN8KeumgtZb3PsT61VtA1GoC8r1S
sVkGcgOjdV6NNf00sHMQzMQAHBqGiUz7sb4vVv+SRdRDqwXIbutiKOjCnmGOtHEYtJiQdiS/vg3a
FF8fYSFFYNfUnm6k3iTc7eLd4ylJnI2yaQvi7gRfqQkGBsAuD1p0oXpiHBbFxNbXVrjNalY/A1B4
KRZywbPcT8nXjHIKW1tQZippWkFXZr9NBk9sq4juUZ84/vJP5VaQtUb+iX5iqyo9FRPkPsGK2kEt
IJD0RMUzGhKsVb+XtcbwHzNjaAUzTQgR3K2a8GG7Q4V1RX2psThsINPuYSXUxAQl4+PBsRwR1tUY
9DqSnKR2PpQO2EGJvzvQ0fX5zEndr2EPE5uzDXuAKsu07A2b4ar6PJ7VGhVy3arn1gOMWLD9BpMg
M3EiXCSEnx+LisOUyqsKqZiv4ijIea6TuQMpDcGyCX4UkZHo3nI8kiFFqrzRXSeeN0Npb1sSJJiB
HA67gk5mccZkz+DcbEMIfkeFBe88iFu+VhybftxKdxZBXYtlHBeFqzqMbjCRuwcf4hJ1uUwPDtUS
tIr1xCAUr1Le1nD+nbiYVxIv3cmPbmb0F3bGRKJZL8kPIWX0qFJfW2UTIGdARIKb7PGLVlD0lQ46
Rh5WZG5CDlZijlmTiYwM98wEYJQVqv2Wzy6jxyaA04GB1yR24bhMnsKqWvbJwm865Fchv+ZJHOKb
IZQZE2s0IeX9rGhSybAvreZWMDdoEzOjhzHqIT4/Pd9M4zFHVr1J3q2wconT916Ym7fuSi0u99P8
m4qz2i7pou/RNJx7zLbhrH+oGuREPOUX+kAyK+YVK8VUXo24+g3fHfsob7xtbNanIWyuQxdfNDv9
dvMHz6M0YgyQGSykXspnIRy4t5VifkXrwsRumzVAy2xfH2kiNLUnwe+oReCEc4x6qygt3xaSvr90
qiAUpUqqqDgeirygW5O7PRkPGvW+kyMR6SfKox4XLxKyYwFsE3ux6meCPTbtCaqLiME0T06DmwaC
LpKkQZvDy1F+3DMKJgIHYAzE35BDX63V+lGgIITsgbjhAUYw/dgPxpuV0sARvaNCOWZjdRntZst2
sFNTG85nGjIiSWAEKoZj99UuC6+zOgDguiNeR3RxpUFVJj5kgokuQ+09r6t7l1svWYwOSKi82Dqo
HiHL1r4EHeIBLmxusxynUliofwR/JoU568g6zIdiFkI3AVZMEg4p91wex4wzRo9d6D1AkUSfO0fg
b8aIujzN7rpWXI2ae4HhNZ/KFJd+B6mtD6mzyyeH53nexv2gbqyQDb9fvYHpnnSg6vweR91nLGAg
a0TJk8RW67tCI4MI5aatYEQl3xDv50xPYjBtNY7YsiOElV6UfCEQMyBVNZzkQGRKhG+JCtzd2O10
mAYcRdgWvEuhuOS46BczG3+sUN9Ah9wg9siXSMRFMsNSYR1tcfExt4cJGC915zUnSDYieYfZtzWU
HlVq5Ufi/Z6Myrqntv67HjqMt3DIJE2Rx41EPhm5BJ5JfxEFmkMSg9inGPFwismdQFQ3Ths0PX0Q
ZeRQjq7QaQmaaWDqoo+1Y+fASRWQc23UvWWzt08tzlzrwGk7/XeZugzAFOKpqftZYgqenpPqiG/y
zBAZdLGC8ssT+2HVtZMqZJ2dUHpmxAv0CSMp43pEUNO1iEYizCAwdrYg2WfIm+2yJN+CFLTd+q3T
p5dM8wBr6DfGhbsXIDgJktp+5r75URIXpSomhavgzgZUIsQWfLTT+jHNLEBVCvfJuDYWYY0cjDFP
9/8iUP9fIrZkrPK/RUipmq3ZNCbEersGunNUw/8SIdXqPGhoYHHP1WgolkGSojC/rpuWJBNZLyvi
0EPRASOazFJMVy+Q2oV04CSR2vJXGqj2LHwzG7vQKjUJd0PVVldFKBmdiLIo9Jyj/BvB4OJ2z++c
k+YUR/j84t5+WAw6HLU+pflA/0YuJYAWMF4zNCca0B9rxHn7v7+49d9y8r9f23AsorOIGPv3L46M
qyrqtOkPtGmHnIVjXrUHz0E8ykRgqrX2Iau/q2V2N7qGY71xNcPnndBcVCkPBJ0cqgDKlYpbaBEy
nxglwBZm6Zsi5GfTiQJs9X65DfPqRneHhw66WBDhAGxBhqBgzNnW9Lh4GduQBwEJcqgk36JsisV9
yth21gSD6/FXay8EDmUJFBQ2y5Uq63NqqV7ECleQRcpMdyykasNkvvhc/8H6+dQqufn/nDTjP/I2
kY1rNl9UN2yX6E1SzP/9pLmOmzmjYnSEUBgI4OrwtsJROqIkklzu3L70OrSYFFNKeQSsy7EygePE
1kLDcnEqj6gQS3nFxvoYNfpOimOkrGldJee/kOeR5Oes7zhzNrdQrMbPwKSff9VspvE66vC4Ky2S
EDdEU3JYs/a5H2c21fjYVrsoBpQWT+D/fc84/33PGBaLBi4MFyXjf1kQSKjPdI8hrgdV7fQd+VVK
6EaBE7NNkMYFvzUmKLdZK1Q9BRN0k7MU6SkGlzIphAhcqMnDJXyyahy5xCyw+B0IfA6SYjx2NRJL
WTDMzfI8ozSoxKYSmcV9cTkzpefdSpJmA3L79gUaCNYf5RwWExyRx0x6UbhaaYxkjrYir8k9KiYm
9TnVaY7I14jSGYVHPh8ctTyk6yJ1SOlkNierq4+226AtFHubGWve3kqwTQkhlkvKVqDl0EAG8FFC
C773WtSf2V0N0R5Fy2uGNGF1Ohs/ALsrdFVNQZ416Mm54nrqbdBxA4DhEkeJ9f8kBJJrIW65f1/A
GEeAaYWAQM+wHfU/MgKtQTHqfJnaQ1oVrJAUq/veTWfSeNDslNOjvdq403uHrZRAG9tu9E07xt/s
yfWAsFnvo9dFaOpqobMqm/Ice8UD41dsXKv8kpKU763IRynhr/4uSp12NBnY3I1NumVk3091Wr8Y
7XtHe7abuuSme/m3m7FwFMoLOAsbaqvDoaAqy1pbDbrKeUjN4b4WdU1kNeF9qv3ZCB2nGYINKWNM
9DoGPyZJEUATM6C7HqYnz5m3/Yp3t+nVHVndG7ctrXOpTRbZ07OfZUZxaKFJYt76MhZMzvXwIrZW
SWrSpG+SonnqwOoOxpxnFF6dFlLEqKjJ0c7i8QNuJJFoy9KGeaO6I5K/O40N2MmCJ5RhUs5m9CjQ
LeNLCGJbhrFKTY/d5t+5FzHZmbXJMqkCpZJK/lynkDNa5Vkdo+8Se6aSGn6pd1+yoIyK+moz4IPh
BEPkS5+FEG61jnXDzX4RfXFUJx9O2h69KnxlpbyL1pQu2ggWgQ3Fef8xedZHqJIVgllu244h1hGv
3QNDXpqViku442iNRz9aq08hDKLiD0wlpkyzsm9znJ+bojjramzTJKKhZ5gw0Kf3tZTRW9TmB6lU
7eOfVTT8UnTxXjE9hGcGToklwirI7q5MZTtm3ClrDGNHBONWyehESd29tLZzyxQUvELVJSrOLu/I
OhC9JaLyi5vHRzciWkP9q28bRN9Rjjx0ajHQR7bNIUFD6gIiMM0SrIq13oyhnTIV9LDkcPWuWHdw
T2jvzfo2aOj5m25Ei8MBUMluO4SRu24wnt2wYuYxq5Cz8uFq37wljf4hH/C4rfFOlvNznI4oAOoI
A0yjX+t0xmHZ0uN3AA8RjF7itu9uNF0tQ2Gxoe/xrSndW/TkrtJSyhWUf5pHW6Q56o+5qX7USXVd
hG+ih0ruaY8Z6IamKMynTWKGN6Z1k0KhaWQMNEzAEKtXTyySP2pAASvlvSYkYJXCL6bzMU6myxD9
BOlXFHnbxvFZY2ZKp8MZ5YZ7rm0U/mlvJOeWk0y4BSKJsvyYinXbuBjZMvKtzzDjr0NWaecBeZql
VME0Zck11afjsrjTodI9gB6nsP2JONMdhjQgiyH7UZUj+wmzhPbmGl8tesujktnEF4YqBKA7XQgw
/mUxnuklW8GSs/FCwuGtXjGx9M6rGzcsR22hYgwAcUrQexJXuGmdugfeKgFkmVO4YzKYHhBGM27p
0N1NhrFiGPK93SsW9D+hkJVHepRu9HSqJsRdXyPsQaRZHpzO2kphUI+tZ2GSB1diO1txeEJVdjKy
moGeCskIa2Jv2lk1yG1aH3RQ8308ElZqlOWx6Bf9tHor83lMhhGs+lUZtJq3q9egWLP9aq4qgq6P
emkYoWI10W6yuu9Z518tBYyh0jXjhCTNODlO948/QRtqWVicFF19XjVb3yFfO+DN1olCNG62V60n
r3+bmsQGX0KKMi0N2WLyj4w2y4eeLLk4m9ErNspZd9ozkof50ISrck6c1CHR9Fv+pRP/Iv+Eow4S
tCWUIiNjacs+jhvWcB9WxOsH03S8czisKdOwGIPeeNlljsjcMdZi42mFBTW1qOeoqx4G+h/GxK6P
keOk5HbmzLnJGXRK7FlxzpVSCaqRmC9gROscj/oVEZ21l0cpj8JwiNsqje67CkX+WkXyJpI5KBWX
EJuQNjSoJiaLFu6414krOzI1F36nyS55mHqBlfBxapWcS1XtD3UOTq9BHm4NDR1vh0Lw7BZvzYC8
TreYpOC09rkWRUioETrlzt28x2xG7nzfHybL3TsakEpG3QnRMr95qbpbSbObdf3LmNJsmw56ezab
vj3PsfabyKNiV8zVcI7refBRyES7SmRSzaN2dMwSMgeU8DzpphOkEbQha/FLGLlvWTImmOxU5CzE
BY2FHQwlPaRhpOdpeSYR8bHseFxiT7tii3ZdEBP0g0qXHuaXqFy1k5sQF6j9HlYmaxRpqO0ROY37
TsuJuV76vVrYdMlNs3YnUis6kAyDrDtIlCBdtGsp0i0R2KfHtGI6aoBzAYxQI02CtjDDZHIitI5L
oqfORr5HhJT3MGHLCHQCLujy4scEhTjFChAozVjCiHnIuE47SQVwRoJvUJHpm5M/E7RdBKzuxAdp
4ar6XoyAHb8jG70OgrWLXLVK4c1AXv2Vx/arWayvsrooxoW4o9ncTzp0XtR3H2OE2tGF7kPJnd/d
hWVqJexCFX4G8hGBjUzSSMKtlEbn85zsYwxVi1Xtpjb7tURY+oU8u9RzO3AopKHrmDGiY1qbbAU/
ubGTRykF0wIiWsPiOscbRI0nxjc9aiYJb5AqwTp40F/dTdZJ7cL2MUXFPk6RW+XMuSFUgO4MmEYD
8A6scn0W26fUkGN+QdXfsvbzLVJQih9rCPqL9/8+CWmwiuycMr29rU1xF3pYoT63DRToGJugEudN
hyUgwQTJpEYSb0DNp2jZsOtTStu8Uz0hzanyS8d4aZAOrDgZPFzdBFmTn1JwRX8Qmaw90uesQXSm
DMyNEp8sTTJrVKv+XWr7CZHtE4fsgRyMoMimvTZMjERIxmNZZBmxJ/FDm0/VTiUZVni2pEBYJh+0
Kr0oQ2aRkTU4yxBSfht1hKakA+ckqzb1m3klOIUYOq3H+ZpWwoPq6YeZcOFW9W7ESMBV6le6W7wh
9nSzUO4WefJNvC/PKhTUoNyyGcTBtvEOtMt9ZI6F36vNVl+aa+OYh3KxMZpYB9lAO0JtPHTOE2qJ
p6nojN3YoeLqnfaYSzRN+AEZ89CG7VXNwW+KaMESQTLOUJ06r96sufGSC0CzFu4aJQWPURvvPMUD
RQtJMjq6KTr9scP5wv+TCaxyccjHgQgNUrXJmIINiqbPJyM0MggZLBlR+GeMJ+picUessQEWSRnp
pzp5oIJUlWALwaD11hnzd8fr92nSfmBNOzK9ECKnz6YNsbc4iTjo7lgMyFXMmeqJIQRjYGMYMIZ1
xaJb3DtF2XW58i4/gGFjCHp4Coxy7gnw6W7CtGOyPrDaNu+i9pT4QWhSiZA6vRH1OfOkXjKoa0wy
1L4FoE2a0tYzP45YRlJJ3Mn5kS/GY6P0D4mDCjpsUTp3rXdTowRRLfyt7XHqPLXGOJMyH8N2EciD
Sw7WbbLyOIjmd1UD09EdTkc/cXkiK9HRIfBCDfQ5UBfnC3ALPf8kTGAF8Q69Tebg6FXbkSzxSy+s
qImwIoWqwaGZ8HSyRVR4C8+JHwhS/FKiB8Y8+qDVr6oRftfKmqGbzIhh9ZrN7FTU5NN6nUqOlahZ
hjvGTh+YY/WUw7ey+mB1mXNGj0e/tJJzKKpUNuytvTj3dWru5E94n2pRfGs6ZgHx3JJY9Wy7xWHs
6z9ZmB01AYAUIL9Ub+oxW9qvEeTUEMc4U//WzpBuUo8YFWa+oxwq6T6KtQpPa1sfCyZCE8NtqjQa
h0nh0fFC09ooyrSJRwNz49CYeybgprhY0m+JiLgoHSKFKA8HIHBD0uBG/rMSL344ai9u5v50Z+8R
DIqhX2EQM31QHUmHQWvFGRDWoSq6l5aJQ3LIRkC9M9mgcEICvu4iLvRUpXdvzn4yIfUPI7sb0Oga
J/VQMkI8LHeEGy0xnTwicZbDDt/EAhtqTBTVxr4m6Rl0S7yVgqRxbBiRjmlF9OOiJbEW2mtqMj4k
i4MG/QzzaWgVhL8+NX4m2YJhUDg8ZH9Ux+zaUUzSVdXnvjN6N2mckg4MTdxUzaK8kkZ7KLFTSwBO
4ta6NE50mFL6CfcNgQroSiMsvxR+hcCZzalkeiAPagYQeRgYklzMWfyXAJD+HBWfox+i/tKcESmt
6DpM3Q2Sbjepx9a2qHup7EdNMfE+P9ve47D2+6LSS19De3JMOg0xlu3C4iT5iZmJJVvL62DaXAzr
zJS3o2bqjPjoHGK9bJt+DOE/Jl3lcVztH31dhoElXGVKP4J6G78Xscpm9KBT34a+0iI8p1/DT2bX
PETlwZx3dYykVU1sAqkJr+25itIRqyYLO1HpbbHTzrnWBVpJo19MdHvyEMyUFXcKm08zJo1XPNzK
bD51c8nuyoqUFjSLjYlr3wGgVTuKg2wyt024XLVFQ4CB62JYvfJo1KrjVwtGIswaJ2kQnaKDaQ20
Rv0Gq6dSPkmCUza5OuF0teFcBiWDZwd9b4vq0+iVXUQubjfxoErXbejAV1rNPOyMX4M33zyFhOTe
xKCWzKV5TNUJ36L9xWBVY9cXzqUuEdAyT3nd1YtqHKvwl1nFYA8EAeVReJAxHcugLA+6+ZZHlhoU
04ixRCA+VmTi+evc8gI2fXI8vAczS2hL8nmVKeg/nYyHjsmMeX5NE1RCLlVTJSyGUwIrIZ0n8doc
WdFuntl8SsptWdjr3H75XD3tkqrr81isqY8UHmDMy4RKodw0XvopYSucouyrMaMdwvVpRrc9Vc6t
b+Y3My+3TmbfpnB8aCtr74r+dQCqQDWGZ0vkOoSRUm0L4fISdLPdYJbl4GU/qajkNUwKwbFxlQH5
kKDMgD0fx4H3d+dL6/baDbDHsJk74UCUT1dmLDuz6c5uqSNdyl7NiK9Spc3RG9DQhb2fi/KOGQH6
Vj5yhWBkJKkhiKJh/MW03woEXG3I6HnLTXr3npvLSK+JpX6VA8+losS70Wbl9ArSDgRy7DpoXVUP
2YfYkt0s+qWkFVJlzvJfSlrEryKJsoUnaliVS6gw4VTYUOU1RGoBV58COreQJG3dHgcHbqJzbhBN
7CyiRiL3WPBa2OXQXx/nuUjJJYy/FVX5M5rjRx9Oz8BhEA5ZxCCNQ2LzeNQAGPJuUFrCmORzITEE
BkKCguPWF/jkflGdH6JmRrSZbSRzIQms3voZuv2L9BJ5WJt9BVGjtabdZnZJT8KA8xbPCpKGMN6R
myewR47VBDT089wKoBp5+wwIqmHQOU99iHuAkwOQSIyBgDPm9RKJG7Ie6J1FLT0Y5CnQgx7J3b4y
fIVnhIVXy1l8O2qmJFJQPKD2phCaD4bY8Vwkn1i586uox4xq3hRE1wi/INkQAvsSlZZG6SnPchqb
7xN1pzsD+EiLl/bqrER0i8mxKL4VdrHMj6h2tHA4L2b0Lbi+hInpxJI81mO6l+9lCVZ3rWFS07a5
0fh/lwyt3DDw7uRy5QNpLC5AP8SqD2y3z0nckhjQjOpE4s1zpCE4hZMQrAv6MztQqfaI+2YQJN7D
ZurXnaAwkZrBeblclqK9Ym/+6GhuSTx/xfoAcQGWgaJef8jy+EM+Q42mTTtnbjGsONWW2btbt8dh
IjJqhCXOnitufze6SiOtKwz4ws3rKF85IAUuJm+Pt4QyQzyZ7pjfAY7UlT5YrhQDhDaD6bYZhRJj
SMTJeJMUx1oQSlDbL0v8Ovyxlsr2Z5O9J3Qe8eXcS1pq3wO6IJ8BeqnMvw2nvCfFdE28BbtlJKIo
84vpMNwM7bH0Tyoum6ouZkAUXXlZRJgAYyDKXT3vTfwAlUnfIG7WJaG27wU6JcoWOLJks3T9TroK
RT2XiCgEMgyvvXAgStmIZRS73EyBjBtIbeRTuDWZHu5UgY0raFsmBJODdPKQ82BB+5ys2SR7H75M
VZZpZ2J2nmrzYETVtxQMILGHM2WezWRE/ebetoqGory4JutAgRLZd7wwB3HKWOk+GJW+E+1MIry1
ZkeyqUN1LMhvseqlTFBG7V/SHEWGP835l8Agp4EaUjq42T/eIrJ0SHLgvnYzrMEqXh9Rp9dAvwM+
0TW0jpPtJoH8CvHI6B+vXP2mim104S+SwSjFvTm74U3mWmTYrNkjUf/20aEiEyCr1YHBHPqd+HxI
cZ4rooxtdDfrj1mBOGtIL+LnZAvQhtQ6ftWoU2zEwHhaTNzmtBCNH2nNjyW3Gzpemr+By8LMU38e
LAg0jMTcFrJYwQl1LUsXH238Lc6o+LTYaOnIhKOj06FEBCZdmExXB1vyLSu7lCDIq1XmOwnzqzSm
2qZsi68hTx4cKqc1o0Sjtt3laYKruOTegVZ5UzVgGBEkX2hklurrezNgwHUAOmxRSFi6qZHfsZ7l
mtEJX3qaImjK8E/6+FjOYTvvgMW3HC6NHmT6X1s8lc08OLTOLliuRsJSawOTVvO6BFQbGZYKul3G
SovkC2Ai6B3hcCBT7w9DLjcKMSaBPrKQFN9IRwF3Q+c4aB54Ch2YKQy3Vj9u0JKleECyFTXG+Js5
untxu8s1MUsTPm5Id5IPsVVc/7kDpUQJJstMNXaR8lu/3QoLxFBcUjOOA5eBtic4zWBqFHsjMHAZ
WeAm1o4+6lFGFWjCFB8voLyVhVmqoIaUz09sOBg4gHn9Ii+MbbtGF1F7mQ58aB2tj/OUhUGXtKj4
nNel6Wpk3K8STJA4htItEUog/UWGY7RMXCL/t0PtiR9ozFhGXS+mhzacU5xXz0bMncOs1b2tM9yh
uzGRAB4mw5lVuIx/qL8XkwCkjBzxoLGslxgG3CdqlDw/7oGyZGNXvVHbVdlhEDEvhVM9KINJBom9
/HSnP9KlHjYZ8hKPcz6A1bg0qVadXGKcui5Zrr624uvyJr0JhDCgpyMChq+DnMlWQRUCQ8asQ4zq
ZbtmkqxVnGJtgEcrCcR8WVUH9HEUW91Uv/UsyQJZKSrwGK0+NHRGjofoD/Hwt2yg+7V7MYzhbST3
MNC5PlmWJ3uZhBZClzBqBzUSQdPTHNOeI76daDAcO/uT1dVxyVVKQHv1TUdIfQVQj7rsc0mKn3rM
EgE7NwbTqrLWIdnSHcQZCiadpNmaNUKuKbfPSaguSOrM50IoPvJpfGxapskuevJoumiw2hUdXCHE
U3VE8W7xVALObke2lmixTT9fQd/IpNc2qsd0AiG56G2XGseKLjZFStB4rMfh+sehsEWbg+uldMqS
hC7qJHUtPgqmyfpWSwpQ6/B+M3NEeEIRdmX2VoqHYhst3RLRnnYMaQ3MPP+YLQZEwml12vgz7btg
SDhkp70bOoSshSQ3EDu54MRk8k5iQ4A0Fm+qmMq3YqpbCaBwqRuqkncZrpJkzQOzSl/EvtmgQQe4
H84kVGEjFy18CjvkMGqLljP/XQ3vcgmV61mZ3hObpsCo0VKa77mX7MMEfMAe58Ynkv3BgXvd0ebf
iaPeMojtOW7+jO7ws27g1d2Ua5brlGwJqrpgdjBgGtmlM4U4iYVGRoVQjNc+aX7gr3fR3ZWRd3CT
icRL48UobUCeaN+sF505C8QDkLHroF/embV3VpRwX2jZLxnKUSiscIWApvEQ+K0QfUShe/N6KrDQ
oAJzWc4F+uUQCiA1HdManyY3+UBxCLg3+xLmrKF6AvyEe290koMMhpJKr4kBWRH7gBQOCPIvsxHR
ulH2B8kTlVE4hL7ZZH9ksJBls6N4lbFhB34fUvNP2uWvIsBIbJtqlWLSqFoC5rsHRJRfkq5D7bdf
uvp9damDSN2pyXYRuQ2gnEIzNPaoLTuY3Vg8fG1f3bBoHiUBrDkwdgA0vul5V7IAn0Ta6hZTBktt
hOa9D19E+zTPlPeM20KfKuxmoyMSrKgOCyHxG8ziwc48PVhL5Y8Eh3Vb2InnEXiKjE+beLPK4rpr
HUp4YqbRWItwnTFCJwM/h6lo2I2I35hvyv0EMToG1mgHRadVgoj/McSoZ8XZ5+ZG1wMBWfT1BZjw
IrRKuBcYrcJXkL1bpTwmRbhdXTjN3E4s4fvE/9UifESYbRDQhEQ32ZPPuu9T+13TWZJRm/6KhaQ2
1tqt1+lQpNQhRuv+cOlpT8lYv/ea22ygdwLP7h/RmiGEF1FiokubRSQSfj/TN5NPgfmORU50gAL4
KeD1qrt1Jppr2d70ImlM0qjDoH9ZZlluBusrt2YchSJOQnQ2Ah1N2AHLjjwGY3awJdKy5fzYEfZZ
IQUxkYako/u0DOpDXDH/YjToz0yrOZHWyTJaOj/FA5EWSNN0fDWiipYCuKyj0nLW5LN5SlsaikJ8
0VhUAP3wpBzstii34eySEqJ1zzK/i5mdBXTpDt28Sweok90H3bq1kYZ3lRHzLIfKrlwwTutQVkE9
YNzU7ZtAx9fK+SqV9qdItBI9I8THK56WA0M8riJTpEqYTgPoAYhMzTibsKfeC7GlH7gI8WGykrPc
sa5cSUW/yezDXBy+R8C3qqjbJsND3Ik0OpJEin1oINPtzoCYPyXKos2sHHG30oi2rxU4P8bTBBlg
woANTuGyZjWHzCAcIeapqpCh1g4iGFotIy/fcia9QQtICaVoPOWTu4p0PdGDSewJjOJkUL3kZvHb
EPipOMtuvT4UtXti8g76Mvt3MTXYZJDoqkzLE5lHjvmlJ/OzuDzMQ852MfQmyz1kgM19yNUgspjZ
qE3jUB9yTc3mBxY+NnRoPPFjnRJtxqXhN6KyEqdZVsQCTpf99cx8YUhkWA/xaiY4Up4I2FV2gD3x
CjiPs/MiFgqxg+M5ynqS94Y5RSRRp4SyMcMIBy9LobK1CvphuoY7vuRPq2PhVVqbgpucGs7EKkpt
V8D3ZF0+2TN+NaHyXAmA9tvG/SF3khGVD3FHKqU8/H5aU4lwi37aBBYWa3Eyw4jMNpao4SErh0+x
1si93wrXRwPh0RadqLnsRBTbgBzH16PkOyQHw7fU5KzVZBsmZf3RVy+LYd1kgpQoem1jveeld8aB
J+IHjcRfo+i9f1S7+LNWjK/62dxlJoHQbc0FFVWF3GwUFzfosuyQRLqhKFUFeqE/doQliJkux7Sc
jtiknpDov3WTN/u462/l9CMuYJKxRNwaXTcgElOWruwu61ulNBXG9PlJZ71WbTP9ReM0DTDA+h/2
zmu5cSRLw0+ECdgEcCvRiJ6UK6luEOUG3ns8/X5I1har1D3Tsfcb0Z2BPJkAWSIJZJ7zGwtmo+4b
VxTk/ysa/6ONrYmA7X8WNMbGto6//C5nrKnzGT/VjDXd/RdiuOiso0GsAocDe3VVM9Zs/V+mqWqo
zFq6qwMV/KVmbGv/QoGW6bbpWAZKjgC6fprYWgxZqsuoYfDtRGX3/6JmzKLzD2jY/H40XbNMAK4O
bxvU3ke0YjemaauaP6a6+Xc1jHg8T1Z47NokWbiVNn0JI0FxvIm+l1kLIyPQjEsV1dEGsHG3BsEK
pLUfLn7QTcu2TfHzsqz8CZRffWGJiEZdQvl7bvy24UGUpBb8npFuWZiH1nLONuV3eNqd29xhrdFt
r5NJTWzRR+NmgAAZTLqkwEKy8w+syrwaPsmtsRGzOMD3ocg5hsBG6x6Bt9uwPJJz5FHX2WQFqRbN
F5HhTPdeKzttV6ZPSaUOSu0tsbUjmJ32hwa0YtRaCI7VkC26wRLHxI+TbawaqP1bTfhkqh3rXJvN
pT1lrLPVvDqkulcezMYrHjwwWbeQjMvmFoPbvayhNMIr5yQlFPW+by+KkQvvHjrAsMvmpo79YSe7
fNMSeDbpX+KsS6hf5AWrQTlbNtd+PsSMyQuFTr+hgNs+oKM9pxmvZ6HZvsks4KB2VXfQ9+r6gvYk
4jpIfkDGgNSrdK2FnkvcpbuYfcFfD70QjJiJqtvGxYUvxr7Q6Q8iS4eDPJr6PEaSsa6j3TwqB5oy
92F5NA6UAygYVVyV7yGF8YXXdf7WdH3nrUA6LnWLd9cr/PWQoxrqtsMxQB3jrkeK4V3TQpimFYxC
J2rNV03P7+2+KN8HHbEV26iA4MzT+lC95LlpPNqR6H87vfRRIVAMf/ZQbxEIAKoNDsIpz9euF8bm
Ucy0odQTHZotqqKzzT5hRYkqf4s2E/sNZVFSnzzZGkKZ1tzgRbwLWs3c3eJtQCLA1v2LDMmGKq17
MuEFgTrsf14jcH2q+P6QruosAsk1N51qdfsp7RLU3/h+fRiQU26xOkxnbnedLwvAP7vaMIM1a+NP
stdOZgNVcB742A+UhCFsgOxdkqDFnLWUiG4zSfvM1gGd/vNMORI249IrfbT5MBx/lI2aNOvKVuwj
tJ3msS20ZldlIehBN/reYQs2guj6YqBSdZcULojSOjXgOtj6SS8CJHEGLd15UU8hMfSHtZW77c5X
C6V/CVheIFKtp8oxqNH/U8pRexjQBDxfmyQjXYUtxm+heVBxSjYbcIuWt4Gwc8Pzd30Ygp/nzhPT
qPaWUQYSPNKhyZZN6SwjzUWpM+FfNjemzufcisBEvuR/Y6ih7N1IMQ4pPP7Hykzaveoo15O8MPI3
eG1myIBiCu22U7aPqQDMnRC2FLI9t0MW3/hGu4Wz9CsEQeVIPw9HuhJ0pPu9AXlUzb6rajU4OqOP
VmBpHqKW+16blMGxmeOWrxH3HDQCMFiABy7ntZP3czzFD9xIte3YBc1aaUz1sSYt9Aitbz6+Nr1e
rP0aemBZxto1NtncHWOv2udziBVltgcm/HY7CSwHW/8/L+pdL5D73an0ETXxVZL7Di5Tk6q3Bw98
6Pkaitt6FfUkTGSX6iP1CLYCt7m3uDVmKEcqCvsnftPbdIIMAcbPO/RQQe+DwUpJvlEVT6avaoMm
tNKm8cEZEyZYP58K/zzBijDhtPx/EMTX1I8PWVd1DR1WAP9b5swM+PMhm9fUuhoSNT8EcjEPDX/x
/WBU2l630CQBbGOJdZk2L4quIc2ZUjNdsqHL18X8N28dZTEOOprkLR+U1lk47o0gw6p5UMbQxCF3
M2TYyfahddDSaJOaVYwITRR9TSa0tfE4WxeT/yXW+YYmXTlgpZGtZE82M6kO+OTztUNeTg2m8NwE
vfJsUUe6wwmh3cvBIvV7KH9VtZFdtaT8LEBl2NHsiZdYytaYRmVZJCruS+zH/CCNvmtq+BbHrfaS
i9Cg0B3bq1HDfZ20wX3RR+o5jPAkQG4p3Hp1px0AgxVL4anZCyRJEJb1EK/HJGwXQPHird6TVQq6
znxUWhp8IjpQJba3GYdo7nbJEbXMvezJaQ6p8kVS8NJjbZuP12nkf9E0CHQjPedOba7xkFXWLuCn
FwrrJ4HKyFfK+xrQHHc6T2U17VrXx/QL6N9X79jbqNJoaW2DEipY/jSxOP62iPwb0pGu/8kjMfkq
2K4GhcJyLGE4rvbhSwN+aUjzuvK/9zZg3gRT90d81qaL4S9jsjvxPSJQA1W58iycMV2NXt2wGRrS
Z7VIm709A8Z7SoE7PNr5Bkymt+N+ouxYi1LOAuqxKPPO290G5JGMyXmy+yF2O/fDwN9NvsVYYep3
3WBvklDPlkVoWofCjJUNkEtvHZOxPKd43t8HpmK+oXjw5Bq9+e+qp6JWG/63NoDHDtnOsBCbBD1r
SfRspTp4ks79gCVCOtcz//dQRgU2FPCmwv11+jxRxiEbwwQIW5QrIxE9lDowqsJLi5MLng3tScN9
c/LmNGq59yNUEH4n9bpJXUGF2e3VY6K307KPuhoFo5Ruk+IxIA/xJTxF7FO3cp4MjZ6gmJ5GPOZw
zeXRYH0dytjdNwa/tSlPgyV0cGPpRWp8oTgaX9SiUYmxKqjMPEbwSIkvDkmedRwiMyJjcp6JSNoD
4Fj24PNpsumdUtm20fh2C5lDl5ILNTYGf3LQ1T1WDWoc9RSsjZcYO+F0EGInG9Mo+6WXUG/I5hXC
bUAeyVgdtoh2/N1wW8X6HX4WyNX+uqA8anS/RoKgNr5MSV/thev/MJOBoizJkVc7Ad9p+CGMS7+n
qEDaPrKUx0IFX1a4BnTGJtC+CnB9wGd1FJlSbIk6P9n01F2eeLh8kxP0OPlRWFb95FphuTFHUyXz
ayifqtZZm1CQv7qeD8MCJ9STiJ1iz9MHZ+N5IFn7GdYak44Om2kI6gyTf4jHLDiMQs9x1g30TV/r
/pGlcfBUes2suqEeSgSfnzSQWg+R3QX3clA2nVKdAbeoB9m7zcB+l9Pns35dQ87Qs8y7XqOJfJO6
cIoevFdOGcgGz9leD6Ncc7aK4RD97XA4T/2orO3WCBD/bpVXrwumBds47MUCR3lVDQMNYipNBzkq
qmGh2I7yFMSZ8tinLYAxZnUZ1gL/dNv6cz9pg01nO0mBATsrV7Cv/fNR54FGD5U4yX7AAuvOud7N
aSqv/lrAuZvlJ9E1OWphWgWkaTucaG39hXSzuW0iZR8kDnjG0BhUWP0JFLX5iefEibGtxwCYVJfl
7ipq+nE12egKiDjr/8FAZ96N/8aUQombbbVlmq6wNJie/Cv+fPvo9ZXuJAbvu9JHh9LN8tdhRM0Q
rdy32ijaTdb7QDoMw3yLcN+667qSDQUb5ucyTzdInJlvBu6tD2GOvJ7seuTSIQhVZyQUlYuN5df1
7CKzV8g1Bmt5bdzVL7V6MMN2m2G+PQDihvpT77AxhyomD6/9xq538ii2SlwgrWKsd03eojk+Zh3p
RtL4p4DkeG1Rio5aizdhtpvYsTDqGLrY2YWJbV+bCH0jPIrnfh+RhYZfgGREClZPPv3IoC3DpkET
S0MwHsLTAMWoABHqFN/lhIpfN3I9igO/GbkrL6/QjR3c+j3BFsYM3fhLXQfxCmA8OhVTo79MWCsh
wVcYoA3F7130mdF9MZSn1Db9Q6SFwUEeySYo2G5iFdoCE/xjAKuDdPvfv71iNm+6EeXkx8+e11B5
8hi2gFn958evIVimukMkvne1U4mjFbYUYUV1GFL1hFnyiLZYQ4No5wJZtwDGGl05kCjNMtLFeJ3m
1723CXwsVGHc3LmauiHFiRf1BblV7xJXAeolbfra4cl3Mafeu4xaEa8t38XCN8lt1K/ILt7HIpo9
cThDTpxzjdxfrZ08Q8YRZJ6vKgMocTnyqrInz5BXTbVAv79dJRgrhC0snJnkvDDOt6VPadgorS18
gNi8vx7OfXkkm94JrG0vWP/fycMW/Su1MqyHNgYw8t8/BQDxf/kYSHyZmmuY5DMM0md/fgx6mCHN
Hlr696Soq/uQ2vEJraxHF1FtMuB+fJJNR9n8FIVwDvPCKVYyJufKo6rBOajXXMpg8xm3gQHcz6YL
xrcP8XGo4mPRP30Ix/Or636EQt4YULulJ2fIBgircacnhnJ99duAbXTUu9tGub76baBGp+1Bb1J+
Or/+IfIow3vj4LO/ucVvL6ZoyD9mmrKTgzIe4saLE3WVrFH27Vj6BzRN7FJ/l/2Ph3KCJzQmfDz8
7bQA8V7t/i8Xmy/eUAdbiEJxF2012AeBSexBHtnpvW62wwFJ1qdw8J8Mv3L2ZV5T7enbfGUFzdjN
QlUOrumMAGV29rI7kp9aNT2FvxjzJQowQf9S6xq2rbX/SAZqONq5jSSYMqnvSeqCTe1ibT/5TvaM
s/pOxtlMR6u+cYoHdPe0d12gktZVb4Is1abQKmUhZ/3NVdE9nf6JaSv91f68f7gwv1VHAGQhoSs3
gr8pBUR5roFF0dPvJD34hIVH8YKKnHOI+2oFvBUw7NzLI7ACC+SCEFcc/Yb6HMHfRhAOHbykvIaa
UQ3VBehilyUo+Pzb5GHy3eucuogBN2GT2wReu1Z77lt63K5DbWiO2tQ7FxDVrH9sG73SzL3IUNZk
9da0gEeYyMNf9LkpJsyM0ghfBxmT82JEde6p/7VrGesTf5fyPN7cyLXy6NZIwq0IwDRziwbmNpNw
bR0Vlevh353327AV9+OD4rKZDT3zSt79cOlb9+8uVdY8EkexkO/iw1QX7s424W+0m9RB2SPaq1Ap
5CgM69cutpT1hzhiIT9nyLlGxQrYzc15aUIe+Xb+h3k9aNj7qhfW4sNAnpcete75qrWftQuHdwtt
6ldQXlGQIntwyaMFrWXuPPDUO1JUmPe6UO/iql4pDXE5iFZ7CEQIFfvrvNsZZN8uHkCT9S10O01e
MzCxDXgiu6vuHd7LrLjUvza69W7Mqe94EIuGPMMX0UVQTa2gXHtkLs+DnywriPAQsZxpAbCIHUZb
2vugtiElmJ54d0nUyG2/SMDNKIBinga9jx8QdWwesihY9EnpnXQPB0XwvK9KXfunImneIZiUr5Ef
F8ia4pcju22Iy1YaVwjWyblY4K0r+InLeJ7cQ3S192mItUwAYvgMAaLajKqY1oWlhE99TkobdJL9
XXXfI3h/ZNRBYaAgMT065eRsuog6XwWSmSd6Oz0WJvopIqqUBxmzEOU6j+EsHMUJMkSyv4WEWrYL
34+mRzng+cbFLfLgIGd0Q84/kBTXEgX4Hu3/iCwxJmvV4nrHG3BWuLM9skCjVrKV534oGzl6uzPe
BlDBWFk6eelbqJcXud1Qb690i8nZ2q/Lew/aRj63fSrP275xkfaUz/Vrf364jxp28b7mHW6h2+Mf
ieK/rAbkvNvi4MPlbufyJ8AvWPZNrQ/+YbFg/Kk3wZLNmpUmNAwZNdVm7f5hxa5ovmLjX2x88w1l
J/BTQ8syjDvAoE6Bx8fcd8MgwJmNGv8QNTlohDnolE5xGKZqOSN3sPUKjOA8qZNYjCO5EXlKE2Or
UuHXizRYH51KXDPBQOrjAuZOdJIx2YgE+6I6VIs7OWDNozaCCOAHJw++4n9fHhnz6uePh4zF5krM
/+mORWXxg5qDUSVAAaO4RkHN3+g4JeyTwtNXbRn9GCp3UtEDq4v99dB3PzUIhW15Nqjf4AQ95zy3
XrXAUMFjWO6udu36wJLeBPqco/oAb3BnAzm+02vRHSaAx88iRcYDze036KrZQ2eb+JLYgfvWmACq
vFqck9xPLr7rv5PWv/z3f+tcA/34b9Us17Thu2qqJj5mTjV0Y/VBVzPgmID10B8Qjx5YvikO0KSe
eyqC52vYPbPFyIgpZCryC94kBY7cjKa9qLaJjrgu6jrU5ssoQHp58pCGLT1YTRwVRn/q1IlE1Nyj
4inQXJwPZWMhvy6mUd32UOgoSghvdoGpdk3cqOsOZuspCAcWGWQhnuGwI2g/I3DbCgWEoIbzj3dG
6O99QUMmVdnJIxmbgPDDP/DWt9BtmpwL98qvUfHmXKWarxWG3dEfw/KFZae1AoadraaoVF6bEd58
Ynr1VnZNQ/ukKK51kj1VX8C8bF5BkhjntpwurECjh//+MaFO8JfPCV9eAYFPZTWvax+TlR7MsQHf
TuVrOAv0t5ny2Ui67CIbzxoQXkuiM2/TJa0TpuohnPE5o8guoRVll6r101NspfAxS4AbDaDDc+hA
J+3CkaryF6tXvJO8ljZf1TFbSglmdby9BkLAu8FhiSmvJ+NKWL34WrZAcH+6tAU+0HHpubvWszQY
wUD/E0/oj/iyBHA3u/5LjwVECtwK3bd+nSXC+aL3AgdGy/WfxmhqVjjpejs1tptlhw3dwhT58VYO
MqeSt2qggXyLhZV4dF3L2MsS0ehm7SHRyr89KWwbFUs8TrDnE+Q1FGdoD/OrNAF00ftijH9/BUsB
7WQhn12UefOYpmV7qMLqGMZq8yhD/ChG7A2MeCm7GpxJaHmJP+SLEhDU3vSqHxmQ1jM4FvcyGM4T
jDvxVqGrvGoHnveZ14q3MmgPXedGT0MaJKeqx9uqmONdOoRLEx+/TQa0BQYQxkNk7vKdOSYr0fTK
4dYEqvjZrZrhBYIhOfanQAfuTR77Z6N7prFLWstFRN2vzU0ChU7G5JSxSY1dUAfaOlbJFVQReFD9
W2V3xieEOsZDWqoUrueuohQgyI1RrEQVGp8qlgR3fZf5x5/n5H5pPmp+IMDMB+XRMUrzPuGf8a1G
xgz+NpQJ6FBC6fZd1eZPYiS9oUbZ53K0RuSmFbhffTO+AH54SKm5fDaoviwVI043eRuGb+izs7xj
fhqggDtFhcmSkq4LYJCT3zOUJB5I5Lb/oDoFkkf9+CTkV2db8hkIace5VqF+23yAqyyqtK3yr07N
Hs4oHHECySRO2K0O902qRisZ69uiopio6g8VphP727wAweIdLvL7sjcaXOZRm23tQVv74L0/dX6/
RPxk+hK5KY4UquPvzdwbQaplG1/RKxT2BQ+kTGzg4NRnGWpMTDJQvNPubjE5YE2CH3DSHTxE6s5l
BVMYgp+2AiPKZjBFq3dHuaDfaYFjUngGRyK7vo8YGc/0sd9dD2VUiFrH72qe/1u0KKj5RIiiyIFm
Hr3Ons92IXrcRV4sdp0JLA3RtuLJHAKgtbHDygEx8ke/EsgAThCBrcgeV1GdB3vZeEzcjwXKmBQy
ssUtJo+cefQ/xgwEVnaeeL7NklOpkY04unSYHBe1SgmytZeYU6HACcsAGwvh6Rtr3p558+ZNFM2q
RhPmKEOwR/KTkk4L6FjORYZqsHFbChNYu+pedNbtnsf+jKLL6/G9rBJol3gWrNpCjO9BGOywgyuf
McMzKfsZ5b2cxgdjYZMQh8c+84zHrjIfZRw0TL+sRtvH5Yer6ezpoil9n+WvATBhD5bHO+jl2Kyh
Cf7czA2OIwPonqdrJEA80U8GVJtFZZ1iNE13gdXs9KGt+AhoFJPPJgn6aIsgSvVUowa8RZwWIs88
Gkwd6AZ1LIBOa9YCtjag+VGptsjmIGqVxTgCTipMfUd4X/sSvl9jej9QtPpETbv6BIscrtV8Uhko
SMb7IlolfojGpV7FbA3loT0jMK+NQh0eHaMZkal63rqIKmTUx6CEQWuZzrav3AffbGJ1XfiIkDhK
+iBrO1lHxdEC57SWhR8Vja0NAJitAyrnE4uIWQPRTQ5e4ExPpHCP2Zy68L3MWsaNMizMyYkgRE32
OTAbF11ZZSN7ZZHbZ3nkqPm9q+bi6CQhVQlnWMXqCJlH3nMd6FoPjR6+y/uulXkIn8kB2cfbYwHy
V999uD+HlvHYt4N1l0ZhwTMKsHPg5v0FZHq+8Cs9fElcCr14SQbvZi6+27FafBvycQtJBtai21+U
GLJGC1WcV+u8o2ycUsCG8cRStTsYBDKmKJZ3zDPtLZwMitlyQGnxhSvKbu1mrrr3xonGSbW97Do4
osIamfu44tUPpV2cr/Pm0HVU9vl5qNdT5Dy+Ymd5qaFOTmGV5AsN6S+Yg2r3JBuNhT6wr0eRU4Hy
ohJhKxFXaznm50F+KLTuRfZaL+ueyir6imyBeq9hBboqHMs7ycYtYWs6wFCWt1iLnO6p91xcmWux
v8Vt5GjYtXY/eCXlpKsle07u5Wg7DJa2kkE5Wc26aFNF2TG282YDECR5Gw33obFSal8klc9tG32V
4QhWwTpOm3Ylux1f9LuIm9lJZFeqAQa7nN04iNxRRYeUojnJW4yYzf0Yh/3K0Xw2uiLXPucKYg/4
1pp7vN7cc5GlQMrwX/iCFw9CxGrgX8A+AVswkEIfhw6e3oiozeApzU42sS4MTBp/9RFRyu79vgRI
PsdSOexDwNvFQm/A2drJpoWKsSzh451tF8JFXSnh9wZqydAM36jxDii+hS0Om7WgsgoDy4gT+3VI
h4ucGerqa4TP8YulAbBVEi/ZuoH64Vq+Y8Yk0wu4nZOG75Rmlyt5aA6xUd7Jw8GEAlS0/kY1HW0n
um+tzSdTu6Lb2L4oX8pUaxYCZe2Hjk3jiwoNadnzBFmxbAUHjjLWykExbilH3bTnuQ/lAc01Rm2n
ije1yEwIfXTrlFuaCY4cKwm6Qadm+xabo2s3a9hOJKZ49Cdo4GbWBT9mpfnW62s0sTySNY5jf8bC
xL8PNSd7muoaQLWnefw28KdRnMB/6LV7RCNQJLSP5VgEy97N9WfYk7AP7WL8Ujfqrq0M5XOsmxtK
Yv6zqAPnPBnjkv32bMCpxO+eqNODDtb6GdX0bmm1pn+fZ2a2oQQ77nKLJ8yITczc4G4CLOhXt9Xs
dN/PzS2meAJzDSsj+dX4IKGzaIn9KQWuuSHz3ezwO6LU1TiCglbqKGulMtsHg4TBSTa5m4abLmu+
3ELyaFIqbWWGufagpCkuMaYxfk519wQQJ35u7LDcybg/xyNVOSnx+DR0lbHrgews0PdH/2IM8iMJ
5fwoj1S7Qh+/G3+OjnNXxuSomwCF6b1qejProLjXR9U6GmKoDxUlL8TP6/JrVyn3UyHS9xGz61Wt
I1tpFaX+VBj+F31iBQxc9CFwm+qYj1F1lEc6+b4Fm2xxT66Mzwli0M8RRyBAX/tWxe2Y2G1AnjzW
uOsY9pit5YCMXa9g6eETBnne2tTrvctjDIRueIr6gpp16RjX7lijKyO7KD7ns0XKvq9mUbupGndN
0ZdkhOz4PBXI+pm6yltnu4xo99Ce68aOZnsivBjCyHjJHKskJ5lasJz+6ILs71feSFovheiOIgJO
KMazqufhe2eYAxLZIIrNJhGroWzMXZ6okC1wfcUnWS0uwDXgoZaCBHgY4D5ol8mpc83XLMRr2Jh7
MhRmfnJKkFG5F21UrTKLUjh/FobTIMasW5v/sFV5cAoRPMIfnfBus9UVkOb2PUgT4GSifdbCDokI
Ff9yHYbce2MnClyJcDiEuBE9Nbp5cOFDvutZnq6GUAc8Mp8OfudO6bLoUirIps2FexIUDvpG1O1l
Y+MUfz2SA7ms8N/mmIkXwGLEOBDO5JNuRqsu6ZpPCb/PXQrcCin5oPkUGX2x6jHpuo7yUSI6WPb2
Xo6qGS5+Ruo8m03pnbMSXF80qoccqymgWDna3W4dHXJB/XruyZBsMpiLgzBOJkDB86S4xSZO3LMa
Z+Gi1NN845V1/arPJihNWtk72U304Usz9tZR9jJPR+m1jB5lz1GWvj20T4iRoTtWlguYG2Jfj73Y
zzW67q6cD2VfNmGPmnNZ1cnyNlEOfOi2dm6ADUOv8Nf1bhf5EPu7azYlNVC1bwPWIYl1aqF7PBgV
TNKQxEq8TFg3z8oQ6VKNP42iFd+bjp+VaSBDSDLtVIaJ8l67Fip1huE/9vO3tevVcTcmBZn3vNdW
2qjGDx603IdBy9KdVVCOr7iLfPatCBsRpXiW8TAIf8YzLTnBOvYe9e5Lk4bBuRxIuxXFUH1trPJo
R4P/ank1i/WMPVg9OuNrRf5BTlBEMt/9zeEUjpG2F1Nb8Pvw66+ZhU8V2LTPqSJMTFucfKsFSf8o
BgS45KkOLvK+nhZPg18bG7NFYAbi+PCOAOi9nGBUinc/wBuiGGnax8IAVJ3N76qHDxfkcCApbUZ3
SgQWXALCZSPx3xIqLo9uAx/mfejKyWUYxPeOGPzF7VLy6MP1bq+hs6AHmYd+ZSjUeGUhQf0AB7B5
d6pV3rXx51oYQGATPqZIc3DihoM3W+CSCzUmMBxluZTT0hy9fpIoz+imhdvMUNS7sBkR+uuRUsRt
ot7dut0cix1M5aAZcyj714m/TrnFinzo7/K48qAR/3Vy0FQhurOzXmmOYHBs8C3QXe25raNvQWFl
B3PuVSNOIHFvTQ+NgpifEvLIwsQWIZt7mVDiz2MtLBF6v6WcnCHcQScMrkkmxyXzFtXhp2sG6XbC
tR8p/q6eJ0N2VRf8pAOcttR7KnxtwN5x+nk0xxQzKv9tYlYJCMLdozHMtmRuZPfWQCXDpkv7cYt8
mDWZg3WPkkgPzA2HoSqvH+MZGzeCJQLO17Rb2dUaxWRxGbsLt8+yZ1E5Gbgr5T3qydyXxiy3lifa
QdFi1KByN3tPymobxJ74jsXhqyF8jFJ9gYtGVeu7KLXVA+xCFXc4aPF9kSpb3U5BaHsaMoaY1J6E
2f1sBtPEtYBdy1rgRXeWA43SNyeEi2UHRxnPvrNHfKNI2m1rHB2zxq8g4qrxD63ZFoiJ/LsLgx+h
irS9osTsCoJpOgQU49Dj7NP15PTFI9BEnLJ4QH9N0BaTJ7FGwn/WFW9qbUYLF++OUysAkhsYCWlh
tQo8t0bibGq+lt1KIp7D0rHvh7QMj6gr4LkELWdEIfBiKgnUSzPTvzaTcgqa2HvR0E9dWypqVtTQ
qxfT8R7rTBSfB9t6mdQ0f7TjLntUbYeFQmkka9mVA/j9PqRwMo4ypNgp1XsKgY3xid0yuAet+I48
4qcq9SC72OiC4L83bNUpnk5sDZHCQ4vpm5nvnCkuv6ddSZHa1eJL4inlhrdeQ2rW0+egibD6nqfU
o1gbjda/Q+UQC7+0vT06gfiB87hbtN3UvOPa8CBfl4Q4X1TWqI+FVYllnXn9cRDTzyYH3rVLfWyV
fsVdB0mVuy4C4T8r8N/fJt/mwDlFH3JE/LmNrQtk/WiNnVjwylJPXRRDkD5cu07tzGqXJeYojE4a
/q6Rl0xb2bViVAQ66Mg7kmnBq9WAbyi1GJPBeTL05zcS0vaRW2n4yjb4WAx2e75eiEK7n/rxozxR
M8Sd1zfppR2H++tzO6WE1cfwvOVDW8baPqJqWonDLSTjgOT6kmxyI5BBHYIIJkPVBmvgml+0pgM+
Wo5JucmT6RvA4emhVev0lJf8UMrcKF/bEU/AOK6ReqbIrI9oh/Pbq48tmWQ0X2Z5vqlsHz1v3ggq
QG2F12c7l+TFGnee5kJWXb1XAZwuEgjkC+GNYHlKsNaFa0WPsnHbZKOChDpee2FNnlYoGzEl8XWC
o1jT2ojwh5o9H/1W3ypWPBxk4+kNTuLycHTfuilaTbXvveaeHez6GlKZGU/ua4h180rP7GClz123
9+x7vl7uRo5iN/S9yEzUOOZTraS7azGKfSbxUTwaiXWdhEeFDscb3WJ5DjotyQN+5v5SbfylZ7I0
QZq/2vfoAKJ8V9jlcuDudGdENZbmDunQvRrlsNLkUO7mOCfM8w35EaRjgShakmIxyELopLVOt42M
9CJ7iII0pz/jqt6PFms/5upJ0su5RqDX12lgVn+7hozL0BCO/Z5U1UuOgrncDFHFQme7pYZu62n4
aZiSaxzNY2jYeY6i+Bz/c76Md1WeP1c+Ww5heLu2a0GRz0e4XyFCnMDVUWKS5cOIREheTtyYfi06
sWg19mgm7mTIsR33LL+ylbdtqPBtyqJUKsor/af/uLyTA3pj/ShqLWBd9Md68rYUbOMe1z0L86da
vJE06d/JgOO+bUXu0p67iGWfyI+yEEoi/eDXlHpk3IiRYFSriWebKrLnjnV+xX7D140XJUhDSG4m
7JJUVd5jXflceZ11MVwjRh0Xv2cZFw4LObbmBQktt1vqeSe2PVIdW756JLp/8TZqDeWUJB6bBwl0
Zb2hnD0dVZ8Z9iq5H0WkVqup14eFjOF1ry+nqK2XWtlh+1Xp52qoUDhL7GJhudVM1TfQZ3FMdVdi
jnjnF4r5JKf8OgE6fMBWOQKi6aopQvb1ctLt8KLPvRiPGgyfoudIwTq4ru1tJybSdlkzeMfUTj1o
Rijx4B+wBeewzZKk2XU+rgZT0RzGGY4nG33eeMWW/eb1XY1q+AzTmzdowdwIklr3ID7R1aso4SmT
p8BxRnt1keWthlbqcLh2Za7QjIsDPjD6VvaqSeeG6qAjQJ0Qe4fBe5INkM5PxiBKaAWu9zTF2rRk
8W4vq7nbeqxYzEL5bMJIr+79olixuhrPcm4euu59NLXK9WpGOOed7ciCS1oqT4aOhM70DdFZgb7v
mCNJZIbddmh6a+VWrtiY0WsGPgevNrgqrtW8oUXpL+xMfBdhbSKWjJAiDowNRQxTHFUtqi9VZlYX
rKOvoSzr2I/PM5qhsY9yUE6bQ46nbeF2oMstIXTQgZ29LfKgWvwPZ+exJLnOJOsnohm12KbWqipL
9IbWklprPv18RPbpPNP3v2Njs4ERgQBSM4EID/dACV7kUs42bGhGwHUT0EMMPzwLZRwXvaZV83/N
FE6G5/2Iukaa94TVbmWlXRNdHz5GmaM+4aN2JbrUC3yJuXldqmB8eCk1MTW7BnYecFCcGvY0fBnH
FuDwH1vqQSBBhrSgjLHWUe2Jx1mLxgZa0WxLuyrYu73pI1RKVzRj5qWkleIM7qycrbAwKrGEnqi4
jMDgmHNxKWbWK/Kb+aauzGID+3V18wrEHwrdan94Ff+wutp+k2MZMECpVfBJNt0OugLiD50JtLCV
YHOq2h9qqHJIV64JPMC7xEsab920sD3C9kscNy19KlfhvZy1zXjROrlbqmWq3VsqGJLYkC9GKmv3
nl409cRYR8WNGJMnz2ksLyOIvP/zPDGmTBjoP/N0JwZN7kN5WkV5BT1HSkZtcJstKPNuzd9A/pJp
DiTyE5zJRNVFJyYYIh3ZJIH+rQMXhRh3AiX9WGb7LiqypQIe5kvB3iwfIcf0po9cJpbRtkF0AmYK
ueQ0oGg+rIycmMqOH01Z+douMGq+oIXFX+G0dhx2596TgjdfIWyidkq2UepIOgBiitj06sYuLBJj
V8Xt7yuUbTcuclwbxIMm4M/k8hwVV89psOejuJy64Ynt+qwvNPPDs9RhnUdRv+6d2P3oE5jrUj35
yt9UvVRR49yZ3J5feZsuJjc+KDHhdi3CsX11Sx9wWtTIKwcpvFcpRPNT8qt0LkZbuaIekXAEOolu
TdALBs1Gi24G5bWv1MkTCJb1EWWxf1aqoLxYZVMXf1RetXJfulEDS4ejzb02lOa56FYWH/7UtLap
1XDpcflwnK4iKXxT+Cathf3ZFKN3BW1HqX1evnHbr36VU8yByoYfbHkRsA6c+DU3LQ8AbZMfqj6Q
93oAY24u9aeotPprayXDtY+RRzYACgiTaIy+mKt+1ZxFjwh2f32Migl+yQ6hRTnsuUbpcPtGcnz3
XCPQ7WHv+OWbMCXcSk4KbDGJKAUGoG7BH065cD01zy4CP++BjCgBMqJUFIsBcP1yvdKn6mHRF00F
cxzFSig0TAv8veq/+mHg3QpVtylIN5KNAogYxl1JftNVYBgmilpraImUt1YpCqA3vbErRiXeDlNw
3VNBKvkpcuxx6id333LGNdKBCtIKaXwP00LdQghTzYdOju+tEfkHM4UU79H1qVJSnQzZGwYLCfSu
U5T1fHSiYl+GWrEXV89GCmxSJKIfksuyH56VB9F6WCPnF+SNsjSl5tV1EHBIvLq7B1VY7crejuai
C69+vE9VBAMLGXXBzIeKwdV16kEnZ6uX7EPbxxNFldHdu8BGftkxv6dTLyXccQrD4U2M1UWsnZ0g
v4iJkedql8HzYdzDE55V41pY0kqMZXlu3VwE38WYk/KPV6c/xVAPy+hd4W7kQWY7DyNkMhP9Vfil
QwP9OBFR8dhWpy9Is0ML3lRwNDRmene7YQtzoXWhWiC7j379LmdOdRJj8KFwlECp+iAG+Zkn88Qp
w50YlawgW6Bznm1EN2uJE6R9L6/0UCHvn9v7FLnPY/7fm2FYtHKnHIR5bMqcCLU+/nYLFeKwUDgs
Gi9QK9RImC+HEj5jPY6bWC2vv7tiohgXs8MGIQjXhwiTiIyzy81O3rEdIObEXzaQHiPWDlpj93OJ
ZPoC2VCHj2oydkXpgjsVTrD7LXR5JLjYqePx2Yy9Jx/VUIcl1VC3ytQTg8IeDcS/qQN3ynU36v5M
GFOFKvbZ04n4ebBEWm/a0Ei/2hx0GylfkLqTVlHWm/FBNL4HMLx9YB9Fazd18hhKivQWDNbEx/HH
R1xKUogEGW92Zg39ObLgIlIDL98VelihicO/e+8YHvEYuqVa3MZIDi+ipzeI7Grt8MLuhaNGdogm
jequLLKFq5IgD0ZJm+5YOoRs0bCCNM+D9zz0Q3hxQGppbYbSpM53Dh5SMu2eTN7s0VdK5+wn9niA
pFK/inVs2N/iVLuM03qIANYnY3CBnPMQwkTB1bgbovqXMD3sYwxniY8+g3gSwtbaGWW9LQIDfqug
quZ0sG1PpygYqqqzN1ItqrvasZ4OXOXUCLsEBYWvyNpRuOpF1xnQe/62Pd3ErD++wp7YAwIYKt/7
Jg+GL64LoYGSyR99YNWbvnHqVUhtn7B7rjl+2OVYbwy5aFbQRgczNir+AVHibl4XEL83SdveUJWG
LEjZ+HatX4WFHYq6Ic4pQcrlTFx6KexNkm3AOOdZ7U0HxHdROP8/RgEEUXwU+M5cTPaT6GcLlHhh
NkP01vTFtk8T9ao1cURhoUnhCjcKJQnsu/9VGKvAbl7KFt7laQIKAwlSdPVejJns98+ONLyLMY9w
7VFV0TpCuka92a3x5o3lD9XN2tew8MyX3FxVUu3Uc5a7S3BXHxH84u85rqy5HWX1Rri2tjauISup
uFkwmoyuc/izjjpUYp0QCu5LF1A6XCnqWZtORsV0WspT7UUJO+0oep5cEwuq+26JFLj+4gRueZr8
xWA2+cuV8bc/8dtuKQZdbSxP1qCfrcQHtIQ8zWy0e3tn5kY0y7tcv/Enpd+gK4C3a3CybV36xg0y
QO885MFGDAo3X+l1NHQJxz9nGd1LRrHaVcxRc61Zj9FgzJ+TeqW82a4aHsUcV8rsnT09sD495l8P
LLroTB6iMribZqucS6OsFnLku2/QpfxySm386WuvmaTFVF5TeazY6vhZB14DWkUDfMTfzKooDdQA
MpfAmsQhKAMheQ2soZ53lm28uXmy8VIIKIs+eammpvQ6ak4kEDJpFicvjs1GQoWfTfSEh1Wgi+w4
er0Vs5w2CQ/l4Hyz4DpFe8rKODJHRQNSy+q2VAPDrhb50am1e3WbWO0ZRARsWqVoA9fxjor8KTwe
Jkovo5PoF2SZQMbJe2UyCbs5cjhJQ6Sn5Kxpz5lWcQSJo+JzrLRyUcjKsKsqzX1HmsVO1Pxz7GR3
00F7uDQgryQGGVMUE40Vt1BJhnYzz2/Z1Ogu/OH+6OdbYdMUhYAvx6DG9m6U82U3lyAs6A5E18SY
8MoheqAwozgaXaudtakxJh3azqiReJ66lRJpZ8gktLPlW1cOLuruaSq0Rj8FylWt2BfMxPQcqDg/
ePgHk4iSmh+jGcGMNzWS7RDqEpdZW3CZ6QjKoImFzM0fp6pvfruT7zXYgf7T9b1m25OZ3epu+J37
xs8esh7inuN4UFw/4Bc8sXoiA0s6X3a/pqa1VlRN+mW0zgq1teLbYJoILdSJAZl15CxHlKwPoYaW
UACf0gSr9q5QLuxCwwOnZSw0pLM//TixV0po9Gtl6kok72BJMt5tDTLfsFW8ZRaRZM98KCni0dU2
RixBNOqld0oMjYvapyHEtryTk7mK/HAv+Wk/F11Pc51F0ib6/zhJy6N0bowl6C2C07nifzN9yFnz
utb4NQze2Uu9GZ38g3PlJ2of46XVDeNWFO5BmEuFuoShLKtlg07WRxqZ/SzvO5MEcx+8kYl5zEZ5
ijCilTSX2E52PcmYT0IxMHiAE1rF+eB9aoN/cTsweRK30TNh/AJKHeyw3SgIXKlTcNPzP4tx1YVG
/uGnislGY4SwPkPvA9YjZQne8iC7BFBaTozHVlEhs56y22VHCGhotfAIcjZ65e9lL9LcZeC3q9Gu
jbVIjlPfhrBBMLzVoN73Q156C+GmUf1D3VuZnnWYPK7DYHyIZQuEmpZQIAFlmh6lWdoobX9WMXxU
6EeFS5FZb0f3k8x2R+yzqrijjsVMLDrmiG8boAO21fDNaOVwmCna8BJGvrbJyU1ma1+1/Q2a8PVh
NMgjRE3trOXa1ylrqNv6VLeUMPRhtye4qqDl8bBlwbH2oHWeeobetiv2w9FWMgdpX+YZPFpd4rwG
KIicDQd67akXafr4OnGeTB277Zp9liUI6vQh1USU6B2ykjx90FC/6Cq6zLcr8z8S2/met4b0w0WS
hWRFgMo8Gx27K4fv8IxA3Bl0xhvcMcEEMCqA5vbtsgv68mWU+gEqrQLKiakLz7h5cWR/MSgKXKy6
BlozpWBh6Wuue8pVu4VlbR9xI78FfUenS4pFpEFyIMYkP++Pvl5QpMmgX0V4RMqPyBmiQ0RJwYrH
JakVISqTt5wvxiLRz3mD0K8Agal98SuVhwT+AJJqFhvchbArbb9KOfS/K2WVbzTdAPPWa+ZnmRFy
raqv/Ir7ZexTTs6t9Zfq+gN1MUUMhQt8R4tKg7o1hNBYUnprJxrKNwBkikscucwG09oVU/P3+L9c
n/O1ukEV5dkX0x/dsiZeUKTq1W6IG/V51H61ZGAhloxWZnSyC7glAGr758CR/K+ql6IV0SKJWRZU
fIOEkc+Ex5U1Uj0RDGxltZfCCnk82Yx3ZWK4Vyin2jWK7eyY+9q9CltHNQQCgQUCVKlMYDhu+R7G
8O+k+VisGyDPH0NpfrWzIrqUlDC8pIm29rlBcFpFcT0aTZDI3PfMZdMTJALF0Bxcters45ADYxDC
1wMJyBTsx60GJLFBTyzbgLuRbiihFbB9ZPVdi9BeU7QqIbfmlu9j3vcQFxvR0Zi6kiOh3pwFdyh/
gJi21k2Y67R3tlGOiJDLXuGd/3gXUL7WbsSo7Ri/KMt1TmJQmES3zrq9TsX/ve+7ceN0kb3UIRP9
JCJ2bFrXeFFTxTtafoWcl40ojNyGE8iBB1eVcIXohLNUpy4YO9RZ3TSiGJUuhQnSTnLJhENwFdy1
IPdOik9cXzI+08x/l43BeK2qVF2BFcuWFW/Aq+ZOSFqr9JHpkoxXm+TESc/De9xVKMXXXb+SSu3Q
GFbz0k4IzxSCGgC+IUymE0gUNilvO8awRItR4RfWwbxkA3gVvW5Q4YOAY5h6MucKSDjfgbMzLz5Q
AL63Vf9daQqOFynKBDq0o+zt2d6otnxqckOdC48cVjkpC7/XRK3mlU0+3h1BdVilpS7Qm0TQs7FQ
aBlPZhEc3LJK0XtVfNBiUbMzNDf56HR73vE3dG8ssz11uU8OgTfiA/Vsd8lOVF1r6NXNfI/4CKRf
3mxUgLhkrb+MC77mgUqZm6Vr0ikE2bnrc/5m+P0br6qnQLJd5PlVj/1wk2iSdHQ65Xcjx8XNgJMD
hap/7DXIy1jv6+2QdioVCH3/KY3ZuQHj/MtNogXSvvH3NCCiZ5aAnai6jFZtwzlR7uVub448sKwm
JgJHqjtTIW75ZuXqKlSNAUJZdzcQjflSqVk5lwfPORgGWl1SBKevTHn1W6Cl4Q5qnmEuuqVvmtCt
62TpplE1gpHDT1xjBT6tfCNxmy0sxbI3yHuVb6ZKwMjUC4I70yibIeqWaz4JieDEG/L28J/l0VWs
lDfUIGRV9wpMZ3gdtGxCvPEAmpoiEJ+Z56bvvwLoan659laX6+onyeBk1kdKfjcpp1lWg54eE4Xg
vuEn6XogznuVgUvOB9/IvkZ2uaFGr/6VFIhMEGj5EvpeOU+DcrxGakBRt5TUuzT3h6OOsjkEH416
R3o4RKUlsH+azZz9X/2LW8CPxIzktzqOLcAETsY3jpr4mOLbdQ9zw8VwQACj97gyqknzjDjnTkpf
AY0qwbawkLuErQYS63GwkNwM9ahEl4pGDD27phoAqrLhLfvXnBQF0JlSONKGv4/sVE5NBeZkgT4P
5N2Ep0/El4CwiWGlgm3+OYLubcaOHR8xSlXL3eEkUffbDB2a86MxMo/dUVevig4lJGHrChdgRlqp
nxBmudtGdEuUFmAhBLA6zZWNUYceExEEo1UC9DzDMpuJy8FTpssxrdaZ254eI0XrBvu2dQt/JS7/
5e9Dkk2A5ero1SogOvI+ylp6JKcIpGzqBrVXbTSNm4Pitt673KjagqDJuBGj/FND7Js13VGMklSH
uUuSXwykY1+mJftakd7EkkGDLJzoiiU7sl8L0fXY3jyWFF3YIdaGXlgbfoPyrqqJVqH5RBogQQj5
aRNXHQpSO6Mr++QxIox/+fwnGxuWTeXURzI8OmQC9zpPKAjXWvvSeJZ9sanlis1sPDztet+rKFiA
mRAenG/tSzyhEmsisWSo/pmqlrw1qokQhPDrd7pGUpb7c7Tu/MY+ltOVYoe/r4SNo9Lv0b/8/tMo
oAT7sV4We0cXNtcoUq1d3VNPCBMRFbK2o+v6XFzq+siuQ1w+HIQvyTx15ttt9ZgqbKWYLy7/NYl0
ibXLFaNeDL6VUCgglZugBaibxKV3GRPPo2ZDYVtZAtMpUofk45+BIbK8E+XziCrj9rQ7ERyz3C+A
2xOqRo1pGq519QiquNs//aRQDXZVMHz0hmFta9eRV1Yl9zs1cvpdCzM8VGlTH42wYRfImasvn+N6
njIuXIXx4f/oq7qnggsEBArr0yyUz6mdjl+9zCyXcpzWOz8IuhdVqT+E3S2RkRmGHr1mP2WbF6ue
h96FIl1SNEeXfNnrRVmZEtsOX6s2pB4R3fB6SGfHojb3oCwf3mIKm0vnHOWvokPuj1mdIa0cUlxH
YRONFoMtBsLLXQUVrFlrV1PwdKqSnXVViiYdjCj8slJp13YRpanecHe1pL7mslpc4zx60/N8+IAz
AXbCVeHn8r2+l67V3iu31bhWEUa8C6zz72tTg3gy8cYzZdowfJuZuuq0XOV8BVEUkKWfpdZYBzWI
e3j3QWj6MqenIHT7V7a63qZhB74Qo1KVxcdqdL6JwbjQFLZIe3AJcTMPxnKlaN5ZG1oQjXrhHEWT
NCS5Z4aL8G8rOSGCCVP/OS6urKLZyHqs7ho02Zp1LQXuIk+JrqKl1u6NlljFzHWlZi/61mQUV3/Z
7FillJ7IJBsxDQoRxIhW8FMHh7q1vHNjd78bw4IuuA/HYvXXAAUD8FwVNuLlf2YQ3/POiZ6GR74v
87/sYk3Xh30dro6t6PWm2pFVI5A81QaJap9R6bKtoWfUav1T9iPsBoc0StGehUT4bDX8nqbHlU31
0HM5YRNr/vEVpr9WV31vr5hFtdH7MZKoZoasw3CbjRMlYU4lQjOQpuuybNva0XRJX1ylMKXOtDg4
qH7O3cdytRMUXvpJV0dkqCAVUFopP5mDCxGxEqTKIpRC9M3FqM7+oWudWTXyRQGrzKsrh+B9UPka
pXqbLEU3dQ2kk0MQaeCGw3dNCX+qE7RJDEbGjV+JdcfHvZBgvBSKFLyDZXR2ZgudoXDy+qLkdlWo
oBtYn591PAcPWe2Fc++7x5J09NU2TfJpfCeEuUqMElpaE6nBaZKqc5aTvjygD3n6WURmdBGQBvYo
1RULFTzx5Yl0AIP+lyVTPsOojS6AhasHXuL/v87jcSrj47lG11MsRrnyrkkHMAUEmv19KbuDOQdA
DzRsaqhsrBfpGHOfSPOGckWpCQ8JBasHcVUL4ziaHM7V2ufkNjmJ8aBS69/+Dy8xIUrIqEN1BjT3
r0XE8GMSSszRodllnIj2kdNU67ZxXgnwSntf743yKC6DLvWosMI48IPkpkFRA2g/qwVjR6Ej34PA
JRoSuki8Ex2ZZempd37UthsupjAiUqhT0lFkIv9zUlIMAQgoqLuhkTR/VXdlutOdHoIUClQLdUKT
lpzPHzRsj/6f4UrupO70p9sH8FSjQgI3mwL/UbWIo37eFUa075Ww9tZPJrdaGx4PEBpkWU5/uo8V
YDDqoctJOoo6x+6qfCJXo11FU5pqc0RSC7i9z92r9StpG1hlwmfXaNe0ivUrWm5UjEiIzjxtDvfg
RRVZJF6npcRAZqGPOqhkGJ82WTY/nGis92IlYee+uqjAj1NGxExNycKLZJWPxxOm0tZT0rPNTcwJ
LQpu21rdBpyxKN7Pe8B93K9a12nZoRbhLIWwA+0RtQtp5dIg2TU5DK63kPKw33nTxFw4iUsXxciZ
EtrV8rkRK6ed3bP7v9iw/c8uVVQhpQX8ZdW3HHxG8A1e45VnFzgzbMNTY3YXbzB69FrN0gCYhq3I
rDcisPpW9KyoLM8IfBZnyyl+9EYBqvqPSXgMKvIeDYy+iOlARRy1uXSEZTWYuX47vMcj5ZR949a3
vkvMZZxL7tGpW2WjK1W8UyFwPqD55q21rC4vko4yS5gEyX0cCw7NrWG/xU3f7qUG9fEZCRIbmCaN
l/TJIS/2Sho4B9X1GIQq+Peg8FDVITzoqj+TORjLsRFesimxGAahdbLNdil6opG4C+xirf7RDl4U
zq066Na5U1RULLjmojJjfVd5FJt7gS+t9WG0X1up5NCaqvvaAFNISvviBCfLMCLoH2ki/o2vNdS9
iW3VZ9F72D1nx1lQOpCAGKdau+qLi9DQTnjIcRxfbciXUSPqjI1uebI3p0ADSEJV+uvn6nICEWiX
kjh/2jJ0wJejhmCKWEYs2BTNsCatziuanpQxNX0a1dvc97PZ4yk4MoJcjqm86tU4eHMTZoqjX7fr
53NuTC29ZIRP//ur63oUVaoE0Pz0tIU7POyPV/c0/XmFz2cQ6jYpkdAzN4+HTDluAFRh+/B8zNCy
YOBJycA9H7UNJHdJKdzvVygWLIP09yt8vFuBb0P1O726x9qq4bHf4dUJb7G+eIUVxGnPJ9lNrzCp
H5/f423pcorAo/73qxOzkRDcSZ4NKmp6I8TsLEm/hGpp7J7LW6Qd0SeTwgUwvOIF3NFU7yrnx9xs
7BupspdKtZxPim/g2EtdAJaKW7xnSjrPTSk5ZaqDYPeIlAAad2duTMZLqhKR80eXu0wQkfWMdfUg
KdpXMSiaAjCGZjjDw79sKZqvCYCuRD60CxGzt/Pox9PfQTIPzTGbDactI98qsdcrJpr2pO8XVWgr
N9/L1BuUWAe7r6VjOPWGwup2fshbKwaFm4k46ozdtg8PJi5u7UNHYUN5PK0hGrXO+2XSWvm/bC4q
hY5pVefHowxhRczfVWfiYcSsWg9QBTHzZCe6vTJUJ8DNj56Y1dfQGRVmAR3pn+frqx3oA8W+CFMI
4cMGMols/ny+cIb/yuSYatRpUlyH/tFSq8czFSa43YmDIgNOto8XJGzaZ+S1zeMtAeyfr+UwAcav
femdo+am6amSFApYBy84iysjRk8YNFG+EV3LiGFyL1QQCIFeh4u/vJ1I7rcl1Y7PBYSHaHgENx1+
P8LTbEaILTl/HuE5EBfN70fJKEKBP579kNzCkSz7yRIoM6FtNh0r1ZA0Suq9aMt2HjLr0en3ZJ1t
0u1lcXIcpBJ62a+vGuiCBfkc81XybW/eamn/YaCUOFN6bfgWZvWxtFv3lzOSq0n9nj1hS1aZrZmH
NK7K/kT2v1u68hORKOnDT1CwQpIxvavU9aAu7OhXSpc4mmqafOLpKmvTb629JbX21kntcttLfHO1
zBIyLOy8FPc7P67hAFQrb5BPm1qFLX+ttclWjPSaM1UcpeSS0Y5PhsPDamnOrOePYAmiIuUjqPmU
U5QBa+L9khKvGoXtCSpZUzpbuaYInd0K+IfWQZVvg1IJiJk63ll2wIOAL5YgoGzjeaQm9XGsTPkW
ytVd2G00mhfhWNY77u4KNZXaIs0t6RM8q7JyVNckkcz0vjtmagPpbqf7W34aylKYOSHuu6KXX8Or
Mfo2ZWBmXEP+6lBnifhVSxCSjG+8R9Ey3ldVXlOjPF2OKqwVtqHsOsXLiC/6SK61+XIc0uTuoAO4
aXrEEWzLjO+5hKyCmYHvEN22oeQqzORfojdKtX12QucoZsL5YtxgSZ/Djcx/8dTY6QZkSf0qOl2U
r2Fur69ibhKOqIMH8kn0eCUwEbt+eBCucQcIsCFUvyV8IL0mnD+3/BRyeabnVUCsnkbrlWAuW6m2
HIPgtw0x5AIfuwIobBD2E45hP0loTlOEo9mM+c4dMqDGf+y5MQUaWjniRjq+RaitoJxWxO+tNKjQ
//PPL7paTsxTC3Vv5wHSemcP8CYbRXihXH18a5DLnOYoqROfNaRiRc9WET9PTIWdwDQltg3S+ZIL
SmDyHRRujh2q4EcxOpL/Bofk3QfQVVdDq09lHSfvOnKw+7EOSsLxTMraMVuZYCxWYpKRyxIo34DD
Awore9j73ZUXUYYpmlDo8jgBOjzxJNkjjBpYQqKjUMGMXlm+hIS1hqhRr02klbAtB9Ey4+1aicEO
8bYzecZHT5jKBpn7NB74CU3THVLae6U2yHj1OQlIiFDvUuOFHBNYiUCwsw0pLgDB/Esxqm8wOwD7
CaYyccRSL5FeGGvTHaeauR7aQ4Qyl05jVlNlNXqyBCO+VhblU4jeezOlQSwK6NJ300XoLkoy+Z77
JqkWXVUJZOvOpoMhautI44QnyYMlXLLZvYo5mvGl7L4TX1s8VirSaJt3rf410qlUMCkMf2lqol51
HCRHTc7I3EW9twlkyz37lpYtbCVK3tEv/ZFYlvEz7q+PdRC9ukpIrXw2RlcDvmqlqwPrw8IdR1Sa
+viOgG7+ig5j/tpWKEFFVnoTprDSUVkOG5DV02DRJMUqI5K+FKPcG6NDq3dARKfRHD7l13r/XIt8
3BTViuqDGLecJFk2Fl8y6TN1mvZ1aJNFAYHze2PYCvCLQJuJrpYb1sr0mwLq7rp65ySGlFPUUz4x
OWuJuyLx0b4oblLeKK16mHsz8fdpNqGjJ6844zdH+UiPdn1j7DsJpXDdkLrjxE+xQPSum+vm2B+F
TTRAEfpjPDVjWJsLJJ1wmWZ0UPcOYFcZEX1VhqL1OSxsYhQ6ONBTqbmXqzicN93onirTs451ZvXz
QRvtr4Tgdh7K1W85ovKbzK2KNTWZwYenj2hLxPZXaVLCTtURrZ1WQfma9A1lvar1NQ2HdwXxCY/M
xsx30w5cYxdcno1Vu8eKjc6eYsbCnkW2E23R3/NnwiUOrN/OXgDrsi6nx8iktGlmEqqbFUZd8fsX
fU4XqyLh7QmMdLigoQszXweUR1QHtEP8vUTC9ySqA2p6QHp82JyoKhic4LtsNsFJVAdMY/Xk+X+Y
J1bRjX5rK2VwlkdKBaSKRLxrRM7NNzrnZlfAR2zzKiyDTNAHmpx6IcaEzbTrVe/UI9qtzImNKNpU
HcxlPiJw6dx0qws0vf0xnBbLXNVejWC+A9Uwbz4aK1BoJhxMtNq8qdmIPLYFzIUxYalMQ1q61LMv
0NaEtTGMwqVGAchRAZVtl2U4D8OofFOy9PeVsDla1LwMfY7SeBB8cbpfiOSWH1ZupluLArelMLte
sHesRifZy90K6RioDJIu+BKO8ndK9turHzXZadAGayb8q1SDKiKzupOjycnVVRHGnZY3nNxlH1CY
0NbwO3Ps4iDs3FtruDOTZhsaifcR6iTnJ3+pk+J1DAXbWnR5dsafZ9d1dr/MpmcBw8y+aKzfz65l
KzXvVHdVwaISFl32s7CUMxHZ7GMMkZE0o14+urVT7IsMsseuC6L72AJRIE6T/aQafB7VvX5uNDVZ
NLrmQnXpIQIyXT2bpJFQ9m6jg2M2/7YLX13W3zzd9u9tq+8VVNk/3L6AhyyN/GOhNJTHy262VBPX
eu/V+OwGtvIj1LIbqLjkXfN4WV2ZSftQG7sj7BRUjup+9QlWfuuxjf6huPkXpLn0u1xK6crOCb5r
QS2fOm8MJtJM90skeUvhCh0Sik5OXr1mVH+vWr3xdjKl7GfYo/q5qgz8iAcdlfZycEG1jbq11UJn
wwEjEmRB72Na1rNuHOIvRh58y5PK/UYk4ZRB0PGzUMelzG3fnzntEdKTDEFSE/obKkZmlH6s9Cwp
fzq+fEFMrfmmtcHPsfWNjWQ63UpGeeTFBbyX5S/QRWQvbVlwAB1cZSVs7aiXZwrHNmnWZQ8P6Aq9
uRPrhDFQmBuy4OanoXPOAwMU83RFJX61aOIsWNY2dCJLH4YxPgFnX6okpfl75dxoFNHtMVq71CWF
dh0sIwvyItLdDev8M+Vh4119TBHr+0qmLMM+qFex3UqzUIqls2t36j4eAMpFXlZ+bcM38MfWt7hs
3Dlk48qRD8w86hAtz8tpoBm+J9Qhfw3NLlx6JecAcwCikssd9GpRaH0b9ZyKjMb/yLuoXQV2KG+l
3ECxI0QUW3j0rfmqUYN5D1Ld28APagPeM8t7kygvwgFKomQGqR+Qs6oq16oUqLwF5IuAYgKvqz4s
MNkbKU7yVYkQjNVE/huM/+o21p1uafey8cUcmkVgpcO7W/b6xlbRDRH2Uv5W90H82SDntm6AH60V
JzC/xElifNFsIgp9LFvrounizyH+JsYiapxXHKu1DZIt4/ugVQthVwwOqmGVqMS8ev+NgPJGPATx
HWsRSMFaM2NpXho+UmecJfbiKp+6T5sY0P3y/3HpdEennqLRF3/N7UHa7+CxR9ESij/RlCE45SLI
tX/Z0qTLzjyJcE0eAS2iP87xNIA+gQ3PtvHjL7ta/xdr57XkNrJ06ydCBLy5pfdke2luENJIgvce
T/9/KEpCT8fM3rPjnJsKVFZWgc0miarMlWtRcut79fmD3fWy9NyA+G8jc1hWVC0vu657S42qfCim
ykUEfjmK/DJR9V49IE5zN5FlKwkiURWLPO3C1wdllaOo9+Blhrau9R7Ck9ZxNrmm52eHk96Oqtj+
KNf8P0mLu3vPdPJjkvntroLl82y4MOrUUU4GQ0LFL4IL+eaHFZwAbuk9JUoLQ2zIZjRU5QswgOxa
mpq8MZXWXaSp4XKwvr8X8rCDI4GTqWmmV2ETV27sGAcqgy6ipzmhB5VR4hfnioRUEHfp9W4LywQJ
wUSOV/4wyE8Ug3uHeiwBsLr6UHDW85cAoLsHMWrEdbGyAuRBRVeL7O6UD9nXrEzkp0ovmwtki6fY
c2HtVcOAjK4R7URX15Vukeahex8NunGrO5H7SPbUe67VZiW87JH9S6mzj5epVlyhipccB2MkT9i5
4ckv9fo10MtlNGjQMVtECke9bdai29TRN2rjh5udtNFDytnTqGNAoo6urXOzqOG9ZFKCWlVGxmQn
Z+i7WqZRPZY2UWA9Ds6NjPhhVBvBueXhL8ZE43V1uW5Uv1ybpjLGAKGbm26Y8tYDQbJPAze5ikZB
i34lFyaCdlqW3m1BPSZUK3k+KqAmcMbJWdjEFRWc5U5uSHDONlfy3RVsL8oC5GE+rtu4JzcycfAk
TpMcQoqatjH9G/Ogs2ubhh8o58VRNfdHEB94YNjfw8L9oTa9/JqU0ggsqfKvdVbZOxjhA7gWTf3S
KdTv5lpevCphHpDfKNrvYHkNTXN+aGX4HD6npazzhBrMe1MnFgx1bfJQRBmSpn+1t9PgBxuxDRRX
mkVs+D8Kw6vUiwOemZIMeVzrAAvO2agpYCPD7xCcD7C6DMNRXM2NZSjJVokaqqiRd3OmxmcfQtXj
dBlq5XOrkiGehd6EXZWo0xe2u/NvPzE6O/elUqxjWXd3EtVoW8RWB9BGJik+RZLgDpSNfVh5wZsf
JV8C06muPLiDN33KgsfVq+daPaHh5ElMGYtKPZAy7JbCKeYEC/KLag+isDxTBh4bY0dlkdFb2osZ
6soqiYbqGitqvFPkIgG/oJmnIozjjV/2yqNFkdiyo5zkczdajwTZJyA/2y+SVguXSvbAZRvi61q5
pNyxftQrniBJocgnBa7aQ2pL3m4s5PGa++mwGhAyfe06Tsn5J35zkpNu5KQAwqpbEOCSoxXw1vjk
TWVSTkMp5EL0RQMkLwTh0IxoNEa/RsQawl343OeIvirZD0PXfh4qPXnwJ+prpe+yU58WV2EKJxMI
BOMcdvVWmETT6WpzJVawEHNmu7hSJ07suw2Pu+vv9aEG294XlBPidElUXW0/zU7CXx4DCT36sQKI
pTlbg8DWcSzC4lBnnUMIvvHPdqVpG/Bt0Q1efHvFwWV4ygajJmGsFdMzN0ecSfNWdkPdmR7pyhHG
FkgMkoktRCnraCOMoZLaxf3S9mBodommDUd5UIGgKZynM6+pntouBgmuuwSrEznZyk0HMWKf6/sh
KYt9OkUmQxgZN6NTxrdcEqFs1XvW5SxZmnJVfEJH2IcnlNBiCzEp1ZwpW+Vh606HqAXAwnXbFVCN
uZm1texhYUyAj7aQggMHcPTepq7lN+6CegnpFMZJ+/rbrbFAF9o9FTOZr/10cyvTRbQMN4fVhF2s
Zk5u4Freu7ELMcEJjPEpqutyK8U2yf1oUJ8C0ywffH7Bzdo3iqWrUhTQwkhwKJ1YfbLMVN1lnkEl
/+RsI27zlFLaM7nqeZItFbBuO+GqyHV8aCTg2qKrWzWCl06h7jqLlBC0QfJT4sOsaThG9Jp7nHqa
UTU/1SGbYf79ypdohErCr5VvUtqy54oh2iZWsbAJc4ULr9xyzEB0FTzNuoqS4kGSKn1ZNZSal2EL
R1OTEDokCfCFIvJz5jfELUJ755WZ/YP83Ivbh8XnPDHypSUV+qMGSm5Tw6N6NsNI2zdDou2QYGgv
YkWoflJIuVxYs9ve/1Jm7E55dk2x4/uKRQJ6Z1pRb518OUwkhTqwqL044/zdKeiDjYxYcfATQtuj
sfMpUgwzvU9R2BmSdQL/ECzdkpYnD0GdZy9FU7xknaZeBrdNX3iVGeBGg4jMNDhKGVR3tlYexKjV
VCH8nUa7E6NkPQrYnVwTfU7mEoY1NhWx7r5qLmBoCvDvWvzZDuSTMamumBbHE891PqW6OdGNBs3F
CSuAma3icjyvKQiLinZRaVb9fdy4npR/L+O4X+galFhy3n2mtMM5uVL5s6mbaljHWawtPgx86Jpl
xWmL4khhH4MM7hAHCcFk1J2TXxOGhnydQ2tocMIvgv4bOzIImfvuB8yHrwiK+5+cBJ5g6oq6axj3
xq6iLodaFzu/JiSEV9Bsm1tTH5wljzfe9qlpKDA4mooNj1yvIS8ujBmqqAhLDxGZacPl+TUGi0D3
9FNXVe6z63XTF0WtEWakm7ROuS4bA8mLyRmVAHM7ajp0G1PXbxx4nBFDvi9l5U5z8aXmRUwdORU/
Qni0tCZXs266JVufYBNznqAu0hujVR5z8Mw0qdfemoSfn2rFuaH3F0CSe5QfAkgHjFUeDd13OVee
UrKMX9zWrBaqZTqvKJgNSzR3kye5kYM1xNNHJ7HgCfQHOFvDMdv3IHFgPlGkbFmX7YGthg2enVHF
0uOtZNjxKovc9CmZmoHMApmGB2GRXe/kWONeZujs+6ZzVpXMGNHtpnxaNt1kBUSok1divByICGct
fMVV455D4vLLQu/tRerLz5FF9ZUJJcN2IP20Md20XApmIUEcFE4FsHWWT9LxwFrlsUJfJVZfLZ0/
z47Uq+jJhNBBXj+jqVrdFDiHD2WWlisvtYzPQ5t9sxIjecidSrpAD03S2+j4HqHzMEUjH8gmV18T
v/lm8J595uHSoH0JLCDUmmAJY/MNtfnuklHEtA5sGySxYyGZqXTVvvQot3bhmxxQC0JgSB5PfFv+
UEZ+INEBQfGubr2N6YCwhO8t+Obwj9FKSdlFSijtCAB+HUqIzRMdAvICPvSftSwwRKZqbr3pg+5u
kTpJt2aRNw++mZ9jd1CRIdM4+pfJn3INswtBZ/9mhcVDJ/nhvu8D8wiJN4yQU2PEVy//khV+7S28
jnrRLGh/dOpG1uRtHxTOJz9zu3WtyeXR5gBx9XiJy7Bhk6XB4LBBdVu/lmPjLTtikVQLFSFM0Y4f
Leomsij7lK+a0oxflEliFfKUdOFaec4nathksv3mw7X71bYDmFU6Cs54oIRbs4QZxZWN7s0xgWuV
ut/+6RnDtvQKEneN9tymukOVnvTgmemu1iFbGCxIR4ZIXdY1ItNd4tvbCE7yY9ZX/c60pYM7Zula
GZzjGFftQiboQSCm6TdtoJmbzG0++VZao/BuB4sqHYKv8DLdbKOwvud8eaByRgMWGvSNI9X1AerX
g0N98wWHScycCoVLOoBLj4CB9J4fPogGgjLlKEWw0k+mSJKgFUtsY01uRzl31qCc5S7/1Nv5rTBT
ovFZ+Uz5eHyF2Fl+ySTlFZZC66KGeXUejPLWhUB58iQMj4HzPZSb9CRDOuGE/bD3LBhQgPdn+km6
uA2Vir6ZfO5AZWzBpkPNNHWlwbxOka1HU227S2PWFK5LgNp0KQxWpdz4R9Vpzkrd2HDWT4jDCZjo
O1yxRfgW5T4YqQH6AmEXDcVY4OmFi+g7fvUHm/4UFu3hpUdN6VrE4UutZNWFQCvfpLEjw9dV7ats
p+GCIotkWwbtN5tMyAMywdq57y1KG3U/WLLbyE5cPYhBSOO7B3QRgCuP0VfC+nh0ijHsnSDKF/d+
oFr9YqjUGFBd2q7z3i5eCy1s1shg5lvRNTWTx4+jwC/rjdS/Ofmw7GrKQImyaenxfmlxaj26OpV+
ywlUcYw8/ZFUsLT0O2QXfeeQVsOtGELjaiegWrt6rTvaN851xUIO66+dbrS3sU5IO2XQfJbB57Hk
exhK6nJowupHpz91tgXLT+Q7p4I00wIWqnbVRxTPNCFS5IHUuDuk8Qg48XW+JTB53tLpijT0LVHj
giJOTGKwzSiU6jp+K0VXVvXkIinl1whUT4bS2XMZyS3PIGihRNcKvPE82ATLeM49g/nsHpMmW1IG
YT7nmZwsAmACJM7792py49SNI42nrm9++TsxOeEhBhweD3tt4O6/NessmLKHIP5RuLl96Au4H+0G
fRuqbpJdoFNhRX0mlckl3GQcuYeNlmvFdbRLi2JLuSGG492cush2GVv1Y2qTl/P5+u94hpCcy6BS
gPBwvELKnK3dIJAfmzGyUBnq5Oc8fihLNqCTXO9D24bhrtVRhA89p74OwZR8ceLys+qmZ7ngmx7F
PWrrwJmIcmlL00JyXWsMfde4o7wDK42SeabGsINbxV4xWQ1w9/TI6Aoy0+xLKUheq3Jpfrfz5EkZ
kAmqMllGtkZad0aY/+CUd/H5LfzstbzCzo8yKJqCZlcO9cXmq7SNVLvb9oY93GTL9lZwQKtvMglK
1UzCH6l5JpMFdJwv883sa+uz5cNzWrRK9UiCqdkUcZ2BdSnBRhPGYs9V3bJKb5ZpZUVfi6xf+lkZ
f5f9EhGENIhfTKCBmxbqk+M4arC0GGB5fadTyOkPZ7XW7WfbcRR+sjdEuYovgW9Q3mnLxcHVOws8
Yfdd8SJ+KG0LKL5RmQDhm/AIFXG4JnIzXBLHzBetYXwNldx7phRx2CkQp24hPXVeOKNDFZl6f0Jj
AYAwTYbHIdE7yn5KeVOmbfMGL+pBeARmDWK8ID6ndlW2bfpqJ1tevIcTwtwr5B9O/C8jUn+1eYV6
wlkFEPmvm56g+6AGwykl7LvoA8d9NnSdcFDZHybsSafBEFz0oAX7Oj4HAPWoqCnrdWkgU+3xXq5M
FD/3PFyk1yYc/YXd2qS/p9GqsVGcMfRnWZ64SN2MTVHNg7QEUqHpbbdvGqLXo62kn53Y+t6BNL0V
TqjfMs3/hlh7SgG0s8jBUS+p44NhwZHNPSJSw7Zvo/TRU6fIddZUf5qQZyVBo3znlPO9kAPrpYD6
aa0o0Wd7KPMVeU/nlkwNmGWYVMkd7VxTUiU4PyplNZZglny3dG7C0XFMoPkhSezZlku9SfSXH5Zp
FeEWE1e62fe174vFJuI6zbVvO4LNkuev7SxPz5JXIUAwxhA/tVp8AnXxhwVg8hxoxjrzqycoqIOl
OqqnsXKOekIc13Js5Zwj6r4cB19ZGXXd75y4UvfokAzXfGqCXToQcgFlEOxyzwlWutmob+YAn37Z
9z8ohhv9jhM7tFYvJfH2RVU72bqDIImfy9gbD2QQlr4uGQhF5dpOHgCxxYWpEKvxrJ0bSemSjzzf
VyX+5DsqNDA2IjCanA+nkWLVZaKRjg5NrV91RkSEXh4sSuqapl1EdfMEWVCyE7a5oSrsl0tlq926
szptwW7krJMqeLOrjjCMpQevExvlqk0M7RY5vrPxKc52E2NLRmo8UWCU7jwDxZtOLWD8CepzV2rJ
E4wK7KtR2QN7pfd7YVMSoC+wywIHlewbRwHru6IShhonOTL70dPYJaM28UWWpOHg69l4AI/Nu+OS
wQgo6j81YI/YCEafpIq0Q0cR7rqFgHmXFL39ICNoKltqy6EHpXnqXomVBpxx/KBZxl4SnMAMp/tg
JGBhA/NYFdaorjTfcSF36R49ouGOYZLCH0PJPNcgFF3q1R6kzMse2EtP1c7IRowmuyYP9O6LiRAA
4oY+mzyIuF5Q+SKIHunPfH5MMDpLGN7Tm91MSsrNi0Ux8o3IZ3JvCvLSqwKGsPUweYmBsKjcS53/
KTpIu8prEqbRyrLK8QbDlLPQlLony6KNt7tNNsytGts6+FdcxACnBf1qAJGcLHkXRkvZQMC9lpry
1DtWcWqa+OdVDNUCDN3QMEJ6DUhZ+Nwv+SXicxXL7SbmSXguDfSMJdnIt4niuFRV0vAxcPZNbRG/
T8ezUZo8AJLwoS6kiK8/P4vsYC00cGHoRtiEEpLSsB6ErbYzAo0VtKWhrXJMqlySdER1Qf1tRzlN
V1kxXBrogG4yzAZLzfW9B59XvSU0F5Mt7GDN98abDZjoxJeu6pQVvII6j2lXPzq5mmzrUP/c+m10
9ttvBMHLS9wM+caxXdhiAhSIKhfSTXEFpzI0OeJybmrr0hf9QOgU+ZHelE2EJiz4qqX4swsryh8G
8hYLQ5fqV37vlWUdut5TYZcotYWlezVlPhRBBGlPEB3NBjVitTF4tExd0XSQelAF6WR9thBDak/c
Ou1WUherN616DAQ5k2zGyPPwBt+5m2TCcXuqwkhfjBSVcOpVp1AfAm6CYEk0ha+wLfDNZqN4snYn
cCrrBvnVXoVfaKJwEn4dulbwRZunKINHIA+9eNVYin6oA+r1HcBcz4pvVo8cpxdyn2TPMD+ugUlK
D9NG3W0q5U2LneJUJoF77xp5kizDoQs3ELigsZK2vbRGrlXaxsB0Hys9+5PSCTBiadcd+K4Fi45M
1YORReDlnHjcGo4L4KqUXn20rR67IVnqTVk9e8NQPmeJfcshE77knlQ+O1pnLNthaPiFpWvbirsl
RRGu3Nq9GFnendt8cC8p8vLwc4ZvXhKW+0D2cwo3vOjNjIhNEocMdmI0oo4ajDypMjHqSghXpZH0
JNu6/MjzYyfMvdWmp9jPQDZx0AQgOfqQN5DBNLQqXlEPYb4YcQSBtwp3OBVV5ktSEfsGaCav7Klr
DLKyzTMe71JkGS8JVUpAQpV4LeaqTuttYfhu1ve5DchhnvYaDL84s8OrNtnoevCksVTU9gGk7dR/
ia6KSOUaZn55I5zTDky6Du3ofVT2opTQjZ9v73P73l1B+CNvhbNGMcWq9G33PhqbVbOyKLPfCWc5
6AA9tVMaVtx39KWlXtfRFtzozrCc9tp6g7VJgjE/2dExI0L3jNpXq8jd81RJ85yU/Sv5OeecwSyw
g+EBdn2t765NHe8paXeOlibBxiJstfKlGKnMuptarYsuOkgFV87VAOrSVD+SHTnYHfrawj8tg3jF
+TlAsB11Eyvt2OIF5InlMEagjtxFovR/prnRfslzX0UYXTOu1KWHuwDeqJp02K0xopdGRirMdFL1
QEy9XYZO772VhI43GjwHGzGqVMh+1EWMusg0mulA+qqsvXmBrb02X6oi8Xaqn0Fa3hG2CxOzXFVS
UW5BLvPcsr1xODjIVBjr0LB+XcbTpa4khbp85/DuUk+UfBNN1V6e8Yi4rfdq8udRtDysJGiAXjU+
bQ9ujBDR1JOMTr+G3vAoeuGYZpcCdJ7ogbEyThoKPYtg4kQfS0ie7L6H73xaFYFObTOxa61CU9Ku
gyv/bHRpb0mUHM5mNvz5IXYBU05Osz3W4Vz0h8BcfhjIvFBeFG4ybGdn4UI8grOOCdf879u5LQdG
o1SUF4QJNtR3D5/t0XRXY+10p0FJ5bOsEu5qVICDIWdkf4BsIpgUhURTTLJC4irWjIkHA2HY0UJR
SNiU31dxNiWZW+RpPwwIZzEKay+iH9PKYhqavx48ChBZrEdA1PdVK2LLwJ5ISjULkMyraBjTQ1YF
PxtqA9MDke/0IK7mgdlvHvjg9y9c5uWBm0F4L9af54nu7DPf6V+4fFhqnvuPr/If7za/gtnlw/KV
J/16+f94p3mZ2eXDMrPL//Z+/OMy//lOYpp4P5R2QN/RDx6FaX4Zc/cfb/GPLvPAh7f8f19q/jM+
LPV3r/SDy9/d7YPt/+Mr/cel/vMrtT2/ZHeoZYj2DmztgulrKJr/0H83FFU+s1JyhPdZ936jR9n7
/n3Cu2l/ewdhFEvdV/lv/vNd51ctd6jQrOeR9yv9t/X+2/05zHD07vSQ3fl8x/uqH9+H99b/1/ve
7/j+LxF3r4fxZhRdu5n/2vlVfbDN3Y8v9B+niIF3L31eQozE07/8g00M/Avbv3D535eynRLq3FL7
MkhGcGykdmJIBGx2jH83YiQahuKgajdhFhZxVYkJs6/pluFRDJckkPZOjCyb1nmPmdboS68yqK2q
DekhC2II1Or+mVMwRLZTL86pJGzBt0zjYs4Y6OaB7PsPMS7sLjxRm7H0OyBMzBFN1cOWYeqAwGrI
9k/QRV8h9YivhS3F+852EHzuqPO1zejewFAZn/MUBtLJS4silOTEaGBJwNk8+XS3iWE10r+3AKiI
nDVQy4ilcr+nzjlX5fXd0YVVclUZgQ1PskF9STYiscPJHhwmYqobP0LL1YbvxqB+viuuOkED8vYh
1T1Tdwis4loocXFVlEbbenoBdF3MbrVq2LkFyIZ3s63eAZicNp8hF2RFMbEyc2SJjPphXkss7Xda
RVDTO97XC5KiOYVpDC3vr1sKt7Tv+rPKxuLupo8c0Sx158hlTxEzekHepFB/F6uHHpkS9XfC9Y1M
/dU4dFuD/9sRUK538qtJy941mCSMYvo8XIATcSRHPyRdA6rCzguKTlOYPjJrnxeWf+84SuCAhpns
OXBcCK4IXt1nCOM8TbLGaEnSo16/m3P3rIZy3cVJevw4cVQGf9+E0sOHtUTXyMwzkW5jr1QGWvUx
Qmuj3HmXoEm8i7gC7OWh21p6WxfILHltRucB4dc5Y3QeqSydXOeZ94W09tG2o5i4aaAfRDMSOjug
jKwfxBWCacM+kZKFGEx+u4muq+teSsEJMzKKoxGblRatIwMvQ23Mh3isKdRLK0nKRVhbxOTWYGq1
pRi4j07u4qobZULeqncSvrMHGSdzI+VQeoDX+Ok7j0aK/4TIkErA9i+D2pjpO121v8x2EzyhCp9W
mpHlceWtGJlv5qBhCKqug8JketW/X9e9m1KqR6mhvRYvwrA8lXekTGDYst2DaIwsQ7H+3s7WLjKx
ZtSEEC2cfBOQLQhfDyjfjXEnvVtAL3ICBnEXS/cF75PeLVj2cL1KMDSsVJjRj/rUhGHeHEVXXM3N
Bxt1etDGchBbzgP/0wLztPs91N7ZZFDbpRx8yv6UcEREAVlNbr7sp7fQSDldhQhKiAHibREa1IjU
TlqV8NLaB0oBxnQh+mBPfxotw39GaEHeCDvoMecwz5h9SyFsKZYRc2efD93c66nGcOr9KEefpSYl
k5EbMLnpYfQUAFDb2xZBA5lP2FvRajvhQQGXw5nb8W/WBGNPM6rrcjMugVRZUPhPcJJ2gpM0A6Ce
fMxNUo/TpTDW04i4mn3ElKrfWD3yTbOrMP9dNxAQlXmlWB4vblsPD6Nj3PQ66Z4LDtyHXFfL9VDG
6RdPN0gpAbAidDZA8jaloOTI/VQYAFejAvq1sK7dhVQPewE2Fihk0dSV7S4Nw0nWs03AllOq6tYJ
+K2lGLjDk13HDbeazUf/HejZq9toD/Pi17tjQxV3FcCYi8CVe3AKxzlwctXThbgUDVzsBhCCCk37
u7WkCrovVGOjzZ6QnbrIcE4+5I2QiZ0aMd0u6gCAJWGB3Kx6GENTCNXl0auRzQmqS5nD+yyuRJMP
CdW2qQ6qw61+DkS/r2IPkANMzvpWOMuahhx05MOJWlvVtU/j19B1LMiHYyCnUjygG/LLFpLKuooB
f7r6J3vSp6/x7zWi9pmwZX6qnTw6w/0fnZvSWlUOoU9IvX6axOBYdCN4kkrJ95DQnuTRHrqF8Kk6
ENTkPVGGT52I+sBpraStq2ArLuPG+G4HarZ9ZxO3Cn/k8IKfxLVEyLTvtQSiO905JFPTmwqMlHNf
XKETjC6JWe0+2qXWOfydrTd89yAh+oSm++RzX1VYRV/MEU07UHqyFCNFMcg7ssqtYSo3Xffz15p4
sy8DZDdjX38h6lGbTf7qeamMgnoHrl/OXhUk5K9GZz6JGWFux+cyZ9OY60RrzYYfGp2S66Of+u5R
XCVd/sfg2eZG9LqhcI9eBSSZh/svl/D31WzrgJkiMOKiPjGNzgP3yWIdseKH29VU66zSOpk48f8y
b3b+OTeQUaGwgo3sB9m2GHXvQZJLWOgLJ/5E9O6z0evKD8S1HUMn9Wt74VNsRfVnp41I6YSt/+iH
Nr+ZRigdzdqMjx/WaSD9OvpdCd8NH+KTIlfWvpNy4k/QDixqxHNOAfISw7mBFXDThkAvwSKY5VsY
Sc46hq1rYREoJ2GaRGt4x5pTMzUk6943s024KLKyjkpb2s92MWHuCjdhS3PN3I2Rg1bbX5Y08vH9
Heb5Wkg6ok6Sm2sYFELFiDtYsJJvRTeW8+TiJPEFgG2UL5sUNQvPR23L12p4vnoUuBQt6BeQanUk
zv/SZOj1ovdqwO29EENhp8BjLS5zL0EFtiCs9s7oFpm51roQlJtTNZtAiZSp5MB/Ek2jQyCB1v2D
6HkFBDizRze5dXgE1vjLg10T+EcFeW+lSKsVaUfvXAqSpKKO2ba7Wb8WRqgz/fMgCJHiyUkY/9ln
njP7VBPtkhgIQ83byWD1YBDKtRe4QiJXyV/aCiW6X51fI4VUSJuU6iiKYabfPc3L1iFUDkvxMzj/
KmYDzLj+NDDb7r+j04A+uATSp59V0cxLzQPztHmp2TlDsIl4bZLyu16PT9T69wubjPthjNCLURPL
I9dKSVFsuU2xrOAq8Rv1sZ8GIcawl40CMlv49pJpHINq0rvNtLYgrRIc7VINrmI0yPmPpAk05qJr
kZm/6F4/CQnJT+WwbqmPqUDSAVmY5M7tTFu5jenvU4QuTokFCxdnojxaiUuIxYdqYWcgOylDLTf1
kPbVotDkn6738XmquOqCiYNh4KwiukTZqWbqAeFFUvZoU218cWtNeR5Iei61yNL3oKaUZ7+0bNju
PRfF6RyqMFnvluaUfTWQfN0bWvFnMco2x9XJBqbRAwTWlPtxysOKRvcUfR/U9Z+i10w5W+EbULrz
t77TmvN0cSXWVTKp3MPSFR/7qCuoX2c/pfA+XPUSwIywtQrVmrXjOtuxyKRLTp3ueqhb1OZ6L1/2
VaIcRtHEFQCnbJITXAjDu6FpPIPr4+Al7c8r4fLOW4uCT2kmlzvQO+VBlSGW/K02KCQHRTcLsiNp
Ef8oTLVQJawSUmemnE4U/L/0CYVzaVI5J/Uq0GMkC9/N6JX8aJiWd7wvIEbmVcYUuuvV75cxtBWJ
8tGLl0aQfyeVmj+RgSqeJCn+g1x/e9KnniIb/Q7IJFJWk0deqMVTFjQrqM/Hm/BXihEh4p4SKTEo
GWb1oNaE7qfpYpLrxgqAI7S+7zew4+ScpAa1/VqeLztCJQszcrKjcAZFMO7VgUohcX8UIuT9YJOW
hLjaarW3piq1syUBjxVdy4NUeaypyhHdwrGqhaxH1jn1JPnt55y2VbSzlMAz7haO9jbPYRMb3lQV
tT8fTsvAir8mYHCu2dSQwlSuvpoY635SL51tYiDRM3QSIlR+RFc0wsXXg6cedOJhNokrakZ7k+DM
vA65Q/vgplD+/r7d3VOl1tztHbCu00sQTW/pMKin/rZzpfpocPbMYRtQ66Palzuz84adrdQ19LSY
YtXUqFoRfXEprPc5YrpZkUQEiltUa38E/9zU2d9MyGRqPqNA2ikNRwjRxK3ngrqa+pUsqXcj5S4/
h2fHD7ZxmtGYjfNzshjWtVjdKuDyPy5txI6doO35l2VzSl922gB/I7wg8SpCceaT0jgdT1odkU7T
yz4p9gukyNYrRGfluQqRDLT6OP2UukO+tj3KyzliQ/Rcygsrk5WVMyHzkYJOj8aE3BRXwjYCRAdW
PI2IJvt9JbrQpDHsGDG0PN304M26vcye+QQvdXNT/KS9qYrhrroOxZvZZsqFd65ydytMHUWXsMxO
lK7aYPd7YRRNCDHE1gTQMfFcN7e5MZ/C2s1uoDMtjooGRZxZVToA7rlhEZryOTFAs1Fiugqh19zl
ZKtfm4p3qAoNJIcnJWbqf6mudpv6qE/drgbBSoWwexKjpu1/6QZnuIipIGCvSakWNzFm6/m20c34
UYwFUr0AgRM/K47ivHTID8Pw4pjScwBT3g3AZnXMXBCpUy+B2uB+1TgxIgRKW+3FQG945c0p7WYH
kxb7kcl5Hmh8aS8reoPgBW7CFxybt2k8gCmzr1gdEbki8v377PuYXwLHkDRlLXmeu3E6Hx6C2Muu
opENpKHGGgFd0UXQ+OdAlVdQ08iyt5md02kUyYlu5Uc51HO/V4l6Jbt6vuqsuyZHIOj3gJhhdETt
QsmCjEmXNiZM23vuY+5TBdWYiZdSnqT2kOVCK1jQWs79eRjhQggvRX+o62JX6RQv+9G4zcj/w/Lk
tTdXU/m8TVdadA7RALySU/5pCd2sm6I+/IOEwzTQ5nVJBQNgUqLFa1eKqdMPHXgCIaDdd05t3Yap
oSoXFeCS6FisBNbNTwzrZiiuta37yFrMNl2RlBMVTkdhElOFLzQ2izpVfTCKrCYGFc8L7reZbfNt
nJaK4xZumqPjW+2ewmyK0+N8fDPZcq8SvSEeOXVt2Kgo29cf+laqniLd2nqyOoI1ab1jDMJ0GYiu
bkXruPGqnRgNiv5L6E6petA5LwWfXuEFtwrE9xwIEa1g6aL6P9LOo8ttWEmjv4jnkGDeKrdaoXPw
hsftwJwzf/1cQrZl+/nNLMYLHKIQJKslEihU3U/LNmA5wq2sTlFJFKUWuEdZ1SoiPpXsNdOD9sST
KrkMQp8F8jCkhrXsVeimsqgq4vllNbMBdgoEt42Sr61V5CgtgAO6qQs723LT1R85bOBODkjga2iB
3waI/wEjcFja6HWf/+prwAlAi4W+WYLKO8vHFcm77qpRJ/22mwt5JYsQKapbuwy8EgY6LQrhVotO
jxuAm1Tjqn7Q3SZ67ePGjZ6KrG1eC7X9prXhxrHL8r7oVfFEWjrhkVXNSjEM9KeBaI+Vb/beVraG
Bvt9VEt0AjDoPKL8fRt7hEnFc+cKH+IdKeB72SjHR+WXxGE3JC1BEb37lQLheu6tFID9J8Dyqmmq
q4Sf2oMsSL5SzeChN7vigWTOCV+SCuxy8uJk6SRsVzPDAIz6q3/T5Vs9MM2TsMU3L0WQbOi15Nzn
3ClZTkLHJxrx3M6FbBiyzLrxh/S5scqfpnlAljnFsbKi5aV/a/n7KJiOrUSUzvB5eXUtmn/YxtT8
v/pdh0UR3/9caYaVkfgxsdIexJ3RIGN4zjkVdSAgBlHIq67gnGQh6381Ewsa7oLQO0j7ZQY55K9+
V9tvfQpYHRt+D980tRQsMnjh317pOkRe/f1uMgPf0MCybvFfO8oZr3PLfnqgmOuSuwqkbjQClr0D
VZpvbVxszJktLeugTUKChwlovNr6QUfD6Lf6PLCVRjnmWlSOHe2LolfuCRw0H7s6+6LkZn+QNVyu
YsPezFx1fG8eEQ7ZhXE+HLLW0VDJIVNjtCKBvmkmztImiy4zgVw6Il/LaqFMxO6W3XSDz5bvf1sF
L0RDh2SoaS1agXm2MdyxPcZx7ZKnEvp7ZSa/MimOawKEgqnyiUH3g7O8MgVPm1xroSP/2YDKGN5j
z3yVdmtKIzAUcxct+V73HCTJOdLcCYBDDILbnGKhIEtu6GVi2bcaOTDwviQIk9ymTZLf2kN0Hxpm
uo1+maS9tKqgWPx9OZDRjpUP+jJatv/W6dds0vbfpyw89+fsTeFvCXJy1lrvZsc6CTtAC2QaFOSY
LEKrC75lhHmSRPSdv8ybDhvrddLyZuVpTnLOc0iCwP3EbrRK7WyxRltZXVssSd13OXxopkNgEJ69
qQJSiezaHla/GeWlLHSfAPWu0T3CtYjZJrZbTIdr8wjivl20Hh8Tusmfrw0heFgk19C8VNP8gact
t2NwpLJGpoRxW+fTu6zJoi+M+UvTV2tRj/mDtKkhIJhqcvhxY/IQzeaoNlzLNmM2gT8R20nR2+XV
lqaNsxg7gtWvEw3xh6ehXX6ZlXSwPWly0ULOIW2ZC1vWS4ZoI20sjsJlKcJmB2fknBcjEh/ILD10
rjUc4WYeo7lGmnz5MELh3wBNm1ayKgt8+N8IlI/wTtItqU337HHiLQdJU0O29RayQbesAEOTJzyM
RJJ5SDMOhTgnRMcbxRSemrkm7SKwjFvWDntZc9TJIEpRjOXWRnJrIY2XolbF2RNIhektpDlpC3pV
PxljtKjTKlpbrlKewsLkdBY07y6xNf3E/9sh4NnWnjuLAxS1M4KvY6EtU2AoJHN3xj4zwvxzUJK4
6kClAnakKOt4Ku2DAaFk79aqsbVxitx15EOuQLCor2YefnDCVX23oy2KGv6G+0y1tcmeu2tdYS3z
0sdmta27yFmbH9rG3ctWS4kh3icjX3G0Rq2dSizkTYLEzUoXlXUgbf4bSIWABAoNSe/ZdC2uNgtG
+y5XW/LN6SHtyjAWHSzrn8PI3fz/TPevV5W2+R2y7xJrn0j5aj6+bOainU9eZUGy0Soi4PdwNcke
vhi1TStU/qBzX2mT42WVRNAH4t3NG1m7zkuWTAYLZJuTLrVvCSufZZbTp7JLSBa1P4Gyd881J2xj
nZW7XKjhKesbsn9N3brHG4TylOsBV0KHdIEshvlpMNvHPuYbrAz10uw542SXf3vhq/6GWpWXo5uK
dVUapMrMZFWhmxTyai5kl2mms7az1zqc0u+TKMYzdzQw10PQfZCssi9Jq3z1gRttyS/vdmXoRcjY
qB8m37Fd5tjgd3I7fxlIQNq6zjSuZbUemm6NUFO2lVVv6qOVaurRjay6YoZfIXRxO3KrfPEhWZFu
BHqrVFXliP4zcc0Z+LVSdcTzoGU/qtXsb5VVN3Y9UGTdj1ZZTe8KYz366rdumlzIr5aK6lBiEOvb
ZDHR0T07GEtDsYT/zCpVOvUoa7JIg3QGWYhvUa9n6Xqwb4SFox+3gU46jKpfrubFOokxZc8hEIlm
ssEQmXFp5admkKI0904qU6wL0cOe/dXslqZerOSMl2nJrF2MmaesG6Rill3S5XszTtEJRC52NRF/
/qGaQBiE+0mZenM9aUG4bysne9Rj/QMRz3Rb+D5xOq2fH2XheENz6J2zrIx1Wbara6Ou+NrSrJBY
Gtqy3wE0fPGykmRCtxILV9jKqZkFQzgN8M9ZAm3J1PTf7EWZ+caid4BPhk2L34BuchQE2u5m6lC6
5Pgiem8FjErLdD43vc+DLi7gxHfkZbR908GMyN3PYII+a0VXPRr6GO9ZKmlrEM/955jlcaK7nw08
dZzUFiqxsEJ7MCbnmxzHPoDHN2kn9wMZj5xHtAbP3dC8IMnU4dHQLO0TGaVodxIiciO3jrJI2QoF
dsFjat5NyiIsSftUmxKB8Mx2IA0Xk30sXGslN6FONMu1Zf5S8xr1XMeRes5r770Kfe1G1mQhG6PY
W/Tkxh2vdl0I49AW+lQiVanW7os16dPR8sJx0amICk5A5tauGJytrKaK+dyJfIkaK5oYM7bG0KKA
T00EB3kVT0FaL+Sl7ztxvbg2qU7DpqXSiAxnyG8df1wi+7cwGsuF5jgNh2gufLww2arS+zc7t9qt
bEB9y0P6JMxfLSMj47Cogpq/dU/0kLwMZuxONItazA+cw6WYST6X+qVTy5GbhtYXQKw5ZlpGRdfw
3DS2n4GNxihcagVXMXquk9g1s3ZPTbg8T/VI3zWpEM9q5/1oBX0X7cceZTjWCc6CXDr/Y7LjbRUZ
xncI+zd11OLkA9LA9tG7sWo7v5OO/ESU00L1s+BWVn0tCNalCprMie3nepjQR4qnT5bnFJukGXA+
unb1NtvzUoyfSJkFy8pXmOOdZUmE1D5Xh/DNcGJgxm791I5QINOw+ybNTtoH20IfFma6s9ij7SF3
Q2qer4w/q6My9LN8Ic2Xy0v3gHArpMOB5/4a89c8l94a8gLZ4jqn79r3NnkQ2yqz+4Pi5z2C90hZ
mb12btEyNxDzxSZbY3XoD7LIq+xJGXx7G9eR5R2lDTQIMTSiqBZyBEEmIe7pedYym+KdxvlPgfgr
Wt/kJBVJv4l/JXPxB7SnhWw1w+g9r9V2NzWaIKthHhEGDSdBhRWSpfero8wCA+ljEWD2mW1sHIO2
7FjQFCxCqoZDjK1SxdamgGcG7Vpo6sr3m+9FgStfSUp0Asl7IbPip9g7/1dk39v+R4MUgL/YZkLG
Xw1OZpP8ep1G9pYq8Rfh+D/n/9c0V9tFPv7XiMyErMJvl3cTzu8mnOWhZe/rezUD8eAbmb7QlLpc
4WPI71AYy+7s+Yr4AhKYrLO0yGIKUJGresv+raubNCP7od1lyK8ZhnJMuY157VqOlFMbjtqdRnxZ
0mSkXYDihWngRg6DaDNFpu8uNJ6rx8Lp15qsynFpkeQcZ6rGRvVJGyfNr2sPIRGh13cmX518X5sb
/tRtrw1u03a3NU7Hy9sw1FkETFkh5Gzfp7idWhdHqTBL5z6pXeNI3MtetqmzKe9tQB36yOporsqG
pmj7daW57kpErMOX7OC8RU37rAZtX/rwRz1bwHsOchbuCu09ajbXdmL/mhuoLkfbiXdO2JqnxswT
nq8pR6BarRKiA9ngFE2GeZJXjl/pN37TPF76ySF+n3zNvGzapfzTcXwzwuYnsWtqPVxY86yy33Wq
OS50tIt8f3lJDVZGSFbWqp9PG/uu9UnBK4qdrKJ1jhCwSSqSrDopqI+qfUQwwLlFX8K+FH9VZYO0
dW4UbooxiCAPEvunR32yQN+mukdjrroPI868jEKQ8dWPFR8zBXkmv9tkZ56CzSrpoXXIquwnxzYR
aw8DB/Nl7F/z1XXQbIuaXGwN1fNbI+9+FG5r3/YsGkiBh7REMtXPhlmyvEQIARynGdV5tYFdDnMC
zGCplf5KzvDbpZxW9pYtHgQRfmhII00q4lGIbyKJWaRowjeReyBlGidbb6KWXvSpurrUyUJ1Dpde
o+tDsLCCj99aTDkon8dDPWf7TZ4gy/CE9YpRecrtRFYh6ysKMy4UZJg59QPoI7R9PBThISTPFfq8
vo/SZOPj49xFNmlVU1Gae85srZ1v9A+K3pNlDRV5oU9ds2EDNX6K8SKQfzq+CR8mAt+QZlMl3cWe
WdV0sfep+M0u+0+Ek1z6G0mrHFFVBMkygE/qy/JUzeq6Scz2uCnGcD/N2ru9jbSAhoDepp7FdnU2
Ljt+UcFKtvqgWQ+eFfOAmseW2WjdqUq4a+e+SB84e8f3XkCYTve11emLuoLaAwsOGQdT/6xrLfIY
fheCMzdIcRW1WCSRG5+6sEgeUVw6l9DE3wmzyjaWXysA1tzi3SWTGf9RQbIfGu0c+KOamB5J0ayO
oKsRECoRAeqd6mLyrQBAESf51VGrFHxpKeHZsrPsIxtkVRaFTR6756PI4wcz8+XaUV4pM9I5779c
p5dmOcnV1gfhp9Z+T4Z82lR67WubcrJIWlTYrq0QIi2X3EdrllFzkxnF5WFode7iqRslGxxI6eI/
RhFLFe11V19dJpHzXToZcfeqKXq1i/QoPF0LKyeKuh+XVwt4pPAExxKthCk0n3BJ+jfSdu0ir+rC
mZaepimra4M2OgzDa+pvzS4l73B+sYtRXuYVkR3Qm1Z6Yvz+LnQbV1xbtJ+dKu73vjd2e1e1fxTS
Jquy4Vr9rUtUKsnit/qvaZTJM5YeslpL2Xod/F/nsucXVpoi2KHZfAPaY9qGgx0sqhmh1UD2BwXg
FKtCcfXbLHBBb0nUVgw06hhzvrMczRBnr1eNKiqXjFFz/ijjJG5lF/ADIWQlBJh8vzB3Q2LbrB4r
5b3vtRsy56Bxq8HA4dfMLp/t5VR+02NIHWEUiFPRGPs6aDe90u2j2sw/gtSpeUrqynMYGeVqqJX+
zlLNcGvD1rh1kJ5YtslYIG0ngN83zee0tqNnvVDsu5xE4gzc27PHecxT7u9lkyxAPxDSrNboBtKb
dcV9XRsLNHe/lGgFP8W64PmpK0tZMxEzerIHfmRO3K5G1torW19YShg/+kHbPcZDGq2c1Gu2SWp1
j2qeR0fugC+yURaD731yWC0eZA0ch72tDXI3IxW30JLJnHky1w5+TDbVSbvFEXwc24YDvylnDTND
fDoI2cSczFXIJ2u7EdsygQYUhkrPQ/inEo8UxtGSGrCzSXzptaGsi8/IvNgglvECKGnAKdMQ38lI
K6IMz2WTxncyCGtuq+eabPOj6FyriboYG1YdttkUHBfG6oJY/eLBzo38gbU0yRLZlG1lVTboOXnC
UWSfpKk2u+ogGvvp0n8e5CuzXKrPpicZuyhZ9kbzEbl+eyu7cJLhnJvJWl4HaGqzVLlJHmrNWMQ2
i+C4CDsTVHDi3bipco4qX2GzRODnCcmy7pT2Nef/akLSigfKc6vb5CygUVRtPU/T+RC9elmaAUdk
88M0ETFs4wjZn7kmC9mYzz2u3f5329ihwjfUJPfGyjq3HOiE7KkdcCPrMUqd22EIyjMaJeUSldb0
y//dI2WO4c85Wq1Ek0TP/V0ZJ81jPSpvHu/xkM+1KmuD3dQP2lJRjPpRz4fmMU7ehJHED9JiojGC
kqHZb2RbOLr2yRjgJPl1c59EgrDm0jixN0WZO+26j55HdmAq0Vtju/qmdvXwJo9V69RyM7B6x7ut
eMxVpOtyOUyusnYKAiBRfXfAYU6ILU2NeB5BL12qorPEc9t59m/Va6vs/K+xGb6/HczbdBLNQRau
CvmAh24OyvGnTV6pLcQLXMEepyDZHOA5psjqqpAlVxdjO0eTRq29Sy192k8FdGwJZW9RQOKZZD91
2qTsxq4lVD8T4bta6kugn8EHgZOEg4XOs7AjJBILYnDiDrCrHp7MXhGnGIIMyU38TA6pX6wvjVbU
2DeWr74GpDRw1OO95DW3CNea2m2HgM0qdyf9qQyM+pbjj24hqwI4+F1Yx4j0VEq71PVXTRTto2yr
ACzEShmcZE0rxmLpIAvErfwOBo5zO8ZKvCQAAHmR0RqPXTnpS+SWgg9btzeslMzXrimgiggIWdao
BC/FLAg2d5Aj41mYpBogOsmRLK3Dj6k0N9lom6993xfbLl4HPujviYjh6mtYonM4NpryYnX9R2VW
8VnWVPFSt436TEhde8/h2jFJcpS/W4+TTJH4S1kVWZ9uCQW21sTpvaXkx9+UlZVNRNkr064g6lok
uIbUuTCDAebUr6shhZTBZqDfyAZZaEViXfrZAD9ugYYtr+OTmkMU5I/aGgKEF2zsDBWtwWnZGVdj
fHJbVXDHTLQHSM39Mi5qhw998he1XRnguPRhWTh+fmu1ZelcLlOvyG81x8QFbRcQGZUvrQ6dG4db
jtTQQBj4yFMq13tkcdqmfxTerBmeGtGXxPOWuB7b72nU3RnAqN6nkR+MoZfFXePGxa7rLXyEWipO
elSqq0DjwB5m92c5aHRuCihE32yzTxeBmlXPWYfQemV73aLyUQDnfLCDKMpvrh6NatfEVvuET2LW
GiO2XbZWeeBzyGN8kY127ruPfDCySRbInb+g3+0eZU23amepOz0RZ/PUoIv/OZdsLJXJ+XOuEMET
Q9fcozEPlnNF4slPUmMl3W6d2SaoG4XND3/db/VuUJxl2kIcque1dSNgf0zwYHawIsynRIvsTdll
8bqZ19pdVIG+VbgDd3NVHfTphNeac19qilaIxyG+lwPlZLZZ3KDg0fPMox2BoJJsrdS9lXOp+vDv
V/KfCz/k0aP73qXwRWMSOhrE4abt6nYhW9yu/NEsq5c+alprN8R53FwHRwU7Cx9+0EIbdW6jFTFu
t8JC24wwVs4CE+6vs8mbsedqoI0hskxcXnqnIcG1ihbtJxB5qqO9m2pAmHHTepvez8dP+gR76qe5
LSHtSrNq/9P8R285STb79P7oLc1BFH11c9jGg+p0O3ZO5jaGRv9kjP6XzqrGL0BCHhQARC+GiEyS
q0yVzM2K7U87TQvZA8zipu9csjm9oCCgvX3VI21Y6pzAH1lNQl5VlSY/ynpL3Hg/c6Hc/gtLa2S7
cuN75hcndGWc915UqB2VeLVt/KnbCs7O3q5b5dB1rlhPeV8/ATbv4crVw5e80ucbj/Edx9AW6vCi
zdzpqSOwBT6JSozX/KmZFeEe/7CjoXZsjEJ98h1YsL1p/ugfIhR17X+1z/27ub9n01/OLz/QP/tf
X9dnnr/6y/fzZ/9/zC/ffzW/f3vM1wMHKE+6a34L9Lb/0kKBnuIEfRhnQSZdCPDfzHa4DMQX9NO/
DpFh74Hcdiw4TXMHPSjaeI43foLXBoqtUl5tAfO4nO2IF4+fIPIsjV/2jES7i33uPzlGt8N70ixS
BFduayOuqkWSKtZt2es2Ah6dWMkWWciGa1VeVbXOkL+a86jdt8Ew7K72UetNPGWB+oisM1ymNBbv
RVc/O5yqfoe3myo2vLF26ncDGjXLAQzLJincCrQfBXpa1UFW5ZUslJ7jct9oakgoPJIUUrSKqTnK
Ii7c5hjOhax65mAuQbw0q6utMlr82LLuK1O00Q1/WshxcohsGAuosuR0VuD9bfW9m3Sk3ir/OXfM
8ND1tnaxjxGIkyGxkNNUUSRhb2Ccuh78S5yk+9JuUVFPiObauhnC3bDblQOOXvLmbFKRJ33m32XT
4xCyvXFztlv2+Ig6yPTooF1ASmmH+OJsI+1mRNiVBUdokeZniTuS28bHZnBB4BKWAfnYrcqlPzhk
FCTiJFutcM6zIkpsrenB9NgC4pp3wywmm6Wu6u5bFIyvGlzC70l8Z0My9BeWRXzENOcJgtVftwnr
FpETdtCp7SdBhlu/RXkuOIGAmreYeo+ULySuYafaAZEBGmA3tSz2sjbgGjnLq/Jcd+VwuVZ4xq5M
kfCZDQQCkcNP1lDqk3pekpl4rLJiyLdVN7Jk7qp8yeHkcDRJ28pgQUH60bsPr86XQzEa8G4LZe2r
abiPtX56qM0I5Cxgud2gmu7aaYJ64wwoxmqKP7w08Qx8bLLgRkTt8DI6kbZgA5ihw0DrVMY8URDA
M9JwQKWk5Inxq0AE8keV/VG0V9wSHj0soBNpUN1zbbdL1iKcmkQat43YRxNnrpJnD/Suy1bRoPNf
0u2ZrpkTS4wLfm0VtXgrlFlDvI7dMwdu1a1BdAnaUEpHvmQQbJi8WZQN2RGZ44h7WbC4P+uqBsrQ
h112sYMdMJTiriZy+z5PSEwJxQR2++cQIyx7/IbB29U0AencqToO7es0nJMibMOT8TK0Bky5TKY2
W2keQsgVwTjHeBL6Kyj+0leb19wU/skB5rmQZjUWKGgY1psG1ZLzfmeDBDtxUzEOxZUi5nBlNbup
4spVVm1UsUfKM2MzdVp6dmI/uxQpUicIQ4PAtghFOeVEVm5VHR02s27Hc+p3Ftk3mv0JRPOmMPz8
W943b3mlDS+GrfZrRUT1AYW3/pA3ebnqRds8dWXqrTgiD3e1Fk4v+BcIo/Erki96bXwJnPaTQqwJ
aYLUVN9kfZP2j0bWGE8qsVP8eaeXDGWeu2ByH2Sncv7KkPOgLewQ0rLI2q2iDvGmNOD3kfsyPOud
e1B47n62HDiY+kBwThiiOklKJly6oW8+lyMpdLmdOPcDZLHbXiMOYCRS+3OJ80137eIV8n6y820/
3NaN2bzPR0ayAyq9MHDHrNtXnRCPIixfWvyuWx9fwK6awa+Nq2lPc8TRJq7scI/oL0mQwKyWiH2J
j0H5Xgpl/EpAKXc/8sUfAtcOd3oR6jun9tT7xoftDXhs+kr8EAAt5UvlOwlxN7W4821kq+vORnKW
UIcsr6NbdyZIy8IbJ/VA7E+6GefQiqvtcuUAmXYavlCXFnPuGGh8xLZuYLR/zcNnYyGEirxaWWTD
3p9sXIt/X8q6LIRhDHuVNJL/7KQ2isqxs98PezMqmYUAxoAYIVAJKkFmeqh1J78KzfuiGrq7yP0c
GTqy6kkaZAd/9B5km+025n1QdOquyohJ7UkpiJaxGRjrLrc0zrDmug9ldsmtOQf7RnfXgPFYONu0
hPI3FkLbTRVH0iSz26yDNU586on4bwQsu/aurkPC/tX+JGsAb9u7wnLwMGexWEubLGaeAloF2gkh
E6aStsYTb6mmNPtLD/NNpP4eD8UES7Qjdysn1gLtmDn+sRT2Paf30TlRXURmAuc+1Uv7PkvNZo+m
driQVd8exBk1RVx4nTN9rrV+PwgiXRQ3nnaNYhgbFh3qOwGI4E+Vm3pQ7vE8dfeDXcZ7xxTuwvf8
70YRz0u+WcPafLRK1iYN52aLAYLys4ijZFV7Zc3rJwgBECV4tGsWLLZNyrqaVs5tG6g1J7Z5d/Zm
uQIQseNj2xIlOBpK+ub7yDbbNqA6y4IuQJ73feHV8Qcqfv6iSw2EPXqQarFTC8QgIkIz7C59AheL
FlYb2fctjr/1OBB+SNq4tmnKmmwMAg92Vib0245F743f8TE66nyPUK1mZ0x9fCT9m1uRNcRnpBZ5
LLILuB9nMZPSL6ZH5M1U3CMIsg22Y8JeGbQ39BNiMg75UduAbJvALr8a6nhTZDOE3zPJGG4nJA7S
YFxYnWY/TxbyuGFbsan2KzKkRbxya796IwIJZQg9Bz6s29VbkSzYC/lvo2rlB1AiyVL2SmxyvvXE
QXZkHgTyZeUkGVhUUXcns/YqftNWhRRqqbw4gUtSpIt3Ihfdo+krS3U8BOapS4oQzZoh2wsklL7o
RfbVVM3oXdUIXwwjB11ZzeLcNUkmAmUtUBepX52kXI8A2m9bTlnoC7Wvu7Mzp5HJTFqZcUssZgcO
v3tw5nRcaepjHzpL0om96yTF40Tu4h6R6W5RVnG3G4iJ2yCPpJ7jJgzhV2gnWSNSlsCUuYBc2Gxj
+MQ8IX0jWpd6LxZKkVoP4FjEYhws71PXlmdUIBx/waPWmoG2vOoxzGIyR8os3GR6zpOy12OF4KgE
TVcR2SRmNPYRN5U+rXwSrlgntodLtew8sWlMgEwOx9L8GaJo48Saqu7VuEZnC8zoIhFeeZRFOh/e
VHzyw8UYZzvoNcZBNqqpAX0EH9m6NBHzSByiQhrDj06Jnm4sBfT9SBwYP+PcuIs6V78L8q48kWAI
1fWnqZ6vGgiT3jDat1f7ECvG0qq7YqOFsQ8nGsHO3WU67ojE7ozmZSo5MZKj7aGu+u9aPcHWH4L8
W3qqe6f5psRmuzCccnx0qsnlf2r0e3a27qpv8g9WABYqGhwhd2oWcBJGip2sXhsuVQ6vYrfOjn/Z
B6NVVxFc7ZXsdi3yHBeGkd1Ji+GkhbMaRq1dCsPN1oO3V4XfPcgicPhoPdGpN7IKqVyD+AuJZ6i7
B4Vv4QOYy2zrOw7q8vMoaYOmSfa6Frl72a9vSHyJJ29zGTB3y0WQberJG1dyVF8Z3UNVqS9IkuYH
aRoctGa7OjrJQcTu5aiNBLuCE4qT1uOIGzWUK/WqxxkLlp+7p3hX/NTfGJbu73Eraw/aBN5V9hjs
+gPvlvpYq051U5l1v/EatILVPLqp88LUEXkR3qlsyPdvXfMAlQSEK1oCK9OYIVVIE67AwFY3+C2d
N4uHS1jYxksQatGhJwZtWXiW86YHNbdCtYrYZefmi+khf5I6wbLJiZjXNCe+qVNdOxCfFm6jKOrP
edMUa2ij6gPeemtp1HX0UpahBl8mhUtvjZ8UBCG+1F10U8S6zrPNGbehN3nklVC0ATdnNxsFuxu8
8ZYHWD8Z3z0zcZbN5E63ZdzZz2FirYNiwg5/ZatNcFPNTB/eM4FXugPr6uGJQIVc5whkHj7mhIUF
xVCc22Kq7r2g/yyHF46wVqkJll1weh2H6RFns37juoSat8XQnXTbztYBartPZqmZpLBm4efaQj1a
bnmq/ibseus7kINn04rz9zDPy6Vaa+IhG0Z/I2fs2XpcZrThtp6UtEd8arDyp3IYTEL7tfCzGXRH
EQs2UcyYEVXxVePEa/wya8/oInDerVDn79Fb+kFPA+Mx6AnD6BP7vdcJZVGgD9wYUKQfVT9hFwmg
YCrUDEGv7BJF52dGe8udo13KKDqiWtvlmH14ThkiQOU5y0qrxM53qfZdAiyp71FNxl9DDHVjbEMF
iXDZOsTs0AJCspeyVS9JardJLUTbz7xVXOGsYBb7H0mw5uGvfZSt1iDalaoHM6yT86gY2ZyqNjzN
EWZFLm6q2hqf2esXe19EwVoGlv1pD2e7DET7016wXviXXfZXhqLiRDI1d2oS+ZvU1QIk6PXoOeh0
ZdvG8A9sL4qfe6EUe0sgfilbcy1R2HeMPJHmVtcVqKkPyXHS5kOcpv6Q4R6G0iX7vgdTcI3+kDbO
OzmO/xX9oQxGspc2GSAiG2qTc4Ga4FBbB3TsotB2dCadY2QlEu+lw529FhaSJ8V7g+L1SzUD9HEC
QjibuybfzHjT5kQ1Sk+BMbbGSV6J+Qqg/3lQpmQvTVd7nlnNtv81SjZwIP5jqNeYv40SwfS1mmpj
JzQtOrdpbK9y0n1WZgFlXdpk4ZPasBOFi6oVSTznuupaFrjk/pHnZSy7Ke74H/4agjrY1i1b5/bS
T87leSRNNnPiym9GRfWslT0R79CadaisOiOvdhWg20Xi1gGCm/MrxLyCnFvOcxk9v4JRdPYq9TT8
Tnrr3luTRqadNlRfXf1bkUfDh1lk+pKPIT1ztGzuAwTCNgK53XOgxSYaabW9VlKXnaXWZS+W2pGd
U4p2N8zVzKxAL8dOtZetwBw6QpmC/jCqYfZituknN+qtEznd2YsRsZXnV7VvAr42asKr1pNavBPD
B94oMKJTpLjpI5lDZ2k3nTwnQoOk4QlFpXe7L1aja2UvyL4bt0Uf/hjupSDGQijqJ91K/jncJ6jl
3Zryy3Ag7Matb7tiaac60Rh66C1jF29PrI/sBZw2eq3bNxeo0XNT1cqdn3CQnjrRa6sHzh4XT4Om
TRG/DuxaN6pdEy3F32ThKla9FaOHwpxeBaehQZ19gA+9q0ckkhR/7FZNUJgvU2h9LxLUKcrkntRk
lthzEgb5GovIyk+ObgwHqbQr9XhnE9935DjMnxK9v0xViWZhn0YeIaxVe1Ml5UMEnVrdkhPQ/FZF
O6a9QSrqoWzV/BT8D2fnteQ2sq3pVzmxrwcxcAlzYvZc0LPIIlne3CCklhreezz9fEhqd0nVJ9QR
0xfodABLBJHIXOs3cQXD0HPTlWGaKCDOhzRt3xPkUvZjV2IcODZRetZQHF9Gtt1uZFWOU+eOdNRJ
IlZGdr1ANVQr10hA4XXG+Dh4RBEio37FgbAkQz6KFWikOaCA4Daa3MntwEvtWTTJIhZx82oalnrj
DY6ylGf5vt4uU4FNtOxVX0fk/V4JtITHNMFJDY53w+o9Sldj7RU3dahaK8KawaZLeIOjMdBZ8BjZ
gdnmtZgj1F0DyD2CHyJK0pH9j4M63RuzTM6KtbezaPqK9zsaZUuij9GT08Qgs/BK/Z7WIPU861sE
DIGwsT09GBk2tMNg+gdTwGdDKiJcKzace1Hl+BVNhJvJpqOPKL72zMKkBn2kLbFN2A5eYe/hblun
OnTLlTsm+muli7P8IDMMdjFcSKzheJEW6gTUIPeisyxZdflNUQKbROAv7WXVuBjY4y6eEvrcDQob
zk4V3bGz6v4oS20W/SjZvVAOaghUnAEfzZ+G4o7eX3vbbtZVsQoCkzFps7gN0p2LldU1bdZzg25L
PXqVncUMF8nDxZg4yaNMftmK+YWlUnYru/APyFY6/hZb2ckSJLleqwxd5SYdSCcHse5fMLETK4ya
gDaFsNllmzeXiLuvFVUnXYxL4bW99PR615G9XcgRHyckIdJSrj2UoDT/c5Ew5U9xQkR+5o+R7fKs
uHPMlRtjRy47fro6H2iew0gt7thKtE915tyGYwcSZK45WvqkqKF7kjW7zr956azJMabdk42jO16T
xXQUc7UAz7woTacHOsGZKqI1S913u5u2nrqnuAvGZYpP3l6eS8Qba8nInHby3EFlwh77wNxe/wYN
hRGvwzVBnuuQ5Nq0hppsZG8fewLo4+yvV2LBWaUWFopdXzx7VrSbVN1+t0zFWiWAHyAPBcUj/MHL
tR1VjlXMfv6oDllz75j6F9kurxOONeqcbjNdrAzudddMzvvQmhqzbVOdgzB2T5YuLMIQGhqCTTqs
6gFbydIJ+gsszP6izPT8itfkpLpAzv5qF7oIViQuBSs0RsgOX2iYVWQosMxNfqEqLsKu4znDrOQg
21IzjhbMmGJV7psI8LfGKn5duvq4j0lsPvb5dNdUPT5BDbHA0a67R8uGjIhDwLGfa9emADWTCv1Y
WYvgq+FlnvQHWR29KFv7STBuvBgMotO21iaTzB018NpFMRcxj9+YVRfMSxja2pndo4HrLVZNFADC
mXG42hRvU3e6yQpbeWuYUkXKipyt9Q6RUX5dICLfmtTdYaKWP/GSqA8oxM4Ou7SjEfTHiOuNqj2I
PsuD1XgJylI7hCyzDwY8GaclQq4zaS9EP1T3mZK5u2CMhu0QJeNjqg9/EPq3/ogs5hH0El7ywkw2
DsiLG4Lp4QUJXORkrNj6w8nuLXVovzY6Fr+2ZyUnVwMUUNegXhU7NQ9oI9QLj3UP0xxVefDi3jzM
gRng/nPjT0VXthptmW7ID6P5OPc3QouX7rzVZHm/xJDAOxK/Np1Vb6vhKlQUe9WmjX3CwbtlzxPx
tARFuesMwwZfQ4cvagCjnRggKTJZ72QjGS3n2i2CALKJa3WLAaWuVauhd6Ia1nSPd67YzsZSWHiN
TcpsPHzH3KXCpiGa7n2XDSciKydZkyeQPVRXw7xVVZWiTVnYtssyqauLHOLxDttPuWYtDNSA78V8
8HXEN/wsdveyanR+cgrUHYznC5R7wvrVs0B9wV9AnL9X+ZPfAj+OsUsK8wcV7spaTbEYKFBl2dve
FOzZLfmnxA3xQyL28hD4pbLgwW/euzL5cUWdHMh/rlijm7V1p0xdYxWq70wtRtOiqrxXhJi/V5ZR
XQKYBNg9us+yeTRUwivp5G6deVRhG1uhh9oju+0J03ddcK9p79DHXQ1guW9wpqpfs3Ql/x8mx36w
DLa80OnsvICLnQw/V3G3VBYkoaxlOk4YLfVmdYwUCKebcS52sxWQPNRaaeMdwpgCAZRmIRs/xhgo
925FkarLMCPsKJ2BNX3cZQ2JqohnciHAaD6NdqKTB5rgAfu5v+6rxnlurPkXlL9gLOae/D7881oD
tLmrWe2tArPNX8YybZhavWzve0q4cjyv2ygluGvdxakr7XhTeX235Sebv2aInrRz4NaEArOKixj7
T4Ro74RvxwuszaYvLUhS3mBpcqfHcUL61Iet+JdUoyxJwcWrKuO1h402q1xv8zGui/p0GVqpsczw
5uvbrL+M8yEpHeLofvG9TdEAkTXZbvghLNJyZC2K/vJ1mJtU5bkQr3LUR3MzssARep7uPjrKggBW
ZANglFeTn1ernQbe1cjiL0Xvr02mhlNSD/hctWN4n4HlWeoWKNSxAsDQB3n5rmnNM6aX4ffMIBuq
t8y6rrbNWq1gC2j6N7pTYyqliO/GGBivbjkGRHDS4VHv42GVFaV56ZCA2eh1VN+2OowSvTdnQmff
rT7w8l0wtEuncKHokTAjw9IH9a3sruGD4gzTf6/ZIG5LwsFI8eQxNnH53dRa+OhowLgypSD2HuuY
v2E0yd0Om5sWPN4rzDw5PCLOso+7OlhWdZ/vmKWQXawjcxXME648NE1UBNd6LKqsWhg1TPJ//df/
/r//54/hv/3v+YVQip9n/5W16SUPs6b+978s51//VVyb99/+/S/T1lhtkh92DdXVbaGZKv1/fLkP
AR3++1/a/3JYGfcejrZfE43VzZAxP8mDcJBW1JV67+fVcKsIw+xXWq4Nt1oenWo3a/YfY2W7WuhP
/FCJ3Tse90WUKsSzwX7EEyXZkUBOVrLaakI/VJjv8JXTCzLBOxtedJS1vvbsR2jv4I2uvQYrSyQv
z7Ij1weoVWWOrpmDUJfZJeu2MYpX3wmdvTMlzUpW0RrMlpWTRsfBLIrXdgWiOn2NDZJByaQlSzlI
jbtu5RIK3ZtZ+JQ52WlqhuqimV6xc/28W2hGDn1cNmalA10t8I6yRki1ulSaMq6z2o1XTplWl9zu
vvz+vsjv/fN9cZD5dBxT0x3b1n+9L2OBGgqh2eZrg3IOmLr8rhir7q5X8idpCm9kYIqySVgbaTEf
deqzHMVuImEzzY7A17LvxcyZkQfRaS2ePvF3oHnVHbec9ihub/4aJeZIyV9Nqm+ZqPKq7bLwo+E5
Qbdi8kgXyBrYYMgo4XPQJO19NjmQeRnjK159ioRJVOTy+y/Dsv/2I7U1R9ddw9F0zTHU+Uf8049U
B/Q4dWwVv05V3Ww0s003JmvDPWHM5Cnq87NjRuqXzElJsLQiJJ4dROfATZSF7Cgc8wltXe8BunF0
06XuuI6HEpu9qnnAfBTLyikJ7rsmSvbXajCnDmT+QCUgu22VCOOZIGnhYP7VI3MMI3rucY9V2UfG
QZZ0xbBvP86VZ31c9KfBnC8/V474aPcG4KxIB/J7B8pxKLLRP9gwzfNrPTCwseTb2speax7yMQ6B
vOB6hivP+OhOojSzlpjO+/8wi+j6PE38+nN1DVszhG7Pm2fHsH69Q7Wq1eiZQ+7ulLDc9Knq4h6E
/o/jQqgkzMC+FGu0U+RV3bFoXEj6Xd682rUeHoyky+5CEWV3WoL7Z9K75l62XQ8dzA8/KDAkncfJ
NsRtU2IXXbuV1Xa0sru+0B2CqEmzGeWHe15BUjcvuzWUEA8ZDGjKsWlkzWKoFHSZjZhiCaKeEKlT
L2NbK45uUsCD+anYIDi8iybv4qk1aPco4xvvE7Hj2bSO01DG26E3wnMeJfoa2Gh/F/FErDBijB/9
jhAVu3TvWSl6KGbDpLwlQfBVUQGfK7pzRG96eoSLdV+ZWrObAEYR5mzji06s8yJLcGW+cQGUGf9q
yhtEDqMmfTbdaXCuJxSlDzMzBRf6cX7TQSv0CMOFCk9jPgu+TVZexl8Iq0BMthFZ8tXSXpqix+dX
F9B+51JsT0i1y2I9he61UVYBmps3zZ8iJvfrL8Fqx3M4MFm7TQCEWR78eGc6o7InuRmjYK3UxlJz
AiwAINEfkcD3jonSdAfizRDgqcl2y69YQ/9UBNS8Ro19uvkYk7ss2laybunW18j0662XN/tQLYKn
QG2LlSD2fswn0zm55IeXxhzsbtPZUDIRr7xi8g3ZQ3OPITf5Ua8lX1lZ4xWmL5H5g+dj0edA5ZyB
/GPnEmetgRvJTsC30bmv4PsLbyqWZpWOi1GNsL+aBxuNS5o1C9/BeDfHye3VE2jJH4csw4CGva69
ZZ866Yu6S9VTpAHLQ7Z9I8dZ2nd1bIKz3cTO7ZhhzT54VvDu9rA+4lGw3ehqcbEHdNzc3Ajfqy6H
eOQ5CfgYU3kgzXQyO897IibTLdzohhzReFK8SvXXHd6RpDWBkbllcTYUeANI0mKdnU7lQbZlYDnR
utSKM5GKp75AO6JiB+qv2eIR2AHbuRsRKfbXhWDRpmTgIuR58hRZcoMIIk3Cv+bjWpODIHzCw7JO
goQvNgJbtjYnL1jZLJfXWqPz5kY1/gTLIT8Ir7LOta1b5zECTff7N4dpfJ6XDENXNdPVVMPUYHCb
v85LQ+Wljd/b4svgeWtj9lHQ5gORt5ZtPyWBuJ0HNu0/jaUzBKuK9PhPbXJ0CzrsEOeKidrIfLas
y1IwICuvTinJp8lAWrBpN0S/E7aQVnyqAqY9eeiGLMIvQ5aRVVBVhHgYJet+5cIq8ruDPEe2X4cA
IXpCz8pHUafW1EUuMvhsBkbXv/+e5HLil/nbsGzDdYTluJpuOnKZ+NMbVpQR7saKVXxRzChb2kSF
tnlZ4C0KkOmtEyjYoWv3nDtOeyCejH7B3O5EKCWqhZjOyaR4F1+Y3/rCGvGpZf/CcqK+EfqgvkRl
sZDtgWeEO6KhxUZWtQyLUBAcj0TtjKMZDNX1sqVWsCBv1PQ0iSDdJLrWY7yQhBvd8R3m3th+6ZE3
imdQ7Kf21F+aRZu/+2PsrHuMgfYJuosvoZpfAcYRWqXXdtzM25eEeLIE+n4an9EuAcNuqEToOBzC
yskf5rzkqshCcyOrytjkZ1ipu5h4V4Hwsg7DO+jyfdTmxQMG2WRYmvr7OCra+vd3y/nbeoh3rU0i
THC/hE4a49dfdVXWhkMWM/jSBS1O0Fr+Mlm1dxelpX3q86pfNKLt34Y2AD/guxZsZUd7QiNngyV2
/ya6Idk6rR5uhZk26zoA6WKALzlo88Ehs3aQVVmSbYHQydXY9k2kx9mF9Q6SLiqPTYkX8gWxQOxi
ByaXvlSLo6eN/bHALOOpGcU5qKLpjChR/uTq4jv5juZW1oI5SNkUQX2Q1bQN+2Xl2v2+ms8sfbZq
/mTYW9kbghtfG2lVb3xXT2+CGXIGBrI9djOfyJq149tlU/f1EdQeUEvZIvs+RpW9joy4w24hq1Ga
aqP+G5O+Nef3Ut0iP0Zs8573WLGLo5pgSqISwohVhhpxNw+tG39ne5Aza3e0b22k3KaFMHP7Nq/M
U5WLcV/OHbJXtmuNZf/DjZc39ufHVCdGKTTVNlSTzZr2eSHcI0Xd9a5vvI+6X61yqwBRK5T+eoj5
waNG4j7nVWRt2FJEt1bpWHfphPCujcCirJEHT86iM4GDsgWeTaW6de6Z4SKrwdWMPVJm8oBWVHZy
bOZ+vzEVFqN4jjuoThFqGU4dS+L973/Uf5uqdWGo/JwNFSasYRjapyVkbIrSMbRIe7c176WG1Hzb
MMv8dBh61PngO2os5CZ7kSIufQtqpF+ZmedeylTPNzHbe4yU0CAVWe7dlE5o3ahAaHZdMk23XjdU
mwJr5gv0s37RG2NzKEKNWLxZ1DtA16CEkmnteKm3N8Hv3chSoUbdtZT9Vfqfej/aPsaRWIv/4ZX2
t4dfF66lO5rpGMKdN++fXmks4Cb27GP1HqXp9yw7E573bocosk7hjOWR+Byhp/EKxSOx+miTpbh1
9KOGwdb1hBKNmoUsRtMMIjbKcSMvIAfLDpRs5uiHdxhJWo8/oN4dCgNlMAZorTj97RX+LYvqUM9S
TWOy7omBgjuAMKoD6IEbptdnW+qYzG122Gq31yGgvq5VYx7io7myQGt2RAa2zi5VnT7qjjBvpNkQ
TsTZxVdFsxOI6ELAoioPcmyextexKXh/ZyHKoN35yrDpI72G7uu02qIdyluQ8s57oCbY0zuA8YiQ
2GxixavZ+O671dvNEuYC6iJa71yqBDFWfe5AbIhwcB5kZ5A1/rmYPEQ3545sZI3XeCNm4CLIb9tB
ncNDdERT8WICiPz9Y2LL5+CXOcBiTeMCbLVtBxCi8TkygGRloqFl+24NIMfLOiT4hbvAOlJ6+7k0
vX4l6traBXNV6cFwq0aT3cpeXt249xIVHgshHjOWmLJ5tMBO8XL7ihqo/dxq4D+c3FSXstPVsWHx
eFQ4zL1Ofhf0/SPuROVJlMK+FX6oL1uUlb8Cc4dRZYyvU12A+sM1ZZ+FfvFYKdWLHNApWb2w2rG5
Q+4xPgT+lKwTb1C+NOFCDsj1zF0VbjAevCJz8Yn3ePXPl8ZP75F9gPXIKsbYDYaCG5kkXjqpRdjP
77m/yBxtVS2q78b5AP3nR1uVmdWdPCCV8nObHPxxrhJ19XXcR5seoZTEmuKXa32+fmmDCmI7qZM9
f7Bt9RTACXlLDOyF4nLI9nmt2K99hG58bb91DRy6pFMr1Jo8680usQOHssgCvgNXgsEIIme0Q6+E
mlBn1qXLBjSvE6ihrlvuu4LEH0IhCY+J4WMXDd0/gj5Xjf2BhUcfPLt58+DoYF/0vH52IQjcTmbj
PABnM9a9i7hbiBvxw+hXHTZ3+B5FSFcsWbiAMB/asxw7TDh4JZXiwVplrK+RDKvyKVnI3ushb5am
G013CRvHoxg0Y6v/JZQi9U4+yZ98iKxgpD1tsWK+fDTJEz6d/6n66XItjL5VKXRrIc+VMisf10ux
HLtRCyyNcrtZd31uXEShNSQ4+FhjLg1zm+xVC1e/ln4/LkczfOOq5Ni8GeNuSbi7LPq592S0lnnt
IDatHV2JkJe9zjxalorBB5zCuJgc0WRAgphYi4GiVqM7eci9BjEDL0yXM5rm2tYIc9rb2QwXnse1
80FtWvgtsX7+ODWyW+WkT+2yj0Z9jbrRk+m4452tTvVS67t6K6vyMGRau+g7J913TTHdyTYtBR6s
QHqSNdlejO4+d4rx9qOpFRH6+W10yQzRXET23dNIFdcJjkaEWsdXbL2+k2/0L66imfeDFpya0R5e
RWkZoGlQb8Ih5edRfcxMA7XyNKYFuHwYg8toNNJymfgnD2mze1dVhofaj4g2kDLc+t00POjlaBxn
/qHjdllJfBIPKHAuIAUZ2+WKAxmFl5MWP+i8I9DlH+/YLhcP6pC2a0vr9bWsjm4c3mVjuZS164ix
1JamrytbGMuEGH1iCQh72dXG8EzjEOodq78+22ETae+EafX1XnbIQ9ID+9y4wpi1rPpqIUfLnsZW
b4OkKO81F/HsshH9bWw72slrASQBIi2/JgiQpcg6vuRpmm0z9BR3Qs2LJ6y/7uSA91D37ZvArpUQ
NTp4HW5j3g6OMxB7GoczFNj0BBlgcR2hsZI5KLF5/Bghh/lFhoua1YBMNlWHxXLlEEUIsCYfxDB/
Z0l10HxE5IOUamI13j7LemONWkOJsiYBHXvw0q8GAjplbA3fMCoCWIyl5n03+cjjpI218yJ1ZO51
7OuQhGfOtew/LJLKkl1xybJ03PM+TlGseGlhemHSNyAAWOc/Du5c/WgrUpPbOBMtNyDc3EVALvcV
q76lVA5IKxvdPRUgZlTm9jlQeS1LxYBpTO7ttNSPRc+3PBU9is+oNr5PzkxZ0pThlKqE9EzMRHST
TSrI72XRaOU7vCHQR4Gbw6Vp2zeouVaSle8TIP+tV0/FVlYT/aYYPOBhw1juptGsN/JkJCGXOTy3
l15RkHfy4nEt24M63DWRJp6KSe1ukt4UK3kZrbJPakK40Mt6pANadCcTYZmwBb3hzcTGeFHa0qBo
Gu8wcn+X7ZoPdht8tzQ2GF7j4RDMw/VGUXcuhn1rOapQxdmsLVK+IKBvDatQUOzsh7dRNEgAlIsY
v7VlHzviyVJbezE09fTa+HWM21M4fhGRD2+90r8ZUbYjTeIDwlT+zOFGRgR0ziU79mBBmnvT52n1
PfbTO2XojLvJDzMY02K4ZMDmlxAmvE0c67O2r9J6u1FvctZ6Q1CvvShZVOgnnl2hZN7C0GAIVnyl
mzjzUcmP3vRAddlhlZVy6/WacjvY6IDFenmQTR/tsqT2Xs8/igXnpw4zMJT1xIdtq8HCoWuKz04S
IttjKt7TmBkJiGZXubh54d+xw3EWBhQOMrG0WX6fnYQe3JGiPEaq0R+MQTPPauOLM34h8SzLtpZN
8pACtMGmZWhvSEUSwW5ZMriqFjz1MYBboC8xKJI2fEKpwz7HXcl8RaflxcODb3zPyzB8KlS9Wjlj
iueROzS3w3wo9Ah5h6zaqV7W3KqOzWEuyU45rDSNYikg8a1l26dxZTJge2k9QtrRjpWuTofeTUsM
dOrocRpIg/uAL76H+GY0pve9E0G48JCeIt/qT2sfxNj1JAh85SZKtIUAKn2wdYRjNRhpHYKVRrdT
zOZyraIqbx7HGnWYhb024ds9NRkGBlXBYxKJtHoqIQquMQYLto5vlU+ZgZwls7qNWwxVvTQxEnVy
RC/namjb9i5AS3opq07blTcsMKNrFUVF9wAvEfzRPDidLPVWL/xvif7oxZP6BSj4HxEQzbehLr2F
Xwn7Man0epU7VnAH+y/fRP2g3g5KORDkH9WbZOQmJVaBxAp+PktL1dsLDNt4p/Lf3tLG5gQpT6z8
atTYZHffNC3o/+TRUKok+TNiZbeIsUZ4LsMxWFcFEOE/nUxPV7GV8ASokeUe+1LfYbPIA1CY1nNW
ZsZN4Y3jZa6VTcE35QfZEyjgZKFoxoSIqZo+2b4JJNpXqhvZ62oZmovo2gOJp1fvhh6VO3fayCpZ
42jbE9BbT2OWPqFHZS7SVomPbl4HZ13X/mQy7F7CIM13BTybtYUw5Yufuxphv0JFlYVetwuOetDk
903GDCJ8hG3mZrs0qwNsZjmhdi8NerfrYqjVrezlx4LKfVIl4LO4ZN+vKmBKzyYyeme7N3/6XEiB
6VqeY7TDRsee0VK7+h7HsRxocollV2yFJx+pxZVTpfULcukvMJP4fUb9koy3+9WZPIBa80kC7sl2
CARW4fNJgQNSy8DW+GUKkutJltMvnapwvvp9ikCFHdX3/vxJqR78/EmA4OqXrPJfLMVXvqdl99Mn
werdTYq1YC4VoETnZLxM0ctDlTabf9jkzbGOXCbrr1l50mi6qVoEzgAg/T3O02ZeESgqfAo7CgyE
P9v4oFeZ/pzq0dvkR/UZ4T/9OTBiEKx19TiULH360VvJQXCxsTUGan09JWjGm8gEVSSrM2Byiwqd
wY3jEs6g9Cu0SYydvCISkaAsipgk3dw7htE5xoLmorErvyH6E57y3Mt2QYLPAqs1hD/EFB59N8kX
QcSWMg8H2KXpgDNWYj3KEf7wguZb9yD7A2xH+OzmJGuhxqsoHdXkZnSDZ6d2LQRTDHbjqrX1KkOZ
gYTOEW4p9KC5WitZtIvjKAJvRNVNygF5TdfeyarZWDBDi0Y/BM74wET8rDtWdm/HXXYfs+UAiUkm
oyt4FpZ+xMMbZulB9oIYaW9/fwc143PmYc6Euq4qiNVYsITEp3BWZDOblLXTs8Mbxi0Bwskgezsx
MXop4lgNZtrRbStU82BVGT8q/q0Q7TwSzdYoLl72VVed6L6o8vi+xMR678SiIY0YQSx30RJVESbe
1mqorMe86F7VjhdzmxrN2a8d1FaKaZ8oevc6df20mwQwzgBxuNfSQHljIgR2skwccsCHX0+HHtLs
nZpHp5+vVrQwZF3HKm977EmeR+DZ8vS6mPKbgiw6BlwMK2c4RWam1TEFffri/PhM163jg+Nm5lKO
8gWCfhqz40FeA00kkprjSnGiYTkQCbzoKMxdCswXfKa300eTK8DEGAOibbJNHjyseDYm6rrXU5Fz
1o5mab2omOgeffwVd7mRovc2lz7a/qfS78fZkfvjeu5fpU9XiUNXbIFOk2tV7+pO8bZREIZLNmjT
vEub7rQ0SDai7fLVR5uvtdOqazVjLU+THZ2pl0sztbvtR5stHATTRr3ciH76Bg4cecxaEzx5vroX
BmGsSfQoVdehc4/+e760sqB90zvxCH4sAISjrGmAwKQ65ckou/r997/vvyX8DYM9Amk1CxY6YVvZ
/1PCKLPY5IR6E7whVBPGN5a9q43sEYJX891y2q0Ya+1d9R2xDHTbOJdo6u+rYLK2kP3zY476/SIH
OLgAYcWPfD4oyPqvrBgkqKzqdXP6/Z9sfM6aGLYrbIPgpmU4pmOKT4EzS1P9MCAr9T6NwypypxqI
CAczKfB8tu1mxzY5XvSq96NNHWwsvvGzW+ip2b3ZWX2A2gfcXINiRRoB8lSa9m8+eP1FKlL1tkcz
7EEZ07OVqv1bUXGDdCxldmmwgjZd+Jl+OzYVoc3BxF87T3jJW66jYZtIjyzJgxwIUqHHtyrM/wGq
YTifJib+4Y5tIaJs2SZZUfKMvyaPYNGDxMhm+wGLCVMkZX4kP+PPRt4U7fmQ6n5+9Ao45wSw95/a
ZVWO+Bgr2xKRo9WamHj9zRf5NO6j+nFu7kLcgdUUoQlr9vcG4uaHQLhvEAeIgdTmiEGD7YuNY9b0
zkNggi4HmPMX2QRaa9gzk05o09IpL9Kr2DjVTmjukKMb7tWi7BHTuIgo55JKx2/Tr1pUW+YT5EUU
rwwWwCf8g7wIDLPxFGMdJztF3cZrr+hNmSg5JMQIWXICY4jngyw1tZkvkFlu1586shSt9oUcaPGo
LHUNIdmqLWzk9OJpGRhh92gn1njiC7lv0w51r/lQDm8wpuKHa79FaJRFcn2UfYBY9CxrjnmC541V
Nmi5+oGGZ4OhHhOt/FGSbfIQz72fBss22Vs3pr0XPuo0/eQXB9VtCT6MyZ3QioK4+H8OsnNyELzf
5OZYHGT9o1uNkDQmaTCQpHXx21UmZWPMb15tPqjgVyKtTU/O/B4GRhPfTk127q+vYUDyG8xaW3AK
c+/s5oMEZ0YmEVSFvEhXpuqdaDeyT44K06nao7o6slCZ3+X/06dq3bgPPfPHp0bpoC6dQQDZSKcJ
BV0MGhMk995qED+w0gr3DHHTOctqr4/Km94TxTcQYDh2g56d06z5gr+wcUJV3jzJkuWZ7ABxybDK
wmSbOAHCkR0R+3xsJOpyLasfB3lGha7rR5NK8mHRajEyKU2v3AIEQoxNz5xNoFrKrWz7OASWHyz9
IkxuiB7HBzS8cACcS/JQK96YL2SRrFWyQRv1HLVBcoz8DAUsp8jWDrdhVUVFtU6R2UBVAj1oglwD
xLf2T7/M0c/ou+yhbohb96Ourq/Vum3vXGyDdMP08qXIKkIvZdHhR8fgwO3bUxZNR4I/ya1PDg/Z
U+EsvMY0XoZBt9atqKetrOaYAy7MaYzPZVD7zxUrFs1NzJdkGjsIy7+cZXWXFJIMy80mIi6g1195
mm9GwH0vnpVX27xn+5PnQYGiZXgvB6D0Ni7swLMuQ+h2B1HkSAgPbvEVNOh8AadQnFUGcOqAsJB+
aUdzWsgOoGJ3REqap87zC9RlEJSNM9DroaPfyAGiRJNaIejSOfipFss49czusXfZtHpotLFzrjYz
CefLsEI4EZBVDIGNJbOx80LdfDZroFlzd+TEoLkt9itpX1lrJxDDzQwuhveF9JwSKIdSKs4N6iqz
Ec+SxAy/iPdBXaTwct3mMOT+D8KGPnTfyCcUd3igjaeqLElPAcF8q81prYWNckZvYbwfXeJKBRjS
XZzpw72OyuJdax5ln2ypNLsAnRRYS1kldnFnmqZ1g6disK9Dw9jEqpa/jlm9kd+FNbTdMmim+pQm
JSm8UYjr14sQ8yrL8uxNM3ioceVR90MwlA8Cwyd5ZqbFSKAVAk5CDVBJMX137Q5j8A5X43ojdA+R
vd5Bo9PAq+OsJmW2tCqEEZQOycvMRNu0LuHJQW4t3WthlAWchK6Fv7pG9f9nzN8/gutkdVvNy4KP
j1B8XfzDa1n/+1sZZypDBeRq2oblfn4rC+E3bmq1w5NpTs45Ttoz9h3lm9bij9mh0bKV1QzZDqvS
CZhVZAaXfUsIcuxXXu4rXczXYxfLDEE8SIJKBCT+PyXFtF1WGWO0laVrb2n9Q2oSmZJft63zyoq0
pGVjkAuEyPi852HvUJcFGOpHs+oR3kR1V60MbWebiHH+P/bOrLdtZcv3X6Wx37kv5wHo08AlRcmi
LM+Jk7wQiWOTxXmePv39kc45TrxPZ3e/X8AgijMlU1Wr1voPW+ttm/Nvtm3HOeU1rqHuLOVUpdCM
yY6C5HQwLDWZx8wJg0GtjnOxJNpBmUJrP/eMPK/ruNPs0TNGE2XKPg99l+20trGC2kFQ1GjvE0vK
iMrM4ihikdM9s5rMw3fcF5UbqEwapD/xfTuKDEDuazZOZttqEz5YQFoeK2CV+6G1G/Mqm4oarTlR
Pao98Ucbd/g/rquiKneRFjYPUb7ot/z+iPlWgM5s4bxUOjhuxsz07DTMDjFKTtcjVd5LK5z229qc
9s711mp6W0ZlDD+91EJ+2t02Smb+GQWt8Ph28HY+Waq9vJ76eux2btYzGm8bhwnXcRFpsGQ1JTxE
Qq6JVcbqkRSwBRKgyoLtkySOc0flUid5K4YPQ1eQ4eUTmfgVeHDKJxS3Csv4XOXia5ws+ZNYks96
U+qE/VPIC2qDAMUc8mE9QDBOfBBGTVc3OkDm1nDptbnFUOqc8p9V5r71dI2HeAusGqWvQu8tlEKh
FM8F2HGHpdfzvS2W+kg8bj9QJr7VNKF9rYwwRTEx0q40La6uorplEFp39PFyVfHD+uDIRXS0RDPs
65EOp02etv2UnmN/ybCk1zt59WYIR18j/L/KMuKKUXGqr6qTPMLyGpD1U42AQq6027bzrXsJ9sCf
Vi3Vw9hb7cGqHOlTjHjNdkCGf5SvjloToK+ePBSCBM16QTnSG8+eF/sMe1i7bquBksy6ow8p+KJk
Jd2qYRueljyvd2ZuODfJCMMFXdKPbVO2yJdV0QeDuUEVKfPjYFnV5dzo6CfNxfwIzUPsO6EVIPLZ
KyqEVSWsn662vQ2cJ0svHlFZmq4abBOYknBUKpblMEcSYki9WB67pE89Gfub03aS5UR+j3Tbg9SO
0o1V4CS73Rjey9Fy4mG3nYTpYrbrQts8ImnWnpsEbZZlXgB2tOusSSTah7dVfKJ+rNZV2JxILf28
uu0VDSmH7dxudVcSdURKN6f26OgU/o04DEQ0GD+aDH3D6k9dh4ECjVvy/7JvO0MKDV9LTRlMyDEt
wtD4VE9tg2QHgnMAVUnZpxRoBtU8ZuUqTRdWMr5SVnKq5tC4Txf77nV75phk3UAS290U3hJNP2/b
W0ISL28RBIC0lN3kXdW58Qo1kWbsWvLY1q/NpR6vwMniB5Egqzv0AGsQ5/WtorOC1yZ+NVawrYcU
Yw7YbqKRwyCLGI5+LmZkLNsaq57XbXVtnoW8SMFP4Jp1W6TczkDaQzoLwldQbkMivjVjdGcloXge
xvqAU3EZu1X+LccgPHGr/pqZsRG7ZZqgaBEtz+0cXpuNPX7Dfef70pTKZ3XRJ1TBELibSHu7qMQj
sxtaFpKCGTMICGwO45Acoqc52CS51uZ20NZqtQ6vKNvOvW2b1ECZcaWYa+TbNaggiAP6nS/b7rfz
7BHrsTheSn8I88l1kDmHa5pGvmTW+hVzXBk2q6IcCyfpz+C2kIkz4vZeiomV7aUZvqAUdx1GoBVd
aRcVw/DKbhIrqWljNm0spijKlVO8gPxZ+U/djDWFqeWlOzSTBQCNBck+aCIVnnVOlBCIQGZVufwN
CmpDEMXtJ2X1Z9sWzsok7qP8jEG8dNo2bYeaMaKQITqnu7djrRjnQcWIL7KkMXaqOkfXat4tuFeZ
M850mX7uEnnwVacsHvDFUuHeatE3bQIC0xJDu0Na7VJkfZ7KKV0V+BT9gyMQP9yu1ETKjyuVq0Gr
ZkrqwZQa40xqqzREfLbXlYww9JyPS4aw21iLfWtJqy8Ce6xMT+Ah4s/pgYQka5J0FzTyy2ltJUqd
X0ZV012UOBC+tuJ/bXu3t4za0Zeh8oMOkAOH3Cjsm7UZm7IcSAaLbXVbGJpdmP7rQSgbGipGGxxq
p6bilUolbgakNzNbyx6B/KiBrfftTjWhOqOXgTJYTHYAulp+Y2caPqzrDvTQqt3o9HZQR7Hzscl6
LzP1CY8UKBLFOMz7bRXc1xEnOeMBb5+EcjEEsAz17R4/V75qou9StOEXTNuFl5erQJmkNfsiE8Ul
srxgmZHdPdRLNNwqzjJ7cQx7Xc4oPmhrhilac03dKPSjXTSPb5u2ll2P+k6sboYyhj9KmtuXOJLb
TPrhzaE0Z3jqurpt2xZLReTiwjnEItJGnA/FoNuGBJinUA9DSLdCSmFbX9b1qY1AMW3rjOL/XI/y
5lGXCzS/CvmTDH44b+TihQkiop2FwXwJoEGc6uYdWGFzH9uVOJlWHp17ey04SV3zoS8L1C9Q9n3u
v2VZWr4UKhjSplHtDxLdHsCBrDtHY6MGpZWnh6zu6ztmnUh85HX2bcBwcztLGarraKa3ArgXenSt
h99n/lTjV3oSVULdsVSZtLBjGJrM6/RrzoscZTzYchU+GeUqf7Bo0Skn1wcH5kVto/Zbni7+J6NH
5jrBYN1LxXlWscZTWmjFkqGI616djjghYflXhxoRWXklkqY99s5OsypxyKsyvouLuyztrkst0gNZ
MrSAbAGGLmWVeWLoQcDokDKYNem7Up5R/Zoyma6Dy8GgReNz3z8quqTvuhn9NvJ23QH6CelkrYFS
08XYWiiBuYJvLBn2FILSn1QFca1C+5Q8g5zVbpbyA2Z0DkgfFIxV6ps4R9nFpayEyiFv+g+Ss2BU
FFHAhGtvXFBNzT2IldLJSu5JeqDqrY7ttTHjxBUO0JEEKtInSbYouaOQ6hb4tO5zkKm7McSfyo4z
LzSUcg/VTd6PYabtF+Op19XiOJBq8S3y456BkOmeDPjkWU1F7G30x3AR2QVcXLAyC7ih1ChdJHoh
dOKhJgkeuS2p8aQGGs557U6yWO5HRKMTCffGOWbMh96LpoiaWj44JskHeFftZ81W3TQeKd2nXb2T
EWTD+QEtGWlUv6Ylkn2DWdR+EYWFK0l1vssjtbpLQAMCKVDPiFir5w4uWKqIHkeG2EPhZgoAHDsn
HAwRPm8hklEzjO9TSJNeNqmkHPF1A4RYN0d0+HboYVLMT7rjgo49Yg2Va05kDJKlf8rlWrsEPvMt
irWDFRMzmXWZFG44zHVANjzqovwy1/SPU2JqQdTJ1i41kO8laom8RHE6vCPNlhrLA7O6/BIyf35Z
00nPMaKvPYyMJgmr+1ivHgyjywNDUKoO9RPp62tkscxP9L3H2MbcHd9xOy7OpWYmj42UHRRrHDG1
Eq1XUo681QHTDY3uZrEF+qGKMYDDQQ+mbOIOw9CdezNYgEH4q5rnHlPfc5/ZyzkuAahIFlVxKGyX
VYjLrAxzbW9NuhFUdfKxzMPxHM4kZVM0M2ylCS/6Wb21mY+6dMn2EdlSRKHV6V5Jmv5qW6gWyolT
XWDBFzeArmpZO2lzC1ROsy4rqrHXI0iU3WzGyPdb2NACtvXGcHE7+RzVtvERmqZrx/GpJosdSLk0
HWdn+JzDHz/r6gQ2WuPfqAFw9VQNY2Fm9IAbwU/uhgaBhHCx1cNEJLvLVcsTkvYkj7WvCpXhZZ6m
s1zkNx3cRdzpwddCkkceY9a6XVr0GKHnsU/CwjlkkVXuEFHemVP01VS14W+6NeXXnAG9GlQAzVAM
wOBQFP5CuiSz5pQpfLTvOfJaAQqA5gn8yA5X8wSLoAx1JqxDQreApeqSPAzx4c4w2FZt+IKG7f2+
k3WUXyb/29PgEo5gq+MolD7fM8knIOfqwOv93SEmRoWjb7CTLp8HO14pNHO3W3Qndc0E3RB7sl80
KX3qu2667EdnOZa6fahliwiaJNYFkcoUhFIM/KkT1l6Ja1TOF7QN+yH+BCJJvmqX+CptLQWowSDO
ea9mhx5fCMPfJuMYJz5KpQhdtUoeRF/f06c6flSNOf5amXFoZO1RZNgOJjoaYrqZomG2pruT3un5
upDE6WtT9pVoOOZ5q3qxIQ/eHCkNzlEWpJZ1tTHNzG9H6xRBRMKFIHfzCW9CZCNfnE7EB0N0n9Vi
QeivKu9KW3cCNVKCUUj3KFUlH1PeIVexnW95iXSdNvfyCZSIflFEdGellCUHI1SbUxL5zYqy7fsX
Y9aveTvhZDWZP4+omTZh2l+qcteB8HSwEJCrU1f33TnLMQc2o7L3UM9N3VS2BVkL5QYpf4lqgsA3
s52Xl9///5W/jLG8iev7CDpdVy3LfjfGluh2WrURFd8LS55uhsapMHsK9dGjynDfxipBekWOV13f
zqou41vDTv6GH6P8moDa3kHDMiCKk0fDFOk9Nh5tvsJyGqf4DhBPfSxnEIa4KVmDBEWtsyTSEND4
UVXzq5BvVh+M6gUnGesQE+PhHJReKnKaBim4k14MMzx6Rrvff03qX34ma7EUUAe/FY0a5PvCqSJZ
7QRPdvmulNkTNmjdJXCHDDm2PALWibTKVs1V0+YMMuLAlCU6xrMy+eSAwQuPpb0XhvoNJf/+POEu
i5bKLJ0ySPjJXMi7cRzUy2XER/P3j628y+3x1SLVLcOktFXFWYuH7/AMSsr8CyCQ9V00/D7k1Pjq
9KO6w6kPVY0wqo+FZYIpWbqPRuyT7T6iNq59Ke3pyFgHCxbjPkbtaryShsolXekErTVnbmIj5o/6
v6fwWhE72sqDqBXZn+PyAkElede10UmxEWsI8fwz23yH4Yh5nKKl3ZFqtA+jTXJs7DKESXIMNnEz
WnWxs8dQmoq9NSJfHFPcPdXgLf06DJEuicRwaZkzBRDqrnB88fDsy6R162T+VugUA2MohF4qzb0/
R5O1Lw07ZuJWDrs2GWrog7Ozj3ptH5dGc6uNXQ4pP7P8CaOrfajrCUO4Q3hnRCPpsKWDIKbVu0aP
Oi+siPSc5CtMuritv0m6bpzrjIBMkvC7VWycNmv4766ViJnkUfgAt8w5jrp46QmUoPlsweY0H9Gs
rS6qtgN+S5riwBCrBIjOClR2n2QNH1wUNbRmwIiq7OKjuRandOan2EUKLBlj/diO0eSPaH55jmkU
9w4y5hfO0D8baA/mRAGqcqHAILupWkK7axA7TIhkgKZBOF86apVexPWouPOgi4X0QuEZdebNeIXf
aJaED2uN+OMoO3HhkuqXbkXxqdCp+GPdoOQnDCoJpgplF40vqHPn922pmxf60C5eR85WNpQbFOFX
XyDod+XStX8zUr1j0Ly+yjp6Ehb5ageduncMql4OHX6XVvjdbERM+DEUbmpJzj4FsrNXZNFTpR2G
K9M0his9UjDETKJTmcGZp2/ZT/pwP6wOfVD9HnL+Kb//pam/Yr+2pyOBDsNHUSneW/o7cqciq1mT
11XyPGGmiAsGNr2jXN7ynpTYvM/jhWphPFZROvEq0q37TGldbQScvCnvVwtCVsmMD4eW7TXFbPdg
FMj0iS6/LeXC8eUlVvfLOj0p0lHw7880X88NbPPK+LGjy/mbj/OX/s6iuGA4AA4UU7X+IjCjqeOy
pNOYPo+ivwY2rNwrDnD3BoSxFzJS7ua+yW461NDASQyeos4w0hRb8TqDDlvScPVuW6X8Mtk9CNrU
0gBBJsO9NT44pf1tjubqIaLm/3dgEed9NMMXr6lUYjTNdnQ6kl9njKYi2rzFsuBZihC+WZBUHEvr
Q5clhArIl+7NSZ3cWArLI5wdykPAYu9RG76xMicoFNM4bpOpQdbOUjuB1yuO6ohbVtkz31Hwp3Aj
0JVWN7ZnTamOCYnDg2JHq2AJxBoU05ygGRfZ1cL2gDXQ0wxS7LOW2gBXuuac5GFzIDecPuRDQ9qM
zrTrp8ff/+feIdi2F9HWmbzZsqGCdXXe4WWWvEc5YUqTZztXW99JzYgRPIT23dq3mqjSkzkppg9X
6nmWMIrqp0CaW+OUT40PewkB4jE+a5PcXBp5XKFvrXyyMK6/0WzpiGPhIHX6R8i+uEFC1tiBXhRu
3WaDR1IF7ZMkqq+WIvzSyz19dMikCp7rhxBez6np0SL//Wfl/fnL/xv8D0GLavOSmor5rk9oxtxo
7agonjPDkHcgaccr2MAORttDZB0FYeZ1LtIdOJni7CzRvd7FL2G9qF4qq8Y+053ovC1Kh9Quyj2I
PRggK6FbJX2f3tLzhsfKbj9jwTxdSqR77S73hdRcYag8IVRBehR245XOs93oCA4J3q0LR4/wtM8k
/Wai3HeVFp+FdWScznCzxMcBVYPC0VyjsqG7ytqH2uz9kBq9lurKCVNysPzdIKO0i0tYD26mgB5f
WQyN5L0uwiiJvR7TELeNirX4wRRruTPywp11U8LUJEcqBYLONbIPxWW3qh5FuVNjYY8gOFgaHszo
pY/SnNU7ShTX4BfLK3V66LpFXDDljMjTm5C686LCZXjIPIDgqrdoHwgJgXi243Nv9ienbvDyYfBB
DNylqJheZ4TR7gKg1U9wPHHzVYffNBqsiuviipjdOdlmKU4UsUq3S3XjQonDKZjt+WUSvUrVoVCC
cHV0DdXiOe5rpC7IY7qYBkyXFS4dYY0vZYe230TPvjeIuqDIkfCQEfdZU6G6sWbghsFysZ45TUOD
qFiSfTT1Bk/L1YFXtcm5gRmCG6Oc2nhuz/rwQoG+u84IhlxkRI5ovY0HPWzSjwD9g7AhR1zO3+xM
ii7pwev9FKHq3QCtc5MZ7Qhy4/LJWBcwpF0cWqvLKKy+oVH03MADv1BK4wphZ/1O7/vpwkJNdUSX
9loVQConI38q+uasm6jSd3Z0M+KzdYNYqtcq+R3OEeWLFTG0m1fk9q3HQllMd6b0cCpk9WoyFPV+
VuLDbFfpzcgcE82zubugWyK/PcYjFkIxTFrwehemIPWPPCmxRZU7fkJkcgLxPp+jnlTVYjvtTYT/
2d9E9NZfZhWWqRiawWBoOQp4w3f98IAzJW+d3j+b2Md4aTwTxeXwsmynpw8lArq27ZoXst2reLlX
bhIheGIq0S7GmPFgiuUpn4RxyFIE5xMD4fEvZD0sF5ks55gma4aKmRPD+SUOkZBBkMKji4vOcDPc
1CxG3F9C01U1aNLRONs7JZqR78/H+VJuv6RZcaEB+rxDIqDEQLDoz2iQGPukVF421RxYIwe8S7Sj
MVEDQr4s/Zy3Q7aDOsYo0sdMQ7jXmAtjDydGPUAegBsaifI0IqqVrn6fRdv0932iKt4yPORUvtBd
mxJfLpBQipfiebJBGpnT0B2ikIJSur7CYSOuhmSYz8I0brqlal7nMP/nF9W4dlOReyqRFQMM1r1b
/a+HMufvP9dz/nXMr2f811k8UZEsX7rfHnV4Lq++5s/t+4N+uTJ3//F0u6/d119W/KIT3XzbPzfz
3XPbZ90/1e/WI/+nO//jebvKw1w9/+OPr99zUexE2zXiqfvjx64Vl49TMcPGv+T11hv82Lt+gn/8
sXvOvo5fm+e/nvP8te3+8QdZsD9lnYiC8o0ha45sMqQiFPhjF4V+07D51YP8V40//qMomy7+xx+a
8yepHdVgPqsblqwpnNTiWrrusv/UkbUxZK5H1kaVtT/++el/aP+9/tv+vRagbv06fTZ0qgumAkBW
JvFg83jvpvBpgtiesjjooKYrBWeoAvTV6z1Yj2Dciq4Mkj7cfBwvXN0RVSANpj+KurhQhnHa5bUF
n6gFqGGQNYU+3rpzouPxq5BYAxRFIjnpMxf58rjzmb1Ep6GIfaz2wAGnOBSOpdqdWnAfWRojD1VK
cMi/IAjd7rDOMr3WZMAQdhR5mtTJO6WOv8oAUQ6tZV6tU5mjqFTULHXA9OauiGXdNRY78sVcPuNz
vhx0yIZ7m4/oMeb6Q9F+gp5/VVaByBXNbfrsiy419i7U+wO2hYh1zqbtObEF/p3EPZmDK1tr8JZe
XU8b5g+wEOLKW0IZSJJxQBDeuEcJ7CRHCLBIvdF5QxgvJxObvmLRD5Ul6nOjGKE/245r5xOKuvJy
Ycldvdfb9EaNoi8mbjv3tuhLfseXYZI3Qb7MCq4+Dz0MP3JqWQw5s6ldzV6AjCOUTpKUmRnmbwj4
ti5gfcdbVAOyt1r5k56m92FkfRbVvsnOhFXYh3ct1CRdeV5wpUVpvbpS0NfxnNlB9WCto5F0cJtW
fOlLyugS0UsK+AmDJUx1RNf55ujnDhmqPM9l1+z2vEMv6VgSc1TGxDypAx5AX2kq/O/3stp9BNuK
m+vU4hS4RKfYxPjNjr4bEkmvIsxjV4nVWxzQbo0UKIjjpPFu7KGVCTrU/TUS2VeIiY07vJBfZj3Z
ZVawEFNHrlLm514kbq6bD2FI0QlF/NprmxncH0rJTlKTXzEM16hnsummCUMuwfuNG5mEpK6ARsfw
rrm9ih+fhBo+eWX6zzOBd0GtvbgfRCc8Ecq215Bfm8YK14O0GFB9bY+pHd2qdn5ZzvmlIX9rqvym
wjcLIllBhTxM/SThn5LO0RfHDI8zfDLyG0uZHjNNu03n9EttkFO3yvK+T3OfGk1GnBB6k7vkHV7H
WhzvwlRudrklXfTyPHhCFAxL11FfX09a6IdWguJsyCcfeqj/Rqd6gDQp5yvKPh/U0pVq6g+9HGEr
kl1okVT5+aR6TV9WQMqj1bfbqd1qmC7KcdT3Zm3BJGscJPXG6QiidBfBz/MUVLUPWpGh71U3hVvh
eSVghUJ2mdwC6Isby/lLYt8hAQcr2q59KGTXoS4FHQK3KKxZ5nnGjhh5U5AEFDgg9VhLdW+im3Qn
hdneGWq3UJr4o1Zl0PHFC9LjIfznYzYaFwT6tmsbHX6TpnORzPfzjM9yNsHcB7r60CM6l5mNn6Wh
B3xLHLqsGl3ZqUqMuJJLWJWWH2loliW5jJxVXTs7s9WpQNDVpM0gjtU3RIzCG+NKy+IucDTpyqLT
wYuQvk0SC/Ev8THJrcd5nErQzcNdLixpp9rUO60kB+qsIuIftLhJKFbT7AClVjsdGyF/NOvbes6m
Sw3/CCRCnNX6cY58JG4bvxCVfsjJO7kK6rgU+O8IXvSLXMggteYW/W9tdK2+Q+s7lq+dAbsmeG5j
TT4K9fj7Mq4XsCobRhfnhi5/yRKKe90SFVCWlafVJhC1n2C8D9vkYmAmLQNpVCQ3crBUqpUMD4Dx
aphvVS05dYUCwEsD+VnhrAiSFbLkIKh44BahFvci6lcJOLBZBnoUJ5PM6gnyDVlcc/YRD4j2UTX1
bjaV/alS0ZYaeQCt7poTYXhzUscEb2hp+T4g5RSH8x6lr48woG36BiYmg2EftKjrLuZe3FpTOx0c
hQRbiccXvVJjnlTViI5Vj0J4/pFUe39SUac4ycpU+WWGikguy6gmMhHQBSm+NFxDua5OYR1kHkFa
fMzs4VCmo3Ho7XGi06EfnR2x7IBSNF6B3ZSba+2LarW5SxQmndq5lk4ia7FgHNQbqTCMUzEIwL5S
IXlxVucnKiqyh+2d4kkmlIViXK7AehcXgFmY587yCZF+oBdLjqbYRBaxdtJLq9AenX5JkAS3nBNO
F9WF5pjnMpENFx/YxI8b3dyJTjdfn6JZH2V7nhosjJVY0EPZknfjREKueX3KIobznfYgZoCA5Eul
BlQSDQoQW7MW5tEmC+uUSxCZ2kMpa+pO6uMLCrvqvtHV20nLC0jo7hCnWmBarRZsrUJVtEBnDu+i
cy/vymV4yYE+78u5rjEC/TRkbEWvfa3jL16jooSHdexNVOipPzvLGS81NYi0ojgquMz3vTUdRmk5
18jUvE7X/38A+jcBqOLoxIX/fQD6fxuxlMXXn+PP11N+xJ+K7BCAksWHAqRThNDJcvyIPxVF/5M6
oolYG3rDr6HpPwNQ60+ZJJCJYTl60ablEDb+MwBV/tRU25YdC2le5Kjs/038qZgan+Yn3qsho0AI
SMnB0lbmgZCS/TXrRgDZtlNqjvjjrHyauluCbTFN6RIo2OEG6jKVXlFFA6OV3ARh3bLA7eNHa10V
S/ZYdMyHxw6QKZJmaNuEzjwEWwuUW45ZY9AxWgf9jE7M1toW47q6bbPykWLltlHC4eLgqPFRRg9r
H5XzQ1wO0eI5Cr8iuVCi5pOsLitdOtwntlYEbwsFeUCSMOtGhlyag54/6upi+Th1FkGzPkJM6oey
aCSxNGqTCEKRMFtbo+ttoUKpX7xlalh/a6qZ8wRWkGgce1FK1+vuYVjGH0ci9DsvhNHJvEsG9E5N
Nanl12/MJmFzgaCDn9jmkGEgxLf4unukj2uLYALNQdImMOawDDqTScDbagZQMsOoJk5AUiGS33VB
saQG3eLajMaFMvrW3BaSo3SBPdVISYUFfeeCB7ZXrp/8baGY68dn0m5RqFy/fmNB6gY5WwwalKkM
YlKEAToSlezDTxWZa0Qmfe62eTvg7ShwRh/Bx6H3wOxpT6d1N2N9jcd63gZbS/lXS/RaI3vvdsti
ChVf05J8L03KQ2j3bZB2aHS624HbujqsX+RPu96u/tM1C239auH/1i5IN4WZBM/xdvfqdfe/Nm7X
eL3T1nw7cjsxrw7VzLuWSik9fWYrry0gkyo0jYyUxdbcdm+Lesm+MMkL/bdNWytfL7C1jFrC2aBM
Xo942/52gkH6KCirQy4pZTAVNt88fqQsX9vb5reFtb4rr/u3jf92/adLbU1RjwllLRjh6z22U7bW
63XeX+Kn+/6lmTjfNaxbj+/v8NOV4NmZ5HKBc/x09k/7f/PwP53wU/PtoX869d/u3458/2jvjxSk
T10dEJUFqA+0Hz//t9d7a/23215/F+93C8RNL95tlEp+TNtPBxsLxvB3d6jAPcq+tIDQcnX0Ug4q
XdrbOW9Hv7vstsNcbmNRGQjx8ypkkVoGW0sp6EreVt9tKyHCQoJdT/lLczt027W1tsV2oe2Sb6sG
1JcMZj3XyLfLbU1jRM7d/f3dtwO3xXYbmEoPUj/iWrNeS02RCPm0NVHeGWQ/aRflIAMx0zIZm0LD
rgJQJTklbBgKwbZxW9iZqi8UQ9dd21Hb1k6MxuJZS926JEjQrOxWKum2a0EZZLnfmrLB1Ov6p8uo
ZiS7U6UgcpRGZea+XksCHZ+cmgYzjxWvupszBZH1Bj9Uc/omGh0bTtDnuULKOs5Vb2r6bylJcKay
0+QP2fd5lEGwxrGfr0BmvAZUb7TFqcog8EJsgW6wigkEmhU9acsw7JEdRRaC2q0XNpio/PSUrx9j
1gHezqKJ/X4d0oa1Hx/Wfn5b/W+3tdsQ/K/FdsZ27usZ6wXereI7iELCu0v/Dy4Dlacnu2pfbFd2
tsF2u/Rrc9u6XYbULuP+758kl0UQJzNSJT89Tcs0sVLnu2obyWTDyAMnn3DCXlvd+lHetr0/5m33
2zFv26rahKrxtv7vLqsO6GC529lvl/jf3Wa77Ntd3i6zbXMSUtepXaDUQbwwrUOXuo6mW2vbtq0y
gt8oKIDt37YPcQsaZTvktbntSrZxdTvn3RW31XwbIbfdr0duJy3rbbfW6/639ddrxjqmlBIS/ouC
kI9VSvByK+OkyF8APjF/W0jZjDLeHvkcuVM/TodWHjXmwAq1f2UVBkrl3RJqADx1MkZJTA1mMJed
zcTRY3wm/RVbkCCM1Dk0eY6uOiphQ6ccnApAWJraXzQdemYlgrT9Ykr2UQHDeiQ1gvdXiKupbt0h
OTUDO5YAyLX1EyZ2+m4gwvCFdmWb0XIT1eGhrSak+BvEljJRP8gY2x3isv2UCelpqxPPSu/45WJg
NUR6CqNALzIesWRxDuijOb4xMmVP4wOmQ16PjLE7wPYnVzf7bR0/pSFSRPNoXmit1HkGjKdYT/c5
Kj4+stDjvrD0iyqtb/AoekmLMXSZcZBGMc1LpgiYiqPmRhoFjmuGQIVhp8VJEJHvbNMKMlV+zDW4
RbmoLuW59UtidzCa1j3CisnRAPoCmBP/4NohiUiBT+/m1BtGcWcqiwRgLUvdr0NR5ru4Xw3IJFnZ
66VILsW4fCoz8dVCNNJXxs9yi5NHdVPrhhfV0A/k3K+stZ/DRnlpNDJh+Oa5qSCTZUCGdvswMVxr
AYR8q5vZBWVS3l61UT2MegsPRdMv5TiNrt3hoJ6X4Yqs1UiRfM8w7A7yMB4+ZBZwUopPd3lnXhbw
Mg2Ml3e9HZIIusUQGmFs0IPV9EIOrgikugmpytY9/4sKREmH4jTubotLolIccUYKCXUb6DxpMHZ0
qpReC3LArQcbp/WptvekrJynRIGjo7Z4RaCJuHPMOtoxqRfH2FI/D/Etrlm5VwmBXZhO2rqquoMS
yghsGJavecCdiP0NUr89eVzPXMbjhGZiEavJ9dAj+9h/su/RVBwOlphH12ilZym+CGuqtVksfyyd
pTw0uM1n6FFhmIpqZtYhbbePjAqxOKdyPKxGdU8ZMDGu4sXVi6bwOhuZvUIHGlVk7bFOSFeLRMS7
2m4sjIxW9WZh7UKsgkcjr8mEdJ+jtH/B3mTakTrq0YK4HmQK4zNAgmsDTk6JzasTXlVaZ55sFMdn
JwMYXH2XzAjDKifbZzka9HWJUU3XK4HTVi8FDk+krJR9VfE6kGCJWl9fRHVwwOwkw4A8sZrhq04W
yoipKWp55ezyUIhdi0gPXxwzG1gjCqpi/4+9M9lulNu67BNxB3XRTEC1ZMu1wx2GwxGmrjkc4On/
ieLeL/J2Mkf2s6NhybItS3DYZ++15ho5eRbtsVlk7zOZ5/dEyFEy+WNYpgd7oAHZ44GkiSwQkfIT
c0PrNlHnS4VTD1Fc88MldzLVltPgOGjn1bc+L2kWmrnfZ9mDoNr3m75wTzYgsTByS7Saorx6unls
61k76Rk5q/w/SBVj7WuyEH7ijS0CC9XLdarswzx5874rPDVsXCOYpkI8NJxVgUhLFKoDXVzMC+V1
Ruzqr5pdaEvuyyJHruEkRASNIDmVQA9t11rmsw4d+dzSwu+InN0vC3tWyDz+DLwtoJnOhowSus3j
/qK6xzJJrN1kFNdJsv0bc3Pe1LX1kigCxsUy70eZ14cJi/0oIEIPcQfxzB22SzZ+YhkFc4DD2+85
8YOa/tkWp0456N3GAqMjrBgoWF6Rli2aF4WgBd8aDPMctWPGpOIDJJBvG+BXTAdrBdBSVreOX5CO
nQUOd/R7s91q7innaDxY3eILxPSzxZJgdU0aJKJ4w4ARGJI5S8MrCw2zv7TEzqBko62tJpjFlrU5
SrfxfRhwSViZ3Dd8uL4+Jr+XMfoNY+eSjqAhs+kpqlpUBWgs3MEDENI620ZT2nBQDMWf6uG5xtlP
B7Qmm07BxToYxtOIPDQkYAU8slttWArnq8xoRBqpwsyXRTdJinw7lHRLm3plvznNdoh0sV3HWDFM
zbad7iLDfi89YBNmThBqCai6JpMhnCv9sXWaV86+jKwbQfYC9tew4N7gRdtamuxHcwYKMfOYTG93
U0fmpDpXYzCV8UvKaYqU+lMj64sGytQGxOYx3MaGgZ8hD50xIWcHUeGYIbEnyuScx9qzJijLBm88
q9aHV0T4T/VkD6OUXN2ocH0NkZ8RlQsQvjwOlCpvg0QtdrY3WE/MF8bR1U8CPD0dWFRiPmeasSOR
YvZdD2Dq3CABQwCkz1CDQKa5m9h+gBmohWnDOSmjvl/NKfphsq4E+921U96FrcOxJ3PhMpDMD/nw
RhMZT68TqBHL3TDkH2wQ6mAee98bPG9bk73jW3az0hWMDo11lm6opA+dihhcn/trDqCKaWaG49OC
OL9O3ebZPKU1unpOvFDEjhrIFruXmQIwWHYoF71AYJsOhGPu5jF6Xey5DszJewWusWzMAoRBgS5n
mKPPTlinEbQLXL+S/lZu/y67QgnBi6YBZ0q1j9gJ+HGjP1VTqjH8SRl+OCfdTogRaZkRDJOnbYek
Zfikpbh+7TXAXDDZ61C4OC4PdY3q7mdHadjC1z/oqJU4DKmIhJ1uFct+mbDB2cTMVstkomKpECLw
CTvkOvlwks6taw7s1vvnSiCFEQbSJ89AhO/WcjPOVu63GpHWvVu5/kKQn1Fl990jOqjpDoXv1smm
4Vhzbjh5JLcsJEM4jJ+jAPoVmVOY2hHKUcJi2OBZHNDqsc2HakOA3lHm6bxPBda6Pktfo5J4syVj
XCPMn+aIax5t3lF1k/XI8HxTh6u9zIhdVn/LKk6FpnaO1ne60ca7Gvs6YmNWPolmvhnkplpxsIab
/mq0FP6aSaHQpxjOB9Wsw65uOqyQnhLoY7MTWfXs0iASrMdHYjW2Sa/JS8XQxI8sXWxMcKEiUW0G
T8yhZ7VG9D6+4MftwmEYrp7Rdn484vYa9ObesvVXvVNPdbSbbGRLtkEANPzFPhSqX7Y5k0HtzJP4
2IwHZDpFsJTxOdXHn43kT6mZu62YGAWO5RzR+bZnTU8ezalAWJsNEO+TX/n0akuQKfr0XUhlDlpH
Ie881g49FNjAMHMH9wNE5NLuu2D6NmYWELUF5Ids9sVl7B0YanIXjaRkJ66i+a0zzqRAZJ4vKoXR
KBbqQ0sJrXY1cR9LtbFVEyTLGBSOC+RVMQ7QZwiqZQbCXwzITsyCVCv60GwN9dA603apTWPPGrcp
NVS0dpXBYxq/hLOCT7TcT13euITYl0woHZWPOLWMj+nz2iemKFUxp0gv1XCdx1pSOw3eUlHPw47O
Jr/RcyXw6sYAa9oEuvlBEphx32vr0okmamdPqBXE+FXh/Y7tJOAdj8Ildp/ZsTVs63Z13+yQZqGV
8srHyaxQ51XNJTbUR12WIjTU6skS4lfcj5jlG9VvnOS9yAAdEB+kQy9uN2qqiz0g5c3STizNSZac
8I4g9zvOZIGh89TeUR97PouhzZS9OXMdpNxCcoDTMgtEjckVB57fmIgMTLylO6aYgUZMHw0ECWNC
/RiH+UOxxm1sCNCARv1Yem66I2oqCisr3gvAOqGqdw1rHnkZjMuXjTrq95ndXYuYizFs3IOAvnVp
svHOSn91LuN2qdtvRgWRIT02CvX2lNPrXrLfqLvrYBg7iiMs1hvXWjhGmdIrzprzW5g+JZriSzdK
ENxrApm+xsnHCFFJcyqTB02XdZBF+p3S8DvqgZFyHNU2CQQ25Jos2gwEvG0riYZLADVKBxHvnG7Z
yHhG0JSo2you3hKxoKboltwX7H90+hUvA8xynZQNTi+qA02Q/S5pd0wDEUR58kmK6LMao2apIvmt
D9rZ8ZhhavP4bccvtOPzreznb1lOBr6FFseM0qyF5WRspOYgCSQH7GKHmaZ7+xhKj9Ij4RvGZeMx
Xt+5yqX05E9v7vMLnSOcGYZ51Kb+0udpG3RLfIjpCqOGrD6tugdYNSyWP4KSTaJl53jid4PcLiyi
TaKmX1gaO781bZo2Xgp+UYpDUgy/ujLytu00nVwoACkk1FCzuSg0jvdlK2VYZwLEg3exIFCYCGdd
rxggxccPLurDWo/2UnNfzH70/JFNsm8483NHPicu4BcN9BMpMNgxHDW/G9X+zCqdBu1A667LNoVe
v+IL/ExqeYYs4881Is6ZqPEGYsQdFqXezwct2TMj1ncdMKpU0R66IVeuasZovVna4grZ1VQ8dNy3
h+Q0HroJcvKfxzQnbkAyy/Lw96dinZiwspsYxa+/6faNcTE+h8WZwnYYQyNZnvr2CU2nvEpN7gYH
1zQbVZx5CzzB1RbIC4lflAYjmR9RxWatcDb4F4mdS09ooHwy8Yq7UZvih2G9mYvooYMQW5X1yYkl
YWvrDe3IBRj9QiVaO/9+jMl3C4Uk4ZT/5zGx2pl0M9V3rYtqwLWiewzZ0b3gYGyc9spJobPkD8Q9
lLp+XdYbWrPN3p0hmN3uAtwyrlnnpPcSN+Htob+P97b5llL+Hm8PuUqrXwtcNmEp+3rz97mGHumH
PiZ+9faU/+0bmPlxTv75w7eH11BeH1FUdbj94dtjUSJBEQ4G5uOuCW8P3b6ZYlM7Wfb89Ocnyya9
c5BByDjJHugV1k4+XwdNSx9kO6G/baOD1IyLOmfFeZosZMvrDVolEdSDjcjxn8eKeazAqQOOyFUl
U3zyVIyzoYhjbuXWNV1vbk8Wqc04B0nNjEQxqJCj8qEWMShvq3HJPVnvk0zRbru6MIPmdj9pLJ3K
aLpmvXu/eKwhwIMk544wryiMlHsL+fB6x2B78+eGrdUPkSXLcTYLfmOxuoumCq/r3+dNiMb2xaK2
f36Ro9b2KS7Ta9mU4q4Bx/fniFqalAi/ZPC9ogQrSfX1YCoueqEMckoUT6fb0243uIB1P3KrZn+7
e3uu5lZDaLVSxWDPT90e02e9CJU6v5C8NMEUj71rsaYxxTkv2DDERxx13vX2uO6U4z2pn36UuSr/
x/q0SMyHxtETgOP8JLvAq5pqpBksHH81oq69Ens2jpvauUIaILo3cZdwxa5eb9/Qhqw/EPIGkHp9
3u0bUCDMuxYMtJHlg0LhnwzbvjSMYExnKrfRwlD7n+cmbev4Hl7NXaG36O/mLA5Ji0sesPi44WTO
QNSdiFhkB/7OlnQXEfRtmz6I9cYc+uFAT2nVZCHbus3G/7+K4P+qIrD+jzLW/9Xln1X/2f+3jGD9
mX/LCFzvX6gokY8CK/N0GtqM8f8tI/DMf2Ge8GwbYRBCeXw/f3Ws9r8sdc2t0lDAWp6x/tR/ZATG
v5j382yXh9fp//+TjkAnFPi/dQSaxq9TAT3AT7Qsk8SE/9YRtFwnzUYXK7vUdenwmB6atv6UpNZr
YTrpQegpPSjbZLyxdfrARrF7sL2OOAcU7IL2/z5m0XNX2pZXJKFNagS7a/SCGpcWjyWuLmV6MBYx
bXSDjLEkLSDWXxDrYVvQyzEk3dWkfeG8AV1D20SKYIJ8nlAXF3kcDUbLWS5hAgJ5iznd9QtttrYY
RnPYZSjQc+0nJoMo45KsVim8vVKd/MFhc1JqBkEdtfOdj4b91JOaJ3UzBEGW3KNn2xf9QO0n2FPj
M2BGNBE0wxXH52OZ4NnjaXbm5GpWnn5YHQh5+XHomuSF+p32WuvO+J5pdY1ALoHwL9cszbQw7xc1
7B8SWw5noM2LrwIB4d3IvX0NuTvNs0NaZ+l1IZMjhfUV1Ho23Vv1PXKRegtOKtt4aqlRhdts0Mpo
CmJR/64s53fkGMUOA8i7N+uol2RFNulympcFanBdIYkrxsi/00b4BbWgLo9Ae3cUVwgHUSzAUsjm
V1nqTyUlZFiVyZsHJG6Dyt4kBFiBHWhw2V3kN36X+6GLrkVGld+qOU3SkVU+HXHU0sff5yKFwi3X
tAnVu3c8sw8Wymwp9AbFhvYW1Xm6GSq1C6I82kZxuqWZ0G4jSu+yBXZoeiMeTGldLM3dum28yzz3
ONZGu21oMPoTIj1oEVO803JafGrVoq2e4ZDElvfcWJXlt13X7dK1qLebbL/I6qNW88e67w5O33x0
Lkq8tvSWu0ihD90P6hJyWUsPs9ff6XF7ZDhD0KOdMPhQq49W2XstkLA+2znVEupx9ZXhn8f8/TgM
fsUCvMetjizFmj4St1ZB4WjwLkgALFWNEiQ+zHaj7QfbfVex+GyLDhsCuQe/lDZ9oT8deSR6FS4T
+wLwsaE5n+YEB86lKLUFn25r1Z/OSLsplnlFU1NhhqAozh7kxqWs6fgzbI1OtFXyhuu6TpAMSz/N
F3QiP9Qm/b3oXRnibybfqjG3kn7FQN+yKBpgGsTOZbOS8XLjz1GPrUMeXZUMK6tXzu+Zoe/10t6R
MhLK1kqZmcXeI1fEvaH8toi0euwn62tMCwKYqnifVf2vKKHviu0z4Q3VH1CxPhX4RjavNUmR24pX
7QvCIqD4yGAS9rXLYS7WgdZ7aag40CnbPDuNJIhzIazrMGK8AjLGXweNfJJD0OrGBy0F+Ae0bYPa
s7dagx1dy+ktWKvfjTgUWT3Wthx39jLaOxoirwn26srGsjRxQid68dqo5o+6cALARtieYt9rIPOt
bEB54X8CO3bRUvcx44zDe3S2Uv0u6hyKUgtfbuVpqT+N7FgLLKI6pFkF+91YMAlRPLrKMphbke0n
sxX+1Gu485kiI+z90keqCKJIrmj63Q3pq8+xArkk1uUl9pAqlBVy3bK9GeRAachKfisoXskqYDgi
AAYuSGmULju6ivnRk3x9Z3bdIfrR2hO1+pTYRzODwDGkYp9Oc+5rg/VNCw4+QDFFp/jRbSKkRFGr
PJn60dGdX0VFz6PMMnOTlgWnzlAGNbkYGzVuc4oiSA1RwUySgOHJi9/zVXPFNYDD3HRxetMaDqh4
fshqfpwmg5l6kckDpG26+ZFxyVyl4r/p+tDgADVG4GD6YDEZZ/CnU3/uHfa06CvX0fioZaxlKUy3
dPqQpP/hWO6ojpyfZnrprO4X7YgYYlbuLw6BHnVfkLsK/mDHpzZ5S7EtRXZv5G2xnXMoMHbco/SO
MoWYHXTtveodsqo7Es/BfjEn9rlbsTgDQClUzdE+B4rqFzArYWXEssbD7gLQt2si7FU19HJS0NvC
GWntjzDSPPck4L7pAyzcPlfGLRvwgNyjsVEuszpT5yGpClJ2fXGj2UenRDYw232xmyyOjHqCztZf
EjfWyXtNmtAtunQ7gU3ZDfO8QXpockAnePcTaLWFTOLt0JavEWZELmZTMCR9ujEiyWRitG0wt5ke
1il/IemKrV7qyueE+2BPO5JLLONF0sSJs5yaH0yJ3LMnh7uJYeEGdfC7wiTzMIl3Zaj6oHDJ861X
Wa5aLQEzF5cxR25Dd7jv4tg8sRiwKFfUo6ku4Wh0kERtVjxsYt2UA0ogbRm0G1lLhvXq1vFrayvO
ph07gMEYAkM43YafRXWzTWcXpb24K8C37GSRx6G0FXjwcf7ZpPIlq7vldXH3PdiEUBhU/nq+GQ0J
xSMTiG94fwY6MRwzbPfE5JtTe1+NhB5aHkLZvqWP7FzsWuGKaKfHyCWFo+Imb9K9TGUKac97He3k
BVwfgzfDT21vp5oGW7pmPNOh5qWKmE92wVQMx4ZQEpZdONXFjpAs/iq9VK5A0JzbVxrTGC0jLwqb
hSc2i+IwtWFmFekYwecn6L/3NiZiX2EhwX6SKvt0HU6D+SJFdsD8EM0Pc2l/MKGGmzzJw5Jq3gnI
QTjVSCY6JipRx4lc09jXGpFcosw+p3M5nHtrDAaVtJkqAu+btp8z/KVMP1WRo8X0t749o+HIn7co
UvqXpO2OZLqx5k4M6aVHekLKfEvA8dMRzF/wXAJYBLg/GZdoMfYQm9A7UzW5wIHDVHh7Qlp+e8Nb
mVlm0MGkD1QJr2Agd2IqSmbyMtoozny17sXMgZeT+WWrOS1zyQWaTqnvsJiFWddAEwI5mIs83elr
gDTB8awt5s+OEzEksu19hEeMw4JIMFHY4fKOl+djrs3yrEbuFYl3fypKRP1yMuMTmoEPjSTsbas7
VEAyf84UxQuc9apNSk57cFXVO2a8gU5kjhsn7qPQKPv3RTHUXWI2F4fsD575zPYq2arlb73NcTTO
1o7cyEMki0+TyUHYN1xJqxzRkOKwWPUpPgAyAIHZew+67k2BVVAJpub8NqdQKZyetkhFp4bWb0/I
r4o+iDMMicKgH7KOtm8ktCiIwEeFeqLFgddOhwV36SYbMIaadXRwnSUNavKkgsVj7aIKFP7oHiaD
Tz2fFQ5RUGH+WBqhN6bi3PRLGkJ8hkSOuyckymwvPM8LSqNBmEGkNTYMiZy028I0ueO6NG2c2pjD
2LEHjkgO0KKK3nRmdYt4HqfRC6Jeqhf4G1GSOduxyuqQCL93y2mbTWWTeO/205+aK1eADaDGOLhZ
z1EbHXsF1l2DH98qCGlw7XNjONlBQoXwZ5UowIWk6U0HxAKtMmNfy0hDKORmGDUbNrD3nhyxog0z
L6lVH5ei2Q9R95ikRhxYi+b6CMbClg+hYw9L4sdbL4b5oGXEn2dVVGxUw6aUkE6ojC20DOGN+2KA
50JEZ2jzYQblZHtAx+LiYJvqJl/eC2qXHUEvQ6hP3XhxFudDK9ufAvpK2FXxz3QRG32Mel/L3Go3
rRPUrJhOsyBAa2bLEZT6+K31BP2SXlFv4FDT35ZgW4CerGWbSblJqclA5sdYS+NOfkuj+ZwTe9vW
xoWYbGasBe2uRBjvLQMikQ9maGbDsYEhxuLmbikRYSxiQlv975AEt71snIOuSVzUQoCnSZZHh2Zm
WJRdtjWc+mj103NOKE84YaFizmsy9Zlcg10H3e5ORUZrO/ljX7O8W0r2tDijBQIB0rs3UIKTh/SZ
quo9bWPKTWIYchCIaYGpfbLR6VYH59caYW2pQqMRXXGewLlwJR3YYjzV5a8l8RTfGpE02K6Lf8NT
n2d5QDWxunm7bVr3X9RKH1R61YTepa5NscFyGFo59r8Ow9xmmMC5QXbyaz2O/MGuGW0yTYO/127G
NWOMwzoq6bGqbFtCtBbneFbXRAT7Imh/B1JGX4st6y3KIF9gF9lUWYnXsd8Wg6vQnmUiA4M9GZ2t
qxmI9ZKE4qsY7k0T/c0y4k+ziIjIa+WUcwIeOkO/h2aEMiYb3iCgISkYs4+yx1aUKQ1zSTQdZWvD
jrQqgDaC1FgujA9izi5K4onD5DD0i11ENgI6iNEt+64xviG8Po0tS6mtXQD/sUXEUU5KoYcDS72P
+62Kow7He3+u7JV/3RnuhkHCYZy7c5RGByVX053bGq8xHG2/FbImRpH4Ya6hC7sw3xlPtn4/xtQS
sYqquZrsIO5UJq608WNL+SKuSx0oZat+NDeIKOg9ciBvzSgKO6Xf5anyM5MauE+LMWkEmMe3DGoS
NjsM7ICSbXU1Ppqbgc38MEO2A7XFGIX0EYparudaovkJhViQo9/CUV36bZXjcQUVFXA5/XZd5y7p
nS1IAg9XUYNLb/Z+pKb+pqnR8ESH+1Gt8C9B5YECQX5j/OJUfHJ5yrQzZstezexN2keTYLzAW0aU
oHZkh3Ez+7rafGo56jA7zb2t3VNlZUsVZqYgc6TOnz1nPKPr6va1MJ8VD6Jz0824vXxTqM9ZZvj9
BDChFYgoEo0Zk0hzvywJgvXc9hXX3KpeH5pNnFo/ld56gVzMx66/e1aZhUmGl3QtowwN0J5WbaTM
0lCjm7kl4DMcC/uY5wgkRI+VLLHMLYhkUmnqHwNxE0GdquNWlx8yTepTzVKQVi4YqkR/culTFipA
QhPmk0pIcWoz5OnUq9q7TjguUH5EHk7WkG/IascTkH1VcfKWua11xi9yWRToTFwvJ+0bWetHLKKj
O6hbs1vaHQpNbHXgZPXSgAyribNHgxpKJ+dwAjhe4zWiyHHRcCAFoQURHWLEOOu8fy7OEC6x7Mrs
zlHlL1F969LzwprwKF8VAp5ljjxISmuDlzOY8LwhB5SQGAdnW0E7gaqTIS+p7xxbRg8RGBL0gN0x
1w0mN9jsFOFecBFs2L0paGuZ3lou2OhoRR72QGOJ4aA/oLI9nYXE+maHdTGcByhRrKn0qPoEZJWr
PuuydQ6usbyV0KcUPI5lxuJSR9olRyWzH6h47EzLwlEyAepiZGid29xFa12C/3RVCVcXzUI3OGB7
Yz1VX5vRe+kMzjR7eLVbd9katv4laxrpwOib2WzPcuXrCLr+F5uulqXHFzrbz6PKEpWuo+FRcG6W
2dME+QlZMW2ZICvip2K1bAzlfBlaWkNDM0sOJ1UnUT19z3W1f9QS8iyzSn4u1k72WXMg8usdE25w
wRr5lC7J8wIGiU+UBSwFyEkGFlYCNAbQoNYvbzdZ+QspR31Q0iHbt8qyaTr8JrcbDQe4zTm3u927
CcRbrRp2rhlddXUI5tJRD1FSwd8rSKYBXnk/ppAGCUU89KWpHaLVx2PNgOU5mvhSFu5uoPe2S7SU
lSwX+9tm0gV4sS3iyQgSux/JQG8JhJDflYG8hLzvbhPrybV39FfRdzFyrHFlQ1A6jIzNB1bkLwlU
M7HET1k0hxaIOCpjqwJOAk5cFXZHi0PCfU0jl1c2sTC1EJlRJ33ZznSwlYWGhSVY0TRrwztdbbQS
34ym5/fr6YpCg6hZ5QlnvemrqrwakXNRpE0NSaJASAj7QR0ETSAtZUunIv4c5sdIAUqBLmtUCxy5
VvvFUsRQ1rAvplsec1l82FLeES0hw1pRA6Q7d7pz6lLzRRpuvltSpAqoX3ymQgHgsXKTeGhRVfWD
MT8iBjGSIF+4MABc/bGAKxcOTvODywOC3OHYZhDXygz0vGtZZE3hU7WJLN51jeaFTuHe5YP9w2v0
94YBfNs0MK4axAGT1/qyRnVTqoFpa2KXtWBEYWroHPQsKwvx6L4dovRJ1avwuguTXvQvtaPRn4UH
WWkN8MH+zplVY28V1dOibCjJHkYc6Ts8TAwznPG9NJLAMaLYl2WJRpNJbIH12W+NbVcl0H/RDfpu
uxClUOSgeIw709DP86yQ1jaa+KU8A3aOSESoOtin9H9u8EY2R2N9yu0xkAo9uKOpAlWO40BOJahv
V/lqSuKFgbbd9xxKu9u9qC1f+tL9mY50TcAk9SG5BWLNnquPNpETR1N1dRaZPnALOK1Alo3jcFQn
bGGVB46gkC4znfb95h+QN28CNSSesVUj0Js2K9X6spRpkTvsz3t6JUjzbi91GGc8X45MgBLFBu7Y
/KM2l4cuo+R3VxfE7eaPPeHvfY0PCl9Dcvh7Es/VxPv253zW9ybtdLCf8WkwMm+LtrXTsXtlHgZb
RtW2s0V9eol7PVuCdG3msNtsD4P7djsZDYeOFqL3vbn+77dfqcXxf377+rdJlaJBGrslshH+SKFU
5e72H1uOAFp9ex9u96vEI71Hnx8tQ/z0RoRoCe0T2fPpWgKqWtKmJdfaSR6nxaScYj9GtgyviM1Y
LI+mNxwkaRU7BS4EVCde6W0Vud2F/LcEBJzHQbd+ULeX3hnFe8vViksM/jIPra+wRxNSoDnsq6je
uA7LbwJ6i525eEA6bG4nK8M7OJVljP1q9VYonldt28p7/LdRwcQPV487ajDWhNLzmj35HLSlsB7M
5aTsDDQ+MgDec1JJxTppnWBHNiVy40FXOKoxCMOhc+wQ2gQ6vgQHEjJ7/s4Sd+xlikVj4ciHowO7
8mgpBpLNXt/bCm7SgObi3OzXCuO2/uaJjp2+6gl+v32EDS3/1qMazRNASBk3t69uN7cjjgTL70Wd
kPxWq7VQR6wbuSrUgtup8s+Nvtq3qNOdYO7RJ4hmNaRlq8vI44eR6vZO2KSZ4Mg3kMz2JEdmwlgR
xhvkkQfihxN2GNbvMhb6sSysO5dOwRYM93i83RhOV2+sgVPecYrxaDQtTn/HmJwg8zr6RlEf0+9m
tVkdqbj+kRxUq7w+2uVTlp4mLmyhNrDruZ2Mt5tmPZ5vXyVwvvYD2d5Kt5o1LQ9zV9xixbrdLOuh
8QUMi6ssoBQI0M1kHIX9olbgpG+fg17gvPjzidDNcXXlSxkttoJ2+hPd6nxmq7ece4aluCMzgHDq
8jLpCHattLyfFZeJ/HrTpslWKPq87fvkVbXY0k1Qi/98T+uUnZXZ7sGZautcrPb4RcFy2bBhKulI
nG2XTleRwnBYn4CErGfEjsdo/Z5WynNvR9/SHFgzWgUhipx3gKMHX5fxaPqQ5sedwYmGCLEq70Z0
X2Ph9fuebqg2djULVGQllxYVum9NuBtkvv5XIBXoXj3RW6CD21Ek6euLVjtmXEiTxgAGgH5JJral
yshdxVyQ4gguj4Y4D455Gvtqn8M8J+OC9gWKXjDU37XQkrOt9/SQaLj5SzLnh7TL9m5sq9tsYPcs
5WzO+DN0DVt/q1/GTjiQHxgomHlxTvJ22YuWgBh9LLYDWyzklcqPNnbYTcHlUOry5EYVGjiB0CZs
JutB9Xqizqbyo5np9lhq8S7aRW6shoNBk+5X2pWknSHiBcyV7QTwvEA9p26DeN1OzxomlpNgxO7r
c0NuvNZnbE+SmLkm6KYAm3d5+nvjkLmGoHHREDyd4TGv4H7vgcYtuDQoAcWp1IioF8tADYKJWqRc
6lYEqzXrRCn0ik4pxFcmFDtF0+29qhYlwYhu8ecGJSlNIETViFp/T7OThokFx85D0V3PsX6EDK3B
OuOrdr25ffX3G0kPq2CKsJvlTEyD2zfUxKT6ayykTP/8gttvuT3Z1NLXnv76tlUV+ziaun3UYbUi
DV+/9BxN2c9mEhaKJY84em+P/r3pZO38+aGqw0NVk3uMY8GgRJucIwwTFdvgeiWhT36MYb3gfdYR
hJXqviOhtqAinIl1gb+BInzshp80V1bLgwamWu48GSVkw3DGeI2x4VLA58LyGBvKUeXCeWhYVeXM
slkqSPbhutqBE+fypM24KzNwST2is0CL5MEEpxwMSl5vLVYB37C0LytROb37t3QoftNdCWp7eDfq
ltML3Z6o++eUFGratN6bzN0oQFDk8z7uabcSxxclv4qGFMwJXlBgyIbRW7fR+9K+9TCPRl58oFzN
CA6zcjppo419RNGLr0lt243BW1Z0/ZfnMPN2ByLajOfMezdnGuOphYlwMOcXLtm673iAZ2ZJp6vu
nhwylH2CB+icDOyzSwfNI5LFJH1G6Y0VfXCtgO3RZqrLt6LPtpEBP7MyBBdZVjwL0l/fN7wLFu22
Kru6PahZSCdM2JLnsfzAz+Cyrt0bs1IHrlreo6rH9FBGZKWvJ3u9UU0oMnnVHLRqojvUUiwsQGwy
p/A7p2ruXNraWmdz1q9R1npBlh51wVr1G0bzjSya4Zezt9vsaswmGA+HS+lSDD+5Msitq98XynRk
jn+F5LZDX/sOWChD5PM8MDjlwOKMsf1OVs+dE2GTStG5LzVHACvlzvMmG00RWnojyu5hy9+PdBer
qeM9WiEeTU3HGIdGt1F78+SwKMIHtfQ136iZ78CqM9h/7oe0C0cDCRkL4P+wdx7NcStpl/4rE7NH
RwJIuMVsyntDK2mDoEQJ3nv8+u8BdLt5m919e2Y/oQhEVbFIVcEkMt/3nOdwBbtr9IXtEjwAxdtR
nGEbf61VypQBJJ4i2fewQqcgLtKxFlbib7K0uMQZ3Rzlpmg5cSu0vJ34XrirusFqVrvpxVSdhQph
0u+d99ZKL4Ub0lJogzeEG+u+WTe53nJHu7u2HS2jSl/DUsFEgphIccqlgqkOwD6hdCuqEZij2q1K
yS8LFRSj+dqQ2olCIFYCW5w7F5NBx/RTF2u6ECfK5xKlePyLzOodISvPrlH+IMT6DBtpFXXesdK8
l9KEHWueXMt4JxkygpO9oP73CJtpweIm2he9Ex4HxexXholBdsRlQfwOm/nRvIERrx0Hm7E08cNv
+YjJY7CYskVy9DeIEF41w81wu8GK7h3fp7PuQ4tgCKDnUHCNN2JrVxh3ip0z0QFm2yEg9+pATCEu
x/l5VVnjKsiYdXda7SyiHgdASIWx6WTBGo6Rt/Mi/avP3GMxI1NYzq30aZ1JrYKDWVMtPZTTRvPR
0Pr5EHJ1ViU8LuvSKOEq0LXiQAg3SAGHdWxgok6eyRXzBq7rvSIiFQElpeMFUroMOqaej8uq/06U
W7iMExYx1rTiaFt0iK41bP2cwNvBIUB0dlDPP+yvWFIQ20+rF3XaEI7EDC0Rbb1MKDUjmg6RnuAk
CUOuFZxlA/JVuIlWyjUcqSU8WFNw4GnQLVA5LNt0JG84iZxl6xsd9oGRlDDSiFM6umZ38KZNwpLn
IL7p03y7HpVHO+WbpMp0y5vfNKlhd76ZLvGxlYfKt4oDi7UKOMH0kCg7+IjlWo3Q1IJzfdVmF3gS
TOACY/rG/e/ZI80g2aDKUGJLb449qPKF1iSU4qcZql6Ry9HKDLv1x/NUNfai8+qtU3d0ez/++3D6
IDT26HQztkwkkiSCo2kWcCN/I0qm1+ZH80bRyL/m0md+5PQHpirWrrfgi8fjV11WNSvX9MVoVaSq
ZqNSgqPIhG2BJl2mE+XQNCT1BJSE26lZyPTXBJB7oBTYHDxLHzFhGzSBSKg+zBtv5IL1lB4CnSNA
dbAx/Cm2VAl39fwNK4AyKKa7gUpAqGHUUihjqWGwCXL9OVYYFtd9jDlStbJylZdgi6qmxSY5zbVZ
e7HcCExvXRE6z6kxvRiTpHroaufx/4v1/m+Yk7qBE2DeVb/pnP8CnXx9q/yAVIgs/bNe749f+zv3
RzX/hirNABOJwg5FHASfv3N/NPk3Gj06uT0agrw/kD8STpDQpG2ptmaqbMGu/qHVk8bfDGmoCDFB
skrI2Or/G/Pnn5R6Es2fSVtFBXmpQr1EHfjPSr0R7W6jVI15j4QRrNIyGpAle/vaI4DZa5J0negY
gmxS7JAgYdyg+JMKkeFjg09S5Tam4hJAHGiusxJH/yXT4l9SWfl0pJk4Fr1XqkmaAXoz/1PKvYfF
NQZWKe+mSkwRhpVz7Ci4g2zF2MMdu6MSfyADCV41OvzVgCiewr6q7hqvghOesPrEHVchQ+c+ahvh
yR2Z34nBIvFD7fxr4wYbiHdA7s12qWfu9z+dCH8APv9XiiE0C9K6+j//G9nkn3FK884l8lEIYeO/
hrb0CadUenXUlZkq76ODqqIcs/BSjGFBBStHIThK+q80NG54yBq9+zp4okbNrR0T0/JPpAQEJ+CN
hwIv2MXK4qWtoAOza/XZyYkayKY05cRNNoFGBFLbVg+apVVHd2qF4dJa6bmwTokS3//Ld5p2eRYP
Hnp0EKzTd7IwFAACRizKOfj5OyG39Aj7i/U7J3q6LSuBjqG0vA2DM7JOamKWrxrELXUYgCPb3rlZ
QUCi6rOelC7FLbt4tvuhOFqJPmEi1Yu0n7TJRa2honsw45IuYqqi1PHq9V9/9Omi+dePzrUjuaK4
qj6nk6QIIPCtIzRTc5JZTSV8GNRth+xoESd45yyv9Y804zFND9G5beL+W14t8VRvDENpdyEVsDXI
2GBL+EW/0Rtk/B0I/y18K5RmQXBUQu0MiT1YDhaMbo1a5dUm1rMGenD0pVOtLIsg2JA+08HNrHjD
udEsTIl7m/gsOAhqRfc/0Zx1gat5GXW0zahSBFuly7OdpV8Nb1ILyszbje6IgJvmW+HW+HUAPe1Z
710C33TO8yYKV1ZrJlvD9Bsqx+I89EVAY1XBDg+JWbrQWTtYWt8cVjYLuwteEVM055Cl0pqhYiIz
4MO3aXJspKjb6/yoi9pbFNI0ErpSPZABk10EloNMdegtaiun60wMINETIe3lEqWPyhJWIjeiy7Xv
K4CaiAnfB7N39klQfdFSrwOcZcs7CfA7I6nK3V8fb+3fnaomOmd8egZy5M+JSDZVwoZ7u3ZXtObU
WnhRYxuhp8t0BR47QYCWdul0ae+zAd0L5qE1wX9YFr2MxYNGt8cHwNRgPyTUbzzFRHN3hFhGJW0C
B+3WiO3HMVLnv3D/tX9Gbv++wkwiG0xaTXxy59OoYRL5FmKIUO+TopeB23/wIvOqWxGyTDOxKTxq
IQfeg2ILu/Qs/eoQKNFj5bwJR2hHUwS/bGanu86WOi0WZ6FQN13rBWLUwW+C7V/v5Ql//Pmq0lVb
B54sJj745zGaMEgsdFGv3hPXLm5wJ+j6Rt+CjlJNQwSSbacA6lP7YKdUqsaUjB8vfA4iu97/9QfR
J1H5p5EJUoiwiLrg09DZ4+d/ulm4g4VGGKXBvUnbxyJS5akkYRkVFDVJNJVK85K0X6MslXS9IgSG
PTKJTtOu866krInarIsvZUondRyaJUZpYmL3OUgG5maExAShcuLg0HRM013bJwgrgvYB6312SYvh
0LlgTDxXrZalVYiToqTDQQnjL2FEV/2vv+q/O0V0XUimFKpl6P8ykmlSyZxCuOJe9cEP2XQhwHIB
fL/UrVUcGg8Y4n6ZmX0na2/KWurjb6GpT70Yc60FaO7zsG62gz2WE8ziqNUsKqg39tvRIfKtIOpv
8dcf2NT/9dhYTC64Z/CPhKhPhgA1Dyk06+B/EePYUI4DFqeWuqX68wPgvXW1DapQRRz4aDAiA8mA
yI5IVAjKAZ7ZRMZN9RG0yqz/Ydgt+QB+NLFFsm/AFltaXhwUmpg0AqFrdCPGf81sdURXr2bt2Tvh
6zSJM590Iv4HujT6wXdMuUryyt+UQi8WrWolhH3CEyaHWnc8nGha/xCRVnGqI2DVdliqO6WnqBLh
kRzt9lLY7Z67gn0NiVxaiVS7pdi/fim0h4DMqnelsQ562HiHLGTV7Hj6M42AkoZhJg8GeXugJ/qz
a1KsSvxyLacvpZV6u/nr/S6nseLTNUHwJrBJVRo6JaNPRHE6xG4DPke905SgDGSN7cNAmu9xBJpL
B8HsHxSnpTXB/IIG2tgs/G7Ym9mAQJMA+F0ipLtpKnkgiGsrU+XSNDrUGpZbJLGRzhZS1vfsbDii
d8e2gVbDdjZ50RBhqk9Kppq5YTrIRy81nQ3KqSs0V/PJxtMcp9px1BvtbGfYd4uBjEIN38CIVDC3
s0ntMupLCAabxIdo0XMfXHShBUgZId9ey8rmv5yhKpPtf9lTADnh8kn2l/E5olTptaY1Xane+zx9
lQXCX7vxv0QxJ2JVgIuwASeD3ykLSMBJcjQG4qWbpFtEss+PBF5NDVLAIxg8V399DM3P05aJCYpI
mokkpHlb/fzJktrTwolOfO9yPTuGXVTdiFlNMXU9o8+2T6WlnHqFYG4lp0SlUjzZkoyC8s4Eez2f
vjkBCTtjKI1FrSn6uSTkZhHQHz4NrnMetUkAO3FlpZYrhFhEpIJWY0Rdyh/WKfbZRoqHTn/tTO6L
SjeqlMVMuYus+k1J426vsi5WRoLTYoPSl6Qk1aPJHIrRgcELTFJWYklngZNfp3Ag2lxn+ZojAPRp
oAaOv5nWtksotthOPCff6LhtVp2hr3RVHS6wjsJoaE5Bs85jhmbmHtDOM+0F8ay6YRmOtC3Pk41D
zu3SJ7FlWXlatURNN671IANgnFLq/utDMvmsPp0uLJdIELB0RjWsVqb9aUAb7ciximDw7gr49UtC
O2QjqWYsjRTnfqacDKN4D9wevMs42Ps6DIBcp/4TNZVy3xlRvPQtPEZldDGGRkpKn+O4knnBtFEV
e8sqbTJQa+KwDA83TGh+jyuPtU3Ygq93OnEB4Llp6ii6CfUrLHD1IXL757o1xbnJbjRxr6JF+skO
Q0YRlj/Q6G4xwuBiotvvP3SkrD8mtXKIdK8BLay161Su+zboNzaX9ALpVgMeia+E/Ya5KlFRjeOJ
FXec8NiEOAj7+MEKYvr9PrOkFkS4OYGjbTraOVpV1HxDCpmABPekl9DRgd2fdJPknd+PaKz2iTxY
LjZvbwoyJ+1pLaI+umK9XJPISP9YKa2tFad4tpqCLB+qVLndqwRgaw/OiPoHgIzZIHfrKKAW4StC
znIXUpDpSwdjbuTKRTkOnGnxWG19OD9xgcHXoxmzKMIc6lKII5I/S65IFRJw0Lksxho0fZGBzlfA
XF70THpxWX4ZSlXdN6wAcSURREDy1KGF33lycjVZo98A/ZXSsOh6CrO5R8m7CS+DnWEgcR1zrffJ
j7GJwH2WPt/TkIhqmxMN6OBKanvjlVc98Avw4xXVJh0cWm8BoU1Ena2J4VomRvuTKCtiDbrqkrSx
2Jo26KuywY8wKs1ddpw9HN4YnYL1robwe0p/UM5jV0AXE+0lBKJ1a+vwW6WPb6md+pswis37kA4L
7hnqvrXNmyzdLyX221uQdSC/kmBVqpwQoSQBIicPGDFavMFB/y5jDcyLBXOpbNFJQTjaZ5UYjxy2
YCIBHZgYqzvdQIIbV9ElQM+wDnPKjiKK82M8mLecS2XX5059JhG8BL/hpP7Jzpqftkq0okMR7IwZ
j1YjhKEN+ozq4g5BdYlLB1t0U5JfaydHzcH9IAgciF3ut07h4OSuuuTs5hWpBJZYCGn3dyIJmlWu
KRQ++VomKSZX2JDFgpRynAUBWq8MdTrKiqSkUYQYrHVZhXnj3hJqdOniX1nMBdbHlrNTRXFx+Mwu
U67Mq/rzgDpl1RgTO1yjprMomIEzIE+NHN08Qu1ttl2JOYeXyqs/etVVxmO9GHWN3UpH5ljGubfO
DEmLFcpFb4v+RfJbJ0UAzM9HxX7tFb4/jKO8AmEfjVLcsLGL2zAO3Q2aW5qgBq7ZSbS+00WDGA/l
QZ5OnT3vkrcuebTSOCW++QYbKFhjeNwFdW9eoTwUWxoR5B8bCsIAm+Re09LztVY6PwYf0WOrf+ux
jaF0rlx02rQngLdVYg2yBr/z6DHW+vVPqw77izNtrFwggMQTsmFtZx1dEJFbWHbvdKy821h39V7R
3FtGm4xcBPmUpdW5LF2PdBwdpaBTtjvVL19AgGiPJu0BXxnGSyC2FrWHBQ2XaKFw2iKuHt8HDHhw
fbCSqBPsaKRnxGSMLhPF7mNuPPs5a6FoBBCAsIyux2jd5rmMFwbXChvPxbXKC0G8/s6jdbVFrTwp
tHXmd20hlwwEJjGfLUog+oGF6Vq3Juu/FdRT46L3H2Uk164B8ajVxy+GT44UvGw6Nk0RrQhczJ46
ec1Da8HwpV4Zp3xizMJdpWFAsfzKBb0DPsFMkmVt4sRU277c+a3y069VWC3YI/UM3lzlNPJZVbVn
xR/7dW/TDqGmTMV7bjj86SGr9/IwbHttIhNPBFTU/cWBZVH++6kGEXNe5xYHO3SujMqEGkzKByO1
R7H+DbSenwvfpGFWkbUysZ6LSTYxb4A2njUL1W2vsFubwij/tCmdg5hws1YqOT96RlmCNLT3uQAv
gQEjG3cJZDas4RBMG8sbh4NLG0YxaTHBKoKalxcHv2vbraYl+9BTCE0c2rffL/vByTe1aIvVrjmU
0ybR3frQBAkSD2mQRFLQ9YE3u6JNWmJh6+nqDpOiZ974ql4dFMEGxfEPM+nKDXrneOE6FcGe0Mc2
XRo/e9J7LoERbu0Wh7uTJjFQbrpRMYjuBSkghMtPjQALOQtLqxbKzDg8amCHCGnAA6d0h7TpDcJA
UcTMfZ558+kpYldUrEoBAREZwrqTeY/yMH3RlA6x6dQTmTdzm+fjaTkoctdWQCymjsjcBuFenE8N
seIwP/I6skEW8/MQ9mlJ4stSt9Jr2auPYSy9vUIa2dKKLWXbMdhjH6HF4GvOqjEj4Fhm9qRK6qCt
R+pMC0ZCBGGJObE+lkWmrC31p8jNM3rkcKGTWsSatiXmwTZhdxVT9g02JOABGJprYAlTA2NpdwTQ
xc4TrI1g41l4S+lpv3VOtR27gH6qpPfbtMia3S7fIL9WaK252GIN9IO4dhZVTMh9VyTsKOoVh64U
v0A/vTlatAqA3Cw9nxVuVMf7MuzWZe3t+goviNd2a4spzsmOhnRvZP7eLrj3x1ItdkH6Bipp09nk
QtcjfLfKIJIFZdhJ6+N5rU5WRaw8mgbJgr5bU870UHgkdNuWg14dKQ3BOUL6E89U2mCSZM2MdG5f
e8crq+38UjgRdOf3zY/m1z7e+/t3/+OPP/6C4VMcrFvFX37+P5OZc/vx3+QFan5n6LE3TbTc+e3R
/B6taHF/paRWkHdIa3L6xPPv5dOsCC3dzxIJyLief5AxPI1kMdUckZG13vwX5p98/N78t+enEfAz
5vz4ibyBWPgS7k2c9psQ3NkR7AqeeoUFkp3V70ATt0qPx5N5Gv5nBwH/wgTceJg3I+TPZUMyG1S/
mgF/UDeA5eplqtpIvh1VQ9QIny40LNRyZmSvIoBBC2rlFMNy7YcfEq8RCN84pG1hoJI1EPmmhiM2
Su0/dnTG08X843mDzsc42JaDWKjI5dJJ9UAu559wFzQOA7CaMgxHND+8b35p3sxPEyOVO8UwVtU/
fgjN4I+35TEgklaEzurjF5jJx9yJ6Twk+WDvDJSw+FrrfRIhWjNKbp6uIkgzRwa9tJPR2IVfvM59
NCYE16yqc3HVTpIXhpMUMjQd41lmN78wbzr6uYCwJ9ldlk/gy0J3CMnhDjBvnEkC+fHUD92EG8KU
+v7xov2Pd3+8Nv/e/O5Pf6b3qnjtVDZjTidGQrktNNzLWQ0XSURO05z9yau7YPMbgDwzjD82GO1R
/Xw8H/5BZZ5f+/R0fu037Djp/6A3EyRjD8v/+BfmHzAdaBd4uouV31Dr+P3uJMmcPx6Oes+n+PjP
qkktanDLMTCV6T7iDtcO6OP/x8+kBOzHj8/w7943d8M+/os/ffH5J59+pXMKQhL0M77LW0n5tIY2
NX3lvrF0NV/Of4fYmap+nCWkbhIBSZj3DDFtabIbBRSCxDJQmfLJPo7o/BRR0CRCzWK2vx/PL3+8
dX40H+ggm3M05l9oWxVIXWoBuNTDYIdrhHk/QuV8XREeV7AQnyHd5QBGff1bDzlqYfVlVkX+BnGb
IE3XKqECONlRQqZpso+mZnSqwR6cN+Xcpv547hqgcZUK8RHu53xtjQYrjL9LLWcZrKGpHnUJFwFx
EuBAwxMmQDzOe3U+LiUT341WZE85q7q9O81gtOkAj/VzHNSg0v8OAv84OvNrfzpE+Xya/t7rHw/d
KOe0CZrmm914PywloItlkAw5ZLjsx8bO0ThZ6b3BLd/jRFnFo9E/ZBF+nUXOiktAolAqwuKRnmxN
122ws9DDlFEXrS1rip6s62rbOk26zJhKLsBIl2daEGcUj8WrcVNMgEx2endVcphQY+494VlImjxv
0fjq91GtIABl4snoSNPS6ktDYBnGa3mH9avtKLR8R0JQGcNFWlG8lgzB3PPoElVFuc60wjwHDc6P
EheyFcunsCvCLb6U7xmD1aKJw8ka1vprorgYlAPnGwlk6iVrOuIbpO7uxZR572IlqEzxzfFtc9Mi
FN/VtvrVgFe3HvAINVqigAio82s08aEaIISucHsQcyzoFTm8Aa7+liotboKQCpQQLJ7oMGnMDQA1
lBV0RT2ytEWvZ/3eUfsfIw1gxIGKs3W9yruJau2j+UxleQ+94cUwM2s/pNY7sXbDRlQYkV2sRLDV
nIci9YIHq8K9lLfhc5vIek1zOF6pQ+7h0MjsdZh0xhuUSWWpA7TcVl6w77gYrh4Mw2WACnZTBNnZ
CcWrgTqNW6yLzzHpvRW7/ZIOdrMMyvSHkor03OY9WXVpuKMOemNAKo5yRIcfB/ElDM12H5vRnSTI
5KlpIdEYUn7vtUG8lPFO6AZGLhgjG5QqML21YYs23Wbu0oZ7krnWyBm5FYaFc6h0agYcjx+jpV9a
B8p64HIfdPtoQ3foV5JRp4wERkZRpeqSFKl4Mekg/VPS2OmLjaVJ0Z/6qrTfiDsln0xrtJ2aefHW
KpZ53TenyGT8MNSquGnV0MCnVrdxpTqnIiMXrkaLNyjuuC6y9toOyLFwRw8PgV/uYE9gfTaau1b3
lFD0gR4lTpmjVwcVp1rIQi/jPoifb5QugdYhTcwQLCYRX9umvtdNGK2aVtqnuM1fvNZS9yDI90VL
YF0zUEMURm6vShd7rg319Nh3yrdmF0fyPvSRc4p9cpEFOebHQP2uKEq3JJzC4O6KSUVOPFjXLIy9
bhpb59Y6ixG3B8NFfnEoYq/dzK7eE8cLLqGjvtC/YQbLCn2jqt2aqzuDhsCJNXQTsrpMUfFbj36O
8SR5G2k5v9TOdy0fHoYgde9qIL/phexvXu8aqHCHMy285GJYIYPYBMsos578m6x6KfvSeMRLfo61
MjxVov+RltSovMYnvk9JulUDMgORfb0iFK55spV43YmwX0OQKXe4iF/wAuV71qd4MxSxDfT+1MqB
/kXQ7nP6JiY+Wphno7PWtJBPxw5elKQE7uJhfA7zuHyKelgLWn+L9I0HDONuJ8GyzMyDEhgxpWK6
ompsMUWKtWU4Dv0WA5LY0rSBNNNCjPUVT5xs38y2WUz/oEgH7+gE5jI19J6yJmSCqDYwi6jyWI/O
a99q8UlW47hstQaPxEiNcBBjvNJdqR+ZePXLFFXhTi1AvSBIddW0WeKV/DJ0fHJW+yjUy/qLkhEi
jADcPeOz/znU6Rc/tza8Jd2A4uPsFk1+LPqmeUB68KiVGvUEnq4I5tDptig1vfjvDs6KS5rbYGOj
ag+a9+tk2LkQNIAU3NdIgoQKEcXEFtB2xZ2VPTl99VR7AzSI3NpBKycJPv8COPRCQna/FXCAFaf/
KupIXWVIadaYF1yQG3Cr9J8Ca7vqlG/qF81NR9y+yhoiS2416lMwfAuw5e2zFlKq1pi7JmwfaiP8
ZURhuetj+ibIyvI48Vcta9mnig71gk5DuU+GB9jCiDh7kj2lmY6PXUuFUU85ALhOthar1tgMlWdV
EzvLOmlxqD35uo35E2uwUWiIhifIc6JMIZx2K46DJ/aZX25aY3gdZQE23KvqCyybEMA4yQGO9Sg6
WZ68tJ5Ae/2qD5EGKy4rwEGxYC9Rj1qYsCPSoDulIlbORkPaSpM/apVNSUvP8Ud3ycoOsI4m4/es
G8q7Tbmu0bpHpnLmGoPeliiE4QvWvrOux6eKkOdHB07sVvXD4kDGWA5xuvOfFd1t75agEDY6yH9G
syHo/UegyRKvrYn4vxihEEWctFQjse2EHappqx8mO1BHDSjK70PNPc2OcaU2U6OPC6LcNeO9hZ19
mF9xda884hH7SVp1vDMnpPaQmVvRpydbGspurOCzaiOU/crlgsmzcBvk/D8ybAHWhn2z6YyO66KZ
tO9hFD4PNUJlDzT8YCfhtYZqwWmd0PFwSjZ9eu0TIz6gmCwhBOiQU7BEVdwYrCmIN6+HdwJHL0NG
1Lk3BG+KKK29l07DdkItekgBF5VMKpl6lfgl657S/YDooSGtkTnUzTLr7UEXmYFAGeiKaEFTCSGV
xxiHP8CUXynW2JfcCA+RgB4r3Th4qGJ4IFXgbUUWjjesjm+6P2Tnqk3FoqJPfajvikUT0CzkJmSg
39J2YSkvrW0xpB717oR7GFXRyZAOa+mZ0gqnr1LDMTEwM+mePNimOc2VujeK82ILsEti8Oucswwd
xEOjtnD6qAeOe/fyr/yX475jL2wGdfzimyWMfOg4oGNbbHmDDggFVxha0NKCSGlBqAVGLBQDJ03p
wkyPolcY7kRumtgl/U6rNqU5UJrDMLPJcaqCCgCfhKDyi5Txc9tJJq+UWB13StMIsBEEPswEI9UQ
l5Hd0XXetS+pfuK2I7RE0S0Mc/Gu0wd7S1mY4gr+ImG+0bxTL8JqcPFt9STpvupppa5Nw/vplXTm
QL3Ke98rTCtrH0rurfdaE9dM/IhLuFi1gY1vXGX4ZwrDWTGMV3XUw4PDWrmrreo6qmRDm17/ErBq
poI8Bk+u2Zw9zzVgSwzjlrSWpe3KHd6B96Do461ouVxrBETr0KouSlSXq37QyVmS1quQv5jVxTtH
A5CRoh4G/pP/pJnzYDSaeNeVgEKyY75y98rXERm/KqTCex5bz/6YjG++ZxLNgU2W86NgzthG9lFG
JtwbDXsSthHyV4zOgZhKHJYuXkSRfrfyfO0EVXdwCWxYDJJIkkRzm9Po+c4pN5Mr0YjM61GPrIO4
CXZVxEqjZC59YineOJF1V6pp5uXGuwaS1TZS7ftYpDi/pnKJGAO6bHh1N3EMBabrzZXvyYayMHwx
P+kQQIQgo9woxPbqkd822aaN2MSYrbarruu9o4BcsIiiTuzqCDhG5+k3oLX2zUi7rWtRwYi74EhL
cEcpm7qKHL8WDkzbgsGgoh0DK4gyXKarFEa82j0Ujf4QoplZxgZolUKpmC2bUbynWcVvk/6VxEz2
/RirtnC0E6IE6sWyJwzmObeAutWijtc1cBnYafYtJ4kCI7z42ieQ2mKVG4pFUzXt2xNTBZDE3Ph2
udW/F4Z67YdN3pmM1djHjkXk3FCBXjXoeCu1SPfRCNuqTqpVkBgWkR3Z11yFLtzkylaoWgVHynIX
Id23bYV6fMG0KkQTUbfYsJMH8HDtHnE+eAHF/sWEB3NCSf5K6chx36vd3uTedtVMZ18WHbOK1k4p
4fZvZkUDRipN8GyI6JpIxP29y7TJrMZNUILVj+Bi2JlucNHLelnH5iX1dZyH0TcjH6yfaeW+yexr
oIv+wQzFNW70rwQiTzjB/DV1IvVQazJZa3lFLMuUq1OEhrFT1OZISG2+JjqtWvqpmgBbYgXMjQW5
ZZtc0GId/OlvJkYdLzVk5Y761IKa0RU3odM2wpP0cdaQ3fkQMf7GA0ECcVaXsIvRziEuRGiet9pW
Bc8CSXf8RW38wfdTdlZmcfhwppm5OexGT/2ade6Z6VF1sHVzW4beeBEBaoOyv7VQ3L3kayE79ab5
YM7VoshXBoET154jscj10l3bCnV80ncytda37lDfhtpugLO7h0w+mkUszzgkjWXvqdlZ89t7PKVY
gwg/O248LHNUU5tYxRnpqNgTbNvfzvJML4g1YLh+vGF8XVIvqWhyGJCYeiPHft7mKzCWSztS+sv3
drJ3NDi1Z3nJZEaxhbAu3VD9AASxlDSoT63d7YRdjfvGJLacvTDQAh5T/nKwms9xZLKryEvISg+6
X8gQt75a8LuRpNtPs2bRa7Srg545pZDHool/Fh6QEmQ4gslRFh1M1KOmm6gP/sJ7AZ1/okuTXbz+
m5Ij1LQpQt4QRIcrr+B+P28ixK7nIhnwclnNjplfchoTAyIRwFH6+QlJ7yiRYrte+tiwdixvnir8
hXX0pSolUkkHjJZrwi2X6EZgeLAGmdtOmdYefuPt3OLlj9JADJjfi5Rjdg5ZrJ14X7sZkJuORu6c
UtYj+Ga1ZAV5r95Fjv1Ox3/HYICLuoruRRSpRy805cYNh+OgWxxwYShn6RA86haauVJ75UF2w0/W
19VOGYzvWo+DJ1RSf9f5IPRYEx1jw/hCg8/ek6jkIMgV79mYd2iDUmUjpFEdmwaDDtfNLm+ziI4Y
WfJ0VVxY9jUqXRA8eiqpC2XU4CXhN0vZTUkaTlLsKQFr+4IcaGr7pFjo2SAOiuXg0MIFvK5AtCxD
Gh9bVsRgcLi4lpRt4mOaiXA9JOPNjBOCqKgjNyW9G4Ke8Iw5PWKkdYr6al21zY5GhP5qZO9iZH40
wEavWY3tmYe/cs5Ux0p/qKlq3KPIgXRPlaYWItk0vuhvg+Yv6pq8bU7TYAGoTt4NRzlSXyCxJkzJ
T9aB3Cf6zhQu1jLP9jdj7jBFcJtkCZtBHLRQIW4prpjPI+vaeGlSY94PXitqimejTF2SgSbGp9YH
xIRbztYfBIYSW3ZbxWKeCeM5PvLHBgml3xqKYWdWJmq3UsMKMxVI4rp6B1Hjnvvcu2lee/UD13np
axWJcirUI/fdehHmQB2wzJ4EwsBDKlWmpLFMdrB9dVjOMTo5A7OYGxWXJM6KbR3pIe6wPFkrethj
81yYSq09yCH8mXX0WMHj99vINSC5YA6CykCEd1qrv5RK6GfyuddjUxbXruuqlRkEh5GzdNkDRd2l
hK7Tmaa57buxelEguVaZfyKuiZxeV2DbN0V/yCynu/ljSNL1flD87tpV5nMOANHUh2BD4nG9agAn
Ie4AYhI6ZJ9gEj9bXnxVCiyl5rQg8QojvADVeYX+vrHaSHsnQwnMDi5IVzbac8eQCJAqeMIlSuO3
tS5FpRXfnKTdlDL+AXnNYz2uPRaGEuwiFxWF5ugAV/Um+R/2zmQ5biRd1k+EukAAgcHs2l0kcs7k
PIjSBkapRCAwBubh6c8Hqtq6uk6fLrv7s6GJpaJIZgKBCP/dP3/oXXYkIAz2EdUDO4q3YMr59Gth
PrnHfmmfooa7IdfJjs0YyLfOTXce2kOIWyfd4qVcjwxjr2j59VqBgc4bbsRUY4qqxM4DCnNsNLFV
mzUNx3cJVARK8elzU5JaVrrGzfs940sm7bo51gnmy0VhdtT2+GwTBmY2S1zKLyKxm1KyGF12jqak
3YvIJ7TXR4e0h8PRw5QKW8KQzO/M94AdlKwbXuNMvw1ZZpx7KdJHy2YYone+08zQ4ogk+D6HF5Kb
LvdrXG6HOP7uwOBhzPgYs1zcJkb5UcwilDZHcj+bsPIkAayAAcNlC8UWcEYOmYSjXsgcxdgPtFbE
aZuFHkSwqz/fGXNScm6coSHSFEN478VIy2C38g1PjODttbjcI/wItcCvmNlDhPEo/YUfmWe92HeV
shg4OXvuaADDDTdqwywvMu5EOTG6apxdnJr9xQRcKhPcTfl93E3JSa/LLDFyJ+y8RIPoq58yelEw
gd/YjPCP+LwLBr7O/pe+ZraPacCOuoHafDcvHBcaI0/3C6S7WTfAm1ackZPr9s4e73kaqavRem+f
EkzuQZaVibCO2Ve7yi2muRiCaOrgdlscUvr2AL05psLaaH6qRubIqaNzXw7D77JwL5Q1jbs2NXHq
56MMvUk+yRayZl1JbBP1zO6gCh6GwJpPmW44s9pThEqqP/i1H2yAwEUZi22LZBrakv6SUks2RwMq
yrhaOJLI/NZZaQp8hWpFUXSQH+2Jaycp3TvRm2c1g7eAOXvQmLjhbJfL3kii+ig8omWM4JiD2zp/
FFb+4g/qMZhi5xTHIJacgQ2Iaw7F3gwqh2IseTu1Xk8gOyzNW8CE81lq+yf1JiV8AglKE2xeEOCe
UGbD5Ra4Y5gWBm2OGU84xU6FQi5v4pxMupusDhuMAY9jq+VNkg0FlLToboRr6nuVfB/1jVgS/2oX
6EhFSvpEpsvvmQEtozB7ridAVadeqYg9d/Xz0wwfTf73UpPo3qBVgdCjmPBg8ksCzVlakP3zVooX
OU3jx9qzMnNiwhznDFQDfGfDpe66RaD7NVN+Y/vVPeQHxMaKuuC0wp6acTcDrxqJpffNTTVCAY6t
8hHdVoSWcr0tu6mXLq3VgXEz7gEl6RTs3a+O1s2ljslI9J6jdg3cB6iFlOTMdYvjwZ8YfTTuFVQZ
fUYFnqS0ukRDbzLZDpjtB3HyPDOSwKqLP6SsrDCtXbnFVdwfW9O6gkR0biJs0RA6Rmd+mvNEnySF
fHtkJRl+So9pXC8bo7sX2YRKb8zZ3unSNyqCsmvqGq9DxPzFx/N5iTN916rVvBgYW2EzPS1HKz6P
waP2Uu/y+SE3HK65tnjMgaDi3HR+JpxRMQ7jntuMRvk+p7fskqsrBVvTl0x5+E6TXWklxBvKLHjW
TvCUcyNc4jbYuW2w3tUZYtwE4HGXJd0dTrj2TtA8EURmzhq/M31kV4OQjRfkH3UwAFjXCw+yVt/Y
WWFeGLJ0p3lp2JBUSXeWeP6tzLjW9H69qCnNHprvoq0PpaqyF57O1rWcE4iR9cExiDabOOtpR6Ii
ARvofBNYpKyXrD1MLaVqQ9ssh09twWoeOaIYR3PUCiwTDsOE+YfpN+po/j4lRnKpB46gmW08lR2f
iZ4WrM4KbuYiOxkVlYy10dRnAnDfKMnwQUs13FF+ncK5QeVVk4BSbWGLKKcjGQc0rETYYSbqEMFG
HeeUyjLwcdERhwh2oblAWyrg7g8uhWYcRtytEdVPZmuTnLcSWsps77EkdWx3ePUq37otwLNBOMZB
M+j2saSaqhzXtiDOahddSR8iMkKhparuUhvJoZqEeZeU1SsvgabbkS34bFv3dsKvXzKhDDG3F/va
T92wp890a7MjPuDRbc4+CksyVVj2XIBNufHdGKFul6A29l7VlHutXru4mI5JRCC2K90BYVXdRGWW
hHE+dNfcp7Immvritsm+k37fKl8U7ymr6cbGvkLiJ77R2dorJux0L62U1chV0DUmQhzGaNlvckAc
po4uq/KIrKzxbOtO37aQAEPPsSJw+NaW/D18pWko76Ppo2QovxsSThdIPjMIMRACU5ZC4S/fGlO3
54rIGNY8ExuNWgY8smV305da7AbJ+UHQvjcO8obQkbxxg+xHEdf5qfJnalC65SnIGX0g1zW3ZHx9
MwKa1zRPPHMC6GaFR+5+F7VwlQxSmscheET3zp4M4yOfu+rAzHAInfWoM+rsOqGM3OQrKt2PFVcb
xZ9XN7PvUnLGdAF4xW3evvz6RAxcF1iyQ0Nh2AOz510MG8OqUY7gvR2HF5nD2bMSIxeJFQ9Xu5Md
BNEZKH+zeMfPwIUY2UGJlhMlo6Lq4JvYG1PXv9YDIysRG9V1nNMvpO75vSzzvmJg1Sa9S8F1bYSe
thqUKHH8PCnyK+D6BcHttR3vb8p678sOg63rHcQadffMmZImhXg3pdO9jDlxxrQGJdZ0x0/ADt2f
9/ko8h31utMOz++h4s0K2dNYW9yhQJ6X+n0p0mE/9Vg46thyoRlmX+N1PfGoP6F1yXigTSzFnz5P
R3yMxpZtpHeE2bLjUP1Alct4w9zAONTjlDDmYOyoQdQcxwDPnqNB7K071pJtMZaYdKN7Hg6IXf7G
IH+xKSlEdoa2uoBRQXziOVxTeCwSr9ylUXupJdCdVmObGwbyZvxOeBK74eD3CHLxZL0OFceyevyB
gJlBXJmTfTQWfmjpxts4Cju/LTr7qkfros0lveOcrDkKKAn9SjKLKIGClkWM4NpJ6xlBf0DpRmM9
Sm+cn53USR9ilqx4njG1ePPT2Er+D1P5+MqscNDr9kxZu2gRV8QFgkapwYikmv1t1MAl1ERoZisR
z57Nb4qFt3BoxQAMAMHN1z9dO3NOBvvi23KE/qicLShg95tNRtFb2wd6u2Nh6v2LtS6e8AL7o8n7
RtdS2OjZZfNH/zq47eZIFxT6XXEZcPORok0ARRIM2uCgDq4Msc5VDD9kQM8I3Qmpt+3S7qyxWzDT
dG+136ntwoHr2rjiS+R+m2JojLxZL2r0YSqqhh5eu8dd4E6cOwHj7BNHvAx29d0R9Xgb+QdRBECl
JQcgHQXsP9zicUkIJE/NoZS9/io8YzcW6qkQY7kzere7X6ri5NRpWMGsA4/DZC5b4/wa7tCxs2be
PapQeOAI61Y46cWbn3vqHLZzlQcskPl8VyWA0iN3/Cp9m18SgLio7KPBSemaO9/hEhaHuI+3DCVq
HpuQkphgxlCx3eTSwQIHJpBFr0XS7fyE9EhpQcEvV/oRTAbUECr2cC448RbCqD6UcF3hK1z6eRjv
n2PMShfpQOBIX9k61dDtad2UWUNFi7sArrAZlVD9caIn/AWr9HQJnGm8zEyKplba537M6psGw8oh
8Jfv1NyWvzhJn3+qpKZtJLNe47rR0Giq5Rw7fPj807QAhpqMGS0pb288A2HbJWjbSXwCjRXNoRDY
xkAh4Zzuq8eR+BCTZN7mcljbQNMAMKJXklfIFut5buKG9kVi7JA6Hco3k+mmYXz/GS8rGa8+LekP
jFh3tRO5X0GAsiW0vurJ6x/tXOmLN1JI3AE50a7hXexsDRWABQrbarkRQzc+2Ok3bInyqaMj05mD
AYNZb4bFpdJtv7UqAW2p+6hU8Zaw8z8wfkDVxb3OQ3nx9uxtz4zM2H8V6qzi6c0xC5a5BHpM4K/E
iQLC8uqPmGLY5BH49pvFGUHax/B7grFEyPR9ffCT4TkJUqoPE1ZKZKh3eNZhildvg5viw+okhEHJ
bdyY7upX6ajNcF4La3rEnkc5T1r9SNVS0GBNhbuQ1lku8saJfGAWHendwOm39MFyMPSHS8O46BJE
xVX30HpHTYzXqdh1211PXCOgvU7aLzG59zPbJHfbMeVGPeXp0FHo98si24hbpWd7r1bjcmn4QHcV
/dZ5X7ShJke3w9/t79sC9USNthECp2OWrJ97Ws93sc8qUZoRwXOmU2Fazl2Y9XTitBOCeRNYyIpj
FxFLz9JdCweT0V4lH5Ryc/yp8pTe4IGMXuy2ZhjPah8GLo4U5eVoo+X8jjW8PpryDInDharKo8YW
xk61pnjxc+8n2JvjyHPzUDB5Kfq2xvXuK1KXaLqLlDwH5ooaTuaLIxaEMkF4roejPZrm0Si+E3Sp
DkOl7hIE2Q3JEiBsrbtr3fGQ9an3Yzy2VbODh9s/VqK58xP4b400cvjk6J+AJdaWhcHeJllgsdMW
1l09dDd0bCxYvt4KJLUNcSKP9QXOs9AeXaQRpzwP08QclPXuGOQduReYpvspDqhQ94r8Zir7H1Nq
oUtG2cmevZfaWkH5XkaBsgMm1OmKcddpiaDKuJKdNIB0P7BuOKA8NJHVnDX1bXRz3oqqLe47Kfa2
GuOb1rfu5z4BrmPmtHtWxXyG8Rx2ZmkyD2P+xPkPDpIcbw0HRmyztI+feYLOsZ4xeFanrmNf5Djp
U9pUw3Ep3dfO8ejr1d5MSsX4XY48KQqAcDtjDgLiNiMxPaZOdIhb9hW+2Hvc1N1FDfNqIJW/gs//
W1/2N/VltjTXpP3/+X//938gorz+bIqq7P4Vh/L5NX/gUDzrN4fRdeDazItIutsAVv7AoXj2b47N
u+25juWSd3T5Tv9gokhKyvjPTNU9gNgrLeUfSBTxmyeY5fA3knzkilf5xw93/ysM2/7l8z9TO/41
MitFIKUVBB4/oGN7DnFQkn9/ipH71tAvCkfzMXaDH/66rqmHxYINzFHZ/pvU6V8y69LxXcvmN6Wf
xA5MXo+/Ztb7gY6iKo6OLAXZXvhUEXvDiqWrbbUDN9eYv7etSUvsrjY5gJb+W21Mp7zgwa7AsoF5
O1d5JTfNSKXC2FGmNM0xFdorHKBUL4j7zzp32KK7NA7mMiAPVeMpagipOxky7uTRkyDVlRqb48gS
tzOGuSL729z/6Qr440X+84vqQbj5U7z21y8q1xKZgHeKbd1fXtWEDdtkw8s70up7nDoUbBtqFd0i
kvWFeafFho7qpB+OmX/kilHl1BBJQGEEjKZ3SncoysUxMYuPgoKPPB/GLS429nl0ztOdgqbuAl4T
RF5YhMZNU1hfsj7BDMq6CupB+PZpcNdisdgRu6pD2I7xXKXa3pgYnPrKPhsYfPaBl74qTB7nHH0J
zFRZjFS42MCOIdfnDbIq4wx+UsYkkHT9PBxh15DyMsqNF3dvc+22gOzrY+JbL6WaTVgmzI/8ID2m
fkt1FM18fIn64GR6LPWIkMQbkLQ2fMwNsbeflDreZ2b84WYMWpdMPeme6MY4AZqrWtZwJ/ta1Zh/
ooD2bkTxsHDzcfs379W/Bo5/vVeew/uEFU1yh/7lojQbR9sFZq1jknB+seroObWzbwFlWUPJwLek
enrTgMIKY8q1tkNtMkZsxu3iymOLEYTOkg6hi5BVZvuhlyXgHCm5iGAtgCsbSYiW7k7W/tvUusxU
HeFuOHRt0iQt8OfFh0ZD2GjyLt7784P1BTw2OMBYfcg0YHegHEDQnp1QDcx1Xw+4qMYxQGsNvueM
x892U78BLrxy6uXspYgKgZpF78suhdCvbPfui4oLz5uyTTYPV2Vl31rJSb+lKQar3jCeZuZoCJ63
KTJzL7orxR057mybBgmkVZ1s+B+IsvAuOiU8LiKlD6Y1mptoBjWUEHIPgnlLKzP+yuzDbzLSovKx
CLhi/uZ9+je3FNQNavx8nwf/JyTiTwtV69h9P3tjcFS2HrcNJjo4vHLeWxwHO7FuR9/+8ze0/t1N
7PvYUIGUAAL6K2FDDlZbcHIJjvZkX7Tr3i++Yjq63gxu2X/Rqry1jQx+jt+/ZTNXsKp4h72KVqa+
9E+Nij+wvMR1fBz6r//5Z/t31yzsD5+rBadJ8Fe2j7Ba/OZGHhw9rBJMoQ5ewo/GUwnKufRk2FfM
R1YA3v/3t13ZCrb0IKCI/4aYCRohfOrd/SOerY9J+s+MCaGaVulHW4OIjKm7ylr/+T9/U8v8V0TM
5x2K853ZOclM+78/o9LYEsHIjXuklIPzRnwXjxOIqzGH5G4Oq7pC7H7IutB5iVrvOUudfFNPYggr
z/yw6I0qBqQjUu+s/gmeB3TlOmWRieAMHFZ0Sw7TZw48XHwpsiA/SB5qjMvb3C3unVbRNjarL2Vj
PJSOSxKHl3pmYrfN3GpX830ReQgV5o67T/XYcW3eu3Y1bj23peGbEiigZC2ke1BisLuqbzENu2AL
Y7bayVSvbEQ6NtfUkN/86MyXTGfjNurHOyxY0UaCM9kstfetw/9DwJA1OPOybVZjpYgC6IYwHj4m
bBhWRHQsVR1lbNTA+1neb2AluaAI53XhyaflSlPRrjKdIZxm3jaNAE6OfaMmV4Z2Pj/bQ/XSA1Sg
W60bN8E8P3odz5zawFXZq+AZoYwfLODFRep7c4ktYwzi6QD/iSRbXRJ+2pt+kh0bBPqKAh7201jp
8qb4GyCBJcC+/eUBi5XCAghDF5/vBoFc790/rQaRiHL22s10jAPg0SOTiXKgYQvAvxG1VTgAITYB
syYWyrhNNCnpPELiCyXFdXyaJ9ovhl0OTgFSTtmAZjaPlo9vMS/Snto/HkQRBykM9fBFyd/ir42v
lbBe+rSlWnQ9C2HQZkGHGkHeMXFwV5dolti8fnCyqhGk12RTwSjRH1Er0Es5ostdZHkhwXSfJ0ic
7JNi/kD1PXtCmVtHBt8rjgXJ+BhUY71XA90BVdvRougwZFkcBj6tDKNofp40aULWLCaN7qYlL6iX
J9tMrrksH32akvCjNvYGWuIaNKF7pc/HPVSHvSxKb5PjHdt1KZk2WgBCkh1vyIPFqVso3uppRTPK
st8T1P3i0mY1Ea6nAsV+gdv4Nap6RIVWfmlmHE5Frp6YgdabOl7Dw3TZRd7VzzPi1a0B941un4IC
tqHzHvi+sFI8Ku1JtHeFD7gzGZ/sVB/FoHbgddXWzcabZgZq5/MKkeKUO+e1G/M2nOrhsazlx0wg
4VCgnZQaGIqlmUW7Hj83kHeAWiQ2PUmuyM2sfRakmtCZ4GspPZ0iwdNpwQdQIf3MFWXqhuTVQ2ZF
6AxORszmSzMzwkgWAluhbNGd39ma+ZsFQnrazYQma9vao5ZvZ7TazYJasV0zYn3sDnQmaLUfFrCk
DJm2sMArgAFBwtXAJQGxMuHydwhlpjZbQLvAtplhGCYufWlKaZ70+nC2Qf77+apZOXptiCveZonv
baqT1yXOn1JZkxnRJwyXAkAx3Fu07mNBDCGvqVCPsPd5ktI2Lgb8sFvGfGt72JRx2R1pmGX3BHAg
FHPwgKlY430enuK17gpN+gU4QAYOyKZgxKOos80uVisAJ5BezPhneJS4B8b5r7KWt66JL621EoNl
yD6UJk+XeqpZBUUsDiY1ar5krFiplxJtLLXg44yVaW+qXIOHp3NsCfIWvnNlb4reOniFoE8h41ma
ZAQ3AoMzegKZPc5A0ZQzKwrdU+GweHcVqtSS2HfzABPFMN6Lanpg07rhaeNtlI0w1ExFvbGi4esg
ysfY5P0vGtO8YFI/txy1xcAOlXDHBhWu2Je98WRHrMxLyRLrxOWxVUmYp+qBGjPuJ398bI2BngQ6
ADfMxa5L0yYb1+KuZrZ8nDMYzkigX21um82UFRsd4VowxvQmS4kPZ8WhrquvjQ2jvFWCiXYxGzAK
NYDs3H4PujMgmN9rVptTM3If47EHzBHd5nX9VPry9LAfg+QGtYgaZaO8waK/d5klay8BATP8rMGw
IFpT1Woxx5kuvVt/7er+OWjFt8w5Q4sHhS7UBkZ6ujpVU6bDZRou3vgFI9S27yI23QQCccssE/HL
pfSaTTrQGzf31UYnxUuT4zURefCe+SiBMpue8mCBtezZoWsXlGdVA845lnqELHHXNTmctSERO+SU
GPywdTAENmHThf+X59ehjJ6pDQrHqVpuhzZmVCDyr2nJq5M4dM2OxbVoIMwarsZZMY5fAjL4gHDN
7EEbQXn0qFncBFb94MSusaf3XmRpApuKkQJMkIhz4yb1KGtIhKt5Anf8++b44o9ty+ljeKwTRswO
N7OuBINKp3vxgvLBWFNadkfxLS7jdASS2fn+rsa8G7aL94IShLhVFs5GT4ASKQTQmG/APLQYDP0u
ydcuUhzSSfoeqecGYEUIUGOfJPZDGZsmhy4ccfahm5xPC/+zRxp+ShvarTDtsChE3VGT19x1GXly
es620nO83dDbVG76sA/G8QVnBuhbQVwuWHDmWyfqmnnczsZBTbxXJOS+G+obdzn9FemYbmUQvPZt
8DBZPKtjUEmtbg4OLoTVEBZvHsymiE9uWxyyWnm71c++TXTdhHro92ZhXk16rpB4E5JqPWHGxX7T
gfMV/Vho7H1+xXOTNsSLdMuztuMfUMoIw/woHEIvdFLnIbupFzwgCqeqTrcaPL6I2i+mEfyICnV0
NSW80CxeM5fqK88iYUkgBnrSlB1703kbmvm5YHnZzDmEMW8qqcXBjD0EwLg5Rmb5uQ+8jzQVJg1X
DT/oUH2h9cbYeK61G2mHquzkLYrfEPDzEjOfCaQuTO2AZtCJJvNEMKTia8eZClPF460lHzRPuYR9
xtZgtOQc4mpdwPpBxRy/JC4e5oby8c2QghlowFUdm355Mfp8v+YEj2UACwheDrIsa26XfUgcEpim
svFozdaXiibHbW3Knagda2di7oXRUaBFmA1vsH+B2fMxrd9s8StutTh/TXQHVIVa0rmOXxLBcQ0P
m5WOXzsDBmbkvVH5J98Mon/KfCyIr1MpSnmQMBaM2Q5LfNkUBbA/A0Wb0lOC3geSdPRqaRpawWX+
TFKzOffze9m59+MI1dtDRTgZenrrvPjaJdF5wA8LDo92NGm8zLiOT5OJM2PUAxbUIttZDoloHgN0
qXnOfabB6JUnpzHANXBybfFoutI8mCs7gwNg8+sDsnqHWk5DfefKB7ary76ycXj72VyE/WKg60yA
XUxB2Q6/bn+mrXk4f/7pnx/iVaAoUoqlzH4YAQZFy3nw48NMWv8AgpiOo9zUZ+IY7r5bqluiccs5
WatTUhDR4Rp7Wl/LnlI34RHsmg61xMrpBxf6eoBk5t1tQlKJtbN8bYiD7Wl17s4qEjw5RkyUiUcL
XpZah94WN1qaN2ZJ//so6EDoxE0qGPtlxQuXOI9dhxq/jugO/BJ2I3LoNrVRUNksugsYvX3dWtkm
NrKffaPux6Wg99cvf0orv/EAnCrOHssc30fRdMM2CaXeS+7Hqn0p2wzCo7oU2HuacboQ+dmCUn73
e/ebc/bX4+dABKQvqp8ix0nZmaElCO5VnhcwFcGP6q+EV5fnev8y4SFmD3UZ6nWbQptFai48+hDD
fGiADbh63JMZi2nHd1kwxe/oxPrGuQ+Lk9kDfrT7cjd4Lf+qa62pAXxLnSid02BQZaMJM60Yhs/4
tCumaCf76vWzlwbTIaVEvNFZKy9xwS1qqEoxivPpRl0/lGNOmYUCEkZNJf5ELlm8mAcHq9gBkaZm
mpNhUFUFjqq6qZ7TrPvRrrCUz3f380+f14paGAKrOWKfDfArOXymv/+ZA/edHkdr7dIglgQhuaFn
VxDGlaSzRFWA/SC+qhrzK2km1oyhfI0wT5WroGGm2QcO5WcOTEeHTkcIC/IquvglAP93mN2An9eU
OFh4upVm0QHLic/+jL4TdyMH16Gj9C/IsO+yiVM4dMKarVvoABk0zFLupFh+d2gE/dQwu5Qm8QHz
SIxzwa/IUWgl90vTv3FqY3tkUpjjLjfu2iDAX9ism7vR5XgS8fI0XfrB+JX1Uho/pyENSEnxC8DD
20g9kaVaCjY3bDHPHsdLSiTWNoFZ7Gr3I1sf66v093lIjDSFfbSobZyiozEAz+LnkXsZ+Lfxes2b
YuhOWhB5mtZvpyIbnM+8C3xg+6uE9ylzGUXwXJv5t3pZ2NdSp0ndcvqjjbIPB2KWB+SEtkP+prlN
TPqexjgnS2mayU515mMqMJ9HI/+Th8FyGKpNUPF0xWBZAtZQTGdxE2tlhRpQ8R4rSjh01rK13ICa
b3EfdYPi8cwWLlX63e8gUDTlMZ0dL2zs7Ojl/XvhYjxUgzjlSORXoWDf5j4l6WJDXEOEiSvGo4ee
2r23sPE36xUzLYm7rVcd013Ejr4LkJoM4zomylJOWxyndJxDj0VGQI72aXVkcGfmp0lyj/errDhW
ScCvNT10XvN75KIIlCNgSXrFNtGAUOGm7RcAawdvRuGQZvVq9Vh1nZrCvpRalwZKwDZnUhWOuEIr
m00Tmjut8o3HANbgh8L1fD8NAMsuvcXN/fn2JKw0KlEd5e7pt27tNR0W2Dwmj7IUZXCU1V0aQBjJ
zGVkYDs+Loy44YkzT5OZfWvY/oMpEU4Udo4N6NNHQ5FtmoJ1TMWrQvwlJ3+pvqpePRgRWu/nVZdN
CbYyk4qxid0JIZqQzz6Whf1DAstiFUKyhotnYWbO5ZVwxEJfxOXynKcOFuT17zi11VxQJ1+uVb/B
s52sR+pVifEK+dA0zo9cow0FEWER0/ypDPMW8m0yYPOZk2D/+ZKqFNyercJVqJxj7lFZKjy4/GtV
9s7etlobbgmjFauOi/Nt47a4urnAd2OXPRXTdJtiLdkNFWe5Qjn+pjdzgZ8A0llcWDe5zo60wCPZ
8KDYLVzwm6njff0Ut0vEOJTt8QQ+BPodCo/hgpuvsP0ei4WyG0ASOzEhDFcak5vVrfPhmc7tuJCn
vhtrYtXpt9hBhbGM62AhSjRpBarHeYRDnFG7lPM4TjzyVxYeQwPEJEHVfQB6Gs9+2R2D6CnBuI9H
duGmVYg1BKqBem9lWmW4iTgp4JE+WWo+NYZ8ixk9cCrQu7qErRZn32kRGU5Zj0sv95ePwiRnyAUs
k7UJK1gByBHApYjjcck3If19bzXmA5HmQ2GjztHNl4eLVCm6EJIFFx76hQzLtc+QyyQ30g/kFd7m
0X8mgXNLAP2hjbhs2UC1eQHAQENuNOgM/bzGFofOdKJAeyuqZ27dRuzMvn5oqRZkXpt9mAsrLd5U
m6VyY0LR2kYz+Z0e2ryAJrxFsDeLGhKXCkjr5dvCbNHVDH2asyHbmBDrWGTaH1EU3awqbpRdu3p+
TIb4i1lwU0+uMLZ5oMNgaFcdjV1wTAm5S6sYTkcOVG3W/qx11oSzSi7SIk6pmfEdUweBNEjHo8Ga
EiYwftEfGLUV8dAyycePP6pHvKLvTT2cecRuIwcj9Bxfg7Eip8mNgg+PXeLEMad15uggOuMuDo4F
zICqPjamqLfAsTJnPMRaVycmBV+U0z2Y7XisUKQssYaVfEIVHscOsA4J78er2xVsxmKAl6P7tbFy
Bh35/OJifLMK732gIRLwISF5y3BCwQ6OIkXXYluoUoUURaS14XyjRfpF56Do1Dx98+RobNohOw3E
mQGXcq4prYH6ogEClwvjMBBH2YlnMBtY6hVY9fyWdMRDX9HBDJz+ugSEtaK8OQZAVi515X63+vwN
r+S1IGy6w/ia7tKc69Ezy21kLjTvKvlmRUu8H9v61ggcoH+zSi/FArPIMHnWdT0lp0FWXcgeDGe3
e/hl/FMkoJYCSpq0f+L3qiHlQ5PdoTNTq7TadH55dUwCzX/6vFm7a+pqPBtt5RNBsJqDbcSPmHWW
s1UQL/PgBYXD6ulpQdOyltRbkpAIootpnqvEnovNDECGkkc+D5LozrIF/c29T/SmsMtrxEB2geTF
rI7UMmLBJlEi3pUjQMyRVNhsUHwGEJVIIE9MC0tCLM6ff/r8QASCiSnP7t1n5c/nh6jPE864AKO6
hLrOf/7FAn0OzX8iW4BO2MClTGP7Ke5tddXExsa64M7LKhE6yCKURjKfRDLlaNyeeh5H8mIGfKOK
p/YmKlPz/M8PMtBqY9NmuUuqurwYTnP+HA38rynhb0wJxIt9FO//2ZRwqsb3PzsS/viCPxwJgfmb
JT1M3CDxPYwFf7gRAvc3l4GS5QqPEhLhSrwC/3Aj2L9J07X89boNXL6OgfY/7Ajmb7brBdI3Ka1n
MMdX/cV+8J/sCJYXrLPxf0K8pblOhR0KoW2wMIKBzwpX/5O0PxddN5Se8s/sr74QBkPBwvm4xkT6
mqgJabVXWDHqCnDo2qqlvSRaMgSaxbuRYiMgRpIfgPVAI1iGq/a/JTVbantLTgeHAKJlr/OPeSZS
Pc/B7xODlcawLhSvhPgA8eRmSjzb5rKbtM/Uz2yuGGrM2358iTh+nPCON/t+zJ/Zn9oPs6fJxkCH
0SNtrPiQQ7ck7+fCyzlno//kaB9TQ+fZW2RBETf+NcbBGjXDdJI6i2nVMDQTHodxf2ODX/EKVFlP
nfCkt9s8d79gcjMpnwMDmdtk4deQrKRcOHUjtmXasR/q0v3puaQS22T4qUjt7pZGXlXQTSeH+FE9
sSR6eQv6K1p3/JVtXBxnPvZj93VUtnGr6E4bOOUy64gOUWlNL5nBjt92boTTF99xtVyALx/japkf
qFI0T1bfnXwbMdQrsmUbVSIlfOufrW4w9zFY0E0jKRMHhL3NjYgzgoZQvysVTX51MDEP8OEtz5Lc
lqa3zGdIzoZnXi5NZnOkOs1dvJ3YXB4meQyS/2LvvLbj1rV0/UTcgzncFitXSZZkW7bXDYe9bDMn
MPPpzweUl0vt3rt79P3RBQbAJKYigDn/4HUM15JdkDcpEfflm6sV4Oihz+28KY82yFQ82iOx5JnB
xSyqv2zRfST4KdmA9qFDHYdwiPO9rcoh7Aq3Q5Azo5s3gaEGo1celil3T3X+1HfCxAHVmnbG+jKU
Rnvu6l3mEtU1HD87FCk4SOhwJg7TwTz5TFgweW4Qj7Cs6mIxNblUmrhmsxZco8nfu695X8UHRlMP
xYzi1Fok3+CMjlgO64hZ5ibjKefRdmpi0U46H9P6h8bp0QXr+T6fS3jn2fAFDelpm65LuQN0uUWB
yTmZpnGZWr06dSQfd5lF74nFMVI5Tge2kCTeOKIHVTsQ9mwTi/k4+m646XS0ckT6cnCE2zxd0m1v
MAFooJg51RiH49T2+Lg6AEzd8a9KT+YjYdQHZK0g30SEyGoUbUutPjleHFxW092BmvbrOvpUL+8Q
S4mf3exoEapD1ZbpPS/YoUU/3mn8z45mrZeFqfWIIu4JPALj9NF6GOtpvGbGT1vSixKYtjtYxwR/
tQj4ZdVtGs8WF9eYqgu/uHmbCf1S2s1wagJRbfs+/TS4TQJD2rVRFS/dq17/raHtdAjG8ku8kLn0
fGLS2Ask5y4IzcBzHnUzugqNyGScIuTpT8sXi9DPocD8LiQd9G6Ch8dPG2sYsqUIFp9KX98Oo/2+
KuzqoTRAWyLZMRH4c/duw5zEWaqczGvv7Y04CoM8H8J+6RxGNe0eH8xvcDnsA9PIGEBnETPmyz/3
hb2JAIXHszOEKOAUabDvKlTrEv9FQC7YGQtxbKYNkCiwY+vIDbQRb01W/WUwcj5OWTwj3WAhEwHy
X6+758Jcf2JtAzKovMTpuBuC2cc0U//huwR7a+SOTdIODH3b45yVf3PePn4uHkmndCFBhcefj7Ww
49UYJDgrKnMLabKhSw59+mV2MR2OOg1EKfyGccWRUU8+lny0N+7Sl9g0Y1NY9PTvSGwu4YuoERNf
EaLADXHOH7WXuEUMvqrSk9kU7+xuGveD4/49MugNCyOLd0hTVXtA5M5mYQ50QgVyJXhMuM3NnkTn
jjtcdJklTPGBmGW7RTUynFyQB5n9zg2wpMxyePtjHesh1F/o1FqyD/BIR8nhcwMBak9HBWA1Q2RV
n8eN3eJYbDJpKOp1BT/53YlJ7885s2kzjvelDbafAdlf7sz7Y89cZdt7jcwGfCp/zMFUHPJKrCcm
+NucKFmS1giipxbYsrT6u54DHDW9/DEf4HL3Rq9t9VHacg6nFEgR8Ngp3tiiDk5oPXmb1nSa/aD9
WAPT3aczwcV6xi3Imn7k3hSEyxzIzJEVv9Ln7vs5fcJ5J90CfRDbbFmuGSGVQ1GV32xX+6jp0cWA
qWzE+BUDkgayo42fkH7aaXrAkD2D9SMMb1cFKE0jqv8ejvBLO1YEkmZL7CzoryQecJqfE7I+/uy9
XyK92xPwJ0QMQO5djkD262IRnRuynuS16aHas5Br6RpjwVvILhF56eFA4am7swHvhTECwvgirE9R
LvBzHdqrEXW8PlJ8fiVX80SCs+Zlh72YZuu1rwfEa2IvOPs2edAc/ayNnFUAJihE6LWaEdpBax5w
+j7aa3NEq/+kLXG51YHZb9tuhAWaDCJEbbg/j0gjuKOzPlpug4iMy8SvqQfE4ib6BH9uUJqD2bkA
ZNPG9qOuLwZU0S6B4Ix6W7fM43bAp27D9A7BkZX7JlYCts5YF3A8Fz6+EQhjF+XCobmWLp6mlhAi
jM3u6nb8TJy5xpCF9JobW4+Q6cmCaEy/kzS/VGkZY0ZzHCOPiIDW43MYIGhMz46P5FQd0EkGhtDU
2t435NQW3R1nWgnU1MlzCvlKTuLhkbQ4ifVw39uUQHg6ZDtfwLs3iD5qhZYSjzR4c7Omh/dIB5zC
lJuBvYTCn/DvMP2HobHNo3ivpY12TOC6orYdf4ggDW/p4VuUGxvM6KGsHcUw0uWic+C4xtWJ2kpC
vcDINyPSxaClG22+AgJCbmskPgHgfOdOAskeuyrhTTIMCHJnq7WHOEZx2E+T+KT3PnLYmguYf1iL
69AtmGbE8dYpFj0kkYyPxITJ3k25syiy4X2/8gLEjXmMV88gYQTzHB2DBcpnQ3YxSqSikgwLD8L/
bvbI9BLCU1bvaqmq2dJc08P13kPBald043uVPoBoBPe29ibeMoyeG5PpuJNkCKlLQ3m3sf7ChIO8
aDViftVYG8FHDPCRflQRcFWsGGTtUJv9mpdTt4ud8W9tZeYIZE7qH5XyaRc6ilJgAM6lsw7IM6L1
MBvN1k5iUGJpAE11yKsL8c3m0CupUPKTBNBymc/MHcKWMPdCXSqFo2TyrWcMDnAAboQ6ybnCAKTD
FD2so9RGTNVJpPCQvrG6j6J094hG6oD6xcco7/N9JpkHoNzwVg26a1Yv0FxlK278K7Q6bZ9ZvIhL
OrR4hFIzZWJH1e4F8uPcjDQ4DtItVhXd79piWtopjXdijNILdA4ke4MXK8JAA6dgAgF8T6rBR5ux
yrOwyjDxrB2Caz3jVxB8zZM63cmz/EOSx0dXCoUXUvhXFZbyVb233RhXUTxcPqlUg9JQHZu4qI7I
khABScW4Ecxl6FsFpj2iEodOilbbOPflG1XtbG5vrhdzqN433fhkjEaL3QLiwjdtWFWFNZhjxNgi
6KWSF1Iu3XcGZrq3MpcLACA+ra6OioQ5f4lbJFl5P+uzqt0LS4rPC6k2D+WFwPRab9Z1gtsjvW4t
KXbuyEI1xZL/gGvZ7u6LoMNDqQsGxllV1dxui6Nui7pXyO5fHTON9uYHslekvxxhn6OVcJi/AlAa
UjO5qAJIQnLp/J/tUEELn0io5zp0vhw7V3hzhJ3mkfQcg51jpHvj+V4EIp/OeuERXgrWj6XWaCBb
E+1cTPKdQ8MKnBgYXqlJrwp/9DCYdrsfBbFkcuITQkNJ5x01xh1SGfpXgYrjP7VKSuvrK5YRs9Z/
6RMcdlXhGchz7Hy3xYVz5NsHCYWverBuMpnjc9PhMRIiPsz2KmM0nXgJYPnt1cpR5got3AzCHjwg
Mu5rR/i9mEkRy6Sk+k648hMh5H9TNQM1DDIisj328WsKfmuvHop6FupBjYRd9m7lve+sDKQbECRU
+nB88lLDPai39I/3t0NYHqJPNmNi8s+LTWauYdh8Mgec6gDkkTOb+WoAZIQNTygPeq+6IfTjb+8X
MhYj1rfZkJyYTtxugbpKdb12apL1lLdFLeOzXe19kaCbOG6bUWTbRLe+o5U8bpIZuW+vN54NZsQk
uIkDm4KxtxWMPAP7SwerzjeRJ+z7DMWe+qNWDZCPfIjZ5ookcOD3P3Seig/QQqkXijznA+uDxK+w
HaMfD6ytIDcOrOufYg6EEXoIqHeI4AMjHMhfodYt6iOYpTk0U+dlTHx8JIIH2JCPZhw9CZe5G94Q
25YccCxTmRqyenZnv9R9/R4BPnpMcI42knlezuCduPgeV7eHeXzIqupvTNde9ZjQY6HhQTTh+1jq
r1mSLwSxm8/xWH02kSwBKsBPwCizR5FUxbG2Z/ASoVO3KFrN5TWNJ1xUdNNiaGF9GjpmnsgV8mnv
uv3gwdfXVyffx8VwJAbO0McbP2SN2Vxi0T/0FsTHuEjgGKEaJwequp0bJADwPYdySTJY70+D71UH
AoChscxPQemDPy91kOTpxf+mESdAK6g8LoM/oUbnM/ryx3Nn4w2LZ7n57K8vTVGk+wjxkk1b5tfE
mb8xISnDVNMeNThrG9Mmxx7bzNZ9vyUSAVgKt4+YmIPGExPvs9h5VxVPi59/x31m3TQLaRlRxF/h
V8KoXHQk2Yb86jszFAoPa62sefHFCQDGoUXcMzR8F0Z+3T/lHu6yyYwxtI25RIRFzVC3A6O+ERzT
a+R5vUyOPywMMnoh+EkYS0r+ZZswZt4iiAfjjL7OQspfzxhX+Xl6WntSFHMIuvsrJN0Pnev/NXIT
1qRFBW/SeRFd570o8rNf6i8gm1DwgEPciPXv3GROTeYTz5Ope7bhx2YuiXkUnMxNXKSvw2xtkWf9
uERkUOMA04vS+SGEhZe8hZyGmXgAZ4enshmJXu5JhF1QfkNDrvjZpbBKg578IsKcuTk71zYrdp1T
I1GMo4whITYZDjQE/buXskGnbDmiFx0jM5R+W81cqq9Y4Zy7D8WCKDsa/le8oY4Wyrd9uVxye9iT
hog3o4087oAsTSk+rsjv5kbwBfJeFJr8jhBXwyLcygFttf5T0ZQg8opHHFphgyCAKdzhc12XL5wl
3ivBsomNzD9UCRMvuyj2syXtMSHgEykZ4NIxc/fSdSuFYuPpacZ1lfPbAYodV+I10DYAvghCueMi
ySBeaJXBUzp3n9clQnMfiirWRZ8FXjObqctPvel2IZIMYOxEjD7JnI8XM0UPpFq1LwLpC1T8a7qC
08Ckx6vxXIl8OAZJO37VTTSvMK8kFx4A3cHuZusOJBu9on8aOlQeQJomOSCpJGasrBXpBQE09Mkq
2L3tVGxhVWwz0vmhJUbBv/eA6hGWE+UIz7dDDc9HxmtxcP3qbDR9xaS3Bx+vD2C8P4vWScPRbT4D
u8ewGL00ZEd/9AtWtkk9PjYMsTarHnVARoA9Dw1CsvHYbicbnGmevix5AoW3HCGWjwcrn4kRlUlw
1HMMrjxPQxut1a66GV+BHMMtnPTsqRmQ/Q6EBQLQewkSUYT1aI5bD6cgu5i9fba4PxlZxDsL5hSK
i08eQCD6idelS5+ZF68E7mEzBXBoNXf4aQ2QgoOWgISwvs6O0A8rOIYKQu1uXe0LfgZSMwWao590
vOWozwtvt2Y47/gxXCqwuzO4ttTyHwBKQjAs+SGvrrm3MzB4knCM9RGgq6j6mKbLU1cRjS1zazzo
Pb5pKIi+0mt0vFIEApfq2sUTUzWs0OpBfwmy9ZurW9WDiUQ9cETNfYRE/E4PnJSPM5hGgCbkz1Gg
ycf4VKKRT5TB2kSRD+6rAMnkGk7YaSnEXJzYwtIxdonTfO6IWJMsIewx8zSdWPwk7LHsxdxsLTtv
jnoUvW/5Bp2roP2ZIBbRW0AdylL8SIiibNrpp5+BhdNQt9URoont4jlNRuD1UO43DsC4Xgzv7Lb4
Thdz7fiQ7UuG95hrfUbK8QddOhqB85KEgWOT+NFPWfY9d9wFSuswXd2JvjFjTDbYFiIHPr5r/T7r
wM8XdGn8kKDCauhRIyaD0maNa3eAjd25REPZD54g5qVbR+Mrw6iWNIo+mXwG/ZTxqPbNG4SzxXbD
wtgZbK9IX0TulI9uNY0ATl2g3AMCbPwnxKyfCibWYe83zVazJ2s72jsxPNTRHBq2/ZeYEWVwxmE6
IGp01NcfwucnX2LuGtTltLGMHvwCp1b35KZRpwDKiVhPWydfamRMQ9xAgxYnw3Gq3llrtzxHToTG
WpliRzjHGC+ls7+xrXc2LMPN2HpcsFluat0o9rjyvaCe7CGakGfH1jlaVjtdydh+SwLnAUAoHa4N
VqSyP1T5mjJryD2CpXzQ4mF8ikaLDG9znNIIzHY5Py7xaD9YvNXpOh3WbFqutjWRe1tMoJnnvCzQ
e+2KS8pXItRc0JQgeklX1/Gn1NmVfWdfCHiHMXlm2zFeEI+wC2NvFcDmvenv3Mo/YBjdgdAFFAjm
HvZBEI6DyZwpwOygXInAueam8vtDGmnp0zIeZmPVz4TJKvC65Ip1Bz5iKlyY2eYT0P9hW9ifcuLb
ZEp5p1ThjS4I7yo6GlXzwebDBssR1b+N16NFmBEcgoNe74gFp4cMCcwlzen845/lHDUX6MCofkew
IdAWlR/D+ahZxQPdHCZpQ/CYBojfFXP1Phu/pf0lMltn1zMk2ngNmrmRZX0UIOi9ZslQEcu/BhFI
G3IR4ki+9MtqzN8YN+0MtGL1fMIJvPCfo6zeWiPjFpE+WwXn03kTAkA27lbzVSt9e1d6sLQi+6vj
LM25R1WBifJp1bHeQFLgx2B7L+QFx03f9VvHyr41pv1tJeKB7rPW8y1iqjnw1vk+zlzpmO36OsKf
YcCXk2fCZziHMOnFjN7RnuBxJjbw8RqwjwGNb3VerBYlCtGWO6fEltwITpGLMx6a4O1+XWUoaSpf
BRa1u8HrJN6NvDZKxYQ8hssyw8tIXPudZyTtrvQzINxl4G67tG7e9QX45lxUdIxoWXljwQhF5C0W
XgHImbLZElDp9qnztRpRntH1v9sG/eWA51g2iYkImzHvGj34OjXIoZCRbyVzC1YoP3GIADJgDhHj
6rWP00rQIgDpVhao22LCOKAgilIkpAQQCk3c9GfV1tu4J9TE1Ou16FxUD1QcAfAjxE7Zvhdpg0G6
6fCl17BNmhejQW90AqRP4H+L6mV3sxFL1ZzN531L0uyMTVR/rubqmZzIvGfAw3+Qi+7FOElFTs9H
+EP+U/y8iw55JjGc9ewhW8svPqEMNFgCQJge6fd5GcZz1UsNL+zZnDBLR/qVGs1ABojxdB7IOgA0
pOAErqsRVwe1XHe/ZCaYiLR0pzNu59PZHxgIrguAP+UQN6MkRsKNzIhqei4mCFrdIJwhQxuQBfBg
09sSrU+GM3GbZifSXRD3KvBOngyIQLlmEi7xpPcC9g5KKuaKnqic2CtbuTmyXgDpMFJLiw/OZIq9
AyH/rIq2qebzOuZclqsdIzlxzrJ+IrRFoWr3ZbU+PfUTFEbhGQTl5Qw8jqTyhGsEQMJk+74QT81t
7RTGUZdwVhwWdyJ3m6OGtc95nZuE3j0iWSScDFlcCWItZDirrXxUFVtk8RzMss3dQHZLy9gPgY/u
jGh8d1Y1WzZVTW7Rmn5/tAL0rLreFmAGnnzLy84OOApe/CHzzzoSyohmCRvatmaeS9c0z42sjRkc
K4/M54gmwjnKJxuU6BRoe0/k79SyLObLqWrGbJsbfXAJcFbDDwNw8K5yWkYTGlISdjQap7z9phpq
sd1X/SnniSlZBVUIKbDw75oMeLtdDlx9o85Pq2eLV3ZrdFywLinQqlCLl76PTnP9PIDWKDdME7Di
K7JHw05oFvJk1RnnDBJCDx/HsJHnaC+rcYYGJ+EXNFXhttAKWvGSN/TEZcFjwnRR/f83JyFvkus7
HiAQeR5qzcKLkEYMmZMJCw+wb3Yr3gXjglI/YpXMuTZ1q38qYyYrq4eYRpoA88QKT9LvYBTPVnSE
y2eJxn5cy8BgTE9IWxuJZndRf0VfIAtBrH/N5+IbY6CwsJYJZm+Jhm6d/gDD+7HueUvypQqT2mjD
NdchMSxw+FCAOxM8rS8M85lLIMkajikyqQaBir214HPBjKafK+eAuIu7FVqy/alvUU5Egz2yUwYn
8YWgr5BaiiI1PtbG+EMruAIQ6sDbMo274HkbMqW8uaN3jnuMiDByQPcL+kLrivTGHvz/oJH/BTTC
iwmg4z9jRkKkE8TX7/Vb3Mhtn1+wEWCi/9JtACBoWLjEI/y7kIWhB//SXV0nQOsAlULc4Q4dMRCy
sFyXPfVA900dPMcv6Ijl/ivA4i7wXc9xLI+D/F+gI5zGH8gRH51uL0DNAm4yoXf7TyZ/mTR6pK1o
PgtkCLyYT/7UEfjGB/FX7baskV6h2ZIS6JtUXW3139bNEekksWBX9Wa9PJ5qqqI2ZLCc2dM+noKn
Ph+w4e6m4plsWr9XboI3p8Ku6+awJAXPJA7Hr1SG+1Rxcy68bQRRCyV9tVhtVfzXTd8c7r7N/Uiq
NmugWMUwfRkHsH33lX/818nOMPC9r1a1P7a5nRkKB/qmlMiN+zaVAbUnY3qsFWC/PTEeuqgSZ/pQ
cdZtN9ehKEd9wYeHpaqACf1f2uSLfq1ZEzAiGqZfam+1cQG69cycXu593/B+sPuWt83lv33zD/7d
6j+WxRUgt474SwI3anD15nQ/kqrR7z2gBuvuEcrHY9uCVheqqioAktfnexOSA6ttRua3hYMFK2gN
Oowx5GO+P8U/HqpqVsq50o9NwjGuh3438vhAhmxGIYt81dA6SsgPeyk+yjFvrXpJa8aRJHclY05u
qJap2m0/9UqboC/2Rm88qvd0UcvUanzkL61FD6daxeT64ZDCS3uzr6qak/3kDt60V63bj0OekWre
DiqbSFPMhvaIR85wJvzMtFlVVZFOxngaiq9EIIbzEgtm3KUcj+ayUL54qml7aM2DaKzDVI5uvbrA
WUtVsYTfIHIXn4ykBPvhV/NGpVxUMXQz7lc8/a0Rgeby/AWhZfIxqSxUTc+ByFaEQVTeRWVlMIvP
CO/LPIxqW6K2doVbfTFnwZhPFopSpGqKV2SowaBcUax4BC2Nv1OpMz8mgImo8nF25I+JlAYlmc7x
EAg0IwlzMMJJq3Ps9T4c23sVgR1FAyDfTDRWOReqJNTNxFDlnaYW5L5TPrlx4OxbKEfqcqo14F+o
6i39VOCrEtYBE+DK9MzyHYZEoYfrGiCJBZDU/fQ9I/O2pkSku/LdbeTlq4yWaqpCJSpVLS/bB79L
/L0jU1bAIHASNlc7Jzkj70KJn9x+XbpndRfuiUX133QQEMcZbkWGR/V5CdL5jC0KCnAVwpIzUjCo
pMthOzgcqo7T59smrxymcqZ39pE5QPGk0cDgdHBTb+eFSiLRPnTIN1A4vVCdlHomtoazatQBJZbn
qR7Y/VlFiNljD1rAXSCjWpSvTVfF+1sTXA65TqkyJ6Ka8RFGu2WKO1ss377Ic16DuQVIjINH1tbj
QaWz1DpVsw1zZxJDPaok1j09c8vMqPRWm6DhZ1jDd7+fCFWqLJZF8v5XXkm1qzV7b/h5s1d5JW20
QAOoqkonqZrflSkvU3xVOSWV98v7eObGyCwS9H2SjECzN+7EK+0E8WfFvgMJw4Dtd6GavnS2tNfk
p1o+DPEXHwst4towGDaeHPf7RRntrXh9QJC6P6tFSdybh9Stj3Puf2rsgu/971zUn7mpWU+h7Mwa
9hi/83a3y7QSUm4qs9b0hnnSy6tKzN+vUjXV9TYymW/DLp59ER3SwlgQaydPq65cXa6Hvx2Xqkq1
oG6lnfsEwVMmi4cZEs5gZvnuzfuq3o4677C3dtEUtJRR+O0XLOd6waAdysQybvlwtdwG1NISgwIM
/d+z4PGKCJ/nQAJXTwXd4mnf6uNT5uQ4qQNjOqt8tGpmep2Q0JPduGMg5FPjbIjBLI7xG8WPUwXU
W8R62xZSddoBIB0RKGzMvtl68p1H2HM6l14On5UQdijk1FIti6rlL68mOYe8ciY1lrOLW+TI7RNb
205JiQ6xJF+qNP2Mmc5Z1Tw/Jn0IhnU+kVAwyCXBv/HdsJazwKYsZ14Hve3OgSzGmRh2oM/lLtaZ
65LqyMRZveC3tt0iO1gF8B+T2Ni6jeCnph6/yquqYlXZVAC44KzawAlvSA5T5bxlHrvXdKkVgv8E
FAN6PG6ferlV7d7sBURfpsrDzicF6Mkplyri2PgEUGIkG8KPXZfZe1V40sP2vkw16xVfnI2qqm3U
6ntTLbOyODmYi3tRLZseOidCyKFvVbX0zXFuVQA7odvz3cNWS8PJs72aVYmhz0Li1uxwTNe759p0
wRbBnN3aRk4IViO9WqNHhdI19FCz4T0r5FAS+S8GRkbFV8OWC29VtZ6Pyjsi8rBlC2Z+sGyq8yQ7
GRFrnKWqqoWqaORqVdN0CYTg4/OrrTZUzfHZGpz0dhC1qVqq1i+u7LNykCGbpnMbhiayncqD3I+E
NHRLRBg/KDlAgdAoV2P+KJ24ZTVRg1xZy2RNNQHL8BDubbXhvXlbXcofzK2qdipuVt2/j6m2v/+L
2+o//lt238cJsvqAI9+bE3pzlrcNb8fwWhFt4sgnognK71zPstPrJjo91Y5Me9zGUQ88Ty5TxfC7
ppqQa35trGr3fVVzWNvkDO1cNewYfYRbVXdclP3Vxpotu1tVvS29H+f+r+gRwdkVhfRt++f/3f+9
qt03fnPE+7HU9dybf+xyXwGWZj756dGUP1ZD/mxVsf6u/dGE2BKEdPAOoWM2NiWkpZWjjXthO6XY
Rc7yXS3S8S2AbCXjavdN/miqFf9xWV0nSOBgCAywkn+EoS0H/ONYt//yb9cPoxMhYNPav87494Wq
c1dX0amPlKrerkpuo1YLBQC5X+p9GwdE5gndkaCZLHIUbajuoCrUzZvwA1wBQ0zlXsvd900D8Hks
AN3VapBXjuNDEpfeXqUFHDlow2UWdMg9V3BLGKiFuBVHGOkhIP3nRpbc83ZIdRDVVnveFqq2vpBg
M7BqmXxPQ+BNQwQQejETWRGce0RzNrAv+10rdTp8jLp2tiMs3HAbjxSTpZERUd0eAJzpvTGj+yER
LKOtZ8SxBZw+OYBWQdNBjSVXNdIGCLyGvhAIjxg6brRDYJ+DVQe1JGtJWzq3mp2O3oGp/jGRvU8n
RxeBGlVlFWI2gWVCssPUVw+1i2Hy/S/ViE+FewFzyECZDPrGslALXQ069Wh2NoJMxouZBGJf6DGc
1DQhpDn3ywF8gQOejmKw6+aU9uA9ZLg7k7MWVSvHjkwfY4Z77HGSSKNOWOi91c43e9CHs4p/3wu1
jJRgDxPMWrjXMOi1FUZq3VnY8nYrIjQaIH6jzT6vAj2SUnXHvuyJVUFsEjpv/UnnE8yLIO+EI7FL
6saomirUiqKJpXof4AwVKr8VJiKF3ervkdjnG92rLzMJfDoP+X3G7fafpXqVPi52FuwXKcdwC0Wj
UmkcYrEc/9zYkF9rdTC1RtVIlKOpSG8gg9D3ovyvTbVCLYNPjARMgMuZCnZHARFwN7NRP7HQFbpH
wdUK1ZzlrcIri4yLHM2r56tq92KUIX/1zNUy1YT7IOcDchfVvtXW4TlZUXDJb7MFuVatUDur7dLY
e+xdNIlX2eUOsndlbFid701NdZGJmuzBs63OrUIg3jdN0goCgI4t5ZuNCgv7UIzbyTlHh2Cto+6o
ciMqS4IUDpCmGhGTTe7C4wX6lSCn6dXb0WqGqypQyQ+9fvCPAFwl+FoKWahiKIlDbWwb8L4+NLcP
eDuisf7mOwcNm0wUeWYo6f5yLizADDLpojIrhpyn3ZvDaidopfxerWpqG7W1ajbYlBz/P8MPmE+/
/C/BWst2zf8xWvux/5q8jdT+2uF3qJZ4rKMjlQlrz4GVAcnuF8vPMGwZqkX419ChEerIB/9m+RHf
NUzX9V1d/qgNqbr3T6jW+5fOn6XjAYb6I/mC/0uo1kSt/89YrQ3PT0dC0rVsE21kLvYtyw9Z1zTB
UWF5cA10tgpcY5l6yAnZm6rrDcyK1Q/wVv1zA7s4wID1MB3ucpAJtbc+pYnjb7Ck6g+Vh1OcOwW4
STjTfqjta7xIDNKiPSV0vEDc/asQ2kSayfZ3mrH+nGsy9xX+OSDxlvTQYXyyr4XmhhpzZ6ZiMcAn
gU195sXYs5HbmZLsS6Lhykt8BSvWKT02tgzRTPPBRKBtX8J+RHcSPlvRwjcp5SilSyfINupK/DKo
6neqqhm1v75XVbtci/HiryhIjnKwmZB1/LWDEpC/3Yo3h1F7vblLaiu1EMrmIe1WpGuyRJoFyZCB
keOd9llVEZks9radfHDkCrVIFbmcTOtylPPvltlTT7xBrSns6J8q5GAGy2pPtUrtfm+qZfd/U6kd
Vfu/Vf/n/64OdD9unDbOaZGjVAYFzVmX42FVG2VT1e4rOjmqvzdVLUYjiRCN3Pq+y/0wahfVTOR4
W5cj73+3saGG8H8e8bZU7e6o4b6qpt5mlDMB1fjjnO7/Tx3rj3+lmol8KRBZg23x+3qwn5RTFdlG
N8MMq2aMwHHKHv0WYVah6DdhfxWVdkumnVgXHG6x/dvmv5MOapPbMf5jDPvN6lsOY8D5kviuHGCo
ne5JhXvzP6/+8ywR4Ce4EKRwzYKiajeZ7HNzNa+URaumvgHCDVsBYx8pSjkVhq/6ayO1uWquWpKd
pxe1q1pwP9KqOm7VBojGOOh3oTZEEpsZ630fX2JNhhJhP8GE3JKT9F7N1517dZCz+FLO59X6Wc7x
GzXbl/N+R0UAZCxg0rRxm9vPpeM4J0MGDUgASyPQ7urJWAIaX1jlpjP+1jJ24cuoxq1qyFCHo+IT
uoxP3KpqadJ7F1vGMVRLFWpHtd29+eaQaqFarTa876eWISuLkG5WJfs2XhmP4Dr7DZugZLtG4rKq
PDosyY3reCmSDf1f99DaLdQGqoNPuwqq4/TVhDXDPrIlcnAhw8M2AOxjJf2mFiQJ7fYDAAdU/hRV
IygRopYGNmW3nG7EIHndqnYvVMS8cq1mW8uAhSbvxyoAuIZlm/FhF9YnAIwF/YThHhPRWoc4mWas
GCgK10BqdTU+pOUswTeSNBOh8ASq+LlLoyFs5JC1T9FTTac23apmKVr0JLgKcxwy+HrIjeHU1peI
u2HGkY/ZcAtdqzC7J9rgEAfDvgd5Bnv61bHGr5Y/GPuyixH2rIbmEnQiD4OAYHipW9Ee4Nj7qPBD
t8H7rpWRORWOc2ScVtU6XwDeh9VkyW+0n4oEfCTTCRUwU2HJrsFhBOQC3/H7wnTUcXRMVuw3+fGo
AqFw8lu/m6omFg3gW2k/qpyFKvJEdAevMk4o/SBdkZAJRvbtXatjEOUKAkQaeBqosyXyU27cdchZ
jdtKDE9mME63F9GST+7++qmaWtYWYiHfb8NX8/SLVtfFAeQw0ciFaLwj4F4CAPunrWqtORCnJLy2
HGGibzXYe+e88eQTtho+eMia7FLVTghznzEn5alMcCMr2+vtXRcNLdhn5rtA6qEXQneYz7dqz4R9
6MwTc1Mcp4RNfN1vN3FDQi8GSO8nFbz+2vBvRTuc7IkJmCvRML3o/DPavjYmbchjoLnPbB1nH6bD
MVN8XNYARKJRBRCCEQ06gc8dxIr3OmCa5NS9n7FgP6BkhdYVWrLra3HUfiLrHVtbhQ6DSxrm35HP
yZ/S8dDEn4EqNjNK0/ACPu/+tppHsIx2dzSTLbJZI1wXOI3pzux2Tow9nnes/DBdH2P9CXGu1v4+
RF9HTLnKMBOhhUkg1I15279OCfiNnZ58La0rs4KqOPvzhclFEe+TaouUilt/TpZTuf4wTSDuGDsl
53Tak74FuKhrYe6DDAxHlO4m+6NrH23nZFkXZHO8Hy7iOs5HB0z1sBPGUWQPtfuaWIcWEe9kB0IJ
5LudX6vkQSCLqx99AfBoh4MyIprrulkHNFDBSXM70TDr+OAQEijSB6AqQ3DSwHuvofZzBpDvmdVm
Gj6LeWusO44YNe+YuJTVHo65NlwX/6UqDtPwqYSuNMRPTf/dHQ949V1Q1W6bjT8eCIripAfRtcKe
Hha17x8BWPXlOc5fPPhDNsLhjzEzVP/YoeHvH62vE3jRqj4w60dL2MyvZUfwJ6z1R6kwB9uG+2t9
SK3XlQzoE+Q7tAW64KCjXP/TLEL9s3j1tfOsH62fCN8YjNfeGQ9Y0mtkmWBWIoQWbergUACpes0u
OERP7+J0a3zsH9Kt5e9iHIEilBU3Oe6P7mm2Dg2cH8yrxA84u2txiesHP8eb81hHe0Djvvktgznl
8ZlEjWm96sFzrW1r9+CLQ7KehfeUD5csPY8rvwssyBGRRPmujl/t7gHW7nrBL5j7na1oDPw/9s5j
yXEty7K/UtZzPIMWg55AUZMu6HICC4/wgNYaX98LjMzyyKjszKp52XvGIOkknIQDF/ees/fam4Tv
ptsCyYHM313GMIHDdIr2VeiEigeGXqWFVh20n5yzqvYjWrxocmsZIf5e+lk290W6q1bt47rD2E8C
hKkAJy+0LGNbk8UoUAhxILPqKJupabzj59UmJ578svBnwHkkPVlog/Hk4nKGhukY5kHsttLkisfq
QRMQKl2tbL+IW1iH7Q6MXbAqgUlgPGSLtwYOdUdjXFYfCjpBIo/V44JByJvepycieJOtZHmZdt/J
uxH08TActc6fE3/a8DVDhE1atgWJMS4YEWzpM3nXBT7qhGRkI0NUkh8g3Bq6L15BRqnCm1icYuMS
v2oYSxcgnfs1mk918jdLIT/qGISbXLqrCB4T44dlyu0FaSBnbZPsxLhywsiVVB/HhjE7qE7H8SCH
7qDZgWQTvMB9WmZYS/qe6s4xaT46gK+AKBPp2pvIVkmV2+YWcklH/4HA33qi7655yhlbDHZ1/O4l
SLqGGaRXqf74hs5XNzYJ8eREVeZ4CZzylQhbnHd9ZSu6K+LDy+1W2CQI4DOXfX7mYDZO1lk5YEfZ
lq0nAAFg3OxtdJ02xPoQ34uBz9+NBcgSoC2eWDih0KsO/aumvNb91si8bts/yD8CxUubLR9tNdIQ
3peZ56ba8JmCFiT5UVZsEAWWEz5VL3DR1XijWIfsIIL1Fv1SfiSdHAymxVAsjccBMb7oRx99fF4s
+jA74Rs9f7uGIQdSt43PwKkaLGSJA736JT9RVLuoV8Hrloco9hcgrfW7opD77fbwy/SCOZxHeXOo
NyisJcTOKhlrhxCbWPVEmHMNI4TMsOweiNSEqfieXrekbkmranBcZ9vuznpBaGx9L5+NQ4aCYIsk
/xFTSEXc8P2CA8gmEXt6IQDEnDcgrkZc+iYIZmeBs/4qKjTJgDDBJ7S2bca1zgnwfoMOJ6+FWTBn
37ESrhrAnOWqLvt5vh9ZlLbfrNXPwIUB06utwPVUscHbGunl1FDRu5eP156I3QWiqGZ3Hfb8fZ95
Boml/WOY/ISaMaj0dlpizaKXHOMfWVxyeBki/GE8EH1lcMRsk5kP4gIei+Txoz5tB0aWGGGoG9co
no+ScGjTDXsI40Nj2qh36RwXIODQweMyITeN+5I9/DC/8Skv0WusHth6emBBEylIrqmF2dEVnfxm
fIDhJ8kuOljMrOQdFKyzXaX2apxDH5Jhl5uoIRDHvYIW1h19LzuCnfhQDBr3O3rI6qWaXf0u9Zqd
eq9gHPQxKR8IPQWM8B5suzXG0DE8jjTDS0dH/FExHDyH1wSC36NBPLHHJ8c6BA/iZcLTFGwhN4RP
6p35o9qGp/D02bz0ADfPCSRQFJABwW6OwBHLA8ETHLgrD1T1nGCLI8aO7ciR7MjXHr7bn5XXf299
3d0hj5LvlHOxle9mBgUmAE8qrgyIvy/JC0QFGOTNC77JwFFIiFepEXrBFTwD/0bZiZeOJT2End65
6UYp3eAugDQtP2EYhGzTtQ7NDySumgFN3YlciylUidcZNZu3I/Q3j7ZASsv3dlNdYm+V24ibsH2g
g1faRbA4YePPXrxX3cGhrigTD6D6Q3HGc2vAeHQ/QG47yzZBcyz70suOWL3xPQgd5Th7IWhvuz0L
38Vnar+YptpvQHk9Ap7utW1+Lz6F+/QEjj/Cl6c7QXKGpVs+kQLLp9rE9+absKpKbOkFNnFdOiQu
8qm9lI+GBbHclQ4rrchk2gZxn32buPE9Xm464pgQtReRM4wyEUbDJ+kqQ8F5lJ/bc+EW/nCnHUk8
He7Sg+4oLge73xOywU5ztKNybM/DXbMLNu8COtzjcqzPim/WTrgVeGhF3onTG9sU4MblCHekudI9
GAbbX5ggzMUjr6DQbbPSOWp+9AanAbvGt9kz98H+vf0GU+E8wdC3zQ2zj6O8L44R8aN+y35MHdya
LoGhNpzhU+Bg0HILtzxlvuXLTnLX7VByVdf0XF2F1/hhcvtvydWyk6thiz/r59EjDNsmxJzK/1v4
oi+25oLRhE9vMAQQpmDDq0VK5XPVeGEk49BhD6ucVwQ+ORyxaAEYw8e75aE5wgiudlBetpprHLUr
WgUXJcDGuqPf4BtvAu/t3Oik48B7w2/gTLbgMEKJOLRs/U1QtqUD0k5/A/zpbMINk5JdduBweE6u
3XH8mZ7NzXCsv2XMeqh8vYo/X/MzBjsv+Bm9FT/yrcieYIzRDtqhP5Egu6Cxfiwe+xO4Vr9/F5/i
eyypOmOL3XJSxfZV/CxcXoiVdX6C+TnZV+ujf+/whHvpob7Pt+Y39al5m88MhAyQ6rfmLfmuOuM5
AUj1mB7Sg/yEnfQOEP0TxkiHnbqRT9w6uCb5BR9V6jD6+K1TYE61taOxRVWxj17Xg24rvMA0Z3iD
X8kIV7/DyulPoHN4crLze2lbXLgk7utPjtXyKSvs3XJI/PYJVxFjTPdCcHt54uqUft6O++4luUSA
qbm6cBa50wFHr5rgLkM+uEfcHZc49YDxOZzP8Sci1u6Fn3EyYZ/TpYPJGoVdo9q8DUKIjreFa8bH
8pE8CgFgHScY8Yz64DjVeUMSRQdD80n4EE+My2BJ/GkHHoWz5U7fh9tpN/EHmc/Tj+YNgDspFz7H
e3EdmZJ/D7G+OuWzcFl8yQ+3KK76RNq2jS0+j8pruhF34S7eTR7X4gFTjqfshZNyQgriGQ/5J8Jb
Deul9QOTJFEEOcYxa7pLX+CI4LaP7ucHDE+X5djP99jMD0wpSL3gXBHfoCZ7wza4+4zvR3Y10tsU
R5ALuyvcJxcC7l6m2wB4GyUCZrdciBCCPZWfoc3e55trH4Rk8j9O35Lxg8vgx0igtaM+d7vChZPK
Uu1bd6EZ+YHVWRCc8cFKHfMb95q36FU7DheyfvnUyxGdYPswdLjVwPfaw6PxIj41Fyw46bLJ79f5
wbv0Ub/zEZMKfJNbfw7zcXnhgjh8wEvm4xFHwGDMwMYUYTy1DEuzB/29sef97H0MW2Z4rDUflDN8
Jxs/kUN+uNdcGEu5TL4v+Ylg6/YpuzDkZZfxxH5NtzBXPOHQh7Z0kfegQ2ymQI70Lu6yxtaP5DHv
OPGxxeMB8mq32E4MN/rGusB4P5fbDsPWNXxpfLQh1KtsDOPtc7j9wLrlaRt4C8F2utePgw3k20ku
fO6p9iQGSdGZfFZjLzVXnA/jx/LWjY72Q3rTLuC43MS3zsVLddB33SFqHetBTrzR8ODccEmT75gO
UofhoH3CLc3w3OxQRLk0fh/NTb1hhsqWN3dweB6YU4xgsPj24X44lJtl238OjBPbfNs6tQOK1U8e
4/v0XjsU/vjgN5jvX1avRIoRwSUFmTPznnM2eKa2yB9Q/VRit4g98Xn+Nn+r7ppr+pCfu2PBKGh8
ty7RFTXVBf/usgv2+iY/A0r2Ejd5+0hc4WE6DJzOynb9b/U5j3bcOPqz/C27EzQvqeyRpBY8LaB0
X+mgKeATmEKBR7dfzejElUZ8boOj2fnMi/fESHjIAinv7lgv3Ce+dGaayVErP2H7wNqNzmzcTddw
r+6sxS1QiJneYnyKIKnN8D7VZ/6K2DaNa3e1yMLd6xxHQJSu5YP1wof4AF1n9wlW15s8LUWVABDJ
UFgbsT66ld2EtRB5o/V8IXsEMoEUU9apFVB0uonzbve+cCW/qlGm1PvlmNyzCqEIddPG3W5ulaiv
h7d74U03NioqTiJqurfPgwVnj/eywhgpPaY45HZROEJKG6sduXCO1LWQFUhyIqXr0ArvIIEiaRl8
WipePQBgmsUy3Juc1StsKBbGrYS4bktIxkWmJr9pspAF8HrD0kUXBX13Q7jcBMO3e21LDvQC+esm
OG2TVcRzk51SAELKdrub3gxj0chwmbXlroh0dFImFUzzKTSb3FtChQpJUTzAXNKQ4ykseHGsopFW
6rtGpTZIvs3fsPa3RIQoIj69m9MPqdOpvqzgj4gZNcRzGlTTtE7Kcwz7GWgFnWnQyqChqkVHQExE
JLNpTMJJUMWbiXgEefVY6bVwoVC7JSwaS6zAZ1JCpbG18mUiBp4EYfIZbsLJX/Lf291+0ilpxCrp
OreS7q3Qe6vr3u4Zt2YdOWCHPAjzzRc36EYV+kNKWQkotpsIBkUxI0i8aRO7+u+xEbeHtxuxonA1
jKzAbnXQ2w0ZQDWk+ptvLQjuOyz3/q0u+6tWKy/IzOU65naM8N/R8Ic3b6AJn9bK8Pyf95DOUPtc
n7vd/PHw9rrb21KhopuRo7eUAOCjZf1MxfZTBIZBb5UBIO05VUWuM51UHqQOFxw5vqDx+F43DSBS
7AY1gDJtEjJw8mA39mHiyr3CSLTK96u1a4M1uf51j9TQw1KgacKXf1eK4A08INf1Pq97YzigKr70
dSP5g6DX+0VGMVtTVadGqj8bBKrufj26/QA3juHGITX73568ve/X49vdYfKswqgOykKNVWPAl5EU
Q6gEcWK3GhgxZn3r/dvTt5uCXuU+W2++Hn79tG4DKq5Dtrm97Ov5X1tR+qZZnK8f6WNxT+hs55eE
XDqDCMYf2qp2ii26oLbczmRnUNkMJlVn966i/ZJjW1AH2bOk6a3MtGZTWuru62e3e+GqJzOXVQl2
e4Oi1y1ZO+sGbjc1ZlksG21WQh8doIOvW729ieo1ynPp1kZcXw7MkVf+2tTXs78e395we+tto4mx
Wgtud7+29+uVtye/3v71nl+b//PlkxYWftMMCMTXduZ/fu/bLxwN0CgjynXnazNfr/vzk/32+I/t
/PrJ16+utTTbyFZC53ndb7dN/rp7e+Nv3+7X3ds7g699/Ntv+m3Tv76g1bPOJBMXAcy6p28bvN18
ffCvH9yeM0hd/Nsf77ff/PXyP77M7d3/5RN8/YrlfenUJ2S1bzdtTrEO/jftzu3mj+f+ePjPXkIP
gLrWH5uRbk2rr5ff7n295rbZstZZgX295uvH/+y5P3/NbRN/bPbXawxleeiQtvs3wRH2DYasELTF
hpzIX+oswhG5hK7X0ZtE6+uhcetw3uRMt5+Yty7q7ee/7t6eLak1ydhONv9sE7dX3G6+NnN7+Nun
+f++7+uT/OvN3F739ZLb9r6eQ6kaef+rPfrvaI9kRZL+JV38/Dn+x/6zaT/n3xVIf3vb3xRIhvIX
+G7A4KoKz9tSfuOMG9pfsC6QnhF2zHmCi/PvlHHpL4ylBvZNDW2bcVMt/V1/ZP4FDtUQRX4iqpIo
/c8o47LxB2UctrgmooEhRt3kh5K5Zs7+RhmXyR7I0b8323YCAxTNwmnpYECFFosX4FOEjIWskItG
QfiaR1eh0QM6G3m+b/PO7dOgvoZW99CHtegmXULjqh0rJx5ZZ0Mngvtiwh5OspJV/FRJVMBJagLT
cQhi8dyUk+YTf63sA00HAwYxqbb0aqO8JmPe0A0uSQFZaYtlDgJG6oackr+Vu4pMCRDq7PxYfwuk
5KMxy+S+VYkbVlvjXKBIOpZN+iyX1MNGwaoP8C4Dt20t8jATQSBeUVDJv6ruzKLrzuaQXc1qOc3a
0G5wZ7e7MCPHUBThzsqCF6VW7ETT/BPYvwsnuq9ZK8rMOKkXqPtOpZpB5G+7Caf8MsRWcO0L9Tsp
iO+1YpWbUjSplSTIHuqu3HUkrdqCRBNvTvckj5FCLpPMdWowq5ayAiKiEQiCEpvWNds1526CjT2X
obBr1OKaLJLh12oKx4MpagDK17XCJN804fg0902+LcYNCTvFRh7ZckVC+MqfKdw5nhEulOIet8Vr
WLE4bBvr2uggxyPjCt2NHJQxPuYRMxbK0EIRxRtMLH4Ol8SpY4mVb0lpeQ18QhSH5GasK68gAzWR
ZB41xKNFM/MVC29VwU7EvY7dPQuLASyt/K7GFKUhHoGVT7YgHrgDG8BuO6JJTJJNy2S0O2PKfaNi
41mQHjJFf+usvtgoigN1u3wgDoP9lkO6aRtSaAZa0Gouzra+vmPUDcEjtBvEY0JUrJXwXE7ylNtp
7V3XzVtRZneQKkIHcoINO6ihuzTPojDxR4kgrfM5FaUkuMlSt0u/PBcR00htyTwzMUD1zkbz2EFn
GuPgJC2GfjRTanOjVPrqLI/urCHNUUCLUV+Fc5tOngBJaDMP7N4hf4IT/GA1DYnIM/zUON3PppVR
vZc6bxk5NSoOOiyeRxZ2sQe7IF0hmz2J5NHyLE8cag3aPo7hCV6LHDiBLcICowebAGla6t0qC04m
y0RZkS/+QuBuIdFeBC7oyiWYa/hIjj4qwgVEzmuxXErVpNNSI6UhbeqsaAuwqBby0ARaLLVoOdZj
zDE/jB+6/loRXvrYCy+atCTrH3XZqz1CnVqn09Uk5pHczMxLl+i1bxNhr4y0p5s5BEuokLmZy3Qd
Erl8rg0g1GGrb6Z4pHyCtJCCZKHtSqkhXKPujmYgQgXqTEJskuZeDohFaqRho+fdfdn08oaMY7L3
VLpmBvH0pyyju47ywkWzWG2ChuhQBAVSnKabMiiVjVXrDkQZBJEeHrrJEWRp2TY5AQUBWdmAFWE+
TOClidv0ul5fEZpbZclc3ZTfgTzdNwoDSdxkj/O4hIRyEsQb3s25gAbGLNpHk56DMTfUiADeINen
zWXyJ3XFtv/Uy8ByiZDjYNF4WSePmp8KurUJ6Cku03jNQCDS56EwGGRrXWdFn08t2BlpKDaVWt1P
xljaIG1hKuXZRzxEupPPyY8yhBarhvU1bQNmgxqhSIu4porBbQMOl/Wu0ZJy3BST4BNEMwhSv1V/
hmYJD3Hk72xay3aepP1iNJKtxVZ2nLtWcQhTTX3TGB6zjMJ2plSLNzSqAhzcfBb0kUPUlJZ7eJbj
KLDYS59CfGyuJAw7hTQoOwJz7RXGJqzLT7MstlVQaAcZw4QZxR/CBANRj2jypZVM5CbNDblMPxpQ
6jEo0XGIFVfEx8gBTV6VBmXOaeT0UnZ1jNSBPt4w5SSC9iZkmQmQgZFT++JFE2GF7KECGDJcNLPO
rE0K9YbIWkJ3x0T1ki0hQsW7rJB8HEY9bfuZmmYW5lezLxZ/VCCWKxwKBfSXHQEVhM+tGVYQ8voT
ZMGzmVOtJHgvcXE9BASpoecq4zFxshLVxRiHn4lQAWRaB9X4RxgNp7CqqVitUh8Wg15rzvThhHx2
Rz1GVjCpm25QBS8NqXqrAv3YogzPqQgdUi80zddj82dskK+rlzIKgUJ/aytRPxL+IPtZHtLCAh98
nmJ6rGreek2upGTmZNIxiLFK9MqQ+bnc1Xcyda22yIRt2FT3qaFWF2MQ4mMBdj9qc4X+GZYLazHu
p14cdiM/PJohy2mpSe9h14OF5KoilLCq1VAI7oduPltKUh/Qs6V+EZs/JkEBpCwHp7mLpk3dyz8X
OdGOAao9v4AmRW2nbk91i+aPnJ+d0nF6FjIgPS2OFa82+0NbTm9iaM1+uqBHIJEhJ73MmRJStIc1
R2C9bvVm4VtJe1bnqfMEYNHeXDPWGXtBoI0Vlfo5QmdkKxMpQkH0wdWeSLl1c1M+PE7Nt0FscntI
SepF8wS1hbBmv28mgKtl/GAtXboP+1OPCX/D1IwvHEdPbd1Eft5BWA1FPD+3k3HpKTtXnewSTuxN
JVINzQy9KlWXrTpQaEpW+/EkvWVyaG3IHTlDrpx9q3mWIUU4o0WrFji7UzYMNSKb5ShmuRNP557A
6K2kB99NVRURpYLCUEYzYA3Vrs1xY2uxP2lxJ4hghvihE0xXV/pHYzI2qp6BvhsBz6iW9m2RzSuX
IfRlwFXt2RxjGvoTCEMVOkCXDigqa6F3axI6PbOVfnJhVokkPCf9jDtT7885LYi5BbQddyBvpLx5
UxQEHAajbRpURyI6Z181G0yls/RB7O9LqVoyIiXndilTogLWFvVloWKCpI0EW09czQ2JSFhDlDeF
ogd7iTRue+zIppotJEWx4MfJWxuLNY3qSfI72uyW2q6ZV5E/WqhYVHYuGh6sVkspzG5WqS+VMCT2
KJQaskLkoZN5aZaOJHhJ8+eIsKcocloGOeYmFIgZGLzIknsvq3Z0xHW1AZM5i2S3sJ+hbRt2RUnk
KMw6f9B+pGGv14pHBuq446LY2FkZl5emlQMbyIH1MJvdd3NRH/UqGO4kFAJNm5gPefFYglmnGhy3
h1SKx8NIWB9r+2PJtTnn2vhQLAo9+rSzgHhmyibs/FgkfDKPjfiuUuEwhunCiApbWG0qVybG5tqQ
W3hMa+VHEhTLY1oeZ4wsjz3ggDYcrrebsUqe5mlOzqPRDlcVNpvDBZcGT1hnHlaHxQ+XQNwgmwEh
Acte09lSp1YkPQtc6EtVRtxEwsmoIL2u6kLZBVUHYZLq2k7VguuaQH1WA4Qj4QDuLdIm4yqGsrFL
VZINTRIrnWLpjJ0SyNqpq5c3fULIJuEk8Np+lB6YK9tWnmtXUZu1a5CCh4ORcv/rKWKiOchFhAUz
WT9Rp17TkJOjBS2wLaNCdNuReINZAPOuZPTJ+6ibniSB01fKgsTXcr5CNKnftZmaYDTyx5WJ/q3q
721laVSh5eJUiKSLUxyKz1Yu7xvNTgZjOcJtAoWYcrqmJGCKqduHGhmkNXULcWcaJTkY/N3sY22S
QCJJC8EX+vCUZRnCCaWZHaWS/ElW72cjvRj9GDiQdfboPKFNhFK4beFcOsvYXRV83Vbdts/6FBOq
me70whq8sQ9QGvVr/kgRP2fhTNq7jAwlF+poyyUu9seRfmJcSi+j2NhqNBLZJrMCCPryVU8DmmoK
l5JokLdgCJoFyGaIdDLpawp+h4L0vomr1k6yiie6zRORg7S+qmir9bRfsGOTB48yq2jk/syCg2Du
3s8lg4se4XFuz8XOxtEuquZA/6U3AL2Yqp+oaNS6wbjmU5H5Y9wguOnKeqPlod/E1oxFVfrIGChc
GBggtpSWGDgdsCrnTVeYpAAWS+Wj8VBN9gjA0nlZkldiGpgglj0ttqqrPbyKEFjp1c8TmkY4lYgQ
puFH8t7qS37PXAR3AAezmTZHTbnqmtUeDIMOfbfOUAahOjaycS1yq77US7HRIu2DyXkH3YH2uj71
hIyPHy3YM2IjaqLp9MhJ5ZHsdnOFFkthc2Q1NUk6yQ2KrKDOgSyZ66wrjfRnHo0t4YacAnqdPoqJ
vJG1eWcyNyHsk5jfUDE/NZ1zQ2Q1mbeT7LZ1tTUF0xfy8X6KxXw7yZy6NM5iMu5s9TXUYHKGcbsZ
dB1hSdvspHAGqsQsztWK5FGLpFez4i+Sp6nuDXBsFRPBWjCEp2JBPxEM2WNQDkehCd6hTK+c1/aR
THnEoXP3I+S6u4yGSejLGvtqyK9mzQI1rYgXgIc3Y5KM0m08GO8gp1nFTnK/A3uyeJoa3hHC0btW
BkHF7FLdiXVWEWJmikdyuiq+XYjoQk76Y7xg+h4FY9eafhaGykPN3ITLoGzTnWIuG8Y/q7D0MXAO
m5rMPbvOSreKfhgGscVdVpZOZsrTNtHVYQuskqwWnUt3kNIFzLtCtJ2JPL8Gc52nkdfsjdaYO1Yf
PBHYZDhD2uymBXlOnI7WoZmIswYHx4xSmK+E8mwCEQG0aRnSNkAxOVYWYvKwOupS3l3GkgR3xEt6
HMnElwBcTsvwggNQ2LVtdwpI03Z0HSy5uuKOO8vIierSL/XEos+Sym9MD76nhkznnPWDpW+NqVy2
BlJO0WivYRpDPSCuHvwxGWZZ2ncOIVKc8qrwrBWasBk5uej6MlwQOcAVP8+5zDVIOJNa8kjvYZBs
iU8VwjbFrhKnGynNIcJD+nESozNOiyyf2iVOj1rzgeWpO6hRf1Jqcw9MiGmDrEfnQu4JdFXzemfF
jA99vZi7fuwnl9IStsiAKbVZC9tSZpaXdiddqE8R16MdR2TAESqdAoHYA2wBu14iCaiQYPbNQsU5
2ltPkoodkgnWZ5FUH4swpTsGYN2ROWNdzFSgG7pYRs9Amye3xKtWf0eVj3Z16YttXteuviCsEio+
HFaoTdnqDc5inAEsZNQFVnu4iG9yIVn7ySpJnh0V2U8jLuVhz6wRS5pyKNT2LpR7yampW5fxppoR
tQhNWfp66Mrmw9y3+laFne9lDRLLKqK1vDLl+zJQcBi1yEFU5tlL2JDq4FW1OqPPOJBSHzjMwiQR
i2IY0dhx42HsIOyzwMtQJS8QPZinoOctW+mU1pl0f4ZVtGHh+syV6+cw8xWs1LqvFR2MGpxAnNFI
y8KeEtVInWoyi21bWjBXRzj2gqg+5g2qL0NlSr6IUCrlCXUDUrK+mzAHUEFruoIJw/KpyqT8xXr8
DlqCULVilTzP34auRKimcGG/T8rgXRuICDLXMFQlYzGhwYBGS6t+H1iH90mPeE+vWkckdE3KSSsw
aej3AlM0s5wyT2nRc3ZMDVn6eWUe5v7QXzSjf+yaEoDKhNyXqZBL7nDn5ZJ2t0wdZ3uqIiark+e4
ZS3TMzVAEpsGey1FtFEa74shNm/ppVBFQLolkM5M72EkCd+jjrJUG75LChuwmOfTFStdaaxCz1KW
O6NYs7Vo9y8Dq1cMoSwOSC1EUEbMNJaSwmtmyysmTfVZUaJkWpg0Kdh8x0kQvDBLPpaIJbMsUoqZ
y+RQrLjTvA8IBYXUbKdVcJ21RSWFNn+5reKSGna+oJwDLmabJYRBrHVgiNnPt6WE2QZslRljVD91
jTj5U2mgNQ+nfbTcjzJlG6HsBbL0TMa+2M5b5OxhAgWa2QQ57Z1uV+u8v0oWjqI6OLA80/yg4/St
mRWuNTQRY46dU6rJjQIAr0iMQsil32vrtVme68MO2uhHIgws70fS8iLWyIVc4szJd0b2KEjaazNH
hEAaLImLOqMWJpNpxkx8HhpULGIYbpdcf8RLI7jpOKyo/1rahviKZtMID32S35GHxmU7wkNftsB6
4yq4ZCycTkM5F5swCL+PwJ33QZs9qv2cHeQkue/08dgPkXxs2pCkNxbeHlUSJP8TRRcL7vtDrsQv
PZ1KSuvzOWurQwv4+lDqPe6LEkRQL/X7IKgyJ8pJzCbt6TEmU23kGGmJKMCZioLNlLTD/3Yw/jsd
DNoL1r9EXX7LYrwFRfwPIam/3vV3BzU2aUkxJUMj71TRtNUm/XcHtaz+xaksWgYuaVXGDv3VwVgd
1KYM1ZLoUlORxd9gl/JfmqKYwOywZSuGaUn/Iwc13+cfUlL5WJIsYdU2Vhe1rK4szN/6F92ilFXN
wvdcjAprkVL0q25Sj4NYTYQ/R8MTMSbFrldj061jjbO+0ZDCd3G1wdb2OARlfs3F7HuYl8dhsiI/
UIpzrEcuxj4gwcUlFy1hT/70eyyQT0U0wbBbC8U0E55G05wuRTJPF6szdf+3P8Tdr5zX/yj6/K6M
i679v/9H+6MxQ4NHV8W1/WOozBCIo/3HL6YWc5VaUU9QoqzkmxHVotyp3xe10dAih8WRSRIuiLxP
NgWRkU7ft9i4KeSeq0j97CLmJ9Y0XEq9mk6yRCYUGaudv0bZnBoCBcURV5oRE9PBcJziEgkR6ZpB
dgrM4MeQ4uCGdftQGr10NXJC1Cn1D16QVMMBWxfBbmLxk+Dz8dBQNrVnlVJNga2PJJnkoPRjckg7
ANST0RqbeU5Dj1JJQHjoeBcIFDTaYFCeesrWzLbV6IBrrxAgX86m8KgvlbItVIprIXKLf7NPdY7V
Pw8WVTd008L1b6wM1j/2aWxEpk6d4Uwhs+OKh6nBGtQe45ARXgcyFLVqmffCovJhYwGPfJW8d+X4
w1RDyvTE7x3aroKel4qXYeiVbVd2uG10htc6oXfUaI/ku6cPrC5sdjRCNAvbXBNor2HWkWSe6SNr
n6E4wFkhY8FErjuyJipicbymZYOQW08epywq0JilYbzJIlpmhpyzKJ+kaFNrzPc56eBvl2Z2Adjj
MnddOcsS2CmaEdJVMdiX1nJnRjrhGKHmDnS16YRUEbXN8jIPcJiZY65Ezg6SjPaQxibC9KjLn+Xu
XGukFCpK9vgbLGUljA+rQXWe0fv/62Nc+q8nrwEN1+Ao1zmHFXk9B347eY2Z2HehytDQah+3pFVW
ewq7LhEQRTG7TQI5PgyqphNkhLMlpbWtBwVM7ujQMaPey4V27jtVPJJE4ymRsLHWGIZafP7Xn3Nl
MPyexGzQi6VBq1gyYww362H128fURJjNVRsW5KcK7T5JtVOh55qnRWvNbdatf/Pr5JXP++fvo2ks
kjcFfgLKxD/+vorjf6EmWZ7dVpCiiyB91h1WLEGQNU9qJPU8dxTlY2WxHmtOKJbvratbfXmwxI55
syo+GA/KbIXPnSLmO3FUGM6MDyY9wP1j4RkYHyvKJqhomIiF11qzcSqXHBGrjMeoFQP99G/23/qB
//ELca7Jmqwqqg4x+c8vRIs7jsIij88EXr8bWRQdjIiDfzKlhuEqxDegp2AZDG3w2qESjuRsZodm
oQqU6PUDQRG4u/BzdhJvAq21GdtKurvdpKr1SS4aNamYU3CWltQdxSU8TEvRkQXdgAVsGNmpbpLC
uoz+2CMSDupxXyNABAo00BRZg+PFmBCttjEyYjyDmtVLYrxYeRk5UbSfpSA6S0lvEMGdmb3LAi60
lpYhoGr98P/xdV7NrTKJuv5FVJHDrXKWs718Q3mFj0wTGmj49fsBz5w1NfvUvqFkBSwh0XS/sRp8
GJlMXTUKNQxJ3mhpmIp8sMpaa233j2z1+DazpOvQMG0q6BLj4vs41aoxmw4RyshzKMiOq8h0v/3f
x9353z8k35svj5YbmDYXkvn8+48fLp0oLEGdULuOYAOhAuXVnIHA0uYDDx8Db5+aSKh8RJzx+Dsz
/PSPhV3FTGlVrzPPAMSy3XuspfoxG7R+L2kJe0pHvG/J/NwekMSiQ7brspudWUdluulnKnz4ZH+M
70wHxwf85jSbOTkjUenaX7ZB/1RQPdm172zypg22Yz95a7MeH9KqGHAcTszF7UA7RqXxPJiZvRvN
2j7Ekw8OTeczIf96vSttZR+SktoYrRwOakrqre2W+S3C19KHzY8+U9UdPqt5s73HxmzVu9868kpR
2/99gAlW/V8/bcsGH/Jc4rYpl3e8Od/lPw6x2/iJ3sQStX4BaVUbuXEOcLXj1VK4raLEYOmGQXZ5
YNkoPwy1tTY/pwHsrHd/X2OE2q9qgnr/e9d/PMXxUgNn2PzCv3vr2yIF8RkrVpvzfpeHwxw+/Pvm
9zMnFz0+HA5hmG5grZY7taEpjpqJUPrvC5cHvv/l8gbjQg93KFjevu+j+IB38Pefj0HGlxF6nX5s
Y7n5/36mv8/+136N3+R/AyHOR2p5xXLrvz7W93taHvn+p11V3FNjYzR9t3ekD6I/v355Qmg3vvZ9
5JdHls24HP7lps0pm9U38iCivdFjhg7b6KJZ4Tkhkh3nTiLa7tobDH19oKwt7F64kzNEAYlrvdGi
+8+UUx06ytdRG/7phW1Q9GpdUnv6R1fS3fRj8iKz+Is6xYlOLvWzKnRnk3Z9ugaTy9YK63igV69h
593SFhyJGhIAgKZ8NxOmq8KZrmWnQzkb0b4rizMX/AolcN7v0lLbWiYgRoyub1VR50FXB9OELDRv
pjkIoNPHQeNyHmGUTVCtyMHFWhYmCXhtqNGgaq8i3853ZtjgpdLV80C/ybbr2UfCWnWtp3+Ync2V
lZO1LTCwlZgCB9N9b33z5ia/67S/9ZmHqZhWU742ucvchkYm895B422zdMD5Q58NyKkcERsQIctp
sCkDP9mblniKrY4LElJsTt9PO//0iwZOd6yqVdL7QBmtva/tuFqn+Cl7EQS8qyplZxi4NEpuaeK6
CGJ6tm0SwyzYxsekJm3lW6fM8m50bMVnTeo0UwicY05AYxqWRfhH8+LUWLdykX1koQ5PTQeJkavf
qVM9m3bTwYKYT2nUXINa0qEXFE9TZHOA22pfE0u7p5kFnvYlDEDtI5XgXx8QvPS/PEXUQF5me2lQ
kqVEbd0t+zOT+E4Fpnw5Vto6ttTKb5s1wWzl3o+wGQmdkdHYcL1MjhQ1abV7bmLXPXHFPtOUTc9e
jA0xBUJ0QANXvce3l6pfSZ0/gQ5Q+eMzSgrbOlSe2kWGph9HD/hUU/zASh+FFr0WxezHLakgVjGo
LB06SRPhQ04dLu9xfamdcU8qa3jsqD9hVC850nIaV4ZKTXjhGEVMlzK7wVlrZt6rAXS7msyoXNHq
WOSqQUTRdsQmCbqxLbxjDXaCBs4a4RAdRpOp/vGG7JSrN9tJf7sCZ4NqetBliDAid2lM9E5Cx70k
htrf1cTXpmb/0/LiS645tFBBc3Kdh7U1LiWAO6CHn1btJrGphSeb1yQ6mJRp40xT2puiZfQ+YNml
wafhK8OGSDfGRrLSm3TxHFsVYKRwaVhqqpvmQAUKWnUwBhjD1YuCXQ++dwpCY9un5YvVV3vSh6JN
K/C0droNNp/k2Leo8QA0ZGhNp/z3ZCPbMis5bBW6iwrWriqx+NdGf+sKCak/6JcIBK5qtHyvj+7N
MfVmhyQQ8XBsAhH60Wkwxl2Zej/RYN0ZsAiUaLO3sdMyVnbVeChN6zSGIw1kmX4qIhykMG6cpG70
aNNQxqmVbuPwqwCs31hMNnaR8nes1uVJH6sdPffjrX/x0nzONdnqDIgAUygNpokcoNYHHXZUeuvQ
yAGLwXqnTvtS96wHjcm4aB6xQghP6B4Bi5qYX2IrE69MtnZpGrwOLuaKMhcXBHoFlYb1D35D1EuW
xEFYGfyRU1R4rYaJLsba+aH5HD8FNrmtqozKPAHEXHR4qBTNma7Adp2DRorOfjaZoUK1IeXogenW
plZj6g78PwOU4Jp3WKIz9M4sh346OUz6fKQT0qVga7U3LSElf3Sj996z9yzFSBSZwPzoWnGS9Kpq
f1j3kaczQGKmEvjV9ZGGFqdknMxZFU2pnT4C8OFmHduHFgt72tjHrkkTvgCr2btuhWQvBOQMZRDs
JhQlSkKqdjL7hFmHITTXLQLmdS7fY2SLKutmBYkNv6WyZhN08jY6D6LWzKOiERJDm9sCciljE7uP
EuZ+ayEQW8kCLmOsuhVVHutRB8VTuW7tbYNgg7rWzv196H3zXFRrL5DOc4KpPGI8XMdNFq3tuZbQ
bAoc/uCQobS7NeuiQ5iHlKg6n13QX8wO9TOs34tj+lRr8g1PMj76swZqDINs0ybTs1njP1ZSkcwq
DLXrrS9OsH6fd8lrxsC5HmHDSUCuCcSIzlNGKEs12MZGZSQ0oPlQAbb8scH73aT82XjVW53pTysk
gz9KbJfk6pCfEqTGWrPcj6ZWt5ihsyomQl4opPM8OtSFDWdREFeXxDSKUd0ZUheu7VWKIiLU1AiE
4pdbPQmOg2Uwg7asZ0PLYwAcwQhgUrQzCvnSaRaGYgjjDdSqtwtkcMbr4+wBJh68VD2n/XQgI/eq
9+EfUOs/RtfOlaDq4ExE5hmG+oCsxvM4d2EkNjYWOsJgkFV3rfFsbOyhmzkJis2d8t1tKgZpfuSr
3uk3bsOqKXbqY1xcWnJUGWCSyrJ/DXSEkyVmfJgktW8D3R6IgAm0W9kKYlbnZyyb5c+MdoC77sbq
HDpTv11eNr/e4MD88iP+N7C+Rr9Qpw44ahBdZVH6kkj9n2Uf7TDij+u795rr6Q5xpEmqlIfsT8tJ
0Zn3UfqPSMrAoNMs2QjHiG8KOuGSd1a4sYJG+9ETR7zsy5sKgoi4hj+amhJHlmLFvisGcU5h6Sld
yr88rWp+m4VxJo1Tfmg2sTm+qYkLsMtw1XTEMoHeFZ903O+Wp3Lo8TZlEfBI3I+s3oZsjhZqHhE3
Ery+7I2iYoo+fpkeCpycBMa7TofgyY81DLhALa9hFXw48zOp4L32NMt9UMrUbkG648vQSecaZVwy
KjsYP6co3w6GW/9WHgj3iGL3mSnPWbFq3o4h+n2azY1HncrX1fI03X6n+Nj+ORJwvLbQ+d7HCLGc
08p6ByefzIait+WZkAi3lNr59y7y1TbxlH0mPie6ETmh2eXGCHrts0S2JrBw/fajBIOva6XPCEA1
4tRH8+BJV3u0oc9Xy2ex0USQndv+VJh31g0tr/fOEwFlWmG2Q8kkWcH7L8sBoqXxgctV/U4Xu7Xl
PBjOdVY3NxoA043QzeZL0B29PBUBBOWNQjhPFfqBgytgXGmtrp9yS/LNzgcxYLaL3CH80lADrn1D
sxF7udlZ03INqZZw3sIgfl6eGnXR05DOsEGt+9umcsS54Hd3a6xCY6rW2V8yD/51IIlMXpVT2T8Z
4dTSwxVXB2OQ+hPUdf/9j2kuX1edHxA5xD6clqYsSv5QG+m1fZOIW9axXohfg/2uTbn51Yexvqn7
Rr9Q2iRvJujg9xNK7dxYdv4zTWCvNWjxS49A7DbyHtfhaJW/AsH6ckC45MKX2fYgriOln5AbRkz7
N/8Co2DPD053jXST+whLQ9drr0PnkgeVjt5Pf4BFnN9KQ9NwJ73g6suGoKWqazeF8Lkmo526hP1h
eRZTPmct+V83gU7usjxBD1L/a9SelvfjhvBV5YjsPctteQlax9pAnbRffQ/ut7yhGD5cUGNyGysj
vei1F6DtcvxPjy9reQY4BG3QaDbuDJ7OOR6xBUsxyk9EpN+f2plZcxadxp0m5IGmZo/8C0a8HzG/
ymUfbRNBElll/BD5TnEu5qFpXtz/cBPBU/nAk+TrMYOwfcgQOpymXDe3o52TOEA08PJZQtqv4N7d
Q5JqCWuDmp71pKQXw0nGjxTB47IfqTnGqvbc7NEZG6KJuebuXFdLP/qoPC77iRVQQpw26rE1KXwd
KT7ZOSmnF9OD0/KMLJLdKuGUeJxqQmHMAjIuxc3dmZ54EwYhgmpSX4lPlbKDsfdcO8J8cmr910Ch
7Bcnjw4e4IZ3P2a2rxN3uvbmF+hmfgGXdF5zE8016aCS3nBz+DTa8/JC00kV4uAuO3E9hyzV6bF0
fRQ2814rQexDgsP0Nji+vKmKIt9lr7RWPQ2D3r2kTesenTq3tyJLxi93YHLjRl9SNcWu00nlCHK9
fjUB+Ja3r7uYv4G1rGsZhepu5ImzWnaIfPlTOl723LWWdUqEn26X+1Gos4iUw49qFMxOylQeBuWY
b5NnH5a3KKwxoghyNC6pTKwHss/I+5g/uJtRnIsXzX9MUtc89yNj9fcDKJdN+L4PX0kDdraZ9mTj
Zh96Mscz8ql7FVMaPSUs2vUGt+mI2z1wWaRpODweqtIgz6GtyWxqE+sCs6ytl8+uSOAC5pneROmw
PjPmMmcVTD8qnak9riViZpn/uHaYbVXVmIga7OK587Uf3+8Kp9UqJPbyrieOffU1eIHlgTaeblnk
la/9RKCaDDLWuKrLvggyWt5tNw3Otm4T5xjnAgIfVfklMcXT99Fpu3LdRFXLWB56Nydu4++9Nkb3
OgCMPhOLm1N3lRNKPn+BuXY2udB/opftdpZFL62uhPvqN3ROz49rBvF5y0+si4bwvvzs6CS2P810
r5vxL9Vz6Y6MTJ0C24SXZ0ogQ9h6UeEplzhRjk3qflLzVx0Ky6mvIkaPYJQ0Sru28K5V5jrItNEL
1X3PVbV7wtQjjqlnydWgs1glwHiWmcS4HDoKuYPev6dENo1Ipa4iaLe6XwX7khUsl5iflL9oD2ZC
QZs1kB3et4O9CRTqaeiXT8+voGeMBFHX4BMz4wfHJB3I5ghrC/EERumSNWAy61I8i1V1ZHfmLGPf
GpPZP2u5/QmMcchT33mjOT5am2bfHzpXmrvY4xxtnUrhLqAiCyFufQ5rDLfLJpqDRD3wpPlLK0+e
n2ArXG4qZw4a701EP9jSl2DOv/f/9/OWJy+bJVLx+8+O5DwEaeflZcsOlvunxaW43Px7J8N4QHyy
Y5NuN7dZtUuMa0+EoV2hQtLQ3E9+O6JyJltEuVq+7bPyrfQQvCTEZ65j6gz2wpdvSfxRwHAxIS6I
G3PpgGi7uQNi3mSdzly36pnzl3hGjLAlA1QmHFxdQ2Y8OUiXm26Xu1+e1MejFhhzeHxOJBSK9G3f
5RhnfJVu/f7u2Z37/YR+pK8oE6R0FvNmuZWddcCpg4UYLaPz22ljOnP1P0LT+EDxXImwbMaA6liH
PmnYGHMXoPuPu4I8o7r/SNpInBHAZyZal9ZrBzoP6nvhWRcvIgpzOTycZe3WzAaaOTN6QygWMFdp
3b8uHw50tKIqa1XoFSPHICYsUz9pbxJnjZXKDnH9q9Hjt0GJ9aKnJGj9zfKtDZ3wh1Qal8Sg437J
/F0eLVum6HPOaYyPalNiVItJF12VpUcQ5CWqJD6h+XuLLZIaBd3yK4GQno6RVIv40qiSal7ajLut
lgjsIuy3KO9vdppsio6lpYdiZwmh9f1/x22KiAsv3cDo1dwupMoVCSrolfP9+/jeuzP7xZf/W8ye
Kbp/u1VsSxJSUsLJwuwwGV25jRiqoFjoT51grTeuA+SQJjmRLZM3B+al7bqXzWNnl91ejyFSKRYj
RLv1Lq42omxPMo/8L4IZNn1Fk+zUDG+JTdaQqP2DiILgxGLRxq5EvS81EcZsuW/QqzPXSYis8ZWx
SmdGr6pIczFSc9waseWeNBX+Gtr2d+qFxdrvmgx6zbrZfVntG+He86lGaKWGtyV+Yql0a+d04OVW
A3MGxK8N5U7Gdr9FRDihNyXjMQnca5hfXIztD5qo4zOJBMwP0wp1Gi+9tkNPXlYb2Lum1linpw7u
DS8hospIOjwzeBI7d4hWoYncrM/I4DEoW8Q71d20ZEqP0dS/SaebzjK18nPZ2tXTNNaUoGBCujqu
sHappeXrsYsdhDKBtwsRhJ36zsBwqMgBQniKGSdkacylYR3QvLdHTVDe/Q5DQw1AHGXMrKs6Wenj
S2QP4UMmghR1ci62jp5PT1oJysj/oeqmA7PNYrIijRGGI3Vqkt8GwzhURU6sjB1gmqg8NGjki2fe
nCbQ1QS8tlZ2/m7ImvNnC2U9BC21VaMwL0ua799w3+VWphkUOoug4eNov5AevuoB0YVMwMITiqQ3
N0aInSnIBgCRpb9q6Tnz+k/Hz4zdqMyH2CKN2WsJvaPM+xBbLHS2NTN/zmuyx4Y44wCZRrOnx+BS
yNE8/d0IF43ARAIIVjzxM4xJUCyRCq1j1z8tH2KY609Uj4yzo6FhUyFQPC0bIKfulHhvgejVseUE
PUlJ/FCZO7vcpEV7uWvpQVxu9UGKDoP+uaVnLldqRF41d9ItXYjmaBHN6qmPKIMTB615KIyEOHk7
qmijD1Pg4DYmA3f5nc9B9YyG2lykQRHkWqI2PA5+Np6dQl2ylKBH3QyZHM1t3HiJuu/N8qeOhgWB
3/yIDnzuikEch/mTLJuCwhck3YRxKycOT9O8oWwk3xZlR2qAHlto5cVN9PpL0DDKx3Ob9bLxEW19
3wr/3y12Zq3KuTM5SynHlq4xnJZb9tx79vfP5ZZeeZtiLq6O5oCTZWPN1X9ZXbxGtpnu4rn9YtkU
9RymzYzt+8/lPj8jtooWTVIP67Y5hTiImIQXBOz7HhF+lvvaRcSihRPKZX9+6dJ3FlsTHctFjaHO
9tRxoo/eM6rqjLGYXBGFgnAD6wY06jO2m/oADA0Fau6mQbzZ/QRQY+uPocThU4SVOA/U1K/kyHgR
zRysJiVyh2YmSjlWy8Zltr7C+Vl8H5KuyPDc5cHckMywvHySrOEcClmu69qhJEt6p5LsS58r4Jw+
2tQj5QZLVs53ag5n50aAGUKEhA/Aax21M1a+XUKwHZvsY4QuIWzAQCgOInIayovomBHizBKJQbvw
ONXMUicQZvk7wIUUhV1+NIeUdntQtbVdWGRtB9Wpa+agW9JswAr4sXcmLpvcI8wiDjtMgP9Oo/5b
8fZf90UuP8RA1jCu/C46KYJthdpgrpBPt7SComUXWXmBKyRpkTSWFd4oH69TpPZeoUvYXRZjpsBi
UWb1Tlepf1culgqWuV9wMMWmCGwHYFpOfBvhcBxqDftDaFw7ql6AgCPut6KD603ZxULFcwrrdpeo
uP7EWHFNoFhfCqdRZ79Hdp09x06gnsp2Cm4lGgNhaf0pDSAErRhuyYYSX7kR3Q9jEo13zMPErkoN
T5DvkmSGDKretiY+RlQJMVis6VwMR+yLzI0fiiErfGbvWM3jIgJSTufliufcULwMjyYI71b56Gb7
fBgePcdhGWXo4SF2x52JtvihaEpQYtd6CJGSrs0A6qZJSFIFfPkwAluS/DaP1ik50U7WZxcDndjK
GC2UxWaeXbwqmmBnfHPTF1Hwkvfp70YPq+vyF1g8U0DBoJKnRJ61gWOTbofIVPOMz87WXBTZBuoL
s0jelV1vl/u9qodFMGPj6FpZ89YUxLaI1HkKBvEDK4+5CTILTKmW7sEcEcCYE6mCutO82/D8xyox
ctwrZfsujMnZqKiEFJof9ekaJkGJLF2aWHdtEY04Ho1YO+qCa7PXj827hx2L6Xzws0bxzOxp2maF
IHlOlzFQzi4pBvUkb5mbtvdlY7VVgnhCBZR/4vthsmh8Sa1BPFCQeNaFHQsDJh4tKfUPHXQ7a4+3
GrfamzW2CVb07AqR0mGtic0HtKfddkymYhsnShwws3PqOFjx2sweH+O80dbm7KIZp1Fs0H5JDnVb
YwhIx1Wf6sjcqimkg4MRKO/G5qjHjnnA6/inaDodCXJVvQV9BreRtIBtqMo3poXozPftfse8QRLP
nCU/++g5yPpDVFn6m/KTE7UmeNncqH7xTJUfS9U3axRc4Mn6rW01hzfhcRkxyK/DpDYh+1PySvsF
qVEZiYx5mnEpDGT72NRFd1aGCP/g+Cq2LUJsZpBtdxyaunprIDhIWMrv9pQi+lLEDAflE8yU+YI5
RL64CUMDmXbJKNNjo7r2XvIpXG8sDtKS5WU50xPXt8jI3+E8Jv+K1/Ctcakrn/Iyxw1gNtflL8ND
tKfpNcyNh5PfIvPcCqf4ftBUbr97KsdAJIqfQwDOFvZpdOtz9aPGIXKBFgX7dizv6PmO+ejMm6kn
nTMFRy90G881q761WfMjC9JcPqB9WndIK3BFNMMmCd3xETt5dexj2LbQysgSQixSjhDaZsjcM+xL
68MErFzFlIx5lRH/9Al9nE3Z8NrdD3RXLnHULXVnQSRIZAO2cGv/M5qhBKDK6gJB1K29InB3VeZg
Z6WR/Jefu1t/iqcfQdCjiMrjYhP5VrepdNHuNHuUz7JAc40jIvmliAr3K8/9o6U1+YhaP0R7pmf+
SVRkClgAXAggo13hx8Vp6PTgkcAC1kXq3Qgi67V29AQCkQuBGevmq4Op4vvP5VEYTkhSh6miaMP6
2VUMzmq0P2yrnfY1/rxdOf9ZN+qjb/CjI2r/p3X0icg67Fp9kN9HxABnPw2Y4NogwI5bZHdQy2Lt
NhFcaTKCmwDv6u6voIC+R+IRv9ghRAAsyXiIiLh6mgx9pmEEIZjWNLxginIi+x9d9j8FZPJ7ScTY
BvFOcc+JjVglQamtcPzB44xZ+oHLa4c2MX21E0y6GVWknB/+l9n6j7Vv1n8GV0DNhORjT+IA+BMS
KZoRmVo5DMsiByJ1snCVjVFLtJjrvoTTEGFvUdFe8ya06Z5mEPzfD3f6bH/kSTQdbZwZV3vyMAKl
1Rsp/l6R2q+96w7PBed8adnynmgRNrLRN478iMiqdXyxbfSs2HRtJ0+j7TrnqpfPos5fjJqIktSa
PnNTEJCM48c9tTJ5arXW2DRdjzF6qvp3XvORNTYW2ZoTo4EqXtd06axHCb6FS5UlGokt75NQ/spu
11lruR8WDH9RHlWtG3erJt40inWSOMIOwDQ+WEBJB2AmXLDuYB/KHi8j11fs5Qjkt7EJLmOFeXuH
FWbB2JtqbVMLvxV0VT83ox2sWlG61D1ZcHpYn04y66Ij6NFEqLZzTTM9/hFHKe7hXPsZGxocXYoB
2YpGbTMyIv9q1W9bYaVYDVZ1tTRbrMumN25t2r0p7NpUKRTOJe3az6YhciGPqoq8FfBN12+cL/+H
ElW0b6VjvAyGmZ8DWRjYVzHmMJrmzHxL63WavK+0MjZaLOTKdV1zO4UmZeQmCeBtmqb7dgKY80Ut
jxg4SOhsAlZn0s/30CJcxPRovCCVAVdIhLeH/RJXuyM+3bG1a4pIewtfXD1VjdXsfCnM9b++QWmS
Yh2ZLy4WO8xdBHe3SbpDjaztnSHOMeTNR0W3nusssY56llfnKoTHNQgJtHpHPcWT0m7kxuyXvxyX
6GyuKe21LSUSEMLlVpBbGwzu1u9sEr8bh1D5gm9/G+FaYBnhfQ1IYjGQMBVbe2Vc36SEyCBy77VV
CC+I4bJ/BP0rRRvjxR3IKKe4juRW3S5wubazlEg/t8X07w0NQ57W/YHJeBjSEGGhZjG1SCZF3cd4
yWnPek200UMWNcaEOqfBfcy64M5ZOSL+Nkj5RrP1Rzl0L6UxTnRoqvQ5L45NQ+dGM1JkgNP8ubUi
foVtC0LqmtNNlNm1dFiKtaqkKDWU8Y5Sv2lnxrW5WhbTbYGrLMzN40AiyXNuaAhgkuShK5A9KDdo
bwxRnvBv+cCyqpo/Ifon7VqHTLDobUyHV8JYuivghX9rpVewruidtyaO90VAjLAKjeoIaVxtproV
5LXzWunUwYndvWb68J6wqCLsJLJWpNdsVVhXP2bm8SuJ63Jjp4O7HduRGVoBgcCnIc67wqAmwRdO
2jDKvVOVv0B4CfZPTBLeIyIjgMc2VZtirfIdqgkGjJ3SpVHIrts3l9z4JCpiYkY4Tfq2JJkiqdVj
Njo/9apw5yX88IjEvjjbTO3XYUyaSiRaYhya+ZOHr5GlUBehY/0VzjNKTR1czBBbMiHXwn+0LEJd
m77vf/pcWNyOrGvwohx5kJE8TP3M34faBrd296qFBKW0IuFSF4IoTYJMcMY/Skay9OK01rPtwbK4
iTbdTS3JNwMi7APRTOGOwI41FH77VQyQQF1T/ANGA6tmeMVlIHX0ZLrJU+1XCbamVBwcn9Ls0mLA
nlwnP9sF0UqdFXlHTc/FofUNg2PfIRebtIEIdlNZtETYm8oT+btDYsFZgteXEgM1YG7wU+diodPL
+lx56b3xWn1j925wT0xL7gkV6c+jSKJzYUTu3hDwqWYHl+X2PwpRR5C3RX5WnrFvA8k1LIk+6AQj
OscNUX0Tkm9U7TVJrW2u4zhZ1VZfPpAzgd1Iz+CfaKGo+Ni8Kes1khMxU2X0WOGj3PLWiScOGb7o
O9KfOIEbCiMlzKhts/Czm8siFS/KuNlqSZvhTOwJDgnicE+IKKZVSyKL6szmbNWyOVcJV3nRjMcI
AT4ZI3q4MgIz3+pl3qwzHjk3vmpIDnZvmosmK5TDq2rya5111pG5CSHqNjUQUxrT/EKrjFe0P2JZ
pw+qc+qznmnXPDZJ+M4Ic9FGO76CfBWrLNfjS5bne7uQ7dlIQnKxCu0hjCZjpQjJuOagYe8NFS1p
2b3JaJfkCQG89P/ctHoyjtKJH5a7isxATluYa7PKx1tlZi8Yrr2XnrgV5KXBe5807mNSv/dqr4BO
ntJEAAC7WPB7wpO2lZ1tfQFOgqVWxoITppqw6DU4wzSmOoWzN6ErPi0XxjcVzqfjdvVTWjHat0Xh
/tRrY22JKHrORs9cWxIbTZR8pl0f7GpSCQ4ykupdoktKS4xyRWHnR02z2+fM4QcL/XHwg6h1V8KJ
gP4Kq0btUj5zNAClGhmfUcKsovGn7OblrvWp8OGj1KB4YJgCdUowy4498xzRYB1mLtN8SWTFvZ6V
SOw889zFasL4wZFIx069YzyZ8DZGKQSTp96ZsyCkDJunDqO5WUXZI2sIuifKJti6wm0ODgDGjB1E
12WTKIv9liRxBBTQNLb0XpZNBrQ7Ek490Kn1PhSIoeo0SveJhYM/cgMsOBolW3GXX9uQy7FdooAx
lMwOuYz1UxYScVAUbfUJUvUgrfBDc7QDa/GeqRVDQdqxfPU7P7+RdTMy3KVdlCCn8uk5gM5BkJJr
yLYIIKWKmuhsaJ8XOUHUBKwE+praEeLlbmGlFSD2Nmv1pHjRgkzQHOI9pBHSbcmCJsi08ZR0LeZw
au3PppaxUIl0NOSDbR0lor1SGsZ1bFlmityrmZto6R6RrcNvknWbGvLHzrXlNe2DS+SqmCWlQGRW
QDhriFo8D222rOripAN8k/i2z7LeOtlZwuzah6Oi9Td48ltJsUr02Vpe8NYJj3JMpiNoREX4Nimn
3L2xyC9xt+TlHYHJFgf8cKH4jYjjexTX2asTJ5ve0Idrbc5sIPVc9yayvWPtlx9GExt3dCxnDHek
1nRu+eqVxglLYwohU0fbZFQVYEWa/FTjSab7wTfDl3oYhxdzyliGZL+hsORVc6L2kRUwEcJhEG5U
qAEvFEJg9knrqzdAvOrtYKHNIpkBo4a3LlsvwYtO6DSDB0FJkrzcZeO2GeCYpc44g4qLk1FXwxzI
OCulgM8E+TDeoDsvsZT3qLSLr8D0LcRfCFKa6LkizGrdd5n4UdKPlbSe88eCZieMgpASy2EW7wT7
uvTTU+EI4wpMpV8pwNWvyPHkaWi0iyzJZxlb+cPDCrqtZZycRRS+SzBh0i7mGOG5wKYOH5IGG1Nt
FS+hNLtHS/NXTlHC0jMPLfRG/+o0H72dBmfcGcS1KVjTo+N7QEZ1Yb3pvpXsklED/s8c8810kQuo
EXfrUBhA9X77O5nyV2/uvKGad2L52lY7SG17N5eWGmZIRE3vPxdedY0JxQO0oq5aAJKNFKIlDiPd
CtCD2ZseWTsTVOeuej1iTdC+u62w78tdcdz621L01cGpBJghV8080cMtl9VsLasBVBOZ5WU0/4e8
81huXcuy7a9UVB+3NuwGKqqyQdCJlKO81EHIHXjv8fVvADr36uR5mRlVr/s6FEHRwu691pxjmu8G
JS0X3+9jWk7E5rVlfx0a/gAXpvC3pNYBaG5aRER0kyPTRvc/iOSBGd8lVqVyXRHNvqcfI1cNwksw
CJpO5cO3ziOtvJJIIBpb8y967Fo3DfUMHI3KvZzd0zWuZ6xpcNMVXV5YbXhE4FzcWCYH0+yi1hTD
pLSV0BQZKU5mFFX3tho4O7yNYAWS/F6bEg6+Kb0ucaZsDMPhHGur91YYlnvi3BgwqDlahrHY0xVD
jFiF3ib3Jv8iMZyfN6FDBHqcTSlQtax4TVPFOi43St0ghsAXSMkFChpybMoIeXmL2F89yTYHsB9C
Bi/8xCKhhXkoAoiZhDTYxmkk1cSqmlM035TpqlQMFEiytNYNXdW1qh4DcC3Paoa0cRzVbmONk3po
GK1Q6tYjVJxKhOYGSJ6eRgDBjFbdJHZJ+spQaFdhpcOssZxm3ymUDcde6XfY9+WmopKKgSezD1kf
2Fs1LG9bS9pHSto21IggWtfRRCiAhd16iuv8PFTA6NQREUKcd301tHdd2ld3SEOYyNdkZyhN/ZFa
yEyMMZjWRT8UBzNBrGHZdbpHpX5wilkFk73WXupfjN0iBh3bqz7kwPTEvd61cChipFdxqSlniurf
jJMiL4e8te7GhuM9xCj2Na/ugnFyYzRD+YQGrqlenLKbngeLOajp6QQHzIsIRMCJkcgxUCJYiTwL
DtqgGleFPoL3UifDzcziSa8b/brvP6BItddT7WNlyFEDtZRgL5hLbmNV5tipxoTZqVOubdQlJmi2
R/Aw3TbuhTjTwvaaA41Ovgb9zGvRi1qVJ3fqvKsGOYAOPBGHvivrDQQTGtihZxyH5Wa4pOpDZiit
1XwVIOcBH9cerFgTl9Aom3XVZw+p1pcuQmP92SqJLJh060Rmr41Iivx33fowfB9dcRsNN70szxkd
OPs+FMht8zi6px3oXIaznNzWKwIUGVvbhmPcgHyb7fnY1fUAWBPNVPhj0ovQQupFu8vGgR6/ln2E
pc+UJ6wvk6g3VuwX3ZlKQeUgW9zthubcoJuOXDUOjP2yiNirW0usuddQ886HIkOz1lW6G9scK7oi
LlAz5xsqpcSnjIm4yEVHkkivcUaPuCSqul/fDu1zqmjhjSbr+jZniKz42nNmCYJcLFaFr2Q/7y2P
KZ1draDg7WSjIJ/EdHWrJ84FZZTueSKOc1uMHcImtXKzoXKIbsw5ZahokDCjtrQQ/fGFwuit3le4
8Mu6p4weYwCwECy3AFivzFojMCiZdHeqO/PesGfeQW41T/wkGmNhlL+2jX1f+f4p5FDfBeZEfVE0
1+2E/YQ2C9P2xiOz2QwG+212yWqRRKEd+AmhGmieRIZ4h2qcd2fUaKe1wDrIIBkudYHZLAjr2TmQ
J2eYbKuDJlTvEG8TiCbnUdJl5OYR3tgABJJtYT11kSm3eWN99JLKr9omKF80BFhlIpQbSsgQJqcs
fka4+OjTnDxmE2/RMxs/sxrkCbmj+CfOn8jtY2x8CXIjapS0CpJyCG6XG2XMZ1iJIw9an0JEkYRK
9IUMz5ebsKXBUQb661LBDdBZqmTcrou2/YS7F5yV/nXD2WsfK0O7j6i/0k/v7I1n0WbWgVjkdNqQ
V6u4IMOSSK5JTXcosXBbeSlN3a6Bu4lwhwmeQWG7kc1ORAr1J0Mxdxa9r71J2deNK9p4ZeAwBaIz
ubff8KA5p4YC1wyrSAlalPWGUxpcVZLKj6p+NOfycGn02mpxxv3H+/Cf/md+/WXurP/2Xyy/58VI
mTBoflv82x3e+Tz9r/k1fz3n71/xt4vwvcrr/EfzL5+1+8wvX9PP+vcn/d078+k/v936tXn9u4XN
wko4tZ/VePNZt0mzfAt+x/zM/+k//+3zf0JckNLBhPkfv37AzxfOv+C//x2VSPb53oTvbfMrM/rr
ZX8io9U/wCII1ZLUKHWNkPm/kAvQpKVmSiEAJxgq3AUcnX9Co0EumKaKFZHTDY5aAzN1nbdN8N//
bog/HJuoXpuhilTxC/2vkAv2TKb+1c4LI1anHC80Y8ZCCIzKf+95NDU8z1YedvsqEcAIYNrAfz43
gNu52Hod12yap0b5EVf6jS2g9y384IxekhtHFnBOGwB+iJbK7ezssWAoBv31zu5s2IxZ4R278sfQ
JuedbZBiqliXYY5sRIScM6hKSmYSSDoo4Dpcw1ey85jo5wbnbXgtmTWDPaf7cG7OYga+pAd2QicT
uoUuXylo3+NFPyUqNEzh9xeGgqJGXouN6QH+Yaq3UksJvUzlS1Yp46IeHIT6Gqk43EYuhWK49+wJ
EENonJzxpkucu6o318qU3VVT8COorEvLjN7a3rmqreCCcAIYuWRwi+oyJnzFLRosG21rCbC/1dMU
FHcY+8isK5/rpNqNYtjUAjkzosQHQw+uW1BkHURo1+JiTX2Z5NEGnGnOapaWdrIK80jJ8lyDj0Tg
PN/Zl9UTdWfOW+QWA871KEH22SXzio1QjZ1tkmXsRE9J5+18tdcIXqJy42cfehltqso+CwWrzaup
/eMIgKlsFlgiQeE0kFZlEm90a7zQOINRA2arGvEehiWqlxRgWMl3SDoQxyJK9gItvK9hKkIasimE
fWYM1osnm3ev4nVhNyFfjRCI9ik9rdSkHkYfyVr2FAWetjW9wAaDPQR/LA6wDjEjP7MYmoMBM04Y
ECY2p0bnk1RUw6MxNW9typIfRvHoj6yHAqH7phzsx6jVgJ9FXNFpwJ3ImT6Y5dC5+Lq4ns5gIDjE
oCvXfTcgIMFuEtY9hE70cPqUbdoSDJ/O0I2MNf8+Zlq9wutqr508+0HCMXGojDopdF2GNIqJDfV3
DTbjVStJf25y+Vg1dkf6pf/ukRJCl8u5i2SVkURy4euEvCX0c4K2Rw2GJy9I4R0ZDV18VY7XSqe+
a9W7GofKjVZ7a3QPAeYTom5mK79jEVboHYxJxNtKMoek5tHbgBP0mu/am/IMf8RZ0GXucrB4jgPn
Mug2U6kacIN/FBLQHPOhEwXe0K2Ecwct7pHJ1mUcsn1BDWFgPVEgonik+sxps3AbA7taw59F2Zfx
M4utH+HaGb1iONMSBK6eWxSAtK1Mu3Gaplr5NwJXhgs75hJsEeUDMENt4nzS+AjC9KbQZo3duEsM
8cPyrAG34XzglfFZElB+AYF6OYzxj4FB2krTWCuVlj+a/dxmgXw+Z/CKRxXxC/soOEEVNQHlPQPg
rsuclWZNyrbyM1Q7dKGeKJzb6yYHuTZXE9yqxv4eWVA0ZksriWvMUF2Fg861xa4s0nMUMcMq1O+k
g12sK+K9r04gbd/i0qeynNIEZV23fAuh+j+MSl23/Za5wR2F/K0aq8A3GG7YkoOm6gi6DlKcrHl6
VhqDwoJ3bHQZo+Lg/5YdvS08KM6NREaX3lMGgn/fsgmlIe+0Sqf3CZ+E/2QrOKvUJ2ldgtWCx44M
OQRw3GPAo+7pyPpJxnyuJel3cq4F+jueM/SkCUBgXl9cZwVnoJTJ07Zk9rIq4vSNoaaBwLI8SwtO
LBm9VRfiQaLN8jCA/jRu4MiLwNpWiXpDAnLiRiig92kdFZQVaeX2FX0fR5uP2bbANhkyZ4k4WeZV
9arlzg/66sQ11skaE+qwJr4HiWjh7XJDOdo1sMrG16/jOWkZWdqGisKc3vpQ15yOYkkfaOz185AS
PL8HnntZw+R1GsoFUUgQnIgvdFYEJQf7wveOIsSr6oT6LcWszdAoBmE1hGOrcb4WhDbreeqhzs3y
bReYl73CFuwMk5RCpDarDunoKhjte7RD+5zJs6uaq/JCpFWPU5GMT5Fi+nBkzukt7am++CBjApHt
emx35E11m06l6dfFNoEDhnOtwrAz9Ctlbj0rHvmVhfcea3DEVRV0aRF9tFnCsJutFZtPfdMzz5Tx
tM2LisrMWLyRhMRvrk2qtUJzLT3g0EvAKigkdOoG+LD5XOLX2mms4mg95y/Qi7gVVfuBPey+AhO8
spuGk4XlX8t49tvD2nD2mNQDenO0Tqxdb/Q0QOoxXFHjvwqpxNhpz+k2M6qzUgfhuVywELXhc1P4
ojm5ZmjFS6LgHB12oRm+4Ua6wlP1KtvsR2CQdDW1z3nJbqCqyQeJYaGbUlF3KZ/vUuhRm7AzzjDB
0Ch0FJM4zeBYRoQzDLW3MwdzV3K2H5GVKH44zpLPS4iWF30vyDyF2So8gkdLEpnbkKRmSV3Jm8Qn
zokHe6LuGSTjadLxrU1Z+Ry2sEMLdB4rRY05lQ8IXqTFsYzku+LiRKm8hpQ2ZTbjiyh9FX38WBXi
MNNFQtwrNkXOQohPJruRa3t4MOh2rmKwfS4uDsMwOrcrzs2ecn6OuLsya4KnEXxWAzTr3uJk48TW
GYDKyJVNk23VmuJEGoL3AyuqJPhvpA//vy3YLExB7upu4lRhz/2vVjt1IPtL2KHbaT5BWmBIVx1V
t5XQEQ0n3bEcvFUJHQ8mKD+iZ96BmA8pw2hIND+XuKrdlNnVNpUIMZfLIQcPiHlGHMk8+opC5HqK
ukMQDLXcV+5AIT1RyogpnrUUBvAOV6ZxEgpCWmSMW6flShnoFyYqNMZvDBsUs7hV6BW6gXOh1yRA
xnki1gF0DipyGz/HhzUPXcJCu2Aeq0AwUokTFU/LnuPokEBtJKyYOQ5BhkxKDtAe4R04WyNDiBpP
GJQrpcb76j3SEtknSM5X/qUj9ZgdifwIsMTNegi8a23qg3UToU8P6M6Q/kCqLDOvKsw+7V4tD9iF
sZcKpomtaW66LkDYToykJOdTPqQ5Q6VYYZhlxVuTHEGZE0th0WzdNqpxwyonbNiymmNDEePrpsRn
eqz6rl6ZIwq/qtpYQ+ccdKZ+dlOoe0bgz0GJ6xHbEnkj6TI47g9V5aibnk5aIoZ1QMWMd7sxA/nq
w7Pd2kWBDM6rKG35NTdfywKm4DrrIhLzZu1TgH4oou6C+VXcfuvSF5l6LreN7UcbpqDdatGmmq34
qbz91qsuGlxviz6DKovx1qvYBaSCtM8imcS1wPi5LYDSI4K7K8MaCS6orebg2BUeBjRQrqLXR0er
QNySB2j32n6SJCHXxqWaBupOhJa5CmIvwGpXYvaN6FvvUg3oo9GgfcxmKfAi8B3S5N6snAT5xPwP
mmWG24SEOKgl1eepUbGBtbP1YN6eTKCd2JvOwtqh1YEqPcgusTlA2NF8bWWNqk+kfHNetEHrVgnY
Hqa//jm19HMl18ROn6XtdtJa2G70TWAZ9GkpyiPIuvXMTzQ63m1NguGqdrr3PK+680CK7nw6JYF1
WZRg9vXENqH/+PdW8IKu1SJTllIcIt+zpImSTVmxw9i1GA5NB57AXe7SX2KIYyU/liVC9wBltnIi
djW6XSTJkVrB9J5F+ACmzQwYo7SwwUR5iH5Vk8+ZQq8Kow+9+tZ6ksKqtzmEn8OizaZ3jan6e5mu
ubaxsuBjkWmLcECx9nXXiJEiypixIyIhUloK7aAqHkXYJEDQ1dfhmmEOjvrBxrCSaudguLFURthT
fDNzlyWNyJOKaRYqj8HuinVnY4Rabur5yV+LffGghx7JxXkjN0xUUEClzew8bNSN1uPsENLqUJB1
zA0lg4A4C/tzywtglWrYbMbKv0QgYR5VyMrHMs2sr3swEgDyNgqwmvmx5SktMndUpgf0QgRkzy8i
2MI8QhDg4K2KwW1rcaHq5oXXR91nwZctBgGQtPKoFpkCv57nkQ3gtN2xL3vrAtb4OeGCrpyM/jZs
auWySclB7ZH1lXqfHMuZfqfUGc44tO+7ZdGcgks9DYqNJFUFK7zQ7pIwUs/raSCTtkugEqgpiDjH
9kFJ6P1LMfk7JKvxiR5HDHpjeE5bmT4UrWNukowBQpyZM4YepV7L2g6kdfdLfeFnIeZXkKA6z8Z/
gW/Ns3XD0m2EA+wstqNTTfiVUJQ4ioZxqGr3TVoTDuRt5rlqGJPkQWn1DjwWEwdM/GEHdd8IuXr9
v3y+odqkYCFt18Vv1QJnNCA9NEW7r+Vwb07lZSUZTDIR1MP4g8G+VhPt0lqgRtVp968/+zf+1ddP
RxlraQatFef3cCsG/4oRTlm7T0bmifOEsW6duyEZVXCrgEsMscfa6X9h7X5Wl36u8t+KXb8t/n9Z
+6JaNRP8/nnx6zKnOf9v61fMZ6+/Vr9+vvBn+cux/jAtYPkMCwwKVsZc4/qTOCqMPwQ9bOB49An5
A6nvz/KX84cQwoKiQNABUNIZRvpn+cv8w0H3TXNY0Ahl0vK/Kn+pcuH9fR9RBhxxYy6zaXxDkzLc
70eU4dhFbQ1SO2dymuBvW25A6+nQIfRph84CYvzsyFDm/E2UyeRhfi8vDzYCbnOnZNa67ohfHSs9
o05eHboUvBT2A7yHSeV5btyPOjq5dpg2SZ5Ac5Fqmh0qMnG2Q6BcfYX/zZbJvrfBzod655wB2uHK
lR38ivE6nVCsRcuyqVFrnl2UrY+zoXT6VeumN1nHrGIK0gdSf16CUb8RPlW9rMPYzLQXfAdtN9U8
87qrWMmGdRbh5bDK4r72J8ipfUuVDI4YJGknxoaDzKDYRoGtriWzDvyh9qkPo6OBzmElcVdRc8mP
JQjONXWmFrGXsUdAgGoXGDGMF7TDQVa+67NsXbPkdYH6srTjm7r0T6NogB+QM6KZZcEvjDYdY38U
wQy/FBiBK8v0zsushuEeOj8I+MDoQPSsCbcFc6W6yormgkrRmonOBRY5ZaNM5mOZjldmnJ1UPXwx
yUxbJ316yjDYZDge95O4IfuYhKf2pXMQklF57ZHdQ6wfomk3v2ET1I8YgA4GTU2oQSTeo9lYxf1A
3WlOuknDwtlJbN4rLqnwJmCqKrkKL0qFN0QNLdLPgyZ7wWhQrQbpp25soS3X1ekYhNVzYdt3YJpv
1bK6tmt57wTqA+pyhsN9RFCMdeGoHusdiJMsT5qCGbum1sD8BOr/se+raB345UeJlGCV6xkYU6qH
6LyTydskVnbW9P074/h3G30qkJ5m68dkdmWbCeGnhxIbRcl2UIqtzsBi7XgM9KV1Vglqr7UawD7J
TBrFRvlD0yxnNYpp2uHIpFB1cqR2lTTqp5mwtZLiLu16AiUyTrtBYP7Ai+makXWMGp9sedlQT+wL
5sD8aCUyySKAgjXKlh2vCl7CnqqBlPm4rbRGx+hICSQhYad33gqTrJmqr66y7KkXegpYkDxxlf0B
oXB+qz4y5waYp2JU6wxrCwYBMwsCJPYn9OFQt+2Tr47ULQUte5rkCKfOsl65YgaC4QNXpLSutG4k
Zx7Uy4Kk6fMRgVM8fkzqcJlY0EV8jGytDcO9oZ3otiavVNNTNYztqhTxQ6V6j3rmXBI0pritGEm9
YO7bYw0Gia99GI24VkCyNvj6SmbcuKeivakzUDBs2qKI5ObpwT36xQ8mcdU6TrWV0nmQKark1hbG
tDXjiHTz4UoHC7HCoVbShw8PaNvdsrTkqq2N60wuYQzepZmUe1w0j6WT9S5qhAr+mitGJClaeFHZ
zR3oHZBGztzjZ0+2NOxBmZU8FI1vr2pYH7DKSHLs0UUgjbntsZknjZQrwxebfjQvuLZnREJayqo3
/VMz6EfYEUfG5iYrVWSacO1Yo/RbjD/4gOc0NK6VoJyDIsM3QiHPRJfC5qtuPSt64z4C894iVUNx
VuQ9tPFZEXbxVveic1qzNzCdQAH2HTGJ+fx7auQ3Ls2UnoM0HlzNoCptwthIR2AJcRZd1Sr9Wb/8
ETUowXEqOdVdU4kbYiIQeqgc012kX7fBBVFjRCIl9cnSw4ceBwmVD2dVNtg5lN6imd5fa9l4I1uK
lzowSzV66XTqEWlt/ahtIFVY24uVrwxg9MWtE7EzY+Iq17LpP4V56TnjngyzqzoJPz0VP26RoPjQ
q4Av2dypuQ66ZdRikroypqv1bG/gksK89bYLuvdaz29E0b0MBV+SGvUlY6vObRRnxy9f06G/Dpzs
rKfqv5Ft+qoM1b3aE5eiGfc5wdp0WW2XkkipInrtEsAsXARkN/5QtYwwKbQBYfQDW9GRXI+tAvJs
0/pcTZrGoGmNWit01jIB6acyOYpIgdRyVIchc1Szc4Eq3AveXrNltBEebPtYF/sktTaV1+7KyXXe
rYhzRRtcgwd4n0Zj2Az4OjYaWi9MhOPGJMsAZFlmo+01LikXHX241XFkPJIW+ik97ZBTOdwEExXR
wJDnntZtnaE/SgCt5OVN1xC9j4z4kbh0Jd+Jnm86uJ2WvAb9VghK0mgs3LQBcQyxK702Ui9nnaFg
bAtzU7XOIcyNWWi9S5LshHTu04/0i8mqK8SCw6utD2JtD/l1h7gxnI+uAV4JqpwIaFTwOZmk56Gi
AcWFSSJySAQZ0a8rLxaZUSu6B/sSGHTj9wRzxRn9dxCGdua9dwBz3FotyN2Y3hrNfxiG8AZCppt3
6EGbttT3IZHRq1qKp8wjJtHUoXkgEcePAARNyu6MgvT5oMTXY8BwglQLzCjUDxUP2li/E+Z0AyZ8
BFFN0JJXupU18L6xcSEyGiNRA4IusvZFT2HYlI/DgLtw3tsdrUCia3v6mvxkeHPas0/4nevX+luq
VyfcM9BNo52TPmWB2Mtx+MQftVFSiahBvy9U8zYbkGVKNA3YypvdZPcHptsu/S8Mlkp9U/pklXBq
AN+xV2uYKsOQn3T4LcYUHG20wWSSMUkkAMqprGtVqzxX40l2dueU5CYW8SttazIGw+ihwGmriGhO
PU2PUJzIQzQLzneDuVJySVJSht2dGSPuc5P9psOrUXlN5yJUwAOQlE8mLf0VUA0ahYI9N/NG75wh
BWZrwdWNPUQ3KiASwJQK42AJ49BZfOEinO6dIaUkZKCJc55DtQvPosn6CGJtRyEelWavvDkGyTyF
eQXZBoJZDCmWAsOqLpOXpjfFLi+inV3rO6DrtitELNC4leh/nUw7hqa2blstXxVhdmcVHOJWWr7q
RnRHuxN0VFV+Yrcjw7G812PhEOHUB6ssSc4LMlnIGFc4HPT7vONwDQr7QQLfLOz7sJtnm9J7JGsI
9npQPWvgxAlVKWiTRTdW6n1mGdI+haTSQUbEFI2PVmMfcOB4bihCzjd9g+ZqeNMLkhw0X1wW+tuU
qyujx4fjUHiVz+llRw+TXiqGiSrhjJga9R39QnIUU/GooDvHfMCe4Al/29W8ROT241DAOaUhshId
cSOcMQ+GgVO/bdH751ZKQbm7Ve3i3XSudUe89Kb9UQc5h0/dE/Nlw1o0oosRE5iW5/cQrIZVG4jr
WhZiFaHVtPWgWmmEWKwE0BOoNhoIav8Kal6LABlhGuOj2H9O9PgtKn0QyNMlDImbRosuVVSSkra3
m6XiSNFz1dQp8U3gd2qE0ARdDg9j5qD4nMrbydZfKGweEWqCgEyS2zaxzpG161iqiKsnBS+N+us+
9x/NfBg3WRwczVLnvEung9PfWsmMOwWXGaJdY4OVpl5n4fBkRriU0qZAC07dGJNbsBoRzq37iItQ
4F/l5txxTXeOtjeT+CNTIfL408FPJRcte3yPKOMIXyogSQj1sjFmjDUVFJTMBh7bEGHofJyXvXeH
ZrQhDAozmReEF8Lx29UUEMwiu1OOt8SNak5wY5DceIrJZzc+H2BmtFM779U3gjvLnhimZJ7ummPG
5azOH4HP+1urfAfScBMpGE+SJHgd7P4Js8DH2Daf2mStGWm/4UrzmaizrgIvumkVzFNJmx4qp9t1
RkMqjdfeqHQURrM/VyvvaGkm3i2/emn9mg6aWW1DNMS5i/kj2kehfNKiFMRM+SNouMSOavLSa/ba
VO19MzCgn7T4pLZEA9uVTUqNgkY36y9UEV85aidXMrDemgTzYibbzURsggZjjet4DsHF9fuqhtCZ
ntmWQnCdKLn8t7dGbr/pmHsY96IT3OfDTGlUZYQMlWZ535K2O9rDOyecGx2+oOOdeoilsY89o4k2
Xh7E+EgIjJZxeaL15bjESFf7QI0ZMt8PRnY3+j6Xf5fYzcQl9JfGRO8AnhEK+0tkHBkQbCvK3avS
HM6A+2NJabWrKZBXvSeutAJI3ljWZ005MAmqyfuyif7RWup//a1W0RRSunzf4tizhfNu+ONNjQtt
X7Xl9dirD6Kwn70iOlcii/MLpD9QNTZd3wa3lMXOC32sB3rZUUmm3WR9jLV6ihV7hyqK8cAUngdo
Llel86CpWC3py4LTCIVAjGZcVXroxo36EMsA5SQNIY82bNen+0imx8G7Q4ZnrqxkHtUa7QpLDxfA
sAekF160NQmeoT60mA6GvT5yjpoFuSvv2evV5qxNUXb4AdGQdxgo1XVGW2ZVj7Z3sNJzvSdtzUvl
vW4ED7YHgq2Xl1TtSNHDc5Inny2lZLXszjPt0dC6zzDwPvypf3Kk+dYG1oNvMN52bDrw4too5I8y
Lk4efJ61DIvdEBSeWzNCCpzcpKv4HmkZ/rThvAqvBsT+G9/Ld3budARf71S93ZcagwWK5BkSvBGz
lDVbpfPijoA5tOfwmuKMSa0jysqdSYxpySRygqPGjA+bYHVlxLXp+gWXeUcJzpswvtEmvd44Y/AZ
kezX+ncm1z3N2ry3vZoeBkQ7+wyF9TdphGYOZYZlOULag9ZDDTfLYkrYYFCwrw9Tijs5K5DReuP0
C2PB8a+CkByQJuvKjVMUH8vrEorUSC5hyDiN9ud75/PHo8WMNiYO16/PWx5Du9vuIgXcGCr24rC8
wwJD6ejzjy4wkGEjMPV4cyFkuek50iAu1EShWjRr8aRZNH9LIivHwK7x+njpwXdmolQg/JeuL8QG
yjNoVMuI0m0T17fdOGVoT+2rvu1ovH0VY/owRhwSo9emQJNIbOQo4enrzOSbhSiRzb/LNGt/jTAr
RZhMGWa5VyxInOWukw7pwQw0D5Eo0uq8yw6AApyYccl8d77J8bjCj9zN7FIu3n08kRTAb0tqBQPE
L3eXZ0t0TuCdbR1K1nJ3ShBGZxaBLfOXwEE9uF49D+sep0E7LGvuay2F5NPl2PXXyypd1krccM2v
CWD+Zf0vr1i2xPK8r91hWV5uUJgmjPWDfWk466Zvb5ZVgTecDbusmvav9bP8p8KaygGfEFY/r4rl
S2oLegsIFAKThnLHaJZvzVATU5sEX+sXEHlHLqehb1PHM9nrKIFkzZmvo3mfEDY32njDCTY70BfP
UPFakhgv4k/9ks0qmANh9q1bC/xslv9fH/zLd1ju0ihFtK4F0Bfmr/i19UL6+xC1MWgO884RzFW0
tlLyvVXr6+GGFPLwa+US98ie9ctRY5OSAMYyYq/7fQ3qZXCZhztbmeotAbqw6CM7eFHaVGy+1zCH
yIFQJTLk5w26fCW0wrAs+m67fBcEY1coH0g6EmaHsjPlQO81Zfv11Pm4Wl65vOM/fcxpC9q6XG7W
y57QRQm1hBwr3Py9tcGSe8NDRvDXQTY/ARU2T4B93Bf+uF/2YMxsPXZwk2YVphHs/XtvYbf908+1
EPR6gVG4TkZE+vLZy0cu33bCgsXQjaEhPquzrz1pXvvLnrQsfj+WS5pAnJFMbZIbT5ItFsjkWvoK
O+Ly/OXm+2j9ZRf9urv8f6IMunfmOsi8sr9e0gRQgx+aOtt+bdWsJP2HNMyz7yN8+XnLS5bHlkV/
3gtF123rJmY1yXC7/M9YdvblGd+v/30XXJaXrbbc+3rNsvx197f/L4u/Pfa12xalZXEEzD8mTxlF
mYlxBumQ5BeNRL9kdEVnWV/rh4ykduVr9UobyVmp4eIAiPva4r2l0cyTV6T9nmQUU660z6FDYrbO
scbFJyT5e7ioYHboF1JrPOGVzWtwWjgkCdLLUTzukbyvi1Jp9wpJ3oflJnfy5lCpFQLIZRkOpYY3
BCnmWuYSe4Dm0UXNaH3GGBHJpZuf/4/vZraHGciewXbFdJZgkzCi4NjPNx6SIbC/y10Nw5673MXX
We3DSkC2Gsifd0zLPy7/8H0uFDDKtlbKGTqdD5/lxpkvG9+L348N+sAqXv79dXf5l73s9t/P/xf/
/35n+rX53qi0aDg3h2rafr/8l7f7uivnr/PLo18f/csD31/w+13+0WPfn778d7DMF3JkbX+nI/v6
7Z/fr//6OG0+Hfz29gRZ+NsibO6/3u575fz2vF++6vfbNJTAVr3GXOr7oyJ2LjURz0GWIBrEq16i
E/nrLoCi8qClo7NvacaLv9ov6lAVh+VmeWy5t/RllkWkv9vWE8pOkL/D+Gnuy5Ta8PNmXB70YxIo
68H3NxTNuYwE8zWWL8PJ/3s5TvFvUKhiELqc97NlGDPfOMsO4M+nT6ciwyXX1dPSnjHTnut9swDz
uMBtzHomdS5XySmipkGyHXVaxg52X0aH4aunUy5DCGLc/T3sFXJu0OMgCQsCgkLmS5E/34hWWREv
Z5FGC1cuMTz6TPFMl1qWiVuFCTYvjk71ktI72KgSEKU2H7TLPUYSuz6YKiqVIdBzMYVbn6lNgkRC
EJNUANHKyqk+2OgmD8Vf9357rKqEZBaKiq0Ge31o1P7nTe/n1eHrsUiQTJ0SOIImb3lChxVnB4Fg
t2zPkDLPYbmnsmK+7i2PhT3EmZWphiuc79lZXdWMfk3TLg4DsR101ebtvyxblfbg5bm3WdprS7ct
pDOCxGTezN/dt7GokCRqWMCWxls5D+6We8uW/u0xfR4/Mvd5j5ZB8VcH7uv+sqG7jJpaY6MpnTfn
som/O3LWcin6Wl7GlxNDr6wp90szLhTEcM0Kk+wwpjOdspvpeXFYfnZhgbxg3qLGAhr73qLLg1GW
U5tlrNoqgjUwBXA4Lc7yCtz+gzFvW9L1soTJIMv+GEXoPdHc1GN5SEiQ7Y9FHjVno/XsCShxjgLg
7fvmHz1GBWaPX17dBTODb1Sgry03TUYZoEaVBdrqz8fGWcUT+VSXHeEZa8goiHqQCvpOcUYN0tz0
dfdkqhjp6H9wDILDZBP9H/bOY7lxbcu2//LahRswG67xOiRBT1HeZAehlJTw3m58fQ1A554897wb
Fa+qXR0GKFHMJAFss9acYy6HHUMIOjscSmjGWEvOJ2Y5O8uJ+X12whp9pmJLuV5Owe8Hex6cfj9d
7ky3tRB5yeRrOQ3LCfp3pwoQMR1U8pH3COs2y0kpLfRo0CB2y532fYqWO8+JexOQ90BLBEHLkfTp
NSZ3uU/8fOZy6GA359X5wVRQOLAKpZmQlB8+nQRvmL+nYIbzpY4FdW95/n3oBjby5JD98/IVqvP3
+P19z0fLUw0e50GLaIDNd0sUkyLRJM7LMkAu9w5AS3daL4ff91JhRQd0OZS3HVrTVuaMa4OzD8WO
kSFUNJ2g7xknqurJfswBk+XgrVbLb6d5pPDzUfGsqXxerqVKlNWxmB9+P12Olp+ZRHEdBhYQy5UW
zl+DMr/Hohf4X2kFGdO4g94/swilTQNI/qP9F4WEjlP1v5RWfP2s35vkX2UV33/0T1mF+Q9SAYRg
d2la6v8rqzBtVBdkDdqGMwcS/lNWYSCroG1GTgF5pI4w/iKrUP87wa2abs/pc79lFCb8TFMFqWO4
tmoAup0NS/8iTCKRVJV+SGWF0t5IM6Dy68ty2/rzYuf31Po//NkyFnxPy7/f69+9dS1CZVsw9dVi
o+El3i4vKpal9PKXlLJxAtiRkCW0HT+989OhOKXuBJBMH3ZkCQIawRIcDs+FU+gHkgZtkGIsEyGr
zJbOA+9Fi8BMkUHm9Ut2JK1vG5c0P8V71ym5RxuTvHmK31bXA/7FEGH0TM5u+eg74WvZQTqqMzpx
ivHUkqWcNRXOW25rPNVOQIZfIblb+0sa989OXh/StEYcENfUqd3YPJaDjSu/VuBPUgQoC9Wjdkpu
pAzw/2TP+Mze6f4ZK+GP/ob+zJqIdftoqqivE115yywWMFnrEnyGXFJ2xqfWWiyVe8oVtQVIRk+2
mBvm+nJxcRVU8EkBnQLEeXdVC7/fttGENGSCkMksvo61xtw0Wzt2OoSigqZYmT/rcbBvLLM7MOn9
Gmb4TDDkD4ka95T/3W5D6y7bmi2rshF1tpE+B5woz3aOCfvUTWEMDkNYn2w05qpVaSogfLE+5Xi0
Vu44elTQUzxinz5B4dvecZG6xQSjTSYSUtN5doPZ+2A5ldfXj7llfbaBq64FdMSLjAi8Qr17W4ez
dAZHfsZQWRsgVGLtYbIKcytEuWvs7G6iOtoXVbMWCkUc4MCEWVNQwlFvw1bpG7qOysWJjYNRJS4e
K+OjjyrpDSPXQaSJH3Ak4eYNRKCl1jOxnQW4I9VaCYJA0EkMyJzJbIuRsCiwRFc5+A541/iI6OKJ
CXZMyfAvcYHGwQr/sVep7ntvaXz4MtRJbihWddkiCFU/iOPIiTd+V2yCDVJ1Tv+eFRx1Up2dPs02
LCNo8iZ0ETsSedqoKK8l4L0N1Aji17SwojAprtMItywzu5NtzITv1jh0EcWeHnK8F1jFM6j4ct/p
JZ5/MpO2CDIPVmaQcY7AoMLkqk/m/Sg1Z4UFfK2noQBPIbkFxprFJumclj00XG0Yt7u5b5lZKo1l
PbzJSO+lr6LsEYJ2a/6rgEbIN03r7GdYEe4mqh7Bh30ft+mXqlIzDM1Dl5cW8lSJJku85/aUruwG
JwH5T2d3MA+NnD7jfvQ9o70TFH3WSlyQcUROgpYMKz1If4BwwkQ3/qTc9haOVb03QYatyjZ/d0pA
Bk0r4C0aT07pm+tu4FwpemV6cXtS3J+jVj7M4+vKAffGSRO0UnLC54ZxjzAEi4Her5RBqLt89EtS
i6JfVkJ7oFO8yYUYU4CP9CIC7hXk6OshpB8Ih70zHvW8fKwT4ggUlcLwvFP5frAVLFTiJcoIto8j
/TaurbsEkcCGvgSqiAafg4Zo5WjpO4IiIzwiPYYQl3hQCxMydjrSEQR2AO4JkpOSTZ0Tw5B3l9iA
IZN1HzF3l1CmLQOAYWr3oKdXRkd3DkHfqSKycIpezKkFFt02gHUqDNVE+5zSLK030TGYyH0yDWw0
ajxIBLjDjs/yOQW9uNBTvAEPwKWhV/uuEuugHW8rHBNYbhp7j6UK70TyJBUSBAO7NDaRS/CP7fy0
K3U41+Z+dJJ4r/o0WWLLuSc3Kt0GKfL6oSIYuZuilWkQJQHaL+5JEgsSR3qK6XOLTY28i/ohv/rw
I9R2U6oAYy09fhNuD1PdIFVFkRL7DwaKVmJZFCUqMMffNuAnEXd/lZm5t/oOxsRo554uxI/Sh2bf
XWrpxRjGNqVIyk2JjQ6vn3kLZ7bTapucPrQLOmVnZEVmdmPU0b1mkeQlIbogeTfpMSo/OwE8ZipZ
r+miARdKwONGh4myKR33Nvc3Pqlyx7RAQtaiTV7ZCLQolVteSPOJIjpSEXiF+jQTeWEarWXsb+db
a5y64Zya1hzk+Em0ysE3xbGeaLJrVk5zvFC+qqF/ZUDipzFai047F2HxWZLHwWRwrgMnxXvCoBuK
9M5VCfYKCIGKgbjWw69Ip4KTZ/VXaIXoDfyBqbL9RcgdJLokfIzbptz3XQXvi8Jta7W/4rEFLu1g
1UPHco7M8jU3NYxgUcq0F8HKtzSu8pjyv+I7v6bZlJrTQRvYIx+att/Hmbki+guAr2vy7abmFUq6
dYPElEX1GBaXUGg/h1G/B851RofRYZGU+bkn7ZMoyRVsr2etFZB/EoI32txlqI3krePnTzhblJWP
WYkeHHa7CZSynNPXLFRrcvAvLUKwxsHz5w8bIzFHXChwRvzsy43yBtiNwtpB1+bN78lNuJdzZ3yj
jKbCrjbe/cpfi473DuzuV+nSjNJFdAZlMJ2nJrqT2TNgGO3IBES+HBhCNQ3Y0Vi/UDfYW8dAQNTr
sDdQhK3JirnnLXdVh2gHdkp8G6kIuTQ9OCcz4pnA85MKIRhNfehSV0B8Xeg7Xhyh6KzkyWnvEeKh
PEFq1pdk0mVzsV/lflpVnRmuooLEQ+kSs6URSQ2L3xV6ieOpfM0qE3dunP9ye23dDCrkapZ068ms
ZstesO+bRm4aZIAnSTipWqPLEzW83QRHyVpTYHw3oI2dagaIMLDhljpFGIm2UVKz3488nf/w2kj6
W9aRuG9GeE5uHkokUHQ/mmhgEz6+I7yhH1k09rY3hq/gqGiFDSaY3JFiUt70OI52Y2N3J9YK1qpN
BVkatevyYYx2U41wM9Ok+qkRnHRADEfgpJWc2WJT2HSustWHNQYzF/yy6tmWgukzowEi3Gkng6zd
G3TeZUvIc8PJIskSHaYD8VCVMYK3WbDD90eapFN9dR0DhmEUDg1CUiQZy8hLluSxVSYBdn1VjSth
ANECpFggLwWjruFOxDTOBUT45ao3si9bGsmZPR5j0V4dok86Uatq0iXrq2w42BIryZCiRnBGX54H
G76zYwYlrVKd20ghzqmS5m6YcYNlYHsxJOMZdLFyh5kMIxuQ4cj1kBLl6aYV6ArNUb1TGoNk0Sps
t7VFQEAfh/c5tZQzLG2dTi4LBmF1F64B1iDpocKc7FWBz+WZ9592k3xOsfqzqe0HPxzTdSlGlsxd
96Mi2dmTUBqPdUwXWTK/e6YpnxSCA/ZWno2X2jce3WkoN0UhYX6RnOb3n2J0wasi9GBQb1Cy8VDL
ENGMPngEWZ1yo/vQ28C8uriUMhcsoVUqj1nmlHcm5m/fPDgV6iKR1/k2cJ1LVUTkcGhM5BN4kI3h
5CqnO+jOeBa2Vgxao2ps1I9VpJxSADwhMuErDMJhZ9oWqIEhzMjWYU0fTEr/qIzmFQssSV+Q7DR4
vnsVlBLJF2td9YttiMaWAbGNboiywpFdEPdpK6F2tJSMIkCpcfMWsI6TkJWNYZEkgKcW+L0VlWc1
DmamdfWlugToNLEBSnA+6vThapgqnFzImdvCHgAF2INktYBwIyiGF0Vmym5I5FmYnXkT2tzYZtTu
JQS8w8C0uYqdNN/Faq94LNJvxoxAb9uZl+22q6zYOZZ7uLoU7gP/IrVu3MR9aW4HM17FQvp7Jopz
jW7klPokzjT+BN2p9/djAl99UO0jlj2sLiNJYW1v30MKyDduJJKDH1fqc+YYtzHe9FGTrZdQA/IA
xXhSIxJWqsapK8cY2qhzyRhIOq04N8Wk3iJkh/Yuw3NnWG9thJhDFRAAk7F4rJrJOWVl9WC6QEfV
3N7r2X2jOtPtRI3Tq6as2jp5hnQaK/8uwuW3jlXfpp8wxUeUug+4fKO1z85im5OKQZFRe2l1D+y9
wNKdDTfozoprPpwDHxfk5LA4LfKKdcL8MA3hHw9/+xmkx48IYZ/nq3Z/LAkMyPD0+/gAlryD5adL
tEPBeIabfjxac/iDSuAw2NU/nyOMpaqjz/sHnVJtn0kab3nwK1YntmvTXGJaHgoo8LPGSj8FlfEe
tUa3tiBpUW2bUx9cl1DWlTKXAL+ft9U7jtnJs+ZCoZYolF0Fcy32gXBTz4Wu5RfLQ4SaVemDDtXU
COuTgdzcm3SJ7DHDRbhEGWRLLXo5BJbveLhUX5YW6tKv/f0wzEXP5SlmrLtKoN/pGl+FJ5Jjtl2q
2nMBe3kjlYGdDYgNfvmfP/r+B+oKBWYfKt+d2uXdiLyghrgcLi3T5cgV0R5foNwtbb6lR8Zai17t
cli7MKkDjei+P/UPf5ErLC10OMPjVmK7WCQBbDyUyWub0ULmofzhl+x8ZGGhQhgwaF11vbgacwCq
1KHnWmjh03Oz8Stuwj8zOmA8FUfrnFTIBHC/smKkCrtdQjfc+VQtR2NmTJoXgW1k1j7Wc017yfxY
jr77wGK0X/HqCgJqKIrjRS0hm3czrduZEGq46p55gV7KXD1MlobK8lyfK+6sTyY6dsZ6nGv27VzH
X45EnXR70+423VzVJ0O5Pi5Had0KD2PsWz+/1Fc3bZuF3/ksy8W3JLVE9Be4QMdcrrV4BgHMVxuU
Ntywy6dfckncGUtIlFniRXPNsJ0vNbxxY7kfspRutEYFNpkr2fPD0m8s5xLk0PjHQQ1gnC8tyAlp
IwZh9sD503c8hzHXOAHhFkdtPlqe5qKsvdHoPk0HgzQmFNgWBqX3Jb0mXgry34dzc0WG5IUkLmHF
S8/ZXar5vxUOyw+Xp9PMsDfr3M3PXcY2fNFmqFN3ZhPng9+iKq2wZfBCP3sNQ/rfq3r+BMsHWj7L
eN8VWnKsjJh6vvyuwc6lU4aJ8ohgKN9ZnXWEOt18O3bryE1r2CsxQwlGYkGWyqrDF3uMC7JuoEvT
NOVG2dRFjOtl7iwtD9zTfxxJ1JxIFv58vvwaLz0/JEdhQC3EHvnPv7PQpE7e8pwkk6x+/du7TY2R
HRr1ayxHPlsl5ubMciiQfTCKw+dbfhj3IVHQNciJv7ySCE76PfPDcrS8sB+Zh6neUOGfQ6z0uPNK
04KkNz9T50ir5cg16teqw3W6PKsTSm2eGqDaGKbS3JRKHhH9DHTMYDn7/RfmfPS3p5aW71yLUQV8
N7X6329vGI2ySUSJf3f+bpev1XUwTC9Pl4dh/sXvp397SVhM5r6fvURLg4oyE5dhgZDUU4Kanh0F
T7bZAkxtyOA5ahVAtCCgKbS0Pmyz48r87oJIMlfs2ELsfltIswd8jmwI5uZ8vubLy1kOKeOCJauY
E9riTlnO5tL1+MvhNOsCnJqddBT2O9o+DJJM4TzioRD7BHXu0k4wLNhkpaK+/O6vLf/95Wk0d2SX
o+UhLKu3aegM73eP7e+ON3+Q6s7plN3vps5yhNXZG3t9li5pNbYutfv+wMsvzQZ8c0kNag6yZIeH
/mppiHADhbMgkl4USasFQmanJUUMs3qGUf8Yz0fL0zGo2YFms/W8nS0AWn/oBfFNy4PBrM/YND8f
NOVGD1d/vwjna9IKuuq4XJMm9Te4o+L2L9f3cthGlEKTwXLWy9PSCJNdqmmnv7xuubLVVrvRTMXY
/uXiX17z+9+otJKI2KwMwUzw70Yh0KJVPrKCjbADff8Hlz9prBKqHhqdEsjeAClpUbPFcxMrmm/q
cD7629PlF0ZS2P9rdv3/Ar1puqr+l2ZXoHVE6f5LQ+aPv/mjIeOo/3CESsyQrVIY+26t/OFzdcx/
WCqbZ9XGZmrZmvO7IWMAY/vD12qo/zBMG38s44eNE1X/7/RjMK/ypn/txwh35snxbkhgBUAWa8a+
fbzfR3nQ/N//o/2Hqxeoagon3TdZ+VXEFZa8bqVO1S8aStxrOptYN3mKsuqsGvBGwjAimKXvjuk0
E6CxppLg5AUOSqJsJJAoZYdDDIca7AcFYBCAJc+v5yJj44bUCLQ7RoQbZ4BNEhQGSDTH+FVLtdxA
uPmarOqoWop7io0+2qYhkqAiFjcKDfFNI7AU4Jyqt6Ot5FvK8jdGEjce9cXSG0wSeCjmhZ7ROTeZ
/jpoMGLNlAot/AxC3MzbUiG4qUsgR1pGc1Ey6WxrwqZX/GVPgSdG3uYbh7TPoDUl+meOTnwTT8am
SYh6jgY8/PpNXogfWi1xnxSTxm+trYzVd0KSb0m1pJbXIJNxs4OchpaSVcdgWjjXvm3WETimtT0H
psuBiphtarsIZMYmDsOHPuvvKhTgK9oTsCwi58PNVIbFMfTwLmabthHEGVcmRuHYvI+Tiv9u+dS1
PaD35FTkE5kquIuypsEAmUkI+qXIwFcPYu0G3bDBV8O8IL9ECvcA2mtkGogygq2e41kete0QixyS
TjlAwabynyMMS+8S2PYY+w5Vpk2Y6ZxbtZiendCNCWhmgOwmHJdB0Xt1S+VtUNtyXaXauqtDuAoW
PpeMIVq247gadecz66ObOlF+6b2/aZVjocY7Qw935mR+uEhk0zx/yfEaBgWLvs78SGxk8UpbXiUf
y5/qW7trX/xMnKlhrSPEyRsrYeSOSW1dV6O1AaFxNym4rmCh3g+teFM6mjikbhjirLfdJ2kF9Om6
FyAwEJ2RouS2s0fP2XjspQhiEGdBGd6rgHb5st4pMvpqU0n0Lq2JMEFKbZSfUHd2QkReTw1tZaB+
LgqkvzkBsONIKqfU9eA0uJLwKQ19LFPV1qHx01dBgMqmeTBRuAlVfhjmF/leiEtDbDsUzFdaIFQv
8fnW06Ql0FNrLw2rwwMdA5T2Q3opnSLe6p2vbbPc1AneomPjFPI+DhExR1gyLp0aH0Qiu4e0gY6a
VHsGluxuqE7fBJtofBxJst0rMf7wRmmxTZj+AfLN69SmcMakiR2GdlAVIgWMFXFy9PHSg7/GsUKh
BYUg0FOwJ1hAsBNH7EWcUD+pCltY1E3HCqbHrqFX56kdl6/0m0f8EOEhDCu5yTvCtcHFBbmXtJWz
JoFpNlcUlyZR8coE7gHA81M8Us6MbHhjRnysSEc/ky9+Lgqu3REi4E4DbRz2+FPDvj7nrZDbhho7
EQQ0RoW4FolTr+0BybYLZNX3I8XzGaW2nd3cQbpT99qnIkv30CaBudHQuKLholVUQJVyZWIBgJ8/
dDneOnnMZC9JJ+UFoJsqOiyWszNBp+wI9SS8owNeiYaIxJ4EL3quGdMjlC4uo/AnYMtmXY7Vwyid
5GqpgM9DNz3WONLubK2v+J2BPjtOTgMmdFjFfrW17NeEmN8bs+w2qQXq241M2hnBB1LSfgfH+3mo
I2s/+3tXYVdh4Aw62CkDKExC5vBqNIOznWMSJMHzq66vBoyGDh0svXxLO3vu1ojulJabsUZzPY0f
tAujR5PWzqTVcKqHPluNWqvuATVWHvByG1WxfV4wadak8HmChJSKmc4NnbPMttn06dvwjyrN6r2y
dy8xZR3+mhRnRGj1flAFkGqVFW5iPbfCILCSgaavZhwjzeKxDev7ItAOQeKi5i9Tyu8D5nvmwhPM
gnStlGF1tYiSboL8yWB5s5WuvTOssTgVsjmIMPrBBEofcfLvI5RnOGzGO7UiJnAyXC+xxvo8CLpA
00RPHT5n9tzm+butjpd4FMMVK3AIhMr/yDAaeCpxGjTNw4sW/lTinCCCZippFtbmmj3Fk97Ez1nN
yq3JI+I+sK02UROB8Ae7R6zx1eEy0C20OUONqpmG2N6EpbKBv6h7jem4W5L8Ts4YpCgQ/XarVBir
ovBNcXT9VsYOqzVVYDAlOdF1YfQGzfgWglO+0ezguZcg+bEurAI6/JsStfga71K0aXXl3pzgptSB
etXc6j4com7tWs3wKnSSf6Dn3PeFmR9HNMc7LaQOa9jAsjSnng5Gg2+xUNRbp8rG05g4ySYYq2xH
+3hTxBNIragfX8NSuzChNXsohNFRAhAsJrZziaDDXvnNiTo93jeUCsnkw7/q8+ZKsr1OIg4jaULe
uF+AzjbfO72LDpmTep3R1m8mUII1ynfgdJLzh47qjHMrvPqBvNHJGPFas+/ICS9+MtdYLyTaP0kQ
O20/nlK4XpCf3AdiUIjsceqXZEo/etIWiLH27Q3X0n5ypq01bFx9YsHsklKCNvGzmZkHwrJe45Cy
mVbGN4NLhWQ4Wu0EZ9pwJWphJTkHyMBhHU+nsvOMQelBY8Qj1T/36oRzUdgdsbtqFTsoJuM065Ib
JxYX8KfukaFaZyUib9TcdTadUiuPKjc02PoW96uNPIIe0q4uknaDF8/gi4VtJdiOQTsgxDKYQoXG
pgETAuWFB3rM3WTQD45dHEKTQK4Xm/plrIedVSg70AzOoZ6YA3sljW4wB++rHmwfRFKkHa6HA9s6
0UZldULiDv77pCjf1DkhYIkJwKn27kAb1Xz2Ivg/eh1jm8lNW2Y40SyB/5eaEN0Gv4nXkgyjbV1k
fDMuyWUTgXlsb+IfiQKPD/HDPC+RXj069LHpGMGITcL6GFsWTbqJ0VJV1R2fIXwJ6ucu/NW0P2AB
gWR0m35HF+gxsCGp0yV3Q4PSTG1n5GGykNBDLfDqZGrWmKjbfWkFpOHRYYHTf6DYyUJupBvhsxRR
1eam62PQlnJUEAYXF02U07q2ifBht/NOdFq3Jg6Bc4xUHOTgQ1SnJz9I1JXQrfGg08T0bIrunlWm
XyyH3CNYCrFREwfeRc2XMcUak+akv9R6Try1YdJGVZRu27bcKkIHAEgEQFuah7KIjiol4F86/FvN
pumVh6+ADbSdBeuAPt3EGgtN3sqnYcvqqx891pX+PhKss3XarFvEEkAe8uYDuWOwN0qTojth1ENG
oMVgz024AXf1jaNZ8qT6mXM3XzJlkpp3Y39Phy+jtp3UG3b8MxWMEAPfl8DPABeKLgKDphOTLvv0
npI5kDJWt1vg7ZfRZqmvj/5uAICy7jRb2Um4L0htbBDyeX5b5+QSO82darfNbabXxXUuFU0atEyg
/I94UR8TCwVxLUvK4VpFXE9oj4i4DQhnLqjCIm1dT6MPRSfXohdjQSDHnmNzCZQ/8QElp9FCkgP3
3/VMCD6eQG1R5rp+da0fWdjaG7/UU/r/NOXDhujnojzLTH8z2dBiSAjRFPVJz41CerkaOLgLmKT7
bsJN4OfCw/SIWV/NjpozXotsRnVK+0cv6amUWbKbpvgatOmm16gWmXVn4E05jCxdFBRGeeTeJ3n/
bhXNQcGTuu6kf1HK/EvNxL6qnslS+mnXACYJbO90/YCL+6c/FF8hWBMzenOd7iojuZ96thvPtQso
oXjvIxPMZbsj8uwQme6FtelVUaFj+mAW/PY6jgSchEizbIKGWjRDBouIzphw/dJmkg016GHXRpQc
FNA3U71tlXZHw/jZHBuMZbG+UXEXUctyN9o07aEs3RvEUq4c2/5Jw2zjBO2ZMJUHXkg+eh9uS728
czLrkZkWJVL01bPwXqWyefEbAzdp2K4BUJySatjpNOdnC0iAHkS7IGgwq+f5RXqZPDmmux9lgU9x
uCcd8exkpDnlQnsAdnNq5hzEiNY8/BZmWsOlj2bdFdI5cmX/6kzXCwKg+9CDypIaWE+sSK92iIYi
Opti69TlA1kRL0N9h5Z4xxX7SNKCGatbRXO8aQpOlSG+LHHbGJjd53+wMpq9hvgKTexp5PcmKbj0
qohkEcl+/nfZUEM5bchcYY5XZIBw6KGmHbsG5rodFIrxDiUWrOJ0+W3DB7kwx8JYpClU6nyDXCwX
t6s9bCwZnWyaMkWBjzgksFKW0Z6OMUziAsva2IKCgfkzCXdnUiyaoK1ghm8/CijozqysSdznftS9
Ntfe8O+94is+j8AAteq9qfsnwDFNcm/7mn5TAuOR5vhBnvlhcn4gInzxQ6qqZfaYd9F9njQ/GjHC
5IBfnE3nsC53tGj2ZVP8xBR72+v6xapZsHR0p60wXum2hNLgPFoyN+asiVcCTi+WNPax1h2y/gGU
oNexxGFBTxqYaRAxKWnB2qA60kezT/fhtayZXCfMOEpmyI1Sz8rz/MCOLEUxgwSabAsog6XD3RAT
RlHfKnp2C1Flj8+T5aEKObu1AXw2o3vFKcma0saCQI+kPQmk0muLqIJBWSn3fTnfkPpt1elHC6Jr
wBBBvsyFYpdXUgFHI33fZANfRjs+ZI58dKbsjMgLX2e3jVt9O/c9h7yFm11e1Upea93O1mmhoB2o
bioUCcjSoUlEdMjNM6WBlx53u4LPORzMnCvHOGZN9NYl6h3tW5gj2Qb4JMn34t5Sutcm6U8MQuu+
b75UMpyFgsILBi6AQdLXwrNglgYUtVK17Ie0DcJ6nBtTVF/J+FhrRPOo2CcaHXXUU6s2u9mIzfpu
JRznExTzxjC0W9cKngB2HigFY1R0j0XHldZDshurbZz5fAPMqWmW3dajsw8MBJR54qx9Id/6MF6G
zDwV2yZt3iBk3FtO+I7OyfLxV5vdRxFEHhrgh6xoTnIofqqGuUXWv6l7qA36LkzSK0jDrYpcXDRs
tzJs7yK6I45x3jCC9Wt+aaZ/RzvthwpzyRl/2G31HDDATYmFHsZ6rFNUlRhwuf6dpz4TT6rWfLqt
8jNo5TGnf1PQRipc9xxrxcYaPmZusIrWajVfLIEZvxVx+d46LN5CcYPYEMVh+Gr6j3kDYcdQ610N
X3gkX1AU5ID2pAaPg0s+CqjWlcwa0AUOLnD5Sx+45dCLveQj9SnUOqyAi01pa68tYSYZka2N4t6M
LCbyEjozvU7GNCzVSF8SwyvTt06J39F2bohffOiK0Itd9SxFQeqxm+866PiKyh7d7B4YMHCRIxVR
yhE3NG0ga7y1EtLzsnDXGNVebSVOZ2Nr0KfRXf8hjsNDLLRdoMsLcbqX0BpRrd2OKHZycoWgiNox
WyKsngyLexuPdUhg0GZUmpMiftg3FBqvjs5qhOJYz+yD1V5Gz1EFW6acsT1JF37WerCtenGNElzf
bHg3CyVFslqq0n6vOTliuC65rxhdIZm1a9OFw62Mn1kKZiWs411AvMQqIbePqsSdzJGmVonyWDNt
4qIvL7LWj5VqbAvNfp5Krmok0ztyzLboMw6FZpFGQFxjBQ7TaFZNmb+BNEIKXLNpoz0PIkEnapp+
wf3gUnQyqm1k1S8uZJjKqGf9FbCPTCD8SWvUKDIi2W4Y9oGypyIH0QKaEU1plIWUCMdyaHdEM/3Q
CgsZJ7xn7SaP0mvWZgdLwdPfDte8V67ZrA/TGk9L2BqNFRGBTwQvP+VWeZJ2j7wg3sCAhXqRvxJn
+hhn2oMokRBW8lJOxOcNPiF/RChEBPmwJSpMT46EOMwLvcoHrso2UFh7tFkrK/Y3OBJ3lHM2AShv
3T5XWfsaGjuoO+zBxL1pDLfwOV7D7KpEYJgEMy67PxXCvxySfQ03uTNetbRjmSxODdeIoVrbijSA
OKxfSVB4LGGDiV3AGNGP9oXS4w1mG277onluWZ7XUfPDsYILC2BWWuC+kGLnvXVnwsPx5vfKVXkO
qVLkktzzNlLudGuT2YTjwjyPjeXCtwdULWXGWUHQOZgCkS1yTL/71eg2rUZjgzKWbpCE+jHc9Xy6
jolCy0+j3nuOWn0FCRhqqWs5UrqXusovI7oDmHQscfpbywLnXM2iKDBFxNwGyArG83y+qq54663+
GYvpj6xJiVUzdyVJmV3hiai810twSY5KTc2S2AjkZyqCX5A0Vq2avvu2hoKyFnC1jO7eT9gKE8cO
A7dB18UakQa1gTmLV0t2UZboWNEb/pWsy4d88O80vT06MaCVGAULK6zioa0fwLGYZLoScKcwkXb5
Rh8bWmhAgrRo21DJhgCINsikJ7/NS8qTdQonf8Y5gI2ioBKtK7O7+NoAjiAnRoQN+kMsfjTmcGXn
yoKJrAPHlnfpdLDd/KFoEoarfnqte6AtdlHu6BYCT8ivsNbfWh3C0UhKkDSyz6SRx7H7Qn8+D+DP
aW+JjZEqOpdsiv8V2sSI3Z3tBIxp4pdOtU9doXNybVWzq4fciLDN0m86May0ticNqOkvBdfyMYVx
1aLiWdtR7xyFOawUuOYXqs6s6sgKHKrZi0h1uyD4rYhZH8Gl+5VC/luFrb5v3Il4McVXzxPjJ8r0
FgBys4UT5N62goRZ12Woa6aILDi28NukDPyVa+JD7yR6EORBB3YAK2fTt67NzhnCh9Y0D2Oh197g
IBuCxbDvgAtjzQoe2RH8nEKRbKsmxkzeUzIPUig2dUhP2AmJughlAndaPMaWewvBXUcEbdxag7g2
NZ0311Ce6WCT2R0Ej5My3pJB+uybdslpTwgGGTtlQ6Cr2MdlMoIMI1ky1TXWzTkxDTGSFJvkX6Ry
+MOG5rlLUhc5oP2iF76xjfLxUDNv1aSR0xRk+cNWL2ItBwg8QIFV3ZtQrNZ1GZNL0/XkaWT1Ngsg
wNeE09FVwWGXlXAzsDLsqqrhGyIhnjJ7e7PyS8J23bDCqNIDf0o/aDK818ON6EB8C/upLrsIIrez
z21OISooVVeUtWBEk8nOiEzrDNqEldDcwwlcNuP/yd6ZLMeNbNn2i5Dmjs4dbxh9z56UNIGJpIS+
7/H1tSJ0s5SZZve+qnlpEBYMUmIIATiOn7P32jmceZoGCHzCYNiDiPoeluigp6zbO8BRqd9Ke5+k
qHPjjATNtCJuxRDr1ifUGnmZ4tMg6tNrYPP5sf/NGShPg6gkdKOpYTtgv+5GTiUrsU0oT71NDQVR
wUHTaPbwvJwieUq79Efcz7sy9ZoNSUcRZ2rLTc29D+vxZ6Y1t7s3wjbZARRIkKwXUDivRQhyMHJI
xL6eyXXNWKTVZHpN0i7IDNLmutPtYgzQ4OGzgN+vNiDMzUU9I073uT1lXYizZImMej2k9X0cW8+j
LF5DMI72fT2XR1Xmd2Wu14nklHV6h4G9P3zF0vA521tXZzs3DStgZ2iMZns/X2EysMnSGd6x9DiC
TgAQdcxfS4CJC8OZ9p1pH8u2eucWdxbDNC5BEWFVqVFrB019LqRJCf4hgTzZxMyV75nZrDptVCsa
y5wWmAUSv3lkfw1ctk1fOySmcGzkDCHKI7rQ+kxL5mEIUvHIGNYaPXzk7FIgfHmmViI0tjYpBC0f
QcYFnHnmfmToYBsoB0f13Nv9V7/JFqS4o0ZP9rbr7N1AvviRSz/OkHtu2RCNqugy6I54FbPdmS15
LcP4ybaK0VWXfncJdkwK7BFDiv6SRN6v0kPQMA+rQcjHIY4+BR5IaLBPsPfezXo6x35CrZWPH2J0
dokeXq2ITYlSSKWaFzheKCHrD6N4s3o73PvceRuSvpc2VzItaQO3cZVtOBsJ5qMv6yykZndRJTEJ
jfYm9i13EZvGuwrEgVSTR2Q8S5ogi7AfLwy53ly6hYvZHX+EYf0Q0fUb9CMzlBWhAhth1NiS5/op
GNNnM+vuJIRUEYcPRZcendYvT0Mr9nSYe3aJUcVNPMMYELTL0nAPUzEyCnHrPc3pT7e96hYDNIFX
ahCmIQ++WuGa56pPvwfU98QfOw/QObdjX22I3+Ufk/vRHX6kbvLV8dsvQjh3rVHDRczSJwImEjf+
nHL4hTQ0cLss7JZ2unKOwHLPhueuTQslmQXkCFDppZYe5p952hGY/V3aYoSNpMRCorkviXNaIgZ5
aiLMW6r8bo1stTwxU8eknHQzYuV6OAM1nIhTJyEAi8w2K8sfRlQfJmaK2AkudhE+RK366vXei++m
2xk+GTG25FCIgWKkbtajkd1rw66RB7WvAWwjGZPH/RJk412sCHz06nDnznhTu7H4ATV9L8f8vs+n
dSRbprI2mMEW6itdRYspRXTNQW7C1U1ReXvw6mRApYbs8vZw01v+47V/fPmPv/ZboelHzTaZLEZP
maYUdZ+IQZQbMXMI66pXv9A9N1JPzqyAEfP8mMME+KVF/I2suQkSbw//g9dGhicpMDZMS1co0U19
SNKou0IWkC5u+rab0u233M1Tqt2r+aUWXd8e45tg8qZv06MKVk4IR1b4JUFaN7HajeRij5kGuXOV
FpWZgn9wezq38s639bj5C9blxjK5kVt+PWt8TlbfxdfuEUtYVnt90y7d3uavpzdb0u3r8opRGmhZ
qKsP/7fQ8KYqvD3cXrs9uykQlSZvgeXyT+XhTYNIGFmKHcAeloWtC+Si129jIiSYtGWiCXn7Jo5s
bZMbG0a6xW+x3W8x4e/XcI0Y5LW867K/943hM0VAuXfrYhX6OjnpgHacsqL3mfEN+Sp4K5w2bHFk
wW1CNOVNbEVpvqWCJU439KrM4UfS6oFdKg+afU/aFNURXfe08jxjPc0sk5aDcScbazwQifT3MP3u
MP5Ph9qedrIWLK5Tf0nqERSAo0bgcOrr6JQrzDK7kt3yohidN9FP6aFnExDDO76oDNmc2fTTei68
ZBu4eyMlowo9pTVq+0COy3TR4/yo4yE5mLbfHsMiOIipeq9BBez63E/YWy9iZP8XcGPdpUXAx4rq
HpkyACOu1bpAfKbI5liOjeTXgOrhcuPDLDJMs0T8xtSkiluVNppLMWXQKpuMzocpAISLB2uQzaV3
6rMsUI3MhbsvzbnYU4cvXlw/Tc8i6Entaq1Lb1rWZWoDrn6LqGXDvZut8qfKkmjNX+kumZOsSJo+
11HkblNR3EftqPdKWv4pMX0qIGvlG+M36dFG0aX5ozHb7IwdEQokwxfIiS0OinOMPYJuwcRRTcgu
7sOaldprvg8jWUG4L/M7A6vc3UzwXgdQr6/nfqWv5FuS5Nety6fiEOi7tEQ7r5Mky1HVq+wijGem
SyM05KAm7CllpEK7LYcYveklgVLsz0Gk0pE+0yPdB1H+aAa402ixTSd3R4bBT4sWwcyIDVOOh8fJ
nIMVnbx2NXFjolTNZixFbCXoA2RrCbkW4OV0kSMD4dybTtH1nTB7MpjOUd5IoYBsKt1tyQjmU+lG
stTLrOZO5BH41ptfuN+JHW26ZwqQtbh+iEyUUJowUMmYyfFTYc6ZlVSutb699uvbt+84mQpXY1dw
YDAOgoQj0yUbsjfL058dDqYiq6hd4+LJRswX2/XFJ+M1NvyXEW+cMX53K+uH6OLniVzkBFQz++jj
MMrnqEUWjxnrtbDAFRte+Q2fNe2bma5sNT8Oc98ds9Ra2YY4OS2VonSHU8EAZmcoyNfpobSiU5NT
58W4T8OU1rNV17gIiR8U8BsK1b/Zhbnrk7ZZpcIs8WNAyQvxWrg+daoyvMcqIKGviEIsMbpngiL7
Z497lTFqkPYB86Rhuq9kU9LQAtWQ41vFxK1b53Xwh7Oekq+DgV0Aet5CuM29zJDOSMgPO0bblCUY
WPyrO2qIGxtXYnkHOLdljNpDa/aImwLx/1RG/irtaFv1CoewlScQPb3yY6gowlQmvnVluc1U5hEu
ZPUrQx71NbrKn62fDns7KM82lulgfPQjbh3TWNDpC5olTqK9dO/9PlBLnHJwnovxCHVOL8es/9K5
FgDeR4CRaIHq4L4zzPSE9U0v0xGnopksyr44wttHnGlcRNaOLIQ23RX4/VVvvPklk1czzJntJsWu
dubvvs/llPT1o5b2eogfHeeCyPzZa0Ebxip/mepsZUzWqcKRs+4c9wGD8b5s4w9b3g/EXdMkZ2ZR
6PZbjuIjKdxpM4Gboxb4kZeFt6+ZkNwbY6hI22WkJkzzKIuNdU3EngM/WTns89CAxHfzLGw4QxyG
dNqOjomZhoqyMfcdg7Axl6hPW28xFATYSTDDEG6bhRVJTspiRpohsP1Ew7kgsIcqDoqDyGHZJtWa
BoW5tLLqhwrsd6XAEnXMKkVn0ZOMvaepicZd6OBCrTE0HgHL9qE03zqHhovTHDKlgn3UjdaKfN83
tKjkOzLHRYFi19VnWpGCXvQo+cOfkjzuhSLNG6DuPZb4ssc33E0BWjEjkmRYC2gAbKCNEIp7TcUQ
EpZzLSUbSxwnh5GdqaJi7dadXNYjnYhoar7HuqVTX+acNw7bMo8JefCpGzc/KlLx2PIBiw5cq7gb
r3Z2c9I75c7Vjt1u/lg35QuKqffejn/E3adlOw4s0clfuXOwY9217zMOVubQ1MtN5Hrs+JkHjJik
o2mVehPWIL9tN9+hx3Zg+QNsoBAPpwrrZduOdzIcu3UFAXNV+egCk8RyTs730LDA3rOj5OO+KwPp
fPUd3IjhfOdGGegFt9breCTZjwn9og49scYXw7Xd0it0Tcpmmh7hVAZMNDsD1zqYmtAqPWRAV6qo
T2Z1NnN2uUH1kLL1XBsmYeG5z3ymVtPaM5oPs8+3gZHOz8Yc71mRQpgu+cUp2mgbCPkUOtTMZpaP
S7Q9/VJ1FRm5NvVbmv+A0k3eFA5ZUJBWQkvXPccOEp3CP4HLuNhBifLNg/6J+tlmdob2ywn1WpkA
bifh4WKrH2jLejtLS1L7fKLawsc08aOFxaRi7QE5Z2a9ozOkL7B+A87oUuzjENYfwrBsh9miXWvH
gK2WFtmyGYeDZXU/Afu9ZkPe82+7B8c1T7hi4te0uwvt5jMY++cK7QGOEGyhgyBAyBfbLvbv6bLo
TRVUdJ9bPB52ZkOxJq/ED+R7bYwYpIkCZEPo/ijoAC8oSmHMmO1mFN6naNFk9p0xUP+ID7+C2nD1
mNm5rRdRi8YxS2lP+GypI7cSmyrfJ/zPlvU1zHbS0j8awY+8UcjrdIK5GhPiMeK+uyFgHWtDaOhz
qIU+T6mxkoOtMN/69pqAkQSxuZoYFVvGTqimWwUa+1CLle+gyL6D6U3ztCEGlZYrXrsL3Zd063To
dAR5vuuqSt5TiB0Hu8E23thIufq5TPNN5sY1jH/efWIQeJIUQQZR6G00nOj465Xry3MN78kMny2L
/2Euum7pIw47unXFrQpO37jp6urt15doTra1LcErAg8CSQIoILwWf1PAxAJm9O2ZSxN51zvxeiKr
8RClHhLO29O5puGcpUFGypN8zWfVMjnkR24PpCYXmzjvvvDV1UEaotEQ6bEJkEaE12eRZuuCw3o/
0U/lEsz3opzzY9k0xSoyaryM/szWvnVdQPvKBYzcTfZCOcyF1Th/m7IwZ9mq8iOLO6ltJALwAZ1K
/vfH+vpQGT68Rsd4u72UhJr8WKC3y6p1MAUOTRbtK8PBjGZ6Ox00G9TMzfH20IMxxkCC71B53c50
MWmo+soRz2NxGMgKXKS0QVbpaNKq6uNFjtM14BNHD2ggw8r5gTjOhlWL0fOY9l1xRFtCDAlLIOd1
9i6D2uDWley6SF+6mtydMhvRilSxvUpE0hyRO4pVVyMVyCJOH0egxIuCMTpaQRHxHuMPtq2cD6hI
jwPbk2U+MriIiVVM5UjD5Br2VgKSOdJbAPYgOhQdpQn81yooJa5ezh74wIrugkfnsauO5jjobdEG
p/bq9oRlXB9zpzGXsgmuq0vAIOT2oorzFacUTXAg2uzcVb3WOc50jCbHRNv0dm6/MKLjVjmHYrSK
Y389CMHIwACnyLkKvG5fk1N5e+8x7afj7VkbcW/tYoqoZiJsxc+iB4JtN4msP2C/z3uPmW9qRvW2
6NW+LcS4EdVwDG0sr1VJPUOg3V2b8QYgqXwxGcGvAOacyrzRACV793rb/la5dMCayiHROKCcm0z3
Owd6g7EkPTPWLldab+CWHQPDQSml6Sa5Y0C2XYAbfBhGpBLDCrpjtLEf7Ed/oNabvGobhe43q29e
4wwhtCGaTQYZZtETErowGxrmKo5//h+g6n+Sey8hOBHG9e+zv3bfh+9R9Fem1b/+yr/cENKx/4Ay
JR3TQg6K9eDPyC9X/GHari1tCS8KUpT8bzaVaf5hEgYApxQ8OAMJDWDqX9YIqf8g7w0bn2kJ9b9O
vMeS/TdrBIFelr5xs0xXaEIK9D+sEeSO0bR1AvNJlLFBmlwK1jQtpkWcy3MSUbelpHgsyiE/yraz
X/BNUwR79XRIMvKfejm/Ng2D4NQHHWRHQpIobhMbKRD1J5VxFEimqTiutnqPnN2xpRIu23aPrSpb
5JUTPA7ayE9W0jwjpdiIlumvjeZ6YvN9EMCokHyROe4ZdAtMBnmdZCLq95Q9wdDsJjm63zSbG1Yg
pZaph75d64FckSvjf8oHtSNMOl976F7v5xE9h3CLdlWEQDMpkh4q1tHlLJBQdAOdu7aJ9bntgvXc
uC9VDunea54quOu265fr2WidY8AUfeyC3Rxb8w60XYPSfoHuuThKTMXU5k69FJEfYAhREI/II1+E
9nXu0g8fDesZMm2b2rns6CUO3XYw3PfWmd5YvevLEKgH065L7BTXNRVI+lAl2cPktCmyE+UsmDvZ
C4oxB5hFvLIr1b412v9JR6NfuBg6N6NFRJGwcYtEqBYxNqySIUHn6nXsf69hvWMcbeJ+6BBoBOds
9Pt9rGixp65NAs34syiGBFK48cWICJcozPkxc8YJS0kTPOURaizF6DSs7PLc18AgzBI6Y5yLnwgX
hiNc6Y+49VxSEIFd+2NM6IZo2101z1RZCiJDG+bbslAVxTMzwr9cc/9KJvxrGKR7DXv8zVy7nciu
qxUXhyAPUWqupr96fDIm7Gy/G/cpB8CUCB93r9XhTSUTkf1ojx9AkvrD76WRHH+jMCcxJGMOmdp0
zEOzues9JKNEmCk0GgVAgV4+KCwyq2burXtmHa4XkGJUIr2edHBQZf8QJaLfziFu1RRVE2PfaDt0
8kLKV7kvbQdQfQu3nFlHMFRqi0C5YCinIkSW5XzqvUFyla0FqvpLkTXbEDHC2k27aOm2jLZIgYEU
3rw1FN/erF77tHMekS6v+3n4RhEerPqGU5UQU1RU7GJiSaKBjWPQ6hBUI3MzEaagqs8tZCtUPN7T
fz7g5jWS8O9H3BaEXmK10BjGoO9dXVd/cVWV2tUB25f8SRF2y86jVZicGZUyGD9bQbaEb47phQCP
9DQmJSKiybgfiXhqhYH/NCrHVTVByi67+sPpcnoYaZ/vLJnVJ+zbKNjwhsoo3sQa7T08ZebLFQMA
GSCLagj1OcTj4JB20y2NLrbuZVzsu7BBdTe+B7mdHNKyf2uIaGBTHN1XIbJYEdHTmXX2Whv+YqCy
eTHLQh45SvnJMK2t7gJ1SOthaQXVeO9onwiE0dwyyEdrVUoK+nygMIlmuZhV+ZXN1ylNy3ybdTM1
iD415Uwvq6jbdYWietnr8mskGn0dvB6869BMzNZn7nanoTblTrG4TSjWt1kvoXDkcfE6BcPJJpfI
yYRat7bRIo8iQVqP5SaMS7W0YowHdlB4x2nKgHERHx6FhbVIs9A+xGwBuQ9dUkgQyIEcb2W1DCGp
FrNILWVf4D4pSR9uYu+LugqjCK1IQhqLpf2SNUX05Nj9nq4R/rYmJg7JIjKvCB9bbWikr4iijSG+
WmACwfyMIAOkwE2bY1cRQHXi1Lj0IQinhI7tsXTlCyrdO6aTEFeaZFxNYwWJBZ7Nxgt1souiBi1V
qDLOZgS/cw0AKur0qiyrXZUm9qULKH6n4WiEmjtJzyU99+V0rNhsWSVUASrzFfaEK1SvWPqeHpY9
GdSbShn6kFvoCQJZQvV2bOdJ625X9t10mKYA149DkExRfrYYrBa12RuLDnvvknb4Rx42zQ6Ul3mg
UkzbVpw5r5aajqxpzsmpcuh6xqI8diwmZFfn52GY8s0k5cbHBMUwfk7uxunBCjP73u+inL21AwUY
ZQF82HLreqpEWcmDykEVVhhhJ/5n9IWTcpdnKPE8p0U/70+redDfLDNClUY29EaW7o6LgMI9z1be
5DRbA+3v4hrnu4uF5YEnCpIDkOvlYAbW1p5tklBmxe0pCU7hwN3R1OU9s8MPzGvD7j8vA78yQX8v
vI4Q2vSQJSLUg+tnmp7192XADHrfDxhIPmKPAVoVSlLT8go4oYq9Ve/M+9mz64ek0ozNBr2qVefB
1F+Ghor2XCzNWjBoQNU/O2Tcc3llef8a0IBZSm7v+z4YIagJ5ynKDsgfyq4bT43jL1KnOmiyiLYE
QDtrBnOQ2FtSP0OrvVS6/DJ6SGKqeYQBg5YaCehEpHw7mScvSKO1q7bhnWiZtUK/p6Vkwv+KCBwp
mqZdQ3tDqGDlP1zf6o5h0OlFaErmlqXfH2ciIZfo5bHw56cKXt6mqFNmhaHPvz9GhH4Ic5X7S1x/
76Atgl0mbHK0GnvVFWO6o30M90RdB6Cs/VgxoqUDG/BEg7fDp3klGHFhnawSgWgr6H7EXUtLAwzy
tjVUtqLJTbAHrlCapoZzrCbx2mfht76M3l3MZluTfi7hssExk+jn+0DSd5yQ3KhhGaKj3uT0O9fK
dswlBC8C3Jt5GZeQnGYu4KPrmeYi6K1+E/ntgKa5tc9Djh1BT+Q4ZN5EXcZGGIAVH287xgiExzRm
AUi2Tc0naoJ3abwyObeji3ugYNtbBMN1zpR8FgreRTU9RoYXbmzFXkdYRvNoxqI7pRUC7RxBZ5Gd
ZM6WsCqzUzcrerTXh93Yd782Mx/j/wt+oNpJp6DI/1YtXE/Kv5+0FsWzEtp1TQeTsfr7STvQ3jaC
ufYf8dmhKekD7+i7pXecW7PZCdt8LetsZxjz+NgTbTN709l2NpKG8tKK5uq78K2tkaf00ERKFYw+
ahWZhYnKwhxP2UA725gfjamBet66xjap9YNBQMlXnSM8JP03fGQSidPTE9HWhicY0fheI9vuiVOr
vSXh9P3KvjKiqoK1zFIQ9Gc4nycz6DxGcoOPnGV+d6NBHltwjcTVX3kt1rkfH3JGIqfRRyng5ihU
DORHj46f1hTRfGhuLV49EiZnxEy7wZqRQdqBe3KGdcuVcx8TE4JcNVVb5TSrKuqMzX9eLuzrfuIf
B96+7m2kawpLmc4/Vot8BiAmwwBSkju36zEmbrQqWT2/IOLx73M07Vthh0jWNe4QwowI+4FTFnWn
0oGjhJspfsyKC3g8Y11dLawTvuNVl5SvwhcOFr7AWNZ2710w1+Lwrq1FoaVzyWthYE1Lj5LKYO8X
Qcr0rGyXJkw1yDkpewKnp2sCfexZojhIE/21zsPiMPdhuCQxN4d5ouk/iOapDUihmYHVbaiS9wbt
sl8o6H97ckrvH8HmLKlYwW0lpQlb2LT/eZAGWCL1bA/OIzUid0woZneRfGhm0R3qsBdbfucXEI4J
AoaxO4huHtmu4BSqemmjbmepMzwn3yZN11L7jgP+VFQwrk1QUalKqEqJJ1dtLOkQeTM5aGSZWX5G
glyeu3t62P0Bp+5ZVfEbinV7VzSnMOtPAtPGpilD5DDmNagtwCnkZt7Wa9Q7kzpnx6o4PyvkP/Vo
efuS3vysm+jU99mKFMhpUQvMWSUV48rU2YhlL54usP0pGqJeMHlpkLPQbCMcwz5Uba5PmcCsg/Co
20/46RY6ucRBFH4xpOPs8uitN7r6FHX2ZuqS8KxcK1h1U2g/CzkRo5zM7jFrSAqhkGAhOeDC6AEf
ZuyvTCw1YT8gQR3RAMG2qxppLD1ciAuG9F/cgctyYK+zHofcWdQal7RdoMAbMjK24tyVR/yAEh5J
4LnGzqBoupf2EJErWONRatPsPNQTNlpgfk1BQl6Xdo+AgjdGCzSsaiv3Mhf4+uJIhCcGVV86q2HZ
IN/IKpJ3E63bd52Y+MA1oy7H17uMmnCgFGe0ZX32DdDHDM4axM1VntH2k+Cdt7c7kB3m97CJqlMh
qktUGnfpIPVdXRl0k8MUOam5mvO0uSBw3FcCtU6Bla9QhQREhR2BVrUZK+NQhu5e5HXwaiWgJ3GB
gBCtwkN9dVZEk3hj/C9fhpFA7rQmw2804IfaGOsmM2rWEHibTWvQC421um/Ll8zM4jukfJfCbMON
6XhMHRpWniCDUNZbxwbucVYx9xzsyFsm6fBDyQ7RVuEGxG/gQJrMLHnGqhlGJH8xTSk2JSGzqLX4
kh7qVmXxh1VkxX4aqeK4pNj2mphdtYcziNhJg0H9iWqJ0MehfbKsKduE0C2R1gTIg8ZAnDm4evGf
VzoWs38udZ5lsx2V2nFuDZt/7EhRnWb4W3oUjy7FwZh5MaaiTh0aOioXbkqPs8vSjzDLvlOJ8WSG
zNfMqinX6TBW28kHAydjl4riOqOynPpoxeTDRv69keUPthnnz1cxI1nGD8KMQxLSJ49mQ2i+eGg1
0L+4Fhl2mDOh/z+3JNNuRcN9+7bOWnULzilthn3oT3wSQTfc6cT/7HX/KFLLew6CfFPwMV/6xMdN
I+N649NAWXLP1Lg4i3Jp9nrECutAyPKMDk2NTDfN0JDvZ7j+zpfAXsbQRZ9n+GToDWpTYww5GrPW
F78qULNmePNKt8r5xUF+53TWESwBcwjPm5F2Bd1XRf4NbvL52SWkbp0GIlxXI0TBvHzo89ahIVOE
L9ZcVbsk4vemxhg/Z/6T611/WszGefR1uvfshgTMiHlT5bO6CRU89DITZ7BhYB+EdYp99OyDrul8
ONZb40o4tuQUn1zkIPs+tK8R7vCZvU59ZNfZYNAJd9mEEQNAi3FTWexyzxqO8lrOBDEK/hRHNyPM
EaAqJdNjS/o1dlxr2xAju4gc7lxR3u2thA3dKGeqeQg2mzTttznF3oKxt38xq8LDbUEqXohTZKvD
GtFAayBfGRP6GoPxGvWgKXK/FNt6kqxx8CrWHUVHAXPxmJvPQoQVAtMevaePPNYvYmfdueEqstBt
zri9EC16wcZHLovQ36UlH1YVE7SS+OzUA8KNvfQtjBErVCStMqxvGI0EIK2L1GMP2/inPnanB47D
ymmSj8FJ5VPhErnrkKR5iOiB36GmQM3dQikZquxD2nfccf3vRgEw1W+5IgM5pHvsmNbVInL07Sy5
AFaDB9ulL2hu32nYyHN1/aqtvCMQu0f0DxZSbRffdN4m6wDay8aNXrPGMO8a0Vj3fmipJforYkAZ
YpPjmGk+Qi951KbCz12w/baTn349vLuVdh/iV+SCwSFsELJDrI6t4iEyPqM21MuWac4xTOndBwoL
2dQ7Gr54oV/sOc0wK7fV2ohTEjmHayyh574aSOZQTXOvTALLRdeJETzk/js22bQwr1SCdIIp2455
vA+c/KUMCnyVIheHUjz3Vk3JU1jRV91nu6o+M8Qp0JI7etMW7ae0Yn2cMibNqkVmNifE2cgwwpPd
Rg9DgDLM6N1NgDOL5bWcXhOf047iKAzb+Us1IuOCtpCvMoc09olV/MREKmEi+bUcM7W0XQVHMnZO
AOeKe3UVexj9mN6Xdv3UtQyvU68iRcDx0vPcgZXwCFVa9NFITWagxw+6+C2PTOfqo4Mrob1sC0de
cLb0ZGaYMvySSVWRa9+r+9gp6TnUn/QpzEsYlN5qjCLif5Jw3ngqdbd2bzeYM+QmClr9vGOoZWH+
8/YGMqOTtsOX2G+NdRns0ritd9U04AZpnOzo4i5fdeyfYNrZ/i4zdLORNWNdHEj9oyw3GRnIa9Ei
nkzzMJrRY/r3o0PjlOyRdJ8FfbvqbMs/2ElWc6Dw/CqJmBciHLqcEUpLWw1PYKvSs6mncWv10yHL
0CrdyubJ+d6mZb1n8455Ykpwx3vxNjcm84LrDj3AtuzijzQe0o1ItTiZlViAU9WrQfnwf4pmGbjk
MhtDNV+GnlGjV1YWDC+bYlaQ6DpL66sC9okn4KuSs7kTyJX2nqRISMjOXCaRGi4yrr7NNIvXwsqu
er3hkRmCx0Hz7rlYsK6LbrikJQKCKrd+plWAtgvjwZs95XfB1TpglxVrmp3UTNpBsnmvKLnzL0Be
SCVMHbEYw67ZudTuv+6U/xd98v+JPpGuNKkJ/v1k6QiL8Hvzt8nSr7/yZ/CJ/QeUDaUIHHGYOZqS
MdGfwyVh/iEcm6attlEf3bYQfwafCIJP+KNAqVoe3+E9/Mndcv/wPEHznDPDxWtvy/8NeEveuGF/
2+3xCyhLtSVdh/AV171udP7SIq5IdU/jAKElCvK9FacCeEknTqodxgNECzCIyBzzqdzKiZXleAPw
2c2VtqiuUMFOabK9ZjSajRul+9trN4zf7Vkf0UL7/WVhZksmJ87u9s3c/xb5UIaGKzFOXsOobs9u
CUh111mAi7Dx//ny7+/dXkvnCZnw72+zqifb0kqOtTKRFoe6GjaRjUepApRiRF/7DKU0eRzkVxr7
G4qQgTqdeJesB31D2DGFBlFp9iScxjgrZ7cq8byR4LbMxHMejDAFbGM1hOx2GTgzB3Ddn33bVVsl
KUFOddbsgObbqzlzxOH20Pjo2CadvlHMIJC0rtF9guO9RwB0O47Kz9lwaGMrRwLkbkRDft+/ouR+
fzmW1re5gf3dzOOdStERopxgoAau9QYblOxv6ec22+oK6r09pA5ajFwTrm3b7Sn1GU0pz/F+RUTF
JixLY5a0rW5PkRGUiKpCJCpBA9A/6he/38btrVFX/utd3b7kfbSbRgwP3jVHq/rvLLvbs9trbYF1
dYCekccAjKqWejEqCwzLWOuKFJX20oVotLYNi+ANrSGgudiLgVDzIKxhJQvCzcZ2JlUgK5n2tamx
YaP/NHrRiHzAiQ7s1SJZwymOEBnjbQaDjcLej9giVyWE9NlK1+N8leM7fbLVXoPibugOUWZtBmUV
uxGDXe8dvApDjIXkf513ECOswgcQ0tDzhTt6YEe1lLTmUdB64mCXDDiKygMEQxr9YZBOtywr+e4R
UHmLCPNvaMzrg9llYid0T1HHV1FR6I3uwvNf0ttu+UC3qJ/bsxtaU5JqPttvxIsZK5erKppDDdRU
unpvufvU69gh+ghdFWemB5jU8wsSIVxSdW8haEPp4egpbEQPAkBlqDG2tqb306syKN4RDZVsnuWh
/PXT5Q3RfPtJu/kxNl/h1yMrtHZ9bPsc3e7B7nx7w9CWwJ7e/ADBPnGK1iOhCQr4e9wOh8qVwwHu
LHQgqklMYQwUM0o36B3kgbgT+1waHmSp3Q6Dk3CTF+V/sXdey62rW3Z+InQhh1sABJgkUoFKNygF
LuSc8fT+wHW6dbyrbZd97aq9uZgkUiTwhznH+EbFEpyEpd+//ZZyFAZG5HdBI0DiYAnbrShJ4MDF
vwXb/c0yvJ2mAUoKsS+0bU9OgDJYO5VFYTPUESSAo95i54QVYTljiwm7jkBRtDVby2AWi82C6dHJ
BNjZOE07W+8jzQ366lmfSKBfBkPfG3APMlh1XtpTCI2K2k/TeNuUkzfJONbbbkTsY+BIxE7SirW+
+w0t02+heXII6Goluq4HOUS/SaWiuKphgjloNkG/gsawzLr1QH6tQR++WS0E6moYyApGim69ifJH
2iBN/ryRRZuQ6rncWJknTOFXOHOAloOFc7UjfHnAT5cOsQ66CAOPwGrL77LJl/j89gQvQfNcscu3
a7f7zFEa8P8k37ezn+CDZo+0jNEAKD/tHl0iErsaaBBros4xMZDZoEgN7Wli5MwGxdrft5RC6K5Z
lP3yTw1g9zZVBqR62SecdgR+60VqZpSrbAivRIIUVVtuEQG52lKQ7HQ7Fv5epVvulL0+bG9cWSkt
P6wiVjapEsAUts70hlDLygtc1ckaVRedXoVh+19SOcTugieL9JDSUGILZZ4tqQJrcftkCeWdVfkw
xpiO8L1ddPlhydnjlenM+II7TcwadgD/NfQWkXiYVMTot9HOjODVrZH3lKniYitKFeXicHwQ8N2N
EaJntaru4lKCVEalC9ZknDosCQDdwVxCbBGHbgPmBopdQw9Th6MUxP1eEMG/3q6x/p1h8HfbvLfw
la+cYOqRzZ59JUfFejOQ+x8wHjisoqpy5vWl0EUx7BnKdU4VaVPGeXYYIzE9VN6a2LPXEG/tp2RN
Lr1dvV0Y651/r8EV2wQ6w2YTkg0/6WiPozmu4K4rgRNmarlTZCU/UEPND1CU80M/IrQrBfS/eUcp
Wi86KCz0RvdT3Se7ICfAIVyZ710Qgc9bAwygRIgiI2zIUeSxZn8sUKzBvC43tWk+FGOzbZZM9vMV
Ga0kbbkzDPSa8joX3O6b9YpQ7IzWeD4yzrfYkX0KvzujEKe9RgIIohPOeD+wqhPJ5cYu1rO7YRKn
7ThOy74XBqz8RKYMgRpAqZ0XbJVauDFTerCy4SDJDLF1CzS9K3k4WNRd6mmTWrIrTVXg6SSAiOjx
+aZyjEx/v6nbzYiFkK8Y0161nLwjQQih3OM0ryOxeg+9jLpJra6pM52S7ckrIdxi3N8uCrMCr4dV
qFdhfMfrsidb1ze3i2K9ZlZ5stPQQ6OnBoz89wFLZ1iAepFdm2lEql+NR1mKGb+6kAwTGdNyIz0m
5QhB0Rg+5Qhnb79WPbLhNQ7Lz7ll8aaMOJ6IfFRsERzypEowQI0n9EGSL1FZczHd7WMUNME0vmRa
JNmB3qPRGF8BV7VwIIJjI1SDDYRhY1rrKS0wvkTIWButfs0H/TkNJlJr8axQCZm/NPQtLegaWD00
4uf4rkNM68sRFFdTlf2MmiEJENZLLsXEh+P+0xXFq2YFF7+OeWchMyuQN9MARrCT4uUFPj72A3Xw
FFJrGaDrFx2OkRNnL0aHUSRnjafMAsZiJEJaEil2vhj34B2PIrExbFSjD6ocFFXojiusn2hpp/ik
C/AjBr4afUJNz4pxm9VK7mVGR69hytyyLdd54LOirgwUsNbQF8qrb2wjkS3RySgW9Ete0LUW4ElS
tA7iEUVgt84+FlPLMuhIVSfRYX8HozVI+w1hV60LJRKgspo/x7KFDDteKxvLJL1QmnOoBv7RVeJ9
rEz47ogu9Iasdpsm0bFW6DOwG1Z/k/4jDaubxOqeETmzw+2H0A9RVnXFsBJhUdtb06JvcgInyrLz
w6HlpJPQ7laEXlCoykJUq7GYf0yt8jbP8HAJhIicir35ZFZULDMCqqePWiujg6w1O2uGPWsZbWlr
hnGSWyJGVTgZR9EKPqkp7NWOcBiDtG7cWDEoxbOe98ljGmNikJUMtlhu7BRzzpxJE6m3IP/XNbgg
RGtMeg62kYWDJ2gagrAuvMgUom0OgsxpCxzgYFd2A+WiQkXgUBa64mUTsvnFiJFYFmTekdQTJ0x5
SUQIfANHwNAyN0dJ7KrC8GH2HYTDSHwZNaqWif44IiraqqX5nmIiZxOj0qrC6tTe6fLQOyqN2w0F
lvGu12vQoYNrVHAWRMXsPGmx3jNzxMTKOx2e+xBAbXyI9I5sYYw9CP4b3P1zdFEJ0MJlJW4Xqj8w
rcpzpwABKemi2+rI06cJRa8GDsPg/zGhzTU31GwBGi6JcSF7ArjVkhxhB7MkpZ+DxjxxFJqBdMKG
hzmMEteY4QI1skZ0o/WDeJqBUB0TRy2N1NcHRPKCuFJpxy2NxtOQlMDN+h5AQI4qWEgDXGh1TM0D
aBdgZZyjmo+cDURQYICPDINzOOJfwvY0gmIqc+1HECq/kvjDkct4SpZsQqt8DafiK4x63jaua6de
BMvu+WKQZUdfpYF02Rj6dwm525fU6Z8DVd+R7bJnSv1bYxEOiC2Y2mOReOBgDVeyMswR+U4qWWjf
7J1VrbNnumXRDxNpwirTBlssrQoC7/aE34vbk35vFrefLMc1HJuOKV1x6PO/D/8/3pfHDRmTVbwG
hnYKqyNQAoRhrDOuNAU1u+X19u0i/q9rt5sjXrJ/PayzZvRkyyBroyBhY2Gxd7vW6Tg/QyBFcEtB
Q7NnuN19u8jXZ/0+9fe+2zVdb1m9/S8f/v01SUlixu3m/IR6Lv97/fbLRUELd3OEjWd9V79P/LcX
+P09tBzW5aKqg2m4/fTtoZKVsx9kHa5K8rmWqn795cD3QUuiRYO1L7vttm9I+NvF73N+7yvndXf/
e/sfz8FCQN1P6N4xDBJJvG4Tfi9+n5vews9/b9+e8w8+fdFXyeL8feZ/+856i9y/1MRR82+/jgph
56Vj8kABFn5MORpnyQxHr5BYaA8rvf/34sbTv92s57leXUeLG9/WWsMtqeL38b+3//vH1HXtdvst
t+enDaFPHWlLo6G6AWty3p0u2jRpgb3dtsIZQJkRePUaCEQnGzFIDZVqjbzR1mCS27Xfi3h1af/e
FOuBIqzRbH/vul2DlkxHG+eOcwsG/3309vP/3X2cMeRt//763+dACHyoKvLERUGR9nSvuWiKq6Dn
IBYqwfRvdbn/X8L8P5UwVaxG/7sSJnm8cVHG/3MR8+8P/auIaRr/wQpFIcwCXZL8K4+3pP9g7a7p
3G3qlqSu8tP/rGDK60Pcr0q6wS9TUe/8WwWTdoXJj6yyeX7j/00FE/7zP4RCFE9lQ0GHT2iBoSmG
9Q+hUKzH6LqlNtqr/aUF4oZviC3r3C6J8zarDV3mnKa6HmP5q41G3TRYYjdmLZrsSuIffar+LHUn
bLUIqwz9zWaDZNYZY3ac7QBvN2stv0fmMggWJGI1P5pyi7sM4Q1xUxjrE+0FU5ApfYfKaDxNtXaE
14OfVTPwChMGxpJIRYgticFZ62fHmuTIz+us8/QaUE+DhHKbLR1L2zaD5/Q2llVNKNqMNEw+Tlkq
boomY5GevFozm5PUDLEvZhVNXE2tiZ/JPoU1aoReU+gLlaYd2yR7MedwOYgKe6UCdymqiE6GJqrP
4duo74WeVRVo1eaMRtmZNToQhrHs8lVQZoxZ5CQrxhLwAJamXj6CBFTOSD2C+4qF9RIMpaPNqwsx
Hu2UmOdXEQ/PigQgL0SJRF/BYGT3mhLvIkJuobZvTPif97eLTpd3Zk3scCqu/BI+jUwe0YZI5TbN
2ecMQoLPO1EEHyY2sPpYeCRRPLnXeD20+YuvSePhRn0kWQAA+AI9XadrZFR4cVQL0ebU90DBRWLx
aEdBxJqvzTjvRNq/m6wVPMOkIaiX00mdcA1m8gJYJJ3OTTbgz1+xfUOJ1GQgjKpNVH9JBaLsEsXa
L24bxFCBZdXYQHR9zkcDr91UHFiRUDdrMBZEOuwlZSwpngFtlqjWFMplEdt+Q6pXvFE1JKJlPiAu
WUy+QeyfWpK/ErRyMsmYcEvcUJNgvImBdKBjqT4IK/kxUlEBDFCbzrpMtgOZAR+BFjHRKIIj9zCF
4zVksC5pJ93CZhRrBEqvV5krz0J7l5bYCxWUfhQ33W6KZdvou/xYTHr294I/TZuj7GmIs2NatUzO
kCeqsDqFcvEeoKIqJygDmrySx0xghmNQbfPajLdmDMJHwX8KI6BH7zd0VJhb0XQ1uXNb7K7YBOs7
LKmPBtRSOVo6RAQU7NHM3mGm9dqQsoXcK+xZhPG5NubwHrXBTkhTTHQEVH6lBYDIIjnmld4+zm3F
qtTKw01suEot0xqQkisYybsikL7UCO5dEEjw+IphONWNdBZA49plMSHUFVfkgkiGYa9jaRen+3DU
rX2BkQwTW4JVRKdG0EnfZo5fUUBbLaZacLcqQQXLwlYp9DP47TiHokS790BzrlSZZMcgG3Zs10sn
ZjdJhRp0r4oGg3hU7WhK6AvzjCY1WygWtxBDmK9H4nzHIYYYK39rTfpc0g31LBFo+dJQ5pgr8zUB
4sHXGaROpJo7M4nA59TLK2FalJkKmqUz/V9xTDyrWOGQJWqcMhVsqURjFM6G4Yc5CVj0Q2dq6HHu
BRNeBRXiCvKVE1oP4lPn8TKUZMouTQXrngopQ2PjmDJSUVmpXHqqX7JSvsjQmtD8dFutxkeL8LOn
RD/pAKmQCYVCc6/kDxOwg6iCmEy3wRlTfbTrEkpwZH410buh6pN31XOZCihJJkIOvILtz7nrilMG
H9FJ2/qNeLhkk5lobLMlLenYSCtZm33QAEDBi3qkNUW0nMUi+1OH41Otg09SgQLWZQmaN3DNYKK6
2U/wgZtk1yvRF5tDiMFq+gXxbseeeKAUPP5BKRiD1S6/aQIDQcJEzMg77XtGTQT8GlILyLzOEgPR
BCROEFJyDksq4kkkqeAFn2Dg/AGPwE+ps+bGkh5RLG3OxJ74tITPmfUcmVTEIqCCFgVQii+BC41y
W3O8zW1/r1ftJc7qj2KKzy3hNHSThXCrC1RAqwXdRmD2Hznplfsq0WxTI01VGXBiD7rBVCUHTow5
J57wxKvRIgJN3HcL0CPc931T/RTXaAzPWZRNe3kW7/VO40SelEOSm3eIKnYQd/AkzApGW428BtJl
HLkSQ98QWe7rpvIqB9lHRrKzY4TzT4Vkshrn97lSKq8elLcwpS7Q1fHrJEr3UdRrvvRWiSMRq01I
UKvKXggQHyjO2BBtTW9f4zI5BD2hy2NIc4XIAfSx7fKEdPxPTy15RbsrQfCgsTEE1CWgSv5TLsSw
d6NlboEvlCerDQ2MNsteGiMDfeibzEr/WBohHzEqB49EZQVzwngSrXsTdKqjy/FwEuZiM1TNz2Kq
6NeStf3Ba1EdId4vHRzK5LgE4zv2PQDyAqiXjC0XoWmf5JGZNUi6q4qEy2wSAdKO4E1WeAq1fVCv
PtyCkTuJteBAvuJ2RHiH44AE7gxVJK4zHuP8qNIce8bMm4z/xK32qWILQQKnXuqVi5qWLQLtQd4R
Rdw41lsiqo/wE1SQMAarC9jVs4DDI7iDXxy6rV6n7si8QSX/UFjLZTZoKljTvGln/WSN5qcmDC+6
WG4C2NMmM5AnI3aG5eao+ejE8vxej4rgVumM3hHfCWJeCHGK9MEyAhtO8mrECd9Zw6xW1BjhZkN+
z4OhuuftscmHp2zRnmaVkR4NRZx2sURhCPQ6oW39fFE5MdyxdkCloHYsFvDkI3Ox2ns6XzE6GJYy
GKqsZsTRtvq2e+EAjR1/8FBcRwXNVz33cANX8ZMuvrWB9ihi/KLNoX7X00NQo89ZdLy9/UpwiFlF
ha0WHXoDzfyiG8eqp5SPkU+KTvPCprILRQwHCkNXIl37nKmUhiiVDUeRok0VA/JQaRVFdf5FDMGp
05Q7sSm+5E77CNuXaQgOciz5hSFvNNCcFCmfg3TbRdplABS+6a3EKfAjoNFwONA9cuEQ+OR3RkPS
2dh8LrOMfXg6W5n6SOgm8pPyR6Yv1NZ0zDppb0Kw6bXqVZpNZY32OIg1csxawGMTI7ZdIn8QFWxq
rNMPcWF+Ff2fLmrBrLYUdyl+A8HIyu8J/3z6rfQLQGTqolJovLVFcNeG2o9uyJB4A+MaZ/fVOAho
kwbitRPwGZlmvdOcDFxF5BMDzlFhxtiOmhASr1CcCTgwHCEwPuKiIrhY710WCHdhpQEgTy3T4VMq
HQTQp0hZnJalHwcsusKvhU7Uoi8PRkM3augueiLszXVdKdbKvvhRFfjoEod13OZeHcWniRB5/qbG
Cw0m0kRWcZALu5IRvBQ0WxAiL87fhCo9L2RX5kWwwRRWEmQioYSmcoAqdDlobfZkJBoOvVC8dNJM
yyFnaJloz/czERSmvmNLDjh2el3ypl8Xp8HWnExc6Ia8nSJZ5S1rEqJdy5dIBqAGM+L6Tyl/kQYM
lLBEjrmYBKcWxQgbQXrNGsHyg0FC8ah+T6ThAPX6sNLuLgmFLyMyHzVpwb4n6U4wQlgJF83NFHU3
VFljtyWioPRJTgXokrr2LDWgXcako78O4aFNJHp0fP2D3iChKnZNykCnxsXsofkk8ph5kHbquGlF
ZLRJS6uCrYkdrG2XW1+oF0gpi+qRiPLbVc3sAadOhHgma9vIDAVaP7dHbrfjuo5cs8+Uv/f9PgB+
M4Jhtv6234vbj/zeNOSIKNE53v7j/n97+duTb2/sH89J0+SgyD1K977osLqsL8QM2/7rKuM+wZe/
L1WTYGMqY8RiPdhrZf9EORNn3fon3S5+G2O/95GO8K9Hb/f1jRKtHSiN/AkkoeZnfnuN27Nu3bR/
/KSq7knuZIBcGzDt2pm5tWeWHIwkK8bI1W69mNudt+fcLrSGSsq0qkda/bmMltD5x8//3hxS+ntk
hUakk60svd9HgEOnPjzI1T5BXM5aooxq+ijYVE3aD9xnDBN9m6xTnJRQFa+d24fpVkmM1vJilE/A
lW5XeyFEQ5a7ee/XY3QU7lr1ntlq0YD8HpLkApcGEVpnQ1ztbHjCzvQ+PihPpT2cYCfhzTuwcoGC
cAGYDQ/jdXllRbrqHb4pM28A4LKS3sfPEt1fNX8ygSL7Ca1ydkEOFe5rcrLuUSEvr/3dVBkP2bN5
VqbF/lagwpXgt4+YswDeo8+0B2rbo9dfOX/Zq/SAgUon/2g6Jz6U5CUZ2/hzZODJNyIiTj+X9rA+
uNp9FyQ0rHH1DrXzcviACEXUMXLZ3lW+2rugdFqn9ZVXhhKMd14GUcmBE/5SPaeHNbQvckd8itSm
4Q4/1bi2mNLuMn+t6z9zDESSP0mTq250c7jPQ+ecncwzIR7AM1O/6z2RRPCQzWxEUkD5GHZe+YhW
ocmOXGpHjCjkPUU7WX7Diz+JhA/O9iSA4gLFa5uC3V4HiBM6Eg5+zTDt2Pfoe4ylEOTsVtiSNbAm
uTtMyUWT7hlHwQClwpYuLFtr9CSinTKrO+ozVB/1eXpMxIvweW5Lr8MptNVaRzlkT/kHA3R2xlu6
LZ3sqXiqHyJHsDVvBfQDxt0aNsE5sQ2c5dPy3gzrNDtTFToBHSwh2Gde3ruWvu8g14YR7l7ED0gc
afzEbpW7ySeOxi0EnDd0wptvNqbh0brrsMi+FfQUPqhAH0OYQQ+vkyOfKPodu8ae9hUkENrKLttD
Owuccw0Od2u6Z+IKuJvm+XpZJi60xHPwgxgYxnK3Vd+DZ3OHttfXz/GdvtN/ii/+xfJ2bV4Rw3zF
F6n2g581C+dVTVwOVXoWm8VebJZffADK1mo5rsgTCvbQXnX3Kp6L19zRz8yK5WhDKNwQJcdm1I0/
gvdv62KeoaQNGy118s1EIEq4t0oXC6qsnSkiET4AordyM9uH1WQgOt6UFyIUPjrB8XD5Ku5HeX8K
H9/oyEguCRQHQ7KlE9QszMuutsWWj1OmJMJABqHsSs7kUEH3pceZRt4lOGr3V+XxMR52gnPtqk3z
VXVIs93khGeFVyfW8PKcuD3hcQcCvtnScuI9TJGfvTeKS/udqYxqTkubbpMObI6Ea/hQnOZNd6xO
eMyXbXoZRxsBHyOOvxxiejb89Zk74erxdiUC7k34Qczif95LQcML97m5GTpqKaREcwZ4NTz6lo83
3C+LW1/4vdhG/Pqa1zbHstOR2E54sjs51Ut7ZIciWy+qT52FWo+zfHOwfd8lx8lDH4IK2o7vyRs/
dU+dwhAyn8y7CagmmQHbaVc7kXdVd80WkS3s6rhzjc3fI+WaOr7lZOxRgcu4zet36jdbEgSfqfkw
fxcQxxLeCqo+jN5gc+6E+4BGoD3ZHDz5ejrzZXKUHeiohfv1w2yvO4mHx0tKBqJlr1RlEPU7gxrH
PswP4l77hrRP/X+3PNDTDrY9OSr6dqp38X10RoVsoVu5g1/2QZEEF/RrvIHG7aUf8Sbdr2koe/Y5
5QMLJj650q9QZucPHhxd4ythlbIR75ZdFB281f0tu/n9R1md5Yf+T9E7fCqN4PUO0DM9cvR8gwkg
vifqhXSW+/gRTUPP2euOzYf8A9xLlF5Y6VLKotEW+9QnFxeBPiIBD7TXtBzx/1jq5/CDcbDo7urO
UyfXsj8WRCqO+ScWT4lifxHqoTuy6gr3Wu2ll8CdXuveNWPuWdXixW4xbCpRJCKfIoqbDudEfi39
RiAdzlG+xmuh7Rbw1vgVoWmBea7vOFhKn09lE+41jqZL9NY/jP5gnPh0lkPtlE4KrfDLdKEFszeS
C9DtXsY2nh5xhDDlCPyZbC2+otZJ3tLBLTR/IXfDzvechdiiJsSQR86ReCMWj8q29fsLIqBij+Of
NCp8z9RrJLT2UOptnp/7hARMfPXjNXFZXq0zxpPyxWTJFFg704GIBAaHMdyVHwjpU42bfAa1Hz7E
TPTe9DWzUhXdqXIp/zBAO+t3T6mm/Mz3i41S1NbEH7IICKrS7yJv2KrrsUdAldC/5P4QrF97zBIv
kR8pXGbPH/TJy8/wIXuiRX0indARr80Tf/D6R98x9EzBLo62nG+7xLSDXeuNBGLed9vB/vs/bPTl
CxLlIdx47WUSXUSLi0ud9d4FcR48FOfyUl7IfYjUbTDafBKITEbSUVO68X72Lfa9bV4X9aSx2PUT
j3eQLr4FwrPetLS3Z6YkAmYSwZdbvob8yszAMPLak1wjOMznI/CQE8c501uwr21xQ7AcMAUn+TH/
6K1HvCdkZeXgcQi1nCu1zwTlMZPyB052/iB9FV6r8qlIX/I13xsM55n1beQOdMOA+lw22slTZ3mL
dor3O5I6Cs9L0Ta1ey73eu27eWcnTrDYuoEDcdPRRg0ell181cCsJDi2SuO+QmA0iC/Rin9cj4H7
9JmN91f3Kl44Ua+RC7Mu3CuH+gPqn8PgyZhB5qXsaF/GYYRiF9peeOg/9X214zR4Cz+DD+Gg7OoD
RlOXAoDpDB5T7L5szzXcMJZ6Z/kTMzYLHSogDiHEt4HJZXByJ+xWkZO9nDvbRFBnA19orOGeL6e9
mJLPR+jMm/VLBLTH35u4z+thWvsDVSO7OpgKGsINo2PrTRpGw132WbBEY6xDl+W1vomTjQSyc3UQ
GAvZNAjIn4mJeVnKD9iXLHi4FPPtnJ/VITuQ0eAKKc4+QnmOA65bxZPyrdE/GaZfjU8Rpd84amxR
pEG9EXVESuoBUI30CJjfufqm7gjbgyv6ms3a8wkb89xgTtsgK5O8ha9c8cLG7j+aU+Ql1rnaGhs/
8KhmuYGHBtPhKH9UYGjZAHUeplMwnsL6K0Pb+V0T74LxcfpR2E1ilrgTYM+Je1LXMKPCUDlLfbVf
aghbL8lS3iOV+uavMj/DpLUnRJAkLBmfGSxa1nsVYqIWHc2zWmUbcYcgk+mKMtVkPFHi1IIjTlJ1
kwr4xr9Bs5A0RIQw20Syjk2imMbgLthaw4fqUkmIOFIYdqQtwpRT4i7qVvlibGM+YSEtGasny+b0
7/nm8ofC5Lv1WK7Ul5Tpd6IwtmOhyol3YuSJUBHu+yuAkQsyacmpVtykyxKUBXU1MHg8gibQHmv9
SD2+0PZADsNh870cIIWgNTJVG2sd+g1cpymlZPmicGozXW10zjG3Kx7kkKUxmSHVtvLUq3oVqi3W
8+voKybLiPfqxHluvIIV3omtPeyomMimM/N+Fpvqip0/SrgYVzrBhiJx0+0plaQNFWibwBpAaPrM
WOGULUHAuKichGAOR38CL8h6Rx4PiHFkKkHlJil2MmerPO0n9URJZclgKHvCY5DchxB579IP4w0g
JijKafD4+IYfQXL/fh6MfRlTSrpRec8+c0JV7vi0s5PAxuPQJrvqiaUL5UcR06xq0/6rBtJp+S5x
1LHHeEn3qEc4n1Eo0nhi7n1Wx60WHlEhwUi+m/fiZug3MH/K9DwdSgc5E99YV+/RVUbiVVCPSbzJ
C/cjFh1B2ogsi+RN4BNlgDWK+fktAfZy35znSzluRtkTy0cSkurU71OXoop4aaEDo37jHeBMJORa
v1Pap1l4CaZ3M4bBsA4uGcrajw4zbWK/dlSYWYJH8C4c+XE5TbFteYblZfWGBcbshz2xpfvlQGYl
x7x2otBo7HtmAZElRkICkFPfBeunx6GEjO1JSJ9p6uwRIJjjTvtC0RaN58wjXQoUHfnpcu+yMZO2
A6aH/EGP9lO1VYLnLPGK1YPvFC4WYKY6hdFMRnGG6rD8atBNAWw02G0p5146sZxhfuwgoJOdeTWv
4+S2lGRhz8x4x/xaRVJNSap8JqiOEcmrNKcOHLHaqHw0J5q04eAnBmObg/hIabwi3afN1sjh1rp5
Auv5D/uEkXH2iVqISmYPUFjRpkdHTvSoUfx24bWKlZ+lXmBtZuFYgPdXN63hFqF/Wg+/rXUq6IZZ
Pu2YlGDp7yp6THarb8vTpX1FNDceeBZhzCNgpZxyfggxfkZHytHEoqK8TFEzBC0qlvkxTzGzsyER
arDGg8Makf+S7KGjmXnhC1gI9GV1gIU7TZmX6/RM3uNMBEdEL5l2ySFiHFQ/cWA3MEbFPVO2JDuV
+jV+ECNlfVX43dnLXJmVsNReyShHOzv3W/EMnJLm11ENmctZxE7Vnsr3fGWwIeGDSvBIJiLRrYzU
ma8SB8h6WbhoHlySyNrqlV28NtImj34CwWbt7uQrLXZHRDdvmjEnMwH47ENqIUxFLJgY65bsYSLU
8pnpgfnJ7k6cN+ZeoYXtQcq1Wb/W1MM91h3dEwp5RnRiou/Dz/SzO35Uu9L+qH6U7fT6vbATe7cE
p/upVEZwW2JTGn/GDEzzHV/Cq8GahkOUxBpepjmzl90SWPiQgGWjxk5llu3dp/CUhO70pPMhfUKs
Pk36Jvlm2QV9iWnMOD6T4yi4WcqASlbt1/DKWFq49QN6bVrsVAwbvx3YGtFNoovMKpXL4pTfpXv+
ILt7IpWE4oHfQEFm+Kbq/pUIHsMNO710X5yKajs+Tj89ue8NhXaw8eKWpGeNYgRHdU0C8QfKN3B4
cE7Ji7LZQ00L7QV8JesHSlWCWyOE8V1sHlP6uefIrclWZSKZnji3eCV27n59YRgrH3qfEy7l/dWh
YzJmHYsnTl7OyMyjV069gDF9YgyyZZZP45ZYQ5rgO+kIB4CjbL5Crf/Jmf8h3W0MqP/7GvSkRy3q
j3hB9lnB3qemYg9n3JXpD4Ev+TV+yB+MQ+kDhodLdnd7P+FwSr7BGR8tj2mvvGORX2EaOgX9qUje
FyzzsscfFcJLs/PcJSqvpITAsnhtmPYXhQWV9Zq8sSc3PAlL/Va+UmASvtJNkENSc/sHecNKhwGy
8MiE5nsopjOHVndipyq9srzUne4dpTKcB8U7wRX+XohwPVErSW2TylPsFfVGZEXLhxPTkHKkbwpH
cUsyx2a1TaDIhOzA8pOtBeGXDLPEeL+3aFNp8DH+CXZ6x6JJs56vxuCFG/kyjR6b9kHZlIVrvpe+
5Jq+gUyddOI1avjU6Kc4/yPZ1isv3gEB4YhmOq5XWUiCx3NAR7kRn/Hlimv1YNGO3Tk07P4RjyeQ
hV3QRDarWVU5l8FWfNepfehn+O/tlQNoF/j8DbLTxg5DVu/Iy25w08/miMS0etYiX/gOKpQaTo5w
YdiEnnUeaOKoTkDlpXbDo154r/W35o/H8Tk6BK/NZWTCZNM52uiMQ9OOHhzyYJ4a47UU8Vs5nzCH
G5tyop17Lny6gSWEC2U8Rbbn1Y2dfgZ/kIJax5LDC7x5YUOJJ+++1hFQwz96ji3X6KjaH6vhbfxk
PuNlPnJfYy3Uvb9Wf/KO5gf1JvZsqvCnammqOulH9vQMsSc8tg+sRvoPnem6BPV+6Ci8wp8stygu
KDN2rGOpDrRXhPZoL02b0LIFn9pVOfjWI2vzQ75hh0lf1O2pYcrv8nvi8UWK6X14P48YR7xZPqR0
dJcjUhHZYzPB9Fw8sRbIP+TZfzbohnGk1g4VEAoYVHoYp0kPpQ6yFjuuSeNnXua2dyRVca8oHwSO
oYlcUGdp78SFWvMmObYpEvBtblyqYDOqZ4za1Ss138pADWNPrEPN9pC/mOTsNo9863cEj1X9IR34
U09Ww0og+yqZCGpqcEkIg4xnG0dxflvV7fpeNI5YBrXli/+oyFhIcNZ/7pXgkCuQvaqLZTxMLXhf
1qF6fB5sZQv94Dmt4Tf/ZLk7CAdeo6fi7wd/ihNH/Te1EUv1p21LFJIBhthlQDuyx1/rIzZunIAU
RAbWwOUXtUTBHkyN7wszhR28U6djCV9Q82DFy26JgmW1FwJnxweNQ7G+BB3lc6d77V75Z624bbVX
67EuHksqzoHm6O+9sGXjdc9x37FYAVfqsHt7HRh+lmrDMoxR48ROwyw+RZLemKpMkFW9O2V3jKi8
DOVrdm2czBGjOsvf2Gu2EAkrMq5da3zhl32xuUS2j4SnP4Xs1ynoygd0xzm7TXt6Fe7/B3vnsdu6
lrbpe+k5fzCHqcQgKlqWLYcJ4bA3c868+n6oqq76u4BGo+eNc2DI3rZELq7whTdwDJU2m6oO4oTG
D0EUmtLIglG18WQUD1KM7BAfWAfkkytqRzZSGmEYiq1ZNCci6LCYGobpPHbA/MR2eyNXr245WY2e
nKdvRmt4I9ZiW4vW7SpaZx+bHnFp8NG/Rj+kLsTF1HLZIGOXbWnl+x9ILA5/ssoOPmL1RoiJnlBM
T6il//jN7jbB2/cGfkdHSO8w0nQ6VejC3ihqsLTORO2Z34anGUDluJM4pd+gdk3fqPoLWwUF0k0g
uannk9pvphisCLpO9vAmjqy0K5AKw9okLyJtSkS04ktrOsKZQY4RlKZWqG4sejin8VV1ZuhjG+Jq
l0WmfHc3sGRHCh411RoCUPOD6D6jLixhKAYnda3BSNSsiBF0nsEdShYkPc4BYCzKTkouPaipDY60
fzMLOt8m1beU3OFbjo4WUIMhLAEZkQxIKdvlnxEBS3Io5TXcJ/67cKMmypbhpdGekhKXxQNCGH78
E1LO+atyKNazR0cCozbCqjHxGFGAKSkpUronSQo+5vGkvBWX1OFs+2DYxOQtIM4i/zap0KS4qkCv
/EbE9iP+TEOfrYGryV+nb96JbUUjYYeHvxCmXqCQTC86Se3WLF2zPCrfkNBkNrjP6Dae42mdgek9
SEgSnOCUpBcDEH4BBuvGriUzMuQWNwiZt/xOJxkJOiQa7hGTkN+vwmPFpP5OEZO7TQcWMsVqkGBn
88QEp9KEGbRTVlQUndV7o/FyQqzUIVFf0xGwG6NjmZvEoqXkielda97y2aPVRjOU/DV94Xcp7NQE
F6kjay7PnacxaDSXnImSEGl1DRbrKSLiqx3+buxtAvQdngVkEiPD1Hi8FV7mGH2U2hvdGdMvrI9S
+NuBjpmx7QHQsqfWjjxwYUG32uHjR+TcKodcexPY+rlmIbCLxpuRkmi8SZzXyROvmQdbNqk14Bcg
EszKgt6vw3NQt2J3WQbSNicSUP62OdqzG4GJit8pxYpyx9VzrbwzLxSJ+Uw9nadbUyDFZJoZWaHc
98oHspMxHhVbyvTCv+bNdvUqhU8oO7wm5SpfxQlblpdEy7bqsKOxXrK8o99q+mVQ+/GDP+dz1nTF
ZqCR+STOUg4MK3fEfcFNRMRvTm1B2XFJ8Hk2tMD45wV4zdrPMYYnzkJGnPFSsZi13ES04eMTBmHu
qdkG1G4MBBA/dyqeIiXKT2Yn76lPV869QNiV4jt3nVFsrNM7ZX++4fKprHdrOIL5CtzU8sROyclH
Si1VHLjrbZKilOss4Zlxr2SDQbpGjjxUznlGVeaiKWhI+JO4jB/vwg3w1Duk8WSkIkFJIixrc/Vc
I4+IXYGpFGjscFehvWU2LcpPC/FZN/mJXPAJQ7kThb8qZfuTGeKbvp7b1EkoVfams05a09Gld+YK
31JylbX1vf/xyXyC1flcgkpaDdIN4hz9cZv0pFI2DRN1dLhQ7hWJXxJZ3hUKFMPPx3PwF7d5QXRj
vQU64+sDDbf8EfeOPSuPkdth0isOV8Ui4l/4FR4HVngRreH1trlbGSsmPE9a2LfrEHCNOP1x/0tl
83bcOX/E9TIJ1oeEKlNvFyDbNusDJAfFMWVt34hze8RIV6Z/x9lDlEShZWv29nwaP/ng4UaXQCBj
QkwH5pzL/0t74w11yjzamcdDXTgla1bVm6FdWBWa6rPkcwX1QUR3ZwrSG5UmsGiDf+Mh8mbrwkBr
mcWg2X1Ns+7FOKjkP9B7YpcFwmfwizx27pDbVPFdtAcUIq+hjO4i1SFnya81MMm1fwAMlOgX+yCW
8laydnkFw9LF74moUHrRswPFEyGlmHBjzvPhAahnASinMxtPSbfNsN82nrifkalEPIiT65HHwO9a
y1pACQCmUH6W1ym1Ql+puBPuMFeBdb6Of7TGAzfKKHMV/B6PQUJlGLVSSgoGhLBTBGJSeeUPIvQt
rCP9OuYHj3KCop97teTxSfTcIzhnMR5RLHWagNZhXFefQdrHVXHZy5HGBssiRSSoPzDJuqf+mQYp
AqXrWoTK9ALTmaoHMtZRTdgCSsejxYZUuOVi2KZge154XB3rWIscIkdEqWHiita2yqWtUfjPi2Wz
nVj9deg+EmBiUO5KxG/UE5A2UXZNfD/kU8fbL+6Mbpjo0xq3FAfEWCo5oeaK2hvPmMscghfWntHe
+JbbXRFcUIfjHXF5gLLxsGkwJxmYt7S51oENDxYQHdkheQLhuOBBtw7/Jneo4BToP5F91q/q5P9j
hNlLISyDqWR8cNUkF8Y3bCwc8z75YN24s1lweCSsRcYHPVwWXLF2nbbNk3qnhsdoIIiJ0ack28xC
MAWGbMuCw4AV7S7KXR4dA0XXWokcsDoZgE8Glh2I7xvNWROpAkO2LaPO36dwZxdcYAg01snBgmw3
VbVxqcn9cn88V6ZlQN9OXeuTY3awvutrwD2RODEZ4z0DS5rHJXH/KyDIAFy0jXQnoJiPa/Kam4KP
RPahyV+X5cDHr5NgoJSJY+zWnODUgTjxVKqcZGU4ZNHFcibLg0Mz4JExzBsMSrceuydKhtT7wQI9
x/o7i9E6RD+gVPPndb4KW955MP1ZxyLlk+yBSUaCSw6skrWV40tq4ZZ7FCdU2IQ3EYznY9mZiGwN
60grjICyocqXXzkzCS2UFiicXTHHCj/WvLYGUYELAPulrdKRsrbaPSJ3YC8H3kWHEfSUPbMo5sOg
XIH01y/U2UByWOZBErCqRgM2uRpZ4LEM1vWjbnHcFWS7An73BKO97JH/s3nUNdbONUmFbdE4B8Ny
Du6MqCifVrlvKveyzQoo2UPkjYVmkQb/YdeY3+u8Vq48Swqt8MZRwtrWMWx3KoWEbJnLyurRLhzW
Si47UEGZFDhXbq3jNs/mnn1Yli12f1L8+myA74dEbm1RZ8yHnaZ6eWenSLKDO1P3TEPuAuosCbRA
oM4CbZyEpOSTdLdOfCs6d4hcC7iesnicLvGgUrDSQGTCSS3HL+EHxArbmPqn3gvWbjIRPnVaxpTw
BgXv5lrhkGtt15nU+yDLFfqnBClQCBGkODQLti1nOnuYGA3RYUbufngfupe160UpIXKimBhhm6EF
wfqj5IQSLNBkhcLeVv2ijGDRpvGQ42Zi8iiYsiD+KUmhcT+fWYEatT6CLAONhW0RvnIYmSWC92sT
bzTRFaUEuR4yc+S3V+Gb7008bONtGL3o3ELl89Q4yRFJQ7BbSJ/hoOfzehf8JuKC67erfQq7q1dE
ByyfeQKTtVsjada9APbzg4oIH2+gKQN9OQaSS2GwzzhOt6XMbKTpP68byHpmZ1TSfHYSAMpLbBeF
y7TptSvLEnB60N5rNvrWrYa9vDKhnS522u6HCU8PJFCuLN0uZrOzmVBR8jxxQ4AdWBUCOrC4fYue
hPg063LlZLNFLP1B0XbhuBNmV6R0juiqgCo4G4ODCr667CjkMNxCcQ2IuNhYHpsRi7V6yj6YMywp
roydaBnWh80vMZnZjNg5eESh6ImZz0Nj58kBregYQNFeAqhlt18AQtigOO8EzefXMZggbyZeRp0F
zFq+LaUL21gfnxoTnDGxORYNeKQxd9bYh7OPYhnfMoYEZ6wWcSJHfaKDo1mU7dcmA4+Vv8pDiDlg
xk9okNkrJQct/k2h3gWwZNr3Gu+tXjYbNfXYQrKlhd8BQDhJqQ4PzP5w3Io9QrU76mmZ8vUMJoCW
DJEYd2/8sMk/URslWSdfXY9vkCeUP0EWZVtthRl0Lag/H6QFxWQO54YKU0BEjsSxIKGFM2EkuW1V
NIoskc3j4Zoa1mgJKXU3MZgWLqpCU9AtGjQdz+iCDbaul3aPQ5UMShjxexyIzwvSVTCFcDXQ0KQL
lWSwc7RaqOeiDlvp6hUHA2Uv9aWCzo8EjAxK5LZQc0T41c+kg0aRozeOmAFzCo9xHzMqGt0CpJZY
bwrn38a7IX5AqBnIMisJuYTtILKJTxaFs2aVwJlRpqxiXYAhzhNpR/V11Eec7YLWgFgxsXN1quIM
0UutmiRSK9fyYZdrLNpvg8TLuAr5VAqnc7TkXm84CXENNmr4jgGa3oydlTmpId0mUyld2OH//PNA
R6QmSM3L40dNiniBpYi3x1vneTrvJio3RZz0yFpN3T5v9W4/1jFD1g/HeBWBSv/1RQ4XgJiP77sI
RaVersytVLNwG7Wq9//NuVZpPU0rOUrGGecATXz+9y8kaMqYs947SlHQBFq/NMOMxuS/v3+8Glqm
X17k/rzyUWNDA8X4eImdKi+FskKar1gOwipNI6TNbE/qhI+pgfEk8N0OgFig/vNqTYRU9s1Dvubx
8nEL//jD9a9Bdq7U6PU+Hz+sUhRDG3KwrqXW0xggIR+f/Pjy8CpOH5fzePn4oQaP2RLpJE4KbKUw
xx+rVznpqnVgH1/G9dv/+NnjHx4/k/topyR67CnGeMyNTHKLIayButSVMyYkclEosAPU90aUERGp
8bvq6G/IYTvaqApoWxnXUmJWbOB0B0GA0muF6nWkMrMAFtPMtbydUBkopr9tJiICKwTfoYZggj7U
+zKwOjxqNBojC5i2hBJaYgwACIYivBQCQBlFXUj9ViJdhNNVVpnYuRktzKZVu6xGQBnvPnMjzONT
1XEgD6K27YusAtM8kxJl52Za2YQmUv7tYGK4M5nfeXtrNAqCWiMVqJxuEMpB+CzOR3f1u/M0uaIR
QpFEbfTrLEtPtTiXnqICfK1HhAkmwhP0WWNPa/B2tyBokRJQnytnV4kQHohVjrRy6J9bcJUVVSsz
zYJTlfc+DsFiLCk04Rps2yccKnKTXMvShl2bjdShKhWjIYhr+cRIh7PbFmh9NH0BYM9AFFRqyMjr
36nH/aRFZGmLfLsTVjTTEyGlW88h1DSQcOgqRLaUkBUKdGUWpB7cGo3Walj1Igfqo5aInMkIIiSX
yDCwG7+XYueDp4/1kQZtQv5cGpgrSAsYpJIqs0mBUB/TgDZR/zmUDFpTY7wX63fFIncocGfZipZO
JDXZQw6jbfqEH9gDzRxA/CubSIne6zkQSCyjEGO2UvWyMkGarHI1KdV2k4KGUZURPGKI50r9Kkwe
0I9aqO2I8TKCaUtCKE19ccpr+SavWRdUCN+khAjUCwatAfLIuqC8xKoZBMMTo/Gj7LliQUgBBQrm
se8m7Sxydhl9tC+mcCGwB+xZRemH0RGNitq3lVjaMew54JBTQm8kDt8kncwQHHPvC/J86KMBzxmx
KA6WMkCUEBvgbFppZ9Ia3ktlgKlUgStb9ncsx+HYNoNyKuTquow9CCkavVBQloNkaO+1rAAlGAQ0
LmKE57C1qE0vk8PwOhaXVtGtN2TuhkVzrFExD7jm+Ulcdn5faZs0qMqDJjQnw0CgK627Tz3UJHcc
a7AqLN5tLRjXXoo59yDr21loxuskIs+JjYFqjvFbVMuIJgbctkRVf2uBcC5EeA6jgRYUXVFszdgA
zJC3BbrH4iEyJM0fQdJiEZ2DVBoh7yX9RxoLdIGWLnUTifN3Vn8NrOZ2YwOxD9rHWRlSeY+I+h7R
U6L/OfjSFB06Rzqe2iEMvfklrw13UCXr2FT1ET5Nd4C3csgC6a8ytxBoKgpnbI30GgAk4Z2laVLi
CQn+giLMo1yq9+Ly3OmQZ9sW05UCcAQ0P98cDFBs8kySVOE32mR6iwN63m/FQPsV8xJ52VL3Ainj
JGja17EpPkcd0/Shlzx0+c7rTIepiz0qbqDy0YjmbzOtYluOI8eMoLyNUFTwf/Am4m/V2iEQsBvj
CkqzDtWmsMB6NMsYHxLOEasbYnsJIHuPZMUraBEYiFHDgK01wxd64i1NLkVXxjgorwYOFgP7lrSP
6i2kYV8ShcUflWK+qlG0SyrtwBTJv7NAPpkF4PUOy1gJBX0D2fqtPtJZG1vKhlHzgQjmDjMnAe9p
YBrCSpCspiV0FbN9ncVs8hWUq2seDSVH0N9hZG3nXvmjjeQ3MK6QYrGIiiRpPk/0d8cwIRHCieai
qcob4igtlY8l9ptYISYsKUQ1c0dOuKrzVCl4s2aY/FLCyKWM6CILLkRYxS4VaDrIi9xm+K/7OVRH
Lw6sCNX3otgvxoBkXXns40q59nXyEkhW7bIZp76cvCJ4JZ67oMJ9ZVEOMv0sPY3ll24eaOoAxWob
PJ5H43Oard9p7uNdPsZ/Z3SugKhHr6UdQjn1S/NTiJfhaFXlKajnzEsgHcMeEL+yFSIhBvSzzKo5
ilWFs5EU3Qt9IM+jkzFn0kkSFrZNcxhdITUiR8qrO7MUjUUBV568Iz0fRuJmS8ucuBXoAobaTRUa
J1s0HX+v6k8yBceklRXgtHm2XSrCznKM0b8k28UvguK/ShsIBTAdJ83hpUvk1g9h6NB4WEskcIfD
JolPcVrjf5L/bQ0JfoD0E0BShwQ6jn6rxKmj6fJbl4ejE6na5I1Dpbu5Mfi1NnPUqrLuaiPpkdGo
KBpnd2lQwGi081UwQppiyrA4OYZJVlmiOSVb3VGeFGJbtpYegSN3FOX+KFf50zguH1PZXdAVpUaQ
TspuEYejGlehh/bbQA16vKlUDbGp3zJ4pSfIeYw4W2jYhq4VlDpnIC6CAjNaxgxpGjJSC6HZdxqE
JLRaOWw7OXuB/nPBbPOIcOFZwODdMRZ8H1QC+rqqa05UsPNSQgUlEYpfDLCcDJVy4nf1KxDhPjPZ
nwtVolRumH5MhL7LQ2AdetQfhdl6lqAhh0Vj0TIxCwDcmLe1ya4a2lf8itjaBaqKkk6ytYTmT7wQ
bZYmjmk1ooZpI4e+LlLSTAsD6a3RmS03RdGTqhVQEwTAkUDsqM2ZNWtGlHpPNUpQ5slwgvU4pcVf
iPubnrH4qlDYbgYTcZ4AUdSB+9dhvCyLFZ/m6GJqOdiG/mNWJ8Cs6AcK8mFekkNXNxOqZ5MIbvg3
1HQC87Dp7pGAghR49NRqazdIht94VoObRWcJJwz0oxC+OIXh8BO2RuAJvqJVOxRZdYiAE2WApfRr
XAY2qYQ1bZOrVy1tf6QOs12ZcKM2KYI35vIeBwAxaljC1Yy8WPhptK2jhrixaNJAu1kKOIKW9CxN
p1mJo2OPQpRgJoo7ShYNQoMkhzS8KzUSXvzDtlNZImQaGR9NbOEM0n9w4Dzr+FVtylVRovJG1qmD
qJJ2rHAERvIeGcdirTGJ5Sq5WvoJOLg5m7hJGYKvRoEe3WLag60C/1mvnaY+arG8XIy4r08IE1DW
nwlYqBCYEeJjSOpdFCSgjujrHbQJIk4aIRY2JkvA3pR+m2WQHPGJAx2UIF+la5RcJw2Fh1Esd6Nh
R7JNjqQdpEloXWOW3hQ9vSxoEp6krEEhvuKcNEFvJhDSZZktZ5op7s2F9ZTqPEqEIlZ7OmWD1gF9
TnGsbF26UjHrsrwloahzZAKKU6G2CRXwjlqdjmNVFrb7ZBjqewts0a3or6Pu8KzrDeULdfVHzgjo
BpEufS0VlIYbtYC8V966pCcd1iDcwejCXV2WfdWyntpajHd90q5xYkHlzGiHF1LTymuhYQMH5tvc
zDonS7XP2QLuFqnNARsXFocqfTZqfclLZdXXWrrtunj0dHZIHhlcTVdXTC4hqZC7hT7Nrtrh81XH
hBECO1PWN/ZYUgcJEvWzJPZ1kB//kzcFPXtxzIGENNEhrneGxSKt8Jd3RoUJHtCuzcZe8oMhN/E9
wShRZ5tEOB7FXBOubNC+KIilY5RFZbeUy10ZrzQEAJ+FpEmHKVjOojhIOxlxiB35tDIua1QAdD0N
RXdSF+CMAMJIqPdS2qRXLCASL+pprqcrLbIsURJD9E45ikHqSagMUjWL8e3SJl8foR+ZRp9tTNQQ
UFAcIs6rlJoUulGqtCiEJ56pYCwJEzq8m9rqIppiCZaU0nv4nhlQ8BOCels38I1rLcop9Vhw5sli
cJ6NdOUL0D5BtfBVFKmL6KokPVUmZFiV0GajhvniTK0JU15BC0I1QhcYYOJVwVJguF4e4DH+qWcj
3ltLGVM5aT97vfIXAd+VvMtGdymlfdCA3EZUD6FbymhFyM2KZnhBKo5G/sL+jEEGMESRejVyU4C0
wGYIiai5ZdG+C0I8c/QOFjFL0vjNDBydLIKSUwzqv1u6/Wp02HZnAb+xkykmF1kdhRfSXYWz82dp
2nqrtocB0e6tZtJr7IXnsjD8AFkt8ge6mli7eknW0UUvjDPJkF2kys+YRjq4Zjz+EjXHtBqF+iDv
3odgulN20EifTHY5rd2hBVZDoLCqI3q3Iw0JfCRI7jHlbNhbcKpp6fQLjRh4aY3VT5bxOKE0e8Ky
+uaMq6m4IQ77uVUATob0DHtC5yIDGSopsE+kMfeNvFOe1HHwB8ojQxjEJ/w5gbZbdX1mfrKd4gBr
JxpOtMRphNu68CvDLDiYUvw+xRyrYsRqZLawoAlhoQ/hnd1IOCgBe20lttFZD/VNFaomv9B8lCjw
Od3cfIqj1tBUjFmi6LFq0fIuxeJrlNAqXAba8qY1BsD/afUHM1aYQlF/RnEtOcoU0qQEa95WwP+j
mu5HFA2kXfhqTLFyE4xx8ERrxjEeXyHzewyBX89ovjoxslgED03mNNEV7fP7ssxQyCwKwH2Zn4u2
fV2iAl/gMLxl2ls7DD9Tghw0gjzipqLMgdpgjFwutVu5FfftlMMOAUEilRN4BXM/mOkpao6KJH42
C5IMuWIdDNQGMDzUTbC3w3Nr5cM1Fcc/ygiNxNRghQyxpW1aI01vWpxhyXSvylL7XdRbEafXfGpq
vy8W2kDJtDad6QS1FuXWVD1NHEgO1ai/Q20Nu86il4duzcBJv1geCkro9UogGtFv+RIWOguSPjrD
DPdMAMPnSOkbG9bg9hhNgO9gf6+G+Ccus9/KCGuquvVTIwX9sQBLOXCqGov5a7Wi5OirNEjcLfev
3sTUTOwFx8oZJHQrSq9W0CmXnSaL5SepGXZGmpPTjJ1bsINve2nCJCtUfOwbCfij05Jj7mINBq2L
atlNqGtsp3mGdoAfG2U3P8dXzVZWYuLYUMSYu4qCeF/b0bgQTMnVBY4vrYuatRvV6nthWX+UXCjd
pG+/C50nLiPH6s2LflEyiYp0YritQFRkkNtVJlQabNZYFEUNRR/A+KSiBGLB2+Kps3zUyG4nA6xH
isTvNOAcobA8N0I6B+fBqn5j2pRdl//VgjEEIQ8HtQHAzE6D5c6XkAMnksJlduaMPnJMM05Qdbo0
zXchwYIKTHdu69Jv1JLtVSWVC4borW/b92lYlkumPVk5TOMUEVoPzY8C7CKiSoJAxNxSS7d4DyFr
rx0adm40tv3/96r4g0xoN/9fhd4MCWm0/7NXhf/7FZX/m1UF/nX8xT9V3kg1/0tUFf6TVEXUOdH+
x7+sKiTjv2RFkXCrwATXQAHuf8m8WatRhSWiDGcQ7z3sLf4p86ZKGFVoli7KymquhXn6/4vMG77p
/+nVtb6FyHXhhy6pkmL+h1FFKgV1rxmBfpZmvAFSjuIR9Z5/KoJXcaZAt4rkbv/4UsUoqulh9Kyv
jgIZcsmy83j5+ELYakATbc1tj2Xs/vFlESLErNcvj29LvDMRNAOom41yvFP+paWO1mfz3wTVH//Q
C0XuhUFzKFLyfWY+ApAPg4fHK/nhlqE2ZgUDLKi3D1HxKjGoiz9eBrUMGmXAHV0t35YawFgkNLlT
hw3UCs3c6WX0FKjW5Fh0NCnAYTYd5Ra9GJWs3Kh4G3Xtl2B+PbqdmZ841LbFtMoIEEW6SteLdl8g
DllZht/O6beFNxSgtXrYR7ra7x8SkcKAR24tt0+Cxo+aruj3qoCOLobOFSo1wIoEg2sKE/O1ny3f
oAsXkxygEr4AAGg1LKZWN5BpsVCgeLxsm5aXD011BV49taxm97hOYfWMeLxCGJeAo3PrLFz2jy/I
aUSeOKIXMqASHzfz7qEPn64AwSnc1xzyu0nGO6zSB1eiENV9JTFECiIIjIMMPH/HbRWMyKiGa/sP
7SM1VG95Htd2itH3w1WgX3UVEL2mJofZ7eZhN/LvL1TO6UKtUhCPLxzfxZ6QN7mi8Ne7D/XKxxdK
lBVS86vP8dqPebyS8VfZ4ZYIMjIv9o8rf3wx1m8fPxMWCjZTzm6aYBYOoWA1OEgS8OapJwu7B/1T
WomWRliubdv6qhypBGGIUL/K2o2O7PRLUQPAPw2ikrNJXFvhA40newDd7cJI2nJ40x6cv1Zfd4QO
kJDp+2deYQhtARe/g0MDW9GiSC1eumFFg7uBjv3sIZWw8toU7+lfCRZ481aeaECT7SuI4aV4dIFm
BI++XJTppla/pQZOf9eoEKVSkCLoFZJ/dHvCmXFbH1AIpcJPPidvpd08QE4lPgIHQT8eNANaPygD
b9CcL0B6Ggdd9BH/obuADJPQ2ETkhnoEITIwCwtH/5M8wSiEBsqBDrsLYDEQ0gJ5AyVx9Ts4FRlY
twQcYEPzFYRHP9kANbLRS4glSZohvdC7hA+ywsbhnhp0EM8VBJtf3A4YvsvwEl/1O+LFFnDhY3cD
0cFIGDbc3IW6Qg2P3Unl02xigLtBpuJKjNc+8/PqY9oYzlfqw9Q7CGfQyXRFq48evAi8f3VbIGYw
IcVHtLwVHVhyQMHVfatzJntz/ARMEzgwxB19MzY/4HtB3PKZeuqXwNB/RBPFjmcSGka3kynabMA5
iF8kC7R78bVpz/D/GxWO7CaU90hb9M8KYlFPMADfaA5LGnvIhsIE3STQ9eKGuK26IU9IAww4iAPe
nkKiztp8rtDdKjcVSgQIReT2KDrZTT+Cne3eim/jtbhbwGEBzhCHGf1h7ezT6t1BHhN4itDfAg+o
CoaQJjvS8GOsjfBX04tPGUWAp7mGnAvnyjZflKPwDqKDm2Haql/qn+kFGEB4WBm1nU+JH3U8+sGD
bGe/EApD2NCBl/wgLyCufFc7P8kKO8VOvacH8HtAeIFQl7fhWN+nJ/kT//bmfeX3WbDSN8PRrM6r
IvVfPdury5ZKsEUqUNBEc+EpkjvWxgEwJbjP8LM5OLEv6k75gtVgzJNA0tPuQYbnjuR0FIft5a+1
z7YDHEec6xwDvLD+1/qJXpRD+0f9VfbaV/xrXdl35tbRbyEykRSe4Y++Bhn2yAA4sMs8VE9UTEAW
SG8BxgBbC1SvMyJKYW3US7GjNXmByVVxHEBNQpngS/4CUVJmO1glS47VphP9wiwG6V3Zv8Oph/10
qpDRflOPEWlm7g4ny9YdObfJ8UF/wVWjloSAS3aiJqnDKzjQ73qpEYhCOZI9YwWJmH8LQDd3Kr5F
5yjde6t8sHcE88bEaUP/xV0xM57BN/CCym3iy18zdM89mCSOnoy3m0ou1mkQ+oZukPx2oQejF2bk
rnxGdYUxb78W2MvSd/mHEl4I0mAHvgk018AW1cDon1/pCoUbtsXRgxzij+7E/QOteI0/Flqbbumx
W46fQ+IufgVeEJAoOtUezzICXBJQZvCrF3Q+AjS6dtmT8FND5cg2o4CI3J61V7xMyL+wEoG3gIA/
9vdg8RGAE2ewArYluCb3AT6AxJv283SgswZXsOCgY9/BefUlYVI2dig4Ib6voPc3+KEg+aJ0npjs
0sDRryzva35KvqNka/2Ezx3yRRdDZQNR/lBoW+UuInAu03s5vCb1KZU86yZAn6VjV6J/v016EHNH
Q/hs0XWXJheTwuZHunXvAQAOlC6ekL4ZQju8jyLNlbuGLHpFiQRajgrRGpjiHUNdUby2OESJf6Oe
27fDaMvmEedOoB50LBKyP3myg5akIEd7nd7RzjKhiyGPdVtuwfApQzxik2X11jOUXZwq0OoBjU6Z
D2FVPX/iPdTQAifrpL3LZmHAw002IYgTaF/WprV4MnYWfEbDmwoSI9kH8IL+Zj7/QTCAX0AdEDz5
RvSIzfbRTzhD/H7ByP0aZu+khfK54HK77XIa/W3w3uxzgBgcfeilueillkjJhT+DfqTllOY++qBx
D0XUlXNK47SIHSl6KhvkTBypOw2jx+U1FOJmO14l5U8pZPoLFyv1fmeDHQ83ODL7SGhTxgbC1V7p
rdIJP6Qf1l7ZJ8/6Yd6pZ+WyXIJXc8+MphB+EN6NDt1DJjclRXFbvXMJ1BCa9iJQDaC1r5yrNrPp
UkvBbojPxdpLtVVtvwLnnjNnfCldzVZcss7Ml6gXVk6B4kl3Tid8104Ixc2HwkndO7k5T1D7laIf
FfUt9MuEjYJOTmmriHU2hF+0ykM8CuODjgc1RLcDqsX1d4cvBDg9oSKI3E0oJgH+TwC4Arri+KTQ
+7KUoLZP0rAb4FpnJx0ZJVK0ygmzK0qkIdIUWBoyu57ZiF7Xt0K64gL33yS63eAZ/Qc5m+ZVeFJr
T4J6zNGrb3lKAYj9P+T9QGR4GcHjmz2KLhWMB8jANe4DNi10AUUWeNG1kygHK73TzZRXU4dNCH7t
R32rTtZHbm6grMs4InioLaKJewYwRE3lra5sLulZPgwURY60/b/VN8y6jhnysDaiyKgR/hUMuzmH
lg9y0OugNHug/zzFKT67q+AN18UJnwRpDxjvMh6Uj3p31ZFL+NN8TuduccxLxXuAIDuouwKVYDsC
CD6eKFa/w/AMXhqEMOCzHBijGnAEbUYcy2+I4rWBTfUzppw5+gXU8PSuPNHQoVDcyzh522Oxof39
bX2IpMlvA5j0V8h6wxWzEWATt/lArMRVeMTs2uz1Os31TbanzY10xVU9ZNf5bXxrXhl/PizuD9UV
xFJz5uAYJmdb+u3L+KLDRDrMFchdt5vAJJwRD7tLr8ufaHIUunXFaXlt9qQBFL871qDshD/9U/Wl
ug2KPiDzZOaQLcp0v0EZ7KLn3g9vwovxy8RpPOlV7N4soOd3ScEViWgbGXhwdW/mgiwHal3b4Yu6
lnRHvI46U93tmuF5jLCa9WCL1fjwurQmUnjZw+aIRzGNBCCc6FEUn8l1rTGibdY72a4X8S+CQwA2
1ukHjCw2CAiOOZ1zV/nK0DRUNtKX09aX8pdz2gI2lLvKHc+3yCt/qbR53bnvKAii+vRKVlVfulfx
m+q+9W66seimhSsReqI2AFMKIPTi5iPR7dPw3Dw38kmKt8OzUsJc8dOPlVsHV+tQP83Ufyy3vqU/
3HytOOOFD0AXEkc1K97XT/IAapbaBiyp7WCcZXqU8R7QTHsBVsevlrpTSbviWYWpYGwLAJCizYRP
Pmc0Qc7pJXjjiv4nXee12zoSZdEvIsAcXiVSVLSSFawXwuky58yvn0X3APM0QKPhKyeZLFadsPc6
7YhiAI2kf+xyvCJ2BJdssK1/GuG5sOVvKdRz3LtVeDWKryFdtz8l85/7Z4L0WrHbzTitiCakI+7+
HLPPQt33kzIrrhVizgCc9oJJBapNWmZuNbREWwX91rZoN1TETeY98D8jyKytQAnVNKuXp1Aj6gKr
3U4gtf/76O+1v//5Kp+1wL5TgK8woTR5vStALSgNTqmqpl/6H6ZOnUdj/AHq/j7qpYHcb34tpR6E
3HCm2CW0Xdw46XaDJYbAhOdPD5rSZOv/97spu7a2pjPyiM6CEZlQHAV6fGAx5IxIkeLk3Gokz6Ru
l29lk/Q4VLjUVlijfx63WcdoQpW5dfU87MLKSo79vw+VQii3YwJBVT5Bk8obu2HKyW/+G8q7mMf/
QIqGTQyBOP21CoWSi4k172bcTosikN/KkwwaRwUthOFpV60VeJDGlrZ99gWR1NyT8WDaFhDKLEL8
+h8aJ8VSNva5jBPAxgZJMnnoEAkhKce0ALcJH4kOKatbGEv5ql+VwyitIOwK5kpDcSsuZLAyv9lj
PAlOQyxqYSUl1neKhxksvD1+sUM7u2EZxLTjr3+jigqnClYXJb3zGNjtSv1oD+WLrJMKnTmP1rHp
DuNaJx4rAMA9ysjWP/yteJJe+rX5Ekbb/8XyyIVWsUVDf8Abwb1HdZ5oDk1F+bf7iU4kqUVy0aA6
aeeBRAsCWXDRsD7jQMxWEC+pPifLYt/sEadOPIX/BHnZPOP1+BuspNcsafswzqo98wqw6L9FPwTF
ZHo9VfWP+jd/Ib2CjIb6NDBcCQgIHl2Cy4BvwziHtYHYTb5X1w6CFQcSqCZ2Vzx4uP/aM4AcaLbE
w4fU6ZkHbgcrbncBnOo04upca+dm6x960J1vTP/BopHNg3g40xbiTw+GgPk09JmOTbQedvw24H1l
Q0/fGTNkQjOHbLqUdv30VgXuV4ZYyTiYC5oISxDYyOD2rMoCLekXdtK5tv0IuJzQ2R6C8z0sB/ax
cO+9IzQDOqbPTI/44EFRdGCsbJU1bFMQL63bzBA09YefWipLaGvZutlhsLco0y6EaxM4OMjjNS9c
hAuu//igItubufUX8mc0Hp0j7SQ2lmt0xM6JmBfzIvgSnETqR42H4YITlLWCkk/9wev/oP8kcaph
viRzlGcUCQg4Gvi2uvV3qgNvDlk9XR+3vMCMKMIVy8jERAtEoF8qrgI+XllaBxG5CYys9hYdUXYZ
jxIKG4Pqk2OOLzIuF0pujz+wHM5e5xh4bm8Nblt6MVxzp/sCJ4D7OHgASxRPeujIPyrJNxkVuDNW
MByxlPlxC++K/BjiBHejdHFywRTCsoncIL4VsC8OZC+zgRD6xEvF9UgiELMH53ACNtKF4BzSm1P7
Nre9QH3GQGZIQQyxp7bFKOy1CpgG6hLsJeaZqpeW8hMHJ5J7sgfpDPrGuzJONfqcjUfL1PyHnl8R
DgzSEsjdvwn+SE91t9jMxTLsaYjoA0cjQ4E6RcWAGgEKyLv4z0RltSePFNHqv6a9130GqMgR1XNO
1LwJV4edRljKUVqv2k/tC2QT8gCKHox7xP5Oi9a/Zsm79liJ92FTHHEBIj4XmV8GXUa0oSpgJwDs
0lEHe2QfKOD9aUbWFFiISgencGFLu1H9q7dA13zNq+hl/lJFgMB1ZWGAOOIxpADEDW/PVAWEJ8m3
9sUiCZ6oCAZ8Yi+6cBBnxnOavOHDgnITPdtftrjgo0CbD58mIVbbdaeaZiUxFRbkQsayyibJ+6I4
sdHPvY51fRWd+hdj/yhl0MeijjVqD5xZgrGY0Q+/SeXUrxGgAxetP8ChmDi+cXWHsO1q6l/Jin5y
+jK3YkAX1xUo+/jhtj/gFrENu/6iryGy1A8Kss075lE3OuKMhGkzPdKXdRm1N/y62DklCdbrOYnf
PXamB45yzJ9d5fp0Zoa5zMIWOnu+8a6CVXL8PapM+YpsFnTqBRfTnDhQdKBOADQRVd6jO+VbbPZX
vBDcznwxnSlrLQdoCeWy+onPPCS+gquPg/MwKWv4FXhL02BrhSt2aMWub7JD9kIlbY0qfbxBUwvY
2Ir+TtWLk2gGjEDt6B2OnOoLmsIbFbRwpzx4dsFgjIfiqJ/GU24h21nAZcqQVS7YnXUAL4rNapp/
3DksLtzHst+Mt3mniJbBlTvPIyc8GENsnkPoLOywiKyKL04NbMUR1BaFaUTYSeNdfosP/ckAnoUh
JvFt8XfA3jnzX3fCF15ORkKIwXoM0OitTCqh4WoA/E4YYZ1m6hVsZIbDdZtc+P273twYNA/njk3A
/LBFkf6iC9YT9R5Acbc4YqDHb47Fms3HwoJCEJKvwdtgh8Zfqqv4k2A+jS4lLPOXo9bsYS26Al3M
aMcJxS7Kwgr7A7APLJrNe3+RfyFuzqPQZpthin24W1G7wyqIGMnTaPM5/EJoCOBeLc7X2VM+zzsI
3vLNRO6Pb6/lsV5kn0jmaBp7z5rF+Bxf/YEnjQ0biwgjfeltz1Ta6CZqO5rdyabaKIxsADLJcspn
rALXSlBuRAu94Uxrnlrsa5GrChfwX9ZFIb+dMWC7XL3W/ZrnQs/3Cf7enfLSBsfI7CQFc7UpW3AF
bjmszPTYshp/Qof0eKXFK8l34hS/7bs+OpjXRlQvtVMh7QTrCWZr/pvZWaDccO8O04w5m5E3a+0L
TAHFT2641x0gG/nGKQ6342zXJqvk2MbMznBaRhmgoejx6TmYE+aFos4whAZsEhsMYIO2R383W3dD
8mRvCcbEemP7XfSOfofewmhKU97Ndkr6P79SfbXMVQ20tX0T/7hnsykcclh+roE3AjIMNYwqtvJQ
b/4ZD9QPvWXjrdt1DaXNAUIJUZsPFIppIZZvS9+MfdjVQF/yDawmntH/ALU55DY49QvxhvN7QEnC
knj0v8ReEAYamkPLhqrPZXYPH6WvETeZD6Bh4FIQzp2bd5jl5p1eKToI3/bONRvJXI6OyRaRVhX2
qr/UN32bfsYX0cF9lts68FWasn8Ffahe0kNb9f+sau2jgl4xoWelZBth+J6RHK4P7o7tFwd0euOQ
nNSVeOXCYpnl2a1/icURv8ANrwo6AweBlvpiZh2oW/NQPCVwn/8QDcPrm8xb08BZVJam6FKxibmH
Sw941TrjJXUurIqULOnL/0sB7YUvw6DjRrSHo7kq7BLf/w25/D3lCSDA6zn4Vmm2lrRlusvkhf4v
YAe2FsBgRWQDDnVg6phQ5OTtsJf/setiNmBgtHD0d6yy5pr9qMDfF1llo1HwFsV+PDeG4/1iM2IH
1wv07Ms42k40P1Al2OM2OpUXf81q/eZNeuWqbvYUS4viyE0ut95GJXRztfgALCF8mffyTXWGXQjV
Ba0B9iVFZnlS1Gn/cSxbyTJ5l2cShbYDpEU7YS8dtenEzCI+i5XPJji/sEdVylqe0YorIUfvNYcZ
ALd9cx8U5D0rmCZivie1676sLx5OeBbdg8Ui/zAmh+sHsaO/e0CleHrr2/AYgSjAauLy/byS92lf
XRETB1uAG6CQ5Xf00UTYG/Vj+oI6VLvjDf5D+uJc0tRj0r4F4zcHDeG/t1deHmoDfWd+E50gls0y
lwkpwSUlfHjXzgUFnWvM1ADG7bDc9vK7wZp8dOv2FwMpSdkxPgxn8YnQJd8kQAD3zDoyHKDbpHuA
/TDVNGhgCPY3hWMd/BM0xWA9OOoRXWtPVhPdgYE4xSLf42JcY2E4WbthPVz6p+Sae0RABcnS29jM
kQM0HKJ4qCgr7ka18CBuJg7RBfxX6YspSN2VPRLBCVCR5EuqlmO3JnzHNiPONWezXKASJiGB4mJA
Ti4RESFfXIZ7zbVcygT9u4hqdLBFRo+atmKCUWAcO0Z8wLG7cVUhUcFCam7yZGXCLVxkM11Tz5b8
glgBxGBDIJaPIHLXrQF98VawsaKDm6sNIPeWgrxOJIcAET/Pt7RFYvvq3zuYp70tP/H+29x0ImYw
CHjwsyNZH4HpJVeW0guQG+hlMr4dDYENiYVxYw6xdWCMQ7BJxCV1volnBBjaB6I7n03fB7DksHaE
T2/dP4d/kMaRyAqH8ik0q/a7uXvIyPHWn1GPgsdDma7dzZ34ReFK6xz1IWwryQ0uw71n4GizonSR
/yDvBe87V/MR6RfiulG2+rSKpoUMsohCU80NdwqdcghmGLRLM3evgPHNaDB875RTXlqwFPfUfUaA
CnvFMVzzWj59Kkq0oAjGjdFJKcZQJrmo8avjLwo3/TPsrxqjWUcGWlMvtOU9lfTvdY1B9dxcuG2l
t1h2CYW3RYuuTYJLgVZ0oa8Z0CH8IFL7p9xpeni+k/quRotNWocnZUIRatcsi6Xfoqe91a2LO2di
5ZMGJ0sJ9TGdvZED2hZcdd3HSxHiSobVfUlF8btYwB96MkUYHwvSJVWer39Y2chxB9TMduARaUDj
Je0kxRuPyVuDZpkH5mR+99WaLyYvSEZ8kE58YNdOyHbI936QZPJQ01s8gcXbQQ9H4LMqtikPD6Ey
B4l/0Bxmd3+2d+2r2Uf4wVPb/2SGbcJ8COj///Jxkf5rPsxhPqjo9eluva13wYEeq/9PeY9c673e
wvEn4R9f6r8BalwI633ujQZLLGiaOfOPmU9z8YTTRNoP3xMAubetRIZuMLh6EbTb4ellu4EpwDoP
04LNOmqBlWzNeAswR1P3mO5o0oHrTiAsQEYdF+F8Zt2kL1C/mbmWLJempeK7nmEj8mWI41Q/1XiD
UxtFIW0igPCtC4xRnuMIeqLMyWuXcIrKi0pQrs2/1Xoq3ZauaeqvEKfVAhDDRT3Y5ifBsfemw2cE
H7dhOJ2DmIgOFq1vHoDv7COltibY7JaZddY0l+HQqE6vkrUaTQKYBbAR5mpzZNnxOv1sqJ5DOxPt
mG5wAtOPpiFF6RmJS+JSOrCdAAmvKpKvg/+S2ceI7h25psPF3SMCjs8hRAhpfgcTAF/wdVwcSV6g
luI4g4wUHCMNH84GphYHorHsqMS4bNkzlonIOHoSLafFPsOKNuVrYjTr07ilyjK7xz++7rDU0z0E
HceEhM/bBgAGURxy/3nY+2+0T5v3CPAAjifL7d7J4WkoWh9Vz8rghz9KuFUUoZi9UDjCb/9tfsyI
QAglHEjwJQg2XgjCOL454VBpz2o+mETqL0QPQpyNMTvbAfsEUNM2nrcH5Ku72hO6orUAqgneXopX
9PrRGoeZ01R2Nq5YtPNezc0n7H23ywo1NLRGesKGtGi+OUAVcNAQUkH2gLNHfH5IcV3cIQodBbYj
mc7URGyDZwyiRcRQbQwt5GE8aaxrYRHcwlV9jc0FUr4YHwlK21dSLMtTccvztSGsaS7QcZAianYr
C45tdBr7u8Wg+5zYmY2CYIO3smq/Yuo8rk55x6YtyFoHEXoYD9mGSTRrSkesBSI7YCc36rIYvAoC
pqtxQkqnHeUtxyMEi1W1qh+4cQs4O0yYvMnSsoqo2+5DisYxZakOXsBiuvr36YojsVVeoblqeIO0
IWhlrU3q5KljoEJmjPk8SIK3pm98WHOV0yM+CV76m+6At+ZKRcvqCXWriG4QK1Un/BxAei89/lPW
I3Sr8UTDnIZRz/QlzKM2QVwHuNJhXh1t4zuVC4c21rOlTXljNN4mPZbvyYVD3UJFvhNsKBE/NIwi
8tFqoWxoOEAEWcdXUT1G2/6oMzXEWya/3kN8IDpNCLw35UfmRlu8+hi8Fgp6ykXzov5fbHMBreRS
3lWvzPEcYdPcwit/DpQ4iVk2/PRgEyIwYLvWlsHBPw6HzJUhBFJUmjt0YcBQd1YwwVf1zqM5vLPI
2PDkcqVdlafJxn0cUCdurGapyPsu/xApYdx1ijENTnoHAS/QZzFaGrDcqN38ZsqugiBETYheGUc0
155wB0bpuMYYkTT0XBjN7mhsLz2ImVUOkc3cGMVB8u3AwA7oBmAwGQU50MtYoSJLvZUes/oBGsz9
hwGZeYtB3bHiR4KrvjF2nfAmHThYKqY/IfelCPDXj8PqC5Q8NuhHL5SP6je8pl9Dtsx+aQif+fEz
hIKbsMXThvI4J1F61Lvqt8KcN8tjF8Y+uhUA1i9MKOKvU7q/zhKlrXJBC7AD90nV7527w9+It28i
DHvIO7g5B/2ITGgp7swLvcOhcowf5NU2rHSxgiZAQWmhRTt9132O37HEM7iI/tHn2DR4exdNyQBM
twek175JiqMQpIGwOvvPDvsNlV3jgBWU3ggCdR4/FS5/aysQxiTgZoxgIJtdjF/hg6QCzk6FJYKO
Ds0Tp91qPKdIer7MHRNIgnNxQwIOcWjD7iCuFHww+d7KV1hTS8ziDo9BaZdwMN7Vk//L1Az6zd9m
smyWyCJuyS8Q4ILBpOhtH/y+bsXfjkboUD/EtXKjpQif/Sp86Jfhw4/W0kaGq7WUv2tClB+IvHcK
d9pN8DdYrVx6izdjdNky8DFvA9ArD//KpqCL0IgBeDhFOycpkNb6NX2GArZTtOD5L1fhSXL77/jU
0HwTTi2TXVDd3ZQPlSZPeE1Uu7iZXyOoBoo/u/ad5skEXz52Khef7fjOz2jO1Vn8UnfxEbSyDHWM
BuefHmW4T6/KVeB50Fei0EBd9EqTWYMrwbyPhfwEWnwNXiw7/ypSbF6aR1o+xWin+89P0uqYCsN6
cGNisF8DYuGtpCi0DPhFvMcQJ9mivEa36Yo2ICOqZQfPgcpuhG458nR+WXyPtf+XcEGtfeL6UEJs
lM4BvdFrChsseqdxi27KSX7Hq74KzvVujpAHDl6EAAskJDcKlrvmLT3qb4LNLY1eBQ/WLlxVl+Js
bbRTbJenwVW/YDkr/QJZyE5eayfTcppn+ODRDbZwQc7JW2/TXRyHHQ5VdC+U5Qk7z7a0ydywW8or
JquNxhodHmUWCvMXhc0D8FG6aB/Nq3vT+Wtp3/7MJVscsnu6lJMd7ARtMXKdSdeDRXZT18lF9529
9q8Mdjxf+lpFJV5uuM8/1GIg683OeWDxtHwQHJKCrTqqDjQRje10VuSNfiTEjMt3ayvuUrZPjp5y
z7ostsktB1TyqX/xWgtC7ZctgoUifUTIaYjsH9WB4TBEbCERkV3KJ1ytEZ0a4HcorICmURZlmJ3v
KmS2iL/B0gfzEhHfqzO6TwGBHRk1+KXok+i9UN47gqTJkWRXIXfXFuJ3uecnIZY1FQgfy+reX3HZ
83NCvA81/U51N8+8+mzf0/dox/qkeY21VaCynW7ja3MQtvF7u0FFpf91+ckaL/I+GO1+Q6ResPXx
FjkxSRCDtfmghV0CrTlIH9R1fzGQGXv/nu1niZhvm8PLGzfWsfwMNjxaE/XUJ5oQ+jbFsmsXzFbi
uEc+B+Hu6KGIRQ93r541KXiPRdFm3x6es3eL6tTWv6PoEPb6mapAQwH+xUn3Hsdb84yw7IzM9dx8
lA+AHcTRuLk+2bEFBlzB92X5KEdOEE4afYtqSC2RoVEIx+fO+IuDXy7HM1G2cWKM1xCArkFqfx7f
66t26nfgPOJNqC4NItt75bLBHFuwMzvrPcG++CYiIOFkpvwxfQuh69uIYnbzjDrEays0j5RZiHqx
FsMiGl3LZid4VoY93Ol1V/fobt1IShu4ARw2N580iPDLATu+fYI8yALbIK6lYsyr1oL4hJbq+C+E
OPSM3kkYZoYuADKSJgdPxFtEzEFaU8LTcTD+jTSIfppPMtUQ7Pqb9fKuTJNjSxSrTZNCSltDdiCe
9PpdVrxF4lr/1r9jecGmE3ARGRpta/GaNnr4JKdqn+pIO8RhSsG7eGTYmY/99NT/iCCBr9E6e1N4
MNul8SmcOOlS5Zj6TKj06PZQFyWfgrQ57pt+bWWXMDn3ytoLViWtVgLT35L+34MYYnZMvEAVp1Sb
qK3cfIbyObJHmWPJ48NOjV8hxTBYOCXmGOD71SPG8UmqpwIVWFQSatk1q6zKqS7Td6V4Ra+JsSkI
og75rnGXyYufNRJW8TpbS+foDDn7AJmFR/IrzDY1YM21vtPmObhzQq1ktBLmDXkS5ojGT52UwzqY
D2D/Oq6bX+g8zHRc5JCIAWK8148Yiaq/DvK96S01qh/MMlPWeXLAUoWMip1PoK2PiM8gaYNhPW6D
fUEtY5pDWLIb6pb+sgZwyVkFwPAcUTTv70NzNDYmbdNurSjIUPec07SlVz4bDtO/xwswBmXYlogg
cKK2KyIS3nCaPCUPyShwdUxfUbdpGSvJoUIzgthani8/jhjQNv0mFXbdANn+EsZHOT2kDAfIEbIv
ERlOwl3oN313ysZ5rlxKDzKnMbEduoOSfI06Q3gQi91HYB1iBjZ6liESCxEkwOypKIbMpNF1zMDJ
EG/cgtsxQc0c9pbgeojqGCI1rr3O1nUb2V3yVC/WCXlSC8yxYWKsY0KiExYERhkUTQit6qYe9viy
URexMePE6W76V3f6a+y3c7f///r8f/+UFHZ1PZUgfsyf/fu6wPTn6kiFHo6XBt2HuJVWXg+6BFjW
/Nro6erKaIxT56XWxgTCkrYUxhg0QxAsUJQDycOgDL9vKaXwkVGgqO9HMA9ltTcFlVzx76W/T8pT
hmCzobT995o0ZXzamr/j798WTnKGpltMn0Rin2Jah0MZ/kj9rLX/e62aP1HG4v/+b6zxH/z98/8+
8fd1/32LqQJwAcrSNRDjaG/9fVGamKAD/j78+9LGz0lMIjnedlpSHf1uMxRk4yqTDMeWSQS8WUkP
TbfqmUHn+Y07ogGSo6ZZDr0+2nrmhLe4HQ+VP54Hr25s3+Su5VCqj3oWHpMk+LQU8Miq8CmLXbNS
E5VBc7Q3wnjchELkVDyvrXccskFxg1yKqPY+PcGqF0aUDKsEPV3MHD13amp/xRRukjwqCFZGqzFB
FotZTITcJpHSzE5As0UnmijRmxDGz7TL+00Hk2aJ44SjT+fc1NuQxlXdDutUp7Md9p+5mMs71UMW
Vftr+DYOd2UTZVwjTexwB5oaa5DSaH9KG1naWRoteRwTP6ZIL96EYzDzc+LaNqsRTjB8p2Qi4Gg7
fHwekjTBJzBKQlqWIfpODbVF3ZU+4x2QNdY9B2FcU2zuwTYmefDsIoYKoU4dcJd4tAdaC/i+qDHM
CgjRiguSLbXcB8+nlQgvrbLFnYjIa1IjxHRdd/B1+bcWkTPr4JWympk8E/3yIuhFzFnGT5Rqn5lF
PSNhwjG43tjWDJQJjE59+BXlmwg1BcZ2UgxFkvAUO2x4gliYAL/7jIz1mAaI7RAEjtmPOWSRA6sw
HMJLQf5QoxarOtKAaGRogzr1tlbO3x5gNA+De1h12cXLIb9FgXyWRA4OTQF1bAR55mYpNlixTtJt
rX0N41rLhO0ksAeOeRTaXHKnHpC4S2EyOWHaPj0xKCAX/RMjlA9ehWDdGJgcNcXaFtACNmV9FUrU
HKomjN6iJnXaZt5rkuwzLHFbSG9RUSJSyE1ECxMzoozYeAWG0biyp39ZwXQY5YSiFOOZ1Awf7ohN
fxHzF/kqtU050Ie3VIMhkMDz1wIgDwmP2sZQWifvhmHdjBNq7gAYQkpPUdHze8lKdKReog5ZbnBE
IY6M2cwiM/lX9UG1K8zxODFWkvLsyAad8Xx4PeNatUmlyZMQuxovtsDin5r6P5FeUVpLONtiiRKV
zJKFUrGSS6HbT+aIT4XxIV5ENKBG9YdgchYUVNCgQBBt440F3Izvr5KTT61MKXVV0dPA0r9oPLTO
RgGTmpSgE0B4th1dVZG6oR9xtEWKdW1Vn7JfwaC0iq0sKlLtKJH9y/3JYyEx8pZihOyD4Cl81LnM
VF5l/3ohbvdSzM6tguqx2pKIPExDV7dodbeENJHnD6435czxQHSbyyo6Q/CpQ5OI7gRPmAM175J8
NWr6TucCdDPiLW1ZZt1EFdzvAQibMhL/qYpm6Im/gLfjWFkRn3v/M6yHraSi+xIRGbDF+mtVY+rR
jAgP4/4nTTpapKH/DHJayjnYLlgJjG9RaqbyVcxGk1vs/rU58pigVPW7jOJ/NakhCXD8qKbprgLL
KWhNgX5bDPGI+LllBQeVuUgEilg5jc8QECScNvFsqGlzzGVSmHj4Fg3xYxi410w6Hx0BADKy7K86
J7ffeoHMrR2Vo6lSchRUACoSZ/WfBGik4RKJiG1TwDWeVl2GVFA/YsqNskKvkiGeso9tNlGFbU8Q
IQ86B05tNtu4C19JC/gLE91OqQMDVeRE17qjQTr42BI8VCLhWJ4tifkFbZTscoU2cVQSOTSSgrG3
zBnWI4xHuRkdWTcw+Jt4c71KuSZtkiF+p2ZoDLlByBBOq3aqsN8YwTGTfPkN4MmzkttbXvGctAzm
awaRNN6gPhH4dfCWFiSgGk37SQNhLMYU28nmjL4o+Lnsb7LgXQTPp09RCvEWLWIJyCjQiC8iiya5
tQeptWKEvBhTpvTSiAY+DgUpGpt1PfSOoCc3a5jtCnr7aszA24gG4XCvfyV6+js2uuUCrAAFJlKD
T51Ah1wae0hLZDkNbOxv0rHNkZpbUh7bpkq+1IJtlGVfdye/RTZRB6DVmIOZizMpiToFjxlKuRqa
ompOts8qR+m3rH38PXSc+yxivKm56nz0hplYM4Ej7O9iexn7+l7nl/ktbj0jYFEFuuAqI/boCMqL
MCb30FKw1GaatJVDejRVNva0cdB4SBaVEbPhUUxyMEIW1Dc7o/HR6UKLBFpc1tIoLKfA91Zdpx1j
j2jU0NQc6tC0aaWgcPQ6OadpOq4z2jy9WbuGKsN9DiaEDVOf0K4YPYT2CTVGY9RWaVxjEOGHDGQ4
bWRLaXXMfJa8EYGEHecydU0grobcU0tsUmwJaFeEgpHLFcXlYgLXIozUvmRPpAnRaI9EpGiQmvup
ESZHLVFP5H0NmQzmXAHWiWFsxdbToGfnGSGklWLti3yq/IXmtYvOA/TrkYXFQhjSQSOFQXjSI1nw
TaqGCgDHFbhWRSoEJ9Bm6PBAYh+pVD1qndyv44RdGDSeAsMCqygn9DAFtNgoR8qx65iBUhcgjZHw
wZt5GwdqxvnWGjt6sS39/dBgaDpbPxh9jDIxEByw1Fq0Dmm0S0OyCj0E8lUgPyST6rLA+maAIYd7
NIYkicLNSmrT9iAr0J/XKH9AS5az6A58bi0NbMh+W/fU4UlGRKZbtT6ml4wJ407DYZJWxqOONfme
qm+jUmkc5MVaaClgjmKMY6vJf7jipOym9dBNrX+C+4N4lF4HuZne0rard/O0uoF+gKyH/U6TfZTm
Fkk9UDgq05a5t7L0k2nbATAUuvh5dBoC09gqU3sbWYEsVsIaoruir12crZRe6TRGnmhAPNWpnROz
VTn9p1RXn2lKI0tAxBYZHolvSA0LxEiCGk36UWLtnlelxNhN0Rn6cR96iD478hfAuU1iF5LqZjHS
haC+TIaxCfXSlkJEDTKTgs2SYTepj+dH8fWXUvcl2RewlXCgiCVkb4UGhrWaMIzRPChSGSy0JBxb
3r/daH71lo/VmycEH+NgBmsdkir8hAh+j9qIa3+kmpTCzHNLo3O6Cv2PWNPZVhm/NQxMp/PCaavW
/alM8tDNlIC5cVSvpAAVfx6V2JDCFrPinAIJEB5A6Up1xzEdWm9+L40bAyf9oooYRizAVxcLmvRJ
ENmZetCFNILHS3tV0zEyitI/rW++oYXwZf4JGfS4I77jghU3L53MTbm3hka9TrKO75Y5DCmWtIng
xJ3uQRSqKxzgIBwZhBbSzFE9Vq3E2KI+0GimlAKjrNEKGXIFu5cq/VDLTD6bToWfYrgdsZLWGkjZ
ZkRbmwbwlQx0V/1hsDgleno/dalLS2tEDdm3d0VRIkaupyeECIMMfaBEUF9K3OqwGRRHBOuV4fZd
dEZpbEaj3KmD6l+KCByuHAAjQ6poKqq+UqHzGVYBWdOydqNFumJphdsNr0w7yEDGaqzCjmCYtIDG
kDzaeASSdm0SYEwt75XLFKEmhBpDABm/j775FWqdtlZGxZrpkBfYTP4+VdnKsjH+0GLhN264oBp1
UrCSm0ArPqoSibGQ1s9UhskSiflb6JXQ6Em4e55cO9UhNDQNVyHUBJISkLilchVTUPwhxLGC2h7z
Pn1TZEZIt7QaIqcSnlCvBT9Gn0Jt8L88ECgLLx6BecGozJpifFMM6S0NBHUhgFpQVioMz0tZUFRj
IvC8+VvlWbToqDRhXrvFrOyNynZjGSWIcQX918wWn5jxpPnEnjUOEfhld3VIMSuaYYP5uJYcSyt3
JZPY85r5V0DJ4CMLbixRO8qzGKVQTfFtHIVThbXgXaRp1of1RzpE9TJQenSTfWy4GsL8eKd3Mim0
3O10hfOjCWRMJlnKRyPaOdFXKtsI0adpALjDEKlGBVdi2X2LE1w/ocn4S89NiQe6x1IWSKPv6Brm
0L4LkSmOfrTyPFK9SYmvXqBDZGzp1XI38mWrxU6XQICB4UdNvCyp5zNeLCTt2CiCfpKMknpXvYqZ
cCugmxhS2kMmTQqFLBUJM5gfDi04A/2GJ9m61MW+YjL22M4VN7SCPDxonBiObgUMdcxlN/Aq2spj
0JypKdyEhHGeagpBz+MGClJFDWRoX3HLQCKdcQxE88xhaMS9N9KtFTUYkSLlxhGxtKafdbKhraSd
e5GGWDTeI79dW3FE6SCQGJ7rC1wwHnaZsQ79Q5OgTAYzsymwZr9sfcfczWCYAr3VUc0ya6fl07pM
1BZFLPPDFKZxdJ1E5l0RzHhKRCm0NN8UndqrL/iHyZuDZYnFSVyKIKc+sM4Z7OZb9HetL7MCKjU2
EVT47gQs98AfDrJm5hYJfY2HvYO+LkavWGHmRq1xhVowqG6eoRI04os8oB7vlAZpycj1Fef77qEn
VSRvJ3tW8hB1jzKj0DBJbfYpph0dyHGetFMKbtIw1mwQ6bsMFrVpbqXa0NjQ4io5DHOdry6Etyr4
agdtCzUx3llmzeowVdo6lY/LB0mrSVrhjwpN6wm3ba8wnyu65AkyBj9ovgMRTUVFcaBsSHos+uqg
Y2zRwNuf9VzdguLMym8R7DQhDW+AxYzKKnFtjePAzHIqDlZcKeh0e5oHpd4fgtxYFZbWz6UMPN4y
orhQ9lqQNGDFvEmGA1qhr2vVCQ4peNReQU0OLtF0WzQuFcJHLVd1TFXVv5GtV7MYip22yf9Qdl5L
rmPZtf0VRT8LLWx43FD3QxIg6JnupHtBpIX3Hl9/B3iqT1aVWlIrooqHIJm0wMbea805JmmrUw1T
vUF9NNjEI2m+P5yaJNz0/XycZSXZ5xa6v3Eu93bXNk5Z+2gH/cjVY/8mqRFfS7OyV5f2jq4xMIEk
fTBSkxac7BjD4xwE8g4gyEOvqYi5+sa84k2RdcgAv9GkGVXMSMs917O9mncYpVq008RN+UMmrVUd
X8P0oKYGVlR5BqJboqxqOB0E7PXDDJRzzEMinfriEWlGKdfK+1zdhUok3GXUN/lBMZiSyHFSoghv
sBrdFAg7SgWFYTkRLkBccSUk/06ucYjM9IX5YKlIH1NDXffzVm3wVkhqtGdaeEPFZEZsMXi5rHwx
UH6Ec1URucHqLu8GwRGQOX5DGFoNIF2LFbBYuVW4RmSzoLXs+3zSOQgNdlSTZuHAGv6sMNhgzjLf
5yhCE4LwvWtkVjvG8IyDquVHrOvDpPNhQxTVVZmPayBh9DmkNryZjDcruMXiUFKTugrsDvTioLzI
Lc2UYekeTU/mwMoFMNWLIrOsK9eNrz35Bd5SLFg7uUXnkXbhaytTFIphBsQFuV/KwLQqpknZVNUT
hxwFJl/gF5G151rtBkiXCE9lI1eQuctvKhDJuaan0RqnpC6QAjQWcj6BgGxIPkIzyq9npPpKQaus
WNaxOks4KJKbcggOEsYJa6AEMqbi4M+RdafXNEQGmlcTxa9AjcTJLIRT6Niomh6pZlKO+d2sym9W
KcI31jYfOkTGTBj3ua1T1VSbD85vz5lB7UVvA2ZZ56Lq6g3lTH0MxnVQRc+arKHL2nYDJ9RIw8zb
dJTVGBoOGQqXKce33yoO1NTK0wMmMSashloloDyVaE1o8DqG1Frlon/zlZg0HpTiBejU1eTXPq5r
opw0EN2jxfCWT+I19e0fIKbwr6SXwYrmkz+S3ZU+W6IZvNnImkM1ahb9LtKKjUguEORUr/2gecsy
Y1XU+uxOhjbvbZtwoJh5SzHX+boX/pGBDhiZYhNAWeYUNyxxXwIvu0qzUULqiSlO7544eUU3ydhO
YNrsO8sMbNefibNoKnLC89wxpkpzxqLCllqod1rL+JcLrXbSoPRMSZY8NKpKif3Jt9KM8xw1npGx
Lx9BhQdw9si2ItSkyI2NifIA0ivJgBKTUAsnp+rnjEKZjB+BWZIckWLG1D3rQ0YUi/xSSesiyMYl
8SuxvVGZW4Ai1t6jTLLPUVxezzKmzkFRxzW8/5IRGMdLljOR1wzXiPW1X8nrfmrpWdp5e1LfBoQn
GQM/OV5ZhbaXFAOzoevgP4KNd61ZRaTf088I49e6JC/IohzNqmG6MnrzwUZ8l2H1w/OiTa5eSl+5
1nmDYUHNnqWz2dUfAYU3t6jRSgylOns2SowZmC4hxEy7l6p9Abx4HZgqaMowMDeDP52scSTp0KRH
qvsTE7mKyYEpoSj2AZxeTQojhqB+FczEBofhSKhC1z0HAXHkhUk4lsEqOSzzJ2Was42iJ3uf9ODV
NGA/VLtFZNm2Tjbh45cGBtJCUGxWm+taskAxBBl1jiDU19ADpW5fNxPdpHnA1GHU8AqajsyDECxe
L/DyyPncAHnL6e3PlCNGznCrWNjpJlZk060UvlVYpu9Gp9+qTaYTwovGyorLl9gYX+VWOim1ceBc
ez3wyz6Uvr4bZTVdhXmDYqXhGMxSDf7w08iqeOPXcGSg0Fv5IRkw8sdI37OBwb/FlsWJZLxiPcL5
2aje0yBnQios5MXFQt7551fDqb4Z2sVQpetwJm29iM+XhweVaU00qpdFRD9MDgv/HHfo8qDl4nsz
qwyYCJftn1cvf/5P7//+87mveV/f26ZFh3HwhDR88ZIhHgmVd7xcXK5dLqSih9jYY1L93rxcu9x2
uff7wX+67U+bl8f50GbK/l3UvjslWIXtbMx2flLyaablI/68ern1sj2rI3dJGbQPxYY2uryTywV7
15I08Wtbmv1/bIMNpnbYONGTmc36JpmJlpbkhtg0Spm7FF4kn1Jqt5pPRHI5WRt/VKHlWHRPs77S
d6Ec6rs59C2y7JjSXDbbav7tjmR5iGlodB5Is/v+g8vDLpsSRSHPGIiJWZ4o0jVtNyoWTrZOTghB
U+H2XB53uedyUWQ1L86i8zaOVIzbRo6hK/71160CWrVQ3idN0REM2z3uVgOtQARFbM/EAcrWQisy
K5r5fsq5uCrp/mpxC52VBk1fT/XKKIx2d7lQxhZBRFjUZMjbMwoRqDNm0X6MElqL3AKjG8Ui2iec
wLWajlnYNLQLyUBLgI1tIH/mu3gBReWXHXzZvNyWZQPS7c6s600dtE4heuwNl3v6IBeQM8v8Mx2o
yn//XdqEnFCnztjBoE+95PIMl+cuA2khj0j9no8Ted+v9/NVLk/78zGXu8aWTooYIJ5+P3ny651d
Hn2543fP/d/e/f0MpEMQ5dU12+/H/u41i8giK7Tep4IJMMwshj8rA6RAhglRyPbdoCFcVAQ+O3Nq
DwmlZ3BS0DN6K6cZRrZdmL8mmgBEW/l0BYqQCKIp3xphXB+kbqCrlNDHb4NNH/Zu3KZbKUC3UhWg
vECsOL4tvfa1/GVoYbbrKxrxwBypgjJzYcWps8qGVCAZBjUxepYKtGPHzon0mAYYRL3deD69D8mg
FNC0hJkm9j0TsOKUDAxpdkXQpZBlN2iJPCiDvsKsRLO+z2uEnxZrEW0EakD0yzHPPvsgktwa1nnC
XIBY7em6o0TnYJdHXWQU961BA6GC/o3SB6wLVTKHSTf97ha/YpRqwbYaxZ1iEvotsDiPqYwQIYo3
KafgTb/Af9scBo9gXSb7EXIqCz9X0V2DAedkFvndaRQ0ljo6mEKlTdctavA0sHd9MU6On2DaiiW0
xPpczhxaQHFMtMpwPyaEklYp1dcFvUU/Pof+TC7RbCOhEe2HHhBxO8eV6Si22Bfh0CE/9RGjN/4u
sDCAyKb9uPCmW/ogThBEOIg6FD1Ab41Zeu06MMp13rzJ5jpJ05ZGo05HP0lAI7PYjnXiFrUQv66P
GlShubbX9BdTV18VUJJHvaGYpk1ioxtox8MCYUBx7hPkhmZaPeIyyMgog3NSt0FwVVnUSUVCalgs
yHTrE8YHCP3jtjJZOwT0YJM2qvfmIJ3oE9SEblUy82LByrTNYZhMxG7TDD4NiTgQD6GjH+tit7WK
I/FJ1XrQ/TPo8re8Wuq2vB2JXZjiiCKRmtyBDMwxxiR+/mWmEWkLA8bxoJKOYU4NjdMZTKEIjrWR
KqcAyogq98RsNpQDCEI5TGVA6FYinuRW/TQSkj8DzBX86ZFyAAdMOF9nknEHIHm8pvaoBEzWEh0F
mKGb9gb+9rqiGLKTNHnCNZUkW2GxCsptaW/6d4nW6zdtqnzpCi7+KP0RMEHBUZ+j29We+0YGl9LO
j8RIBYJlwqzEGy1ZdL1G+04zcFn4DZJrVaz12gITn0qaVxkzqqkZmQx+xpxVzWlpI4FtchOqNYRa
Qv7M96Cvw4eC8pbv2yUQ1GhdDUusI3XdtZ/5OzmJthQzfyiV5m8rviHJViVKnYX+QxQA/DMbDZzF
IKplA7Y6Td/0amht2tI/NmFU74iSYhwBUU1J4Chjwhqb/rlKQfWWvIOsRASb+TdlIa6bcGTpx/fd
S24PFvpK7aYPkRjSsY7wCSgNJTwpFKhp0GElETLwWPefwghR9ZzLMHXCjEknHuA29I/FbFDr5fiA
HiG9s1xDUSGTc4vBN+j2Ggq7AWNPU4NUYjhfqwM0vlLKAjS1WfWWGZQNyOwh1ssAvqehbxOU9hC/
JFDOZ224y9oalWGMUIbvFgFzS8AFc3oAfgLR7ZTvWzMKrs2Oc3JAW0jTomA9quLFim0ZNUyO/lJJ
fkxa1JGNzTIcBrx+6kP/vaWE1gkdJIaCvGvseF9VF19HbQk+cFZxz/odR/fY98hipiu7pzKlB4im
esjG+jwSOmu2w31XDLQth/uqaWS0peGnonakGVAsWLc6mt9RKII5PE9KlxiNS7c4EQebGB0802mT
tfBOYsWV+jNvkfzHxm9RjFL60EaSCnMYlbTxUcKOU7HPg6EFnYeaFCGHN0uS7g4xpgpoQFmC0tho
9GyrqICFdDINipSZaDguJAS6d4D6rXbbBvK5mtGF0az60c0ppqb+ZmiaeaVY1D6mUmAvlAOipq3u
PYaUSqEt/xhjkIRDHebM0uQHSa4avvUaD5IOKRNY/F7WLYxtHUkrcUcJf4G0B6q5YEBzzBbVeDe2
CnpwLaJaLEHCJsekRVyT6kF2XERm7Llm0ZOHUc6ZW2fZgTrpWZIvAvRIc4vYqFh2mLXXtej/h3FO
CBzjh7bn5qQFEXCasvcpI4zPZoIGJB3Hc0LdfjeUNFYyQNIKSQiYhgt7K4/JM8ESjjmOz6lBMx1s
/LGbpSXgCauFoWBhkmuVcFWk8FM/Hbo6TnfVehrIkywFY2puv5Z5QzG/xeJr1A+JBdWeHfnOoKmV
zxEUUYMzcyaZH8ZyqBoKLZwkO9TE2+BzMpjtzeMbaWunQZ5KoDl8+hjHu5CxZFsZFuQqvBd2owuk
ujYE6YgjBSGCn+14umw3GMDtaDNjg1puu9wxW7DxKlO7L5qWGNNQf4pSyIZxLXe7biHYDMuFGBLM
FEH+I5TCcBdmNQEp2vgUSoAqmlyddoLZHvISLmpJD1w9Q04Qo4PaJ1UuthWRSMpSPfQbxRuXNYBs
si6oWEdaTSE8eYF8Xi6UX9cumz/f4vIHTRTRmHMvN/StwnRuXN65NYh7KUmB/JjEm1h4y9FFPmZj
uy9zMl6ZPgKgH6ak3VnKktFHI51QWCNXHWFLAEhq28thImb1sxqg/Rc2Os/LlP5yoVnsCspycdkM
JYsKOgs2h4yAbpf4L4HWjfPPN6U2zUC24tTchMsenmicD9o4ma8MjhYWlywiKgV0SbFcXK796bbe
sjlvGhiMaiWmOLmsnCSpZEobqB3qy0Q/BV3Hgi5ffsvvi2aZOHeRHqxkOs4rDcZ0thELhfWCSA2S
gDVLLnvjkhfXLxfxJaXtsh0tFNa5ohpjpyrJ3T2xgWTdlD/JrFl927eW2BomxCJruZhThLxSW6Wr
QSbSibl5MOy6EtdZXejH0CwYIAxF2U1LbuDlWk1I4a4cjIJiBqXYYGHEVqq6zMV0lhxsXd7D5ZrB
UtcxNCRcYXQo9Urs2sYSO3TsfWj4W72CZqIkiH6DMsQEnwpt2obqLW2RYpcLq/LC2ALK1jzPA/M8
1nrZirZBxU9I2qAfSFh2zEbdlYpQd40a107HOfSqNVAfmApD5YJOhnVpEyacLDyxlCTwtERQWtKt
mxpNIYaJtQx9zGsCPyJPZCa7k82Sl1BN6WtY1jGXi265JgYfMf1MPuwvJK6ZE5RM5BOepdrK93kv
sC9JnNCgepEnG48xwUzLBfXVbdHOwhvpj+7m5eLy/V82VUqKaUYxh687AKC3/AbM3H67sEcYKhZa
gdVsSyhwUxZESqgiKh28okPxUjHhtReQ8PcOeNmcYjzlxTT7TtdYd6o6PJclnrp+XrSS8Rw361Ae
31Ts8Yz75nYYy/2/Zxp5hForjScFGOFsbynuAN8ESq9RswY+mXjE2pOBjjtMfpk/QhYQMWVCF3k1
PEfXvq/epPtiT2tKRqSKUnuZC8JcjpkQr3A0mYfwx/wMXuxjJEDtyv8R3mdoPTxzgnC6yr6AKC4H
5ehR9qSDWOJLohVAvIPm0gRRlmY5NdZ1+5QvwDEQJGsG9fkOnnQ9AHpdd+SN9k7Yb+Tb+dy+F2xO
yAavNMQQII7oAT4rHL7CQZjTPvFSBr045F/1lXyLGY0mYYYbHOGNcYjeBKsY7KlQ5NkDKT9tCmmP
d6qNXWbO9ejhCFG0dai/I4YBVlMCGr0XzzcArNzouqMdd4XNGKHFvUSllFgqfGILaMo6TO/BtXJA
nQa4wMUfC5EA7rzxUXI6I575zvjQT8qd9KLu/Dvq8cz1GuxYKuzdKz88MGdgWFGe48fp7H+MeMMf
BxjYrRccRLTVMPB3K1j2usFCcq1VjkQXCzn5AfjsXLLoviqe2A9wwIO19+kaHdI98XivZrnKfVdo
66DGUYAjFr0Fxl4AD51EgAotrBXyOEBRwzUzMcYNJPH2zQG1hTe+BdWVfvtpt+t2Qip/mPB5WxUn
w41WbWzzDvz973Dt18xIgiL/t7zLrosob5u//UWxoLMzL1xu33787S8IT8jTZDqhmxbSVKHrBve/
v95GSGf+9hfx72U1DnGqCoya8q6UkKy4yZe0LzbJW7cLbqGcpugW1rJ/HZnOlHmUFc2DdZzf2UOY
16LRSxe2y2Q4Yl37TJu2UrpwUuPACy2iP65hdg4lDFVHlTzJJgeVbGfVU5D8PUE0QRn4MH9B91tn
6+wZCscRD+imfOhv4tvsvnxoqTisFKf+JJBlYz2lrxoGF68/pTvO/egwZXZYjPUb1ZvoSHjmDYMZ
WoMNshns1Min8e2rGJsmTxlWmsPRsQLzhrJ01nBHtQ/mEQzzSDX7YJC90K0/6/7DuM8O4HjDL4wJ
GBrMLxxQOpm9e1ZpDsC05/gNMaT8Qd0a+etwR2PhvuJHx2oDq5h7OKrhNRAjtUFKtsUw6x/0G3bZ
lvbjLWKz6hGJhXUq1ieMEnh1qQ2nfH87JFHPZsQke5O+odVfSzfqAxTMte0Gn/ObgbFb9aL7dOE0
Kk+W6kaHbitvQk874QvVXppyhX3KxXrf3oABRPCcPRaQRXC9oGxykTtjjuQ4NXEDvMXuKtoSb0R1
kiNsOi8IgHtiaD8Bk0Wmy+zAIdjCIe4ZOItHBzvEQLjvFuPFHp8COHVX3NKsFCEznQMlcujiC72B
3RYZ32lymGU4UrWByLDlI5Jhdy0+smxbbcZXluC8VU7gnr6rnqe9/cy60mPmtmZuvpFwDDkLaOH0
rL+gJEQh6u4ImHX/lz1/gfv/lx3fUGShGaZh24r2xx0fkH2DoksZTorVn/Ashc4yxrB7/TDtJ2VR
mF5F0LpesM2gbMJo9ANHUrMQvxet8v/yZghC+C9vRmgaimdZI/vgz0ehTliWUdv9cIoUaoX838rb
MHcnviIQbThsOH84+OxIuGJdFZzL9hzQwMVm+QP/SHS+vJ3/eB//H2DB34aF5u//yfZ7US4z+7D9
0+bf74uM//5z+Ztfj/njX/z9GL3XRVN8tf/jo7zP4vSafTZ/ftAfnplX/+3dOa/t6x823EtSxU33
WU+3n02Xtpd3wedYHvmv3vlvn/9a3oVlkRHxP+Rd5B/Ra/76x8SLy9/8lnhhaX8ltULVmRfZ/JSG
Zf3lH4kXlvXXJdZC02SE/PrPu/6ReSH+auq2Kcukf7I7ahb74m+ZF6r5V5M7bNtQbctWGKb/L5kX
JKYtu/Xvdnvm5qqweDqk7Ap5bApv8PfjfadQ3JhpKm2xus10s2hsM17FUXb2pxB3oy2v0rAzT01M
5pkRk5GsTRbHtWC5Rg8bGaPmaWk+YOaiQ42QxgBYknpZR6h2U7+2TUYtIVHeDJOyg5aLm9pQtF2f
RK+VGYbrgYSNVaFZ7b4oCNNNs47CYUaNcTBC+UAejTsXEIIr4oe27fjUorY5yJQ2y07t99MQ0FRQ
YGdkkDyIE2bMz/D0pjk6yKk/9Ki11nLBfC215CNJIrD/FXQxVRW/ISSoVhJFgFUzIrnwG9zvbXcr
cdKqbVyXZkQYmJ/puIKpFbWqCplfYcYUIieYdPOlkEbIBZkgKZ0QjQqVFA+pvCIYPCkA7dD1AKEF
HIN64TBq9KEN/TlOwb5ncgmnv/zqyXwWa2LF031XkI6KHsl2lJC42DgzPXKm0N1JmAVoNvIVj8CM
6PYSzSrc1CYlyteBUhRltpVh9nX2J7WRq0oxD1maAAkQZzlIFa9Cfk+Vp3rQq9wpywRZXxsefTG2
J3w5h7pDgh5F4TUd2tRVCu0t0ML2HGp4Fc3EqDZFIN9Jd1koSB9rAN6oCKou0R1WKOBH5PbJ9kf5
puq+4vZsI0l+HLB0OBkLYUc1lfdOM00W1B2A3iVTwY7mk5Z1JM6at1NEmv1EUMW5Sm8SDOhmD1fB
SFIyfGYzuG7S1txmrXQrqRQ5qiL5MCpkEf3c1bhM7YrA5CHwIjO7LfoCx6wQ8yaMYqKZK9pQwlRv
Ggt5Vkpf2enL9N0vbEDtZukZOZNCMQwkVJhSg0JW+hExQ7PzWr0JQyjwXZ/BnJiCnOwy3nQOWqR5
KJCnbpV0um1Z3DgqyuCtbxKcoRjlQeB4txufEoeKL2ZsYLXp07Cf5CE4ESVru50/dehtjbshKcpH
jL5Tg5I7xaBTpoVGXCBnvz4gQCBv09aZaX7PJmxums/YRLph00rRQ1IWdwiac1KnkYopTbOWUrNZ
KbJubAwbgLBIcvzhIRov/IK5KnVUILR0HYfzyeAUS2vkvuvRLfuA9+ZAmbYxmk+rk2RnUiSvQaSH
s7E6m0Qar8Z8qelnoPMV0zygO19THKdpnqUD0Q1ZeIjk5jWaDWDTkwy/GxqC3b0oMTGXEyAta0H1
JW15K1mBfkirG9oc1imJQ7ykMegbvUd/35vAVKN4O2Q9VVrC9IQGjkNqgzeJTJykmULPnrN3KUlO
oSrhlkf3pPB74yIJGWnom6k6M2YALxHY6iQp4VqiHEHgFRvuOGkUmwaKenoHejCH/FdoBU0YdCjr
IVoNrYmep2qf4qnaxx2K27SBh27N7zmWGrDvxpG1JkQ8hK0gkdqbTu8+EzmgvaO02pLK7Ji6NBK3
g3a71UxmbKZ2Wx1Vvi4NOQFtmw4ZjkrHhvxVpTkFQnbyYDq1FYz9PCETOwNXa9LvDIuZlV/JAKTp
geUSQ73p2/goqahQVaMMXXwiOxpDxH4I2BdSxpKvGw6CvWOLd20TB8jXpMAg2zmvbgjfnlY9QoyF
IDt2unrUUoZ2dPsSK6zQ6YV6K5fmM9VX+DRZth+kx1TpMEZiKpE08KXEcWHJH9C5zIl2I9nYn1p1
Cp4SOET2WDaQuXPGCJpMoWw/hcOou2hdwIIrveWNdfUaVMqpj0Kgs0nxYE2luWl6ypJhkm9Q5X+K
ohhubDuHxjNb91kv+WtNaq27Am98EGWDx8L92p+72xFtJJ0UGex+3Q47m3FcEEfmJAgEyHkBZ2N9
BSLyKRZ1P8p2iTqNPq12bD3qglfloMOAl0bdi7XuaUbo0MzGE2nSR2wStwgVblu5+tAsprtRn7Vr
c7AOfsopL5q6djeNZ+qFa0vgeAzKES+LVPauZY2wITsvmGUSs9FklPJpaCLwb4IIk1DMRyQ7oIbL
ENsEABNZo1AhpIOasGZKivl1rOLSm0X4qc7FeIjNL5IB8WLYW6wtlWMZ6pYSsZvHorsxVUAbBM+q
fjzf4hJc8iJ8t6OQzrcQT5t6xpCN+KDwokE/xzYYRd2kaImWnT5CzYql0a9USm+rcTTvgmHaKkju
QK1giB51qAppx2S8k6giyXN1aKz51dfyRUGVPBimPJzsUt8GJYm/ejmWt9lINFxipZ6mMRqQ7I5j
LNBRbOY3A760VdawxkJDgRO9pl/UyOVnaefyoU6AoKkoEdH2d69GbeBsBe1pZUp8rHyoxr6ldJ7e
sUZMkXHErU/bSlfx6Pt2sVfl4W1W9ZNMm/5BNWq30+y3nphjt60s3TNjhT4CJoGrvMivJd3YiYDz
bWTPH0nfvcWYArwGLxoiy3zaMyjt4gBMCLYaRIv63RTboyP5dEdQGaHkncWA4LS6lxOmOGTUAX1U
Z7cUNG/H0KwcJZ9Z2SUSpr70usw4F0oThj+yv31o6/chjSDU5wxnbTnGxxqCUmxIBikgGALDOJxW
ZbLM3bEFOqP4Usa6RMduHM1F4E+MsDOB8QlnVGcJpdkTK/xZTJtEhUycl3CIDVU2PZwqlAfDJIQs
A4BDwi4qpqemDjKHni+48yChkRkiCQ/l/WTioCO/90qZe1aFfYrSv1de/YplqWF25jHoUZRqjSQ8
yvHow7T2QwT6eKiI3sbmSjqGzifB6V/ZJXqH+mM0IRgXovhhaNVLS0VzkzScRgJNNdyWcnfRpndR
W0Nx0m4tMVgOvahHkimxMveArqa0hOmUg/ulT3CFWA9PoDS/RU2I1zvOT5RH0fToIKREpD0orVDW
SOyZv617u34or2Vf8gqL0lbUYrcV+DHWVktjlKwrtwsW3kwxv4cDQecKMz24g90eg3HglCZq0rSk
7lgmlVfiSyE2B2AEglUmcTUDW4IWEOkZS3xyje1ogqpDkJoPnngW9EQKqj1F18vndCQppFAtGB9G
t+31aAAgqjDSylDSJOYgxRw/WGoln2Ny0iT7LkpaMpoJi3MMMWErwsk0N/sstuZdO0W9M8/4aUfI
Cvb0MDPQj6A8R7sYEMJh0RICgLIUK+u6iMmQKZgFmiPgnLpStq2P6DcrTxTRCf+kuDsxy8foi0o0
1oxogrKhV94oAZUx8zvFhCU15hbaXrWmvG1OhIrZiozTBa1x445Z+JFJoiDAHSLC2Pn3kRbeRz5i
tKmvIRRSIqf6pNVU8Qo4b5Yf4TxfLvRF5bKWZIr9l+3LBXNsAXHjVr14yH/nEi/C2MWaREe7iPCD
6yg2XBxSdNQTxto8auW13tFF67Ryx1kEm/ly7Z9t/rPbxp6ii52gPLj8bYrvaFXSPFr9t89yeZxf
CfKajBF+HzMirCK/XlNPMqzs39stc3gH6eKSBPbrnt9d/X5TgQHnqLLQ0X3/tSTRwA+CAlWFxWTq
5/P+q59SBNAqaY8bKw6Bl6kyQEL++pZ+foLLUyUl5LNMleyfL3y5rahzA41hYq0ajWaCTXx71YKF
0C+7Qr0kOFzuKJY94HINhz98QJ/T2fcddc1wQ/UEACE6LlrJmPENMbNLhRfXQL10bS4XfpzvCybz
nqD5vFuGut9dXG6zVchoQU5RDTPp7LVdulGWDkC3SIiSdARDQUucObqCBl3OKzQPWfpDWX5QOmvF
ql0aOhfNmrxo2C7X/nSbplkbOe47bzKZt+yVSs89dKA7bUIFOujl9FPKZizHzk9pG51Jk8g4BRYQ
KOc+AuSDMhmt/aKY+764qOSKpcH0fVthEM5izjrx07TpLiK9YIYo7g/J4aLv+76970eQgQUy7JgG
Y2eWrLhJc11d/sgOjdtQ5MXa1jW0XUFQ0du63KOagK+Uvt5c3nC5fNeXa3/aVKapW8/anj36oNsA
gZZ3kDYouqSqqXeJEte7yzWLQ/bnZlhiBrPwZzlGQ2RHzcluV2tltbts/ryN/c7B5+gl2+tpPe+o
MF9dxwAXshYlyPpRtq+8dGCSFd6Cl1snB9yMx8dxR3VqO61JKnB0MHJug+S1Aze2vp53j8Pawx9H
PR+oC1SLKT7YVMrnrX/n9ckuO6Ci9iDGuPoNpdX1gbr/CvnDivR0b96RDXNVu8/Lix0YnNEGXSe1
8xhbq8NIpsFjbjqPlrQ2ztM7N3QOL4jB6Q6Y1Vx8kLkmJXDrr7zs8Ohj1qJ8AJypW4XWCqHillnw
De9NeEwBbjyeG3fcF93nK/x+u3lFMRQxPowpp6id0r4DIrAK+S6I6OXTwR2tjlp+5muZMw/IQqG/
8/VMiezO89bWn0BvjC/jdM7twZ2jFhAKKlO39d1iWsvSmj5Dn7n2hJLg2iC+MnDHeSsrBpOcE6/t
H9M2cFNm6sP1sOYnwc01IImID2my6eur/ivHZW4DCEWMAYmfxI9H3kdy6CyPt0Ejo54WEuuwNjgp
bOOBj4WwmY47liMrcLnCpq2tgXgT+QCPCDQQJAPtHNLNH/bgVAGu8iMwJTDso8WC+R2LiUInBhyt
sREvaAW4FTNDOdBPdOrkbmjJVcT0gGUXQnN+YvK/vNh4AqXKr1A8gZTGdZR0K169aLBMO6h1AoCs
tAUd+TxzXjt2gQvVld0C5csqhwNUMT7hI2tc6846VzBSzil9CULA+IfgJlfxGO+UG5q1Osn0WDxb
L3mYplX0oJ7hcIJIh3h4pd3mRwXK5jHcYd29AiZzNdyzwhTEg1hv8rvcbSisDpaHn+AaiCZfWP9Z
gTt+4dvJpgf/llHxylbIHXnt3Hkd3hPWkqymt01zL6/dkZH1UGyj+tguYdCfhD0oABJX6i36lLec
QLcBhXzygOuuDkaQXkf5lggHJ3LwLX+ho8kcnd9rXp3KY6jAN8t/pOVB2n5pHDjV8NxvR8jmysYk
pG2rM2KQBwLVkD26B3lbIXfJVNVhiqOnO/Vr/FJ55zSn4telX6HTyjG35JM7sdvd9afso8QL9CBi
ck89ulklGD0wCQ9GeWMDMkjKe0EMbXXT5M/8OQV+CLx8H9qZCDf6W/zq+J7ZecfxRcIuO53ZH/nJ
utXjvJPfvcUU/USt5AVIbr/qWbzD125cdqR03uRfduqQK9XcCjDi+ZnXjid2SCf94ucv0e8tyBp8
FTdaeWTngg8X4i5mR+OXte7y+Rg+8OF4Sg6IkB/WbG6BBVQYVaDbYr+Q1uz483zMNTBceAex5dTr
Zthr0prBYFK+pJ61fPfKntzUW2RFtnSA6ctOmZqOSgq7tubGbsIytLiMdunlW8oTVNo/qvLeLt87
9SOsVp4NSKzeFvVWBl1MYate85RRfJDqN3SMGk+g0zmu1xl4SSb3PT6IXHhimDaie1X96x5bGId8
Vt0kE0i18aXKn2XysNLiWimP1t0sUAUhO+IXGWjCcnwLYmPieNuzFg+Fx1OExccjDs3ioWncoGYi
BgqJgYvPXHNMJmsQp6AnaVuvtHcLgOI6qbfdfG2/WGd+YUQ6fK/96hVs87m9OkXE6njTO0ewQVTN
UjJkQQRbfdNSdd1k9nnQ3Ff1hqbNFY1WhvLk8P/ZO4/l2JEs2/5KW89RBjgcatCT0FpQMyYwXgpo
rfH1vcCs6rrF6pf53vyZpTGvYhCBcLg4Z++1ERppa37Fx2Gt2x2mZeZg5thXhhI/Y63tmnfm1Z5D
0bDkm8Zd+mXwmyWXckifqDMN5NvP8YvxTj0kQT7RRMonEnZGDx9bMBve1VUO/hvngIzYk58gIN+D
xTsieGWcIEgDHMpEr+8YhFxJvxteatISuAfU3ahirEf50uCo8ZbueVh18DwemDmDAx8c3ALultU8
cgkwFTlZz6GtMnjtfjWsoC8P78w+TKU9zxqxczbLorvRdmBbWDkkfJBlMMdPQAP7icmSSPNpoFLl
C31WLXfCVwcH82xHrKSMeuVR1uv0S7llLO7Kqt3xYVHGEWeT5Bvo05hq2ZeiCbi9ynvl+Nm7S/Wd
W9csuIoBPDEbMsyfvHz4TCWFadcItqPLkz/nb5mqv3+8TiKJNc8OdNverNuSu688Wtd61r2AJ7lZ
V5Y/PkdrzQ3y37p3frEGPFNOqwgta5S14C5Zh1nYVT7oaSWcojboryqPiORA9dAsSy+5YESeQ2vB
YjZeRz5RhhbXms6CeXLgYM9wQAvAx6Fzu9hKkj/EW56r72+MPJYLEgFm9a44sH7ZZz4lB2PdfGQl
BrI9J7f3mvB6rAfrZ+vGMeyASWvu04lFf5CTAaSelaPySKImk+Ywew6f+vk7N8G87+d8Ltwm48gd
55e8f94Wg3+iN+ym59TY58uJXjTTriwvNPqN7Cl+Evd8jNmB5dm9t441sOi5zhyFt4cpi3tlHVn9
jCtPWXLgZcM3PyWQcEdnGIjjsOEnjmuWMhtDIReNpGDanvA+8bkfmSqps66YRauXV76ZPQrhGbAl
9kyV3jYdN8GBD57JJ35iGtR2PHn0Sw68M+aAFxZ34/jKu9BJdKB4NmMN5c6Cql1WyoofZd1ey+oQ
sKDe+ELFc5gzoXoPDPtki0DTuoLYHHiM+FxS1CAr/y019hXr5LZeEjLDXgECIiKhnI+NO5wAN7gy
//Nd/TRIzX7FMIu/uCwWf34ER/Fxg58udy/VO4+1iz2bOXvcsmTjPeHC+NHOERAtfPZFrRz4zsHE
EH4/jVKJWAnsDeQ/XSUQY0vRuGezIFfdJf6iFm+z2/Pu8NOM62Hs76kf+BRem0fWzZo5tbghYwKP
3l24BaQCXMJhjmaraefJlrAJb5nu3Qax/wzO3Kx2aPDySU7+z8RCstAclTsCfINNzy0GcJI71YHi
R0utBDcG/64kx6w1CW8JNqPOEX5b47jFL0RIJ34qEjrMh5z2QTy5pWHhH9/sew7p4EFmTA39NMkJ
LP3zrj951iOZxS9Euk9BTLeOD16lGoArWocfQgAjqZp1vQVQc5huvpZ+b9FW4Oyf44TK4optUw4P
bm63e+I/tYOZnJmiLMoS3Xu/Q0TiBFMRIJ/TEXllOe14mS4IcZ22s5JVrQc/DgPwmJPzejSdXc6H
SENEW7suepoTSfCynYYBcvQcowI/6dHDcj3aJ79cDcOFnbnarQX53QxXdsRyLxeqTowwh204xehb
oM0TUZ3s/eQTTYHyxNJqPYacKBnA3lLnOfUWtH7Y00wD7FAwj7DXf2fMspyzz2bsJpveWaCKkavq
tUXqw84fgQz0DWNVwBDZqlsXMxfZ45tQrnq5Yg1M071vn2p+S5r6SVMJQMF3sTD15Xq9ZpKryzvl
sSxXjLTshfmKEdADu6Km3a8a54iwh8sK8iPmAoQgawToI7MA08owR+OjiS1NQU4Y7Fb6ufphB2td
xcj80LV7LpgTB2ML/zXOSc6tW7ISSCcn+uYBWhJ1RzbprBhVs9FO0FDYG4Cy8dkIdyxQc/0IfUx4
i+RQvffVVwLEULnS3UOTMd7Vxk48aLdiwUNprYFKRtjmyj1YBputMROyhH89EsOkLGK1vxRUpGtX
bqxfTqlx4PdfC2GSFTaZVTnKBM59HO6M+ikCsbPzOKKuguRuLPfcCnub3PJs21s7aSxCEoixIkE1
wTKyHyEMX5Ule8ulweDasLEtlwzAGqRnEhxUNiT6sXolhI5xzULKrrW+MxF30YObN8ocUPEJsvA7
j1wWLnmIQwswD69toM+doJMYXInRXKTpBCdCfftMvWmgHo9nn+rQe/3FMmXtHWDwrHVHJhM+XF8S
AXvEluyhQYQIfeyOFB9pdlZXlXCC5EZzt9jRaaF74q9UCohsXRJAROhyUJGZS7IMyqVJS6yjXGtu
YeBjYVZgWNOoPdn6RX3FUcEQ6nmU0f83HzbszQuIAF+uEoVy7Ift45KAwvPU0ek2dqHyEjFswGDr
R6XY8ycDJ++nDPv7iew+fLWSmR9Oav/SG2KO8gnbTrOsnE/TZBZ6bYy5lq/DbDd5l+gehYRsrFRU
l8219s+O+kZDnbdiBus83Xjsns2FhYkcA9vcfrhDHLvyT98bE+C8HI5uzokHx7pzjHXy6T0OFxY8
6DF2sJfqPqSyS+I92teWQgCrLhYpojcOoc42ZI1Z58OjSH/XQI3bpyyDs/RZaXDaztwHhDlYdJtV
4xOml4EDUkOroP/f0ey5Gne4nHFShcWaXHb4ynCqixtJexSNW/gNtcfJyV+wvUfd45Rz484FZjHT
PwikSp7cm1SYMpBsAli6947Ud407B/Zujqubxto2J2WYZuQ9OWd6u2Aa027uwbmrQbJmtU2007Il
krhjVeRjlu02WNvi4NbML/2O+YehYOFBmvIOUPMW1sGAQ06jvdwP7ZU0J697GKGAtsvMH9a+/6pz
AVR0wTPPElnA7UB0cNAgi57j95Fg1Gv62t2KmKP8ghWYWXKP/hHJ0gA+eObsKtKkUekQ4zArf/F/
/xyfxWN9oRFTEVibzChGm+3ZaU/IHlxU090UAOWFS+WYYDMnDJpKG8KDN2aMCh0bisYOS9oc6UIq
ltXcOBBftx5IDZijNZ65t5F4COPgM7st64OnMRO2oF2nnIT10duMDyhNAak46Ik87ki7razFBCyy
oZ+TiWXtNmHOXpnzHriut0qxL6rFM5Vv5Ty7OSttxZzJYr4snsDtISR+pMiyFJSG1aM0OGHsyF6s
n2scEYRV02mncEcfFVwQ+EvOVxsYsuxR3IUJCAEoLWK3VbT32NA7Z2W/H5ItbQzz6u2Ltfcomg3R
oNE6ChcGhbkzsym8uSPx6VMQPKFE+kZfJHcO4Er/4DOdQZedKXvjrC2oeDMrRPyz/pAR8uS94bFU
GT5EHaTblObPwn0t1iqZeRjpsQns8rVEQYcXqbjcuydj4R+ss0JJYWads2W2J8Cxvw82DfwudqHi
kHz1HO/ORb/oH4BCrMxu7o0vxJjemscatzSZSoviEeofs8+RDyscDyp6BIyicPeO+bN2R+BSdhyi
EyY6EivK6p4PGvovs8cMPBVYYeL3MJIrmzJDicFma50d8eFMc2I2d5jzT3mNotBaVi/hM7Oo+kqH
zFsTI17r2yBk/iakDR3GrGiXTXHLgwfINTzF2l0hL0MObAl+J767rwk2ViLzn6nlFr1gyq47QZFL
NVSdvXJ0Yvljh6C00yEmyRB9lADlaAlP/598fAqbokV4sJfpjvzrZF5tsZtFzJloA0kA2Slci7dN
TJ3jPC5akPrNoXuxkCCwp7Wfk0OwTkAjNgTklc9oFDKPqBNYX1PGrLKnmcWpipYOrTYbYRBRlLPm
Ku3FcBTOHDYAxjxJdBow+HqbNhsBDtRaI/ClMfjIdpMT+vBCENWky21m+dJyLqN2pdSPj2o6s6Mk
WQb8ENCOBEB2C+U4rN4YBYR1se1N1rRthvBG0BnY76V/8jewGyHUvTAtRBZ9k5n3SDiXvLeWBFib
8AGdWfCEWQeuoTySE/o6zd5kjNIamumr/iX6Cp5JCKEKQ/l9ob0bVE8WziYawLbOoZWr1SEabtVX
nJNuiGKCedw5KrwdWFhXotQQROL5pUQ3Sw9agXFoRgNKVICo6PNtUn8J32FLmwl9EOUDFEDsEJjl
UXTk4Dde8nucUdW6o4Oxsbds8om+2lXz5C5gZMA5yt+ya0lCRI4YZ4/+ieKQc/LPErJHuomfbdaq
bo5h0bFm7keYkpSyTezmUOkG8ASCxZpFvwteG3hVa0+fTi/+U6utG7FANBvekRPWcnx2itf8iZLq
ex1e2Wkp60ReGhC+8uRkOw1OYZ/TZho3TB3RziHFG35hu+1O2rP9im56Xaw53h94JMGw3NfP5qvP
LEpLfJV5BlLZxug3XniJGtRrBEZwcv/kDnAKJFdOZJ8GxMpaHnTS1fbOowW+oj1Gb4Jzr7ccGSJE
aK6gxeEMW9IkyGgvPxM5+St7d47wfjjZU9c4IxdALaAX9zEPNDmTRNUs2ap8hs5UH+mCi3PS94yO
YEMwkb02zn1+RR8d7GpMPF8E3vwKHvPnfDntys7uQ6pvPFScpAASQN5HC9P9LABDTfY/fA/dA3mV
qXi0AWd9Eq2Ljnfj7SkNWKiMl+BKmNxm7ACYgDfBuv1Fos2s5fHhVf18V5OLVpMjzLFkuo8bZhLv
yvb26JyAgTzAJzlF1stIGW2lSjL9WrIQ2/s74HA3+lW+RV/1Vb2nxvb0RgPInGbbJ/+ZLRRJzxhd
51bGTGdfyEwE20oyIdN++2ydiBWlLn7WmckjknXZN4TEgS2rdXI0nvsPbAfZTb/LHt1tA7bxOdj1
D4zEzyK8tCnZUeGT9HbW3YMkTG/2XsyDR2iiJ5yXI2rmU7RTTg0rMkPBvcSLmuTQNSDIbO7dEiSL
s/OEKBJLob6Me3Nu7ticUd2IxLXuiNnttjXm60w51Ip38aYGkJf0nP2/fwkaCaxBiUkJiSY5kB0e
AbUmvbqbOk1Do2BPNlpaH91kF/vuPhXBPkfHQ8g4LSx/8rUgkaAgI8DIMfN3A0b+f/wNIOypw/WP
30qvRfegPtQqKJR66s59f//3l+9/WsuQVxoi4nv1HifOj++PRKltsbUEKo2dWjGLP75402+//8zN
O7bovm28OWiGlibHYavxf/unP77z+zWMjF7RP18tK91sFUfVvWHYO4yr/pJG7cYt6BZ9f/GK6Wd8
/9KgYa8tv38JkgPGm6Vi0ah6f//Pf97+z2X+888cTyn+/hLff/j9b5K4DDYsNYBc/vGjvv/8n7/9
41c+5tX5j7+JpI+4vmJp+udf2DqurNn37zOMDjMtx7j0/RK//fjvt40ilIAEZeCxqjw2kDzTSe60
S5RRFL+mGm5AIlWbYxsui2QbtsXGMCwfUjjITaEXRy+ZaCkhtasR/0qksB/t7ivN2TQ5x7+I1Hal
rQ0yTjhHmcYE3oTk5dt3gaf8sqP6WElxcyBDDyk6yhpOfamQIdjoz75eAguiZeFgYeYERP1nUIDZ
oeUFz+mEI7Vme90m2pSk1Ep4q9pGLZEVRC7+bd1AJusTJdQREoGjdVsPJRo89QEbE1qfqMUnJPtH
HdosWWnhPWbOfeKyPVML3DjDghA8ETpLaGUHr4guYfKCDX8lqXJ0HN4gCG2VqmeriFvL7+Jy5QAd
y/3g7FcJCEGLuUv3LuObasud1eB1MUJlJ5PyMQ+UN9Ucrxjbob3/6locoOBGPTQCpkM2Ykk6ARoV
oK2ZIZZmUx+tRqMAOlLUca1bj1wUZFB6QWoGZafMDQ5HqCM5AdB9ZRUxHJg5iPVySUEn61rM8iS9
uBYA3h7ebi4+UJIcVc968SIkrKIZCW5617Sd18XvaVeCJkxHNgE+eX9J8+Wn9i/ayOm+UfV2nanj
hNwMprCusUCaaBgcp2uBTLdOn60B8net7UoSgRGTQCiizzK6hz4Qd1XZkvhJNkpXoo5Kd0NER6gk
21qtVwl5wGVnshdjundLVI1SPDbOurUfwD0Rhkz8dmOMa80EzUTNszZu3KZfFaI/sDxnTYS/JLut
eCI9j+CUBdS3nKpHwj3TQ+0zD5tfladi/Roluz3W+BKRC3dsMK1DbWEOVEoDosqI66TWcMggnYX6
qJuLvL8WXi7fRwJGSte4S+rhJclL6qBOQzVVj9EZpZ+ah/XWb5Q9BP9FL7N0ExXWuk8ogxnwI0GX
06dmYxmGCg7FIvzIsGULTP1e0j3mNqvrUBuA6tuq3wL3OvTogRaVMUX2lTlxW3F+Cir1dcxBcxTC
Jv5F5zyZiKe+0bJtlYy3yByZUoSGVqYCJmj1ygJt4CtnfbpP3lyLUV4GJTmruvxkJC01jXjLzn6r
B/Ps0pUeLaQao9o/9n27b7Fzl2aBcrdNSPJVsVZ79/i3d4lG7moBmeaI/f6OkJaEgk7stAJgWrXM
RS3mXiAf9cYGrGSIt+Jd1Z2vIkrISsy4XT1gct8CpGpo7qoreHFnGFi8WndfGwHZqgX2Wag24FxP
o+quUPi6J8SveyesP7XOEQuXwwMY0kfU5CVCTNS3QwFgsTXezBT5Qp+xj6YjNgLuXyqlStdiIJQT
CPDg6s05UjMb0/QJ8fNZK3AkaeXgrKTnfrl6Fx665sXQmOYKtd8ZsWkuNZ3utj9oNmp0Au/i5Ku0
3HntdKzitn0tgeZO2elq2n7JarxH7RygY+BYiBsUv2NGFJhZPQcNp4tEdAC/UfTSsabZEdtFtMyf
Yi0hPcsYT7miPPk8m9xdLNemQwCHQkUmULe2N9CrBCzSNOFt6LRnmAP40GFzrFWFE3PgG5gTwFzW
Edk3bgU7szKPhq3tzUDgsRpUiJ8xO9XOu2SfbZl/uDV9HoMGZLLT/VFdFDKw5r7lzS3hzhssscQH
goe0DDFtCem4QNTcOXZzy0a6n4ZC2VNh7tmUsUvFrA8uflzcjLx6LNLuxD0/we+Cjuku+iaka6qo
z55N0QsIDGzmSzKOayXPL4GE3wYCH869BSfITYIv2d/rWQ/CDaAmWTz+RUg9QhocU5FXI9BEGuBk
FKZzxWhRdJkECkuSS9Q2flcyG+fSWH9Jk/JWERdbT0a/Iibvea37IDaJLUUa3EPu4MjP/B0XWHVz
6GmIwkm5qu+rJviqAzFctJrRP3qo1aXTUYJgFUT2kK0Suw0oDwIvCaviJerzDud+etYvOpUQhYAs
L/k0EiHmH6akXVD4r3H9y/RHHnUV42M2qIRKAEFFqL8TyVVxy5PXF9UJdfWkKqWgrmUDJxu33Lgd
jHy3Tp4Uv/llCD3Hjzy1uqZaHTy6NokxXGcptsqhewxMaGUKvUlkn4JobZ8jbES9HgE7OIg43ym9
Za3VTNIGjhQiGaiY5zVFEBttb59nFz2l94UUNwVT3D2rPZzSQNrbMnMnth0RKYFjPKulyo5dTRm1
TU0hpIweYJq8Z62/zKpmB+Cr9yjW5iT7EUhiEw4ZoSAYTOOAsXo11Jw+fSpiy4yAkXnrxu02lZk2
76q5ru+U5mDpLu0mlTaD5zpoTfp4o0WGe/QoOToJok9LH94xpRcztaJklCSUaFsK+pENWDsjt6ht
HK6WPkma9oB5Co1Ce57eNRW51a0kEt6sKAHYYqe6IxNi0PeLwFVmZkkeSoA4bFk1+Tvwks3/t5T9
X1nKnG/L7f/ZUnbImqD6N1PZH9/1D1OZ/TdbM3GUSd2WlmmYeNS6z6r+r/9UHPk3VdqC/xxN1fgb
4z//4++mMl3/G5xeoTrgCIXlCMf6H1OZ4AUdaauOJYSjsvZo/y+mMk3l5//uKdM0FgChS82Y7GvM
hz+slAHw/SYLNNroRgsRzq8cykvDQzFGK5TVAcQOU1mmPpHYAwUko086Wv14zUmWUf0CHUckVgME
4pljRgdbM/B+FMce7xdLS/KohTFUrQ7qp7RR1ADNXNSA5NZuXuiztPe3iYbih4Y6BGoUqaJ8jSUk
OxA57TzIFWhZJf2s8tk+V35BC6SsCIwkFirPXmKT7Ig01GGLNRpbesWZ98bUD3Ctw+jgimejNAc9
Xi2ioqH42ahrO80cSthcRJG8TezjjSnLh7IgOKD0eK8ZpPR5S3oS2ARBiAfNwKK0oZwozWdtteq2
8fINLUV6sY0OGU8h5TZhl+yn8Vue8AJlPuz6YkhWQ+Fk86Ev+r1mg2jAVgYp78wpdaNqmTrvcXgs
g7bbhGb/AU3b18p84VhshiUq9LmdCR0LQs+JOQjNObR0+sAtqmNpIkTRWpKNA8FkrWA/aUwEXB49
itCWN86d+h8P/7/YSX93mWv/PkCkxOZnMEoYc4Cm/9V0GA522WZtTpKO7jyoNdk/319imwOMYVag
jQamrZHtiNpwURLD1hhYf7+Zvxk2/25t/f1anH8bq1I6uqrjwzRtS1N/+B+FoqnM0FG+7RSc40Ge
vupkX5a0rZqLJ5JHxUk/Axn/1R34YbvkEcHMJDTLxvzpaEL/cQfGBtls5ZvxFovjQS2o/TGwpxkY
Et2yrkU5GQCDRdixG89LatRKReaHC5+It2Fui2x8+vP7IH5Yjr+vSGI61UweWBsGwI/PRBUVsS5V
vJU+NyJMYX1XTs0moCPBNssIjYDUMzNlPIFVSbZI4xEHWrTzQ8IRe91kj9s5n20PoMM0QXI4wAW/
X2rC3fU6G4DKDe///KL16aJ+c69+X7QhOd9I7E4mm8t/vWiPJyBIk5CLBuqCRZE8vNAelnWrQJII
2VDirQ4Wele8mpqKrNvjOQxc1Zzhus4gV30UJvwb3alp+ykZPSgXpkrxGLv6sugFYHJ2T2yt5jGO
0TpjBx2LigAADBSLXhl+wSk8YUrkRogAlGNfr1xjavT54k7YBVqH2Hn4i3c8DYwf79ixsP3alq46
UpM/3nEPpt9PIhWzfs2WVolJtysCKq3do2+P4oBrGCcjXQNVyHCnyRF3nqIRwz0Sd593lrfK4RGW
bZusLJO4E+oCKzbii6BnLyZ656Et2FOH7qlxI4iAOZOAk2MUSmP3zck1xHZNEe2MCDhYajRvRdaP
m5JIiVlG+b1wgZF4cilb96+eFxanH28bLIVtWZKCG1+tH89LrFUWgDwCHerSecicpuOWj+fSjX8p
jdusi6+UPMVUEBzWVwPZJ5lRLsulVXnjysEcs+jNPTFubCg1Q57+4iP5365N0wwhbMO2pRQTWeA3
ZEZZsP+qSzOEKkedhfjlMc5eMrtkSaiQhCiWzkbYWH4vB6JVyW3IyRL0qOPrMdqUDjFMPT3mjbhV
ls+RnTym2jOvDMtq0bQw2zJQZ9Thyy9DqsStiYfRGXYGIkTbuBSeVm7IwVLBeJXQ8wm8qMJWLhSP
OrWWJ7sgDG4BBrLjn79t7d+nMEO1TE3jeEFglqn+WOUjL+wCz8zhnZjEnxtxeOGwh4fIxFhtjcE1
LWh1p2Rm1/recfnNCHkAVa1/R6pJQsoPBsW/uKQf64p0DC7DYevDVsbQ1G+z+2+fhAyUTmt9RMI+
3GvYL+NZ9U25LhMafrEltz7d4Y3Xqnvh2ATVW+UpsDriERLtr65kegx/e0y/r8TQBMMBjoo0tB/j
NUxqUykVHtM6IIRTfsAERPSL45faXNdBg8PkNfjebsTk6eXqIsv8fFMnU+O1Qy6h19ZjbAv0Ic1o
rgxhLDMoin9+t/QfxIs/rlE3bcdk5WM2me7mb3erMeOqNLOeqaQyToSCOFDJooVENKoIu7rpcG08
NdlbQeFucv+X1QLYNjqhnowAaYQjP6KQg72df1BbC+97zZyrJXKb0E4uQom9hRtgpcocOXG1kxYj
lvLYNOhjs0FUR3xUtBNLGghW/pd3/8eyML0zzbFZ0zWyskz15xPZDoA5C6MOtqqkyV8AwPaLFgOg
jfitrihi6XXPY4SOpNYKthXT6dXVh2RHng2RvVa369KNFYXKXzwzxo/dxnRhwpLccN3W2YtPYIff
b3nrmW02uhbat9BZW/UACYlyCGv98GCouKj7EO1IEI13tqtr0w2EQ8pXmMCrXjQJm1CPhc1KjQXU
AgW5d7DIcpIlpABbOsYoJPHKm/Dnz2qbFHjuEB62AZIPWzE3QRw0D3qvaphnQ+UN69jW0NuK1As4
xJHMl3LUiDWW9GYlyM7MSK5NQaTUMDlz6wx4ayF8pGUAFQ6+XX+4bTLuo6Y5pSLSzmnL51hHhLzk
9Zs9hsde7LjVy6z2442DCrJxCPZQIuIQ64ymljvB9Vwu5Prnw9r6XyYBg8HsOBYnJEc1f0zHbFfd
brQUZSPZfmw6qhM4mXyE37zxuDHMi560V9cx3bnttumqKOwYn0aRr0wNhhN5ceuqJCPLiXpja0l9
YfhJeBlsbPJtlnP8Tz/BARcrU3rPbuxUG55ne+45Ja5/tpmzzukC1PPgyt3IdVaFmp/ztpSvuftg
uYuKk9MhM2IwtaPzEno+erJSIOBMXXc7IPzejTT9Mh/kSwzeir3TND/0+y5CZdh0X11l1Qujo+fu
SdQOAAyJxMFdKXiW3/yKMMeYXlNpc17QETN6leNt6mgSryjouDy39Dc6QDrQ7SPIVTr6XezcDE8R
1zQDexXhpyjIdxyVLNzJsd/ZueH8BdxG+7Fe8hCQUGrrKic39qrmzw9IddI6q2LukhLUzbxOqzMg
W3WT94iJB21YhwZZjGQ3Yp6r2cj06YMJwpfSYnb1DU1fxpaAJIzWUI8AdUAGqZd/PoS+Z+d/nb2B
tfB4Wpaw+frzUBAogkGkVPiApr1w0bUk0HveMlNZ20nipdMB9TMIEI272biKS/Y/XpHdhoBtskWA
I1wOwh5Ha5hyAby/un/6v60tNmQYW3B0MIDA2D8G+GBXRiXB323tUsh1EKiIIJruFocQNV1BJHHe
d8NekYBD0yTQ58TAJSM1sD8WPb/wFn9+u/Q/TvQ/bpiO+1iFIqPqXNqPXWlc5opoSQDY9HpMo1+v
IgzjbLs0e5u2KflMwl1h50sPHrSRdZJ/OrHI3/TsVQuRImW6Xr439rRV9ZNNN9r+XmafbGeavWt1
KQUpk0SkQL+QMNYvO5+QaYNpkWhznopWG7ExxE9eg5+19WuoA713KS0wdwlP9ZaP8hj21UeWZ+HR
DLN8U9XjxRUkKVVe6+4s7uTK9+jMj06rr80y+FWGvn/oDQQgEVEOSydkFww9ZqeH1oUgl3bnO1xn
S0MBpPI7IgRBtVticZR672yK1Ns3MS8VOlkF38Uq0Gx5d45JOhpE646MOMKXBZXdXR66dPKysV/7
bfXFx00cdtjqKzHYH3qZp8sYL+6upf1TA0Gdpf4IgQ8ql0hsY595Abw9X4YPwn7lZvtHPe3uXFW6
sAx8Yh9rgsBNDtAscjYS4bwm2yv2uifXildNRdkP5MmCNFRPLGyRl3sW1JtideNVR1Urwf4ujRHR
ctLReoinyoU3hNAcs/jV0pR+T83XR+aQsJ9NXIQ/rXxNUmmw1wsWkWMtMMqbx7G3+z3yEOQ0rL4b
p0GBlDWkNzi+60OPc82XEZuWFOvSbwckluJrABd018ThmzUSLjlYgwL+VCK+Mqc1xLTXZke25AuT
4IlMbcR/obGtuto9xSO6mDptkZn0HZ+k3a6EEwqSsUhzL32cULmF466ve1Abo+JfcpEUC3oZG1dI
zCpaI9a14Kke00bZjpJYRR06AIAO6wl8ByXxPD1VXY+Xx0SAUaiIuqCvvNo1CPPQSzFgBw4dyc5+
J+ElX6UWxktqQMhq4ETj3ujLB47NycpsIovvHDAaUKBfuS1j2U+zemuW3UdntQAmFILsbCPHtkPW
5KLK8jPFC/R1FfJkq9rrfZRsHKrcEgTmjE0VYmo45eTTwonm1LzEBg0bPzf30qkoC3WVSZqHtRay
PKph7B8jk3aFCKNVY6bKQtPoNHqGybk4T3r8pfIqdCKzLfAnmPJ6bFNZg3aoD6a2R+Lt+qQgtuc7
fcTCqJGpV7XQ9n7LsbEWyz823WXqrkKnQZehJbhLTWQ2ETYnjjhim8XEdbnIBDwFcQ6NQ/aIFmjj
0tL7teVGoCNl/OxqKdq2inp71DrBBaA7YuiK5Uu3n7K2CK4l0UzEbJKm42Zqe3S0QXvSXR5IXzwK
xeufRCUoBdIJRB+F5BAsL1b91hOrzKzWkeu5hwbFq5nb5ooaOufa/r5NB/PIHigPE3fjKLRXzV6e
YYR6RzV5b1X0Z6ME7N9Hjne0posOKuesxZY99zPEg5VF3538VWqdOrnKre8VRLchxc/7daH73kng
HYIbNRSFdozaUYG+Td+zlPTClTA1DmqKni1vNOBGY/sgE0H4bhge2h5Yp6qwlDvAbCC+zuPUVA+t
1h9ds6uXIvXVq9I3hGfzxrMSkIrWYpiA89Q/2TnRL4BEHiNNHNg/Khs/ScuzLbg4IDzus1+PT8qI
PdRSHO042sBPfbXdNiJAN9yN+lNOyjKtd582qM4pl9Uw8Gls8Fit8spID8RW0SkLIvmcCs9ckL2Y
7kEp4OZUaNGStkDbIzIvlTPKNUd37pNNfYJ4ZPIcTMLzNICMWm+/Zx2S3tRD86OE9Dgo+tyVnubc
myTaY1wNyRswwluOBXbNTq1mK3karGDJRoOjfzG+yJKpp2jgFcTAGEr3M2mpGnBq/BAZLY+C1F46
geDAg7HkFibOtY0qk9FHi4RjNiec1Ns0xPUu0oFkDz/dIOp4SDBQnNWMlCkZIErIaj1fR93Rcs98
lPFW68pfltOTxaRq+ZagY3BOSqufKJO8aGxkEqOuQEQH/hFkwD4OxHoEimRgmp9lpa4sdIdkwjiu
WvChFcbCDoHtt3+te0sz+VR3anqMwlws2tIqVrksdkGEmpbK+On7VfsKbbUa2O4y6rtyqdqE9Ert
JvuSuarD6+8TaC2GskL+qubHsRJbXU/kotbROAoz2eXC2cWSAa220BkBd6Sr3N+PYVhei8HG0AUP
eNRcDZt+e18mZriKPb2YJ05prgYt7BdjZt5BFtTOPuVwq7GxpggZ77qxHmeBXqpbzcmgnHgtEbwq
kWldzPbbdIjcM+M9KDBiFCm6upkk4SwthmOXlY8xRjU30tuXuHkjZxzsQZLriMKjU++jYQlLPuAg
Uecd0aRzalDlivmiQ1Q8IS9T0n1K45CaJg1sgAFs1zqB+v6/uTqv5ch1LIt+ESPoQb6mt/K2XhhS
qYreAyTIr5/FvD3TPf1wFVdSKkvKJIGDc/Ze2+Vp8oRdjU2wLcmzSv5SRlpngyDs0MS2mRkwmKsy
uCBhryxHgFoF58QVeySJ5WMOhXVJBELePAHPLVtiHykBHfCR6yasJcdIJQ9hlZOs/hImnB7CaZHV
Y55xiZrdmKbv4dJDFckRFNY9xnugaqo7mz6Oj7QztlGCPKKaGudg9UjpCLi04LAHr7kOf5BtVdfQ
TU5zSZOL3F+1VrDP4jyazvPYd6Bzsy0p6mgKMs/nHENmhx/r+8Ktwn3IULEc/pIFiTByNp4KFxVX
XzJDmfKk3RQ5Il+B777r0dqWmlhMkc1HtwjrvWCGg7SO3ImgrHM8OGNzDLPuLUjHX/CjdOnD7yA/
z1Dga4PIe86XgQfrOBInPElpSGXoddErs+HO2hiVAAnl8Fg7dq2LjQcuSJ9TRZuRW65n04VPOi1A
GxnMe2cE2ZbLL4JJTpqdWE/lvUH/GxIySWhet6uNAnx8UPl0oRmQ9P5bTPLftu0jnBRz9ChaxqEl
wBGfsGKi1Zb0Gx3vlGxIOFWMaaiddh2JiJnrPVNSb+zUHy+KMTI0qgBG/axowxTfqIcr9d3EHV5Q
mjFT73zGAvOYjkDRuvlLR2tkZRrqQ41uuBrYBhDhonceJHYUz4Gs3E+EERsRZRupiZ3ZpBtAePs8
nRuCMLKW5a3CHZirCPdeSkKsjYVFWFtTE585wF9u3sehQepCdwNwHFszTPCXcf6wFQ7FPFbpxnXq
ATwpsRBalHI7togkRkfTvvV/LLd5g12dMHDr8TIa2c4IKCciJXc487YgEj/TxNm1eT9ui67fZym6
VTqsSJ2h8yS2vpihxjkzGh8Qzni7py/O9phzW6zxPcftQh+DykbKkpOaqCobdKHTvyYc4CgrxJbH
IUUz6k2cNN+W75wFyXariU2OBkxyHSpadpm/zxzECX2LsazLwhMRqOeOUI90Jow108Z9TmTo3AiY
c/FKiDJd54I8OlPl3lqX0cMYhaR4YZohvGfc5KC2cGSY5Kll6FDjJamOiDWo+BycVCLAYiyKpsb+
SlVzbSdYxTKvLwCsftsAo8L4Qq4eOvwJt5Jl4kCncruTMWFPnUtyeBJ9Q8R68kX53Pg4d4fmVdJv
WM20NTYoVuTKBWmUoxauSvMQxix8xFygFyi4XcY2+52TI1iO4BcIsk4kRA16icAFI/JMYyPECBFb
m199XVaPZRAeEpYCNNkohrKlG2giENp3TfLcdBOxoJHXXRkBcku0qJymuftFccSWPXhoiZPwleBA
tk6r2t8AK/1CWRkWhEpQRRARSogMt09v37g95PbpPx8WPWsqFmvNcPvfkVBJiZ709jgEVexjtwei
ofzfx9w+n1ozXVah8+2zfx5ohWa4C7WJZ/GWXfV/v8jtqcc8AFjeJhGWSWOR847ZvmlL3or//8y2
bGxSd5Y/4F9PO/UkyxQOzu3li7cnu/3fPz/5z4P+41ni0AYZkBW72l4ys25/iemlJoV8FiNR5y++
/fh/vBT/97X/eJp/P+a/Xrj/fmn+eZ7lKQgseg17mlFTfI09juuuNCE39P1wz1T4MGSoA0ahv8JC
HahVFQSnmGjzIJlPRkd2IvmEONvMmrhGVrRd1mOViK1hfHACCvysHD/KRO0SCKtDXl2XKK9j33gY
7eSuc3NQEDJ5GyXiGpmrYGtKBCkp0eVbSw/vcVKFV1GCLDLH6NjLpGJrw1uRli3mr7zpSfccHsw5
J28sMspjFyUn8jyrS83sHcTrxQ/K8sEJj9oPCG11OIJxAEm2AbHBK+DLf/skjJ8y87sbPc7AOXFe
VYcnMQpdvQuOc0V9buj5q0thgupkG4/DGgQffiocLy3dvg02pWqTFfpaeNl4JI5qWnUjTjbgnR1E
q40X1Vho9EUmCeHKhXmoh1kQ/V1wlAqk2vuiw7rnv5AA7FzNCSWclyFycYdkHxgPylaYLBP8ts4A
XKEhTStEl+8ZxlO87TixrePajdatIQTTLl40QnmYbiogmG7xUJjPKa3uTTeL38GgbDRWIQ7jhOSY
8ehzqZBs/lNQs9loo3yZjKShN0AKRYEAPJJXhBMOajMD8jv0yCuNCeoekr/r0rgrdYs/inz1crzS
1/gyrUV1qnA4ISose85ByYjjUsjXzImCCwnN0Pd59Zxw+mys8MFjmrTvMotOLi6XYYR5TqnY4YjJ
Unq0+WPjRDUw/lAcdDQ9uAULqlvE58Sud4Pf3Y2VVxyraGSO5bzbA6Jlf6AQaUVe89vSTney/tJx
or4PYJfFSzRzlF7cCW+8xVW/0nWAUJ+Y81MM+1TPU8bPhkebBXSXNjrCYmu+5jbJR8FsYLAmJTOp
WiY5Phk4+eJ3p/cQWWBYKtKGZx/RcqBoeSRMMqew2ogKonqp2AMnQ0ECNQ30sUu96Bs+CsoJVGth
I4jy5jg9gPT7yXVV7UrT+YmmLCFAYrQOlvQxOKOtswZ+Y3Qm5LEQpYI1vHngT+uvJdOEirnynZGZ
NDTEn75A4GKgS1vZqbLgGnnqoACcAbGtmkWXacAzdkipQFh1rrDcbYI2zp6F/nHN3jzyQ6RBavCA
iLW2U+3/ItSagFvxnc3P3TwXh3YOaOA7/XUK1s2Qdts5lmyn9vwFUhrlWjreF1X0ksfuD1MkF80g
ksXpmHvGKUqwXbZlER0GERAQ7ILpauKAgW6EU6eaQxw2ef2hVcWl76QBNbMPx1C2904Gs5HO0YpJ
c36JrHqbdEwETE+wEXchK1fbnW10atts/g5MWme4gJwSEUNn55hVC/EOn7YEQkMjiTHdS9/nj8t4
YFKjZtf2052T9i/o6i+e9206CRa7JeN9RteSlISREXtD8vAEJ9A0tdym8XDfFf20LuwS2bDZWKRz
eL8qJVg0XMLYLIKOVgSThUQplGrrNPLDyhNClCy9V878Y2YIoMvp2W7GffpXRbEFFNM/oY3DPius
v1yA43rUEG5Bi75ZAqwSdT5heW65xe0xoQ+GSiDn6RA5NhcgUpQErWHl0ODnmAx4ebJoz9nAG4pv
agwt4/RcF+5p9gtjnYIa0MvwOba7p7DKoJ6o6a3wHMJy07fQdFaNXTWn3oyyPSmQ11ro/TDbJ9sN
6aLiX/Wm9MVIDfIkDXqqokWfFxhuue9+wA9u/TqgCPVotFSZXcOHdcRWlcNLRtvCabO/pRE8BhLO
I5Zw1K2zu02f+rIFY9jiL0Zb+Uhm7XXybHPLsMAR1g+0a4ylUl7KuH0HaElIUYwaQI1EMKA/3md4
HDbGSA88jCSq9BlErjAAO9Uz9Qw5l51LM8GSW9/in8mnvn5AsRZfDfMOq8lb02AFIDjlK0I2QfgI
OXCTmhhdz/Fblrs4taaIFAHq23n2T1lFSdEXtnhyZLITOHE0pGKvFc6l5w5IOuO7z1gfRvFhAGI6
up1dXwcpFxDEm7DUyWx/TabZ4pgA4S/L6Rj3xoPZpu0euutpziNac7OA9SiYnZExr/ZGFbwlsU7P
rVl++hR6rTQBUSpBCR/RLhu1/zLP48GKHB+qbECd2aJ6wVpVp7W7TsKR82zJnLTO9AEAHdGLsuBA
H30lLhlruSOHgyrqa6q8X4oG7i6UOaMPsacp+jEgtCXV0f7jax6rsA/NNYfEFG9g32Qt9Td94SDl
ykxCwgACu8LYRgbjobR3fsV5I0gnczeqngRocQJiCcc3gklAmd8GOArzNJ8uYzRj5xvxWUatfLJ9
ehqtW7z0hEz4MCgcVk+OqgBhiqE7FpltnbtkOeL1vX2StXxpyPCDHZ0DVmu8Yev4g7lPXSp+tqqT
2eM3yNKJ82CHayaDi2AgRj6Qt/03EvMRoYrYU4qwLI9Mtue+4xAhAdWaQJSJXLCZP0blLqzZOM1k
OhP8g/11ODb40lwMdSycPnE9+DoXh02evhKzjSTX1sC+Uo06enqpqoGmsJMSrWPSzWP5HrE9GS0e
LhEjrO2xeg26PnR+KLcAZKHQDNiElpvUDKNiy784RVm5Z96KLxm0pxuQD5UlJS9sVq2VZVDTTHa6
JUPN25YeHRCaFR1jmFXFmO7Sxn+qtMBK1wlgICBMt/SEnjJVBXtlIeYV+nmuneqHvnjR4lxCZtGc
4Cim71A235UrfZoEPcWR1Z4NzRi9ao7R7FEDdcXei8L5Ho77qvUNceYm+vFqwNFjkjsnSNd4DBz7
zhjLhJzqlqVhsD/AJO+CUzyX7oHTDo26vvlV9lrDfMdDEXrZXSv8Y5fhRaQqH3c9nq2j3zq7ICMB
cchOWKhqfxPAnj6HdnadkjI8TOb0pCO8fRBx+67b+xmYUKYFbBK/7HQEqbdNm4mXx1INAFVGQjIc
Np2joNk07lsbjk9T3b+1CePsNoEl3mh7Z8z3yo2gs9nyaiaUJG4pr0j4zmbsPBh9xyswkpUDCsHn
9ocV699l3lBys7fRJlj6nX3/HimU8vUkNq52LeTPbI0t5zGuEUuvJWYKr0e0JqxqOFnxpdbyhTkB
UGKDBEH6/k+z9SA7PL6uheKplSEUgSnaDBm/jgJnPRvdBX2gux00XlbyfJdSvL2LzCa5gl99UhbZ
BHZNP5LJu2Xcaxk+lz2Q1CrN1BLWRVO6SuFOZQ3dlH++qAbG6x3iIFvAFJwKPeJGNoBBZ43zGtvM
qFRsGKu+z2wmMuPEblRXG+XWNQdYDvMHPxHbeg7N0+2DiA2N/I7SKQOdffvgRzOxLQIoKXxVhfmK
Dz25ZtgMnEMPSRjUvPpA6RfBNxP2aSywrEnZAJCCcX0e/VeZJswJjGL+RJ27zR0lEKOH+tRAON7H
Tn2JFqLk7YNByto//8d2BbmQhtD69jWYHZ5uwUwvGEq5gCbT5f8iufgHLUjr+9ryju6CoYxpS53G
21/4788dVRI8FAdMXEvhqLOniK4aGgnpaglt82emgFXK+QG3HazWFXm373YOaYWW0ATR/Xj7Nysn
wS39738+pfvWl1F4yEp/JKm0z8h6rWaCr2bjmfS68dR/MmjuTsny/duDtEbxpm1IFbMTsUBLSAlr
5Bvlyq+8td9w/ogFUQ+F1TFGrxJigl26Ed0wQb1ISG910mpdtcTkVSkXY2UOcj1VlBVcASTLmcuH
vC+L03wXLH9U6Ub8OXNI56WJ0mMYiWlPO+jwzzeX8ztvJINC/T0HTsMM7BYhJxeyqyz5Sxh2P+rl
/Hn7kLFVbDRtKywzRL9NqWpPZZZtUPveZX6JBrWRGWmZ9C1J++5OevmQGz2SGcbl8tBl8wbTl32C
lo5b2Ajsz9yb5TEgkRctt3cSefzV+q2xdSquXynLnVryBW8f6GdvLCUolcdWrKeC5ISslv/65u3/
iuXTLmiYpEg8FBVWoXUCIn3tLL01Mei3vsAVhJo5tpYOjp2A81CvtQ+pwJzlJ3vcJysgvj1wHQEi
mqEA1CVs5AJkkRmD+TfGGbOah/GxCM55ZL65hcs0Mxro8ppvM+faFZLVB1s775ZtvXlD2q8lIJWw
9J+idNiBn8KmY6sjNfGfOqZu/hV76qMtGYc6BU/tVdW9MMZHFJhv/UAwZWS8ap8KRAxf5gBDBqy0
3BjtNwkxX4gvH3UHPChs8GahWcJRX50NmvzQIGiZ2zYkJUciYKc0mxloMeorKRlZlYhKFNMlT2YO
dcuX/v2hpx/F0EElx2oCV7p8sxBtuzcyzuzL9/7roWmxXHy3p7x921RSbDvtvv/X44ZwiT+8ffH2
uLn3sI23oA7ykqlQVYKlmRzwDZX5t/VG8gdQu7Rh+hExxNt0dJvKZoI8RwUA4ymU0I/IpCQCLouC
cwd9eesX5lVHpb9mLvho9MF9BL4SkQWUtBan3RjzhgAoh9sfPbnOMgmDYxnnIWdYDC2ew7f6gNHG
kLaMjWUjnrnlLPOvIv3hvtHrtNLj1qu7KyD96OLDOhpTYHN5spnCIXsiQyajoqe4qeo8A7uRnXVf
6jsv4bbqlt5dXFTMMRr53SLzJLpPEFVZHmgk2Aejbl849gtqunbveVATPIjWNhpl6IfVjHHVeray
Vh9cFVN0R+zFATXGxHa9d/w7pwsPOmn7Bz0X+7Y35SmJ7CMuTLFYa7t9RhBswpGFUhHFdYLIfE8n
krO+tP4KoblH3YlUKiZJmQPqQde0aFyyN9nzJ0xMVgDprs6/rLSQO9v3f/dFcBV+/4gr+sGX8Y/r
VebZTIxNHF8atvLXMbf3Zo5NmKTN9WhS/E491rwAo1KYvJZdYDMbZlBnldNP3Qdvre3Eu3YZBPS1
uOPueE3DBL2BFcOKdAJw7cl31o8frPb8ifXRdWzOEkny4ob6QXiInJj3z4UmtTDnPpNjsxvqdmTm
Mqs9kq8/xg/nrPGSBf6L5cdEtqex2OCdeMFxIk+eS2q5IYtk7cfib1OPEQDea1T1yNY658Qcswxh
WPVdtPPy+dnlsFJ6NjjK8t3x3d+iqmJuXWYfzNVA3KCFlkxjteD3caJ00VIBSFUMkdQQNfu0Kx9o
9VLlcjh3ku1o2AfVq0ul53rnGUtsN2Eqrpk+GEQmCyd5GOPhIUMM4JG5sRrdBPN5FMNmC1ta1/nG
M+CJkSUPqqTN/fPU+Pezw/AqR0lieyR2CFu/xBZD4KpLfgxntukuGOeq7REmqasu9aebU64mzviQ
14KwJXoV0nsyx+E9KYaPKkmuAjZGRs/ey5oQK1r5KxDoz+YB2AgJnVyxNbyc6ot3H2iDGz/6RfKb
WmvBiCRHe8ovLPQmc6Ufv68vyh//aMv9oxjJs0B/aZLrst5bkjzUw1yVHcbnXmJWtC+inL7LPvjb
IDRvEBKEXWdyd1oPTv+DBuZ7sPxf9otUmEdRFA+ks9S/J9Pn1U/+6ACTu4g8EDs6u0tK5zOfl1aA
zcyiH96m0NaciTLEAsTbd0B6pxbsDQL3T67LdJuZgiZ77dxNsfkmAx9YDTph+vBEXC/Pg16ko6gn
rGXS+dkJumcL/i1TVeIpAwNCWdSbRGSOiwxQUOvhvTMrm9ktfoECzLYjwGzU/OJ5T5iE6Y4vWStJ
OZwrRv3tOVHyUxZmxej/PQ3yfKvYVksLOqcYovDcaXudY2iWhnefaGgZVmXTBm3pUaAht6oRCp6l
75zBpwtGlOKkSHjq2ouvGWxwuL5PYptd/b5ZbENu+9rR5PXJ3SFegAtmWbNsCHdxlBzNBGgwMyla
a+7v0USGY2cARAMr2dh446EQqpegz55GOFMEY1u6YXyiaiYgBq1fnDyLGVa/ZBYFLH/YweiCA3fp
ohOGI90/Ksf4isLgiVcYtrpmb8fcHrP0lA0oTH+jSBAnc+Fe5YS2xN6hxrhdYsesy/GNBpMjzL+I
nysVMiEQ+VNdT88DYfHNCDgqtAryAIh5JtRhZfD2DB76R4sGlpX+RhiSF86jk2NRETL8tjyTGLwB
W3EyOrs+NVHUeMMaiHC/r5walWuPlOQrRktH8jjIrBEanMXvgd10TIwHL4KKZs4IaphXKueb1gQk
N3xKbtT8llK/u/R1sgZOTT39Abdvrjs/YnYlvL0h+7ck9V+ZWtBEU3SQ02L8I+sFO2EFUOnivWo/
IzPSa05Zd2ZpXDNr/h2k4ZuOGYUyKUQQBzfAmykaqjejY7etgQvHCZlJ1H5sPF27GwLwWj2NfYzT
HE/d/oNhEv7+LGgOWBWweQ0DujbbpHrQZL/YAwZnzi85lN/ON+GEJSVpvxjHAl39NWmLsrkOUEwj
bkrUBFPW7jgmv8z9byPFdqTyjqtFyrM1RFxECPrh8T+XnYVxrEXUVmMex8pACVwOX1Ms0msadu9x
ZfU4TM3wPqabumKW/G0xFDgsoQHbtIRYjdN67RoMIhAmlBsDp9tmNng9swi622TRAp1t51LP9FlN
QUbOkJh34SKjN5voFAfeXaB997mdnp0hR6lXI6+wUON5kcyYU8D3KwlnYTsqNySs/I4oas7t3PMS
j3hFVDTuZxW3B4eDGEhC0rMKJ8Zj3CBfr33Ol6ZpWoyf+7+5NR6KENlTmpesr7aN+RgtI+R0pFUk
rspTKgO4k0HTAg/F0x0UzTPJ1rRQ3H7YU26mBIoqGtAyT8+VNz22zPMuoSvFxU9be4e3JEEo5tUX
qwwb8mTsa2gX3/Eg5gvBPPKomYmNoWgvavkQ1JDhtMXbi3eP6OLFdzLp4lxrWuRmA+EhdTgg5vnS
WUIteeoKFe4WG+ZUlNaB/tm9n6Geu30I1EwxW27K1gv3uSemU9rDGeFCJ39p9Cit2UQtF3rGmIO/
MNhK7m4frAnlHhFRO+HODwGDe5JUxsWViOhzZcmQRKUIrYivcRZmRLAMqH7ttnYvms0QQzYUK7fW
QOZVbz5Tqw7P4tiQR/QcePCxCtOzz76qsW9Lpl9DOXYv0tLlDlcEVSK+7n2QccnF0iMbtX6NVS0e
bp/4sTXtrGWGXxsEhroeaAKb2wvkK4ruvO+BHcwJ+6pPNdOYJK6GkpeHKHn3Qj7Nn94lLsGxO/9S
zDirLCA0PhO6td/2hFEkiH9E5NyFQiObU5Gx9XNsEQWd4LVL0Np2Hm25t22OezKb/dU4dGTNwodA
cSJ5NkiA7lwz5Z9Mei4yvNPBfnSa6Zln2diZPExs6vd51kJ/HqwaGd4AqmX0ec59lKbWJZ7Y4no7
R8xILhVvssax7SqODMnC7FeQeQbnaIRYjBLKiSKzsrMiyKXu/EMWtk9yBjKQpxYpifTMMdExxJiN
q+48tQkSandfobxDHiM33GZQHSS4Rw1YBsbuhGCU9CV2prTnhx0z3vm8ZPvGpxFvNPQV+14Gm3FA
fYF4ABOleyIlxqAd11MrilNcuA/1kB0tGn9UUETwGfZbQGzV6mboVY2brs24X48zJ7/RUfjz2EC3
bpBtLTeejtgPrhACxDXJdAHbq7tvZvcy92W106L7zAfjJ3RHFy0pGWjxIm+pCbwlh3L5O5Yw9ig/
FxXmY4pAqIU46hm/f7vTdDcP1XNdDTkzT7ChdQ/fMKGGc2q2zQpTSyqMrdfF6TYoJ6KlB/dvHi0Q
dLp5SJz0ncii8/Lf7LH7ZmJcR23YvieIxBhrJt1YnIPIfmmmdLoPRnhUA+u/A5ZNT8mnUdRPdW+s
tBVHCFlyFF5QD9hcyWdidrZJU5Zqt3YJPw7owUxwuFwJmHMI4u8i6xHUOhOtgamer1n6u6i88Mhh
nwaq3/csUhNwwwoZZhphKTZ875pXLSfiDkt2HNIE66DYWxyPUycj5zdixuNFJjMy/x2XTPYg4/Gj
jSg/EqUOcBHMzQwYJMz6cjuULlHvarFMk6YVUjL5lqwPMblVVDMyOZAQShVRmtghy3hnt2N0gl3B
XWkW8smxbOi9P1EeJtTgKK41o9VzlCUPyhuMI+lD7zImiYGZPj6lxDr3mQ42dRAjwCqgZ5f0CJdr
3Nwqh9bwHObteZLWrgUas5l0cExUA4cf81UGGwX21fxYWMVD0pKhXYWQgJh3pJfKawgp1+Ke/fDV
1M0ntxCBuwZaz2DuwqOwYEDXdPJsu36zmULt4Q99VzBGT8pLn1AVL24TfZky9+qrNOAUTH3RV+Nb
l5MCCK8zmph5aJ/mrB+TuFYDoPEzJiTz/KsdOkVb0bv0JvYBt+FEZRPTCc1ORFgpsxPXV0ovr3nw
unmtW4X5RzS4zysXZD9SmvixagbA7co7B42x9hAtM5Xw3gsUEY43BDhMlkSOyv22ZouUjjygh85E
YpvqZhOF8vtmjb+9YmUlh20OrAljUtRjC51fASmZJl27JhDnnpd2U3V1v6ldSsTCauCXUFmhMMf9
iUKEPjBNisDNLn3oPQ5qomJaLBQ3s585Su/sc4GvI0+DzvS8+eCh6L9r3KfbozrZodAM8bSCKUDs
XVGDDAkEMagAIW867F5PIkSwg70Y/RCEYUVVACTccgAMha0LQbzKruTnrlTrIxzJAyBZiOOuddg7
/Cx4AdnubtZME8pWPJUvnPWZmc3JgdnLObdyik3cNHX+nYyxebB8msH9DOPQS78rFxErkhaYHovX
3gKtNY4McKsSCVPEHQD4jHPnLKv9EtroJutyQQlgAMekiUzPcD08C7+cZsTmjWyUuJd8RR0oeW8w
z8Xis6AZt+aE+ZK5PGXhNMM6bqNj4fCKo4s6lRitVj0OWOWjmU2LF7fV/NM5VmN6Jge3GR6UQ8VV
9Px4EjH9jjpytMNIrW6PJNOV4KNlSc09GDmxG31mQ/QSy4mVjhkS8jVOu2oqNmNo/HWGIVyXLVS6
YWZCk2Og7rCGoLNaz0iMjNb+YT1dLGz5g9XQi7PHCnZQwL+RQ21NEqQQo11v0my4pJ7zJSzWo9zs
7uqEitpssOnarPMJ82PkjNwL3r0xurxJtvfUcpFM/FZBb7zoAk95k02fUnEW8xumPkbKm+0SXZZM
GYWRgcqs7zfLK8MwkujRgOKu10a61ig8aHDuBeJCB3DeRlnJ920/mVtxLOLqOEEbtL3fScPRoQn5
kVv7rgM7tjxUU0vqavhIZt47qzYMnJoVdmhEKClv352d3buWU+39RpfnLASO1mEg6JXUuzLhkBvY
lPNBMRqvfiL1abTcQ2uad3Pv92QnKnmtmbmXzEyPIq/0camB/QIcUOGwaKaT+6ni0X0YKCNNbXcY
/oqtQQbUQy6XCc+8YdZWbcZRk0Wg/M8+Jov49sEY1K8kMeLTZDTetqjTixErM1rTmRtAV6XxuZrF
ezIayGe9yb5O2kwPhG46nHb0E8P2YT/b5lPjEZfKWuKdHQWMqhyoh3S/aTjiH1p4+2Fh2eu2tx4T
xSUqJ2M7+mySy0VlLliHRLkfhljwr3J5/WivnbwJZ5obwYynCcpfedEh4UYy3C9n/klLQdwcx0kZ
HERbALwTzFjRIjC4a81NMUKoJUgppN+E7NZSUOLAnP3DJqAwGFYhZcK4nNTsjvyFngGMrBn9cSPG
x9pMP7IBJWgucDNQPz56eXMnNGlKYt50uHv6UqA27VKupdG4q6lkkDhQNBV+/uxKr0KG8weHXQBR
HgG2xWl9JdAO8bstnNCu3baj/yaboOMYRLkUo+6p+vatozJet5o16LYQ0V6pgSs44aoho3gdFYbH
zf49V8tpVAnO/ml6L1vufsFcgtk9xS35STrlcOtUx1Iw9aezNmxFeV+aIEvGaGoPJpQIKkX0IraL
oiOdqPdCVmPVD++WgeE6oixz4cJQ6jMyhtMui+6E6wW17cCmenudfP/DGNGmuRaeeRvH0O0XbmZN
EivVFonGrzOF4IbSlb0eBopFil3KEH2XcAkgTLH+TFOiN9yTG6N2cWMpxBLBGFG0glBHNAZVRHGv
piZAwrjK6BmwYNkWS02O3EfKQVH1MHRIGmam4ljnjPHSJjl1IvlezP+yL77LiqsJIS1ib8vY2ICr
yNMbnmNLvk1cVniUIKn86xI0O4beGZ5volBfiErJWbHyifWx2nVVe5eHIA274JhayQcuejK+Roxo
UCEoS3hQLYniLj2OvlEXrumt/TExsNMtCzZmx5If3ZXzxJrsw51XGDYFOBjiG0ijiBGZoA/oV0vb
ex1gdbGIqg6bOyPGICgsBHPLejWAYUIUgWaflbyfOPDlPJyUxYCRJauYsLPvsJ+ut5Y6NhJnVXKK
RyZR04LLpo3h+hex9ClZ2mfgvQvlIi8fGqGuKYsMGPVvacFJhY7GBmWW27lymfXPB5iOycajfb4y
lvfxnzWRLALDysddOGbfAEqTdetglimsTWoPzrkgPUJ6YwhRkLs9mO45kyR3LVMo0Jhqeh+GBOA7
qgKC8OLpvcRzaI5QkmtH/Ulp6Bxa7ZkPQW3+0fo5Dmv7F40KFM/VPF9S188OngM3P8asvjFoUNWm
WZzqluwsz1ZXB1J5OXD4Cy3XvpIaDAd1RmddT9GeeHvukwhCSoV8E20/l3MD8mDVCuICAThu0q5v
me9W315lAfAouB+XK6SzCGkIp1fbrq4wBe7GGhxI1A0ZksjoaHbukd43hxwFU5uG8mZcrh7PbFmk
qBLNZSXQIcC8iEXFKQyHW4o7zo2DX7OaTqLA5+y7+fuyHnKfoDoQW1iY34mIXuq8faxIIJJT8lMU
/iEZK1a1zFMruhprRDMDb6l4bimvnZEOoZMunf2CctddbqJW8w/1NY292VuskGVzH5ORhNWXy7uh
7MB3CwR4ovlmsiKHcFQ3hTjcNuxoya2wz5jmMrh85G1kDDxUdh7Odhd8N2ZwzN0Qd6B9TCx4w41s
fkd9wDXLxWUq70UHzMldouwXrns5rSoCUv0JEfBcsfkGA5e2yyCFzS/79jFTr+I5PCz3rp31867k
19FG8KIly11nZmDzDHmnTGpFtZQT2iEQusWtHNT3UcPNYFa4pXta3R546BodHhh8HtcNuLQzf7pv
A+NZDa7BOB77G1VEM4d39uINnmY2AiK5+5UMWeQSvFZa3LU5l/8NRHW7XeIsJM6yuhpop+kt8v7G
mBCUyrK117AsRYjjMWy8+cuXuR/0agCHj7GE1QF/7aYE/FFb4Xqa3DsItrwKriCFD67m39Sdq/3y
dXNaohzaMtgUA1IhJENd1PJOuv/D3nktR46l1/pVTsw9+sBuABGauUhvaJO2eINgsVgwG2bDbLin
1wd266i7RqEjhW4VMZMzxSIrM5kwv1nrW2xMp2t3iPTm67mW7225wIFHAoKuYOYs7Y7yTYIilhgC
nV7jiFqm9Nx0krKVBBN0X/G+29JgWyK42CrNQRHgacpFw4dXcA/TRf7dLpxTIwPsYwsnK0theftM
FKN4EdgJ3vYcZoDOi7MXwKeCckrtZ8zEbHgfnqJTiQruzwkjaD9R4T43TLGl8nnuiWw0Gpo7jn5C
qLAMfFlzA9INOICWSeFYbiNJgEdLK17klAh+EG584EcsdzBkGIPzUNsAuZG3CWowwn4zBieBQSuw
3DY5OCo86fMei4axnWvcZxLXRlm/VXxy20yGTy3GGis17tMWgFJahGxNXZIE0d1B8HbNvVUDw4/a
9sEd9HO3dFl545+73oHoF3ObDkzW5clwl+Ht3uRz+n2wOekbV+x1ONOxScraGhcHBqQGSDeqWrZR
SErmkJHxcjwOX3wkWLu82p9f1268dAwaLBTsY0WcezlRN/KRjY7zENQqu/En9zMvvoMxgwfPSn3y
r3DRIcTP0fTiZD46Mp1OtQVFPwW4uPH8jEizJpXECnNO55liCCN80EUFyXtWFTywzlmXQ0JiBFsN
jMLIg3DfWZxBRzfLt0M4Pkk9JZuwkYhwppYVv9mla4aHwwZJz9YcrOjaWHDjtj89Bg6aKE5+3Bo9
q5U6nA99295ZvMZz5iNkm7zm6KZDvWum25aJ14xuKcii57C0mqPCloMOR+z7GNfgrOBpwIyw0lRi
NQ2bXedo7rExBRDmhmodJCWZFXV3B/YIU8sk84vloLypuHxjpOkR9dk6u27p4ImCKTalYZZ3I93i
ZUbAqdGT/I70+b9/IZS1//gX/vxRYUtL46T75Y//eKwK/vMvy8/8v+/560/84zr9oNetfnb/6Xft
P6ub9+Kz/fWb/vIv8+x/vLrNe/f+lz9sv7iC9/qzmS6fLZ3/16uIP6vlO/+rf/l/Pv9LdEIB+etP
5v/lGf74yeUt/P1vZ/4Z/SGnv/3x1eOPv//N+v2H/g1OaP3GFtayPZBAv/MH/0ATBuFvnm8DDPIc
T7iu5wAg+zc0Yfgb9+wF22M6QtiWCTalrXSX/P1vjvjNhXGAAdIC5rIgDf87aELnVzYIC0HIiXTc
jhMKy7Z/QSc4wkkaBDPxaRi3WZmzk5E1AictGBBVKrqOwvjk+XODUsJ9LHCZEnlVJgdzvE+N/JQZ
wwh3a+kymgwMrw8tg5XGiKWcSB2Bt2rlftkqFa7EnAt3IrMHyf51O4x4KiAjbfLIJGooTKPjUA+f
jb1LLT2//+kjufsdu/BnpJ3tmv/8PvlNeWRI28J2ATT+wmMYW2/ypA0oLmpmQnG8bjeyt4DXjoQp
WqRZMLFJCQkpacJFs4XDlocqcOlkWmpk1i6lZT6XEbZPz1R7HNoM12SWYrQIuQtE2yZ09EmH1pPo
/HZt6eqBs/K7m5Dj8PVAdjxFAT6fbRRyP4dDg8jlmBoFtSErkq7Mym0hemT++P2HM+NP5pWGPqSg
WLaAmskiiWzCZlsZ89rdd+momiTZKSRvq3kMjMQ6ieUBdBvKJbaNZkmE2vLQIi864Wjzj7Nx/+9f
Dn1uLnMRl9usczZtSFSGk9rz6eshSTsGDlZIUKjO69PXQ79oopwouh/TCoM5OCE8AaLIdlXkfKsO
yrc/+4oojckl3aBqECzFU/1Kj8lNKbERbmh+Z2VIkRQL0zwpI473pQhv0kqWDBU0IilH1x6++3z+
sNwCbF11n8tRnuYhwQBf4CzLAVSoqiA0VDhqi6IL4eDyx7kzwz89fH3NUP4GToJ/UIjB9ngG7sbl
u1oOvzYeNLEoyDpQSlNZ5A5Ue/zAWx9AGPW5nGIiQn2GWKTK1Hnvnb7+3zTP1ql9kUZNaWFpdhCs
1Yg1QQad1wcVz6jwJkQipyic+lPL6bAZDNYMQZqKtetQnUdd/W5LzQQPh9GJEVN7mhzr3uz40oym
eiFiXYV4clZ20qvt14MSCBicuErPveGlZwYL445I8+evL309xDHabOBDBhnZzv2MXIVdkdbG6etB
BT+tqsAAznwXSs6bYlDM0uBKeBxUQBtoJ+fZOyHmwRLEqIAJJqrLZmZhFuotxSuGwwZnYFdhyLXf
AvHN1C0mn8Qs4ezr9mSYvA0F35TGhmAvA0OpGsC/dWDdCszdAJTBWCIiOTX9eVgkdzE8tHXVM430
2vA5FFmxi8qMQxUfPOI8cWyzLjlDehCsHtLHGDcTmiYWquOdLqyUyBF5nesi3ddhvCG8LzjYIRoL
zo2DD6lxZSAXJf4n5KlTQe67HLuJRXR+lZu4BrCeOfijpwH/zpt2tUVmY0Dp4/Vyrxddn7NIAEcT
D4VVE1BVjdW9ob4Ao/CuE0OMeAxe+PllYKZtTA0jZZqnx21S5+Ohm2B1J557yqgsN0WPJdSsIN3b
9S7QJPMh7FlHoj3Luko3tuqem7R7h8tunEYMbnNgHaMAqZX2+7MeknwPgPEhVlN/9gid6l21w2nw
VBfUzEoh72o7F/op7CO3CLYezEkUDeqbM2BdxR1y8muvJUU0ISXewA6MnJr1jhXubcfiimfV5XPZ
CUbxMp+PffxRgbo/1ctDToDYYC7WmVmtwxwX2deFkhtmfXCLHqG8V+/nsbhvfe1vCpPBvouGa1uU
j4zLapo7z0csRBcjA0UY5AgOgDmUsXNUfmu0znSqGAYew/gpUaNzGmV5Fp38GcYQvyZi7yVrRGn3
n1mFen+Osx3d01VrDQmUzfA18V1MNpa1M+P82amG6pgM+COmCF41/fLvK94gNajeMvHetWw0NV3g
KakNe53V8nFg7RDUzhPiqdM8Bca+0/VNpWs84UH0OfkPbly+RR0XXxUvFipO1Lw85fTNezx9byXG
9W2dx/MpDolPbjDab/y45RBumBiJmVdJskvmux3HA3vivgV0rjGPndix2LZod3FrP0eYWA5cJy6+
89xaeFloxFuE/jhkOSAuvQz4XmJYZxupJy9mq0oz2XasQ6AGlMewIeoxkUyeItPfzGxCbqyErRhJ
F5usxA3O4Hrkwxk86R1SRYaL9vTSmKApCWebRBcA7H7THV0WE+fSueSjizdamNdF4nxzSXTNesQi
6lNMyY0bGNYmbjPAKWN9DK3SuxYkQUKhZBvVMU6WNLqEh/Y7Z+p8VhBYAhxkdaQrzzPTx4YNotlu
HdtSu2D0MR5Lm7ixKfw+ZtUuNWR0P8dsfkwaxU3o9ch34rNjymNty3CXiRz6DupONNDlobXLQwNt
qlMTCmX8OFYYEUyWy02V1i+2laB6DFEvOcS+N4AtTkkPkKKhh3ZimhxjNEgLhafByoBiGi7PIYM6
jEgM/4hZscFItHWoopkNMNMdWRMX7RFh6UAFdlQ7bmdAyLmHIjHqUqZ2IRq4PKyHdahJF5mxr1WL
oJOBOBMAw7gX7fL32OSqAhcTAqSAMHBDfCB1438VsorWdjee4PsZQ+Lj7tOJaS8DP0x529yz27VP
KqD2A3judfktNanMhguc3hjuMdyJJMDpLez6Qaj82vX1tstzGrbABfrpGLvlUrZzuup2hG3xVNIK
2vJFhCHVnhj6VWp7Yts3zd1cISipQNjORI2VksAElW0GnxjiedT3ponXwtCqOuv+zeu85zRHews/
3yf6hcPScqWxYcoN3T2c9xUqvjbVA15KPn6VZg4JOUKziKQoxDiPoLSVVzUV20te3XrJJSLw5XaI
g291SWZDO+NbI1RGYp60Qv81D1W3dkujQSvmuLA7AuKoA/81s0M8O0CoMMoJ627CGHVXJMPeraLX
BFzBXqnhsR5Qcjusp3N869WUkicWmLB4qMioafQGo2GyzqGHsEgsxTFTJE60Pw3ZuWeN/jHroj3u
bkKFtLMtSwzrc+pW71VLnvbQLbMxkaFSrZjbejIi3ClvJbMCSmAdqRNomO7KD2tuIY+uDb2Ghc2V
NdbXgc0vJs2W8Ud7DBa75RiSFWDGA/4sZiDB9BwgCApGjBVsejYNosND5iHCEso/+0Q0WWH+A7cx
qQBz+ep6pIIp4hOFW113ucWK3mhLQhgDojOlA83DT8Q7tMQaEsUcozVzT6XdMnKSNbalarpSACr2
lH+kd6Gsx8TDVUY1xTXqp7rDCdEU36GvkWxN7Z61eO3Mh8rp78lhQqgNZtVF+5/nyA5aO4NDFjIR
U9YT0A7qvDgj+NnajFNJbHs4fZ+X2Es8ifvSQwVSR3S/7r0/k2tT+tahKE1rjY1GsoRGKhWVRMU5
jM7HjIYhiJgqo3IJnPKTVDSrjsU9WC3UdKV9bQTDdSAkFIwOnE2XhDs70oThBNRS8nUC3mD42bvo
iGxLXOfYG92u4yVvpGC/RELRnVVFpMMNMbSoQA8rU5l6D1my1CjgqtRm/tIkSC9zLTd2U71004+p
ZFgUl3B36rDZ9yWMykzXjFDH53H0X0sVPVTsyFHUEEOGQ2nnz4xNwvEZV8neH93g4DCyTRNjXWYI
9GTFkd0cO1jJa9g6il1AsXHaETouKVxoZL0Av4SFXKzrdqyqWO9Yo4mhsrvpoezFfMq7MsjLnSTv
Ia5DRF3AljyvPTtz/lzXLHgcFycU6W6YtWY26tiSS0ymY2mXZ8vFMBsGn5V+H1r7ifvNMlIRG+Hp
n8ruj/U8crymCAHaeSbhezZ++jrH4FwQoTMUw8oQ4XVYxWdD3s+U2ReMNJSFDZqwdL5YdnrJFpGo
MGMYpN7HXH5TuiuY6VAG9TYyYgpTIACXJCup4synIpKQH4OSlVhOvprKXmo8QWywkFXEwXwsM3LH
JiyLSVfgTiFrYlWTCJnEfLbWfOa+r+4jeYOFpo5JzBHK+T5Y8tIIx9wXLJT3ykuvoymYkD+LO7tz
EVBDCaEwQi8PE+pkzqjn6/g4ZmV9mEWoF2snjVMtwVcp3MzSQ38ZWUxH/QF/UIKgSzLEn/KafUcA
NNYBR7/BsovYImQnvEyARpNCMg6ypzqv7h1vGI6NdTdI6vGG9+w1jo86xSdW0oUwXnlngzSmuWa7
gnHkFHu9PhHIQYYH7ECfvRmrqO04OvPGmTOLgXr76lfx7Ui4XASqBw9GvW0S3vRYuDsTdtamM+ec
EXj45jrKvm7jNe5NGDdVOIOJui3H+tkuUC/1ZI5g4vO4kjMa4I75qQ20WKHcqDIKyRHvcfd1SApM
F3xsaFySyATMCiEJDVxT7GY/xwTYuI+yXn6lXAsF6702UtMqHDss6m24khJZqFGK28pwWE+zmd3o
trmBkEdisAaQbKf2e4zga+tY9m05c/UKpHWuDe8pFxALmuAjiod7xoH+WuRcJdzczrdSfmQWOLY+
9b55LtggE+s2hRWR4taIIYp612zYS80lxlP8GQh5a2WCSHZFhXcDbULs9kyeV3NM5RhbLN7T7iYv
HUrBSa2N8aee0m9Dig4kxg6DdHtRHp90MnyoLldHYzoQoZTCGPIiKG/xettlaXWOhqUosSB3SUK0
dJtcMa78qBZzjaZFrPIKmaU+6mHICDOr2X5y+bMt0DAafVj1c8D0/WgY1BymzQ6qPTpxR8VdiGaP
DPjDQxC+RcJ3ZwiT1YvpbUEmIXnzloT0WezFOC8b+BH9og0xZ/G8NjoFIxaRigMW++jYZKInMK8A
UFjkDHjOuA4kJbxf1NXKwVu6lYT6dV2C3HhE4SDC5h4S3FO5+OXhO25bKS+qVJ+OIGGSXsQtGvh3
O9ef3voR0Xib+Zz0wDl18JDic+2NRTPQ8xpyQr6cCgKWId58KnhzAB5bjj7a8sh4RcFxAOxxa+R+
yTawfuAfpmzKuIC1gXw1YfSoZTNljc24MQOKPAC9yQ7FpjhX+J/ygT1xTNzYZNhbTuOSVpcaOr4S
EnQFyBefoii+gS5NINOg9KrMq41KUAFnmWBlhDqzqjvkjFzdjX4xteXAio14IGGOCtsLVb+yRZBt
qpH98TyrR5Nl7k4U9jZhibXWiaYGjOab5b/FMQ/TkFE4FNekVHLXed+YIHK4jvgrJvazmoJk0liD
zeQVnhP3V6M6EwYVrBDF5ipHsDRWkoqB04GyAC8+LOONKqAjEaZHDquyX4Krnj01KmFBRnNOB25H
8BklhCavHbkEoCMwQvvNndFTRxJJ4FCpUzgQa6fy8GeeyAdFfluSfxrMAthUQiPCMr5JXO8O3nBF
DFkXrISHntMuTLQE7XNW+fvAi55CR0zbMSTnnSJy7TTRovCK7o2aGxm4qbVHW7TmDL+F5vAjMoDM
zJeQzZLOrFM0VZQbA/QqhEwkZ8o2gtW7qPvgsZGWbNo9WgEGj9wcP1IrhQZiY22AKkoatLTp5blP
xOM4HoCkYmkYTE424ryiNorWw8TOcLRrOnIIB9jlhLdD47HECjs+wo8k3kdtuFUOYb+hUN9Dmzds
JOklWs5IYG3FNlTZOYm0s5+ihPGJzQ0JB3/sPue9JfdjWGMTMj6GgR1A1L2lcEdTHLLo264bz2WN
ec01pNfGA5poME1p8TjFt0q427FghcdqnG8bDraObpoxYmAHeUEGzpuU1K+7WU7DT0qLxKgvXkYA
eODhw4lqgK/RCNtCskhqDYc+5NwM825y+AVS5T+NVnlqXaBZweLtR0rDmpDProkdckK5iM7sglYp
nUBek18XVJO1GaKf1FX9TRlOl7qL4kMuI3kqwnBTG81JN+2hDasr26WaJ1NxPITW/OTU4wPBiLfo
voGEiuRTue5eVCzlhsm7eHn97CbufcbOwtPPlefetqZYaVSpIzWFj1bb9eVD53C29FT9SWFfimZD
RmO1LbGispnDa83iF9FfURICbOfRt4juxtApo6rx7JWgJRIC4JqBrsUsudIWR11poJXdrbmca071
WTflS+XTS8wjHVfffcyVYYHEInaervwOt43a9mH32JAtG1kPBlRrFNkGlLjpOoBdyrGo3TVHz7jJ
kSmt4mb8kLM6+DPBaD1uFKsx3keDVbPfGqgkCuc7Bdt6SHFs6DZ+RZlwnHTq00RrEzJXeod3UWTi
p93LG5xozMqs+D1xwruIjjOFcypK96dhFAhxec/G0D2JKgOPwoV8QeBavoULkE8KON1C0c2rU10G
13a4skZ4Or3bwTkbjzm/xRtlXo9xah+dTB0lZeq6bIII0Udo7XxCX9b0wbtcwQgYQUZQfZ3oQCCW
wNKaewQu+FryLJhPE5VkDeHFIwfaTrueqX5nHGMjfEjpFZza5C6dPRv4FQ45JQdqGIumA6+oKCZ9
HBvSE1WrdrEpzdu4VGzcCrGKXFBFwBnW6HTWi8HfzymZAxlzlha4HaGytbt8tr6RjwZcS8l6L1WJ
1xMRPTk9TNPN9hwRWbiixGaEOQ8fRcfurtdyG1QEPquB3lwUQcOIIKN6BdvR3Qxu/Sx3FjpFGm/L
3pmp+xx4VDQ4YsHnqZzdOEoKx5i/52pEOc1htEr70oXhA9A2QOiRoryDRyhfWlQzG6O91FGO3Ygs
vYfRPHEhYu/cQgdapk8HwuTeqq54CpsKnA+Rgy617tq4z0VybamM33SJLCHp+vGKTNkfXRKjsUld
a19NI/tLR/rXEUU+tdb8PhbheMQC7d5gqaVEDSYy89z5HA4xMW8wCRRZc13DetCeuIdwBS264DZJ
AKizLybP2jH9faUEUe1OPKyj2ZoOzSEvxu4mnYn+my2yVPGIbILOPJiDe21rqfZW/tNJqmITdshm
8olBZUdpyft2GNoSqQezIKOeZtwM2NQmfe7RNjF5zMTk7CwjRRjTA483WJKzaH8c8LtvKgtdINNx
Nuqi33KNC1Z1yc+pYdjEZQSuA3PuZsxQU4N5fgjtIjmnrHKTLDspNslnqmQuX5N2Yek239Ni/KEY
y5xIBTj5CgpVaWWrfu7VTkWmt/eFGEC/+t8br962fhA9l4Fz48f6+8js5wxJccKe57S7EUl6uKg1
IhsCMcGQCDiaNrtmeb4WNtZSJvHvmZyw29vwSWkc56s2KD6zycvBXjKVsgM6AjdCvmKo/L41LNTQ
WHlcxtc7mVn5nrdy6JBzXoaGk3sUzjGFd3RjGskzXJUU2vz43mV1fdWULIKDWCkIDh4hd6gJHMM0
b5NhOk7jMqxkwY9MDU90uzXtBC1yQxXnoO5bTZNzm9Y+WiByajlr/fGgfZTlRRJu3QGyUZa5E+SJ
W6OHa5iZSt+npbk1G+I6RVdvPJTfcKyPZfOziY3hig/vB7A+tc+qmWVGCFLVMq58s0/PfvDqsBPZ
t5IS3zeILtOt9zTYTnWL0Kt07I1L47wLi71psk4oForOULFqCpJWnca+4QxFvpJ3p8UnQ8EprhjN
tjsnQEvXmvUPX08XqNugVZPrbhavJncP6epXaYzevh74RH160LAbu71IP+uucO+VrbGYpNEpCn72
wJVzkEYrMplrCuB6NSLlPsXGQptKoSIbs764VXzH6GjYcykkxrIj5ht11c6bAyBpSMDsqhru2yH9
TGV56OiRSCflFj/I6nlIEwZenJJW2L6X0gn2y7Zwkw6jtwVL/5qK6tHqyo4sVYUqGaqJdqb4NY7o
OEzp3s8DRDW6OmTOCIuJhEhfFFuCHeKxeJZnSIvRalb+N205lzZLNgm6a2q7KdoOGqw7FYQm74Zh
hI9yoqzvM8cc6IHIMbb8/kA6y3Tshyu/Y44JLs4AoocPKIla6AQy2TY2yaC+lVyDyz94HgiVQKES
S8nxRhAaLdrG+VBJb6c6+NpNPgBug3oQ1DfeyXBDyDZEuXEILnhY379SQLV999K6/gplJBXz0k0m
EjYuSbmowAFEF0n76Rq8ziQjcx2eCAEO7nVjMQ3tg/mjaBd/XoBlIqqghdWv7gA9FZBKpgsB51R6
XBPb5OBqcecNU8VyyQVRZmWCRZ6FIVFSlSflIgpaz0Qg4e8Ago8OKaqsYuuzs7O0OzGvkzfRXHzQ
XCVQPuOdL8L3UdkO2xmo+G6lN1mcZke/+cyHnoQWdBs0YCHRzYaLpzu6awrHJbWsvEhSgFBTggzh
1LsNQv2GP3fdow5dT0bwUuMFBHmfXEm23ZswY9uJtB79r3/VF3XD3gP3i9EhK2O2dCtpmxds6z5I
BKA/UBO9002ISSrMIj3V3+COj773BuzgJi1c0I2OoU+W55IrnwATLLGhhRNKOdMTB+ggFF5tuzPG
mLD3WZXg0KsHcN/PAHoOoTu5KwaL+aZXXAQKxjOZXub2C0M+bxN3JyPW9WIs5eZbxaj6JeldfrrV
28bsw22Kl+WmMNVw7joXAemSqT0I7vSwqRCMXRUWUtI5rVpyjbFx2elwGWQsjvKxy+W8zeoEvQBQ
h4iDZNeZEHs9ixCOCUUTSroniWnwMKbAaLEbmODrqr1to4bkzvdB2TBvugAgou0797KOENMybl6l
FhWI6jEaZH5xIW+c4t4La3xUmoBUYspWTSV/xC6Uq7IzLh2B2fxe/PjOl+Dqgt5i2Jh5NKb3c+Hi
O0+RnyESv3gFd4MwnW9cGkIu2nrduz7MBN8Gr0GhPo7EZUe2Hb/I7rbRPyNq8/vZLsOb1phhQEYd
L7siv56gV21rDrd7CGf4NdEsdxFjuQFB7K02re/FNGFKkcZtq3u9puK/Mixuzz2so+tayYNAdY+5
Gj01bnQrzu39UBI8k8t9Y8NyRfIEAu5TJu+DL4+FydkEKtvZxvgE/Mo9xAM1oLYGdz/ZZbPiSkvx
T9ji3kq8LTHqIRLoDIm022LUMq2dfslm9bNsNCUy/K68cb6FXlX+cABme4Dhpqa6zhI/W+Go2Pvw
PPYNHjOMBPl5BvCujDHZzZ5PU4TrswfZw28KRBWXiwIFzRqJmNj01SKCTI1VPgyXKuLy02E9i0H0
wrNBJ5E68Xd/Am/V9ZaN7h5BHhAkGoxQ7lB4X3kiTnbZWFxpLfUqoHFgvTECEIqNY650f7bkvNfa
k1d6fG1A2BxNaqN1Z6TbUSTmlSyqeF0UzPVUpWNEs0F3Jhsd4e+SFQeV742RsXvCanAvBjlt+mH+
TrVhgON4h8EFb2ZYtkKlOMWYCpa+e9jYo0uiQ8bNb7KKe2epb0SHnqNt0q0aMv9GMC6P4Gshy3by
2zGakaT33b52tzZBs+zWPrKG5Fm/IYM2iwhkWlJpv9IRw8A+Ibg/DktyLU/f7lSZX9D93c297G9R
YGe0xnycWT1/Z10J7CDPPmffPNLjcTOLt1PCu6DAaS/o1K8WE4ryPHiLLSIAGF1HoNLxjYdUHMgW
QXmxA4FJOjuTUdE1dw00/3N3i1CRj8/ilJb1dYMs37W5VrRmsGFI4K0KW1d3dsLoxE8N8mrqID2A
iziwdWdpbDPVLsGbMOfByGKV38KsvPXQwW1aAGpZl13loyUffNh06ZhffT0YRlZceT4QVabGm0Rx
LEA3W1HEtmwlwS2TycwOfcFLNRXNfFrAJtNtUJ0xka3t3O93vhJvaeWzu01m5w7UOVdN9oqoBthE
tLV57kbvFbjkOcyTfpMl8W3pZcVLkfNZdyzfS0ESOeZadCTLptNiX2X3wn4C6uNMtw0rQsKwKbim
MJBcmXEkMjQpz5pQiTCtH8F9k+WAwWbDpK7QIQw2hl6BZ+9rT0AWAc2yTsliQ33iY8qT4520YW6M
HWytarwVQV7tZWvs5tAZcFlMR4q4T5Tj7C2ZYw5aQ6EL2R4IFaN+FR6J58C/8QdRoDRMiFxrOKNL
mfdhCavK7rMbiMIXWBlMrefeoEwOGdx1kD0mgX1Rjf1AMCJDMqjMrZLTVgv7GLZRffP1YPrZNk29
be856dFVxJNUTmLu1chllpkcnlv46C8JFZWYMMeaEVOcOnHwtAVkK5qtczfm2r5KIEtJh5Gr0yf0
p1CwVgGEvNlzwiunoBUoy+YuJuqC6+6pEtROY8cGZIoPQVnaOws9wRTPZ0BXz3HteVc2QbJ7Nu35
KjHz98BzayS3IMNhPhD+DCZjYw/ZS8Vic8qlua17+2ocuTBVqj4az5mLdkMZRb9j7jwcUhKlV7YT
cZIhJ93nsNOKVkV38UjlHeP1Zw3dzxcn7wJA685VTKzJQ1jAMsDFYrvPyqGsxZBoliA/JkF8WdYF
J40pIXCw36aiKE5krN/hLANREdTb0ClqIH25cfBGBZY//YHnJ9jVeFiJbmncrZdOPhMUTLDJXCno
fNixbO87KQ4IbYqMKSbyM9NAS9sgRSlj/xhI8a1MU6ZLXXitizl+wKJlZXjaKIu5MuZPtdUON4i/
bDDAthffsgmhoysDgDfUAxYXftawS/I57F+1DAuraVdBwVi3RXZQNh96S7ewuIG5/cBsXeM53tkj
6uY5vtMsyBjfTa2xb2vkgWSVrriL3YAjJKREt+d4JpSAYeFKYx7fNAkzFNXhFmfcnTsB3vqJnAJb
j7xS3I029ErWgCyrKQ8MNru7proQ30HIZZq6B5PU4g3W4G8ieHQsVkNmL6+qHEtBVDLdYK4eZkf4
EsVbkePdQx5AUTddaPnBopFOw+eJwKGJbJz5TXPxAzAMWXtk2kKSUzbwO7O901CFjOJZR9AjExIi
TTLHkhySTH5ftSWd0picEuR8+9DF+uYMbc8WlKZXoPcDVTwLC15TZk4bK+++CRkYB5xAUOhT4xZa
FFwKj+vuXDA2MwOxrVyVPPZi8NeBmu/dsU23jhOhwqx6Ilu9ltJtDs+FTqPDMvIeFZTgtHN/hBO9
fR6Wh36orH3pNvBx8gmYqPUsAfuCtkCQgyl04jrEg2ti1+hE0qByNPsW8AYLUwunm4yRsHw9fKkx
kCYQL5RjEaaWR2PUOBm+DhuV0omOg4VPWlGwJvRTqMNKoEo4uGr2QvzV199/PbRjHe86I3jipbPy
BaxUnlDJM/q02rtk+dPXl2LG0XUfEui8SNtSF+FQ7lc7FwcezwulGFNct6PqBG0HYNZIYAAtD2gK
EYBknkkfBihoBNB2YsKtf394zjveb7Coz0oje/QbuKBZL+bfv0S25vB7XNn/aqkfJ4Ui+v0H2C5W
T10DZeYvsuiQse+fhLv/pKW+fk/Lz//gJ/4QUgvxG3sDD2EncpTA8UKyIv+QUvvWb0h7A1K7fGEL
NI7/LqV2/d+YrxJb54eofkmIIDzuDym1SwC85/uEtprM2hej339HSv1PGXnwAsnN5h8iaBMttfgl
yrLzM9PoRoO08GnlrRaPnQUfZmPqlf1hnZo3/ciQdDNjpzkS1fCnX9R/oHC2eIN/iVcN/ICcai+w
SHlEFG798uRV6VU12YdIeEfqDHD43Zn2HDExjAyGgwR8BeIT1vn/8GmX3NE/J6aS+9Q3KU/bvKIC
SwoKzv1W5+sJQkl79oiQLP4/T/lrjuyvb/SXHFliulhW9jwjgEs931v+Km23MUjydNNlz//52wMO
909PF1gEaQNCtE0fuKn9y++1zQ0FA7b+crlEJ0BzexIwF34pG9syqLEUMjdxlp5FhLTMEy7Y67AY
WOv5iJ3BOREeAOQuMyLugSiu1uUE5Wqo6bHnpvA2VuCQfNOammui+RL5vbWqyOfYTQX5MnAgMEdR
6XgwFAe/BDSxxBU4RbdnfM/Orqaey4bbCOc5rqsBKxSTznRusw39UrkRXwEjPbN7JnhdZR7dyr4g
cHVJSxhpviYQ/jNWTvq3G4RsySmCtMqt4UWiMsdzOz45gYISjBhy9PPo4Vov2iBYZYdhmNGx+2b8
rzyd2VLcyhJFv0gRmofX1tQzNNBgeFGAwZqn0qyvv0uciPtwHD62ge6WVFWZuffaBEtDGwdJsDfF
Z7cwvlw1vDDIeOtquRs00adqQLhVGEfYiJaL4PliTVTqhnFEZHeY1P4vQ9+rGiEHcirth+L6kjbt
B57u+7Q0Xtd1F8mY3haVLc/q+WSRODCrxSWeK0jiJipMs2N4sYJdLsyvIe0a3Kpkeq+j3oJknu5z
hxOoacSHHLdcGJDgVSoFy0JRV9aEEZpE8nlavW/zv4DGfujptFSwXAmVWBlT5Vupcd64tl26SrXe
aqUOm6lYfDFMkc/Htpfa5U8lHU14j35PV9ID6IsNmNSiVNnqyNTX9frDAtGRpVCVhuUnX+d7YhKG
FDPGFPN9oXHIdLhBPWSiKLHWH+Ko7nHzXZXd59C1BUyyzamWdRLqZXfJM9pXU/MRESUjWWagVqCW
NHO8G035I0/1pg0qvO37lNp8lxfjYakfzRaXYt7puHPRnTUGmgacZLaZPDGEaAidozNXSfyTuvZ1
taPQovdO9sXkDVIDP2uDFhUadvmy41OzSd+aTAIsVN7jgZYHqV61/iMRhhlC7EaEypwmlwiWRJtn
Zem/bvPalR30nETqz7mmkMCh0Y9VC/EHlsMM8rT7dmok9FJizUgfGTfm/Gtp1X7kgslBEXPPqavp
oheH8F03RCvxQlqd5Nq1WktXHiEIy5l6KQhtgLWau0nLa7a66uYo4on4VoxiinKuM4dZnQQ6QJMx
EBRScoBG5wNDBmDRcv+0OXVHgkSHYRPSJKaUSd4Kbhm+YGwZaXKhHZtFp40+UcQ98r0Idu5Z4yM+
jEkVYQOBhZ/ee0oyXfAt3shk++/2rba+YQTKjy4lJ0G7uNHPZj4Rd+uu16nASBjaZDBEfUkKmOg1
R/hlrOD8zfyw3TdI6F7ycrouHM5hM/QfSmvGTMRHv66hn+mWg/7dodE5qkQkzWC4K2P4KSQ6cksi
78cBZve0nrAmZQf0UoBMNNSfuXiEAqqE3dBdCMe7S5UglwuFAm0hrptMX4t1t9poLR+qymNYpG0Z
ZlnkpyKKfWN74mqLjpYVYggPnBG+PhkSJI3oarYf8bYPakMmU4wbot8OtJvJQEjyT6n0z9RgV0b3
LqhpnpztF40wALcbWON1IQLHnO6jxWfcGeLD2mLDLGcg3sSktecsoV3FSL4kEHvjazSiNxmMydqV
pIdDC5l1l/Vz646tHKrLw3Y72TVBvwsCPer3FFB5ei+0V9GqqKNshmZGad6MmiQZkwcyocm81AsQ
A4q2SObK4xwnEZMl/3c5olZbuo3YD5YbdTUy84LmZRnxplB7yQyKCAvQf/qOhWpcuCKFzeI/T16l
Rk+c4flrLqq+qj801FmLHWe/auZTosGV4oX1M39YOfUt1dObGKdwENVdUhE4inQBxc7kcvv6eUUL
aNVvjjrd23G5C2eDgkQPVIpkaaWQB+Nsvm+8IUh0z8Pa+iyqoLYn0gVqXifgYdYYUX6I1Li3lT/G
DV17oRE6ixnc4G5kLQMbpN0mvbgpcnkrnfafs1reaKhIoLbnmFnmbp35uDopD/QRVZwMF8o12pJq
EjizLm351t1lkPkoypmrMyDoT/hYcUJZLprsXUOmMR9rAnOUeD9qaqQrKfsPSvX5IgqJXdNBVwzK
4gf2FGtnlr4U/QPjuXYFdZDv55H1U3J4a6jrKFuk5dA54mP7SJaWLUaFH4T7utyVRKiQorn+vkFF
gobcDsnx94Ynr/uDJAiitmBfOOiL+JnuorCPpjXjw65/Z0emSagyMcm44A6tO1/uypuldxe29o9E
i/+InNZBaqF/sNb8jDJ0N1ikOmJ0C505QXahav4giq9VMRs321Y1+FI44ZQcTpxY210ByAtNRuoj
PXHracpv9iSWfd1AXeubCCCr1d2ypcJ07QjFt4W5tW1JnGGiriRicZWpvImKh0Kdp0e9Togi7S5t
ZUi7jSxebDtf0hcX+FY3XaoH+L/JM3v0iUsYedlYY45mDG9P94botEA31HWXZzWt0tn518dVWAp2
AGiCjadQgHc2bwHxI0R1A7blus08eWKPNvxjmNXLHfWxm5mp7LPKSqiyS0J204T0VrItUBSI6WWF
9ihb+UOvYoQozHb17Nn+I1raYoOKyDHBldRao18qRBFZmFjdPu4KXzb4Vmyq352x+g39DjB4Chvg
fM75r+7BYS9RT2diVN9AWXq2UYbFyLEmyobTlPXDKTNBFLZGMAIEO68Ssbr6QB1KB4FhgfFuWtzK
bT3xo2b1Y1Jgn9fEKyRNB+FkHQ6j2RLPHTsPq5hvUPSIrBpAWEdMw3OAOu44dcQ6FnjcUIOuENRs
Ps4Cz03m5C/jWqMJhdIOvqv4kuqtaW1ijrKgjNMQkWQW7W3qoSPbqtGbzGusH2nCkWg49YesrTSE
gtMGS7oNZvSl08ZykWN8SL3KWUda+DSWcZ9abh1jbZnLyd6x8D1Jo30QDvyTjHmDDTUTsfgcWATa
cq/FjVcK2vPysNp7SRdndW0ftMmsTt2av8YSi88IZ89HbeozyZuNUd7bjkKOr9KgDE0BtSIu4FgW
ofJXtuEjsKD9aE9/VwvNRqYJmAgGmbwIY5Z+fLHhtiFL3BjLNIf6RLbp1tkY49jThT5hcu++We2m
k4kuItagT/UzDhh7GiCvDjUyzuiTvK1599+LSFui2xZjry8PqrSenTn9gCCZMjmCMwXgmEYGKgjC
abE0aUQxElISB5kkv0lxRM+1b/amNsv7FSEnytZm4x0xTct6wNYUobs80V8WLX3SEmsbxI/xUSCD
8kRPyrDmRJWn1Bx/wB+LkPnGVQfKUKWgBth7sxYje5pBcjGsA9mNX5GtozNHrYGh1FPW+Xu0eKii
RGkuaVbg78Fg0fd4DO2e4JCEftu+V+snJjycktrub8ejieP+G3Io87Yx+asz9UOuQ9B6Vshb4uTq
OZx4vWzpIx+6WW7M3zR0FH+uCuJGkpp1m+luui25rcQItwCf8N8dxUKRWnbK8xJdUtAqnjMHkSUI
s2D1iJezMjUo/4YK0IiOHYdPgpwU0l93CdoYUuNIu5ql6LEwvuOCi90hW/KBwF/ATBc+EQIIgQme
mGsj9Rc7avEKpV95PxYo4VIqkAyIq2MC6jBWuD0I9VzdziMad72G+NoUAW4rdnoFKJukyveUQfgQ
qwyqqb6wq7XkSE7GZ4kQhcPWgSSl8bHEVdOoBvjiOAojtvAg24gw2tT/Q5XEwW3Ov6iK4PyqAA6a
VucsXJIhqoF+aJqYHR2WNrcx+mmN8SkD5aCS1VcDaIuL7QWGBQIxdCBXYn8lV0tgbdCKhDKD9rqR
ianasCfEFSaho6BWFIBWiWFuyRPLWI961XWSnFURhYxXG9pZT4GuVVPF3nYYLLV0h42lMuv6FUn4
90DByhQTIhQMso2YxqavW99lrP6rkHQehcHRloh3lEEq19XUOyeczfZgGphTOhm5OtiIt8Icn6wG
HoiCkootKDnENprrQo36m0gYb1nK5DPSA9Iz/DOQJPpG01HYLtldk4vN5IZ2nTPq1YBJohYmkGFb
qwNFHdtTx9EC8qAktz3FZp75nCkRcjUduWDdQLHBwCYxBzjwch6YuHLC2IoCTcyQ3jr7T58rhid0
6Rn95JPajCbVRNmFeI4AiDKLAwDIqRnPDehNDrFLg80x2zsjen7NiJ6jC8xH46kjsR7yGyh7sk0Q
uri6XBsgTEa+NiNBs0YkTk5DdeD/vqy1TzwFFdzkwA+MIdZ78NRYbcZQ09/AgvbwvJ1nE4PbgZMV
UKXZjABDJjC+8TW73HFnDsIl2miea2dyHjbj4i6lZZAM0+LCfqkg0tg2E271BYUHAXbzly6KxUPG
x/WNrxlpMyhtOG0X5hSWzfxlG4bDoshzpgBE9Keoona3YRXx6XK798xzkCh7lh47h35CdYTrC76L
OVPFdf15Jozd1zMx7U0igtaSKYW68aGoNrk9HRIV5ljgaTCkcJy2O61AvAkuOtRa1ednB1NCxSgQ
tFAUp3g/qDFkpnhH+KnoUznrJ0jPAi5VgnidDsS+smXyPizCTTv6DVXuS2PNWpPhBq3kdc847FRP
DRYlQqoccwkxKTAXZCiT6DiQ5SRAXCl7ZqW9V0rjC4UI3hFeiyUlH1MGjPGvkNejzqlm1xjtZ426
n5VEAdepH1uZAHPyc1d7Jvq33TyG5U1e2598WUju5TN0BDOxhHY76z/3L/3CvdlV7/KCAaaulMNS
N7c6lT4b9BJwwSi+SrllO8FtOirsaRxzgFthjU3gaT4ojKC4Y8W3PGG8qsig3akVkaJWSpM737Rt
A9LWun4aDCrZqK839VD+lWnM5ORKx+iq4wbkxzxXOp3DfAtUi/zRtiF5D5pyjiwSILDgjMarNKPg
Wk0joSteXlWbFliKWy+J4FaWFZM3+Oj1APJKb4YfxlJPY5k8WxXqto0AZRa4YsCKmEQ1sKhaEs5K
hEtlogtoUvVb0xsqBnHMDxFOKfpRO8RUqM6t3IWRs54aJMZFzCvg0z3PQrt1qX7RTEEgLoaSMGtQ
BxTafNB1Xk1h2nvd0M/OCtASKM0FR3iKJoQRNQaNx4bAnABw7QYfKsn4lfRQp0LxrLzE/97emdo0
7gxxM9oIu0Q36F7clI/mxpVT6Cb5S0N515OP6w0c7NGNsAhGDdDhdnzstVnQHdrYSbL5ik2oJwRb
ckuxaT7QCQGzlw/poyQD3V4gEO6Ykv0zE7P1svCXVVY1fFxqF3NG2jBgxYqGWiuykOII2FOrRMcC
QiXOPvS/6L/MurZcus/3ZkmdYKvvIEkKf8GFSgcDpinE9YrljYjrMMLs6pJB1PuYsAaLxzFZiuRc
ZBx/Fl061rL6VEyYd6qe6MKF0IWxXK65JRwWFNIztdQMFytfA8zl3qAolTt13eItKUtYAvMqZwoG
tyzfmfk8XmYc11RtCeB2WoL7pVwmosnreS9pwgWOSxRY0WhvQ2adB4DlwUpaXKjDYT7VOQb3bHWI
PWukw2hkT6QnlQcmizet1bRTxSEIA7ub5rJ1lKMaSVHW8cwR5AfIS2G8R+dXi+PSbaXY2Gsyc6Nl
1b6STrxMXfOgWqR3aBs/zlkW8OSTCNCL6TzOzgVhhcD/UhxGVX0oWrxPMxl6etwixyvZXUuUVGJM
aDgRIwAy/7+92hwcnLGUaVlC1eQ4bNhGl3DUjSwcRpaceNPavtVrGZYD5hs7YWXHac+2tzHr8G1w
krOiR0erwe93mvsLEWzUArg+nUzCOR/maXqLEDzuTFVmXrckR0b3HJYtTRza6XddzO4gGATOaIC+
JlO+TtRxSIJO745qWfhCp9XaGm/RZmVUCfgUpvhuSum9QOJGRMmMmilnVygMB2AjH6AKUUghj4QD
pR00QJzifNE9WClOWFmZcEfWXiWJDKIBHVTLnbQzdD5THBOdb6A52LTO2awfi0WcTKO8JWgm/M5h
x5zmmhNL7mV02vhkquAXUsldg6w5h3ewwWF1WTKR2C7BgjbE07f7q8cpEcq6vewgE0NQ4s4pJNSZ
S/fXjHTadYb6Cor+khYVhI008XIRUxq9m0LB1OdRcc/hLMShLskZ7CeajwjFeVbQFP/Sw/IkGwLD
2EgDQw86V+Ge5+aeT3R8v42hpSlY8MoQFV0KTXoYM+Si83yuKmUDsKr5o95IX+jT0ji3PFVuPh2k
aaipRLFnK1KO8Ycp/VNXaF0EzILCgN6LLyVxSP4A9aCNDBUsoi9SNSzQwlwUQczexqPkrXDKGqYb
dsyzpFNAOKtiuK2Tf1ebdWFx2iys7vU6++AyI3c0ZJwhVovCYYPS5cQ5zUCZXG2DOnYWwhUnoT1n
cP/Zknk1rBb+mFpJL5ut1Uu1ycC7lST+iigeySJAEmHSCXLqbQGKJ7q0jL637yz39ktnL73PANXL
1RzbyewBcCxv6fK5dk4W0kW5mBIWzAQg27aLpkS6uQ4xUBIUX/JhDQet5tYExNC4q6f2YVJRGlPs
9aSq1fep14l9F4wDIoVdQgE76hSqGQjFfJgkGtC9jJcJJe9YvkjfRgTre+0tFxKh5S6JcWsZyfeN
hs9M0gNjTIK2aQ6D3n62xmERmIOSlpK8M6IvM0qDCHQxh6vAwbe+OozprVSB5mXab9qsncyiA361
IBbqlbNk0sZuu6BE/IXJztnZtfjMxea9xYS/ozeKHQily/jtqLSUU6W4mijfjTzm4J51i18/zeZZ
Mxe4pwh4/N4oOSJa7Hk9UTiN2Z3jJoLENSgvUiOzwpMMT+4sHyQUBNlIbjHhL4aoFToDqKblXHuL
IKDqbftpq1AH5kG6cUL9bICxEub5lsX2mTnBDcpDoE4SuBRQXqsqPud8adypqfdmylsTc/1JY/At
nbWXVdJfppw04H7C1gwbLNdw7MdNBm5XKT9JoHnWpepdF/xBLgnQQIPsLQYp4RJRtqbUPBW4t9yO
zTJfDcwL0ADpY/35RR42qXPGos5RXqv/IiUHCytYz8RGmFteAUh84OLkY9FVn6kmVeKGD7RqVnJE
I27LIN+oAOT87jvgxEhTQFJMfSUTzRDqbQYOs8QlF8/JZSPiKZS1yGtR8EPCdA39qTZ15xkpJLk4
FIGgSxH7kFs/Y+YLRcOZ22DMYmbCdMceryKQWx5JFGLRiHRcIAK2SwsGcjbd6rHdk/T0oaIeptB+
6Ogv+ZkOuqkxEU05GfIpA9grnv5UNS95BxF+6ay31UA+bo4gWEqOTklSTz7p9EkPze4Xvj1mVO5y
PHDo3HAcOSVhsmEBf4u8AseEoo8c6eQsSKT0S+TLfO0Mlv2UmLJdGWe8Bmq/dYEf1VtWg6OyflZG
zYaxS0dvQReMhGxpDqratIEZ9c5tQhZf/kyj84Uj4VEiewGKRfs+j6wWPXk4o/0iCVy9SQa5CRP9
RmYEo8jBaKUzXWwuI+56LVvoKW+Fba/tjQgFh8JjVWjYOazyhraeS5ixQM7JxgUAlOoMHEssxXoZ
lfgJBjMN1HEi+quBjMXftMAId8o0FidDunVVJjyptR6xQ9dnMH/NzZQPoya/lhORmp2QzaMxp2/Z
0MaQU4uOtFstkGo5OdXM6nayMO9GO+l7Mg9oC6ShiMzoVHJ20RkxYU5X96LMn0ZrbK+mPRxqkLzh
iu4q1BWyvlYJ/qL2kizzdydBvJZo+p847AnYOAmu3NLxKiSy6ABhGMwru0lXs+nGXAg1Mlmp+Mxs
qwbXOIoXYdxLKY0PkP3ivfTWIhIF1H9YhX2EFI6dbjun/u6FscQ3yNQnFADsBrN5jQ22bOJerwiu
udg0VaF0XFrNxi1oECQIeurlFyUrZtgIBvE9KcY4NinGiDIX73ehR7FQ7bopuvUGlNA2Sb9+b11S
cynx5cIgGLfdTqAJbb9J+gfRgYMQOji5tB9l0OFemY9YdUgX25CWFsxMxH7jx0b0tEck5L/POfXK
P01w3UGPilShr9w2/4Y48e2Ib0sUPYrSptbQwiXh790wFs6Ls73GejtutfkmraZ1gQthDVi03Dar
a6+uamZiC41QkJJmw7gX4Qb6bEiSTsNuhpx/A7SvwQD93E0VQz2qmfPpTIxJwTdiMLUBt+ScADIM
XHAIsAfUWlZ5kU6/A8jXbdCfNRqLhLPBqakxdFPLQmshl4XucIIUyndWduW1Gxh9ox4L+IQyNMUY
fDHCVtXqmRaSxEwr8UHiCzZV6g11JZegB47lbPxGai/S0GXJt2f5X6oQLeokjnUcraPSm99rlzhH
rYvlHaoAzUusfr7+/g58tOJxoyoM9Oc0cCKi8gYbgHXBUSCV2SL6eJz2ukaA08Tp2G0AlaJCa+4k
3eQHJd9b802VeGazvjR2Mc4X5K9LfVxsVutYeVPT6MS8sjgqI+o3rBG8Z0dWHhpZA9k9jbG7MdSS
LKbqYX/cC2l+NGzZomFRYr6Ui59CZ5eZTTHQUgDNHanFnzbTQiE7oVbo7xij59tqLJSS6WNCZyaI
1+y7ki3GpKrN1EbRPH2IPgicsBj3ayStlx/LFCN0n0DsZNalSjwyQhxgD312dbZsgnYd4ecD36ny
iG4UxRS5x8Qjg9HP/mCfjnkmIeoaiMfdJnY86HtVyqZ9rg06C2qrAWVtmzS0avMvrrydoRY8sw2i
foN4rmrKinerbh/hYbng1x+0RshseBkxFBgtfMZgsOjS5d/Qj6esJ8wFXcTjSB0Bmoak0qoNaf1/
R016kfpqkxLKtN4SIKsl3Dugp2CWrTh6i3tJ+ti0wRry5Wx9qdtx2M1W9+Mwl8fkRquTfm/Tw2dj
QA/eOxs5IDNa9fQsReGIGUPdGHoyEA9eFOU+wtEHJcUUjNaaGeHYHRDuX8umJTZdbRH15x3iYAZY
SjR+AvaqXmZ8vRwtSTsU3b1amvowpdBuObFCS82J+3aYf6aafEQcjwm2Ga9Wvmyo6HgJOd1sXfB5
PCPBTQgo9yuwz3eV8gxymLGTouRF0UUEehGAilMt+iHiv1pUmAjnYwSWg95a5hxjPKSLgoqoKZXP
oocvO4NvCSfuRq/g5sWVjPMe9bQIS2lD/lX5WcuXf2DjwLWOy3pU6S2Fel79qdD0AlSdaQ4x5Q+S
ORgjczoBuj50cR2FptFzOlLVcM4kbr51RcNo1gUTWywumUR2zzThuGviTTuhQPq1aJQu1fTcyEsN
l4QtlIMNtCNmfWiF2ydL95OhhVVbO4+TSqPTRCDI1IWAE0nDa48xJ9cn5dispY1eU/WrNaKZQj2E
ZNgOlMLa0FMKZYeDevD3F7hI3VFTqgR2QLX+/7eqzA2mkI0k0x/WzQBy0fW/L2V+yF/9/tu2F6v2
5/c7pPJLFqm7ArEClUVaHXt9hPPLdaQfz7fNyj4NtCy6y3FjHNbq8lKltngoJg29aRVrIZVN6Uaj
6qBAWZ2bwxMAkEpBsJw0zl5xglyCNTFn8YOT4EN+MtcadkfnRNfF4map1K+qt37yG24I5ZD2RRk0
S/TQdNMpT5z1kfeQHvH/cV8bvmWnw66RR+dBVhsIcDZegVhNb1XK9LgYkhwBzI9hsI6Vsg59DLMV
cIiaqEA29BUEdTRBrCmcMxkWh8ro6yBrmvccszCdhOk9Q2heztF4kUlLCieb/PacQotzjXaJhd4H
S8E11AhcmbHuBsz18eEOaX4qyzl0sIF4ZQPqVy2N8dLWZJCnzbxvUHLvVY5MZVYFqaOdRBphk0nz
JyBhIpDy+j6rCDOyqET/qnOC1GauYDm8YVoDBdE8L9hJfNzgj6bISVY1JzQnnTjRk8KssxIx0G80
SEkFdZQouX7Q0P25hjxvFRa2LLgGuVX/o7XIId0o3hyssmVqBWBAGi4vMCjSakS7qwmgksvtSScM
k6iiOX0ihu86Tpa1S+gc+krcOUem+IdW3tx9ah3AC6f0wdwL8IyRu2wi6SNSPoEqvZvSyQ6AZnQA
LDhBxbCANFkF27U6Ymujke3EWI3ugzHcUelkFN5LkKRqc6ABSLqN7Oynwu2pSI+1tPwslZ2/IajA
P6McxyRGXtyh/UgTps1tRYLIYtDLw9oB08ZRhyCvuNlRa+3agnRHsCaMvpo89okAVHeDxPOfN833
mmhW0CT2U9NMdCYaprjtwmg622RIY2JkJ7ythOgJ87jAKUNjOv1TswkkEJJiXM3kOdf/Ms14xer3
d0iAOFipjgnEODF782gM0YwkCXTrLL0hy0v8eKheuImNK76biBN0QTRVsurP5iNOp+E2pGRYqjEN
SxmrF0m5ldfVEagjBbBjRdquZJWlXzDdOgr0qDwqI/ZrR59CwypomlGQ70Vf2ieynNJD0mH4GImv
PLRYEo+Twdvg9i8PsWNqp1quO2oQRz2bQ7SGc65qlyxq7CDXRuNaR0zYs+TStXp0RQ+lYsXM5EdL
iSq/arVqvzLtQeGCwbwnhetJoQ/pGYoxPtGBHbxJMqQnDfT+KHGct+Nyfu51RutC6tOXVpegcItW
fhmcFvyNbpV3JDvkxls1B+DEZMjJoPygRBRUOk+Ya1aRwMlKIVhmudjYNtzhRtq8xsSqgy4aqte+
ZYjUzGbxqtikb5UTc2FZNHjCpi577bZvCk01eaUXimhOyeNXACul23NIvc8VIoIic+w7CxMN+a6x
7sirapf8IPFI8JVPaJdKhxt5lA15FIUA/5slq4rTspb9Of0zFJhomonZeuRIjBZb6RF9t3FITawL
0Ubu6fsUd2rVaOchYY65/XnfTr3fOJg5sP8Yl07pTyIjsH0w7dc+t+/9hC6ywug/TyCI8m28QPQD
Gv34PVt7AkkSwfg47izPnHVyuKtsDuopFX43QISzRy6EBAPOQ+v2l3nlEqRCEAQ1wvZoa2ajQlaW
i8q5hMZIrvl5X35Ky3qWZaV+zMyM4MXmOk1aHQLhsB5XXrGUmWfAaUd8osVTabAcMwHG7xw5rGdj
hS6K1x/BqT3lkxqxETER1BuUEjr5XZvIsSeFUtAAx66RJia6AGu8GPrI9GSK7COiHbD9Ynjq4+zU
i3oN225iWmPkjwT47gcxZcd503xFK4v8ODJPnrXiHNX25PbrMWotE2snJjeABzKbQA8Us173DNk6
v1zEtx1lNNzA+2yrdozxZWeWg4DSVlIfAe9Jo62uZUriTshBWdxZREgpO7eCrcFMWqZ+ZohtVwoQ
guF+V4Fa2IkGTTjNzR0RUBzYi1HmrrJJnDVME/Mh+lfgW4GtLcNJ0TE3V7SAH6w6OzP5OnVCEBYe
2XXQ2HAwWBDmPbefwQvD/D63iFjJjhlTmucWgXYVNEHccyuntCIx9oNpUtPPWC4XziEwEqkcMgaL
enbvTKV9jJeZyFaaYizba0hCDbx6De1o+rpCu3uKaSOQTIK2pdLgN3bYgF2NfKzBAUqMJI5wbU1n
9l+wlMQCRkNrEdhGT4A3uZLC3q+PeCpVOnUXW1bya2ebwQLU4lykI+c8y7KP+mimuyFNyl0hL+EY
g50wDfWBqSBCVU17k7LmZynEPUHIzJ1FXknDsHw2FG0D3ZeEHED0AplW7IsYytxc06sdRHaWo46m
QIbXCELhA0KL2WI5dsgiPrL3R/5iJmCQlvGtnpmPLLKD+3zAUarP+nTSI0oP1Xro9QFHX8LAZmjU
8iglMCbHZDjjoakJfQDoltl1e+Zkdo3XaITl1lAFqDn25QTX/JIqqI3Mk5id+djPOuYcMZJVqQ8+
41iobGgijoYFIHJaUOLV8bskY/aFMtSFy9A+LnPJ1iDIm2IP/aOqlEGJZm/Nn72wxNVRJcAMXZEF
FfyBMCI3xHdgltS9GR8HGwth24gbHkPLHTkQAGAB7UCgteat88wsNpLPnGwWbsbxbFl9MM2FICXd
fPgtHPkkd6I0pTBp171VEAtfGCgIRgOwJvRCyRSkRg1gIwbeT1Co1sWwkOMW1Wj6uUwd3coqynAp
vq6l2py7lfJC0hbi/kydtk7k0CVEjOdOJbrxMctgQ0fFMV8r7JuqeXLMnig+o9/rWfZo1AtdkiI2
Xa3VhwPZSdRCfVwop7gelNM6Mh8kj55G6PZnv7+M2++i1UGWZoiFZnXZGV5pEvIszG4fG5Z8QsZm
Sy55FYEeteVBmxf5lG5/8fs7tWLMX2EWpiPeR559sclDuI19aKgY8z2UCuYxhdnK8Po2/pmQu7/E
XntIPeWx+mN/jH+ds8K4MCG3KYDuQmOXvJVXygX9BnFA0f3pRmxI9Amio4fN0IYOWkIJGC0nDLfT
gwQczns8BjAr9vK+CCvf/MsfPNTPJl+KjB5oKRlJ5atKZsZ1fd88zLmLyM54rCDI0r6+W+c0WC+S
HEj7VwEynFQdDvgPJaC2F0aE8pd1YJfSXO05/zKtAJzNSnxcOHtt7lXfzQtgJae9WM0DtjbzFr/q
5b5rv8bmwoKwxS6yjzDKBMDY+eRcQsrAGF7Ac7igjC4hWlU07DzHDtOGiqEIMpJkQ6Qw6lP7VRPv
ty+Li23BhvvLW0ecF2gYUV2kPfSYpu/2gLAEelnyCURgvurItITbHJsQEHL5zKlbJ/cNKDlyRdaO
Gx6S4VC9AvH5QEpAKwnbg1+Hg+Frr/pXoZ5UeQcZbk1++ot2d44Zt+p+KNEe72OGibvxRBg3YPt2
l32Mn+W4026JZz/y5hZX/zuH01szH8mQexlelQC0N1LbC0zFhoDjZ3Y1JEQhFafiIxcZr+AjgAgW
qDB21R2mMWoS6SUjGJRknBEjuhf11/WhmzzyN6Fzo6HEkQD/xCD72cUC9jztsb+A1efrMp/p1okI
aq7NcqzO5avyYLxUk6ubt0HFMbeLLvoRt+gIYZE5xLN8s15U/NHcONJB5r5uvT/DEW/ASm84c6Vz
ebIvNI4pJF+yQzFvd0BMxbHs47cNGBZUP+LSvku3+Vig0A/LA8DN0x3hpJ9ccDi3b2mHcXJHN/lv
x5H3U3j0/q7K90y7f2d4LTaHB8Ee94Ed4o0FuNQONczTNMS1jxKjZ1O9OocE8TWM4MMC9Fw7ZHeM
igOV7Hy0aDLzqHrDSxtUV+pwtASLK8nH5LXYdNUeVwQIYwxw96zusmP8PN+lMLsaYXqw7qJ6NNID
UQVR7L0pN/UxOnA2zdtd9daTXPgjTqXLMtjRLKG3GsS4fFGCvpOG+UecItqAb0Oge9ITZBC4TD30
tiQJUJMk1/mzOIqL9diEn3PidmctbHxUucC7vfkt/8AQ8mzd0LjUf/RdTS869nX8/f8j7T2WW8e6
LetXqag+ouCx0aUFnSSKlO0gZOG9x9PXwLn/H3GShyE1qnFP5M38MkkC264155je0ofp+h1+k0OB
eALIOCLEG1m7qx1lR9Gne2Up097p802CehTga6rfMbK8G1DnMkpNJz3Z70Y0JyvnQZrTMiEF9lzv
RIfcwVHeq1d5ysyek6lwKDYyXErUvXMQiM/FRpwU0nc/CDhflOvmNjlNjh6kuONMdqJT3DnSmVpR
WPNKKQfJZ0IzP6rn8I3oUaA0a+M4gt59gq8hTtwTx29QYXXsJHv5pB3tox/ipZ65m5EC8g1PiMt6
uIX+Xb1L+qJec9xIl7SJzK2/zW7N525lvbr7cgdY18m/q5XvzsN3gq6GZmYnO4vuCf9xYA+4aGcu
5u1Xd9dY9/GRyPFghVE0fqBu/wwjkvgcMGhTQtaickiuQoyMtK779uQDcZ1hw5Y4sz7RcQ4DBpib
DmkNdnVWoDOehYK9hkGjIgeb5WQbpAuDs2cyc7UNT36WP/pvkoXXaF59cGPtl/UACnNGMxY39rJy
lDsf9fE6jBbmrtkHgLmeGUzQOKatadI+zMRtfoSkNuE02LKCndStLaCPFaSyubmstu4DZFt9mMvl
PYLIfryTTip9x/vwAT23RCl4FidrQHzKYXAw3ukOPdN6zqr74d2IA2zrdiEv67106u/s/Xgr0UTl
xHCwIdAe3K8OouUeuBEVYDqiZ3ZEMgDTZ+Ns3Vkv3okt4cXaaJ/SvnKYfyGXegoG4M5I8HTKRyJT
+lmAUnQu39pLzAxz/8X89nbIxD2arzP1BZiDjg+coUqP1FFIcZ8RaOAt7G3loVOYIwCWtYVtL8Wp
TBblt+wtpW34KvNK75WNcls0b+E+eSKzmaodmQt46+s5tzZkMvBmO77OLShUNBBOwXood2t9UxUL
b5MMq/Dbrh9h44uF0bFl6gcgNTR6SUqAe8zMgiRHMuhLsqlyh5YSmgqLcb6RDrRgUVkPCw2xDA0Q
Zzz6mPnVWbr0FjVIZaA6M+uoDTN1VT/aBwUCwA4TpGHNinW/N9c200S5lZ6jZe1wdFfvgi/vEGYL
8Sm3G5M19Y7wQLQLzcJK1uiEOQTpH1CWdvQ4E35i8UBW+NDNSWXod8h8/WV2AzDimTO6si+kmWUB
yFhIb9T5keO6n8ZN1M3Uu2hinI7oWWb1uy2j00NgfChdloUFdPaT1x7Nfjvu4kW1rnC1z4t1cQB/
+54+qefhGY+6eKf042/FjsRLfVm9+I/5sKw+mHIkIdc77V265+muwFf6Cx6Y1d3yIEZwJbBozpHv
2PYx7GaNslFpo9WUNXlLzOmZ9iQHW1Ms+w1EEmiojrIeEWk8106Nchd8DlicTxdOe78gbF3eufLC
OrTfENlcal8qtaB1+lghGJy3D9LLyJMGqMVl7FaARKTftEyH+5h0753r2Nz9Z8Xed/R33T42twgT
p6R5wlk/3I0mze1g1dyHhgNysnqAmIt/sSYfFc8WD2+HQXGA9kf72elujWZv+mvcGOre+s4Y2+QQ
A1c60JM3jg3bvXQaOG8Ec+OxPHbI5N9TNJdLCafHnbTykNSgrLVQJoNWXDIxCUtfCychiny8ZYRV
d0m+UdKFL89pWCF/aHbECAisSOlWved/b0kz+KBUn4b7vt1Z0WrSVoKrxTMJZspfaemKMBnu7IF5
5KQQZg+mfqjrRQUGAAB4A8lxln+V97V9qkPH5Rj6GiYb5cgChfxJDR4oCqb31W1wm+Kp3IIw8k7N
04QcpPFisEZhHFrAUuDgkn/I1txn0380bnsNnwrwqCXKAIBLGfBACOuQoGeokIIb7028qgcWifgr
PLavFrU7B0jHa7YvNv622dUv+n0OiIKOMJrSEynrM6hneKD80fGTRb4sLMd+rZO1QFGU7DINXNRt
ai2wAPqEPd564yn7zF+naFDcm2geBEfzL89YYvdIv/F2JfoX3rLhGe8iNqzYJFgW7TwWxjlnxnpl
3ZYQEraUSc/pOmh21Ylup/skSbPxMH5ne/OUPYeAVB1x9jh+bdNHPKhzrYaTOIsPubHIeVlYR0xQ
ythRZxaD7QgEu0SBMo8fOMfV6ZvnzzJKoyDG5s0T3xNzKOYBti+wH5jCZuKejpubPxntUbpLTjhl
emLqmWbcOpCKviP2HL/Y2AqMETuPowRM0538hG7lBA2530rEWtNrvxFOhWCauuI4N47GAR19+Dis
gMzo7wx8icTLLedWDD9QMebpKzS48qvZVwuFKcP2hKoOQf4j8H9p6zqcWxbJMdppxECssm28Ih71
IPY5XjDBKXhuHfxbTg7eK3Mm3rXZNscCo69reZafIAnk4Wry20Yo2JeEPrpYYxhtxta4sWCf7qir
U6fQHRcHX74iXJGOZ36i/eu9KixYEzN5gbEk3UViHT+6ymLMPl+k17x/lbNjGy/AotVz8EbuihNU
sEaigJCa41lfnnu9WIt7eE2ux7G+xrfP2Qe07Scvg1014hjPhWZDwO4hOfcP4E3bVxs26RZ2B1X2
z8GYGWcMLXQnFX0x3pW0/FbFk+zwGt17F0lRx3638zn4qVA5iGhx/AcmaIZyfEU899FbI7IVrJ/b
eBPvs7dWzLxdfPZuwJcDaSieGgQ7XxQC7vV3+jNcRDmwiiU2GXuPYpk0dcTi2+AuvedrK3fyq3zU
zhQz+FjcUdwRXvD6tCiSkbPvsgUvV9rFr9TuuCjEX5W7Q0AyddnPHvx0Mhm2KKrqG/GEYfc9/C4d
qBpiky/1D3cvMGu63Pk4I8+yg32Pl5G6Xr7vtkk1J2J+6X8mIT0s7kNOPUMl81xuwyV7FOOleaZU
wH7dPFP6qAuSN+ZcGhberX4vvSQr+UMeVmA7K6bqXcR6iPCTR16/kbCgf5Tf7FpdsajHOSmy3Qba
kLZ0P9xd9eSVuxAx70bdSwtrC3es8BcFkE2xkVfFi22yEjFDedjfSOglY2Zv8YHAjlcWbr8y1vax
PNYPiDmfBMQR/I8IP5mrKEJXw95/41QdfrP6KfHCJAz1faDA582+Wlge7Ar6En02u3z91Bx9bR9/
Gs+MzvvgzV0nju0u+mBh78h5wV/4SW9hQoaPjz4FzKWlIYWf6a/SXnbgumlLm3ClBau/uaN1svAP
DKu+Woabautjgb9TTtNiM4nEuMNZG+Uuny6xgg7DmnqedzM8KM/PhUJbfkHZh6YtnnM2xuI1Rss+
71f6DQOHl+Qf1Z3/hf1V3McEP32H5/aDTUA6Kav0JT0PCRjVuXl01/3GOrFGMSmsT7pue20PCQWj
8EsEuiGejyf+Y/1L7S0gcOvQZokTAou+4UTsfqEc57qO9jb8Ag2ccDLSl+w9ANkAtNyzynuzHrvF
IcQDc85usjfk6PZ+qm9KdH2W7r138plPM/cp/mIMt88coYlCKubyMbhlOVJZcrCckSg0r56qJ+Ol
emJ59O/lHUaCu2LVPXF31Q/pHmjvbhMdQbk9l8w2IjTKDKjutFgaL5ytH9rXzqEb85Q/IFCTFgBm
sm3LUXo1PHNhd8E4kfixUMm1Wcm0/Gj2PdpbRtN7eSwkyjLzCFEYYepn8Tz0O3vR3rgfXf8EY0xK
1oa8znTuljNU/Y51E1H6Z9rg8OES12FjnMkv0wTqSUPe5d/QM1Vn1FewOfsGvr7jrfkfZmtjN9zk
t6yCaA7t7cCXBWR/b2z7NU9A3mvLiobgAx5jfxZRD0ofe7IfqAuxUdLcupmOz3gJ31OOZf6yX8qf
hQCKtWQBf5JYyCfhwgw28yF/q56xU6hcPJWj9BBMIXOAi+nu62sLEXRnx+5WojWz/fNXUW+2OFBz
aNqjHC6skimNeB9D06sXASinr9mNFBrAj+/wyvpytAv+/P0IEVYS1QVDxY52ldKKZViyj+N5cgHs
Y5gig+NZiqHLWrXB7zYrSd3KRspfeiICakPtrAhxlwScvVApoxDtmrtIDot1nPJ9/LzF6jwwGbrp
jxDZzbyhs4HHe9SQwVV7Xek5LvXZ//dHL8pDo+fmOjL9eNt3gL9qnQNlXBLrZ3/ZX1llt3tbakQz
pbZShEWfsExyiZvKnz/M8SG2JG9Nc4EiJgLjfAn6heODL54QWZaOn3MwR/eIBZHCs473FCUHJdph
/JSN8CxFdx4Viy6HAuVGCtbnEuyy+qlGcjVLQy5zpji6/N5tAGMeLVOzyAruXK7E/dvG3V14w5c2
RVHCRuQI6zWYx55DU62YKqReYaCcNbrqoFdOwGOPbI/90aqaaD1itaAyQ+PMzR/16mnQUa9Ofx2I
nrz3oPqUwvBsx/mp7Kv7WhqJbRp10t7it87MKaEOT0Muaetalx0q6ytlsO4iSGO5pN5oXDzt1r1P
Ff1kuVyOLNWYkbzAjaXUHMjkR5fmzrKrxWPejMYq8lADuf340BFxw+vgAJPpLnWi/FOA3SXxqVmU
cv8hVEPa2q6Po893XK3cV2lfbRpcVqwzcbwpLY6uAHw7mUSuUsJ0ghljWLtFs25lL5hPAcswM6yD
iO1+16YcMu2WYiBJy7SBRiK9bPVjoGi8FKoFGhFxxsJTXPyjT2NjfOtdqSESYdZFTbwyYo4Ljdxs
MbDfhIXPbRhW1f/+X//n/w9kvUaumRJG/yeyc8pKNXQhEC9ZhmnruDP50Augi9nHKnhdUTqdDmcg
s8EUtOwXqhtsqqSekV2yLvVwm2sqm3E5PPz88f/yXaZPtxVNBoFnmvoF38Xqjb42Mqt0wAB/uyDh
5cqjdBBSxZAmgZJbmlS7ZLzSP3+uAnbon5+tqJplQ/RDJHEZSCpXZt6rvQKUywNRWeIUK811YHV3
g4kXfpRR0yflARvewbTRc9JO5mabaRu4httfvsr0Gy/fgKJaqqbrts03ungDSmTIA/LQ0nFlsAhh
IYGFkL78TKCKvPVJUac/OQFhGL493bP2wSBxYG5zEm694ZfhYF35LqqCFlUTuqHal9/FCFxFlbKA
XnmRYqgK2eAnrEA85G8+XjRXEvovb0K7NgBVLB4WFhPZ1M2LaNiIjt2Y5+TwmSnlPqtLHizNQCfJ
SasZa8SbPH5LqV/z3AUYk64rnKhFz9EeOQAuk3ir/Q+qOgQJzAUmUjnr6wb/khutsN3iuCrLR4EG
JB9QptYJrzdvaIEXkCO4ECEOWwaiPv78Uq+9U1XTLCyyYqJeXYzrwQMTJ0de5YiEjdAEDzMzi+6X
yfNnkF6OHE1l7hgy/C3LUnmbf+GfepzOQ22rpdOWxhk2zbFNrF1nUfyumTE5JVirS49jTkSTZ/MX
nSBGyTjg/yAzvouPps+Iiqv8rtu7utjz7te50L/semKW5K9xUR7GAYBGbhZruXLv5Mb/JoWsXP38
sNR/6FmsQZpqGqpsC8VW9IsUZNvQe8VTNa4DNkdTz8qgFYDtb2i1DAnvdCyDxEksbdNDe5KnsrJY
pSWIyQlq7EcQRsz+y7PVLxGVhK/DXNA8aAVj5925iSh/mSNX1w5Np3HH5mWp5p9//tdj1yrbzKyA
r8vImjcKVBsMV/Nxwk4pSfsQ0VKfPP2vvbELNWqXHgI4ajKzWMj1b9/l2uzRWLhlHUU9wtCLIeAh
LFEkMK5OZNA9sQpgshNtZPCpCRXkO3oG8wlIOuAY2hidn3z+/O6uTl/SsFVdhvNmMhD/OwZt/Cb/
MwZ7BEWLUlEpMrcBItHhgbTVidcJOX6aefiyIoAg08tp1VMoqCtNOJkemxw29v6L7CTeNGL/eR0q
X7UVUXD1Dnmcw+6JuWXbNfb+4dz67juciB02SgqmYbudKEv1hKH6+Ycp15+sMC12Y1UX/6xLaFAZ
QDL5oNnOIJ5vZmq4AlGtrYiKAfWOlpgc1w2JpChys6efP/3avsgIm4hnMsA97WJP0HtXb/SEPWGY
OD0SpYmOLEgmbbhWPOshNFIKJF39y2++tmrpMsQkHb4PJLsLnFzUN2k7xF3pjD3vEsHNqymy159/
2W+fcfHLAqNW8YkyYBH5HUaCs3SR/LL4Xh2TTAZFs5kXNLkvx6QdwmpRayZFoay0jhYAmd4zu2eA
wcs+9n8wQXqwNIrmgF/miKmJZjz64ZiEYrfYBWV7aGX8oQLsaTfEdKksKgb+4L8GOajMCgVwqzGS
4TuTnsvePEzAKM+6zwP3fQKOCReVxs8PTpmm8n9Xe02WDaEJ1h4byf7FnqIbeaNJwIIcD3H6rGYb
n+lxslQRQUEdZZpZVfyAu5uWA7gbTyromuQcfXPCtn7+Kva1b2IJm8OqoSrW5aJTmJYshlwrnCL9
ljya7b5K/doit0U3h2Nf1u5OA1jha7ufP/ff0wmqSYGwzjKJJhZ/ntBfC6/tKfVYRsQGjKO/sFTm
ZMXDnmd5ix+NRbd0fzsPTSP+4pnz+8hCwDhvaPrl6diuIDQPg8Adpgv4ESizOco+52X4+PMvu/o5
uiorvGBWc3365X/9MiJJMZeVVuYIajejC2eX3NugcH85a4p/j72aYv31OReHLUmLTVJe+ByQFLVk
kxSAs21ZkUTWIwtQMp2+4n0cZJusCnvW7fxFJ3ehCM/8fGoNbdOuJHvSXGnJUkOPpQCZXoWchGaj
n/CN00HwzyAfdCjYCh3ATeNRMyJyG/t9Lqdr+KHSsjdkFL3QfRriTAlP9k5egg9Mdbnmh9rGKCpv
NbarLPGTfafToVNaK5vDBUcAn9VLPxs/8JlLm44LJZ7JDnkkvfy8+WinBBkr8smMKvCLARQBvb/g
ekqrzetr9GriRbFQSoB9zDE3dfWC4GpG2hkf41Z4/kuXmDLCVeg6Rq8fvdz/hhouSMGig20Zghrm
qFir0jCe5ZUajndcmou1S4U1s2mAtyZ2m5DM1Jno/Udi3c9ecPvzSFGubEwcKC2DxUBGGWZcnpbi
eJQgizcZycsAAVS/O7VxetQ69SRK+51qRDuTh+iInefJTsK7yvZ1IE0dVv99FhjbIdVPmNefDaVY
Kn7+MErxq2JqUIO1mgR5QgzGwaewU5iLQPYey9ZMebluM8eUuO5d+bOs8Fdb0RFbG10q3X/MWlqn
EkBQzX4nNuBk1PbNWDcnYqFmVeuu9JAIECmxb8rCX+rYCGudfyGMA3DqzcLv8HKGx0TV93hJjmrd
nrDMeeVnOKQbTVM+B08hAda6gQcDl7xU35pUWec9rceAx+4S3qgHAaHHybIoR8QVeBbm0/dU9S5a
VFZz8k3l88+/15r7KquOqG8XVQuhQkXOV8f2ttdcx6At2JTyWxW2jtuzpin6s6amG3wWpI6nh9FX
7zwy07wINoRfPkhjdsDtAnPH9x/8Lnop/Xzc10Qaq65HmkVaHfTG+rQNk2q+KJ8y7Ih3UWvj3Urv
sMZl99xBGVMuhqtfRsiVjUK1oaVSfDJQZVoXi4mbQC1VywF1NBgycqAhSUMunZs2dcikNFZBYn8G
CNiRZJTIWWRee1T1NEFdrXN++S7Tdn6xgGqqpYObsGF52JdXFKosbdvlSeaAA0Gevo1Iz5yMaslS
oJdrTKXdIryXCWjq3nqr/lAy+QQs3cAQKvRl1uZ0E4Xkbbq6/2UTU/69dWjc0GTTVBUBFfNybS+9
gVyJxiR9FMsA9a5cIJWl8YK43Nu5ffniJiN0QkuNiYiHs+VL3aZpZPeXTW2CI18+Ivi27GdCGPzf
5V2xHiLRuUMDXlY8QARI1vj/Emn5hxuCqWPWh/2wS2PEiVq2KSeaRj15znVSX8ogDnE0mh9Gsoux
E1CW7+/g/Y2HzJWmvER8Pno0V22Us25ZL0ZTutPamN8S1CrEOdhaejau3MYk5Y2K+S8v/98jtMb9
SAPJYFDbUNWLc1gV1Xkc4amC0Nrc1KpN6718g0E1a+PyTMbkOW4GpD/aCCwme/v5w/89QevTbqpY
IKEt2zAuzplRm+NugqxO6hLtJvxKUN+HM9W6VWAW+05N7kcJ8dDPH3plTHFqB3dtWRyMNNm8+MV5
lWWN1zYxMU1IPtESEor6NpoN0I/w1iCgTEvxyPVvSWgdUVF//vzxf46A/51tuqzxs1VFV0zTuDyY
eUGcpzpRwc5o1Dq9xZbRYapI7+Q5pdXbMDaPLeYA2tvEQqQSaIuO6kRB/Gsvi6ey0c7N9I9FEN0O
FV7+vBdUTLK3YbjXmgMYv22YYdG3yt/e1r/LBF+cSweHdsPg609L2l/nn8Kgbm02CV8c072v4QYe
xWeICR8E5S+3g2sDQ6PoZ/KYOAkZFx/lIxV2RW1HThTBNbBweHjWOjGag4XOG8sYN8rafvr5xfx7
YObnQUzXgJxPi83lsUvPAWtKIkIJxH/ezt+I+DyDZFjIufLw55FHbrLUVeuX8fjvsVKXuZJr8nRY
54MvJoFRUcSoXStypKbZDnHr6Hp0G5jy/uefp1x7poZMuUsTkAXVyzIux64+CPhvO15qHM2WO3zG
RKPgxlaZvRSSto90dRXKxkrAFtArVtlSw2nVDATuOSmQKgMO3Gg9Se5vI+vKcYlnoMic34Uqm9wI
/zu0eknt0zDE9lviAxoD/6QZPWuAu6+Dete0L4pLWJcZwohSfhtqxrTTXs7HaemzDCBh7DQXn80G
UttQjiLHNoBL6Bj9qIDAWpCtjHU9IwcMptsMgya4BkgkKTHY/AJUxYl362OCn3WtO86BDx7+AG+F
ghFQMKk1Be9xn0QQa9gJvGDGtKdgpqjlAmccopC8SVduld7HOibyfiLI/IGO1bmOgR43CT6xeHK0
nf+wDKRCLI0OeNGf/zlAPBt2EtAnTOSUWsHBdd1rXRnbsgXJMGbECsW+t/KFVsxhH4PkCN6p66F8
IxtxLmWtA4jLnqtK8QbgeZVP14BfBtw0Sf95sMKeSjOKsPXLATeGMFx9nYVu6KRXN0QvR8aSOWyT
EjVaARDFNZptlkIiwTT1iTtnqeXV3c9f4urkInKA9oWtwv+/WEgSveDw4GWxg6cTSRU/W46Us7Dq
Xy5tV+qNjGDb5N7Lok4cycUowu2mpXmRxk6n0XRCmygakB2s01XREl+jnGEeoAfn3dSacfSJ8Snd
dt8RFfvzD766u5kcLIUqKH7y9P87lcZQxkYMmtVRKrgXDX8s+nJdeW9RMjyTVc43quL3sjBuJiN8
It5//vxrD5ynoLOh60KWLytyTAOzjXxWsyFyP6fnXaIvS0r3l8Va/feSTBGMlZE+A+V79XLW9lWU
KmPGimFGtBhsOP8zIr9RZ1nHaFCgPLBmhVrtBK1pz7qaUQ6QfNaiMVFLKOIRhgduDs5oc+Sd2neB
bj8lMHNUl7CBHnlgpSBw+n0ZvrbaEEOhc8O3r5RlhFkKEH5thLKz2ZJUvJXy/I1HOU9VdT/Iv676
V5+TqsG6A3sh/uncxDwky6T65Qz9raQ0IJGj/K2hbAoSUqCsiYP3Jn7XAb90EriqjhOpWWyDFAHM
zwPDmmbA5XLAi6LJqysa4SQX+xzpTgCevCJyMBnj0gH0LwA/QKAsoFYGaL8wSWU1YTacJjgSHG1R
rWXxYgn9nKCtyb56D+tKkLROxXEpZIMENU180sgfra2gbO+Ng2G7h6FWz6KnmJEzGGQtf9Pr6NHW
6lOSZ292L+8JRsbxjXJSL19KYSwLT0Jdy3mJUjUlSPs8KsW9Bq0pJ4RspppfQUaz3ReJtsxUc4/H
+L7VQMDkVrnzGw28hbyiw79wLQvgqfmUBlxzGfYyitOe/Nkps4vhMIuMANbO65+/tsxk+ecp5wUV
FT97D+XfdlX96ru3qLCy/uHtuzzal241lRQSdrai3KbAlkTUbjuanItpQpRdhz7IJ8VUaUouMO8m
Tzq0lTPBlG+hV340frUZZf0sBZwy644FuyiLEyyOu1EvO46l9jwq/Y/wXbFBjjQ+ogRzuMPh5WSw
yKKJM2XFJspoyfxsGVwiJ3qp1dA9TmuxZvGPZAj44KVy3DotToLMu68r+lmW9Ms2cO2Aocg610gM
3vZ0jfvvqhhbTR8GAEQcqVZmSp/ee727lcOl4hUPWTm8yTlaHTc+2tnwyx1HvbIiKiyG06GZZq12
ed5XFWY1CYmZM7rKJ7i2Z2D/jyTILgs7PYX5a6NojuYMX+ZkLDMQ7vjPcmbtM1d7E219SglbnoIk
1nk+VarWVY+AQnXTFfUeLFV2ffLLePPzXL22ulLTUkzO+5zH/rl2t9BW+9LLMqcLUbRZ6aZoqO8k
3amM0s2YR1u5s1aaj0MLleaQ8uXQkcw6uTnFNeoIy8c649/G1vgR9vpzIuTPERZcKB6UZHiLKvmX
O9XV16sotCXpxXCnu9x9dckOg1JUmYOd7qYwuxLR0KNX5ztZDo4eh6007pdD6K0HYfyaK3TlYM1n
T5VnVTFs1ur/ji2WvK6u9IKxRXjKXGU0K72+Z9asySgzpPCEs37rj/JnHsuf1KlXENvWaefeGGpz
wpo/i2qBjBn4tCanh5/f5LXjAF+O64zGGYyb28Wqm7ilDnCeNznW2TO4sdUwGs+hwXLp+daM++le
TqkteYZxY3r2Vu+9x1++wZV7FW9GtjVhcsESl8fA3NKDOkmpLhVDe5reT2fajlcBMa+fdbs9yXL0
mCXmvo/ETYCfDJ1HFmrPYTV+1pZ3lFL9OQWyL+m4Zi3ll9l5ZTtWNFQ1tqazJ/3TnW/hW6YjdWiU
0A336uzLMIpzXDGAAq84iib9rRl8bbBoxGyphqKqXPcuBgsjw83UakwdqgMrkkLnJTyTGeTVRW76
p9Af+Jv9L9N5escXOy/9etnQNDrQumpPK9RfF/d87PpSdile4Vh+GtEx9njDrfrgZelvhW/r2tv+
+7MuxpsthVGo61OhzIaPVQUuBlMFUhc3HCV4K/oMAJtA1qhra18ubsY8szDhiJ0YbCatucCyfp6I
volurTz6eWU+kD6rPwGqT+jkk04Cbike17nSBGB45E0l5WcssT4Ifa2mWAtFYmft8qY8/yEfI9FM
aD/C5su/9FRxBo1zodGCXQnHTeUrmyK1lgQD3g7Bp6daS7tKUdJZW4EHm5KL2mdOnQ1rubB3edne
2AnQF2lYl2N1I3XFOQLg00hYTTGAxu0haYeN1uBSK5rvMKzPbcW39NKbPoVgkrjjyYjplKg2kUYZ
Ju15YIGwiftxlr+LjR9xPct0Un4TV34myuYlqkynBFkmDdowB6Rt94tWJiRHg0izKvCj/SFc2vyU
lY5KEjeevjXRBFmhV6ySHqW0nLzlSLOoLFbkYNW70RtiWKgp+4hZkOSTMQLBC6x1jeRHYXvBlhmM
E5RWyzr0OoSbdQebDlBUN4QERDTRfZNwSNRsHTBILMf8JybqPrJEWAnGjd9b/hqyEJJxKtgzQhie
3QKddWhr65RYICHlRzB6eHQY9aNIj6DOF1rOecyS+02VshUaUOMi/MIt2UF29GVjD7KC6ixcsTNE
+dUG2dEr06NU1WgpXDRPOpb27KMSypMa41tMyZgP+w0sw5llgrulcfBkAUdyc0zeQIpt3/EN/luR
e5AJtWoAB2i+saqlzTQkerM42oO1E+aAiZQvOa0DQNLX6FvXWgT30PX3XdA8Z5bXL9JmWP+8XF6d
P4plKSwOGrKViwurWVRFPZgsSGrlLkqTFdnv7oacxAtUQvpgLpvR3vETf1kHrx1SqH9we0VMgVbp
4mMNf4Ch4g24yGj/KLJ9k0YJ9fz0l5Xo6nZkcMKkw0nJGfDNf5ciHXEQ8HoiNgmjdpqOBHOSRtoE
ty7VlAw53SwP/KNdqoeAWJxC+f2kcG3FZ1O1TJ4xVdjLi6OdJ0WSdwYdBTwccYHitEH/3knmnr99
g1CAS5+Yud54z+K/9AMUryAR93IJIFlQfGwI5KnrkqRhIrWEuXMTlQ6WASzZJYimg5w5S5SUKVi5
jhenn5lX3ze+t4UrvrOHFpgCaVOtUeJQSKnmewSFeBiIk65ZDJl51howcBHLZTNMPcJYmqsltFJ/
mJxO8vCmpaOTjgTu+NZcsa2bxJcR8n+qFTHTY4sBn1yvmaUF90V+LEWGhl3HNCDX49v0NjPIYPi/
+mghQvORq1SUmEAbBvBZ4ZHk7B3kXk4ir67UIVyYOnY+64YGR2+heAGFmjY8CA6pZBWQhxpQhaoS
q16oIWGvfQnGUQEhHLvBmsgPUggQqNdx/oWRCjCpDJu7b8HyI4zoPJ1Ig1o/531XrAY0/1Zee+Ad
bBzaChwKeo9Wa24rGRNlXHqzpsdj24aPY5RD30gmkTiez8DlAyas4M9z8Np+aWpc0W30bgzVaY7+
tV8GcmUkadSm0A/pMakPiRnvhk5eRwpxNf9PH3V5RWtzeMMZyEfHtyAppvCFU2rsYBLnXS398rOu
npJN7lXoUpCjcZ377++SCzXPCr3kd0VO5ZOm56VLv89W07k9VIYXxSNeDCc7uOFffua1Uw9VGkpS
HLW4h12ceswSWUEas7z0tH0hoCcJlpe6vrF8e6fkvF/+/58f7PVPNKjkT8Gm/1QbgFOjboFj6JRh
iQGsPEOVeVPc4SmLy6+aPQSq0/Lnj/yzdFyesyZ9LLVO1MrWpfhnrHKo/iQoOGEf+3OdkMMWjSNm
S5ugUbmcjbV5qmAzkQXXxSchzkUExbEcOCOU3dTqy/CY10eJjarC7IrPNKk5kU754wPSBkPKoE6Q
PGIlxi5C9Eahy8UUN27M3DLnYzmuPTev55ZgvnW40sgaoLa9a+HoLpgruyCAL0Xztpor7qmMMcbV
MOESW3OyRH3o7eIuldJh5lKJRdC88GvixW3Shhcq+QnUZskZjyb3eVEBTUIASEhYNuf2mc7h+L+E
AuqEARzv56d6ddQyZjVaQbSm0aD+d9R2xCpLkPcSpyvyr3h4tKGNRO64AV93o+rLulmE+B3H3wqZ
1wYQPCAKmRR09X9uBlUrDX6umokDoforHHl99li9DXH9lkwajL7Mj3B/zj//2Gu7P50nFO/y9Mef
0/VfK49slxGCZMiHEVtIBq5mbqPTmrb+MjNIeFZu46w4T+eTnz/32or31+de3p/DUY/bzJATjM39
WsSMsVBUN52qPJVZe/PzZ9kKL+xymlACRSTGtZRV4aJUXneCQA9CmRwtDe/7vu0WAbJ1j2qsWsY1
MS75t0GYG92ncT3IPl528X/ZO7PltpFuS7/KibpHNcYE0NH/uSAJDpCo2ZLtG4Rsy5jHBBLD0/cH
ukaXo9znviMqUCRliROGnXuv9S2YGfQNDb7oKJLuxpFHK/5S1NCPhJhus9i6h1U5lRGAU6tA5KcZ
Xwggv4mkDSwvcj5kaCQD00SWNxG7J2EMJhngHGd51w8gTZb8kXMj7F7IU/ukOlHTYovGbSJxa5Pc
9nIxlwgv04l9wnbn3+Q1bqRWY71hgL/esPKiYVxT62vVEzEbEksIfefIOMTKIeOul6TpEQyJlCqo
nPGDWuyREDiWPUbvHJB73UQihuQ8Ar8k04RLcA9jIt/GJgzh3Jru7SIJ17q57awXj4p4kuwbRCoE
cTK92PFCDFb/lNXDDXEPTeDm2tWUO8EIfjbVkq/a0s2Bk/QhGbP9jdMlpEVhfiWh9yeXmB8dNP4a
QM3ggaP1e1FnUTQS3WVDX71hdVVbLwocRa/bL07jXDHwfemJKPvJmd780c7ro8nADeEyKv5+f2J9
GZNbyAlCFO6NCfAe2W1k7gy5bSHhpms6lLGO4GTqH0WUEWlYRjdTmmXHOCsfu4GxZmMy9i1J7TCz
r1XUvEdvT7iVWla0RH4FixdewgBQHWxWUCgswIYDDeLfj4sfOAVsPBboPExON/QqvzsuYm0u0FQW
MI+ico9+Coe7Tsd76owbu+Rdkb/VbFJMfdoMfz3XEsL2fB9h9lzTIY8xImp+f1ADZ+G+eiRVD/0W
VqcDqQU4ceG3E+lRPCtrHwkLeHwD8bLXCKAo9DUaWif3NVXJ8d/f1D8Tv0E/Ihow1mLKo/2z7jF/
OaP5YvbK3rSK42RmQUtTHZSa99TXQm07c9obftTs6hJ0eGkaTwl8BdbwFfbemGyQvsoPac4yAGql
l3g/OQ/9SIiBaJvR0VoluP9ozMaTszSR4mTbeMn1kBavWtHeJzXGaMfGiNyTcdLB8ZbO9AT88TaZ
+rPD6GujIlaevXSfx32ZVG99zhcFpR6ZW/k2k1bgjvyJofKuCK1B7WNrX3/ymeo/OIOijUAqgMCN
wc73U009i2JB26hEn90RpJTj9xtmThuRHpL8jEaET3da6vQ0JqE/gh6os3w5+zrshjH5os+tecsA
jel2ATHIitZ8zqFF9WbMr/HC4TIXn8iHrIKx6m+ho8I9IVnRb+hxVIKjxUmVtsvgqpLbycE2Qx13
vPSBkxWAyqp2j0Xu26TtVqylPCusTRJyrIS+8Dr5gpuShADUgPQVNCiUWrmm0Rs+xYcX2VoJWkNf
C/S2QXmqWQ+ek75UyJA21mAbm7GhVvI07zr3P7sjp2CRDV9iR99FDtVMpY4I2Xat+Aix9C2O4nCK
YT/FmbOLrfp+vZ4o9x0xmB/XorAvrBfZdU/GMHwxmfUxN39RqWkw/ecPW3r/lFDzj6M6+U3PgDy5
glqvdnE6fj1HunXjczWI7Sw/0C3Ekt61RKb47j1xyCwfIQJyilUwv5r+uBQrd3TWP1b1/Pkn+8KP
dgUEaZaOaIVF7fdTtZlhQiF7qzxOWV2AhbQ24H0fylhOB9ZzfD6pf69sjRDP9fyFzyYvjZ8oS35Q
tGAQ9NCZO+sV/fsGL3HXbVuuBZpf8/WNRfMsXBDDym/5bJCTHv25DRZ8pJsU1vLPjuIfnP1plTDT
oY1Lhfh9971ixj6MZVod84EQyabKjnYNw8wFdL+zWuxVNWaka895dDgG9mWUAA+Vx6ipyX1Oeu9g
VtlNNLTmyZrXCEDlAyEkl0t3TmqYojO0zB2BSU+pR3AotcWBqoaasOu+XcX+1+fpf8dv9d23+kde
TJ+f64bg1Tjpv7v73091yX//Z/2dP/7N33/jv88kt9Wy/tr/6786vNU3r+Wb/P4f/e0v8+y/vbrd
a//6tztBha5mvh/euvnhTQ5F/7tZdf2X/68//K+3y195mpu3//zy+oWvABoxtufP/S+//Wg1tzIy
WU9ff9hh12f47cfrW/jPL2cA+BTS6Q9+6e1V9v/5RfP8X3Uf4RYyRoacdLbGt8vjvvMrYRNcT73V
JFPVXZ/85xdb/1UwEAHpyEgEtev65Pz99UeW+JVJHLJt/oFOVgzr49/f99++vz+/z/+qhvKuTqte
8ka+FR5/KXQ5JJkIIQtBMWoxgNW/u/aR/5O1QxsnodkPW8+O7xsSKeDPm+BRErMP57xwDvQh4X9w
77IRCUQ/XYfAOOfNSRlfYArX4WXj1TOZ9JebhLtAlOiXmzxl6mwnEMv6Qhxhg37sdRyYflx118bi
4O4o3wSjljiturPeyk2qfEZApT9tO1Y0/DqMRKjz8WTuFAPI26hs6dSLuGUslGyqbsRl6A8Z+VPA
s7xheVSzkR+aZbkaVhStyIV/woVOMjSzJeAJu1YmLeF/ayylXyBnN6f8Ns8DDLthy+D8RYeJA9Ea
VwGok5xfrqJPsqHxD+b+eqFjbKXDXsjc34ilLXd1Cs3f9GZAWoZJ02eYxtB0YK1FRDMisKE+6mMW
sMlJdSyGR8buW68d96aWrtFsOXApkmELn4udiqeDYUa3U5xgKM1xxHesfqdGf7PMJ18aEL+YZAZS
m3PMFkm3MR38gAsJJkwrWmikWUlZq941eok6PnI67OHzfqivGqvJaZZnX0XmPuStaZ76nBwdZQPw
stw7ZFh3HlOM3oAooYsmjFeQs93KK8Mc1MGjl+ctWIiLNEgDRGdkdcz1VVulzU7MY3QeI2LkEjOO
gqyFqqa5BuFOfbnxc3nbaYIoL2N1neW8Ynfh88ij/GmpsmGTGqMKU9jIZf2QGcPyKs391I5vEwHb
J0YM9cYQPdapDqRXoTtBURePzujvGq9FilpJG4wk6Bk/TkhZ8espWNwI0FyXRfuyp3+Zslg8JRqR
bNP97FXJEQEOqwrXfvIZ1YQRHXVbeWcysLUTH80VYV/wUx3rjZqLAikCSE6UN2RLR7tLFS/TYdE7
41/QeXeEyqmjywIMnZurNnGugFDZoFbihv7FElczq7Q5DfLOuF+we2zrzEyePI1hzlzJLWEZZNoU
gPHKvtdWOv9OsLQ+Obr6gAwFOBvSpW3hwcs0BIUOJJqRXCJMdxVruKI+qHZKwkpWX9Lifk4KvFq5
Pt8uoz2gMXfeqdrn1ZsOGoKx3NaWTvLV1J9wK2x7y+oeKDpgUpF5m/QcZ1438ok7zvzQkBk2ePaX
goDKj+grZOtcYSIM7Rm2BCmeoCkYxLjQo5bqA0GOQGoQbR4TMnL3sn6ISVDc17Y8+hZ54q2GNhMR
2MYEb5Alabl3oGYfSqhh3si3lxCN0uuwVDEVRAyRzL2RDFcqjUDNFM1NDX+qbzu0HbPUDmO9Jahi
WOI7axJ7ys+9sIeF0DJ0oH1lc4SbiX7oy+zYuOa0bWvg+I3eBhWpT9uRdXNTlFtYIcuW5uMJGHR+
No301pwanEbblMS2m3J+10ttOThNhwTRO8IVjh8t/vk587Ib7NMfXCK35Ti0O0NDAUFOOYr3Ab6B
r64IJf6k+9ouXermQByp3F6nDTJLuOWEhju6f4rTd+koh82AKmUfl/I+MoZdL5ZtHCcjQdw1GK1K
wVVnYIeYgeiC0rmb1bLcKinfQ5h4yWzSk6Vdz6RpE4jcga+s+RuNU3/qMsFSXxT7pSD8Mwb0FlcI
WDRff8XhTND0NioRCdnRGAeyL78mBbI/v/kS5TO4em/h3KQSFgo5aqVuol3XzPjjTB0+L+ki4MA6
xOCk5aqhare2rWW7vqFaK9zx3OPGcJYMuwuE4WURt1YaNYdaANDKB4l2S6uJYPLf0tZ+P7RZdzJJ
tNzgNLg1yODeJtNCBKqpNwdrBMpr29CjOLURiSlOhAlqe1LDXmcbCKPbLAC2XHnUy1oFegp6Mrau
CNOxuBIRE5+SNdhWpIV6eRmaHUIs/Ax3K4kfb07m6vWBJn6DIy3em00834C27ZdndwK9hRTJwE3i
fRnhqdVgKqQRDdfJ2N61btweqV2/tCr9nFVedhVBvN7UWqX2yfzigp0PutnLdo43caOPAAcsr13a
cbx08O6kIUj60HS1LuKdDW6L8Zjr49d5quuA9InzKH0486SFFhmMW1Ut2Damrj1xabnX7ce2Jija
HZ9FWrzH0Jw/0lUBEuVw1bTHmEWxPr71EPHvq0w9RKzKdmTHzJvK8kl6x1JpG/rHtEPJmZ+zCk0R
I5eJrIZuKpfdEBmhIeItFguQUhGRPqi1QIs1fEq9Up9L5yUu4/hRT6pjLSVnlfJmptQ96MtsbCdf
f7bk/WAB9hUpCMvUh1I2xaiU/U8G6CeDRuA29kZ1mFPrUa9LOPIJvZ0UkV3f4I9yAaii6CCFNG2N
IK7bj9oMccUinZDG7hjtddXkpBzXVpCI6R2ogfepjXxZpDTHRqcjIWj4WGPzDDAgfejBKKzzAbHp
DRe8PRxwel5715oqDn7ButBg2m4k9LpmKsGtb6Tv8Z4QaCSIPfQIYoaiIYOOzKsdrn21dfy2RfKh
AZImCf0MVgiFszrRMLDuamMkFqLia3VbUp8rwUIzc8GgNiYoKalCQlWo8hXQ3LxxxKGk2CAUgCuF
1KMD19pbp4VF2XSgBPU6CXWzOGmDhcMk9huYTuSLpLQRafiRNk1Wwt6t9edBV++tVOcSIqtAt6A1
Ma+EZptbnxNGd6JzbjQJWM8z80PVwMM2BefzpnJP7qA9CE/djexGAC+u9E5yGKcS1DRKcHvU8Atl
t7Gl4vNC8Ije74p+6UM/TWdmjB5nnXl5nzccvLapkMfEGbjYSr7nqkOAOv2s3QSYAHejTl9UX8jP
wixNp7BDQucxOUVeLhkSR66sQvLvnI3OIK7qi3GvswzfK9GcAPh8jGgKwF90U6LPjbe0p84g4/2Y
aYRzOuSFt1ZtbGdJ/K8Tl0uAY5Px4DpgW/Vtd4ZOiJnmFO8mo2z2iwt3zjX16KYbqyXoCb/Zuu6S
X+cZI4OSWmGbvNcM6z2vcgUoE9WbGlr8LB2aka5/sGPXOgxwbkUH6aMhgDbISycLObzgMuojA496
OelFFW0drtY7WUI7HT3r2i7hcnk5ABQOJG1LcgIV6Wjm93Vjhg70XFT+pPyUxh4faEwdKsSBUe4g
DecolWUcWZLcZH5qXulTVOxGx/7SeeSUCBjNi0PFMjhYaV0zoB0LLljo+c6ugfEropAY0xonLt7s
GcRftWZMjpfvVZRmR0sR4Odb8AXLoaWA0cy3OLdkUBriIzwpwnRpE0xVPp5a5jFxBe8hwzi7b3Km
qDYA54kg4MCCG48wFH5sDakzXk+dBWRMTZfkedkfJ5N9JbW7K/qdGbRX52NFWmEwu1I9kYeq78yB
y+PlbqsqelUZR2Pf6lxBfP8uGyhOZ0JAeg4OEg7J68mK+lHv7GpfuulyPRKqtJGFDxTMbtTBFWuc
x1g/tBawZJOczVyp9pnuQjiJxgkctAoUx5KcHpRrWU/B7jiJ3JK53bb3mj424PndZA/ayyIZZ2Fh
0GZXonLvDNYY20jr0sDiKydDxdmU+PLZCetn1ZbivETprVUuL41mE/5laPaVMe5ic9euKj9vNMfA
FY62ddf+C6KgjV9H5FeY+SfysCNySDISngmGYHZvXtlk1V1TiBD4pAgu8kvya2AQWuCbvHRoz4I4
slvZXpNa2Aa5tA62j1pXkHHGmkO+INChqi6ZAZNWdur0+rFGU4Iv14LWPVZXPQnn12MOSFbmoBLI
PvGdfMMs9GEyhw90nU9m4n6Ya5LOdOQPEDdBQNdI2rKR0+hE6GzsZ9YeG+VusdKEV3ruAG3d6KAW
C28pt068sJuRWLzEH5NmnsOuh+DLCoaFw/vOs7ODNLmsmr06cGr8nHalfV8Y5VVX+vRclpoApqnc
0pYXIYCCI1oE6UaHJFafHYZCZ+YWwzZKMuChdvSIBvpL4ct2PzlpT1Dng4q7/jlxRHlIExIlJ30/
tN10vSzZVaGBuZ/DxYYVlg8ffKdUtyxl9MVPzy6W75r2/4balXDejiy1dnmv+NZe58zatFNefY0D
PVPEOKzIQd0YDn673BIcxzGdwLkyibfeI45Kd4u/J6aNXck5ufpYA2Yz4xN5v3RuB/iMS4RNNvY+
m0KjzNJMbOyCM2Or5Lu4kcS+NfC7OEiTqvPx2LAfLf6DmwzEe2hMulqSv1vXO9W2MUO6kA+anuFk
n3wbC6AT1FkdpJlWfTEzcn+UwaHdtC0VbrXly+FIZg0cxGN+M83TdYyXvOvN4qknUGszOLz/xtC6
0ALWQYZ9dCo0C9hspVMr87mQuFkQC6YD0VkKwlxzaEn6LG8bMT6SUcIlEpbFQdfVdZRPFiJFLqsz
zOppXD5YTXk36eZwrWxl7lOzp56V9rbAUUNhJcn9sYGNc00OYh15fSLne1NZUPD04rl0O3svWNxP
9hpU7DDWqFx1mlQj9ikZ3IehjMcAOfVLbxEpl0TjeNIKc9z4IPg9sj8ct/ya5e0+6bL0bCh1a7LY
psrMtc2QmfKkIvXk5wZRJDaQ5iTnGj9ZqOOpC64rc6QYw9y0tSww6KqGINPIt0ZoIqgTesmF+5gO
fNiZhWo89wwSexs6AD4Gm3NLWPw0gg534zTwOQ/sJ1tYe0NXxtmDLNfrOqHfaNV7PLhTAXhyVaql
Mn3pREe6qEawl6abj0kPkFKSYzlrLmnRa6RYBhwvdcGOx7w2vjb1JlPjnZxi+wSO3OriK4J7Sfhu
WMLAH9hIhieF4mTS+INzGMz8wUYwYtozAMpUAv3QUqZ4hIaugvP6Ss9l6M6DvtFzJJhpbbSg82eu
fL25EU71zqzTt8Xkz5XkznNt5+Cf4I162Sti0oyOQ38dj+zbVc3Rppe+AWiwsVciurF648UMx66i
eGtdnMK6y1uo4qjeNK3+sqL+kyamuCdH2Wm7W817SkcGhFnkDVvsMneVMM2w1TUz5DxF+/tyHwO8
FV5uXTZwIhGRDqFHcDtMyfu2qwHBaokRXjatA2yxXjeXu5y8ja1uEplWlYUZNusmKUagcX2X3OCh
yg6mnUC4LPw7EeVg/ddnk+tLuGxAl8gQa8+fL0LvdVgGhYmEwo0WfsbmcutHd2nKb+pKkyd3fYF6
6eihdF9rvTKIqODO5WHoclOQq+5N70BpU4Kw9J4XCqf1xV5uWSq9LSjz9/SCkWBcHtPSZctuH5+K
9UMrAVF8+5CAOdhbwzRgGA+ZF4p+IBcKmFwWDsld39v0Z3rT3s2a3hMcVQUtJx6gpmwut3z6c99u
dXxNl3/RUwCYgdlF6U6MwBGpZvuQnkm/hq7CANTrkbmkWmU72TiE1vp7E9RYJmdDaEe+fuwQZtUV
FrRlTH7bTH1ORPafDyquKOwlRLuw1r3Tunwk09hVlJHcQpAwfrt1eayiWj9WNnGRUzSGvTB+2xSa
6va5lz5NhDTvC9d4iFtRh3T/arLxRmPTDGuINKKJ8M+NUegNYDg2cKPGnaeTNz/WIj0Zfrvxey1v
juTUtmExgOF0qdHZoRsf047W8g1VxKJ51fDtrpbrxo4ZVrux1w5hVooxzDkST4b4MMTxGOpGXAEG
hk5q1WOo1s3lca/OY9LCGGhtaoRtyFqqtQKeBxX6eI3DtvAH9ue8J7axJI3gPNrdEOaTwwyhSTMs
XK6Hp2ocl62Mm55Ugt83hTn1IbRLAtCm6v7yOM9PUJm/zfRlZHZkWCSvaIMMUegmdPGQ3M2z0Rzi
2g0tyKrbrEkgekjRQ1f+fVOtTyrtHhbI5cE70pVlaLQxbND1D7brCxhmlLn0/7hP4ueA+8FFOt3V
T7XDfpfZPuRG0MRA3MhiGhFO6yyTqgraBASWep/0z/7IxI90Us7phv1RTUh7snykL7KIz2ZLd9bN
rNOYa+eItFavcxP4V+D8lpwYZEfL0SbUaICVE30gShoHRgd6Uzn7ITMeW8t/mctqDJhya2mWHOo2
u0tnNbGUbvtzAkp0WwrxJdMesdC1wcRsaSsc73l24msrs4v9QLW+8ZkT7suZucNUHLB7BSWpzARt
FDeFhuqD1FtCUStFsBCLhmNmowgQXqiZZRbUFlg6b1oxr3RRCfjsB39gfYFO0e6Kx7rxrF1c9l8p
6YbT4FCVavlzumq1RMb5kniYYiYCAkjCVqztciYDOG6J40LRM9xmNX+WGWVNl7I+g8BBYtWOcA67
SmyKEVEnvMNpsL70CDOL3mc9IfycV659sHX2i3oWLocWSZ7RFO3U2BLA7AuG089oLZed0wlt4xcs
uEyAwIPINRL23JP0Myf0ss5APNqJs1t1pzxTiKWgZHU1KWtoaxnj4lsuZDvcyYFEGc1616KyrYk6
3yDqfqmt6kkbyLjzGHB39MoOhhY5mzXCfXGqoP6gfGijluvui7CsupfUKYaQ3j29Dc08uYbxYbC4
qroYioK6msxTPD5n/dg90cnaCHM85D4ZFH4xrstOEpRix90Rlr5HrpttWx+svGsM75XjUe61NKB6
8crApvgk1PChcsFJGm7yqV9crNSL5qNx48vQ4jWLfaw+8YGj/84Cr3D3fg9mwyUmMFbmF1ViOyHv
CHzFJo6juyVy59000PcE4HUAMrAlRlxuJjGRtA7vNS9xY9qMN6hkaj+g/X5bjXA/J0FwRKQfrNrN
D75NcFIXd8mhmOI3KxfEcVGQM1tYu2vqfmm1hel8vl3agZWd3rhIY4vr2c4IWJP+O1YI5MVMLDFX
pU8qP9Ir+DhOBM3EzuqRoMPIKIRLCeadu5lBG10OqR8tj2nIDLa6IzNBuh2NKvqrW3CKV6Vx1z0s
Jm8cVMmZEvzDYnn9XjSEhZSDohHa7gR29rNl5SCoTfx23ZlDi73LgVw7l8NqAvpgl8gKquEBR85C
yTY960Zp72O1aoLJJ9McHeGuy24mM+KZ0ozCh/DBJKk+xHwxrMOdXR0n9j7rddo2rBill526ag3W
nRcCxNp1CFVGTzAriSBwcEMZLpNhw0nOHFybdZSBWQ9yijcXJDgQHsPQdV+kZLa55ZA92HdNSZi4
5cYAlfm46cVYod56r7FX6+QuqorluXPbIHXdOBnE+YFW3yxANbfZx9n2iCpoCD8g9qYjSXebJoVx
b2C3EFn+kcY2QY5xTdRUc2o8I77i3Io5pD9QxAWkRIpAm1jaJaIhZ6+Z0IIjc3Z6TKLoPp4SBiss
Tb5oGv+PEgJe1ARvnqvXDh2z2HuF9tmxSzjISv/aEfkxLpPxXKfjsk9MP99RGz2J1ZSJpZlOQZQP
gYvOipn1pG9nRf/Z5zRMPR1tfBrd6ErL5nYCWVnNYZOId2Pem3c6iWmBrNnzoqZ1TjVRqEiFxGsl
63fVVBApQsZH3lrlPvbaY+vYFYYJRxEgWh2HhRM7IdokgMVeYMVcTtORM/iQqL3Xz9em5dxwwiLO
KGVxY1oDz01rksXlTVI8OwpkuOjaZ3PJAIVb4Nb9uKc/my7PoyJJATY1nbXFIR9L3NSzRYvW3DdW
Nx8LI722U/85b9IOcI5tHgxkf/RDysM8p2eVI27qKD/tAm1bMn+KNbkcsmjKN4USTxSeLzo8EtpY
ExIMrv8kemJcQaxNiuA5TTuJUOpliADUO31hrJDBZ8gNdJNdjIwQI4vGNw7u7D6OthEss36wzTXB
j3kMCz6nYalcv9aFemmZHGyMBKejq17TejRZ1xoPclpI7jK1TdkSHlDW8XiNuftWlsDri62txDaZ
lypUNn0x5pYlbX7Azdn62OUHl02qtVVYFl4FSLp4pq+Z7ZOFKuWyaVuK04GTrgdtbePMVXxMhX0z
zgTP+d0DgYYjENFt145hobrhIGrKhcsm0ilXLrcAw0SkOhtptJfkYzRT4EEgTBuT0cqgqas5suMD
kqOtZywnYn/jIKUnyZjOjgBMxC2YZ5qrkIhC15bTsYjyc1lw4fH9BmkUl3E/MzxjW43dFDaFfcp1
4jVNO51C8jAxDNC43RU19SsXSUmFQhErsAGbmaxPl8fbBaxZCdiy8bz7lvZ9sAyMJ8mlHqNe7HWr
RCGPgjJcxU29k4aNOdApLBdWpYyyTq5HISRkS4pH7xD2qUFOMnW9CQg9Lq+sxSuuFmMor+x4pCPC
8iqe0wYrguj9TRvXzha6A8eeKYGfxJSdCDLb8HLrshkzmD2by81qiOuw3l+Y9ni9C7SWlsF82Hhr
BrsJZ49jG2VVw8oqHQK6ZV9iPetCfNBt6NRA7C53WeohX9UI9JnXaJ71K3Oj9Ldvy1ULWVRZd91O
LoFvpk/YQEcKGBbGmYY9zHGfxd82XZ+KuFV65zEEOD4OTFv3eplqB8tGu5xFDjGzlIF/bqyKUlGa
Ka3cy83LT3Ac7SNEPvB2kvIq6eOFQUl6UyWEka/75KxP4KzztDtrFc7fvzzWC3lWxpJxoLLyE0sf
7ycTEuq6dxvrr15uMY/uT0P1PGbCCjlzWmGpYo4EkHOrvsH20+bbxliXCMtiA8hMon7nWyW9mXUV
4TesJy63LhsnI0fWGInJkaNMr0xFIF9FnzrNUEBZ9PNCTR6qSMZhiqF0Iyx4u2ZDailtPcp6u8c7
bYJI4min1L9s3HTw92aMpWZd1vWp90YefbLjsk7+Z5AOVkIZTglXpew7YO2G0F2DjsHq0DZYNR0M
7FIS1mRfh0NDXIkhkMiZVcWa548Nwu/iSG45WfZJAQSUXw6WVPtqK3YcLUvabxv/j1tW6xOL4bKP
On3i7ad0uMktGE/f1CIDKfO5aI67OVlc0MHIXo69sLdqXSOW62rRdyzWMzF93MsXETs54pNlRs0h
Oxd4KuNrOh/9yBCfkrypJ66oXeVctRa5poyAaFCWk3ZY8GmFcbbQT/UbzCo9kzc8AuowzPZxkCnn
rmYNu/Ercqb46sEOxBxbznrKkzKy92Dr7ntvYZyDFT8oo5rGr93zYpV99MwBA9a6ENIcN1B5/V4q
jjBr3TX01KFu9d0FXIRVhesFPkTVVSOG565ddf3B8vtTvy7yFA/tIpiMm3GxOVFa61rQT9qUK8fA
CkQuTIYSBk+eoilsDZ+ESQ7eQliHua5CQUc2YZFDi+EiyP0pVvQ8u5TPQhEV4RZtempoK1wkOFMF
3ebbzXrdPzsJa5rpAdBCXlzSvp9F0Z0ur7QuaA5vLbM/u5KvUOVI9jaYPNifSW5aiGKOeZJan61T
Io6Xv44lhF3pcvOy0fP023MzqmrDy8aUEy/0z/tKWXKLGeReG/KPSWwdxJh4BwkrmLez7l3sIcZC
TpYGOnE9uayPdbZo4Y/byB/Wd2y7A0E9l88h0+T7xTa8XQb6WV9/mFxXiHFCtxhE2BNJUY+59e3Y
vLxENbdQV+ZVfb0uyzvIMqSAvCvW9ohs5/gg1lbKei/CaqumUgXuEtUhEN5qaycRphRXcaisL+ty
vFzuXjbL+oNxADChwHiwHuGfTAia95ZlXvvSucFNhrqEbzdznfVbAV/ZWPs8ZRGoRiItYWCEwuKQ
L4lup4P+nisYkWeiLA5N3t3j3y3a5tEaPOvo58ONUQEEd2O8NaxpdhO9lk3vd2eV6ndUEDQjOXOZ
RQ9JWxUm09Z43mDlJHjIwOQ2aiGifbrXjfrc0NcEOlo+eI35PuvFB1F4N21j+GABcnImIELxaTvX
RbbgaM4yLud6HzpNfQXM8IMzkHDbOvqD5thyU7qocuYEjYEsP8a+uWwHRWxO0aTbKlkF3HQWleXl
hza13w3zldVG57pgOWk6GCzM4SYbi481KH6GG2cUk1gU8/oz7Xj5oOhVKpIYuymZH4pIP/bUY17c
9luqQsiyWr9zPR07aiHOtOnvvIzcUvfecKMpaGzygCaR3k54bykn+irwZjuwTBbGFKkUKv14arr6
M0fkAsCRosxMIyILdOKyZWZ2W08if2BaUF3NrSM2o0XMbtUOJPbeOW5kf06ibmY0sY54ampUBarG
G/Xn2NZufRoXAdiw/CTG/quBM8NoE3U/tUi3Za35+8vBSNN5OGYZHKSqQ9ArvMPlLOJ3sGG3l5v5
FJundj4hQ+C8NvfGrQHAde8nlY+rBJP5RcD4m5ryb1rBP3Sc/1/riUQSxKT1r1rPVylfPyeDfOt7
+TfB57ff/E3wKfxfcWZ6WPuAPf9N8ulavzq6wOPouPDgzQte4Xfhp/krOmkcXeB98T9CwftD+Gkb
v5rWakxEEirWaAPxPxF+/tNgvPIs0XsaBLdglUZg+jfHg8VqM2+05qh3401to03vOMoTTki0KBje
eozw//Ih/bY7/VVq+qNnpJK1wfwIWGvWd89YVDbn/ckgdTKQkaXQLDbv4BSNNpiDMaKH+O9P90/F
Nf50sVKFkNzatrd6yf9i6Yh7LVq6hu6sUSBJYnavufNzs+Svol2e/8dPBUsdvv4qbdd5tr8/lXIL
w6+xvRxnmX/Ni/xrpKVfU4J58vjTvz/T+qL/otUlYsfgmRwP1y/7wD++tR7ti0ycqTliffYD32Pt
K8FsbnMqrp98fj9gxeGyN5CqwzyFSfc9kwUFY8m8n3dlAUmCiKQ/ey38D8zkk47aVLSoXmrvZHQ9
0lOmSa5yb1iNk3n4MzzMP6X7vBI4JGjsLKBk3zuCXSQNWk+v94jNc69DRBDD/IBd9NnQ5uepmR6k
7b5FafyzT+AHu5CHV0EImL7Ch6/89+9VM5zaco2aXUjLT5nen0xXEUE6PrT99NANTGWr+DqrlmdM
pRFaMDK/7W7fIIddxQ8WJnLxlIn8J+7LH5iV/i9757HkNtKm6yvCBGwC2JIgaMurqJI2CMoUvPe4
+nkS6jPSr+7TitnPQggasUgAaT7zGi6HicQpyG0IWL9PXYAovZ5FRXXozLbehJl1gMkgFfswJVCd
7luv3lFO4oUEj1AV6E9Xgg5NpQViP7w41ryZl94fRfgHdYZ/vE3IJrA8waljefnPy7WA1JiRY66Q
CK3Jjwcdf21KevMMS3I0mRE2rF+9+4QK059k2/5BsYFr8st3SwLKL7PdgX80UPmjsWQZD6NKra4P
sSENCaD0ZrpOqsulSKbDKMSXOH4tGnA//z41/3Gw/PILflvexjSPiPr5Bch7U3ayp6uYkttSKrgH
siT8+5ch5//3qw3033EYl7YLI+93QVZoXFA8yio/wC/17do+izJ9H1UAVzNdZt+s831dQBeKX9Fs
sjZzpHTgNMZnC1ezzkVBDp2GM42l9zmbz27A2DEU4gjaFZRwrxUOZG463Idq/0wO8lwmIC3Kj/Cx
3t04uQmtNehLT9cl892ivND+70Web6kFUfDk//dilm6LW30ssWo0XuY52FYl4WDrXMJiOdeCAZqm
/CerIyQ0+vtiAexmW6BURxpcNGzWCQXv9tk0xXEACxhpgLc10qTIoLaiusWdDZoYySUJ6J9vYzuh
oW9SazdIwKZj6fIb6RZtl7R47GzpJBrRbc9zGDgiSo95HR7mwPDbZLmCPTqY7be0T26ZrZ5TEKXb
wQVkAPy2Goed7ibvuZW9lzAv5XjSXYawhhgJvmtPhtV+deRSLK8M7mM6kOrWr0ai80n/qthIxABv
fhdRvEf47a4l09yMnBfoosM4DR+yrt9ZVkucPl3XxaMTOGKj5LJRAKVvpzm/aXwnbB7idVa80W34
Awgpa7HDze5vo8LJOQuOkwnK80MXgbBjHIydCwNeo/6Y29wWGny7OSfrD1jA5OUPrOR9hPWgl8oH
qwul3mr+3uQt4lbRO6JWd7pBx8ycc2WbRBhWD5h5UvAERsMvG1l6rEW9DvEASu375EBFtRwqlgS9
jk61q8NDNKncUx1pD1VJnyJAVmUTOMvTZDgM2OXqOsOz6y6HHKGAKB34vNu6u6e0RaRNVOHNRa5k
UwQ1fvHAbqezqWY3+RXFMj5HoxxokDDk98Vz/bkli3KV7GYs6tmSV4rg536qxL2dqldlpCcAwzEt
05uW5LfBRrSarkENxwPMwcYpwyejBDgyUyhNnMYz1Y4xFVrg2sL+KaVaSoscG+LZZXyaMF+hIVyG
AnICXOmzKSie06+5Lvwi8pzOr6tY2bZ1ckvSSKFXVj+IcPjuSFqxbnCzGpBd+zq9L7/n2k4jg8Aj
sgP4xLy6rL/eTjm/SRue5b6b1ECu45teORiR17cRXsI4mxcXgUKAWSB8ILficqZe5VBGJoOprIp7
pQddtASU1zTuTUxksadCCpZnuBpNUvktFC66b/OrBu3mYk4SzpGBae7J11mwRNBUfq2SPOmloW9Q
tXxYh2NthWBqmLhLzjholOzN0MMnuyv0bWDz1etSQonpfRTT1c2YK+WB5RbE63hd6ZWawlqMnKTj
KcvsQ6iB/+dGt24gjjDTUvYRU+p0L+1CTLguW3BirnAC9O04MYSq0NxOE332pJuvmrxROBOoXzGF
H2L7SZXlxd7un2nrRO+II6O4qrL0dU2Iekv6ajfpTanNQx13n6nODjNzYGC4aGF6Q/apI7fFsrRn
y3JHQuDJAUk1Iju9X/+D2+/DGrMkyB5XR66ZncLPmgQ/3UAfCqx3uFs7UI1i3LcO5qvOfJ7m7lIt
mxJvycY2TX9pJpC3seKlyICqPdfGpcG+H1XQj7CFGlunGxxP/kiLCOh+GPtIO985OEd59CKuIpOz
S2AwLVdM8Bvz1qqY6SjbAJ/TgJ5XnebusB3FfhPkaHC3WKF1SRUuDEXrYUdy65TmSGUa+JUajSeo
kUcbfKDXVnKbLCdoGFhQ+kJVPjC34n0iwN8rigN4r72rZ8BHTlTk27AyX6JBxLTpK5ccP3mVxSho
xiZGuUD7Npmm7hKFeZVha7ER43xVJcl0HZBr8CL65F1uB2qevVuhQJuQS8MS13X4AM8dLrCBitxc
sR1U7WkM3PPcJz7dabxvBd7pP27R3H3s3Xw/5eFpHfxIfyGUeqLx41C4ZUAVCeZ8kOt3GuQhMMx4
JpPIg9fVEcweyl0599/7ABMEqxQvdeFC2gkS8B2Yz8f5okrPQtkLD1rfCJtXyHLxPmxj36nzS+cq
CDTV2hfRt5YXLCntXzfFn76DVQOxTvfUkdjMCJU9UJOYG9gDl8MTxrFzJmUlDcInITXMw5ONCQ2w
BOahSVF5CFFh7pMFNxrqx2huH5IF7zNVbWev1pwOfXn3GBd400RdPdHtjLZMZH3biPKuQKWP8iFh
uzN/r50ONwrWrZk9cxMM34WaFzua/aU3pFgFZ0YE2WeqfMPiywYW8zoxsJ2Lh52V0spb712ZMYeG
pXsvzGvb9A8TjoFelze2h5DpLY0w60nVWMGkvfZ0JHu3kcThIW5144MIoLTxvrBHROOhOq8xkalP
gM4tkiQ3cUEb4W6aGqDUswVKsoXtjhWRX0Sj4Zk5GkO9jGWDPkq2/fdJzREeciB/cVKJWT4XnbgW
E1MAb5mXpRifdLmWW+J+Ua0YnDtTNByNNxtCGh4r3A6rR4cv0TB9rwLmsr6N2duq1rpOtvM9m5i2
iHe+Qt1WPXoCNM2XihJV7Er9ch5xVzKvc6ZLTXrgm1V+ItHsPMMM9W0ajgA1+kuI/6vXhQUQyyre
ATPvPZHkzc5kX/SWWSB1GV5amJnMcAKDnrnsFejTXXpJiyle9M4ZUFUVrO1le6cvztc5HylmOeOX
JHS2USpOYTiLz+GuV22/7ZQRYQ3zQn21OpB8x14yxm9OO6hn4LXjRXEQ44mzAFxActbrYV8HVXwX
1pPquSLGKE8PTQ/OO3jjqPwaw4VmqwG1XEByj7WrG7JIzzFK7FP2GrOVemrs21SFjzP4OqDsGdqD
C/aX1YIb1CSF+3KnRLxZUTEkr2dv1uddmYpjExl3aqu/FDQBNvbnNSfHzHczFtAQe3vv0PWDFTXB
KTKo5NLdbyz90ZqaAtpm+ZCKLgbn4hyqqPLQKQMtm0VIFM/OVYvnEkojaoMp9uth3j+q2sB/tjEU
19vwjDjFuTb72u8FfBPRzcOugAwAsLb7poziHp0zVJ/0zo+N2N1PVX6GzEvx1kqfXYTOrPzqjICw
KhkyNBM7Kq7HyrYK6LVGpaBXMOCBQZhn2V+7ie1D7UfN78YUmazyoTG0S2DTxY6VBvWBxIMOAbZ2
Mt9MRVk2dD4IqcKUQCskMamNjqkvmP+zax6GPHU2UxntbYMvdGvL3SyV1W8hh1b+QHcR92oHiDwe
OAn6KS74/WV2HTrFcbVR494Lm1T1+q4cyflAMjaYJxyiqfFHe64vkQa6bw57dqTJ7+cWqqfbPKQj
TWULhrhXdKanob24a+0ZvsYwSKh4h5IRECG6uIRRTuYV2HzsXaRxbKdSPduO8AAekl0Ls7Vuwe+6
tA72Y28dSiXA3JwdxuuiYPZEpZobRUF6JiTyA8bzZWjBp7hc1K0pv1103R4WQLyzRPRuNDZ9siHb
rzsdXj8kmRLpKlptCz3YPKItle5D6gQsZ7gaFMWzXtOlX/LoFDuhcehdw4vYFfb07CWZOLpzIcdR
cX/Fqi/356H9ktUKruphHnkI5n0uwRHAQ3qrMZTFE3bwU60lKOricG8q4cbpxAfHTmOf7E34QTzc
ibnFNw9c9pwPNZjyqPQoP3sQO5lPvXNwppAAkTbjRuuNbaExCBYZUjqaPqCJ4qL3SLseX7droUPy
c2bCdIUw2YKYuJmr7CY3zB/VJbTRUSdPYcd4ScnwYa6bGzRsBkuiY/GeFzIowNJy2GiLci6Vmv1d
J86CKbIZsKBTx5RFMI7c/Rq2gvlHT2vml7Ufs25mhyWbSYau8pt8fJxc6L34F+wVbeKXAnmmhbBJ
ifHwlueagOL5UBblI2vSRzBc92uo20mhckfvKKHHyVV3CN7SsHsGJVHq37uZ827U+uZWexkpl4F+
LeAymZDytgJK1T5WmwL67ieLtYNFMNhMAVJwi2Ed5D9X56TTJnlfmj4giE+KXZgFDwpu5hs8zYiC
RtzW8rqnW5remoJAI7dST6ud+KB4htM0l8jBQwyNUonnSMwp2g5mz98nunB68rs8UHYBvnEBdKWN
gsdZpnAbgW9I3DPxTC+vQuQ0ONPF9mvQJl8wtLhaSYM6vZHedJPrPy4tGSd5miLcBNgjUMYkAzxE
RrLXCy5umT3aw3S/2NZL7oh7l8ohpBaWpW43OPV9GcgpZi1Xi316W8W1VyYV1JW+frFkGoIv3YdK
LWp8kbLM15x28WDSn42huCi2CXymdqZdEBefZhMhZ/JLhJw1HGLWamgo1UuRsiXcSzn8CKk6TCwT
1rmC5GuuVUC3bbB1FzZUmZYCQ/isdwfFhMkVI3WyjtCwx7cS2vw5yTPPqeC9N4g3rj+7d4APlFpI
r5dsYaCtrBvqgxiNEpwj6YuIZ3WDNvULipCHtGKnxvf2GRDFiNiedgiN8dkYZ2w0CY57mwtPZE+C
5udx/K4gK7RL+gE2O3FPnoWnMC/vRNmTmbbDGZTZdb0HPUiunVSkjCT0dpDralHK3ELmxyrsTVPM
tz7vQaE3EN2cANC6baBfvmbJRrYcJlu5Vy1CLaFSrF6Yh9qQMbjkj9Db0nNlaluIHI9ZrPuo0uZb
maxWCQIE1qudIBqsgG6U5glYJNFrtuanWikuwCTOWdo9YOfgzxpogJlPpsBBN/JPy4KiFQ5fxvLV
FA1W03PmJYyRwogeXUp6+CAfyt75XA0WWEOor7gosGXY8c2QKfoYEpIFH9fy2/rjNbnnVCbjFXjp
DUr4uNFi/R0QpzeWfBIPeuq8bn+k8izz3XKztAz4NBb3QU4tRZvOTq49oZAsKMFMd0bCjqlYD1DO
AKKWr3LB6AtkqdRtqrLa2JMmNpgbM0i5PEpNouNk7YVAgyCYXK93iKzql7WaDHTHYKv/rDiC4plO
epma81nuy3pHX3MpvjcDc1om9UNJyN5rdCvs0r0gcsgO0Emtg3IGIQMNN0J0syMTZgTzidCIAbfs
NXXarrN2kdUxtJq+VR2KquuYd4z6XP2YaL6D8kPffk4nEhC50Fb4JAzfmnp4lkuJvKvR0h9Ead1Q
T7wlGmRgBNBaAT4zK1hmlIfZ0O9wepy9Jea0ZQliaJk94TQ9W/aHtI++YiW7FFRVGqGH7OpHdHgA
zshrMgRPWLO/ydMUiqwpsyhWnbi3HIqZtvT1kYXLvtXJJnW5kbzqzI5aUKgYMU0ChczOtfYGjK62
N0EHCSMIMNdRtOVaK+37VGXP8E78ZZzg2zP9wQeQ3KMmN9WlAqkyfUdjM9w0rX5KVIpeQwFGgA6k
mZF3yIKPFUbvs0lVA/16BeFV5UirZ68RJNpyaK+HuJHFKRCUZb+B1UfDeI7QPRP308QQhLTO94I5
EuP0aIts3q2FhehDZs2gLXUHSbSRgRdCr6SMlLfbigGO8kWpgxKQkUDfa7jxWtTZU6oeedb8qHgY
bn4rmv6efrc/UDsRlsytGZX6lO9bRezjluLctJbPkn3sGoAkHaQrMCmfW1Z1l4uT6Jwmpzg14xeK
h7u6gdLV00rvNQK/XMvfOjg863zoApNb2JDZxyRUs+J4IhffrAWPorSe+ea08yWH0sIcTOgHp4Ne
SIOA6dfaH4xgIDeUqXYAMHMyspNGjXEoydnmKYOzy4CW6T37/VCH7yJk4bbAU/cjaZFw0mMz9s8Z
OohzBfFZofiPKIUZbqMBxw8ZUVtUYddMK5SlsmxiZSgAkqHJATdc7o80XOj6M69zhV03puhWWJdR
IT1KIlYDERK9FShkDVVIcSrihlgZQ7JedBZSKnc5uudRXB1IT5VtAMqJymC0r+n3bxtXotXm+AUm
pbtPjrgNFX6TZoqnkSCrqFxFgmiy6CA0BO29nvC3pcvqkLx2IYzSoWWJyazsW9EM2v2aexaLgN+G
x2vWcok6O39twHqOCaC9OeiVbdbl8Hwt+2ZrORHDfWiY9+aUv69VGkXhpJss9uoKryOhOs7eitUt
JFA8FyhNrpsdoWIK24Vha5Ea41Pu7pKE8HS2v9mR03I7uY55YDJoEue7k5LyNjlkrAqy5FrJriqq
0Y3BtYO6QtmJGHlTuI9lktu+XEpm2QuoXHpIkVZ8NCfx3mP/4kqaQEkVITai96R6BOkWbZKFitIC
wmjpHiqF1DsosWOfM5AHcE0oJ8wKGpLxec2ZoQ5QcpZ7WyoIoztbfK9bKH2yWL3I0pRuMTELI7WJ
GB+oMmzQJ0KUrEU6MnR9pSUg0a2EPavPbw2O6w6iGYrTQ47kc62ik6NWy8Maza0nSug1exV4bJJU
tCAmUkx5042OP2oq+yHUsbPQ6ufWqb64NBj3WX2Hv8gndAmoN9AECMLssx1XjmdEBuSBRPtRExAm
keSI5kERgqpm1E/pc51ClVacjFlZF/u2mD8piMRjahPfL+7TaIO5rcDgnY2MPLQTenHq71r2UpbS
Rj/ERX5KOLWTOR1VpyIpaOZvgYE7nFlUPun53gqRDzFd6Ce1m79VdXcKq9zPGk7LYWhZRebnxbCN
6q9Vpgg/sh6CoTwqavVpCR17O9vkukHXXlozrI5FaitQsZPBs+bsPOqxfjepQ/8yq/lrDutfya3p
kEK9r0B9LNb0XLmRsrMp321jFUeOfsauFKR6c20Xf5msUxm0jlcuRn1BMTR5CErznFN76KHs+upQ
3w9phqpHNlR+qg+OL8AG7aqwx8Wkzlo/0wgbkn56aGNDvQBX2kRDtPiqQ2euCoIBZcnxQ9Mb4pjH
4LwJt0mPbsVomF7gvFqo7lk5gPa2Uj53uIVTIw0TxIUcd1ep6cccXeD92FvpRQtGfQ/R5LEYHVhe
yJw8i7rv/EKSi1b+DxYBIIYWfGOSIdmE+mSf1kOg8aj/VBaDdmIsiL8OFtyiLpkJ/9FSodBRGLYP
a+wJbKs4rQfk1MTJYuYgflEeV94SVNeHLBbhbh4U+JiA7CJtpH4QUS8WESvNSj8aVVa7IHXh2SAx
7LdZ9nUl8vW5+qmoaChkSaztUEyMNuWo5af1EKfBJ7eZ3Z1u1NZpcqJfD+trSUXkEdXplxg8Lxbu
85GraZ66fDRP66PfnhpRbwCGbk5xWRdnEz7YTrjwa5UiUU8/D9UIPhHEULIb6oASTj3F7TEpIA0C
DLeUoT8YSloy++sRMr/NKmDElzQ0XnJgdf7o9v5kTNNOhVKWdzM0QHnoIwByDdZkGzqm0e7nG0nA
F2WpRI8rBpog8kC5X//xCCM/uIWLfNEeZW0S90Zma1w/uopKc69Sn9tUU58hSoV+WlAajAK0W4rC
vqR6/GqIpr6YXdeQOELeUDI1PHGXnksU1XOoJy+qaKRk/XQPSC3aGmmWHN1swFIgLmA0Oy5E5qIx
nixN0Z/iCMS0QExoB5az8DrNan2s0iwWndltaf46HQNKPqXQXj+OfMf6bBotbUeFX/FGt3D2fc/P
Cce5el6MvHqeTXTnnZI6xfqaLeU13V48guGaUrWELnNPUWz27SWGBFVmDzEKt+jlwnKLBqr7AIJh
NstL3PYKorvrQ6uIvmkgt3bCbuGpUpsDUc6jQd6FX15TBQIYofnmjEu0TcegR7jJ/qSodudPblqf
zQIv4dzaQN+YToM8rI+mIXqhcAYPp2IHt1uUy0KRvSc02ncpbcPT+tJ6UFP3r6cwNBNcr6oMd6c8
O+r0GXRqkicr+swPfEoHRrledhU7vnk/P6HuPNBt4uDM81e2IxN88hK8zPq+HJsXS+mA3ZfzAV2q
nS5n8Q/05eyq+95MLnXehgy/YOcoRedTcb9Ys8YreqgT/1vqrpvu7b5Jzxb2HlujcRskOMLQi2oZ
nzY7kG7hqVkpi3GDUibWk4gKq9rRjJ9yiXAeUuHAxpOrTSYXmjIoUWTtXdDldaJhXhBEXqUjkYIm
mgYVSr+PHMhFzqgf4IFWduoA/G2h3miCgA5txVT+KYFknp/kzkOfdNE5xaNuGy+wnoZFgbYoiq91
zXfPe7PHI28wYTCscOtQT4kx1odoAWMD4MBUoRQxbYsgNk/2opqn9dF6CMzmr6exVel+7jrsnP1x
tqt5j+fccIrQtzrNkha7Plpfs8JXpGiWI9Vjl31ukkoEMeyOtopLTLecDlK3hU6T1n5GB+9sxTZb
9Dw8VlH8lkUwHo2pgRkEpUULu1c9tbnzUO/nWd2lDGYKD2N4CWLnpPfGtMX2FSka16JIJ8KjScpT
ZGD840r9EjgmYNZzm6gHFGk/u3V1XazuI0DFYIuq02EkLiXz1ZPTrBPCh7PxagHw3PQxwqOLggZD
QQ2jVRTqHuZnVQf/PQztt5qgvGuyfp+FerV7NyoFlqjFnB0d6xjNuthpNjAyDaKBsBHmTQNkz+32
LbHyL61wvpCYoPJjI/XTh1+mOkA3qtlOdvtchHAnSgxgqJr6oRId5QnA/t4TlzlMiSky9ktKrJfM
BLe9A80L5MWHLho9iizbagj9mAW5QSIvCmp3qxn2vfQvTRvxOc6MT83CH2mW6N2Z2OZGYLxxRKlR
s/KPYRVC9YqcD9jqfAEp/8XAer6tpXXztMlCIjiw6/p2yZu3UUkvi3Faap1mnE6/V+SNby0FySym
gZe8jN9Yhe5SNWqOChovmV1Xe73vH/W6yrfO1M9ouSKzgCvwzhgC6MoxdHWpqUMvbtg0TxPi3jui
2eayCCrgtKLeEx1m61rlMZXeK0r1LE8jkolAlnwY7AZwOj1lc8rWfl0Ad3GblAeMu540dTj2NunT
WtFL3PBdloKmNaFSqbA4ebHtdLhWQ5pvE2u8Nq4K/RZV9AS4hdoFJJDG1iLR0QGFb+AeEnTaWJfU
yKGJ9Ba76gsge4faITkzskv4EaGlNlAXQOiVEhJQgp6yUIY2sl47yuZg1u4f5P1Xddj/AN65KlkB
sCaYCLqhmb/hi9plCc2+pXxllNYB7T50tzWkgLQFjX16JHaVfyHSC0hjMraznPqELDW5NNR6HUxw
hEJHS9RNgSKG6Cgzg/VSIna1MfHANcZjqJPOEvLIsnB7PyWCLrNFctkH5NuVBWJkfhcGg6BPiAlV
+xCXMARHqj1lIjS/rT8hYn+b4DJssXyidIAIHMs1IT8KPL1yEcBY/h2EpElA198uChhSXELx29bX
i/YL6MoO9XB2KIkcmlxDlWo+Nykpq/xJ8YRgi31exkPoNt409X+y7dX/4bsRstP5UvxjAMX+plra
moOF+EeVHSrZ8c4DKkZ8kRZdLcoMim7dl7AmBGiRedKuyCQd3RHFALIw2qIwQADDNyaKG+Ba5r67
azL3OJmUfP79Com/gcLwZVBtS+q+u4bxN8e/okFJyRQpw8bhV0aIYQMkb8cNyzDJ5CzLawX02Uog
gY+8zk1CxmBhv0swB2ponFhBd6TPUPgjIwZrcDNkLudkoD/tEgPMJr9llAoZE76pE5SFSQR8HiGG
8nGFIIaqzNtlObCrzfv6LZnREJlCksIVp0Ga8E4jWHh2FsG/IJFHPqnao1V/CpfpnMpf6RiRvm0H
SbRtsjvIv4dxtrJtbg3Pcx59R7n+4ZMrsmeZsFHnuYlmfM6aFgnt6aMui4yxQIemIL6NbuVC67Ex
5pdsig7/fq0142/gWC42Mr14iNq2ijrub3DNaooxRqf0AeswhSenmjswqmS/Em/SyJXMbCUqKq+O
1GiGTVrMuYePvX6vDcjMTGrJdkBF2bFjImM8As4QmscDFht7qGwmmzD1nCXP7PwUhdRPGnd4NgMa
wJVWXpbWzf1BXd7zBR8kC1SKL+oZRTN5TyIqFlisbPPoFrYKQDiNejX6RzfZUCxiimTJyNrfkKOo
YFQ2Rk7UpVMQNRIdHUuqb5QZyoZym2AL3SXd4xjRmEo1RBHyMnuzFzJietq3XPKJY9jryDYCvgzs
zxligQiu8n6UcVj7rb3yPUvGyqfmoGhdtUuK7muODi1dhjzXiRSMXTbGGN8Vt16n3Jgb6t6JOlpe
ag7ndlCRvLFlayQO/bFQX7uZC6xT8TEpzaV6c1EocoFh4Kwtt3tea+2VUt6bdnqMKuU7XA/kVopQ
80pML7SBcC9AkLNLUhIsFVxZG7YAWfCZKWCMKrmOultSVz7tElRxEkjPN91I5tMIbGqLOPHV4k06
BKewHL+YIwqzAstys7/DIe9YSZCAiNknUFg7GI3yOcyZ5/Kn1sewjL4jD/vcp9JaD9rLRutVwAD9
dDUCKDRTDU997JoTGvCvfxiuEhT+2+KpWbrQVJgAlov48n8iVsMejImptOnBkKcsdwOb14jh3G9K
dy5s1Esi2GEgcqBpl7J5JxtmpUTSmRLDUHfZH/C7f0d8uwYy1Dr+8swi1tbffhKObqOoYi0+ZFb4
qcqTR8Lnoyx9Z+MMFnE+BhJxVo7DVUKvcie7BWr90XCsP1ybf1jcDRe8tQ5FwgQS+ftM7uN+CERR
xocuwhZg6plVuPAmLTLPUpoWpPjXhlRtWKyvoqH/EgI5b2V9Q0j8GHiKLaTgwssD54Paxx9Q8EET
hDh2G1fTH5C4rvG3+2iqrDkg5PF1xV31t1WHANukDT5GhylN8N+giw6ywlOHNtk6gS6b2atslrCx
Nmnw7lDPkR6MJ1s1GzRzKN+48WVO43HX4zi5Az8BBVRWo2DssvSasUed1dioLcC8snevm5aW5E4d
c5LHolQ21eC2SJxMr/mclB6CCsWdnmNVFaQmqkeWe3XJhXT1WW9eFDQ3dmtNHEExdp9mOeip4VHp
c3fDSGEt+1hZXXrI6qLfVQh7+UyLbQey8lXkui9y917AAr9z8ZeLZ/oWCkKVoVmJU9IwbYy6QilM
0xY/dpWPTdVmHk5qFFdd9W3OAOsqBuKFPRKRgCcKamqOq3xAmetdZY+I9OhxECzIS1G8uBHYqNDI
Z0SmlKOrWo9wmXHbUeGMG4cgyRp0SNEImcsp8WvRRFtUuC+1W1XPuHeRnKasVvncTYcmjr93Y1x6
6+T9P2rUH2Tw4Zzo0Hr+/zL4H+cSBf3wV1LUX5/5ixSlqeZ/qZB5ccGBvWLbBsviX0L4mqbxFn5S
hhS1hxz1Uw3f+i+VqYV+jCtUEzkdsPV/qeEjlM9KgUei6sCYZRLq/xtSlFzgflmTVUe1VM00XKII
LGjdNcL4JaBF1BptRLce7436LYKsYNG+UvxiwmrlUc3/EByuphf/9m2/rRx1aKjSWHC8xwz+faKr
cy0nD4Bi8GQhRUiK9LFMz+GdsS8/gOQx36pd/D3cx0fTRwUFGBEosMt41S6TZx9R+kSPJSKp3nUA
Gv9gvKUJ9Te6gQo82OG+6RhYuBY37zdyx6y1Gg0ZU4MdTHO4knpghTy4owGu1FRQSxjwat6iE+dA
2f9gt8t0VKg6kO3X1Dk7bWxO66MkdDu6oY2JEJ+lebVZLBsdedTzepAsfTZv9TOryXRSwnE6Gdoy
bvMEBZn1tSIYERkRM0ivxHU9FFbjbVDXA+lOjmCxVKhYD04bwR8vFoBIGNQgjSd5/jEqu2hOSX75
+nyQPPj1aaUOj4WDKP/qfCDwswM7D22VkKE+/TwgqtDg8JwIH1u5+5/E5rzBRquyQgw+/h/3udGk
csNiawSdxuR6q2rASlLu7YpOZt9XgN4mVPtWYr5lU48q6mq7Eo5N0mWqTOtxfQFrQjQHTNozUabN
4B8bwHzDgM56hQCEJBuvxPz10U9ifttcyk7Tj1Y716fciFrwr5Fdn9ZDLR9pk1J5o9RepIyLHr7q
Nie7MEGB/3xemhn43in4WGf1oatVfT/8D3V/sdQ7FbAxHVfY/N1aHEPtRuwCJ/7kqKjFkW2QdSX1
Tshn60vr4edTrU7eLKQrAAkgSr2eriVZ10kXTst2PfP1rjhNeLHbPP5BC1/Pcj3fYDBghK8PVSet
UNRNXn6eIXKPaGKsz+1uBE+jGv23KlLaXVAjcwH0lUH682TXR5qZkbRpOm1dGP+KijjF+ggzUeBP
mBk6Ux36rm1d1/cy3BKP0o1r0Fv2HwWgHg3uGjtVKcfhgmHwgRRdfzw1pCYAqiOSro4rB0Ry+Wgd
HbqFNMJothSDeH19iTvubGG/CRLElEv0Q10iyGhbaVGnSNyXvcVBiI4J2MCNyQ7uKauawCosMJKO
55g7Y25DiTD8UT6OZWF4NO1tWgKLWZn067Ad5G/+8Wjpn3KL6ugv47VKbEbt+qNaTHARaGnu1l+z
Sgv8+F1SZGAl2v9Uwgha6uMxVbfDIOVUAimskkuJlfXpepjkGz+f/vZfMpOcqGlnBYFj7peKBzdI
n7QDC0CXYS+IcHB2b07ru4t89NvTIpj1jeuSFpvJYGEjgX0C0iq6tls/IrTF3lVZ//bzz6+POgQj
Dn02/PhfTdQy6ybUeRqTezO2TPNZHtZH62tzJcUOiiY2tyluUVQY+I+L1lOoqlEN//H2L/+zU78r
g5IfEbYuTikR62l9NJlJ1bytD+ewQBl1fbgease6IUcPgzZUHNTY5AfXw/rp+ueLP//a+rYCcAcF
JvTp1yuf/s/lF+YIGlbRMf+tkXxmnyURG1E3CQGccbPz2j0gU7EZ11MjQ/nrfNeT1o0B2Geonn+8
awqQUZSR5ar34/1Id3ZxY3wsZ7hHIjEuwUwYvCrWrP93/V/r81LT//rL69P1jfW1H3/ul88USo/e
0pidtUa394aq+Jj8Msn+6c/8fE0fDQfPh6b7ZrfA6RHjQLMM4Q5npBSqZfZtfZasWh5yvGYRvqjr
a6PGkF4f/Tz8/louVTaEZcR7hauRK4pUFZGfKyiizvLk//Gz68d+vlOun/v5fH30+1fJX/jztbA3
I8BCe2PWcapT9ff/Zu+8lhxXsiz7K/MDKINwqFcC1Dp0xgssUgFwaC2+fhaYVZ1VbdbWNu/zcGkk
I+ImBeA4fs7eazNnKJkVcsE1yOixkfvslFz9EEEMRnW56j1uhuWqV9GEtEHijeW2Bw1oAmdcJShG
Jm+O64X/N5EXtow1HjfLUBfqd70xluvQ3xt1oV78ffi4l8fVryYm+GFa/h21LKSXN3JE3Ax/hmSG
jJHPoKO8Dbva75Zj+HGjLxfovw//7bnlqlcnFVrTB/pA2gH0e8GHnA+N5pNBTYPKxCDBEHRD+Nbe
SbuCpnxLKsDYLz3yk7SidBtbNkkqLFBqBjhU7Z/FVSRJ8uffRHOSw8pZTqtKFIk/JhnDwNEFq2zy
8dR1sp7Myt7lccx8pQXgRKJQfeihWlGyLXcjjYXpcUPGk7mKrHD2nanYjMMUYIf98fhsTEPJi12R
L8mT+oUBR8EqwqdkLde7xG6uEgQ99pIGJNJg0thDm0bqH+YN54vUIjoudgj+o5l2bu53WhECf3qN
JCdvs1RY41KeuDbTbHQ7wVNc9CCyl+eWwwEYAb3acZnAEHDi7gf9NGhcQprKbhhoJHfs4G8tte40
hckhHo5FrSWHvsksZBLR/u8o+DEZnkV3xTOd7Pp22mHcci4lquJIn18qxPDEFGWHfiifYo0Cp9Ds
GpoIgt8gt+8SJDANo1HzGbFlh8fNstge3Gz858M/P4C3SYMHgV0kA7puy82fI+BxlzYfRTBSdaYs
IDJ1RJp2hCxObebaryNxGoLBxXGM8KKdgT0z1bq2o6mtzAEVElRdztnOvlqQ07elavZcUDPtd4O9
ZK3/FwP2gX81XchPj+dyo9e2TE22eSF+lqN2y1OjZ46t9IfHvUpmI+y1iPkaFNNDxjvATjfzzfzb
Y5epzgFY+/J04kbNn585LB29WafwJ//11OM3/vw/gCNSkjHdJHxqwYA1y7WlWm7S1DFm73GXaSvp
CnEPCUUsjBx1YLy7evxqmVBjPH7pcW9crlyPe39/8Pi9P38yj/HPVMIwfjxnV6i4nIXFXS5g5eVG
nXMy2B+POdg1JOY5VP0Z5NPjOVsR/LisTwRxmQQ/8xePH0YhAODHvUJJGPZVvLy0o10BuWVN/JCz
zzvzNgaW2HCkcEnXo31aBwM8FDImvD/PtfWv0AnpnpRU5o+nzEzDkWLAkW+Xv/r7g78PhyskRFes
NMabI7wdhtE+BwCERXurOf0l3YZy0xpHnHOmsx7e8184/86DD5ta0beNb72kF7YdT/Q9XT1a+X1G
9xv72LYldgzQToAKk/KcUNenZjjV8WXZJRHKFx6m/o2+fQ/XM0q2xPIk+jpK3oS8anKLtjFDmy+v
tty2OufM1taODt5nJeD8PhH6V42nDoy9XAUu/awjaVXOwpm9h+CjXEjl+yTbJ1PhLX0n3tfGOuQn
wKAzV2yv/TETk77OfleRB4EKVYWtfCKTMnn/z629N6X01OmK0jlL3vV6RSwXU/dXK1xV3zWFSZzX
6y8dTEmGf5rXrQgYMNDeKRuLMR2R9yo9oT1hL1gF8UlX4upkK/lay1ujfk/P6qZcncxD+eWs5AVR
IqeoB9r8YBxMD8jlqfHl72ljfC1xQuvCV24mK1G+Yoy8HT1nr//U7kRe7ZMP1S/foMv5486dV9HV
2PU7OMCr+GavLeQANzadBIzs0WOftV35PWZj2V40tBskD4lVGiO+I65pZZ2M3i870hJ2Q+vTOgv8
783KuOZ7czO/EMAk1slduYS/pp/RW/m7OFUnoFLwCtfZR26uLLbZry2s+ov+0nwI/xeJmcd99xns
eVXxdt7GHi+YOuRQ3ADp7+xtCWhBrEEU0smW8PNRO2/zjKHERyt3cfREBpNe+XXNpGAXbFyN/Ohs
i/WJWbZnPSPzIlZD/SkQS0be9C0sNoq6tgzMPf7ISBEdTbcb2dZKRtsrSXNgPDASlcSOaWuGYiu1
/qyPJ/vOoOCe7y0vf7bGA/ZPrKF7UiqU4N2Yd0W4JSSKFRLRif3abebgRBLmHQfqGUTeZ+t6zU/9
hPsra7Cr7sLYL0ef8Q0RN+6GBhtjCELDQEIV1pOgYf9llEd13nxrGa3o9zxBHXoh3eVHqdDaXK8j
rqTLf0xYpu/oKnOORK/AmmavbBzmlMKDZ1xRNSRv1eQdzRdGIsqREYtfvJs/I66DtFUbjqRT8BTi
NPpGUBZkgfTTbX0FIgEZsIipdv3n9EJ+ji526ona655+ar9U+sbOSv2Ojig99F/En0pUdYVH9bPN
E38xKe1TahQ4A6NHljdz2oaZ2Hu+bYlTxcv/Zn3v79nN+aj24zlT8ZegGz1x+iv93gn84bm3mEOu
SHr16l8up4+2zi2Em0wlN2mxEWLLK+R/nw5s+j3tbByMez5hZV4TSjoQgfFLPQ9fyo/0JtaFNx7o
W3+EP5MXFKkVMYCdR6KRF1yS9+odTP+d7gAp4OvuyBQYUOmOMcH8ke7F5W16Mp+VnXGTvxh02Cif
mAD66m+SL60DnO81nk4WmvqVFOa7vhNHdY8RqH7TI7//Ynec7MG6rsRa+VBJ1NkEPoNov3uJcfCT
xYfMnb9e9SkmVExcXsKSzQbi3n9me+JG0RRLCzXxSj2FPmvqu9AOMPiei8DnrRfrbNWD1mL3ixF+
pW+cXX53vyW++4b+zZ93yWe2NddKCTLyaiAbb9aux6Lph4TceYMPM5DB9onTTW5o0u1CZM7vHIcn
yMOIVNeoDfE0wEyU2/lCBIMzbszteP8R7MITO88did+cqGniObd2pxLNtwIIL/DTsQIaHu5YSGbP
fKb79jhCp/D1wmOoMIEH4z30fqr6ktP65n4skLNxVYRY9cipxkOzgnRcXexdYHo0ppttQHtnG67x
v23lt+Fc1K/svRjNYwDK3Y35rpEvxrGXecbJ8cN9dSKt8GC9CV7zFqUiwwTvamceUerlBgIP1xRP
cFUnM35D0hBRl7+ma3Jyv8QteQ3P4Tb6nmueeRnTbIAg+a/ropNXNHwel0iDZQP2eLujeXQAmVRv
kd5eNIfCpl12KkEB6U8se6NuAPEeN1a3jnXnA9wxtfVOWPjSjLLsfGPBihK0RgNtuRcuG5LHvcE0
2nz3566rkk8l0/6YELuzjZffSR+7m//5r40Edme1OCXs1pR+0Vle0hbN0bF/R0Vus6GKgNx3/3Uj
a2RXigEm83Hv8YOmKT+VQmVSXiHedQe0VeEMtzhJ9H1D58oZFEIIZsFK+bg7qvQeG7OsfEKsG7Fu
yM/yEE8QRer0IwhQm7yuLI8k6y49CPl4HODXOthG6k+IoXdW7VJOq3lGK9ShVfS410bLpuDv45qm
I7k06tHqReqXKag4XctyeP/c2ISm/bn39znN7YdtVne3QAV6rHHwWxNfMNsTdroV4D9ixjRlG4TX
0FLVAzIYahCL1AgZ1c22W2rpx02bmBf8+trmD+5yaTH8BWz+fU4fkAVHvXp9dNkebNDHvfrBCv37
pLCaeGXHdbR+sA8tiJiqmMXu0Q5ul/7f4561dIPjRFd3CxRfs7TnVDWCjePSmipHnKVTyWUi6Mrq
WKs4OYTBety9jVhr90M8bBRzdLd/G0jqQmqcEms5GeMOjGnVzodsphNjtGQM6SiT/8kZJb1hhEf4
56E6xMyYKJXcPngBgqoeooyspVU0ay9l7VQbZgDjgTnAeHC10dgasbML5+Ubr4X5nk2lswY3WPwT
6SkSkGV24JS+s8A93eWb+3vz97m+V0m7DE75Ih5mts34XXSYgSZRvahNc8EU5Rt2YBE8zQX70aJb
0HCe2fesekvvGOojXaQ/zeO/zWRd7z9NE6i8qhSYEsh2OuRTe2TvG7GyVt+ndsnLGIgQ3hSN8d43
jsbOjRuV/MxcHbp1U1va+tFWfXzBj5u/D522iA94GxqG/KA4l03+g2qJ/QHho7bwXWHTwJuZHNo7
1dJ0/nOz9JCJyuTJkIl+5mLdNypGrcqs0aF7dFilDlf4z+OFQ7v+/8M4lCXt9L8M4xiluoyM/udh
HCncSDC+8n+fxv3zj/6VSa3/Q2g64zMA7aajqwaytn/FUqv/EAx9mPWwh4draDEQWg7EJZza+Yfm
sEdlHGdYKrppXsW/xnHaP4gNUw17IdT9ibT+fwinJgPzPwdyoMTQ/jELtITD4E/977nx1aiMLU4G
7agE2nNbV8U5mHsqbMMkTsL9PtKMPqgdqXR22qrrAl70ta4mAu5mbEPLIzokDsBy9z6ltbjDJf+o
ink4Ph6ZY0rRoEXZRivDHyJTf+V6c6cLJ04RSnPq6BISPTLdgz5Y6w5v5pEULZN2Cao9ZcFITWw8
d0aVV0/j2H8rgRwfbat/auomvOpI+V4DieeLMLLmoNsOSKohu/JZ38A1jE+5bYFYsYICa5FKzkPd
Lfs7GGUm+Kir0LH9keOASjq8a+aDo5YTyGRS/QKAQWbVVruM+frGYOFGqqLlz1UiI9xQjs5eIBd7
LPaY0BjB3mdUEB6Lzq0PdOWZuLAvmFXqfUS1fIxNhRdd/bAgwj/bmRi2s0w7X2a4kip9+gyBk3su
8znCVEyiRzKLkkkfj60eLWD9xlpPklZaFhLZVjnuyemAM5Orm+2DnnQJvj5MZwZCWWeiL6EFjekJ
TUYntNHXEvNmnbcE4LRKfykQ5ZYizH8R9WSfuqFxn53Z8kgDJOi4Z4vQJFK9Fnpg+cPCuol74FVg
U/uT1VrPlhoFkNwziZpOy695ARXRzqzTSHcKRZxzgg92yCMDg42JVabg1y/synolrG+4YPNZU0Ce
SWH6ugKjmHeHYyi0btbM1xKZ4d0Z1OSc2f3TTMjQkzm028nS2wtMpXFNHQLOaDC52KTatmdjTUKM
8plOpH+2zGWOwURfMa3eCGwpjhppvl6klk9D5Q4ewXLtauoTB0C7bULYsHV6VWEDcJowWklGgphU
7daQB+ANvQTskDPXnAyO7XL4X3Su/10CpCPXhJXJkoAJyDQZ0/2nKslpyEsP6rk+DhYSr56qkK5D
fyKaj9q/i8+N2kV7Gt3PbRRq+zxuvolA0jwUcim88Vn/24J1+zMM/z//Hk+v6cu/+G9Tcl6RoAZA
YQqn1HJZCf7zFSnoqkviXsIjCd/DPk0ykljwT3lpOaDbysReRVfMOdlQ1XfWZ6apyp3wjGPda6vK
Ner3QkJRCUiWbdPMuRGVhI4/C8LPQQwnCz1tJrLhm833RpSJDF/cH2jdJ18o7nTsO1xxGjhONnMJ
8ZzSId68ISyj7RWvb/kL4hLPGFv9qiC+t+34w9Aq2S+6WL5DvRn2RomIQNioOFuzm6/2JM99l+1I
s7LhbsMMyQlAToV1jHqMyirXTE/W4XgR6r41guy7gsjJVwOFOZcSnWviZF/Crj1NWkRUeWA7nqP2
OD0SzdgLzTonihaeEZ0l7AIg5nRl1J6zGpzMpHxC35+enNpYm7X6luhSnArGmpauiNvMMDkKtMhD
nu9sXJcgFlnqLyQxFORmCzmqey0cnsZSlzukhxE6U8ITRDTuNcXOdv3wOwuMdosh4lWrLU7uWMPE
ayiAxt3oMi0Uvo7k5SMGspMlJVCN7FuWtaQ3DLm5Zrrc+vg3v1zEsWR+zdY26bp328KmQF0De3Mg
WiJzycZte3qF5Dd7URv5StaQQDoTltAA9nNoc+9qyrR7blPt6Pmel1Tsoqmo17g1MXNSvJrVMJ7G
udPXAc49gJgV0GVboxzvf9rusKD5sUG3ESWPFoq1nhFkoJLyHZmyOKLz2jG9bKDVORDUzWSv4S30
MBF9Q5mibhVLpZ0ZEuQqItLBW4bhHghtzAN4+iBMcI7UprKbVTzATTC99xGb6n6i79gLYKLoKIkc
IvYKV5EeYEmGE+EC1mpx0aL5E6T2zdML7+lKxP2zsABWSQF0hGzpSzrDU0u7UbukApFxRwWJ0gZG
NppjT7oi3uhBHW81/a2vJhzznB20/gLCl2vVs7ADeXrhtsdIVXeFY7gnM7Dx6EryoAZc0k7KLKQK
XNiNJsmRGt2N1nmt0IPsU3eS6NSCL9OdwGK5ND9KLdoiTbVWCTmdHXrXlBrxLBBvdpmbPJm5F1lQ
S3K3oMonzBHaWU17sXP67SiqdVE2Lw170ifHxqSkcAUIGmU6T0vgCyESe0XgIh1L89kYNXGFZFpq
s7FvDFCLlU5W5Mz7TOLgBa3eW2HmhIgZ+RYvRLyuZFGcJhi2Gv2XphpvKTma7CzyC5HGih/oqrsO
8vhN11Dh91bJ6QDL05eSCCQ7QjvcTFAKqXU3aCrcddSgw1H6OCeIhVqAvrjXOkGCXzQhtoqrVDXW
5nNYI1fDeg8GML1TkxDVg0jKdwGyrxkNukSmFq9hP30XZVfvhBHeJAaJFSqLGKz/9DRif9tWghaX
IsgJWlaeaq4/I9Up1n2kLL6R+q3P3deGHM+VVs6Q0HJF+MPyORS1eVQhlvgM+neSiMCtyV6o+0C7
DCNeu7UqCVUgXXAGd4z/RgPvumu1a4lfvUMUcioik5FuqpjboRQ/yhg/mPEjm/WCmiHzO+QywtR+
D3HGsYiZ2myin+hxrLW7nIx5ENwiq95puSS9rUdTjKjQe6xxZSI4GQRFRmMbJzaF7XFqEZ6OsLcy
zWQXNNSfxTDInZJ5Vgk+rFbbzzIraJg6NBrnKqeB1+vbZKKr4k6msZfLmauLCa+RNa/LASBkMORY
WJ9MHL+bTm3sFZ7aC2G49uZxRmZL7vwUFRfbrg9lQ0FVN3a9I5vmUsxFee9r4lfEXJ9Kkj1XVYuG
gguHBRik/ZWBKbhkHe1kuyOrQC8vQa05N8gZ7s1xJnAd4dCsmK7TYzK609T5Fa+NiLJFuFlhF5oY
CDiBkTxZk3IU5dQc05AStoijfeuWk2eDckB9hrGasvklSA1rl+NMBkdin1ADY1TXfVsqBHmFuX4m
NQjD1xxhkooU3GrEWWUOKEyCnM3N1Nm/h4HzL2qTJdQ8ZtCUG7+sxc6bYHNGHzXikXVDe8NobPap
SgKie838kIYOuR4dbUg3ye9VQlM0KIpvJIzKQ210d0LG0CqzmFzq1NSPcTfTry1b7cTuYZ+KkQxn
FeBMQ5uYQBck5wA9ivwCKk7uG1xARpYemlQP1oQ7FMeWzfgGA9qXMnfTRlg0LrvZDm926J4nDNLE
bFvNaXFWTZAXuRhd82ic/KjRHX9SofJVnTBXM6gX0jwnZHBaeRnUqDqDXBckHw5fXSto8bWchH3b
6kgRgIzETnuyWNM2Tk8X1uQT89R+GpC3tI2fOREXCEGqG6w33pvCySgUIqvsuiYqVyLSzwMcjYoc
7koR2/7j0ZAoBN7YZbzlUoM9lUvsc6pHO3Oe1V1FBNU2p2lKRgATmzpIUAuzlmvhuCf6Orijfkd/
tzUcJ3jPSjhRE3Mymu3qVVUhYswSMsFsOpBqMXD2sLuIiGJbgpSN9x2K16n+LDForYtlgY2XpbYL
mQ9YKLU8l1Npr3XTh5HNZDg7DGpFSXuo0aGAyIa2ftVxia8BwUXRU9s6vxKC6Y+JrmgvDSbtjki5
U0pJS91S/9Rk6eGa0i6lob3wcuQuT+JfY6i2iHnNvZFEfIMjmcxhWL02pQaBQ7SLMSRot0MFq6hf
vvYYo/wFIMlbMnSlz1KkooYG1uRe2krZL/BUYSS/YxWyXRRNW5VjFSsCNrYoAq2ScDGYtR+YXoFn
OdUWt8pa4STjJCS9vh2xg/PhTiRVpXauPC2NeWvSAKmoN5VldydmhMqExyxO8ZSZmJt9I0OlPlax
dZ+jKn8q64Qr4NjRlScynbqzZBfmjk+xynxUQ/p8MVLsO8SXQe4KawQIofEK2W/t1kRauEV7Y6YD
T8CS8SZa3N6Pmy5XfxZS8utKxAasDicCjUhp7rOj7Gi2TPwfPH3GWtdWtaeMgo5yxDvZjUACt22D
frq1zOL0ZwNZx/b8BKogRqvg0TQS+zKeM1gdQIFjqkEfo2WD4tsQC9Fq3EUEl6+ko4e7PmivaQ2e
oxyIXMN9Uq70cpReNlkMuAgHCwLL9ZS+H/hV5kQWsXn72IY+BisP7XpXfnsclRnkr1s/RKdENa9u
WZW3qFpYL6NZbnRz/B6xQ/JkWxebAp0K1nQq71JMdLft6l1nd4ellzES1XV5cIgdJtnJEl+8Ml5e
W6Izp6b3yZHMtrKfgLikUwR0DB39svS3TgP9i34ibfgE8PNgsQ0t/WgcAq5bRnEscmP27bwkIy8q
liN93rlK9h2xY3MBPtLZFiuYs5/UpFobCaU5fqcng9xPxsTpMVTcH2OnqwdRx78gpXxniytwOKIG
0XT2Db3jrGWJbXGsZeoPUNE2bmQkn8MsPTI4HS/UVZuLHKcyz1vbugWvZgWdBpRDoZlmIsAP9T1q
Tu3Ud/p3jTwTJRSuh6xHX3clCFJcVjNWIQB2tIsrv48ESDGV2sp0otgvLAtrSK/j546ceyBQXAhG
/9um6YOT+Qn0dbgMufaE1eSgaLTG0yAPNyr0/tQsijeziEcvyFVwwbVtwPYE8ZWujXvRWs6OyMV5
W+CZZuKIWkMBhk9G8IQyDM8N5QfXCuPww9ZG9ZKiAPaFW1l+brG26928j1WK68AKv1WZUz8T/ffc
OhO++yo9hdNgnww+rDUbfB12NdOccGEb2KHEGivEb76V+FCVCW3FwojgGO7FrA2bosN+qTcksplR
du8q+RbEheXpPTwnaS1ngbtMczUWADervgdJY5zMjil3I+yjBvH40u76PHfO6UCztyBckhAMpTlh
1zkXXZAceWFfpA/ZdzPQM9Cci8EQZeZZpebeJBW1dShubUEMYdzQCzcrTm8ji8UbVe5zynDM1uv9
mLcXaoDk5JiPecp10owIfkgy3VQaORrR1wfAc4YX5XjUOTbZ/6dnM6vL42CSs5i549GshHnWEtjg
j2ou1wMQDzI8pwGzd9Ni5wBOsl211O7rTEV+Zk+Ne1LhSA7S0Y6Pmzle16ChrkEEjLeWOgihFtmM
Xag7K2dTK/XhZ6JzJoFBBlBObTWakfI05F1xHLDxbZul7RaXS+NrRsX4aN64NS4VCp49WLP+WBdk
kQYOahwFlu0xHmV8fNyrtMwP+jg9uKIlgBxQEMClojpRoTmoa7VrHKvyif5kfsW+xg6NhcALJSAv
necAiHVfRiATkre7hBR5VDVGx+ax1JMN5tPyWsFJOAU6AucVEylqUSVKj5T6yTFHr+bVDtNwTZ2D
Q01ChzdAL0ZK68gfsyVFCWsje6IBqu20qdOQdCkh3iYvrsD1iDz4FnQtfN9oObNyy/XFkpbdmWwj
ehslmqh15WVI8ncq3Q7awAQiKgNdwyHppW4RrEGAT1ctm+sFSxhDDaiyI8myoAGh2ihFQUCekSxD
xxpNmovqI9Kz67A0vZTRuPSjS3BnbqH378L4JcSyfQBzC+wlVqMXVun5NBXhT9JTYvtZrWz7Oaow
3SlaDnJjMmuvtlt9y2Vc3osp8WKkmke1SNmp1KyNk/QXHMYnZJmIi5nZ0zPriy1cDv3WOcFzz44d
moYrdwDBoYKNhbJPmPQ+3rQ0kk0RMkafav1sOLV2fhwrraYhKMmgNOvlrYTju3o0IUvdSo4zrQyf
bOOfgdUzatacdFcF/XUOSD3Mhxu7r1U4EzyvSdQP8eBM1Mu29GkGUgY36jmqXme7nk813YBzrVhP
AXx0r0LKJQpF3TCdEKfq3La/5BwVp3hgWbJBuNPcQ9XS15nc1pRevhnH9rEwgxqOO4nJbniGrr6i
S5icbB19YuIkgTd2Y+mHDv72MuQtaTEiELfgm2qc5gWCMKaiMWl3TT1foHcgI02D4Yw/LfAEaVIX
Mj+JVQTJdDZUWfoqEHAfYH0mVjGMnbkPnkj3ck6JEPUuZUHnagtwnJnUrzxzyyNzwxTdKduktF8G
fJ3h59LNjumIwp68z2g1YOk8Pm5EobfbeRiezV63j/2gIj/Pxm73KEAcpT7MYZ35TTOCQtFa/vFZ
2+O9DAniJR53wVFvqVKMTGo+hvRfpZs/jXZ1HHLF8FhRv0IDa11Mb3ytc4UirtjpwBvvGpoeaO0N
Z08OXrYjVcPm6O5jxngmQhZ5gQbZQH6vXuuSJBJtcF/z7KyD4AHKIMNLlmva2VSgpo6KveOSocPY
YgWtksa5zW0qqXede2fDSSZQjyH3HGH0j41jVZfXOjKLI8lZH0apcX67w/nh7XzgX00xH4RZvARZ
snlsJIvFKkBb/aN1aOg0DZtbJSvAlLQ5UBDefrMkDDL4/oqb+VcBynPjNu/KCMmFTJi9YcTnIFSr
zQS6bZWlWBGktFAQFIrlTWkX7Wa8Iwu59kF6N5CalrgBToXS39s8is9mmH9EsTJQebpf5rLFy1Iv
XUrpMe9hD8YZEwW5rq3AZxg6H/JjYw70FCR7dVHp9JsCDtosJO1U0M7uGNVsWGgAO7GMEzHTQjWO
8dLapl5t2cehpwBS5Q+psu6olF8llA2YJsSFFob6EprwbJqSWXJdFur68f1Tuk3wAmckZaJ8V/o2
3xLewFYo7eUGehR1s/GGy7u9Tll66emCnlzbYXcf6qc5ZbxA8K1AO98Y5yl3Nlo3oHJxc8GmgkZm
nZj0TMDD4giGCcm18ooRc0jIR+FzNPZUguONaG2/VOoSNJfV+pk1/R50qzo3rExNtwQv0+kEKQZG
I1IH85AhphZOJnf0kqQfDSyEdWezVBrOqqvz2lfMHDCbQ55tH9CoLGPjhYxBdDalnaPAQEsVdnbF
gF8HgRdt2SYMcKohS5iJrHfxxIubkNuobn9oAmK/tZAuJpVOfFgbmhruh974cBJ1vtTCesqzhDxF
NXwzI9Pkq3URNSt091qoRgSKBD9JN/fZD3PNUrN6N2Lp91yzGldBTptrRbNd8RJpc921aC85dIZ/
27lWnZQ0VJ47hjtWAXXq0UzpguqDscdTOSb9eu7TfgdGYoUiG2CglctD9gZ2VOxDPqWVUVNaCav4
adTxYUIbviEXtPVzBZeIWaHN0iLClCDRLF1QdReFwWIM0G5T5UZADB3K/1gAymlIgbZo21iC/g79
9w5sfNT4XTnka8X6TAY4Rk3BugOqKL8TAr8JS/NA5SU2aSDJRu+RozxevdQEYr4qRr7zFbX9gGDL
fClYOeacQZQMzgYwb8IbQh+EGcTbpHLZZmrlN0cfIH26pH7mZL/4fR8iTtFf2lJz96Fo4+PYYZ8O
htk6cJx+jLSzYrqgj869wXFti6q6GG381FhstN05uxUt21y30CMcAIH71rvOpU5m9g7B4t+pB+XY
Fc3sPToSncEabkuqLUfOSJbSAbI1868wfJdIZHa2iiPHgXt4cmYiHgAkx7teGMHB7Sn8WL7ocVnR
M153THGVAXU6QEpmGV303EwCx96AvtzUyvJoLzeQes5wsVpopRQtkT7e7aIh4S8F/aRz6LTakk3q
BC1gX62RvG6nOkr48ktPAP6iayV7k4eKq2cnd7nJLeXNKgp71dZR6GkEJlwKojy7iKW6bbV7oiWR
3xi/Cdgydrndfxph7dDNEOyeKnteD60+rdImtI+0SW/BIPLDmJTVqcGUr05leJil9akqYbUtCuSu
VjUG92aI37n+fy+q1n1OWLmYl1S2L6god8mMuYmuTYrgEippK3tvlvnSPnL1bcncdFUavNDa7o33
aG5/JA2bb6oi7aBLK/QFYOHtmHTD2h3zVeZ0ziprNbJ9DStbi3qqfDkW2cusZodKd7J9qwDXbMeO
+W/AiDUpC/OVEmjXA7VbD30frOdUDc6yq+nP6DHep8HwOteZXxqHol+6jA0ANu5ADSAZk9lnXQ6b
yFH1l0r8bBzV8u3QVm8zUkJ3iNNNpccZrmmj8MRAF8yY21fLzIONUZc0O7QBfbFevCJo4Q0YMxPN
jpBJPG4faWU1ZM1+GEDyuaQi3rUJeFprwwjZeKJAcUl5zRgGHlRc8JK+pqGD1i9axpFMaU+zK26h
xUedpur4joTpd5DMbAfpup2QMm1UltKPvNSfQknvJsnLaD0PXFj4ipRtXMbNrYdVRfvgxNmhnWUM
BSgI2mRDzke1n2OnQ6dNjEIeOU9j6Fqe26vhBlZSuZEjlBkpow+lJT/VBgPiaykau7IxlEOf2jXN
OFZJt6XCtPKYdOCgKr+VQE2InZoH//FTrpnMRVHVSZGfLAX/RcHw0Stn9hOiWw2OMV27jE2a7Ipt
ZU43siD6PQgn/dyDLpHWNNw4D+Mtpzo5NODASATsXoPoq1ImNEJaIKB70DRhT4Q2nw7rWZgTfWqX
Wr7LIzCHQSPfzeLnFIWSWVtBEzwQA2tEFR1D3FFc+7PxuAiIQKk7d7ZvNGEZAc71BMk2m8U5t1qy
SQLUkZ1UOBtt1fbHOjtNMAIY2eDij2dJQVLVzZXkYeOkar91RDuPsXYiqfDdpHsJ2rh+doZ34Dc3
C3T1qmEZ8afY+YF6j+53PDsrQALt82hV7pFmzk2Z5p9Dl7dPobGmge/6pqigMc06LUZN/gYZaPl1
ZXzluvpihRYZzaqbbPxR/F/KzmvHcSTbol9EgGQwaF4lSpRLKV25fCHK0rug59ffRfUF7nTWoAoX
AySya7pLhmREnHP2XjsqCBjQGoKX52jbTeJGTMe+gz0TkEl7S2X/YpnDMaX42AFfRpfMbW7b2o8w
atFYa/ha6SSmhL9Sk2vtQ0dty3fZ7g3tAPXCOU0tj0+sG2fqm4SvDbF2BVTSRSwXEAaiwuHJydIO
CQDA8Xkofhi6ETF72K6jFFx5494o3ck3Cv2t0ziaM3x3t1OKOLdIBsYHWl7QE+9hdIDHyZH+1YnJ
I8PRxcq2aS1J1B6bi16QGBjHtvdw/y2KtEvWjt4RnHmv+wL/xgF9x+cxcqGq0SWQggR6u4kjRvv8
uP92/6EtaMgGUzuUk4quUVnAfOjiH40Q2EnwU8TXOsSGUw0zApX1z1BzxdexHcgwsNgnmLYC9bBR
YY2VUxN6xgn8ev8BYCLa9+hx/vmzcJmNveqYkDjWlOIkcNMrR//lGEXFI2Tq9Pp/f37/zdBJoFgG
ZcPy2hPDQjulr930JO3qYnkuFVrV/GQjZ4ltnHk9Q2bI+EvNT4dJ3/P3IyzFXnIQNIT9hnBOeiyZ
foLd+mbOhH4QntNsdUBPg5bhpnbLyjeXRu2MNbBLT+ZlR2goYEXAFi8ZrcnLkNS+oXvPtr1E29lK
0oPJihB29PvoxT8WfLNbMto5OOfXpKRDJkL7baTy2tRV8oFEu1/lmHwUUDWo/AmipzXZeDPFc0Mr
p5sFDKGE9ruyzsbEaKUgb9mtSKavCsbT44+y/GLbw1eD4V8fKeMwNoFpgELNnU+5IRmrxe1eRfbF
m2kWU9txarN7tYnL6LlljppJp8dt26Tbhc7ZBptS63jgN0ByzZoHvlfG2yrTv5I5027it9745jAv
opKywIVOzq7EIb01hogUpDS7CrPEkDGQd1L2OXGEqSzQmZjGZhoOllVNN0sBcbPsL4uR4yzHQ7EY
qO1j13nK7ZwRb62uchn2lK1gUYhMoLdmhQXjaE87hmEdc1ilEx3L/imkJb6FNAWvNu+v2mECs/RJ
yNpBt8L5AEHuAXgjfbwuvzgkFq8ahi8lCDh9LluW3WbHprGldSyxFfN36vlaFbaHTJvx2lXf8kGO
m1QC7x+WEsV9aG9TZ8f7kL4wsmnjzARFfMsmD8dxFa8H6YpcH8M2tqOX0bbZM7XiPFw4uW/2LaXv
+imU+LGMISBzCw7AIF+8GhbykvyYjI3trM+F0uMtORXJxqqd70vSWLDNsjyIXThTNRlqRfjE7LjB
UYazQM+mZm+r8GwKcrT6iOLMcmcE/SgAmka+uoyJPKejxQMdduvE8qeXkfvnMDVto7WhhzeY3nHi
kwV1KCIx+yIsAxxM3XYe22qn992Jf/tlHOAoEnR5NtMZS1bZKuou6yWG+QucoNV3dTrQAiXfZJLq
k1llwSTHZMve8VM6CGOVuTczmBJjh97ew8DhxntUl1yB0iCdaWkgtsgGJ7vcuxBkAqHh5HBGJgoR
yMMBw1s0RPWOOvMH4tXHXtF9tMLSF8TP7XRJZn2T/HTWhIaWCBiGlWTuTanfe23kdyFmiBAJuCnL
G6jSrbAnfAlx4e67TH9jKPmF7zWpb2LSuMHhEG0r4oh2eseAvtd2TK3ZYyraKDVud+CFnOo1rk+I
JGLXh3h4zKw9xl17oOYsmbJJhjA1TftsMImtGomBgU43zhiFyPlj/5PGtm5gOdBBY8Mx1xBJ0aoX
2+TY3A77MrVIw0jALehW65ctQWhLgTCJ1D01RooBvZ1u6omtInKaC1kzcLxxTGUmzSYdUlljG7Am
2l2CvGmXuvWWPNenyk1xE4BU3y4aMDXsqpu51ywWwpJZWUl/yzPElXEoXE1jAWsHGgnLlf6ty0kQ
NxqO9pnKGQgDhtTqH9B3xLaoadovtmdsi/BD5ZmHvKCXokiF8xm4v/RGA9hjX1TW9yLKma7MX1E2
fc1Y0TYO/ttNjKAGvrm9H0MAGDMtHzoYm2YSH/vRiDfOa9EbMMigWxGmcnCc7qEqGNWGNo04chq3
pVH5cj1vWqPsjomN1WLhEK+7YxYM9ZtC8rIdO2JPmqV9mccEqW6JkrIiOU0mXFRbt/dWmx0p7D6l
afbNiLFISBbjUs07LxnjQHe913k6NyL8YrIS+QQMTGQmWM867frYpblsuVS+SfYZ1FtMoIz5va6i
j2tkWurBP0wz9L9WtbwVXvHTGdo6IEae6KRjVKsvhd1H/iIGRg3LpVIkR9AcohmhJr8vOrkftOHR
aEk4SLUwIWNB/1aEaefnFnPzOq2IzrJ/oA54i6phPNqd+2tYvJ9Ax41dk2v7Ubn6XxAuq9L1nTgN
hA3/uzMIwda8I2Y1VSHcNK/DE3BknxSqT7VdwyQrkV7FYyQCE/A9bQnTYu0Pd1kOJTPTHjIKfR9m
b7KzILYjlrTjIOJ09GftnPEucNskd9yRgCJMG5GvAzbn38o5K1xiJ2aWcAIYKY5qbX/ZXtLtndja
0aKnn597D57oMa+tZPrBjZ39kmwLm8GsZnAuG5eQEqUwLl2PEtWcn//yBldo5r+lfSR0O7w9D6Wh
qevvpH0DuVl960UhuvM2wySsOE2UUKeWhLQ83vgWG8VE6g8Tx3tuYG5vhSmq65/fxm8aY74mR9dh
tSI2Jif43TU04HpqEdLDE2oahhRLRtKb7VeFfKtsDp35ejFrVO1hled/kTe+4w1xheBCulwZ4EWG
67wPmG4iz6lRB4M9X0fSLePCNEncnRwB6i1rUmJkw8ZqHYKM/vyZzfXa//urdw3J+smdq9uWdN/h
fAy3SqsyL7Bngpm8Ifs6daPme2FrHLooga+wRkm202u5uL8IrlS+iyv8ftorYHmuHM1iwgQ4wwK7
qHIi63rpz3mqhgcpq6+FzSEercPf5KnvEY/rFyagNLmOKSxumffy1Lmg5eNxMsY4oeivaAtwAhQE
FUMHPxPW8Cjw9yDNOCDQs8Dmb0NzyQlpZIQeNsO8R5WYjmZ1iTJm7hpxgKrHSQ+z8KnuatwUUMV7
hX7PEVrA3BgR+fKjGF3COVuciQ2jiU2B4OICTRqtnGNvaUVjRWtTM2A0/cDB23j985X6/e50pU1B
5uqOYzJkfHehqtJqdL5p+9TTN8b/7bGliWbXDP3nVnASTBQNYMNJPyk70/d/fu3fVzde2zGkR00i
TSTB/15A8tAcUb+39skgCKVcpnaPSBM0nBP6zto2/fOr/b5cudC/DFdKG/bfb0BEuxNmg1rSPiWm
9nOs6g9ovP8hN2ZG8Wuqw59/fj1zXV7ePQNE+AkdQCG3FT2Bf3+8rCkaOh+VPGVh6OwSLSU/UgVG
a5Wbql+bHeuIIKlo+0fac12rEpmXYLetXJqA63i0Ic71KCIYB6v0rKg9OBeCqmqEA1hJa5+xYC1d
JG9RC1ZHo5P7l0/w+wKKf4nliy/MEvz27gKRTBRCQrEt0AiaQ3wz7fu0VY9G70anyfGmg2FonwWD
MNvj7SKo6jcgFuixrXLE0UUhUpOpEfbJJrdmj3GG/UAG7kczqaPXpfwQymYJ/vyW/8vt7Jkeo12+
dvb799+5ZwJuX2ppnmg10OCXTDuk25QHFIBHI6wMv1wD42mFR4X+N4jZf1nzuJMdW9CAdixQdv++
3g7NW167ME/3/MCmXOaN4aLcGUDPG4JpfqiG+cHoXGBracesa9XUqkkH6OD0w1/udmO9u97dfRhk
LNewdAkBVLx7N4OekOPl2cYptxvWq1U9tKyan0fuvzhY6g9U5TxwnA81R6v+8mTfqZT/fnUPl45E
UOcwsPl9WVlj6/Qy1k+1rn+hJ1ijHBHzZ+kGhcifl4QRtJC4mYtwHeHoKQ7wfMVvx/abk4DNzzXj
mzKcw9JX8jYIeBAR0H5V+2pZiftEoOwTBpe3yTIeyXFOgjrEi+n1xplwgQHsFWBrc9CDTpbYmmNG
bjWa2muURDtBnwU8kyP3BeFLaG5tHOtV7vmpVTwPojv0jVeeGUqsUFc5m0RGsYIdLDiT4BzA7Nox
GU55yzHdw0UXzEb5lurRMxmq7R48uXUcDQzBgMm5UfzEiSb87aYdjCvtNao1olaG+W0axUEjU3PU
iuxZrZl/HGov7TAuzMU8hp0tFVXa68vGcgf3gkH1pYuyx76NDaqz0vjL7fJfNmxPxwgF2lSYFBD3
xew/0IQloUTJrIXyFI2We14yGaA0+JbGrfs0dPrZjZBhZHiSe8KVAUtLCAlp+dpPoTzqi2K4TAs2
atAVm30eeMZInwAtI8OSWh3B8n2ALw80v1/Mv7xx+fsT7+kOqyxsWdCO7ns+apQPyFY4A57uMlGJ
xmTR5l99FMlvRaHeXG2GYCKdh2xZQqxPOTPpsn/sPAsYRc12ioSG1DoGeSgfLiFJrHSfBepBNREW
rIljFoFysNOPEdMq0B61E0AexnJUM2toGWsZ3meREjmyMbTCIiaISb6NTP1kTPXj/WTVUfdfikcc
UyyM3mTucjOhh8xsmcxY8TRpzEJy9V0Bcz2DDCHYneTF/tDQwVPj7O21N1fUmFKKRPjosPh8nO4F
3/CtCAE1KNxgh6pD5yXN8cufV9P/YteBfC5xx7Gg8hDfQbr/cVfoEIGWwWULy92DR7Pn2jpds0PO
hr/IW9HTHRBVY1WNZpWFB7txjO0UI4rIvDoKVPaX1d34bUu1IQjz2GAhYm2z3r+fJmkZXKp5IZtY
jkenRVLhOLup0tU1segkdE9ZV0IVqNE9Tnq9jxeU6qXD4I2o1PbSJ0b8l5MuANB36yxvCVeTALPs
sVu+P0C5i4kmm+bhyYwTgcyUYDH6FSEZ4uDNDdozJvI6x9bnB/r989HOAV7rg3mGei+2f7lcv533
1/eC1tjQxXp4le/W/AJ3Dmma+nySkbEGY8jy2HZNkDAGxLrLRQtNE+krc0+/szXDd3remzbWtwgK
EmmcxSNz/ZD/prf8hmqXYjJJz8u0vP3ljf6+O9kcKNaiBHMTBcL70owYy2Sya2c8aQqkA95J/VhE
+gV1LKFxjB0PNGBJN0PzfwtD76B5QVPxaHtJEV+05FksmFBGR36II6WOZIoBLFVuccnn8SHeTwh9
n+tmKlaS85UUzvqFFaI4M7HEcDTWO7NnGa6yFpu7landUnlfwrL7qS/IP6sZK7mmdwU6q7r0/LhE
EC5Ti+biKqyOmxAQuytRFtptgBP5p9U68igbQSrpXDi7zmzaTY1Z6Cwxp0ML6/ZW7zqY5glCHAyn
PNAsEMiDAJwsVZn4pH3PN57pkq7keKI3GiJv1IgfJ/HqPAnGwvcfdTd3+2GurOBegFQM9FC/iu6y
4JbEHVLat4W0MH/YFb1jfjBw5dMNiT7AbP+St5S4UZLvNKszjjg4fykdPcggFhfPu3qIYgIe7b73
bvdFNKVpeNbd4WVu+i96teCN0HYjSqtLYmjPrUlGdjShpXAs0BD1Jwb+KZ4DzzvZRL7cK+kkVL+m
EgV76gEbqtkJtuUSGVcjT9jjivDQWnL6y5nj95tfGlT6+I09KQhFWKuN/1irkhKHDGqulQwgqNbg
16xn6BoSEx7gPfHEzEXm///TLw0ee8uxGFI4vwUwdJFudsMUQ/nMoPdjnX/I+8E7p1qZE0VmJ/7i
iqDr4NGsqqwCM88/egXZ2+7lzw/VSkr+zxMfaHCOWiY7IWYwqf/2TJVYP4xGSYvRtPbaOG554SFi
C5Y0bJH9Btg3rKMdhw+a1c/+6tdYYGYfCUPzPqaZto/VyKjMHR+SpPzGQYTGsUkCOULHSSs4O3mM
8pf4STD+8yuU2dulIjcma3fVNJl/W+nd9+0li89iC9sWfBb455xg/309rZxJpYVo+xRPTeK7Wmyc
lkLqp4I4oGJz/2csi8bp/ltW5tu2npPj6IQLXFec0ASF8KsbInna5G6R72ehfSQpdjndfySc4pG4
w5zKlSRChD+XWkXzkNbFJloREOaUMVDoOjJZkKL3eiP8LMNAcetnqPULw5TUFqdEpqQnxDXAhP/9
VUeZopHHs8E5Lk5p7M47abe/Cm/WiGNbJvb3tt+qogXmUhC8TkL4gGwpF8XBktkh1Wrm2qkVnnLk
2hAh+NgT5Ltu/XXGLMRA4lSuP+6/gR2loNRLnZ+4kzmsCv2plB1mGZW+kCGKWzpsogO1aH6YbCsw
QaEVzRS/ND2bFqsYirnmtegKhMYauwCEvcCJP8RFJAOnwc7GLAG9uGYnG1PFr3dn5j/2K/SCWO5I
HJcTfqB+ZixT51bzSK6wQahBKAoCzSxysTqVTHuBTQviThWR6kNG4YSWxGS48Zwag/Faxr3fomXZ
TWHGqCBnwGrMljp7eIKCnFV6Oxeue3EK4dN7JlLbAtq0rqPzWD9aaQQMLiJmK7e6+NBhFLu/S2bg
DyWz9yN5UMlWd0r50hEV53sZdwPlC5N5JEK+nWvdRRNVf0kRP1Fc1EjuTRIjVEevqSuHxzBs9Nc0
0r0gQjusLC98wfO/zRqeIV1rBPtSW2t+DIwDtZ/1EBEweWtSBLMVoaRbYg/s492uw7albaKR0ZWm
APflXYm9fcYuj1vrwD0IP7eMEa8KrQxiGIGbqKWc9iRwrrb9jnf2QBCr8TpCC9lk4FjxgNKSnytZ
XFC5rGoneZEZyjOitOKA3LY0wLllbJKO+slrCPbJQvsVwZi5S1HXBFWBHzIjmbpzE435T/SRHtEN
qxVtKMM6uHlsHM3COkQU+2jUF3NHauxpTsYto4+sbIzPZSE/WmXx2W0jhKV9jK8UV/zR7NVeGxx5
EJGBlY8MRVvH4l/HuPrUYH5COMvZucytHRCd5NDGu5EXTXs1PfI2N52NPf6fDqWeITt0FbF/Ky4U
2+bdmDqvstyp8V5N9F0MYehlSo5+l3Lqb5VBQkmpEdjujsirhjz5hBK2CQaX2+juLg5R2D5ahOFu
tcROvqv4qx4tduDBIA/GGH3frOfEH5NTi62Vch2XAffrYj4tKGNeRzTipFbnMeIk/jFv+geMPAar
rW6jG6G74PSkjC6xmB4TtZLBB+JzCGlPD22jXzypgTEa8D0TDoNmD8PfziKZGxd2KJ7RC/DyiyL8
Lnd8nfS6lPD0rWW7cLHYeQFSMvKsjtZs1y+QGSLgdE3P8MTKt2Jhwlrmq/4I6y30rE2uYzlFQJAf
rKjyEA1F69Y7Q5budCSQKr7QLIkJXWMVanUeiFL02l6JrPU7YAj+wADrwTZhY7kO5yfiNx+4FQbe
gEChh7PgPAZz9rPOkIqi7asvepKsyhQMJznCyotXPlGpdBdavfmOBqS3bZxU7N0KNnSuVdERFiGn
TDtqXjnXbiu3tJ44MWFZ8dqHsuuNqye0FE/EM8Yd4H+qZ41pW9h1Q+fRULGm8cznj8mqIPFGd6fH
VJbzIwqqmDuAkNbRafbSit1HLWoNEI2gBylntxFizFOCD35t4I6nodEuKQFgYcSQrNc/V/VET64c
XzPTg7yGmd7v6uiGgNh9ybLvbAxMWFvhkr9J1UMl2UQmtk3EvFbQYbIYwgEh1KM3Ge0rbXljrzcz
Ib7guU9THp2L6UQih4O1pPtKoIQKkkJE26jOCMxFlnQGfv3c6hNxnN7XuI+OHj4ZQJ6I4GbE7/uE
sfbGzuGQSTWswa8f+lZsJ9xW5wQ1+WEYwCsPXBtNssUpT4Z4QGp0jY7FsbJmSXkGjrmvwaU6RuXd
qk539pPSVRBm6ZNV0urrah78qi4tX9PxpPUozI+EUOvHaC4+sOWzUKFR5dvWafR5bY8hCX3bljOx
hwVpAmXGMDiIensDHHa8T1PTGhWR5bbnGg9usiE9UWtqnmZdXr1U/Moi259FzDzWZEoTyknuElRT
ZcS8G+FsdZ4LjstN6Nul9RY2ALehIZj7zpWcm/Pshuqey5DWut9CemACPOL80oIoxyiAW2y5MpKk
0UaAiW/gJt7H2JZ3uGKKIFxAAeYeQYZKfzB7XVwpW9Cqwae5jUrg5EfWijaJGGyXnn0wdconHd29
IKDrd5Ws4j3SLR2mLl99lxMj3mTTUYoGz/n6VzMUBt240lqQ7pBb5Ewv93glhyXUZQ16acwI1FTU
T4gnHi0p5EvDUlk4bfm4zFUZjEM3bhdlYzgZMiw+Ye9um1CHwjg1xEw6Ei8l+eJYRhJAdSOqvIWY
L937aGdXK+mdLza8jVY2OX4t2E7pNA4vqNS2d+1vlSWMWWL5tXAAYCEjio+e1u2aULMeitKad2pQ
UMLmH2bSHFwS546G7lscpSiMph/IOXAfFu2T4xjg9CoDkltPZmEWXU163Deznb/MVh36eZRfzFb3
DqYCHbwIpLYEx6XbPhqNgCPark8W+9Bintg4tC7pxVF1xBbBrDNthq4dSLfS7WORQQWsGuvlPpbp
O5EdbU3ZvO/yTegoOLrBvnQlaaar2HqKBDCb7FKlljqaWc84OYwwWg+dhTBvnA6CVzGKejwTdRMk
UWxc5GCfFzf/0XSpdw2RBQkaPEG3qMdmEhkfI5y3Vbj0p8QI/Xg5l7NXX9GXISm2au3I5BnIi65g
YvJ1JEAaaAVBEJjT58pz4weJfcKYDffSKNt3FyEJ0Rq/3p3lEJs2blPEO7W0l8bt3I30IMh4HTkh
6zCkq4W26YfMbxrD8CekrbuJjEwOHJ4JI5Obw9GhmaZ17LuF8VTTHUn777rcN4gRLBV6xwRNySYO
Ac1JHcO9VWK9t2us7+NqYcQhik9YCQZ18TekxdOh7sQjitbSn1N4yqHdhyeKPHTyWKO3RuMqMjz7
OkhM+TUJhXiQS7saldKjqeefw2m09sxDjU1c4Ll38PoketmdlWO/eHm9zaxUO4UFwXF2RQWa1eNL
KVr93FuRzxB13nazVdIsbg8Gtl+To/kzvb3XYjb1c76gVxnD7Egko2S8PQw74oLiK3KS/bhgbwZQ
4lyMvsN4Mg7JGgsCir9j9aUtWFAwy0dbSz6yjKvTSPPotrAZC+StR+HGLCBddu0X6d1ondgJAsqE
iSACS8Z+TTu80f2rn+ynO+Akypzp8X4ORTS9zz0RXzjvC5ZxJN2ETaidxpNPatNCfqwToSnsuTnB
+FpW1x8RebR+JNzhSfPGo46v+aHriY3wIgllCPR1UMbOLdUtFWhFjmlmQXgHswChSpt8c4ZsOU4j
tHoMPM8KknaCzeBFJzEpSEXrsdyT7LbIETN4AkV2aurncgGUYGj2unNGh7DmteDlfRpE+9IU00fb
GGF6jzRv0zozbwMma9pDAGbmtEXMl7nFoc2oWvA2Yc0blnPS6svN7AEPqGLU3maR33Ai9QD6foUx
UaVoq75SD2u+MrtLopiONgtd0C4zjiorOd9Y3Bv5aqrCAdbWOI8GG7yxwB96sBv3G3QAE+fYuemY
ki0hyO+sauqdJT2BcQO60z8i4BY4AeJRxqmYizY2nL8THJ8PjQSF7NXlE2rs6pjE7sQooH9yReF8
HXnAvAVbUJ+35QnOvf5cE0GoWE2OSeRiP576FIN6uO4ZlFpTEZ9S67PdaJwHyxZJct3WEEqRrJ3a
ukmOcTE/Rs2ygliX8LMdo7aZ7M1YpcNjNAC+k2krrs7CrqyQfs9JbD6GwoJwTsaUMYr8MuOl9pLc
eyUQ8Zwg73voG4v+xayeZFu3T8OAInKoF8KJqR/u9+2IJnw7KhgubY/yt3fE9DyNyrimvfA+svt4
Ozmjh8fos59JztkN6GN95YDF98b5uGjUeVTYHy1vtM5aAY9V080y4Mp8mlQpmdGtGXop6dse6tBS
FdHTipSpFeL4OZssAE1ieik6oAVjNhzsHGM3bUP3JXe/hIsEgGJ4LyP4lX+4IjzWatsuCdv6Oi7o
TWxP3G2YF6uQMWIJuKW11rzATG1onKG5KqdjoQNfBQ4OomYgQxav8a7qOQ/kDVRUN8+WwFvTKo28
si5sNTN8CFIhmrr8RSvD2zFVAd6vin5LEsF81A1cEeEkxT5FpPcgKrFHzJOdC4ZNx87pLuYUN6eJ
IYsr1SN/HeLfdEbCnGV10HlINSa90wI1z11QhfpLyQzgPNOQvre3ljb+Xg7McD2cr5uiD9MLFmuW
ZtN+ZQT/OpbzVWm4uixOcDOZBTgewetqbUzimMLraQTklrfbbmUZtakkoxMPDoxVomRWVxNW/fZW
N0MblJGHz8pwoRF3Q4C/2t2bNL/8pG+/ml0vQJINC9MElDubIVrXsHLWPujIlyNJZWDPup+75pVh
2fQll1hQ5n2R5zZHW0C54Yi8PapL6q2yvY5dl50IQT0VXV6dXTLoo64hszKacHRYTMEqwTzsjkjq
0M/ukG3FG2iRxOi65RUmzr6UrXoSKQfJMFXf5tibOWqjy3IT4qvDAu+nydzFTqbcB5DSnYeoE6Dt
JQ2zSvYnjsPJRRbnOlyih6mJxz0mAG+jGJUgAQdzYjNklTHfYUmS65a+BXazaTz2jrIPSThdIwSX
h8k0fzlqlqCV3cvs4otoLTwpzZyOhxhZpq9r4s1CcbyzqSgomoZlO/D9HRz1cXRZGkzBtt6P4/Md
BMXZSOfB9wC+u/9gJpCaG9dwTjZDE6sHTfavDapFaNKK2D3XDinYk343REb+QAs5HKvpMkqI2dQQ
pxoEWI+ybofiN4OqZauzk5o3Y3TbZ+pzbs/VIFsk18EtTm7mESyxWk37fEJ0a0WP9O/9IfWanROB
re4cZJWzFjcX1dT9NlfNzaj7+VO/R1O+qfVI3VqE6KQWbp1haQlHl+doiLny4CH2oazeRsW/eLce
ypGgw6kvbxlWId+IUF82uCo2mdt9bHrxOmBDxmY0Azuxtk4aggmDQbRl5f9WaDEetNxsHkZe8+iN
8qNWeW+cVTaN5eYBtlqOuTQ1glyVGGjy9KFpIY+vVaaCXH1vMuW1LY4lKaitweh1kexd+tq19Ib8
2pgxB94+fwnFTwMYF/bwZuZYJQ96U5mf3PArFMVv0YRnxnLGEDp4jj/SoOyfTOHusFkaftiSnYSz
7RDhjskW0e6sAXZM7MUPOAd/EPeKdYPGwMY2GrkJOxxBCKZxq5mvmaAlZhi9/WPZ2uWbtojooYpL
qh3XePVymyAF+4sY5HAzk/yodCc/p03xHCkKL0tYcF/C6WmcLbD0jkZSV2aDQk5q95h05rnto3nX
jkJ+HQyyVbSZmIOsFDdq0Qu3fGW305HusOlrCR7j+wmuYnU1EqYXCapjPpLn5zYQRgeGeYhfMFh0
UMcG/ShcmRi9e2QB48yz2qJYjR3q12pk2fFa8bnlXt/E0dwdxTJMOKu0cufp845lItkn3Xg2Z0ag
g9Fc/wFBrgIy4E+Tn4a6wOBAV2JKIRE7ks57OHNvDj0647LCzpLRrCzSF89e7ZUtwkHUvoHbWJqP
/q3eCi0ELZ8AvXbC9AHX2Lghir4EvYNFaFmmn44NnG/RU4+O4BSvXsF1QW9/1GmiDrBEsJ4Pyzct
gMuD48e7EgQznqBLj9tJxIN/x3dBFYCdRDZeEJkdWUsmzdq7aJJBcXayaV5uMgnQRUZTYDmkTISU
dW5Zt4E1cuz2csoptiB7QM9bYizfdEO2M6OqPA1d9rXv7OSBo3yzUbZg7+LcdIyr7mnsPHEUrcOW
Muv3pimdvPXPdDVfiAaJfCHLYR+Nwxcicbr92OXlNstsep+Oo3aeO1LoTatFpRsR2sStfrjv+H0H
SaKqhr2i2moEvjDuSWyoQO0meN2f7dY8Ehk1D45+xUSry6k+lsSHsUSAF8OqAdx0ekTi6WwcxaRU
V7upN8UxZJHtXbs9L7r+tLiZcR0VgJBeaTi2x5Fnh0LUXYudvAu/qRFqgqt67uYGyIYryV3QvTEl
P6aPtotrB/k6TNTx5lFGjcjpqyZgfiKONfagzQIx4xAuGKuMsHnj/8P8Yva7LkmMSzs2V3Oc7KM2
YwCnl/7onarbFmKLTbeopjuF0+WYZnrrt0bt+qbdvtS52T7nKrWOhdXRStSKR3W1R2k9ySy6KLf6
rruEZdSD1QQu4gQaFW6/p+NrvDZsVceSqUelqsdcwnIbE9x8IRsCBvMjkub5OcnBW2Szu+o3kof0
OSc562z3ueGzfDw69gwuYGyirZmyRC/xbF84iQ7zjR6yLxQMjxTa6ROaVYZ0jT1vpD22PI3ZfBO4
3DAOwzvGBymeNJfF1jJb9xACmdnWPY5GamXJKGK9cxuoMFh9+wD4KYAuWUYMwluLzIMWRkM9xrti
Mp19ZvTsa5pJu9pL7C/j/MONcWdpdUiJSVDNVSctOvTKt17SNJnz17YwzQ/msOA2Rf8I1qM+m3L4
Qc0f+5imCmYWS3xjt/It2ywvLaCSvcC1vaGtDVMhsp6VlLuFhfOlYjGaY/ckOTTt48n6Vjdz8hG9
wWfXqHdgftVPSb8zyj64pSsufa/HDxYLsoGm7GL2jA9c2i0HWS4/SVqNsTbkTK7EYH0Mwy9URK8F
HaPnKiJqNomzW9fnOpOMZN4vcYzBdEwI7I7As5a007U0nF9UrfP4dLPE492QZxOOEuQdPSkSldon
PF4fTY5AD6K+aGaiB0Y5Ey8zx1nPNOh/2DuvJceRLNv+yli/oy4Ahxy7fR9IgJoRDC1eYBEpHFrr
r78LzOrOrJy2aZv3sapiBUWACBB0uJ+z99rVc2J2jVcldfXmLFaEgGyy26oq1LtBy1/x05WXqWi+
5x00Mn2ISdsZFPtlnvSFUDcrN8WE9yMh8myjs/TaNR2hMoVQmhs5XjooSMXWTgMI3jGiYEpsawgk
jFXWAiow2yo51ainD0E0UwCc9MOMRQY/DzLZPUpOCl1uugRg5A9DPL4EhTJuQhC6p0AbjmIpjVhT
3zPbZjGXFfV0g45uutEZyjxlJCDU7aanpJPGpZ/Y8Mpg16pqYLabtjShu6p/CLFs7qxe5cux3J3K
oHtQ3b1hpeptWoTbwi60JxkOvq2r2VtNd2WbgqnY1IXWPtlVtmfi7/UWbveVH+BV5nyEUAMqUvnQ
yultAHryDIHfzxwXOjqJP2mbnLIZGZmbmXu7hT7FKt6x2mMREpHu8t44QMhgpyUd43cAX9dZ/vae
f759u/SrfoX/nX+4XvtoLbdwq44ErFycx/TF+ko1WC9XRLcMAoM/JBfaRl7LDCLyojXJyKbvMgpD
B5h24I3r0+DcRsMDOnbSOuLaQzW7NTzfv/Fv3m5wlq0+yPcmQGL0R1/fmIdqH12iS//svIrvYG+Y
9ZYWYEHKOWs8otyN76vW70xaH36SbZzPkXYVsRHpcboMF1Jg3gguohmZ4ImyYT+tKVwHjYcTTGk3
3bCllo97FSUIDhL1JpyyaW2W4WPYlZsGIBpuKRqVXemUO0CI/TaIOwMrfu2uYzER8zPkN9juihun
C9+GIhv5olo+fWvxmTARWDGdJfCiSeydzItTmvTDR1ECA+hGpThPSO4u3aA+zzLfNEOfvvADoRh9
IZljRukLleS1WSNBSMywwltuGC+iJ/FujpluxvlRYPjI2YmHl9oneRIO6+bSDh6OzMMlAVwVPFzs
O3yVVTlYnrmEi15vfkHCL4/ZYUwdscT1c0XA20tK2k8i/PWnpOHU6LLspNFOO9D5OinhKaNyu6mW
LMmfKQC/3a3pjuxms/fiJU2zyGxIHqGsuNXol23G1Lm/PjMHlrmOzJoK8YLsDwghtGkQbq5PBgvK
v+qJsVj2YBh05ZfHy9ymCIcH54ryv97IJYEsWPIafj52/QmszTLsc81OcS1ry3s2OdfrYA6WVIt/
pmIa9HTXcomVBXV3CEjy2k5tWjdHtdS7bQHebTZJRLtus1lSHK4//fZYTEgqBeu0XtMnfZrzKtzU
to6RqQmj1uOCBhFqCdVj5ZMfGmydaR7PW3SMOkMPKS9or//MHL0Gj15vro9Jm/SxjFqjUhIGcr2h
H0vtNLomj47WCO5GQSIhVEb93iQil3kQsXXLGw20939oB/83Zvvfkv2RVPwiLvE+2o//+HbNBLj5
yL79/W/niA+ff8sy+ivc//p7/4D7O38AktU0ZKy2ZkHjR5n5D7g/mH6DToWmm/+k+gtCtlWa6rZl
shVE2shX/qT6C/UPLvO2hv4Kr4pFHuz/JGRbx6X3mxIGeb/rLntmkfVNB+k3HVxkR5WZlBjN0r6I
du7QvneGdeNmxE0Z+RgcHE0nvL6fScNCahZH+V4SEYttNVR3ta4LlngxbODpkmCERzY237pBSwtb
KT9I7EAioHXfxixAqkZIM6VGAOGDHL73xTIVmsrb1I4RIcpk3rCGxIgNckhO28muOz8ERC/iV5Xc
xgQunYfrwfHU2l4az0TateJ7zVdtM5qwd4YM5uSFhSAWu7J5zyoKyFx37c1EfY/S9irsvshQhOvW
MR6sfCSiM6K+J2SYeMGMA1IN5l2GPXzsSoJUlxAASinKzlq6fnFCNW1W8nwTgxRzlSC9SRQzuYwm
4hRjpsYU0V9Ywa+YDlomvyi15lK3asVj24po11bBWyji6MYt+vDGDkjuajUaN/YYTKfYngcaR72K
kT7bo3KFapY3pQ4fTlH8xkWPidZABQ7b0PKMbHYOpalvinDnYMheRVPannUML5MLV8pM+vPUQDku
qMFlQTRcSE99cCx4qXqcJA+O+jn2xR5VdP+tpqc0NwELqI6Ku4vYRtECZscUh71q8CoKapuhgNRL
xSzzEkt/zgPH8HRtetTKfEICULOhooKMO9l0enpypcz+6AzDeJltPtBSgAgtxqTYL709c1bSk6tV
aBbZsHAUgZS8/hBhgU2IV09teGMWs3sco/ssSI9OYFQMfApBYWwwzirinIAl4OiIGsxOcbESpeLu
pjo5EANYb7GVKPhxtMOUcqm3HUk+Zxt96cGFH8kAXZZTw583DM6I9v559/rs9XXXx/7V3esTgRGr
WIeN0/WegpNgnfVkvddxt8hC/voe1+2V12euP84ZV7pKWvc/3/e6G0ZM3Mtq7l4q0WT43v6yo9dt
mpzVVFOQVP33u3f93etvIHkhrkDF1XH9jZ9PXO/KWFIVuf74y/79eKUyP5sW+lYpkwkC5D9f+MuP
1xde32YG3IIMHs63nhVraILq6XrTaDpO0NlBJzlM6mmApEpBmhrLNVbadM2E9Q9+tuxEES355UZB
vAT+jTYk/neCn1JjmfvxGA0ybSMCNFbD2/V3ro92DrYRASSLSqFxMDHK1mpKppquM0kScdXspv4U
KtU5Ggui51xOJU3NlFOAv+50/Ungs/bJkKjR4o/tkU78YXCHec8ijmQ4JPp5UmQrVdsBFREn9MTi
pCw3rhnpJ+oZUhelx2X9BR85yqblKb3VYRERhBHYynTMFZNDbely05eDcZLSMk7Xn6hXBPgppvtF
IdIIPmCFE2uGSHCSudKvA8SSePv+8ZgN70l0TNnG5RVTHXyp3ZBCUiJ2dAWsY5nlxBYMrIS1MKGv
shz3eQyhA8QlzccQNLIbbygpQ3olnhdHo6Oerq+63qhIJH7cpasXb8sheUVwWDB4ph9DUGVbAS2e
2MspP8w2VDvHNY+Nzn+gnncZZOFWk1SvjPwL/i0M40SvbnJVK2EdJM+gXuGsVkO2aXCLACLIdKz7
lNXETF0XV+p4mugEbt2seMzyaTwVy80Y66hhNSom+OLGk15fhn4WR0JRssNghjfhJRoMC+4B3Be1
L8z9GBXgFnO6istNP8bwsIC/ow3R/JQevNPAsM5tNthHdYKbLSnOIn9HeZ2e5mCrDqiPampVG/pi
80mZtPmkEr9xauIs2c/4igED/vk4uJ5qpRoOzM/lZfFy5l9/+qywQ7oOZPt0PyhgBCJJXqBY+r+5
SyAUdQpA2YYKna7NrLUK5U6L6Nf3xBmcApc9kbMS75iko0p8IBKGYNqMXs0ILnDKhp0BBrb0QJIK
P6fbBeAM4WEpzOfriVULFrGEK2N0cIL0XBlFdp4bRMXImOrN9a6hNM1mwpWx6tUpO2PgLLzBLmDn
03C0mkCuwM3cYS+61F0KttoGQlIk5AQmEr4iBK503yW0yYARLBQOqd3aJjpwVFMvEeuhHYjQW/CC
2u4aID2i92QpsGRdj0vembFMTqcA+6ash34zU+v2q1agSPwZhX396ceDQ8OE9nr/+ouxSnTbj1f+
9vLrXZ2PZ4OF+vb61rbe2gDnIqgYv0VtX9/vuukf75IzcW8Cnayun3tyfb/ra+YMPADmkqBcSyuC
PPRzJ355fZ032lpHyriW6hK1pVQNKVvLjbOss37eZQr/Xx67Ptv1Rrg1DEoQzhZ3qU6+LgCAXNo3
oqsoaaejT3eRL5z1CUjqE3FG5akQda3Zfme51p+7GPt9AuCVxf2riQ1/5Lju0xHHlmlg21mM3x6V
5i3q7B7eT2J75WjxGwQrAiJJ/XGOWAyn6bTPSu1Fceu9RbguNEbcu7Af9FCT5OOU972V78J8um81
DOF4N/iblfBWoTzVJQa8FkEuaaGBcekpmmGa9i2ZaWukwqRqaDMs/BTdZRSQfghuySaTU9MObtyg
fBqcak/hk043y9+mZfMFTXXLpottSv11yGOKL2Fsb7AOZGhjzrZeoZJrm0e8Ixj9X8K+G1dcl9sd
lEVk20Y1QlFxbmLE10kSQpDKlPeszHoU5jS+5OjsqjDRkUFpmQdoDuk09ohTh3IWpypXTxXOmVYQ
EBmre3rR3SrvG5fyUd+sIUFFa7MI9gkQB6YoZuQH1bjH2EIlMwqhqlRWgFIi1plIin1o9tPKUNXR
16pGWUFkAFbXtOOqQmzgRc0ADYcZWLDUUBNh3yl8DnXUxLtrNkqWSJUzv6GXHYYchCH9KPtmn0zm
tpNIvxLxNVrEVZn6YGmgRdA1nCdFAArImlcqdUjBAqP3I/SWyYT5IEizeg9MPfUiRVmQ4sljqSNp
HGcKUO1svcu5l7iq62YzcHoyF7MuE1jgE+3m9/zZ7ojZmdNyOygFqckq/ucr0W+0PwebkrgOtjVB
yLwtrXElXNCFVFAGTx8UJhUjYDLY3vz15buuxqHnnm1nuJR2GfhBR7CMBlN8HpIdveZyncb0ypz2
BUfat7Bzd3TWSIgMgPVGnUXcr9hxxAQ9MDmu1KMGjPHccjq2kasi/3BZNKSUrgpZrFJo5kah1k8A
h0I3I5O4+G7D+4Em0KlHNKXDkH8UmKy9Ri12NSBeykTtyY2tk1p24RlQ69atOYIQWtaIkbE0AtDp
6XQeRdTTyqPvWWnifZyn6c4SDQz7pD5HA+cSHc0ddmv4HS0nqFOqt7XSP2TdAV2bhmTZYvo8m+Cu
AiSUlrGMye6TGyqdX5HbAO0sADQoiK2kmisEL1RNhwjrOFOWxAnpJXI8JYO9RNq629Dk/y4AUF0+
aZX9bMQ1X6lA7vpaFSSJ6LuwsyL4TJjncvssp7zyXPWA6iT1C60gFol9NCm35qbElEsMRCbjbteJ
YaeBlBEBs2zCWjyh7npKxM+u2T7Ru/kYLXx12OMl4FBdbIEeVcIg/rNlWDHxmaxy6ui48qCiIuO2
feJOnsZGYKdooAOXKdz1ukq2dHysmGM750Ci9GFr5gI1DxESGwp1xjFObi3yn1ZVGDqoWImXKMkb
GhEoszgCMe3K14Cq9n5oxteBcDh0ze1NSHv9BNHqzWmhWwM1IH+KzCLUtvrOGl3lYwzrdJOjKgug
N3rZxH7HyGXWZpVFfkYwWAY7bWPK5NlMyeLSwyJa62VIxonL8emmyZ9ErKCuqEHpqmHpRY7UfTj/
52WKQwuHmPA03eJMbVcwL/HV03QqpFwkEtNMY04506aIAob9ROk3WlsgVx/kPT06h9Z1D9bV5nxU
6Hr2kwlsULOJuZVIdZnJ56OdrMcPR5KPixnK3ZmMIUqskxiTQ10lcmBa5ToFvaB29476HXJ5sIvs
jEKilBghkoq/vSMDHUUmi3AOra5t8ybNNpONsEHh04jNgeziqPwqzVPcfjoCuqGBK8HLo/GdFSu4
KfB29PewsTohrUumdsFuLl1qw0HBGSz6c20TbBSjuyA0iK02qjhrXbYiWLEnZWWmMZsM9+FsvyHB
oUxoOPAdlhGvWWqCbRW/annd+mlATZv50yyrZEnYCBefVsbAnq7JRFrytMCu0Wv8KruDMwfBA7U/
GPGXjHgxkt8kqZnS+E5UybUQ3u3oX6ERsg6MVEO4ct/E4pFLSbOwFYBrSh0fJvRw9FkYmqu3Ouei
ZLTt9zLCypFxoFGH9boXLsvRUMdQp9A3ndPoEeY3K4ssu4glySRSsy+BxhXQpQGt1TDnKxNu7gAE
sSCwYOlvSQhigr6MgTWeDlWHbQhQH6j8fJ016Hu0XL3hLDgJh9zCyLnPh+Qs1Xs5dGeV3iU0IwUd
lazJgEkZTlTjTerpM/6P3Wxp8codEYqmwHHnnvA0a+i3PXEarDwrk/iJ3CwLD/IknAWc1KjFMAwG
sT/l1ruRde16qYbGWrN0Ur/oJDd5nTG0mCSiY2BX+VptXHCwxbpKBMVU60LWwbpToAbXsWOvjEkr
N5fSKRAFV9ZD7qh3Sb5EhoXhAP6y+Zrmcoc6Cz34aH6x5lC9N5RvTtbvOuzA92NlEqfNasgibAOl
8K40+9c6ZmLhUPvXJTP/jORN/BtrJan6VRZKpsgzmKwlPgNhZYF0ZkJL681l9G2ojDerpW7CIELC
eBkkAFt5eRAc04XOnkqdDxEYtuvQ1uHCSFJ3z7BbLvaWzBnXcHJAh8Xhmx3hRUEtuBIjhS1d5I9h
TtFGPpXZ/DWcy4TE+6nbYF57nbHJ7IpwySaab4uCzzWUOPNZNlAOJ9mdTg8A1QnPA+XikDiTql1r
Mv9i5bNXx3T8S7aq7AC0vyMnSjyzXbDgPcTruEbmEkeIMJAwZYlBNJgxzTd9UMMmSYp3WGi0Z5P7
aUB0YaIOjVqMnP1Ub9upNqnEyScnphlynXLpiBZXRs0FWotZnabL2nc2XcIlXOdgV3KLDYwKvHkW
EEe3aQUKwTX7TWVZ1caV0cZNgGQRXbGG0R75dTO/kB9XrnqLJdCIVIvwEPd2ciZgR6Y49jbNRlTw
OC3cYFXV7rwdwURjbQou+Kdvp+G7Kdp6M2ZKDikrMTbOjIabKKaXjsYb/FnjIe/U5ymsxdYJWcLH
3RlpmzhKcUBXMezfk2Sm8WURq4a3hKxL56iPA0ZRHX8EIcCvBHJSZDftb0pbfJNEoyz4LndVhpGG
vK6I/TDTC/DJNwVRO2C3KXUoboAY3GD1GTrR3nD2Ruk4O0ei8g/gEmMmGtpTfRc3s+pFETj31Cnm
SzcbBOgQQmVXJGEUoFSPVRk+7YRavJeWL+dU7JUhvkSGBN1I3MQ6Q12Qu3Q9CDM0kMctMuCmDZhf
BzvdNuTtILDYlf26yWrrIeqM7zpW6dUYSZMOH/ABhuIetqHanJjXFYn2GTJp6nDzwIypzU2M6XGV
sijdAC8f53OH56Hi23+gJU7dgT99isft0NkvSeAyu9az3uuwBfiJOGnQhjLYMYdirkc/z4Zoj2/0
DHr4KS8qRC2zU69qNyUK1sreFHN6aPsm4kpb0W126zeK4dYeS26M3TfRv3RUZjxTn6N9K/TnYaqO
NV1aT6uFQ/jSbapBzgMcwVW3O7pxx0VRkedWlgQO9aiy8LivQM0bvigrUpToVMdBQYaB602jJVGV
TnBN0Hqv+urS6+G96hqZ59AEW+dj+6jKExGlPQwUjFDNOPuZrnH0dcVEhw2TVGYQ5Ixx4Sxh66JU
+tIERA21cGUSkxUOEosbu6ESiEf01spUcs1SrPbSvJiGezSz9qyF7A6TqjPHCXx2cKuHGKSt1nmZ
xgY3ZdE8l+5wn5TGcyU6ZrwtkY+5ktynGjjVsJxMP/W1CKN8+J4OYY9WMO29JAbzbLkBpY3tNA5g
bwJnVyrhWXUq+zh3seWtSjyOh8bBdaRj4WtyVH46GbWAVlZWbe4rrScgoMtv0gYl4zJalCXwWSkC
sWuo8oeboddfsdLE62BAbF8K/WbMQbD0YSKYSkvHdxX9a4mC+cgiCBAmxf+StpU7mwUInn09sjk7
LI8KgRU4GWnpojd87qldv1ghkoxRODOtuhWaqfyrSB+6KoHxKKWzbZ3kPtLBZ081jHu6pIZXym8k
cA2nSna43bt1F5ejp9qQmZ3SYfGFxtFHV5DzKebZBrf4bsy4KBL1xKxoKWG1pLgmmc+qhzh75sRG
RkJZZZHO1Y3FLmgoLlgMHcCpknUf6mRjBbfSNs5J7PQbzmRzj1D/UUekXDuNsw4mKEWpqzzarmzA
9RUsppt9gVTEnYkZHdv9EGc79CxHpwAR2cMJ5dK6sPotGxmrQY56U9O9HXSTaT4lUpTU9pZl5Z4w
ge+B2qe7CNk3IzlyiBx7ED5uJh+ze6i6GUUi0oJtz7XQd7tkXFcuAuGuaB/jptEPTciiB0S1dsz6
GhcKBmRDJZ9OIgfEDLRByfmoWQKDddUSNAHpRfYL3ayzqMXh8lgtxn0kqV4TcHnv7EPfNfnGjiYm
wQujNOWE0sgAgw9SQWc1kbtFRuZjMOUSWMZogDFSYYChBc7VkthhdYUP+5ut6hEqbfkWxTsH2SsX
OyPehJ35jlyW8QMmqpYECJ1t+2OSZbp2SD9uB/jEHQoMl3rzWqJfX09FzBULVylHjKWNsFbTPOz6
0XqsA5hPRBajCGmJtjIZ+kvUFRJh4zHInWcZ1B3HOKdas9CWRcfiWc11YOMlArcmvCPAEgUUwu1R
Vav1XL2LpD1ozXOdYr8AT1ec50iZ+IhekylkNVsrnzVFCk0dxanRKjyFM0gNuXGyyr5XUog9VN8P
bT6WlAGngDKE8c2d5fPUgP7PQjy0fIdwC4tFMtBki9fqea5uwAAh7Azz4oJhq9rMzM39vH7O4fFz
PaGQYyvppjUw7KXwwKBCox7IYserZjXY9kP2KGTQ+WPLtFRX85dGUAOe4anMyQwyms62rvo5TaNy
Su9CPjFq3DHX+YsYmEK3KjWIkejozrXujCr+jnz9ts/6R9SYtk8ULC3vFog638qYBVfvi48GvAom
NQtHQcSCdBZWvTam6DFlZbYHRXAPzeaQ2+M2cvRzrQbxlv4f6WJIIOMInZDINjQnn6mKYok02vt2
+ZJSj/Qm1ovoWIzDAAvvONir5BO48nKqGQhKh4k2nQjcTYRaNe5Ije5CY0uA3M4h8orWO4Rlt+XM
dGmpblV72Ayx8TxYklA3s2FVFs7f5wEha6sYfPFR1FVfAtlvRTg8LLjhTo5fzbkbtyF+9NqpsOoQ
8YeIDB6iWHDhgfsdhARZ2ZX5PotUI+I2RmKSNtOa5sktp0XrZxNyI5QReGMzdLnNcnV0JuWi0phd
udUnSH9EduWjwMy1iQKsdx2u6rpJ7lTVeBzScUltbDJq9vZLpSc0IY18WmWab0OLXkfzp2bAaxjJ
yQtrF9WoyVJR1oa+AofqE2ccn5CgYF8cWekMxS0RZgHfaxdX6YDxuRTpay1E6YelJlD8Gs1K06na
UmMh3TR33V3WYZ1S8dBLe9qL2mZqrXqxNL6aiv1Yp91tqkATLZLxIwcWvtImUiwtgcC5bc6UJz3s
pOlOyR765jNGkQ6wVLzjg8CSR+9VizpM/Wqj7q3xK3PM+MG26DaaXY+3rNh3PZFMHG4W5QMRq7Gf
mCaLtqhj+kwVbIWnpFm6ot/mfsnHMBAs2czIq6ah8pJfsKS6qxDHsAewgV1jxC5BROGULbSdGfPn
p6r4msgu3yDi+NpCmduFVQdTD+WkN3UBjSumlyubwXM1KpDHUgY0T2kV6pIyh7BVkDGA1F61ppoM
FeaH6NC3pSO3fIFWWjx0BzeNoj3+340T4d5OUjTgcTU9TS3We/r1sBZIu2ujCvVnH5OSZtCDKpxq
G3bscWHOpEnmWnQylHMDyYvpdXZrxM1pyike1naCCI7S8UH0VF8a8VKg0PNJqKL/YAH6Yfpq4qKF
FGxAGR/ADWj2jm8MVYM2uXNxwqD6q2u0+i1QgUzZVLG2KK5dLBuae2lT9c0y1X6tYe/u+8I9Cesp
jdBjpc2yPIqxCeVq5zE+bTM1/2BldZ7VvT4rzu1QuTcjqjfPHZX3tqQW1lMp2E5OJtYibc4Kvp/1
iBXJn0yy3Arg9CR+3vT51wjd38oc9nrDdbMRBIeA5OByYnyJrC7zwuJBpJehmzCLBIjBy0C2fqkA
N1JyIyCKaoICTJVBUe4dsRsaqA611sB8SkjJHUvq5urFoVq6zYnH4YQamNSn4hwZ1iPa4a3ptB2m
lZRs4n62AU0iXwX1wwr6ZAWUO5FnF54otbvcmY5mjD61RDe+j9LxrIPPIymL0qMZFUjHS6rRiAib
MfJFlN/Nif5Bb0pf2XCVp3GT1UjdtCSiCj3gL4zUzzp05T1jM/zegCKKS6N/CWLbpCyUfCLeIsdO
L1GGBQyvCkZyTPydJBtHyfbajE1IF/2Fzn9DFwfeehxrzBpQPW6mlEJ1XyV8F3PY+2P/QiJk689t
wgFOOvSDLdTpqg0BV1OD0Dmp0duuwyqN9mRynlsiywMQeEFj9K/2ZG0VtR8uUYOR3rBaZTOpZKiN
vYTVhWNqW5DxdBiITVzTHui2XMUpfzbjh82ZQENi16phz/nRoHcwUrm29JMJqmElp+KpW/pEV8lU
t2iuzAxa+Q8J1fX+9Zl6UVT9fM31VxypOMnq+prr/Z+v/vlYRBcbW0Sk8lVgCzlM6nmdzXG6URz9
4ZfN/HjXf7lJJwVKrk6N7v140XXrXA2XLL9lh3/ZyqLdA64SM0vDBxYGwa5PHMmEd/kTf+7fj+3k
qO2gKLuwy5a/+Pp0XXfka5E9/fuWr/d/vPD6lzSO+REiuvavmw4pPbGFf77Lz7e6Hrjr3TDLQ4IO
cehe7/48oqqp5dtIaMeoVp4CIOJ0G6lVRnH5DiwBJ7NqkbUhh5riXR+u+lRh5dJzxRxJrUVRw0VX
x3Ob9SyKmTPf3cCtUT1nJIM4FoR5qHD+ZEslDAvfU8oIF7e6Z2jyC0t+bIBFXKEu7waSJyaG+SwF
8037HqaMEnSxN07kxlt5/uR21W4S6FlM9OT9Z5+iQTfnrF2bXXKjqpQhswnCyKTYIOTlCV3ysa/i
L0sLo54ALMddeS7F/EFCApE4lXkadGProiWBhAP/e0Mgw43I0PmmM7BvEcvBIzsiXnKsVkMWXFTB
gBrbKAQESXasjzD5z6WN7I8JoHsL1Y6aa79gfyATxO4B7kLmR8Jo15G17ejFr/I0PI/R3K8tK6PR
nenHoc0+sa4XXkGLS5S2L1W8g65ontocTJxMaNfYnLQrkY57Lmw7pXS2FNKwDVvTh6CWNw3KKzod
hZDT8YQ0Z01sGuteB/C6GdXbkqwNPwzFBn3oG7IcVg7tJoBGgsCLnI6xCfxoqGmZG+Vzllpfi0GM
Xl9NXwc7g4uUGAzcouhXseQaiGU48/v5NZT6Y5EyvS0ZyTCvlMTFvHQqVdCRsDh437quRmtUzOZu
SABv5xpEEKemgR5Hc4nuyNlWKjpvmAJBEGke+ckgPASMoq5lNO1TlhudrWn7djDc1ax0r9VAtoBt
JI9DwLzCKuM1zZ63GWQYhTSbdhS+OU926efERQ3yxoLSx+qqRdaA3lT3IgNqACXOiugQnIB05bM5
v2EYw+CLeMFsFWUdZyY7X7nANIM7OHEmPTLExGNjPQ8kCsEYsoBmpNWmnTY8S5sJTjqi8OK2nd3n
Zi4PIFY+sjECS0DX0giBg43IrU0tNdDy2NC9F82TVdrND6Hml/E/5bfi8oMb+h95RzZWlLfN3//2
O52SPq6l4xUyHBCVFoqT39heYWBMadRRnILdKlZZr7gHO6GzEGnpJVVRd0RG8GjilyCaOSfvrw2D
DchKa5t1RP0qYt/UOmGHKUgGKbujlinunTFOqzG0s9uEE6GwmweGAvlvdvx3zt11xy2V0wEIsLCo
+/8VYjVHeW1N1Gj3NIKTvWKZyDUo561GyBuwNMlKagCPkHsf3ppxSJiaIEfjF+nmvzh4vxMKl32g
/sF/ixTSYZb3132Iqii2xjCDjdW10y3GmH2ixeGemZ+2dkGA7QrwORgSHxxQRueoUw+g5CCG/BuY
5O9w7et+AEpz8ZyqjmZZv9GEk2KajDqxJZr0ACcInt794pJoVAbBoYlf+xm5cpFaj5ojyVRPtJG4
PLnuS1T7QaOce7etTkzoV1dImUQww/Uq5YpOjIBvSIZpFKHaOSDMLDBMjJVDcy6VhqBNm344jFWS
MpFP+0WkfVhO3+9GHEiJW9in6w1R2vapTefX//7w/4tzF64NzEoQGAtZ3P5NjNqprUMiXSj3lqYD
LcSKTuYXaSGatDclhobQmHGYVQNrS/w2pl7uySCkv5/OTNvHU55JovjUwdhpZtbv4XnhMJUh/tcy
6Ld453WM1MNDF2Blvu75/8qj/6082nbQMv+f//d/fwxQ/1UeXeTtR/7xV2n09Xf+lEaji/4DaJ1l
G6qm6UI10Dr/KY3WNOsP5hsa2jkDzK6m8k55Ubfh3/9muItC2gWzalFohujEF+RPhbRh/CFY6FG7
11UTnLOh/Y8U0rBE+c7/wmdWTaI2NAYkOuvOQr1fQKu/wBLLuYASFkzhrTU1dwFl6aWzku9y0DGr
TFH3c17YmzhFm9Y5sZ/20TvlwfYgRktjVRzSRA6h2eNW1GY8M13+3aHekpat+aY77T0O2ZgFDlF8
Uw+kR2NyYrduDlnZfm7M4i4bzFs31DFdFpRLHpOp/ZxJkyvseKYqTAkK3fVbmIxfcmgEFqLj2xTL
5N1SU89JhEmUhDo/7kNsc/OOq8/IXN8gJRIgg0gupNI/K2b2gssl2hbf5VD4QBS2tUNhReuMHNAh
1IAqpXYgg3Qr+TUUhhS84ki+pikznMievo4GAAuO3ppxiuIS5B7CYVICzSbgSh/jrCZ3WVv4nYtJ
p5nrGI2nfVT60Nh1c6Czpp4oGQ0shiI3+op79Zj36dJbgl3Ye5reqFvVYbgbcaxHi+OJXBT85sW4
1Us6RyacejXEuhKSa7cCiOuZDn+5MXZQ6iJgd6a1QZsQkYCSOV43YD9l9efFOvArOt/UV26rPPP0
MjG91lhKKsJ9UAA7kienXtoehXOnkDk0JyH++fKh4RyAVQI2WzfSV62mKVLp6QdGUkRPUShpl5no
zUFkQC52NiJu3tyY2Yk1i8KnY3XQ3WI4lVhFUFf4sUZCfJbWxSayqE1KjkBK33fwR4RdaX9vzSgM
6Jura6DIExQknfSjeUY+4Ey31RDWx8hJv8OkVFZjhjwbbi7cNgPpK9tgTfhMD584bBv5bZjqH7Iw
x52gajzGhPalcLY8NLMBKppq+WDHG0VUyJ3IAhyjRcmZQ8XJR0fbIhgg5lwlXtn91BCEELJgv+cz
8b1FSM+pnzAC46yigrMeRPmREbNGnQTymUo4ZqXViWfR9tpQJhW6dYD5OIAEjwewFFVEWut3F9kE
YJDuVY3S2f//7J3Hetw61q5vpW+A+2EO08pBWZaDJnxk2WbOmVd/XqBsU1vt/ffpeU9YAAmGYgTW
+kI9oi5GNwG9YmhLBuAUdO6Cc2uje/SaKG12inNEHuwQzSfTsKYrVXUYpYT6PbnHnGgP2e0w/Oij
vHw2K8B5bWQNHA9Z5zjTGF5pIK8QBBijh7FZo8IQE4N/tSpUZAiEqPWto+DrCDvIBbQGuoDn29E2
luNCMQMOFtZmcpzc4pNnCJUARklIMPjrGi0LAg/OS1b731peYGt11pR1Pem7aCY8M43ILk3EwfPx
Gg0Pth1jrwSxsiNxN3CrC6W7vtHydRnF3U5DObz3yvIAGBrhQmAMOagizTiFWvy5stzx6DCGuauH
EqoDHmB1XwVbE0RzHREH9MMCud48w94mxZ9WCE6OTrBX0cVYua76HEFQKhgeTa6x4w2MCZX1jTOe
o7RI3iAZ7lpoHDWqxKu+dfqdEuAImZvHkXu2DgB62oBU1UI/J9Hwktr6rmhQ5bK6CMKpTbTSVtEc
geNJSr0vhmOsh59RRrlRcWwQfmqCWsktFyWokJkpFA2XXLdHYhXEV7ElOBbsUOkc95AZsfbyh52n
eA1mY5+DAqDJgM0JNHf/lgFYSLKyq5vpOBIxSU0TbmLf7nRTeUG85iFJwxcrj27zzLBuFUcM8JAx
YAQ73cfddB0+RdE2TbVpg8lOux5V6B1Bi+NNU+xUOwKLyfCqJRB4qNFZgr+6UbpjZ6X1bRjryam1
W49cFH59qzyahErlPNQIl1r1KYV0DlBZpMMC9bzMki0aYrN6dbqsc1kmVnxT18MQfM5MBCl2lf6U
zMVwkiX0b+5mxf5mJP4+Dg1tLzljQEAZcvydTJbUGLFaoF3afh5gvjnNuJ8a7xYXBAKnSYFRItho
aOtDcNvMDXBPklC9PwCpDIGi86Le2CEuCK7uKDchoTh1JhIYRWWBHRf8PbfViTPIopw0AArXM6eB
GAvEOTlZ2HPLPK0d8ZYArI4GxezcA3tk0E0KLRRvwniuH4yoOJWZD71fnz+gc4gFceHezBadvCZK
D5PZ3SJAop3kpAQaCm8+PHZNBrKlRtupss7cV8kptOw7G3vg1s/u0QZtN4E2Ar0MrlEM846GoxJA
rssgO9QJYp2auHKWVkFsDx5HlLYIE4l5TSWuZj0Nx6F9wnk8OJEXcxO8aoKMpLaeB7txdF/aiJMa
G9U5HawfdN/RoXDteB87zS3oEgDQjWDnBXpxUp2bPC9J86FcWhwwmitPjv7q9QIkCMwtsIN5QyjO
WgWaV5/kxBMo4i7DkX4li1rL67EOMEatjMk5KJifVS2uhs6IhzEi/UCfTXxb7SUoJuNERpIkJ/Oe
POKjqWb9KStOIeD6FWi0dO9rKl48gLF4OJ9VbCx3WYu+01BlO5XERpb32N8ODbEdM0DQwk+gmMg7
wFA7AJFmj3KfwHfLPS2Td/P0AEGlBqGJVUa8Q91G4owgUwy/qiSrJ89SDdmOnG/1XZ6bZTI7PWRJ
cb7eTHDd3jmW+gBYvjvJydxOxO6jmkDFXCjT2iTUuYpJtZbmYI/Qorxh1YurEQlkuJwYProhjqZ/
zpMxlbfDrPD4BiZ5EQwkf+j4dsNLw3or9/eDiyLV1zANX5URweJ1JeJ+o7jlXUFHXapZ0ufZQS4Z
nbGet3IRFnhgR0liEZ9yJjA2lxZyWa1g1943YbxuJvOwbKnPIXiDqsSBS+zHEI+fLF02c9mFWCJL
b3Yj613WPbkoLMCU+9VEluRmLoez7GppI+cVvrU1J4WERhY7z+8W/mNVLni3zcuhXnYnl19myHP2
5m+8KcpWvtvN9EDGBBxlraD8K/7Dsuk3zf/4T/68/I9N321ZVp3MJHWG2oWZ0jGHohWeRzMOz8Wk
jcGuUhFkrGe07sQCH5wbQXRRzALYJWQmKcq6lT3xkPDIh9ajgz3tLpjH9oSoBr7Afy42JV08pYoh
8WuovGheOmyMsSX/6xR2e1L01IGCL7Yi63KiweoD2Y/iodZr9aFM3XZTNiNghOqcD+JPmMCxyga3
apXPKOo9vVetUvIDNi/104RgBbBOPkSbAMNJJ6vwMuKGLgaNW1vccrI6ovCLKdDvupypiDtflt6t
Ugxpi9Qn3SLB75aTWgA6ZUlPYhRzYvoBWCFlJ7mRIgPxhNYw2+v9UEhIit1ncq4svpk7uMZnHGvN
rS0Y7gDbQRgW1RfsinkZhxiYd7GSHtu+RNwvdj1lOyb6E3ybFyRoGQeJ51ZOWlGK6QwLBHa81af0
a45ihBeTllbn8ZyYpb5qvO4gqSzaqJ/a3iOTWLYko4KtL86F0X5D1i87yg0yMOXwxVYRIYBx6hzt
aPg2D95dlaGmJf8H4t2PfjUku1y+EOQ8eRp49zpH1luOTxdfTPwMCnwqfp1FnFvpnyeCcZ+5mbXx
rQzej2C301P63GN7sS1nj0SubGKKC1yT6i1HzdqqddrMwE94B6qEesjJOTgdGA8jYEO6BOOmhTeT
wV4/SNqO3mHQRPxQgOgdXSNHycXykvYG8WNjJ7cvj8tHluzY6rezkbf03oz7S8Pfl1ZW8657RVQh
Wo1FIVxp42Rey710IieDmgZ3SRPy12Q9mfFHXmnZoSwSoW7aDOpWA8tL+r7Nh+sOu5tDirfzCfMM
JF5QET1xL/wow4zgtDj/8ko0ctO/q3JB5BrfU8HJmLx6Y4WAUcwKl5ELv8ft/QpQbwHmKf0sr4y8
rQO1BxPO8MJHG1b+G7lMTiZxyZeqXHq5ocX9+6eqbCyb/N+bQlV9pO9xLR85ea/Jg5HVrEjpgy11
WbrMnCNw32qAv6/cfKB0uNmTTZZN5G4Za/IkyyLGjjxql6J8vuXB0fP79QAmckfLIQclTsoj/UTF
6z5IupTkWYWKr8z4H/NhJWxSYNc2mc/I9ZV7L+wTlPbCUN3K5peiL84a+RM4rnSfxItB3qmytEyW
eRN0uN2EJHupIe/993eQ/GNtr/HJl0VP9k5k8XL05TwSOb4eC3DuPeWmmAjB45BM5zht4KybX115
IGZ90l1dPcqTDWmbx1jsajn3yzy4c4zMA0tZLY3lLpfqsq4sLZdxWbBs7926Uf7UJUrDO4xTI1+c
nRPififr8snjjCftWdYvBz+XhMsjZVA3clvymr65L+cX7E3zo7xdI1118GMW1yDsOroy8k75c1Fu
4vKqGpEEO7il0Kai8xaLiXyXyKosyXlLVc6zRS/4v2onGw/+6wBi/ij3L4+vlzfo8sz4rriNLzez
nOvpeTdvlxVk6dJKFt/X32z1Tav3O3i/Fmq1EaYYHzQE1tbyNSM/I7Ik1/3TvKWJXKrLXqAsLhN5
PZaqLMn1/nGrJSZ7CaQgrqOcyIbvdvWnee+2+m5PgXjhj+q27jCckM9sK3zpe4wIF06lLGHcUs6E
63/RNZfFyzy4EDzisn7hXV4aSTql3PjS9M0SWfTNoF9pWFJe7mh7zsmQLw/Km/qlKJ+rN3NlXbaX
z9nPNQFAjUjCdsmsEdKjc1y9qgh/6ap5l86JzeCpBexYomhdEXzzhqdkRFRMbTr1idfJCB6kdO6J
CwPunbvqieTq0aygd8yaPX3JzRxRXkN50jXfA3ZcVBvd7x+BIUe7oh69rRon4ZHM8aja1kM+whLU
DJ+gXpOWV/MU5RsnaOFKmkgwOxHhRuIkQrk8WLt9Vu2R6l9p4B13inzHvf/Dl9fJDEqsE4MqPFHQ
uRawAvl5lR/WZQLI5NfX9s0nVxb/1PzdPPnplvMue/jTepc9DIl3hQ0U9CiGfqJLJ7uV8tld6p7o
942EzgmLye+mqA/ixr7M/OPyd6vbFrpU0MqRMGvFS02unrlOHt/Kln1SNVieVfdywSQfwT8XowB0
ipUWr1qEcDpEkpEY3gBuroUwDVZ/HQ/hq5NfdUrJhS4+Ai50AO1+RgvI3EUNLn9545wG1UiRx7BO
vduaH5syutNq+8odvRsj71+wuiifhRiG3mTWF6uzHvxRfS11Us7i9byN6PofBkyCAQ46gKyjfADb
jxh2p6G/rQQKCmtN1wB7ytJNFgtGKXHGfat05/oZZxNrpwf0DNFibtnFXZCqiFlDp9imU1Gvohnd
9iEsZhCUzQHPYTQFLSw4+c4e+MQLNAE4z8KxNorif7S77ksQjuAL0gwADNZRI3E2onw9UTAC4Su0
2InA+wimekjkE44YDSIF0w0pPaIUtoEAn5oVOz/BigPA9nYqKVkdIjLBMIO/beKV2fjpNjeLb4rm
3ZpwxRgqt3u7VH5kyjhtM9Cy2xK2B3LmH7Fbxa2dwFxVFs4d8MCXcOqDgzMbayIE26bwP3V2de9m
MYB/yNupzVnF42StfzW8vL3ppnYGAg2oObZ2Tu3b2zTLv+GNdbSUvlwV4SiseLJuOyX5Hbp1+D9M
2qsDM/OkQo2HjIp2iU78WhtSEwGdsEQfkjhvXu4qk/DabMc73c8zqD5pQ+Qm3TJsI3LehKuqyO0D
Xm4nJe7tXTaq6A6glhOrJBE8F+6dVkIjBIyS966yTwLCFhpqGIYQpVBy43EoKvdsTZUJJAQcYtU8
ebNvbBwnQMfZ9R7jsZ3WqDxG97HVfQ5J+yfZqHwoPGDMM5qrCtzANclYc8ULKj53mn+dz3W+6wJU
TktjWE9hpJ7z2pq3ea8hYz6Ye9erXiDBwBQDyQZ73IRMB3jlCj+DYW8r+ZfOvcknoK962jYYqiFj
QUzvKZu0F0afjCrNVNvlDclkH5FtRH0JOueEmToFuoDWf7WH1F17ZnECVWRfVQZcBadMkFfuVyH+
SARewAqNOTbgoIymFM+uLtiHptaBDYHshWCoaipbpYy+oNg+4oRyyquuPoCXbFEDSm1yFZ5Wf0G4
9lvmWc021ewPJrqEc5N/c0ot/DoZ6ldYBfkj5hHxKbcKSGf44HLLaTcthnEr8i3IbA1nb47cxwHN
DKRy0cUwy10xBFfogCNMafFdKciwdXoR7Kfue+BE+V0yJN9cbThECMhuseggOdfaNxNgG90eHvVO
/Tpjy3LNmyIhgtANoLbNL8kIdQUSRL2tq+qzYEJvI6/GXBjyQo8gtjVxsyVd+DKjCgFQKD15RRpv
a9/8jBlPMcBDsZtneyCVEE+fg8GZVnOrXyHw+qy42M4USkT8tt+qzcNUvuaVFd5jF1avSrTEd0FT
E2yC4grDub5y3BpKmj180R2bm4QY8RRFuC0pzqvmhzaMywxirgAx2ka9dQoNdVrV+QDXMttojQ6Q
wB/TtQKz22t4Y4BJh9gG4LMXucS0zKp1WXrfMkJt2ThgUDvNV2mIGH2F00gbjFvHOSY2Y00t/eRF
fA37lZtjGTUptfKIP/GGSOmh0Il75hZCcUZyr7uICtfRDZ8/20Ij3a6cY8B13E7VIyRw/TXIV2Vf
fBry0N+YWBnshtRfNyknUtHS8xCj+FSzu00wfdSt/pM3AI5NIfqCReOiYIuaIbM9jLxIMckFtF5m
4cE1W3ulVTy1nWkYHLQF2aVQT5UPf530Uepsjaz5COgRPQXPGaAb62e3htFnxv697kfbovbjndu1
+DfN5blORZBcVTgJhXbtdtHBrMvxxhwVHxRTwxdi4ruUIaW/JgEwXdGfwbGjRkHRtA8V8Lw2jLAC
ACbWG0hARICeWnPOj20NPTAbuvxYmYwIbd0EJ6XxlAeAfiF3TMO+5aJO1TBc+2ULV58kMx4xRP+9
sj5EHdyAGDcz8ebnCexguKYEdpGuBL43OyZJ2dFsN673pWzJmeo1qaBADX4oQfuKssC8bo37fjCc
I2gylClqfTeaCX5TWLTmVhhcG7P+ZKkl+J8pSc4wSU/G9FI1pXKT6jO3S5heD4oCpyWL+yNJOWDS
Pf7viFtAStwTKMhXTtbDQOkzRCeQ9HMDx1ohOZN+4v14tmH/I9TBjZpPaIkbvKx0DQELw0keiC5v
ICFEe5UztkkML94bSfgca8VN7EJsBkIHHrUuZhRR9Gtd6e/mNj57aHhvOt/+yoh531QEa70IYVai
dxZAxhVpPRKhfnCt23q57ir3xlfhKhg1CDmQRWSr7PHeiizQ+Cm8IJxRDkaee+eTVpILHnkcz6ry
lELRQOBZU1eeb5trI/qkNoO7TV98HCq2ytylu1G4u0FNBgz0sVftct0r91WaRCcd+d9xMvYk5pIQ
qR6CR8bK1acrb+ARr1xcEQA/ruexeya7zQPqs6HCzKCsAgSzMu0Jukt7D30Gu4FCh285HLuUM5Tz
cqm9MT5rKhLIir+ty6thbLyHIAqGY22uiiibt7oNItMBTjlkkId9bzjESKUh5GmlQNBi2HKTjYZC
O+AbwxfqpGdeux6Q99+CQN3mOmhqqCHjFoAgr745euz0qVpNmU1vWhrx5eAtNaVBbFlBcqKpqidf
u3NmdNqGHnjFs+HNSEMbCHS3erU14MJsVXsUgR/LIhcFO9CKJnHbKiJp2Z2tHiuCMjmbyudpSJx9
YCAjradKjZlb82VG87OqjfnDCI0jaipOQy6URzU8R/h27WHbo3LnWl8mkBpjVp4HJUWECNGclTFm
8Lr64aPbhAccTqtjG2OfbIMG5CN3hE6tkNkPu6NnT0BvAzrMUYiiqXIXdvga0m8qsZUxtHJ+wByM
yHAaKuZqDlQI68j3+wNUXGRBtjq4qVUNLHSCodxb4bcyn69Gw/G35Gs5E5G2C4+FE8xcoP52ztRN
aTyCkkDqP7KUzdjyQcVyDdRpTQcTA1S+SmSCu4pHMEKtCl2RHvTFJrBQVbD6owdGc6Wiz+d54Y9s
Sr6ANIE1Qlziqs7bBx2w3g4NFAujIfdrmCUfcDSHeh0g+dc6bovwDBa0gWY9hs6njPEP6WgXSQck
7bdIdF5l1rWjPDtBiENvx9hhUs7KMA9Xg8hVTYq9awr6LQGebxpv0yJPwoeob85OMTtHBPfI2oct
8ie8lCu9SjeT5pD1HeA1dKskze50w4iPw9B9dCf8XitbW5cZFBYPE6A+nK57YACoGGNn7rbTHnWC
IZyBL0AaO0bKHTKNEN5svsWujneSI1ibcJFQOsHbr/HAFlsWYwZUZyz/NHKpDnCCzZ3yOR90OuqF
V5x1nLvyDOlz2zIfI94Ojnvkjf6Uze7GJkx1Vuu7ZAQdjkb56wzZ18+hpkRAgGCAx+vMvG7TMN7M
ZY8lZu/B4ig2dgcjpLC86TigXK02iEoF1RG6bLqNyHfOEbK4eVzVqMphFBBEKkoXhngD8fIzmuGu
G8eTRz+IXlW6n5upRXYFFZrKG+iEJ+peGaHDGK16GOPMvM/mDaAXEqHhwVPCL/lU3zRWUN+0+QSU
JKyV2zTQdnWZI1BVljctA2gggPlNgtslggoMTZA5jyf3Oct0EoSw7talDQsGqYOn0K42Ez2A0S8f
YgdJQQ0Vo75NN52B0EzoYy2egu1N83kbkJbcxEgVTpX2zZnxWSytmMGC46cACA18irN4z7Dhc1Vg
ldKBOYA/1yAcMDhrFw2ClTZXBw+bubEDSeDhl83xn3Sw6gOghVMe33WqIXroYOLdPHsBcHzlRASA
oMlD5RO2np1m9fDMC1RZgyMOt815wLzlxkuzx7FzXy3XGj4XrvepQjUWdkv6LYoVG314DbSNg/eG
wf2Vmjd1Yukf09r51IDsIUGqbdvATk9zjtpEDnNTaZthB0C8XQvHUvxCIc+Z2SOySdYmSzOkfAA7
xZHylAsjgkZF26SYsq0KgYGx2vzJDnHuUMcUcCnX0rZi7pwCiyUcw7f+2IU7m/5APRXlxgWYti6I
3WEI3ivGzWBAFa0M5H9KJLKRH4GDjfjDoKfaPnC86WDPMVZBYNdrG4GPCD+JFV4pA06Cqrtx0LVE
r+8eW4RkpzgDeZiUT24C5kuzsIF1QsAqsNhmNPOwOOv4nGEsNFaNi8FnT5cjdJLtQDQ0FezmepiA
lZctjz6coakl+Jy6V4laoVzVtdanjOFSHJDKL0Clra0am2UfCNvcY5zpqm0Gx8DCO5602FgPUAvi
pt9kAegx+sG3bYzmRMrggzdZmjQny5msHUojkK6zyYf8NaTo1c/2yjYZJfdus8+A26dZNh2mJr7P
bKdAdXA88lCDY/UjDqV1bnM/A3A9wq6zsalzyrq/j2E9WkJbM3SwwFZr0GmqZ8WYXLc8cNyBqMTx
9g9ySzuFGGcJn4iPamzwmuejhXwJ0jMOGn+NG/qnusDXqPnoRg+h2X7E3hcCb5AU2L/vMDq0j1yN
OsBJ0kcvwwu4eKY7w1weAVh1FQ80MkJGAWPADb2PYQmhgbz3PWJC9h5EWb53cBeytDjB2wBilTZr
2i1YXeB0iNwjbaLjuhVsJyf8kXIu10iDevsySr5Hg/2V/P1eHOIxtrtniyjXyrfTp3ociIZN7cHC
d8PLYvyK/bzeDN1n3W9gIXtXkbcLLKPbJFVrnX9UKGCcfD/gHzjug84QZIXKVrkzYV4jky7kB7ik
EKN3jCsQsmzCm65w5pU1Qq8jMAwGD23ZSu+eZr37jJWEjryDg2TUXN+oMDLICBQOUZC82SZdmu+8
2niMsSxbIeyLGlgrYhDTbVehKdZoBioPFeSH3NCCrdPFyJZq7QWU/j9s8X/AFnucvf8LWowqGhpi
r+2/ih//Whdpl32N/oYzvqz/E2bs2H/BnkIuyQTdryNajNryT5ix4/wFxhibPtUwbA/0E6D/nzBj
w/3L80zPcz1YAaRpbRb9EmJ2/3JVz8BB3bUtR9dZ9AsE/ZNo0Lyr/421we7fgozhBKr4kBuapaMF
jRQz//wtyBh9i0QLp1E9KJ7OAHyVBT+s+QwDY6fi86NlA5DaeBO7CFFo3y0CSE3/iCoRmKxvOk7U
jQp3BwJVIFSFhruhPKgRnnyfNZ7WNrp7c5r/wJJANOMPR2vYAhLN6dE9KSr9BhKN+r2N7Ak9GWVU
T1roIjGJmYPqMDoj+IDPI871CbIm2coi7pepDw5ZSoxFJ7c/VEr7VYfy1Jv6gX7nNgCQi4H5dVS4
u8Gwj5NproaB7wY+u10O7/LWMb4LQfOE4WHow1++qcBBIjS6DvLyTmyOKBSRJObRIqmHnVkVr6IN
fLtVW8bwGYEOWt4BoRkQmQqbhhIUdMS5rlwgzGKWaCI2WZXaXhyBWw47sakB1bjG7bZq+Wqy9V8H
VZloI3BM4gDlAVfDrlCtre0wzObAIzYXVPSTkeT3EdFqChKEHmOnCIc1yhXlZvDXPk4kepagbZZs
I1e9FW3CzN7W1r4KWZXFJvDdoGQV0RTnV59R5QQzym1vTcxT9S5bM+BcV7zUxNpm5B3UzH+2mwpQ
GNuIcKWsQhTuYewIPEmF6gUK27i+bYbMuxab0wkA9s3BNBDzocoI4b6iddEiiCR2O7SohsFahzey
xofPas4mcmyskcAmJfyzkcfFzivNoSd++atif42CMhhObfIzhqQci0yEq8UvWFH1a4P6lo4ls/wD
bMcs8RgBiS5Oj/jvYufiP5hgPKsci3mxL06hL8osa1AoQuMvTj6oHNpk5B9N9EmwXmdEnyKGpAfq
Hr9gwjE8Gvq4sin3xV2sf4AVu8E6aa22pwj5IXIGW1EVjQU2uMBEZkIWGE2KVUVvyoR63cUZchb5
Wcz3UeDoheD1/ByxD7HdJul3EVGWhM2JTaA1svYQIc1RwBBHZeva+teqLiDuKgadj0VShCqMT1ks
q8Rmt6XJP2NriYkiXaS1j2ra79ClQfKE60zTId3Z3hfNULYJoEEYerveQ2Mg7ouXDAdzj6GLiaZg
xoi8La/0IFirRrh56Rli1V3yQPjogxcojB2N8jlpMhEIxXLDuPMzFMNKm44HGoK5axGRd5Acda6r
WlvPKJ61MQ5IoX7djVG3yd0OYR7Csi2Kp7rrfkjyz3qDVhYp52qNasrEfxpega0jdIGfvR3wwCha
iNOhsaUrx32GqPHQ3qdqSWe/2XYiDZEYt7zEgrV8Zf3vG/ofvqG6QV70zdv93/g5N9+Hf11/H6PX
4m8Unctqvyk6Bmwb07YMz1Ah1IgP5C+KjgoRxzJgqqkoQTriK/j72+mIleDzsJaD9LW+UHQM7S8+
nJoNxYyvrq6Z/5WJgevBA3r78VQ9D9owAyfTsjTbs8x3H08eCVDVQR5fNeRiAnRXERwru3mfpONV
7KLfRqAaAG2ok+tZ28htr0IHqqOSoalE+IbXpPVqZqGyNayrYqhH9HPs4TIR4oYnH1oQbMnpOdNA
bRulUp28vILhIou56/Ua6lPMxeWoviyX1cThQVDkC0HgNwqBziqNChBYN1zcTWKB39KaBpyWLJZo
0+Ae/s0VoJMFWu0I+MlSRaCWPramhCtpgLIgrQsJBJCg63Y26ZZmDnbsAv200MGXqix5GrK4xNsP
EggbCOSOIWC8y8TqkCbuTOss0csSoSsnEro7KJayw6b0Ss4qfTTUEFlE86cXyYk+R9AY+aU+oVwU
SFrhfeX3sHtXZm/yTZJFB1LeMRkfrLJGwNwQWL6LeY1ZcrZFNUbPALaT8qMmcTGcA6ixZG2cfjNZ
Sjwi9l9s0hBgneX7Igjyrc2mOwXF0g0oADpHHkrXYXdLxiHYTU2/d4nyrvARZITaRe0+HfsPWPDu
Nb9WD5qbfeigScLYr28GLbHwomCgXMbBHfGfqq3PMyK4kEooEQIv9r2mvfhJsnUMBdG7wex3wKxx
i0O5GwwKWkIGEU4BL5KONfLaxHb1lM7YQszXuW5+lNcvmOdolzQmiZY7s6DboCERBlsBNTP6VBM2
Zar9ncEcEAWspE/cz91JlrzfpWWeUQ4YZCx12WapLuvJeaqHuCyfuX5bTx1sk98b/A+beb9YbjbQ
Q9JAsnhZTvJiRvR62aclD26pL/v77+fVpWetkxyZP7munGS1+vPUvJuHjiPeO5a3g6/3bleXU/Du
NL2rjjl0JbWDPSJXDget3NeNf0KyOz9FArgoJ/nvaiKRFUtdLq5zgXiU68gll0bLmmY040MEmSnU
Sbz8abPv5i27x++SbOS7xbK6tFmOJm8rVBWwPdjIJnLBn9ot21OCztvVwDiWWcuqy7zlvy3zkka/
rW174g4XaBOMbZ5ABQY7WHICC8ykbIpa3XYar0iczTpkMt4VdTcqT8oU3MadppExqRp1q2roaCIH
GKzlNpatvavKbSXYdPFQiJ15PGwghMXOkaM3Dy1mxbLNn9aT8y4ryzbyQC5bWOrL2u/m4RamH5Na
LYgvhz0ivM/mdsjgMLQ2bAYs00FYyXqU2hh3vy9aE6i5NBWv0feLyu6QGdFegrgiqfkx5SRmIS7S
ffyNeK3lJ+FNo0A2/UdwbAehdjclFr7YwGoXbK0E2DZaJCwmlLrbzZBh5TzZTpasZoSkttTlyktV
tpETidOVpRARrJWX6xaK35ydLK/6kyzJiVV4hJDcGQncZUGLaCLQVvI0GtJsvKHfTv40r03AEME8
7cQ5WaDGunhO5bwLyFgugSF0KM1e25PY9UQ228TO0IXFqeXRzfvGl/Xk3AtkuZ1Rz9XT8BBn9B/k
pOt9jr4M+nUbOhKc/HMSCScAiVuXC7REQRG+LD6p9dgfVcE+kRNdspTyGJ9uskGfR3GqjAZuQNkY
yilQK4iiLqIopoaHiAOGDuksXn+Yor6dyHlhYX1V8xHcf6TPp9Hx51MvJrnF/0XS/tgEZXtKGugF
shQTd+3NojxOnWudBjHRQJXs7c4+hWo24LDX6/UuMOeHWgCiEbrAoF7cNfL6TgKMnfozN4yc2cl7
xxKMgvQ8pyQc1r6hY5yWk6fEkgWXXHkm5InxTfdgarmz92fVPHmdhzybKIUWkBlZmuyuIECHkkyG
aci8NjxeD/ps0tOgBwiwXTDiEOpGV9pUwf9M2MHoY7OxRhgOjxJsaBnIeNWl46wti2zeFj5qsI2Q
myVbpLZb9L4KMDyRd0qBqDA8V/DFdR1iBTmC9qMibJvo1Zmy9yaxuLIuobiXmbIul8gJyjD080o9
1ddGMfqrS31Z/qbRgu9NwcLsdL29vmxypme48fy4QQrFeARSku1GpZ3nterwOiFr/HMyAnfyy8E4
gJ23MTInL8VyOcEO9GepMWIUdmRdrrm0aRWVJe+aL21quyIYgZAcTuQQC+RkxnOPD7+oc5fBJClF
d/ePyyebRFJRuPHmXRvZ+v9jnmxy2YtcBaOrb4EX4I/4+3Bkafmr/ThYYP0zby3/lDxby999V5V/
NFH21nzfiq/QMtHER2ipBuIL4osvCqbvO6MebW5Y8Wkp5NdsaShLo5PyXVvWWRZfNhuhLXV4N9Np
xFl9t1vZ5h/ngXdB+Sc1djYsH4IhoHLlpA1qNvW+KOu5ov1s9H5xY1lcyn9e/maj75u+qV+Kb7Y9
6iNPHZSEy6b/bblsOkdFcWy0b2/28efin/e0HHQyaR8ISgLGEyfjzTaWJm82IRu9r8uZb1a/LH+z
KZSkzQZYK443+ptJ+ruaoSdtkg8hz0aLZf6yAhIZPqSd9HmZ5ZutDngjRTNPFuWSLnW1yy7I6EH/
QVSPrir8JyYjdJbTLCZJbEJLlkU5Uy5GgpvR8NJSlqAyahtAM0gyLYvtTgyW5fI3m9PzrDnpQwka
WRbl8sueZD2u5w9z6eEj0HUeYCtxSHJ1WXqzzeWQlsVc7gdFgzukAVXc9rX+UT4ryxMhq2aAYPPh
8lzYfYyF0NJKzUoUcyN6IXxO8cGU2N5Q9oAkwneZuAhnrT3UGNbOCFYT8wCtPcVF+3OC2hPUPFnP
5sRS17Lofa87KzqNpMX5qIlnxhTdM3SGSy7or2o27uL4ZLluvp+UriF8HD7T2SGCMBGxc5vu+9SZ
33w+5CmiOuhwBRtLewxwGT5h9fAZkG92jppJ27Wa+RxOpofsFLdtwmYK7+y1BhrG4t/J4fsykSP8
OapD9H34zChdjttdh5hPEtDBFZLNOHqVR7t11klFTlxRuz0OWk8p/8WyxnMjUo8I8524d7Q6S7eu
jX6ZYm3iOrldxq4yFCFHsdloDdvKJrTqDb12+l/ATrqG/seAneohQPPPgjoiYHd4yUi8RvX3v8fs
5Jq/8l3qX7amIR1FtO5trkv/CxUA28DsCeE9VJYIyv2S1LH+IrqnITrrGJp0JP2d6zL1vwirkSIz
DIc4Gwpd/02uyzL+Hq4zEXZiSzapOFVFaeK9uJUJRCuoXGc+CHhTEtnXiGhskfBWnqqr9ODYYKp3
lUPUbQttovvQvpivwYf2I/owQJ3JJ6OIxUjJUT615bnz9wSv0SxEktcSpgcHL94IXxwYIk9JS/Yc
QawHVP43+i5/MYR/zhY7jMzfhE/at+rsbZyjt7Hi/yQkJkKOb0SDLv+R1KBnER3l552SVe3rsNQy
d4Zy53xkwPoQEo+sXOMuHszXru5+KIqCKmQSfbEi7eHNDfGH/JzpcRX/be8iIuoQC3WIz77be5H5
YxUHBjLIT95wVn8UD/Ut0hrqc7vLfoT0PP1V98N5NB8KwK/n0Fsnj8rOvfYeXWc93+K3Zd5rKDxe
gcR7yW7mY3KfIA97E9Wr4R6J+mYb3UwvLl1+PIseHcys4w3M7NfiY3hl3Kno335HdAeHbG/+mHxP
sAC7M78AaUWhEKvL/8femWU3rl1btkXwQF38omRNUSIlUT8YUkiBuq7R+pwMv3Ta1x5+HcgfXkXE
lUSC4Dln773WXHzPsSdZwrDJB7OHj+ZW3EY0OMqWWAaivQzLVVYbBbHUPiLAEW91BxKhffEb9Lyy
YaRiQieDK4wL2W1fGqK5HWnfBeZOcYuP6oZAMv6VXnk5/vxW/qbl80xrLTkSAY7aS7bHz8jcTIfh
nKKG8dOfZQMX1l0XD6VcVtu/5X3TOb0Fi0LYisx1vtB6DSDb3eKLMNRZdYVt+zGaLjGG7c0sbIh+
skw6gR1dcehat7AL8vSykIHqRMdId1rzWl2yn0gF0GMLx+qqBeszVIvyrZiuxCBWBKkz4jss7wB0
/SlzCGTRfgNRN466vmVlzSKvTJ2IBCcmpMho4GBGaIXsTLX15Z0QAkU5rhI7kuSV4kUVfWTjxqX9
mPb6V/UUnvvqJL9M6D0xY1SbJHJisluek0A44a05RTtQatGTvkfDs7h67pB7RHbvrjHR2tjxBdjt
79SDlDgArEUXY09fPRzm0Y/pWRM47oRMfbwaUvm1j4/mXsV8MznwEVMPZvl+DVSfLYlkJkZdpa3d
pe/wiJ1aP67vHVuHW5xDJ/+Ij/JRibi0Xe2S94ECqNCYstlpYBwAuxCYDkf/7cHNVEHhuPlPe0FC
Np9gp6tn8S6PnvYcbQ2mp8hBCGiRnQli33XkSiD+6x3DONDukjfp57BtneIsP0u1bd6iL/00dPue
mfBbeDMva2Jza6Ob7V3kjspWPxXnaUsxWCgH49Kxh+devSm/Jr+snXTTbPJ3y33E6xCq5aRH68mC
3m5XQ2CQiur1TsGnw85/xhNeiWEvp1fCjpszVtNzl/tIr0U4GChjs930DhLDuBC+gapOBlLj5l7/
qW8SN8fq5Vmxs3od0lDfumg7RtfxERi+znx92j4Kelv/1TrL4wUSGugZ2zGFK8CFtKUpSI/LJqw3
jENbpz0VDDG3MaEGjoTe6Kb0LhzlcfRC0Rl0dyQJgISi7/wWe3j97ijn80C2l838xDFBDxZwZtv0
1n8s7mbZxDdOTgJjBuTUZwO+Sm9r1/Cz+y10u4Fh93Ect8sbOQ8e6E7rMqDjgogcgMoWkTUHc+R0
sm2eleFmXcZjf493qW4b9+VZfBNdQM/IsJ6lczv9L4vzX9UL5kP+gQkGaqhE1ojGzOqftRZkRqPB
0+Vm08GEKcmdwTjwZiad+9+X4X9bhB+/RrNkwxLZ7GT9L1OpthWWQQylZqNJxEbwK6xl3i7R/LN2
CfkzwGrFtWGL/8dZ4D8s/TKoz7+u/aakAo0EiqcaJnM56V9fnRI1qj5bXbeRhAfXLQk9jc71pp6j
1i51RfiQtM7OOaKH9WsaWaormZ+VMpVuiBByNASdSJvlWoXhuFlNUrfznLHsoCE+ThTxkA3zeY7Q
QZNp2vk0nTAhiInqQfg1/VYm6WkFVWRnTXfqZ5aMfMV/Xql7nC3puVyV5hEzS3hcauwy3Q+brnuV
60FDAJ2gtRUHC3dPxSDOXJ/7AqEcd7khRMuDbA2pqrr1mjG8RFonH628BK1bo9fL6MkAnqu3JGAf
ZqOkHorYyEKxvluEXUca2tPC8HPt10ASW1MilG+JBAGaRTeYqJCm34lFJgWKuG4NNKG+/oiLUVGB
CnoINL9tndpCrz+hSOeoMT4lJS+Bt71nOTCJ6el8BuTCrhLxsSCbe5NrSMkEGtWE2CS/h7bPTvKE
PS6pxBcm9uoxGemflKtO/JcsYzTTBI73y0Zr2oueJ5lDNqtPBwe7H/F3PEnzt3yNpZA1tYxnl1su
tKO8r1wtAvEpCyt62AbM7SyWviCDsVBS0Tj2nXFMsXu4tBDZ+Az1vLQK7TtB/ZqsWT0RfKLmMhE2
xGVsxlEm16/XCJXsCBOY0ielEn5ZMs+s1NarBjmO50uUZfHdVmq40Wqd/WyVz+nYH2MQgk5PWKcv
J/or2ZorGDI2CqCJiMg5JIzoDaVWXe1V11+0NXoRa9L9MukkohcWFu1Jmr+bWXtea0EJwNy9zXr9
Ws/5Z3xG5FR43dw9z3H5kobRVU66b7jzGE24gVd1IIu+e3t8rU6eNCWkriXQjLVCcSNic11NFHiJ
mboBXzSV0AO1FXmErEKdlnH2FWmqEOAdneJau9EXPQrURYSlPhJL5F1FSzMQclXYtMDU0hFLlYKp
jrHhRKxxQYDvBAy4jkxfmH8Q+7voRa5zLX+HxrKblrJl4SPwXswCIRsWFBDY0UhfRCkF1XhhZ+hP
I+/AQu5uztXJ16O01G5NfsgwvdRq7fR1zPPI3HrIIfuBrAe2/3jPxFDw5/zHyiPfwDGixJo7lYbX
rjkB981GfdJJYijorY/ENRDKhJehwQM8OJqEYHQ24CFtB/zrZBI5ofShjYJjtCI5oisOnJ8US9n8
so4ayJnxZnbTAdEpXCjRV+vEeVgVOpK3O45o45zo+8Jo9T2xPWqQFMV5iTVSR6LQkD1c6Wwa7aAc
QmEwB5s021Vx0wqWltarIS1CjRFuKTVbDCI0Roph02W46RCYzsO+bNpnoYrCgKihyJ2ztHUqLZZ2
UbdKuwdlH/2W2RHZKkfQDsedNKDbzcI5xCNReqYkggiuEt/oBHn350FfZBovScuZTbb6OGh68yns
xxKSs9a5KbNpOoQQn6ZYzMD8TNnO0D/T7GHx/vNXifkGh6ncYWnBIfb4n7TYyv7+1Sj/4hOR7let
JDkqkkTUNySuRjBX7LjPWT5nKydDepB/mkgW6OiOifcE+RBGx3l9JouE4yJHgHpjut2xAp1iJ8GI
lZCb9y7f1o18T2uPrItjfpyP0mdOMOIeDKZuuRY8OJu1O7svL3z2m8McO/PvNpA84OLFQTmZd7u6
PEJq78ix1HP82R1UfwaeYpNs9lXsObKLNkNb+Z33SH83991LvFFxmNm0xhvzbNQBmGpW+uIB/+JC
oZpyJ9UlMto4iU8YTUDyRZnbwuEErQXGHSuEsZUuJv5kdIt2e5fAmxoHiTUBwyoHREdPbe3LfDK/
zW3zk4z3GA1y6sJHVwe+cfwNnlp7nQ7y4OBiFyynzDj1OBm58icrMF6rKwf56Mm051cjMALxnARG
C9Dexc5pXZTf+ceaBqVjfq0fhLIZQdN5FUG8KYh0js3M1l2YGRupoVTxH2r9XRXtEFlhsXDM9GTg
PNECXdojTYxkf5k2MxxPTleTp3R7Sd1qKS/HI2vxISg8QhpjLUV0zBCka+y6QYppPywjqi14k/6k
Sajx3ezSsDbtC29ilODHAtMaFgT2E4eIR3jLHdew9qK3vA/IL+RwejJ55oixt+Bi23e5DhTcs5NT
LQ66gBwiObiiswx0bMsDQgKazhiwbM30zcbW3emda5zx+VoC5HetAmnOMfXDPPjy5KQ0mUZvEewe
hZmXXCquFqfLHyCWSrtvv2Ce8vY0NmxTMQP9bednS99l+M+ijV4+T+N2tu7CiSXMOhEEp9+xz40b
botC2HKJH0jT6MU4qd8j2MDMoyQj7qt9OBIRknFmNK9A8JBApicz2evfwPIu62tINqLd3Vvc6uVz
f8Wexe+OPjj6vpeHejt+U5OVwOF/FD856cficyBkgzyrt+mWzID1HevExybz+mpjku0DmfRW++1L
TKnV2+adT4DyVVCspS40b7TuFuR3bvDbg5rpaqfshtaTNwr6pZ56Vu0h8X8bDTuaNgTg9Duerzgc
ZYJgOHZzqYlXIhjGvuKbw1RtNEFzQzayRFteJj96JIpDeschDufTNA/RY2rpoZ/jIhoUkqesdbSD
1HjGPtyReDOY1DW8Uz4/g6AO3iDIrOHrkL1Ga0BWvJ4RqbsXvtTSS54jacMkQbOChoPYiVBFjB2r
XczHeTseMsSukc+di64Q2WiATiXz5x2jvWMauZxs8u/FctJ30ToQOg9p2EA8AV3WFqGsfLWNTROa
NFPOJpFtvHNfMV0DXIpQtgVAtUEu/zV80cveoLDtDvGmRONputl7HvS6w2GAAoyh5CtWiOzcByH8
TmI+MSeMJJSSeGMLpjOZ3CIEqnvEuVGQl+56BMrHzc7SjIPjowXXz7BNc+ILFXm5y7LrGHDKs66m
5QxvCGyVOTAdWPWO9I4YIKCNGdDMuRfwN9g+tvkx8ZVbSV/BMw57WGfry1R48xN2kOYpv1DP3Hs/
fQA4yHdjGYvc2kVJYnxDDI82xQmK6Pv4juX9g9dwodI1CT3fEZpKwmPNq85JE/VIAq/c+YwEYWmZ
v/l42cVT+Ixso3+k2lECTi5lef/cnYV7s9de6Mf37yaIWvsj3nZ7/MYex4RLOJPEQLFNgspLuvhm
gG463Fq+9SV7xStbaP+EzFg6zH51ik7tr1WxF7StxyxxrDNJoCrHrVv9NbjakRVWvSqn5Jbto40q
78izUxcvXGz5Icbc5Nmh7re1+KRf1KPxUr0iU+aACW6E0K6Qu07btN+UBjENlXYrvRvdbj1T0p3Y
YWiFUCMmXxBPe9m2Ig9nb2e4xoBbySkKtw53XPfCxVu1x+1Zg4l9R+ipKNwG5knrnVbyDSEYww1B
qLPk8z6Fsc9rqQi6mg+VuiWSkSIVs1E4+OWRtsqEtLc6UFVK313zxanCatyqP6iX+CrYimlLvnmR
A+sFYxLDcxxXMGqhAquJgxJrsNttLLu4teZDApXDM61Tc2qRzKunBpoHn8rfI0SFLbdd9Lb+Kk5/
ljnVi3bFB92ViczdjyLacCyyvOWpCGjBX6IE+OIXltnUvETTMfnAbTUxzm53BCCm/d5EwJzrRxb/
AfY1kRbTdZC404Xf9tgEpuFV6RPrj7WQoGRds934snjxL+lNsFwqgumY3+lAKO/SmQbIqNjSOd+u
fnPBU0KsWHGJPtiXWAwU5dNCkHwcz9Vz0tnarx6/vlO8QRw2LRdbESZ5yuaUrYz1EXsY+zBRHPlt
rm+RySncQddmPYw+8C18idXunn48BgNnQOPLZX4nOFlI6IY5/Vbhjk2hfWBw9gg2DD8iWOSAPCSv
/mpu1UcVHtTXOnlOn8x6b2kbbZPeHwdPwScTHGM8yr/Ehb6Z7VLIcJuVjeJN2uDXCVBso+inIbIR
g35LeTockwx2c9DI/vBjQuPG86S5UWOLGMru5ou4nsIXZj9eeB9+MKjWnAKuJGA/htitywclOole
cYOMGD5VF9WJnusDcK/sE5xM81vxh4+a/sbvZVd8ysqlSJyOom7lso/7CT8nh/AX9rzkAt3gaRQD
jUTSHRGUH+rgNjdWdfyDJT+V3tgJVdsLA/WHY2pjvmIAxX1knWkofSq++MMfJC2YIiyL+BNddQ7C
1CbpCi91eIVjVO41wpdtLfbj/FL8KCunWK/40VCLZ5fV2meSz6SohH9xisAUPI36NmRbXMQPlXZL
rn6Nq0hxItpq9L6iZG8zNijVq7pH7qWdUNgieoBWgZYfYzqyN7tJWgp1zwC73aEoROwo2+qRfOL8
ncjM8Ngqv7v2Vxu77ROvCXM1Zv9wG/1whinPLYeEC2ToMHJI46t2Ru+RGWZlTn1PB864tvoT8jYS
15RRftiYJQGcEnJ8HQ/jt/Fr+gh17PLO+tX8UDVanVu1Tvi7gwbORoPv09zRS9beotlmzxJLRwqM
3Xpc3OJQBAWnS3fS7emUccxoa9gwQSX40ujWUM/s5pR4q0g+rK9+i1uOiEnQYiTeq8dmQ8OP5aXx
olN+L7dpEM9O9zXUHhO2+NrsyfLKwYIckzMRNCfT3IvB/DP+mCfuSiFyiut6jI/lL+sanftjAZnm
y9omr+RPcBdgFX+dF38pf0vr06IRVEI8n7Ok2xL2GpnFvwwTd6Q/W5QyBHtyo8PpmRPGuKMZyQ55
KuJ+lVWu89xo0W6lio01Q9xPUS6RT/z4B0nsj2PRC4GINd/rc3ZbIHkSniAe/vx/f776823GFLGQ
Z1nHojxIe8K+JaD1j/8R5xsy2+Upj/rNRIr9pRMJYNJmxVVM0U5i1pm+6VTXhInh4d9RKKqiOShq
HR8twdp2bDqGlp7B/vDBLrD0FaD3XM3ILokV73XN5LlZPZ1btRDBgLCDrIZo2WHZqLg6a7R+Iz7/
QcNxPOhA7uWUE5VgEDy0iF4HVwTHjkgzytJ4yWEceX3a3wnnjr1m6KYXCb56UpS538h02FGCh8Aj
dMNtQtChJFK9dJ1iulVofsqxysYl1BA74ODkbeRGbS67cDZab8pbmuZyWPhKMsevSeJrDf5eITUk
H38prn4lbP1GQx/RlGyFFfbg54bTkYlvwrKInSEVm2JthjcEdIE8Pfb1OltppJjTPk7zixAC4RhF
MDpxp9x1dR0xmda7dADzVS50MrGwPNdAvM3a2BtsTmHc7Efsg9Ka4wVpOCFPVXjJE/SBStbtermk
WT9TPqesf92q+XnmY3uFTGhU24zYFkN+6msxd2V1pSWOichbEjzm1sKhAvr+NpqsW1wgJE2TwY9H
c9cZ0SGs53c9K+XtOBEHC+D5KUw/86FtdwzAf9Qa94Y2mnhylzQNxJDMeBog6aDmd3x1HAAyuKer
WeNIXnuoZOH8vEaXoiy1d8j9nUCg+Sz2d1yWtJcnl1Dia6P9loS6xaOZv45xzr7aEFc7tdbvpjT2
UjcziRZCOico50NQQR7oEG+STYHSd30Tehxj/awkdiPGv9eQKMyWasjE2B1PY7whp8gnDvfW4GIl
+FmAgyXA6CeFmwlDNL0tj18my1SnElgiKyzoQOeIvlbLI4HYVyVLINuMPKkuljfk9cHCVqxgzVT8
skQBAFTdD+vb1AhvSNlPOOK80VLoNkKO6QGQ/v17i1T7LZokBdUs1hP1O/20xMD/POfmOdfFBhCD
eO1F9b2cs81AOubgCBjIRPgqHK4tIhqmGA57xDN48HS6t0qbdnFBQVyXHFGVqr+VDfzhUoUAbUzW
VzsTnBl+qTpH42Qc4BxwYK4LJggANyz1buXSO0gSLG1M57se4kM2LYdqHPyopmSQY0YoaZNAF8vz
gGF/tH2ONYZKcMsfqASipaWEYqYTbbkxLtZivArpRNlktJynxXtWT1/pzE5jgsNeLPpBRb/Vkh7l
7gBjKR2RWqU3VHhIKBSWlFykWo67vHLjZPX6Qlm8ZpHJY04ajEdlou9GiQ3AiK4DUSKBoQQjdWna
j9DIBBFwyeB3HUQQIXno9D81lIF0n/CBm32/lXMlA1iAZzLHrOkoI30LIVLKbdfQ0UuYILJEesqC
GaoNyXZQmLdFQ302rfJC3NlNapZHm2yBJtQRpSb1z9bUgTITp1uh9qmdyDqVDKGHNkEkWJZ7qG8V
42TRiDY1jI5IF3yQmxeFS8vdKZdEBXCkRaj4MCAOb2lF7lKYM4thDS8OVvOqQI+n7k/vBL0wvkoB
pGHyc9LIvI5TeliJHg1lNfPNUgwqGB32TBy1pwnEmKbZIp9r5oCCWI2YwBLdzqHWZkQK27gBMSoD
hpdy6xM1vwHArLjNiBiTkfcKm05rLzPEMzVrTjVthr4Pf2JddZVxeIMT+Ac6jk0rT1OvXhisiUSR
duPO7OSPmOTroe7vor4nFOPEXGNTGw03QN/9kO95a4rOFbuGA355rBYcD1ERHZ3nytS2RdO8iJZ5
muuWZGISgpNenLZF237XAKsW8TOK8OHQlRdsM4EcIJCeS32T3zPB7zKmv60WH/MKfAWzBA48lDjL
/VMnXIZkHQ72Xdw45UifVBHkQz/QFWmFR61qTs8JMW12liYXsX1w/DTs/g1j37l6BPNZL1GbFj7h
M2ysWb3punWLJnsXpq24r1qYZKmYP89jf4cf3dhNQU5BJEcUy5yJoOFfKkH4nEfgcDGWtbHcI504
T7OFr80akGcSUWZLUAYE4oFzDEWOqvFHHbzFJgSfAcYAjx32dM5RueFWVnGr5om/qmmrtdO4z+Po
Jhoz1tHRyTpNCpopJwDwYY0VRznoWM1s3cR40o/KSVqBRYwEc/6JYFzznaaV6ydZl3spWoUtqK1L
YXIGRf91m2aSswe9f5kVOrjhZFwG7lNnUVngZStQ1C5zzSGnbmLWGqkPkIWhBV1YQ1RTUFfVG0UR
gqSm0afkluQkUrmFBrEfzeRF4PW/kphKWlH2jmY+ZieGvNKykUklcJ/SmsStOop70YK0IysFLeRU
YZ1q1QQzAIW90bUUmCE0lwT97TZNqTuIhnPEKE38sBzHc4Yic0xNw9UnyHCRTLDNOkk+GemcwGgA
IW+mNCQSUc0sokIA7jhVnW1XkRCDytyqKamApiAJdjwAnSrJbdfX2Z1QbEBCBJq3yp3Tibz/erj6
SkxdBqlEd8JUeFrUvthqNU7s1gRCN8AybMhQCdJJ/j01I23cvHOm6yhgBTZ1YPBLSunQDcdOjhMm
u7G3AgZdzP6lK7BHCn27JZppkxsJPYhWuxAtmUDXG7YJdMiMS+QkoXGo9VBw64jNhqFVnicvzdLx
iem0N3muNUfMinsWijeiG5dA0zUGddYb2dA0+sbZJ1k1BNtF1uoY6e+wHug6pAKKMxJl1aI0bEk1
II7l+Jcl+R3dMTwwnZ6A+ehZa3L+vArCPq7XFxJ8VE66KhQ6OPecANTpapYV0DBT+iZioD0SSxzQ
xwd/g3HLH8P+Oeq2VW586XIiul2p76Ji+Z1WUexjyjOhP+hOpareMNNfw1QQ0XKOZWK/ATrOfKqN
5pfRNOxsOrdE3IWF2xPA6GboA7PGkYlFdkpZuoXiEB3GgUJBRR1RhcNIhkzyQh764DOgedBaUAU1
jLKzEQnEA3UZWu7MRGOZ6GtEvXGUFU4GLGxHQyTpcLDgunaV05OzFCTleB6VR0Isc/l4UAIoiequ
KyZ19+erv/xxzisCmCoK1yb7SpgMeZLSoJ43439++PN3ZrtYXiJGH3/EdX8empFPAAuW5BU1p7ZQ
ku/iUCm7Ti9/AZLrYDsRhT2KAmilJup3WjzS4YsJ2o0kCtmHhdCdR2zBiU5PM6dye0j6xyiqtipd
Jy1Hup81+f88DEt9EQqFLEpL0HddurSlLWuVgWxe0f/+UEJl2fV3S5qNnfCPhwR5AeC4Zps+zAL5
46HASLTTGgJFDU18LiaTrpiilU9iOMnBOGjZIW8yNfgz7f7/rt7/TSSoygpqgn8IA/7N1XuOk3/1
8/79G/5HG2iKf9OkB3GCM4omWUgg/uHnNdW/mRIMf9WickPn9wjI/L/6QOlvloFsEBSGofOfh/Dg
/7EwFIy8xJWR3SX9URX+hX3x31gY6l8VDIYFUQLphCEpSCj+LXAvnIRojAE5bnGPumgcFrAIM4cp
rcPrEWlfykCEuvlljtJzbVFy5JaaAcQ03xuLnommqphtpggUnTpuCXqya9K6XEtJVz8zx6e8KjSK
kzncVQYaxBIxmWa1l1oCWMvJ6iGZKWSoiUxdgY56URJb2zU9Vb0MQQ4Dq61xAM7E2DNKE1ratayC
fFmhFsHIcdZOxs47yN4/vXv/SdbxHy6JLHLNuSpkJZJ++a+iDmswyfWYLHW7Coa1AWSp0IYCh1gn
4LAEgWWXxnrc1aE3r8pJjOKNvGYfgqQj363pDy280r6mYzNYJa8mOlg1WU5daoEpqHTffKTHR5b+
vhh6vf3vz13i7furJOURnShhINcZbOuq8lDK/BMuJIxlOG5D0mzDKHwvmhCBmVJcilkXKRysKlhW
6VxObyUuNmepOag3RjNt1dZ8q1JhokCJSIGNcv2hwGBbqGRPh/s0wN7U51SyU0Nz5S6hCmm+xhoF
uCKzUVZmxAQjhgao5XuFo7ddYP+U5PVCc4RuidD+FBoH8Trs9+Sco+uq5v0yRm/AnI4ZPl64T+a7
PEY3A7KWQxLqVlw5ZtKLk1ii97r5FGGpsrt6GIj8y24gS8dw3QijvC0EdpjEpM8qdN6oUhcq1uxm
CRLMVSXlHY1YrI+/FgxojUn3nO+DKXfmVNJ6HeoatjyQynr/TQwYPTfmfSZVwhYcNR0eudjkqv7W
TJTOUtcMNNA5tQuvNRFQDjKOXz2RAejgeu0cP5LXZRj/4sjBqA9jdrlBPNAYRGIWQ7fTiBrh4Hct
QZQ5LahCp+eHMHVvnGRQLxwQfkWUXLY8MX9J6XJZwHyz5TqPHIKzWf00461Ek8QOm/4p0VD/iTU4
whapV1Z0+wxRSpSn93XVPSvMY7tqH2wLlfY3hJQj9FG6pbHCPG2VA0DGn2u2mABbAa6vK9rfsX2v
NSZS1ZTUTgORzmsqhuSq6fYtKTuYMJ2iRxQMZTN3ktxUznI4NI5E2z+UDtHSDJcMQCwFF6xl2Xs0
coCLUUmM864w+q+QzqYWr6uNW96Pk/JT0IuZHznhIhDH0l+r9RKZaImXerkX460dFyjSTflaE2vR
9t2XkTcePot3w5xNcvLK745qQ47bmrjp5NxmPROTYXzTm/q+MrEFjQ3ucKFZCKgsMpnYqOG+XkVa
BXQHDLLo5ko+NuKK1CGVg2RhnJ21NO9rKUJSKKE4ebQKsU4tdqMuWzFu/DWmH9+PZwIfAzzDB2L/
oH+njjlP2y5rfxnyRbHG3UCB0UmwtUkV/yS9kvbasMuU1FsZiVQmDYgKTceMz3SOmP6ai4H3gPAQ
ARalhsEBvxbsY1F9MzPj+kCKqsJ6SOtY9OI5RauXRuKmVHVnKJbzmFTPqd59VnJ3j/MRRU/ua3yS
7DIePnpzo5QAjCpDn4CMbDrpAWG0QgnYSoqqKmRh1a9rhU3YyL860/wd8lzafNnR/vjEaFk7cs+C
bjAw72brKRm195T3k5zmcxYme8wNQd82t/mBERijJ0PTfoWA/FGOfqrL1AaGlCETCJ8Brx/Txxmb
0oLBpvacq/QyocrZkmyh5qUGAZ0/BkUk/ZR88mwzpp87qjmRHIuviw+DiI4SSxPBKMsrNHUFU1/S
iY+5WPVskDIiZeS/rj1dtVGnq1znyhnut1tR6/KTL4thPiVzdoERe6KtREmNmLQ2MegQQ+IZ+chy
DaZ56k4LXBQaWpVKM0jeduGwTR+Qmzz8krXiIJTxi0UAp6Mv860mjNGlUwakZhKZHDx+b9avyPsq
n+P9Jlrp+GWG+/h8Lx2SiJaPUkvkdQjYDuGYJyHYWtXoPjYVwOhx/skhDNtNyKBFQB3TS08g9C6P
f0gt4z3j3Ine8Evuw+dIz91uIiA3CRFKmeYHmLtDZO7DbGt0VoTcb3xft4u4UL1IFkqJkAxrUKyJ
RbgB7V57Epj0iLUeVLDfbEOnlZ/EWuMPenwNJ03a0MvcytA4kDDrltNJkS+p01m02m3ZS28A8dS0
zd3MME7A994iqyWeUnt/wDFtc1UbV/8U0Qe6TTIfKCpRE1tAgAcU0WmMoq/smCkNzCKG3rh27fgQ
IsXOtKzAQdH6Owbbm6NVcIJq5VVJ4g3JkYy6SxlSuaqc87olcXR+0g2EO1FpvEo00NKsY6hsoDYY
lG+lK6EqQb8o+aINE/JtixFYPv+0WM0zoqZDaTEtqE2kCbHyIdOTw0Bb4sGJyCNixCCoDxdqUaGG
XMk/zShg9HX8PSvDRU8sZ46KL10EykWUE7RxXQfwS1M7SubWr5Sx9uVFO0e9qtMjLqjNhivE24m5
6cL6wt6zoIrWMulX0SBqUcLKNaiZGMxrwMg7pFuh/FkL4VsbD0clHKD+K1XpzxCQFFWnN0Y8rJFQ
1yMbtMd2EZxhQY9jLSqK7yxA+PmSakRomsY75a9F/WzF7geZGGDlV28AQPOpcRBJ+9hvBRlipUru
cJ2QIpu1iElMhG8r06mmpm+9mrxAUUFfbz06EVO2iZO+fVLpiGHeLWwjCQmXrZX+HMuMlMzCqo9Q
iMV930XfK0nKzcwwn9cw248bXug69EMMXQexcjGl58ycqp8EnSKyekzEi9J5xZIGxDFu+4jJUtEr
oWdq1x7Q8WEMt8aDFNkWxpOoTrzZKnFfCZKhRl4C0gNvcduRVAtBgcWlcQbDuE6MwrLI3Mn9eJqZ
5IHo0iu4SyHyd5N1K1x7clX1NdC4JY6QktPjFA5vq8mMvKoKHXbDYerVF/KLXaPP+vvj0vVhSruQ
9wOn23vUDN+rwIe4iMX3yZhsTSA8AtnwG020l8KgxzL0EjEJDPpbuUZJmDBFzL9JGwQHzGmb0FwS
YCyEFbnwNA3jh8qG6KyP+OiwvFHqz85IcrHdNNWrid58UvJTrDfbYdGfBXk6p3W7EvF65fi5E4aZ
5m2i2ZqKNDxcra1k2R3fBbxYu/15dWyPjorYrsiXHH1Rsyfn25czXCmp/n/YO7MtR5Fs234RNYze
eHWhXi6Xt9G8MCIiI+jBaA34+jNRVlVmZdWpM+77fXCGGneXhMAw23utuX4SEckxP/kfyk+fRz6h
53REXToHGV29uXkygpY37mhSjjfQXqkhtTKlARcUt2H8voylWvFlHcSOfSA8e+spkK9up4+wYvxj
PyEKHXX5bK9mXoZ6c7YgjlEs6+cvS+MPp0Gbh8lwJpy1s8UyeUbYo1N/A6LwNNVUmR1kp2RcMPMJ
CHNGDNju5JJuAcP35zrQN6LTrK1BnDG1TqvD+Wxjs0vo05Pb4Q6juuRO8WbS7wAhwAomd+wfss9o
9ZUT/dhF75e0fIeMwVzBSGl/OPKNDBkMtAv1y36AA5uLVxO9XIXWIXKz/VDHnP6mPjIvGYDaBj/T
uI221SJIkcnY8bnW6WW2Fgv856oWUJTZyqi9Um8XgNAnLoRx+tyUOKGpRRkPqoImOJaEjSgsD0V3
nGKAzwYlry5q7VBJeoaTZS4rLYcvkUpf4xvnwnHxGIwGytLYwV8SlY9+2bwmFEBBqBZ9OCbkoxeW
sQcYjCK7oYnlLV69KaKkOPQ0DOnu09oK685l9qSx9Y/rRtyt2P+8e3/CnL1z62no7euTGqwvYRlV
E96f/P0P7FvRLhMzI/Hnf3F/bhbLuPNH49YMOORrLYJwbpCgWfY+iRfvaAy+SZMvTQhGXHN1DCsm
M209YO6bOxfk/o/ud9Vk3aoMbtzvYZXjmvd5v5mLiPVFpCicyS/3lMkqsRFguZrWdGYZR2WZ1Mcp
ZNs+qrKUMizGlsBBQhfEJy4frz5dnSGbozfHVewWYu7u/+Z+6/4S8d3yen+wWK2i0iHUrwMOTus1
b8rD7IGMMEtawVOjL2kX4xjxMXOW9PJVRj03aIU4R8GAJCKRyzUL1hWT7aJBNIj+Sp3lzCGTPLXg
3J5gPiNXANDMONBV20I1JuUopH0JEHmk5PCcVUxnBtbEq564KExRb734MT28NgM0zAyG2VzRoJbV
sxs6Hsxh03DcZ9cyIdejzKcK3QA99EfMACWaopRWcFnPeKki2TBv19WmyzPxlIPw8sb6K/MRCl4k
gl3SpP3oCY5hllhtmwItp1k2j6InNtsomTzIstomOJB3hqlc4iV4/Y5G2EWP7hfqCz+WdsmPZcks
tWsjaCFU8gug3yX6TJQYzktiZvQwyO923SUl3ojxoVJcKvoSZUOXuOhQuSDJDLFSocb23KzjrCNH
OORx+1w6Tnu2zNZHuN6+OqY1PeqFxZQo527XDxVCREodidfGT+aUslavXPxRkXPsxih7pu2O4olT
hqlG9X3sL0tuBKfa4QLWGWV1JpHHRnQSd+/xnPbkZAfMLn2DgSIZi88kxTzXETqnNYRzBwQ+ftNL
9ctuGL81rgvw4/0x0JF9mkf9pSE9Zu9rf3nkEJGhtMhS0XoVg1qrOsWXZzo7/hk9RuBmL3OvKJ4U
1WeqMCz3VDA/Od54y/Ms2OdD/J1glfmoaud7MfnJOY9ghU7wKkPVp9m1j/qUFHqNejFGAjqQFj8v
zfxmeIYZ5tXIaFlYL9hY5RvhR9WRZk+JjYK2V9N5twmPA/pYRf99hIeIcUxaF7VuRuHcZu2SSROY
OS6A3npPfe9GL7NcEy0eu9lQN/QFV52ZxUGSCnGOJ/1e+AWClyCE6+DfJKD/IXtpTRsIUuEdEsSA
CUuTl3le+YstfGatnM+p13p8iXjktGtDdZ+QsGkvtrYVsTNUbj9HzEbwWgkEjG4WkBxUU4tv1VU1
yLCdMnaOXoGi1bVv0FGhrHY48eDR9Ieis5DCvJkdhYfF8R69OomfLAt5dlxY9X4a41PqVNUuKQmg
H3P1Yk4izKrRx7nlIMoBa3w0zOXL2NKJTnsg7oCJhio/26Oozy5HbossxxD2e5mOpyRxkccR57Dz
k+pTtJj5i18NIZy07qyBOTaipF3hc0CMC11xcGjnmKqMTyh4Dk+6ivQV6rJ3lN70nM4m4C13oUPv
5C62WNbxpqsQeXXW6mFJjHPkoOiRM2nuNDviYfiZFT0GkEl+iUr7YwyYyUxLu1d6bp9bjtykicsT
IXXhMiz2kXb1To3Y8MoZowpzCYs6RPqVMPHxpYnjrdHnp7as4udsVtfIRv4MRa5iAVJuEpwbdmWc
lZz5dHaJuHX5WESBBDMrq32a0U+TmByT3p8oKDzE9dyf8QcMZ9ITqvbZTctbypQGdZdE6+XNHZqm
wVYojipxTsBFM5/OdhCv5DEykBcMwZMQauRaXRjb2J+vEV2nUwvSnMOGHlzaB97V9TSjTFvNeyGi
kzN41btraFo0JpLzT01LN3yYoGJT5bhFaBWowH8rSuG+iJiOGux7B60Uegq4p7nP7JzUkpZJts7D
0u6s7eTSUOkm+VsMsHy/6KE5T8US+u6ys1TvhtRKd/QvKK15zjt9tf4wuiPLIypwU5EFaKJptLQ9
KUz5e2tlj/4YIa7rdXRCXSx7dS5r8H1L0Z2tuhPP1CwfABU5xO7MGi1Z0ATByV8391tpelENl2Sj
MchZatebE7FDVNROVULeVjwCNp7H8pAFCkGroJZkkKMHQ8GoVvLrQNnGUMapSJpfUD3mLR08OBzU
ixFS4fqBGEWLx1ybKb/fTNVkU1FoilPZHGWlRfRkFYUdLnLumX9wrg19ttNTvpxwA2UPfZkBSnXx
9STIpRJY36xytdzcH7pv5i74mBBd7fK+pklLG3IFLFn4c+8387pJj2LE3FW64kSOlsB1xsZyJ/S+
Y6//fp9kqzQUGUrafCVUOSuy5H6rYh3ODN+B0IiB3ma9U23uTwwpCrN6wjvZrhOXZgWLWRnOEFG3
hICsj+HxYuryx9Me1/5t3OVfGea9jZsHmEP/+bf3f3Df/OWxP+4KsZKDdAstuKXB/PDHnzQ+81mI
+8tf/yFNVP7k/ou/3yTXAyp7QnrTH3/9p1+6PygNj+B1UMZogv/1E9yf/uMN3e8Gkob2FCf4XNcP
kzToDvuVNPPHC/zlL/7Tf/njV8yJMxe5wk6ts0UGQkQWzlRsozq1lw2hCWC46wS1xPp040h2uw74
kFn7ksa+OHprVPd946/MRoqnNMnu9+X6zETsJIalgpjheWbx5pXlGHojBuBmNl6LSr6RVFRvrDu0
hhzUgJLP1q3nWmzv4BraGv+g2UTtVO+kVbwG/XJa3f97A6jCfC7opm8mGguUAAAzZY74OlXLsR31
b0lZ650F0zKOHgdLnWCFEl03RlwgZ9diyEB0xVFE0B7zdHd8d3Kcym2uXtPU/5XU6gnFXhjbAS6H
+JtH2C+JlPmVSuyvFlbAmN6aaRB4LFM/VB5K2i7+PKYQ+WkVbMzS/u51uJEo+GAQaY1vq6DOWzAF
ZAsEymb6kZclvVoUWWFiDA4Kfcmr9/MjtsRfxB/hHDdfK+28Z7l+S5pZbQdL3u4dhCpKqfAW+oeN
ODuuWRl5lvrUOj/lRCXXleNTKcaDRUNcUAESLcKmJOl/OhhgEhuYaJKfSyPeW2b8FYZzStFrha1t
LFOeUUJGTBATXk2HPfO/bJh2KGxogsfVK0DRMwKQDcZVDLBoeV3nyXKHD5r7dkIxvWg+xtl9cesu
xyrk7PvU+K2TjgiDLn2ymgmc1/Ke1+N0MB0E/21QXwivOiijPRXM3fI8yk+qj/AnBPOLir3xOka/
fCIJSUbAC4AgDich0qXOsx+b2C7CFIQoe8LGyBW1WGRJaNAmq4EAIbgtwYHrZSfPLZMt/IEIxwPq
EEFDeqLPmATzmul/bDQYGt7nfNa/LJamNNLAlH2dDb1rpuhoDtG1cfUhGIPHvmoYJuFrpBa+zuwN
cZ0grT54RcSSzY+N62yqfnxspHvw0jkM+q/4KREta+OHDppLPpr5vo7RkhNlYmWfiKSGOB7RcZcq
OwPSKbeB1hmz1/RFWlYUSk99r20cH0EXbIk4ivd2ZvubebDTnW4wo3L06AdtNShwo2AOI5pJa8tr
MyiaEKVNq91R7nQguoGQdImCuGYiH68LGa8GjNFgdTX0BI0EMkJ3sAtM7IlBEnqZI79YMnag0nAO
AkLMIWObJ4k4cn7BKUx01CJ/84fiyfGxtFlTBNSBlKgYhafVRtD9K+TQlBTfpO3NW9+N3tPax9zZ
fbAoO7KW8LBn8d05gq597Li31OYDqwlOSdQu5zopfuJszJP8tS6CX1KLZjvWikx24sLsBSF8FFhf
O2zpD043hUuucFZQUSWYEbSC7wF6QtsV+tTvrU91Qdu/Ln0KQQVUb7eDkiGmRiF5rfNDrgoCObCA
OYOE4N+ctc9+C+L8M0Sn4zClGwpF6mFhFyhslMQzfi24yJGvyrmmvJJFy0m55nX9iUii2UDCdSlw
2tu85/pquO0bBzwjjZdwaLUounOcUG1Nya4pqDK0CxfHVdTutKutUdgJMhhkIwmCtxJBYapxXPSL
R1qfFV9LWgVczXwcAiK+2KgrvQCd5WxY2yLmyl3oikLxl45yz7mrc+wnEmwiqMAprPMOaWunt63M
P2MIXrZ22cJabJvXqPAx6TnFU95BVImMz+WExWDRnFeeT8HO+2rV6JKbdUea2Uj/yy2vrFboakWv
ozN/7dzgB1l+FPk686vcx+1kbUmBeciW6WdPH7LN85eUtHlfE6oeefH72pCm24Xwt0/6vfSKfaub
dOuVDaGq+TxudCOnDblviONzdGm+W+JI1GQ1SXRGVYnLDU4UH7/301CSQ9C0tkslz98XTcSKeQXL
T7bHC7r2pnPFrYdGsx295ofVJN0+s+Z42wjYa+CjCsJpYhTpb5Pza5SshhuXeDTjaVoL9v16RlbD
sSqgWFkDHrwqQl0fGD+sJLvkROe2az3dGrOM7kdbnx8lAjl3RLum4CXvfe8QTL06Ir760XAGtZSd
SSL8GFNKN/2cfommX5MBkCOvbJRwK5GZ9q5B6Rtf2CIonQrvV07JYKcUrQMqMhtUlofEXSpygQSk
DxYz6MUkrskFRe3OoQZLwpv7JTXpGmf5D7uwiq1bLFQEM+Vvglg/L638QdrkozLcdz83z+XC2WCZ
1pNRjhOIWudb363+rqFoN33HeyIyK6wMsCNR5T1lOTZrr+qCBwlbl7Odve9BxGaKkDX3r8J5o7GG
8i5oSwaqmQMiIv61DIwXyWn5UCpMkj3JSnUVBfvJDnIQ3ofC+NkWa6RDTGdncI2JiyhOnHJqcIg9
FXWwhPOC6hmlo20rEP1DAx9F+dt8uApRNVs1zNvKHh4DgSvfyZgkkTYADrGID/eG//9X5fxfqhzb
9FDS/O+qnBXd9YUp979Su+5/9A9ql/k36ZqWRNSCjMKD3/RPZY4f/M334Ol7TuCYf4d6/UOZ4/5N
AHtyhYDoZUvPRx3yd2WOI/5GfI3tBmTpSBcQv/v/Qu4yV3bIv1CtXM92fBc5By0QBIx/QZqYjBCj
gCpJDy8unkZR9C+RVT9QxQNUTgTcYiJkmAOHxKnol+vl8WEpEMT/aaf9BzGM6fyHdyEDU7Cb2Bd3
htmf5SQjS7ulkVQpqyJodsplkIXwvoyzeXUXu9zNZfvYkn+BapqeqckK2+1/zZNK9owLKNcsQiz/
+1uyQLT9dcfQ+6bQInzHCrDO8PyfFC5MoSxfkWd3tGbFJaww+lAMiwnn2/+t7DNxK6bh0NRdv7ft
+Lvj+vVmgJAFe4XgP9d4iSquWUOlh73tumgniKl78NfMykrACfQFKhiCA0y0L328lWD2w9pvD4bu
DpqE+ZMRT+///ROZKwTnL1814g+ONskBhXjnL5qdxhDQnLu2OopgEWfbhxsskRZsFd1PWwXOwYra
dN/lk3UwlUO69ECY3carCRxhnv3GfMZ6qiz5KbJE8H+ooUzOgn97bxzo9BTt9SRZj/c/7+2+67NW
S7+kE6dfIlj5mozCI4D8eR8TAgXwH1fhbDf4EAf0iS59Q0s3x8LDAWZTankqjSdanv/n+/q3A9Mz
OQl5V44H88d1/wIWyoQB+4MV18HJj01f+Rtb4Op1DfqLyqwuvds/kKIabBfE/3sr1h+qxOJaV4zU
i7uYjyUew//+Nbr/BiFCbrnSh6iH8l3SGf/XXYWlQSxxNI0HOzM1OeeRcaarvhUYbCDopO0ryUu5
ZcfPqMuzt8qkMewy0aK2mIL7GidIIyQOk8dO03E0hnCcCuc02zFGt0V8ajUW8TFqHxe7AF+C1p3Z
l/OGDMG8eKOgaOXsKjMDJTc9ZRJFH91mCpdqDZUH8TmjD9iSD/+9HqpxI41gIj2ovjgkO8Bl7o6u
XX9JetzG9J7Bm2XmgfbD1datsavrdr62pCDN8680a6ytSLwhnHx4QL6DI71fxUJeQFL2EiysAioN
CcGSb/9991rOv58nSCgRKZqc9yIQlvOXHVyVgYyzsh8OlgaeYZX11Y6jc1MFAbgvuz1SgMdS0yA8
nMhnpZeznBfigG9ZUhFRgeXY60ksrXDonoORqWDpYyts2EHz8JtOgFagY4mokS/ROYn8H6rJ0n2a
zgH7F1OuR8PT8w31JepxECa444vJ6vZ1ZPknbTm3XFpvwZyMx6TzxdVo2dxv5UEcQ6AfbmOAd9VO
Zm/brb2c+6ZIgqsZSYj1tRlRMazPfle98DUO16KfpkPXu+bb6FTzM3FcTD6HW9WX5l7ki/m2dFA6
1tZQkGGH0bMwKELWS9jFoWfVxcaljrZXwm03JnYpxBSYRpK4htJYZUfHWfLHPlD5o+V+nwcLMfNk
xo8Q1QVYqaE4coELhTdkO05uZlRWS9d/7hwizQEbXHITc7gHgOnaI+h7NFl3l4QfPZfZp5kS+oFL
W4fBZ5nJtR/NK4sKy5hnlCLiJt3GCEdFJdu0quCik6Y9OqsUuhDAcsxamUcu7ID6BN1JTZP6bMoV
6EN8zGVAd5H1y3wyEme60B8ipXWwDywSv2FXeJeqlqf7d+QV66QrsU1cHF2/s23xBYAMQJtmVV3R
sb+Q1ni0S+OKahuKm1H4F66qx6Ch5Q21/1z2YOgSM0+fI2PE1ZIhU6pFc7VbQLKG0ZivQ+VHjMyy
2niTszMtL764FJeujazmqzY4WpjJT6RzzhfLz3CL0Vl7Drw0O9Z2K/ZYfL6mfVxduslcUZu0egef
HNTcnU6IlfTGRqgRZkZcbiX5bbxIkV2oiJG8Mwv7EOnkmi9+tAOmS4BFbTLMyukl01V1MlwzfZpE
Eu9YIanNMuClqry2gJZBM44VnrhFGK3SNEuPzTx8m9pmvg1r627sy4+AHPBl6LGPm5P94ojGeEpB
ydzv2Y54q5aJnWzWoDBQnHiqC07M6Y9DHPhP9w1ZtOkxkJSN73eXoJK/P5G7fI5+JEj7/liSpdpf
60770qqXy/2X7UDgeJWVsw1K0C2lj3RWxV38TI5m/FwQ0nvkJKFgs96dGwbT1k6mR6f19veHHFGh
4tTmqbNLvcELlewtK49fcRiSLJ3D0GOAMV7uG5G5LFPn5SrW3yCbdSAtGBC/jTehs73bfYM5tDrN
zvzjfq9s6dDy8cKJieOJfBuF4z4pXu+baYy+yMWvdjOD9kM39EjUDOxADz5+cdZ25WlhrX8LCo0S
cgr6V5qJWy6wy8VQFfZVO/gwU+GTFo8Zl7j20KzjD0WtkDWWjwbXzXrAC92w7Qea/iLoDHiKOdaY
xYKMFaF7lA2x8d5vOs3T937mIBbAPp3C/YBDR6OAysPRdPBKDY2DrdeafhT1ENxaCle+9VWWNv3F
Byca5o/Bo+nigVZMkvbgoQrAqTse5h5MKO7hMBuC4lxE2XHivNgaHYbCQRdHbF/NttO9C9nfvQxt
FDykftvuUVtQAfcXwrAlEpag0fO+KPNlF2vC2kbgZEeh0l8WQ9suILGGkYvCRIEVNGwttGDmfqmx
ZCY4Lsp2ip6Tovza27SzHQbfQwmugZhRea2NPgkNpEidGMs9wghcx8iBsp5YeIau5uYl2BCFfosm
AxxKjPprcklxDUxi+4oiSLaRjB+LJB1+35tgwozjAorGRCh+VLmjiYH+5A5DfxO9h6kTrfF9fFpQ
w77NHMtt91kKQz1zpbqW9qLPQRpgsZfTKwLMdD+4Z0INQJIWPMrUnexBe0I7oaevTucsOyftroOl
481AeaH2pAydhWZ+R9uUCuFySCS8MZOyzMg/+BIXy6sHCeySxhTlKuRh+xzjuph0sBVBapwa7Jgm
UqsgMcsz399Nxqk+97F/8xWFDLQRPt7Q3ICj5x/cAlGlYUpkkEu+ryKynBxJTZ+PNu/IN27CKQVx
byRkECNF+C6MCrQk3R6VkZSnq6E+Z6ON8zvtE8LPzXOfSH1x4q1tVsvVHMZzRU3w07Ic6G85ocYX
i7ihyA92qq7LgJmABVmx95sq3TlGQjLJDPV0/JTWlGDkFL0JO8daLNzXPJ5DZ0jQifWm8REPsQyT
qd4Hw+iHsxsvN9k8ty41wqhLQbapSfHypGWKXnJhHZeznNr8SADoeiEwiydRSu8UwINLsWWiwCYf
qyndk5IlM/DVaDqrOrgk6zyghATXu2SJUCc8LR3SQ0EUWv1DyDoPhVbZwR7UI9qH+iqCn4m2sThG
IEZMyz3mbvszxeK9aZBEHY0+eDIH2z+584Is0ivdLeJtDSDInl6wtJvnCuXJoyUh3CxWDnarn9ob
Wm/aV5XnfCM0UX1J/eRjzLV7srsW0A/AuHAoSsKOCRM9OkPcEpJ2ar1W7WWHE1umY34UjXdF/uGr
FIkwceeo8cpDlXs3k2TkPWwUpVR9bOj8oZ6uEWpmlJMkNe3j/c0bfdw9qyF4rMnJPIkmhZ9Lk2TT
D6l4DMp8v8QlcffB2zg2LcPAmB7tfq05Sic5uGn2pUnQkvR4ARw+2Wy0JGtmqGs7Jy3PEy6AMMiG
CLQGYTQDBOLAbp6KdmwPNMYJ/1DHeiR4HT1s61b1o0ZMjf62/UUNGKFczAU8c9WGItLRzBowy5j4
D0Vt25Rr82rr8OVtAhM9jhdD4E8oXoZdx1A4RNMna1Q27Rg+Qg5aL8yN2oCSw9G0/o8+Ilqmgp63
5wg62gMVvmDJbNa3cb+1UY6jHXC3aA+49qC/2enCu5Cjs40iZWBVID99aV1ynDt/y2FihX2/llZ/
FiRQ3fBsWimR61YfyH2bOTBHZnka1IDLJJXZHuWEQNMMmjkYizeaIYMB3SxWLQViHVIitt/awXyQ
6IlK+iNoB7Ta4Ut8swY6EekShYNu6jXWB3c4eesYAmX2PsziV4uh+oEyLiqLASpWN9vfRsRjEIFL
tTONvt4kxohYrR/VuUh5HWy9kCYGSGdmn129zmduSgv/YCRTHt7vDsM4wZniG8d1eE56rlGji1l6
QAKLZGY7Ntp7lFWiz8pzx4di9iIA1TBvfPo/n80kuhk6G3/afnek9vAoWwVTALDjBjmBd7Zk4J4D
8g62YrTgh5mcIDySau2d6chR/VuwWmZFipT0/oy6/9Wgzu2IqMtZEQ1FlepLO8QqHATQnQoHwtnz
5xhAB8skp7W4a0S/BaZV7LRWYpe65deWBdl5XOWn91v3jZ+MSagFUCY3rvGRNMIxzogY0KGOzun+
K12an6YGrsi0BL/83krDUcxXw83sk2d41u+bquDba8YmClMIkgiA0aQjWc5CV9TFE7rGL6IBVWWI
q8mS7tlpbhNa1ZvhcvWpI/UiCss9NFRwHoxxVi/3xwZ3ajdxO8p9R+2XqbQBlmtO2hcK8QgG+uZ2
v4fp0Tx5Eovh/W58cKu4R2PcE2PrlRTBpau2HDL2c+5B8ZnzFFZDAcsSHRfMJ6otx8aGUzx55nQV
ur8MIm5eY16Dy8YL5jU0dDMaODq59Ilbs7nIIH838UFfUF8epYP5AxcLwctxYr70uSleEs/cOB1v
MOoDZ4cwkBWYFW8pTekHa1hPH1ltLeUfWG7UF8n4C5sN6SyW/SezC+j2L0KcNOJZJAjrfV85tMZw
yYY0gh8yFkhng5ipjYX0FVU7oUyUqV9sXF/7xZ7kWeG/P41M7AY9LUhR2dSFHMo/3U9myroynpYt
ggJGXjS4P1Ozm7eeefD8JlEPjftcqGE8IQGrz8zLIZSAiyxLFYT8RUbjM273U9dcrWgB941u3kAQ
yTRMVADZ9XGqwOJVqSy2Q1xCZiw+t7WHhUbEZ6NoDyKgWVyW6WWsBUyeOX4WOrsGS3ptARx6vfXG
DO+QmcN1Snmrs4nDqkDN94Bq+IJW6ShdbTxk8/S1KRKQerQADYH3ehH2JsvSN69i6dXaR5s52kgH
eEMoRsopGPxwF+ebv/gHLcd3rBDDZlwAwXlLiN4bFtBboiCqj31W76vJYAUoqZtrTMZmpw+Z0z8z
OfmUrFeYwtH7mWRjAaJJNQfLzLBcHa02uRFSFe0RVz8IC2i5WcUQ2jQu32KOL4YzH7XfhR3ZZaIT
3+rhhXl+tI2waT8sE7MaFH7mMbMja+PS3B0dB5bfaJiHwuOcasz0nKLU2Ag5/HQMf9h5bv4N3Yl6
wG7wyUIpcMS9MkXM0OGeeMe1vzAjg8uoKZ38dbi8b0o39NrEO5hZ8LNb+JwZaueGQG1T9mLroKf0
cJWjAso3Vo3M36iU3NB93ulR0q+2DTzmGYB0z3gxbLRUdTP62JGK71MAe6tZyzul3DS5/BBWYGwj
T6boWSdwYyBMHlycxoihMFlz6dykq4+5Ls1fEbtaIRYP0aEjFTaZCPR58y3/YmNLvCkBMDlupnK3
VpArtfS/MXA8MQwRv0mCLIY47OiV9puDXda/tDs52PBda2ei/PmIPfsaNO6xRi1FBdQzT1WROKyv
EvvdCxQAlLQ4pYolsAP4BdkfbA2rgZraKP85X7PKYc58TatafeIreTSK6KNtRvBZbfPNQ/wDyK1Z
9p120403FpjoEyhbLmMIi/b87PjmhEmeJtrs28nVKIIQrXJ77aE57Lre+BgZfqqUVXs2j3KrFJcv
Gak2tEwb+lUbJYe+MIL9Il6C5TqotN53vlLPKSZBt6ULNOR0bz3fZ1HuYaE28bHWUXkZC4WSangX
Zi8uQtsq5BBGnFs17ETr78GkOF5XmWSLFc4Q4zFw+68059MHLbs1hRZ7RWsyfrniyS5M/5ZQoK4M
7yazI+1K8U0JoFxL7DvnrAjg8orqa8Ncao8X5FkskPsjK4UgB+JMmomJmy5AO6vHflu8aYrKByPN
xpAqNaT7JkWtnIfGEskL39q4yVzqSZEI/K3MKSlnoFT8YfHOTs7Zj4sib2B7wZK/Xzdiw3oPZtc+
MlG41HkMSLLj3RdO9iw9Hb3XWbWr1fxB3ogGYWiRzznD15FJW28WMmNDU+fPpkH0QIWr7WSiNzLV
skktTcxBR9z7wDENmqh5Guvumhv4H5OM5+9isVREEcui5qA71Mc4xuQDtQndI2006kWH8aoguyvK
vNKvd5G/vN8zDV1K18vmfvP3vMQuwhHVq69QFiDgi7e6Qm+MwxQabkeSkyoLC0E5a0rlO+D+v8ul
+J5RoAALFkERGi1Xnu73KxgEU5Imx3u4mVrz1dp1c7973zjmmj72vz4dKcTqf/y29kGXzzp5lVa1
NxVs9NH74ufNsOkgg3tbUOG7cq5yIsbL4NCuv0Bl6rSQ3MbVZEahgtmqX3MN75sxA8M2/5awBrcB
QTFZu0TFkB4LAxWN9zQoujVDOj5XEWYHvJhIjuxiU6gS+w/SKsPuJIf9YJzAindlMLDSNOTWxwCJ
HzbRuzjOlhd0FBVylqXcmTp+9vFzROVr6uPNFBJu0CqGF65bnqY4eJha+E2zuYQ28TDafx1a2irB
KD+JqazfAsDOb4u/xheAfRr10ag9ghhsOV+TOcUV7sNsy2t8I+CU2DXFKRKJOMQ9CD7dDVQyZrzU
TkSI4NKXcE0nozxJ2DcUV53XiYFLqfwU1MtvfNnoUkbDPTp0+AF6Z4SuqvmzpfvgqpPF3heBp1go
wupauBq3Xc0KcHbCsZaUdQsqK0MR109u1j3KuoZ7P1T7gCM5NEQV8Fskl9hTApe521pyyT+jJGvP
UUWxIUq7Cjn4gr6mqK62WeMThlm285kjHIs+Hp8DUlrW9kP/Y8phLy09kFNsRb6f1HtOgeoQJUn1
QS/6XFUZQi343BtHmpiWyqS4colmoRQQWs9k/FusqPGQd1/7k/NljJNnknL9n2WiwxF3osUY81RE
9nipYog6rZgPjdN538vKRurSwxvxBYX0YkheUCJRGRwo8rKgho6DVPFoGRqwW+kshyEitGGpGDpm
cu64tvRQdChM1kpDLWumPSUOcreqDj3S/7B3HkuOI+mWfpWx3qMNDrhDjFlvqGXojMyMDSxVQWvl
wNPPB2b1za6oe6tsZj0bGsmIYJAE4OL/z/kOuPW7sIbZSDFBbPDnGBcXR+0GtSbUuzhD8d4e2FA6
R6cmHih0i/tUDOKFYhvxmlCbMtRWZ8UObkIx9Nx0AQh5HkEmASKcd+5dRwg7TOAZSLzsu62cipeI
PcI66dkFhzgrgRUM5V6aCNGCKdn0rMwfdXidEgWgvymZhwziO7x2Oqq3QnfdHeICoTWkJGVa58oG
5e76Qh7HRBu7phrc69jkVy8p4guoJ+xOpsZ3LUuk8NN1EEn/aOXOlxQMKkg8fDNUfB8Sk/QQK2KS
EtpDkNA/IahCDhWa3kZ7M3zVfDjIQKKhoLi6om9V7ByTBi7u0B3uQ8A8Om6vOKnHTTKSr2xAXRzT
qTn0/fQZ/RxL9LERd7eylK/sPW0j50mYX2pbVpBxS6awzvvkVGm1iarIhsM+K6oY1a63QGYFuqHr
Gc6v8VQXB2sanzla09EpgHLG6TDvCqtHxebBlvaJC9+noTnvBCcYQ0QGTBzpTkp1uC35/chuPvqd
m60H2kj1ZPbnIcMcAWiRJJnPbp/fF6ptHqMZgk/hhN3VgIKbS6a0Zmz1Xk2fJ3+8wy9lXsIUrjdf
72mKi0/EhoznwXHOCbLIu2IaP4aFUYLLDC5uhO3LHh3EvRi4V+nk3PsVqMwUtX46h+39TGk7dOnY
yLGPsZXX0bmL+6fZSamkq++1rbeFAgw7hgaL7QRmb2vj4gqAhPoQ7Vgf50gObXfvOAoW/th9M8cp
OhPPFqO11OVhOJRNF+/zUvfXqCbrIIPAvzXmK0ohtbdxRWzMqiJma6kctHnubIKOfAk/BFeG7Og4
pDCzYq8Whwnj/kpKeRfnnvu5+QAYLVdBdz9ZQ4MXJH0OtRXfIaK3zmknNk4tza2eUJimmKKugbEW
PrtI37Kcg7FAnSY2nhEFvbHvzf2MU4zeXFV9ZLRnFW4mEICT4q3DFhzHp96WMcopes0sksiMMJsA
tHvISsil8/QQtQyHdtMZl6QxeFErfMDQMTLOz1dPBkCxW1DXgk0I8GvNeTHz/bGwdc5R6fXnvvSB
X/mAuhHhkS5V2B9c0ooYePijRfIeYQdFdmMm1lkHyY/BzpwdSEQiMPqnWHv9p2EyP/UdM6xbzMU+
EhximUmxx+cYAR+FHhXRn58IpH0UiWPvy8WyNJrmcOcAa6gIvQiSTl7msCJ1TJevEtP6hTCTej0V
lo91CjTGlLchJ6GRPmJ7tKFI6BkHWhLszWjfz+F60O4hZv9/RhsGwMHH8layZgw6CkfpYHV7drj1
VRFjcdIRVVNVimscOa9mLvsDY9UrrQrExoRCtDu9LC3EoqyzvJb6ksXZZ3kEW/gT/hvdjfGS4WV0
NE1SCieBIJJg2Zwu0vZKpjj74+kiWFBc7OUmthiRm7AHe8yKsDI9IKS0pU6xQ7O5isXLmIOdCxIj
3hj1mUpqfgbUJ9btaPyWBUDU2z6oXmz8UfdGmu6V99lUk3ppjQYgAEX/bkw/x+bQXd1MNBfVBwd3
BJwp5iQ48Y3M1Onil26q1F1dz/TzvA6nP4Wzc46z4hyFmbcumlCua1EXZ21YbBBhphsJS77IlPYm
U06vN1YY/3CSOtv1kZInx8w8gmVe87CkcyASIm/dtM1XDhM75VaLu00WzrgKKojxlCyIYmDA4A3q
E5gD1JN+K3YYcyj6uckk1xZ0m2NCXQhJX9Acqh7jUzAoDcZDWysVM7/MVhCC5+2q8S4CrLJL4FVQ
Yu0+WHY8HooRISUdbVpMWWGP1zBezT5Dctq6903dtPfdcnMbdjKuYHQo6cHV9zQtWavXnVfcuUub
WmrRXpWG+KyiA35Q+NUFop5pEul9tNxzY+NHWrLpLrrROYyZoDfqD5uhyXguKPAeDe1FJtneYxmL
7VIrwkvT7BglOTsFTJ1F47ID9eGwNxnTpDTNLbYc0uKK0LmOncbRkZvXFE283xb52R9hpdZmNhwY
95Bf+sKhGJuTplbOXyLXDtkh5/5zL+Jr0TXm58Am2yYanQL2vXjo28X6k/ekYvFFQnau8Vs3pXGC
kfo2CivapKN/rgoFLQQL9KuPC5/1/snFQ/7SdIKCnZ7OoSIxM0pcoGG29w3PVLMn4XPcGpF1xsXf
fNZmuJkdjHcNS9I7USGelxrPda2GraSAgjfVXQu3FF/TETZHnNM9YBFaeFT/SJFu6G1aVHb2g20p
eDWt/5IU/t4nkW1k7XrRGfWEIQciJJr6vjbLe0r02zS1qi96MH9gkP2myqI8BH47vVSUpyktvMSV
HR/GjuLS7Xy4nRmEH+0lS45t1aGStYhSOmYhQAtObs74Nv0g8disPcoZ+7aQzSPYwc0UWcHKtCd4
tJTK6EO9DRFSRMG8saIZ31zCRLzQADc3GUHz24G9247KFts+2p3rPm6fQP3KY11SqUg0Gs2hKfUr
nrcfRjvzVJbB1F58d3PPqrWYLXA8yyBsl3SVYo81ndLdtxFZyjVvWnM/QaAgHobOJj4TY98brrrO
rfsalWX3Upi+vEa29ZrWjw79/2cnVfGL30B3iYpY7KPERybgm81J3uJqEW8wfS03NrKmn/cwfv7+
kJhVZFYxHstcdUwJMa48W/qE56RLoPntpgBRJJo022gkGHKJG+/dis69mZn/vpvS1j6OaN2XXdnt
Ri22C3/Zdt3umbeQ7LKjAM4lDxMcYtvJUxSTFwk2yJOf90GikkPQ2IlCopAdg5jQ9Fvm6u3G92K8
xE59Ft0i0rX772kHqSqZJ14AWsXv0bC3ewK8E2O48xFIUgSKnaLZ6efdW6hsHFq8UZfRKGoVUNMl
P1wwaZ3m5eb28NeNcrGr1ym92ljhPLm9wO0Ff77Ufz3XSH+DlaM85GzA5nWWAhZReny9/Vp6e+72
AqmJkH11ewvvXjCtEGchZnytqZGeSgfjKbBmfNc/Hy9PhhGO8hFRxqYY7HbtZWDM2yWPnd4dDv7l
3q+HQWSwUCXt7d3zt6//3XO/Hv76e5s2T0qu4L9fOQtVRu0A59ntFaJfR/H22DAqjgS26hMnv0nj
Mia0XpJcn40RnIEOeXhN0Xk/jp5P6fD59gvEcvlWWx21q6v27AuChm6v684FZ8ftblAOBZ1hfnK7
JyKv3ZpJ9+3XU7fniYj//Tda32v3k1sef73c7Td+vmapKfzJCv3cjd53YwUmC8zvdu92c/tBH7MD
z1JcOHH17NP8PBJLRQV3cLKtb3BFZXXenlgXrSxcJ8fbYY5up9uvwwq9elguqtuVpOO+Pt1uhuWe
dCas8XMcbY1w1Ke6KvTJojxPUY+Hv25uz+WYNY+DQdU87XBSdMjTt7cP8ouiOLkNTsS00chFvOID
PGKkTugFIFridLBRfy66JshgdtrsXAdyMP5oCgPmtPVyd094Loot78XwAFXQbt7jAdVM0c4OlO33
PCY4tiie7JQS7Ki3E638FaVziD6hQHYw7VmgWWcP6EEsUqJB2OGh5B4+ZLF1n1uJB4Il/e757Hdo
hH9w8H3Yebd0FrmmjaL86E32cShazDLQ0PetbV8lpxsICIR6YY36SOlXq1b3nQXGLZThDvopxeY4
uARQ008ub3BFlsrUfqUWR6+cxugKAVhaBRwZXhBNxqptu2kLDmyVT7WkutltowwfbMVK+xigfA+k
hGbUX/XSG+6hqbROcm+6PuGebbCmWjd0NT3SfsIu0n+UWfNAxWzfBx+EGYpNNHnfKvWxc0iqKDv/
2IbpN0ZrLNQjnyeM94nhodeqp29kBeLUzTncNGa9yfdWYaU+WKP7xTDh3mNq0G73zevos0y+ayDC
p18QtCkenIkOTmSxWWAajwmZiBTo6bgHS2YE5ranBnQNg/itjvEOjn0m4K7oY4nYIqFzM+TsLYPg
IfboJ4YTS/lCBiu3IrKF8NmMRDW6ORRkPM/ajRRQZYdXDT3KzNZNdEgdvOcsI9LO5ptr2YmRVTwc
gbskFIamaFdFGf1zX3wunb3ls82yc5b4VUOc4RA8xt1dASN5W+bpWvo9SU+sazYd/BH2tFnrYUcD
Qd+jBF9JW+wDxDakBNQ9HSs67ZYVX/3Gfp46y8cr0vVrtBFPlKiufHZodhPmN8RUyc6N+fYaHzye
mi2sOMUrV+dvott0M3XSpKXBzQIfTAInlxDWIZgJH23taD8P8YIoN7+ygcAudQRQsOHcTvCR47Wm
Lr/Su6CrPk4dNt6qjMGcjtMKTfQGhWSwnZVLKEYuniZXfQ+cYAPLvEqB2jREvq36xsT7YuUTTZQ8
2DdaHiQir7WJcmdnGnW6w/GiP1hZb+00xOstq2RrX0SFuWnqcjgkIQY7GXXyRQOazUeThFl/oTvl
uXqZC9E+0lUnWZVtw+2pMPUxoo7iySwmg1lI+du2nj9bgaWuMOzdo4tfY51IygVzaLmERWr3xeij
mg56YO7oKyLoVMGLRl189Nkkrsq64AK1Y/x9jlpMY0QJBnyCVlbFo3SKGbQJVI6GpFdjCljxmJw2
Pho/dC3olWzaaFQm2uFF6ym5gy39gYlieLnddPqkdWs+k3oTB7xSUtvfaw/YgHBIknFlQ7UfeouR
zD+yGEepFY8x3jDDW41EG1SBxViV+QfXnZfLxIifwsg9RdK+lDRmPfzb53pW9AjAZBN99WR3tvuk
Rbybsnl4ICz+uS6ab5GZ+/wISJee7OLekR2xzyYcGU+kNqNGg9imhCciIBZsc7/Zl7KFQM3ObiiL
jsQJGFGswXcJZUTqfpoIW7g8Fzd5zQExsPofm21AsFhgjS8IPTCuD3DwhYefbKxYFmbmFcOMvCpr
ksSaIVfU6Bp2jjEBgOwT4oEqJ6Ps767jMBIXKeRjPZDHbDihJpeE87o0PhJcSK545100uqsDMMF4
k+dkZ+KUqDZN3C1qdVLH0Yf/mDLrGWVF9NxRno+CLv/gjOdpbv1nBV4nUunHXEzjBQthdU0M8XRT
3dQNVcm4NE/h3BwGh3//18pisTgG/qC/91BdAdbCzSFgyb23WsyDlfixa1eHVHjpAR4J5LWcPC80
gx88RIvPOm8bADrTTi3iDu108d+8BetPbg8P1yPGEaGESSPQfidn94EK9AmC/kNuIHcKeuseaEu5
MUY8ZkxknzOL9TmCgGrnl0N0J3F2+VYuSAQGWd7Wdo4yLlzYPtPFHER+T/TJS0dz+ch21bxbVKC3
atRff3HWIrh+98WRRGninkCHD8f2nSAbN0NmJ6Xmi/M7B8e+8I7hENwJe0b2XmZyT8AFsV2DOMLG
i/Zsm9LP5BIJCa+ZkISglf4Xva2EF311LPO1pJhD8Uf9QKCiIMM1LIGpxjxgY4zJbo7n09+8/z+Z
G/jWfQsXgec7fIyb4Pw/rCRTm+CZAUbLUFewdJcGJseu5UOohibbZB5RZRRrJE/Dbs7cTwPYt4uQ
1wQcDBmHpdyi7b+M3ldFYOZhdrxP/lIBISn3M1feQ6Kraq8JIlm3eaT2XSLvZJf169uH+P8WsJep
+vGvf3xhlVds4rZr4m/df7q5QPMuDov/2QL2MW6/lQVNqP/mr/5NZ3b+CU7eontK8c1l1OOyG3+0
3b/+YfjWP7kiHWIsYOhK11kMJv/2gLn/pL9l0XjhJ5br2ryNf3vALDxgtmv61DUs0/N5h/8XdGbx
RxSx9Hxf4QDD6QB9jaHp/ahgCTNKe0bGs7+Ukt2go7TUPSlRNAdVk4nE7iO6UzjrKwGVpaBLiolp
2jKWoS+X4/U/vr6Hn9f1/yr6/AGQStf+6x/vxsmfb8dleMQJpkwIY+8ud8zoVmVVuTrbyiJCsYoq
+Gnfhsmt7s3ii1/B2VIek4wxVPejP2Z/c7n+EW38+7+nDU/yEBUhkNl/9NegeWGisOiUowH+XHpD
/6x0cHC6FhSACW11dLocY0F3adUQ/8Sff9P/O/xR/neffRmAfw11t3/OqcK5gtXIdM333pMmGqOw
T4WEszuqL2UwpbBnbBb1KJWTJrZejCQ8UxZKSYE6Ueb87uTZKS2T/Jy0EitaG+Owj8xojbp7/ukC
/Z/f3B/HsZ9vTjiK880zhe++H8eI+aFabjQSTXZLdnKLGyurq11dB2KXtzG4oDaCLyCJjlIFszel
sgx6ylLDpvljTEd0w/VI8OpfnzA349q7L42rQRBd7QhUhcv1+p/mMRQtbU4vS56jIZD7sA4go3WV
ucFs+5uZpuEHaSZ728qMTTLjl2izQS0bXHW6NVjSQ5tI62Az+jpZPZ2nqXORwS0x4W7IHkmcfGqk
cCsb1PI12ZkuSi8njOH4Ofq7EzXOY19+durWPfjAC+N5qgnFCWGWdf4HI7Hkk5FWD1xk6dXHgmHC
FXh0WM1nIYiO3p8eF2flrWIXlCRoxK1nU3B1P6Pc+2haWFf++tt65/hcjiKT0OL0BAvv4HF6ZwNM
UD/SeobMFJeluQuZHTesejv64qS0tBnCKhpryTouCQ/xWDyW5FphzPl/eyMCT7YtuNK5oN5daGGC
xQ+NmzwrrxtPpIJfczOwn+Ze7yure4aGusfp0p7pYR47Ujo6z9Avf/1l/NFL9/O7wAgpFS0/5Znq
ne0QCUdjOGUvz0MQ/WZYB0kXaK37iWwFH/BosuMY/d3w9ufR1jEZ8cVyHARTwruz1RzYmnRWJs+2
qQ66KdXGaK3nMvQeEAMZu8Q3iRRWyZ3VAVDBe3M12Qs3tbBfm0b9zaVj/Xm8cUzbcrEN2ZID4b07
GbzAFsNsCPtcph1ynNG+2H539bJ5Da/IfzK96RuiCVbahQvoIR5ZoQwF3r9yPrYz2F07qsS1R4S/
aielTqM3UUBysifbBGxXTkm/qps0OLIpv1AAnnaIL9ZKkLfH5db/jTPS+vPIjZ2aeYxKAHes92d2
gKE/CJxUnm92iWKugvtmAc1jf8z3mmzFOvC9S2XQN4fKJo9Zq3qSVJ03G67VUws0HCHuuKr6tAD0
SQiTPVKMLCtqLXRqz4Oy4PO3ISQKuu5OLlh9wo3eGlPo7shsCledk04rVbXUQ/y2+Zvh94+G5J/n
qpS2j1uc05X18B9HuRRBic7TivMmVTXg0iWs3uTt3kwR9fCpD3X5d7bc5fz/48jqMBvZONgxDNO/
eHd96AojTePW9jlWvn6CTjA9VHHzIKo6XfmqgaaWY32KMhsR9nLjEYTofE/rIv+bSfm9QRjhPmQU
6lGSFYr75yu1iroyq2vMAF1AilQszGeJUGLvOiFyGh3rvTUmUJ2wPpNTbdhXq22ZCdvGPoB56/d+
Rnhg2ITPhRiav5m01btdFe/N9ViNsVTkkpZs8P54ZEgNlEuIhn+q/XxN+Qr4o+qSNc1QkndCODVD
j3mF93Y1XYu08a7fVHng3S/zSjhm1pZINnMVDrZxRppIBpSOD2oI7R1EbXyiyt83JacxmXzuQWNr
A9OEvGmx42iLP0wmdjHWFJy16BFE1Fl49ZNakMPt1JipoABpGTyapMQCf8PC06pTB49v1yYe+ZgR
SfG3TVsa5agNUr2rmzLfsjxKwU/E1iZJyq0wBizQYWU+jIdYlOX5r4dhDuEfzzTF0hdFH+D2xWZt
E0by7uwuPJ1IndvyFIYCJZ9yPphzNEOxJIuNnu49IPaRSbuHfYg2aGH1mOvScZI1K7QI6W6Tjqck
YR6pTU2etgfIyyzr6UQyXXpMKC5n3WSd4m6kjGbKt1zmhGakI+eOJBl70f1N9OZPvusgHjbjfZam
EGqMxR6nuzXtOvdUeG2yH53xDv8vYaIhkgwImS3VGKCxjR8k63mWkHoAsAEGYZMJcGnpKd0e6wRZ
U+tDwjMbm0mmcj1vF5AKYJNAcTSyYdiOlV2e8T9A1Ysb/zRqshDH6a4A6YToLj9j2WKXaDndbmln
bqoxPXe1ttfz5B0YN+JHpyPFi60sXe3iY1alw3GOiicS254Y10hWZFnUZMPbFFPjzqL2ObIoHA8R
5TsUKXpdOU5Ac9JdQJfyoaO7fD8iLN8M9RxtHbMaj6z/9zU+mkve0meoVAiLBHjyUpr2L11IRgJY
ZDJ4laVPsugB6MwkSdP9YNmTGwUGIrHG2f3JNbPlBCbdyx70l5ZJmOLrW1Ikn2x1yGYRb0WPmcUd
gLq3ckT5OZofS0KPjr1QX/quJ9qjTaBBGrClqfwvQluQ6to1Dah+g33C2VNjm6lieVTDXdzbzrX1
aVPrEoMYaWxZ57vPY4jKuXSCXe113d6fgwVLOn1AhDVedGIfLGVGRzN3fhQacGIb+aT9um25skvS
RqXoiTZAG/IwDCTI0AUEJ9VGb2kx3UuixYn9Gp5ci2M+2izku/7JSYcU9ST5daEKQNcmJGemZfQi
AYs9RhA4qZ2w8EDntx+p/RyR7sD7KrLfWqcNnwzAYIFpBdtRITAidhOOTNexmMUUey3C17Si8Vky
1sQ9sZYduZsEGHjep7FqQmQA1zoZiaUnxmvPQhVDdwAcWGSDTbbq1Lz0hN75GLh6AxQEsrUnL4/2
qow0LhKyqfNYbefKrDYOpzWUb4LuOxevh1fdWfVMtz5T84FzzaZI2rOeERwb24cxFVmFx6WUjZs6
JKb3doY3hXmre6Ej4J6og9/8uGnP5Vx+90PmYN+fy4fRK+8YyaxNFc3+PrSTFLK3OZ38HiJ12341
uDQ+BPbnpBif/DS2LvPIysJmJ72vIpmcx2K4GiSJjvVUP9Oh2IdyDB46p4Nb1tLYSXKx8bFTFB5y
MJILd62B2NJPh/KYh/O5zWCryySJdg7ROo9TUn8hqLM9NK1PrGCYfQkQIjJg+NS8ZP3AByzBNzcu
1KPgC9r06dyhbjfkgJajFyagMttDSOZ0QK/6+CVUnGFFfEJMPL3K4LmxQAqHfe9+7y5qHqInYjbM
VeWx8Jau3dy3RYpEAWdvZhYQOerf/FEY10y1X9psadugisv7+WtoFiPCJuJiVbrYNOPmU2wes6x2
PwJaeosFpLtSRfdOCdEwDEJCZulZXoNwhPzr2ifV8g916eZrutDxfqZ0fKC7d9fLBmKpwdGijgwJ
H83sunCN5FLWxmvDdnivEPSvG7DhDATlt5wlxSoFiZdDBHio0hCXlZdeckStVysiuduai2dTR8GO
aCo6f/NbpOieJPWEMd9ws2M90FqqhzdyTJIeuYhftC5YbuzYaA5GQLLCucQewrY2IO9Dt8Sh7BBz
WzunQ/MmFdHA7Vgu5NuObWhpiZfCReW7pJHS4CE0Lf/QyERfDJEGNKTlj3AJifPmKWUbzTsZit7G
WUPme+6M/mvvp7QMAkakxM2GTRGZasVkXRxi7Pa6gZMhgvqjZoVG9B6qoKbv9SUf/JdoqmOut2Fv
ayHvjcjZapl7m1q3dCoLNb2ESzGb1bU0ycYIzbu49NO3gaieUSRLEAZ76lyrY9vWBsx38QDqiz+X
PTXN1ruiBcR7Ne5um7OCnfHO6pbQeirmpNV4+A8a6AHr0Zoz1ovPSJtg/2tZH31Gp8c0WHVlobci
99R5SmeQD2TBknY67JDbNbSh2xeKY+45zL0SkYD/FuRO+ZRjqgeOkIxbZ6TIX1jaxmwhIMsmeqsN
BidwdcwQVvtjnmBEFNhTj0VAZxIKmKLXWfdbArZG9gxAGpFFItHWnCTWI+zniaQg9hK+FURcungd
XQdTe1VkL66hs4vdXqahMQ5+WfebVVuFE1m+FbvFSj+0XrBqyGVaEyuoLpVlfEA5AnHaQGjV0RHb
6x6SiEwb5vzGNbZZz5jiYKuiJ4W23HRJGoL/CyWz3Vn16H+q2+nTAE/loJHZLU2/z0bNMjuc5LwO
RO5szTDNN0VNcGo64yOqls0FXrP2+0RDkgEyNs8pMQKrXlM1qmXxW04vbuMZyr7UkfvYOXV+77XC
AOxW6V3ee5cBTfUj6/CZf+eH5CuREV2R5ZK1BJ2EogFLjwjP1bAXIvYvhO4qc7Z3v8v/bCw+nm1u
x4ie7zhpdpd2t5G+MezjWZg7jQ/R0OiBLZAfl6EhFLYjjJPj2CvWQeVij6V+I2qvudSecVJaV+d4
sLJ1Mw/jiXHYLNgS++5EugJ8hQ1ooE2GNvS+KTGBD0sQQkIj7zg5wjxbQ3bn98332rKntxhLU9ZZ
+2ax5WoQkTJN+rs2cOJNIFJ/i2/yjs4Yhb65gnldELPhLeZ8i1oqk7+V7DpdNICRGRbDIfUOQZkT
aQ3vdOu10OgNX1qrxM6DXW7HyXVCwWnBrjfU9vYfkzrq9yBL41WqPmehGC9JQEANlTyAE1aiLhEd
UpxujXWR2YnmvVx3xaSOyOS9bdA76VUzg+9tBwQcKnsTfaAB6JDs6HH2f8DxgJ6K26D15Bu26e9V
RbePa3pboA3dwMz8mhpBzJYkx8lpQD/IO7XzIRRGkeXvqsame9bMF9Me7gqnZ6Miu8+W4RNhgYeQ
8zsX1Q+pxJtNL2ZrW+SBBjrZw49n7pDfkMhHWznkn3pcl4chjRmmS8AQwnnSuaax6ylnUxfRGzrn
pRimIzrCbqkndim/gY4tsaPkXz23/6iQ5Lums1tcZZuqzEMWcTA3xzhcNXP7rLlkty1hO+uxesMY
nu5zTTTEhHYQx1d3zPww2DWkYDcT/PYgEldZo8odsDgYlqcPZrEretHtlkxkAVtD26+YjbANctjG
bnpTOnV22GOxDRJ5nKHa4liXX7BNwJJNDv0kvqntgNCTOBhYGBOEmMrDECErecibV6OPLUCekAxi
BbeqUd8t5CHECDTZNhG43foM6CUHg+YmS2zfqldlRSY7DM67aQAvNdZdxcI4BRFZAcDEGsFhIQN+
nAhpisLicTDJUHOnfivsbhvYwOs9MIbmBMYWCFnUxOkW58yl1h7JcMlipR7DZlNkNatfIqLavtxk
mCs2Ix3oMpHdtiOcwhIeX0X33KO0XGWYeo8b34+DjSmBj7cCSbUcs4ewG7LdMOuDcMgqmYeKvUeo
tpGq2Ox07WGyUiZZHOIGPuhtZaDoysMRpmkFNUMkWDVgu5IwDjqNTV9Jfjhr2YwkeR9upDPf1ymA
/vRzn5pveUTEm3S0s6anvCbx895wG5QgmB0GnwGdndqGNaK3g3Hbb8DewfmIf7DjPYC4JRhY4g0c
GvnKxPDAWvS7JPmDMYmZO0SAwbpz3OCJfPSMON5brdzZDXFQxVw/ZYUotja2t23qRTtW6KgZgFOW
NqZYzSjnmoBz6x+TYothl+meYfNjE6Bq9iklKTtnWRmC6CxD69mMGC2Qjvqr2S3PMsnhBtkpWSpY
ncYWLGdVdGve6L4I7YlxDGYlfr1NgkQfVzQ+o6x3832AqidSP0atmDNsExMgcUEE1rzEGEG3aR0x
ESTBli60vQGRcTGFXe/sjuz5wRtQh+TBY16ld7E3PlUsghk/OgQghv9tMBgqh4YyPW2fcEdgkeMZ
33TtENytnu1RYiDBCzc25EtVeXm24XLWwJwRTMTDpkZH4afbQOBhnsuSlWPJ9NN2zkJD/2oXD3OG
Emr0Ybem7jY06LHPBfVdZZebfFAjWUNfM2MCPF6E7SG1vqdQe7c0fNWSx712jXorpqK9lB5y/k58
xq3W4PbNLiELQYzZw6FwgdiSVOIy0uro47zv6vbOC0hiQCZOuqFsHy2L1zQCdKa8kSNg+vLcmg7W
twFaDS9HLksqq+YuR3EWe+5jMUTtxrEVuHyBs8f5rBp04EqWmhi8Q5BYYoV2El3HEBmr0eU75tQF
rZqkd8TQ5dtGsB2XFKuIXZDAQeeSoeJr/FZqH++D1l8wMzHVYwbIPXKoYPnjcF3ToGKdv6BWTZw+
K68mRK0In2DSoO1P7R5sATntLak7SzjbLscfiRn0oy2aNUBuFODiYBFD6TrDl0Z9yqzuu+GnLE+6
0zKFWcTubMJWnls7JmcxbrAPzOISN/2iTu9wRPYpWtbo4Obha2FWv4mQ4ZnsZBa5PtthsNqdl92F
zHLoayJSyPHjI4bf2Vm6nilPH1wH+wAanacxrjZZWwwXSqDjc+iX+C3iCee4T5XIntFiKZKdmX3S
ZCvM7GALQeCyPSE48uUbFU/z1AT2sKNdEGyioc8OIvRcSlja3PVGYWwylKjrugZl5o6xtddl/QOe
pLg6TnkZGIZPImahvfHdnTk0zsoyEal66KjveJ3k7nYv0wUJMmH+gJd/Pv56vu1A3hgzTkOorzE7
KpOwbwB2Px/enmNTQqC06zDjVjYpgT0idRByAwKVrI7uKtvGyNuVw3Sqg/HYLc81t+emLvoeFXl0
KHUT3o2WcQgxdJNSEIV3txv1X/ccO8DiGEL206H3AevPJ5nZw6F3NEWnrB39I5LACz0fHroj7rtK
cQql68oX9Anq2NpWcVa9LToWFGCtkQE8wYPINhG/TeEOGPiNNAAIYL6xK4bVLOZx51cQ/x0OIebd
OK++t0WywJmTjgCm4dEDw12w/3FLme4qw6C8IljDRKY4T3AABPTQEx8JbeGOPOZpTWn72qhxF2GN
32Q0Dxk4QWm4jvFdqeYyS5Q0aUh9TDHNpKp/TpLwvofFtpdltONlceYQnRfP7OZ84WerFV3adBcn
FpKrYXpBAfJlignsZnvyWz8Tl+jImgvo/7B3XsuNa2t3fRW/AE4hLKRbEGCmKJEKrb5BSS01FnKO
T+8Bbfs/Pq5yuXzvG1VvbalbIoGFL8w55jpjlAbVfy393GRKTeQ672nV2M0B4pC8YS48t7ohH9HT
pVosL6ModlPMRNRoreG8npQjOCue3ASlGEVinNCImgxEWtjZKd1gubT4vTPXOU1V352dtlYJjiuu
7RIvD1WUwZSxm2kXAzrywiRWbmav7YU+6j5NNPGK6mSewHp9/Tj+2F5cbB2AEKAjLH4VQuBpDt0r
mOwfH5ma2nhjKS2IdNTsOwkrjR9G2kByZopJx8yvrWnysI4yaAOrbDFNib4DTDGReOpS0eCBM4gy
Oaq4Sw7TmiulgEwGwUXWbCvjXQN//FFlVOZNYEPt3G3PYbIEtj6+5RInI+sN89wWxd2q6ys4m/SM
KtpraxuTRRWTta7zI2OOdnY8N8edVT8CGrcDGTrakylvREjUwRjG0dvQ5g9OpclPFD2dMzF0s1Z4
f20avqJ3Q8Dd8g7zKtvj4gEHMNXKhizTZl/aL4ndcbzDpbjwb2WA+LbNxHMgQjp8z5JDpgvSZSQ0
6NWaIuAl75fBqRgF8nSFV/HbHezXRSeppG7gQvGry12V60MwTdA6RuNIoZruGkdYdCjCOk1E3Ng0
tymao8s4P+oL4PcpGqOAlaTrobfHzAZHY8NGEPSW2cy3ivK+iwg5KaMSqEJOMOuUmUjlUuXs1AX5
menWVcoaEg3P/w5d8RnpDzHLA43P5EZvTRV+kAIfE+Dg3LBHNWcEFy8aAqOTNgETsJjRHatFeYGv
XN40aEe0245f1hqoirX51Ms6OnTI0pgURfhVcNzkaHw3Kf7zXc788EIms3rB3K5dWjUrPfaxLoAh
lVzWn0/+fM1YmMPFueM/QzlrtU9SqPI+jmm7jdkBM7CiBCBLmMoEiswThJnuwKMw80qS6UnULYV5
LkOwm7kF+RzqVUFQ0sQmwOhHpiMFMZDOs1YROSASxhgL3Gz8JnMAIqfbg7TBNW24+7rJZyg/jYfx
YiGQh8hmh+RdgGCw9Dud5LcKAoDIIF6gn7PX6/gmF+2XOv1KCDFEYgubURjpucUbx3sgS26DSdko
oK58iGqgG+dApQ9Fz4fsnruRn5ZDDn8ZMm8qOwfDS4LdMi/lV2yUPFRnXxfFhXW+8OrYLLY5JoS+
ubo0ZB7OHnxYOBf+GJYEOoOu9JjAKu+l5e6dlqAYoffWQY1eq6Gfjz8fuI9ui0j+CMXhJHWmmmOX
UcuyBsv1IzP7nz+V0zrDh5vRBgVzA7BEUXlSafrJGw8RLtrWTF1u8qqAa6mIGivhuOAapBo7LkCf
TsOwLuXo+/HMmH25mtbgxo+Dxi6INAaU/AkNBvMTxzhbBfeGytGsRsq0dSUpcYa0vc7NskPb0ITo
s3WfR+sPeW5Yya2f8xXTXT2Zu0GrnsYGbNnEcU32z3SN0ZftY1Kuw5aX2YC3U/aoniLB+dUaI91/
nxyl0VLjkYUVyP47r8V0sEV7UpaRXRWlum/lQMRSptF1VP41m1TBHOvumcJVyMfFvE+dHZkf5FJY
xrgr+iY7OpX7Ui0ALWOicx0z+u5FbUHk4SeeTCUJho7TkZYMW00TXTQLk25FWtYmURKqLMBmJL+F
xp4uNspsCCScnB5MYuD+9SRoq7ILg6Y0IAKU4pBRhKem7qsxKPppzJT71KjrBMSz4YUErs1w34GP
xZ6MQKaUAZWbNb8HeslDEjNY1zKOqIGLm6y9wetF0E8m6LNWTbcwzXi9ExXqPsQKRj3bfNbnI22n
J2YIXYZ2IDsC71ord5ElbhUrrY25AKcAopssPXAgcFhBTxADYxBL7nKFPYZZCTJWxwOJBdlGsxcG
m4oBql5XdyB2Lp1o8kM2kYc3leFOVtmOlYKzkXllBYATGc0pdGuM9CzKUOaLdkS/4yz1l8qQKM+g
S0CnZOQz5Qj+qw871eWDnJ4W3E/7JVUfNegOO5QzBPEWDv5fYRxKXcLqUshlLMee4OmVHayReKNj
sWAYgjmQZEa5EB42WD2/myOp6oh+KCrruxZ5v7Xd9Mmgz6bxSQhrKt/wCTZAFul6NLEPzfA9d9Ux
IA8YEmNOkisMRkTWnEsbKJwEYts+BNxlw1/GMiWFzGNW5dOQhiGe3c+WYfjecsd9KYkUyK1bJLBl
IDL9aiwFu5yRwRcmUJnC73eMnsdTXIprkbFKq236oBh9tFpXAgV0/gKS8I54Eu+IFb6POQChZIAB
iIje3YyoqZkojWLXFOxpOgCYmWrAoTJeYdy8o8gnQ8UgqKCw8DbMc6z5pRtzKtCtyrjkmRiyTDVC
v1PwcDgFKUILfXvbGvqDPSevnSRaeUybW9L0f5ap41L8O8ZUCzVrJ2TeFTiHyuak2DoJQ5EYk6j6
a2liRvgxxtksJRqqcqAiugOe3dLy7ShPTzTw1jT+cdf8moaNtD+KdJM0db4j4p0yHbJNgs/OFDzx
sglxloadlxHFFhnZizkVOFza7NW00J1j5aEbMima3arGAZZbtZ9m1tOiiN+zOlicB45+RMUXzJYo
A1dfKTdtO/pzKDgsCHtgL/zXTGaE/A1ieAvH3Y7hNCMP7VSL0NixfOWMn+svJGLcHk77pYat7k8d
KS5dgqZe7zUiGhkCjfTjrk0BvgwMMlRnS5DNi5KXT+7i7HAkdfu2G1WMRAOxByv9YFBPyVpIMvyC
iYZodxsy1V65lA0SMC25T7TwJ1jcBto5yMtKejTchJrUgvKGsibxOVbJb7dqgY+v4QrCQ2BHXfeS
xNK8WnK49oMbPeltuHfNMX3OSFilCg4b6zxmnAmhUkH8BiOHnYQiPhfzcEJGvdOxyW37HI+FVZ3b
eodf7KVwnA8rK6s9Gez7Ou3sa1XiR11BDEtMjJya0VjkOu2T1mbXeBlO4Iane87KEANo97xECqxo
UThniJTUV4AtDReSTS/cXWVTKFV5mzByMuiDdbqjvNK5FuugbC3W+TNYZPYGXH+99pKFOJxa+D1F
SjTbIKI7MZffvWIwyimX4gJu4MHsHahZulET+5r/KZaBFiNpyctRnA8kWzqWHkPFe7KEmy4m6a9I
230Vx5s+dWoW7tMjoEnW4gWTF+G+leuyI9Sj38ZUvuUQJbDdjNGeqvSPXvLblMRjbXB2sDJalhb9
sl0EZdcZrGa1RzWqcNvZ+eRTAXb7uFJgCQXQxOJt4ZI85+D9Jsre3biMmkCjlCqrYLZEA//QsxkV
X6Xd/xFEvoL60i4mtNOzEQ978tyyQ+NU1aZceTWyNHa6lo2BYfKEZofk+ITS21QTVbQnUU71itTJ
SEWJjM2oOi0zq17DBmx8so/uMITVTw5n8c5wMkJbrLoC29KgPyzwoCXW/JCDhdqkWD6DhullbFZs
uCbxFGn5zjLoRPM6RbzQ+GbM6dYLih+i7ai2BBT0yK07il5tB5T61jfEy4URgaLR5FiYX0JU+fmF
oNloN8/pEa0OVijFXgN2etaS7MM1CcgGKASzDDnbWyPW38OBd04ijsj0lQs7gevk5Nw4MUtRBrqp
2WWHZeBqxzyxIvVajRqaiaDfJu0+rMGmYnVaXbLsM5Oplq9VX3udSilSsrnZqOhSg2FJmRfYw8yj
xjIOEP+0ra42K8kNeZQLPeOEyeeU2qDQhuZXY5PKOKy7QaESwWeGyd8ZcIhXjcbnZBKY2TtACrKZ
Dp3kR7/DlFdjwCGpkNwwZxI26eAyOihKqtzDeoedAkuIzcZQoB0BudVsim8bx1I0VeJcEhbkI1ER
XkFgTWqZ+r4qtwXv0pVsYeIiGx7eqGdwJZHI0Nsx27ORYSsO6ZnNWsc6jgjXiitUdpSFbQxETunQ
V2BlQ5pTBK0V7rFA94cESoat0BZFOitxBZ0SYVbrJAff7TbOaT5BcgVAz90jaIjkERHVs4oqDe6a
/pCNArZoRwWX6HW402otsH7pU64FzGfys2C/rkzJO122w9PVVbdhY/4FC64FiYNkUIv3eZxHbEDi
9bHRoqR2xyMP0AfgKTtBW3o129Vko7Vn8jOaTQZv9iT76jxYzQVLAjzzcj6Jocwe6kWj/1w0m8mB
wt4QLbnXzNOabUekkR21kocXqWXhUL/YM7eKo2QvldpXWxmOzMvV9rS0UvchHfG0H0zwaLxy6Gm6
o7D5p6t2aLzFdRY/nEkPLOL+gC5mH+nd3nBxi1m1gmudUo7VA71r0qSdZ8Ny5cJGdrWq5j0oX2cV
VMUm0fCPzok9QxJRKTrD1gmcvj6jWugg1y+PClE+gUEXttH1CmGDTfKt24r8oak0vJ4zYJdGtye/
SzpaUMMJj+nwmmyAQGCXKRXgw6FKfuqEgkQOtkcsj7HVBWP3eWKTUw3sTJx8uEVIBe+5C1Ol4XWr
4UxAm3I31dQD5h/eYl4+uL7mQgZX4yeRewJk8kKayafWA5JDJ8CjN/lfP/x8bvjP//HzOSVTa54I
BvQ6NQUuWrGMXl3hPz7sf6zhP3/8+eTPh9p2kk3bWuOmbwrsXkg0wxoPPRyc5qgsWkfe2Prf//6k
vbqCa55dkFLWP/58ZRtyncmOJXtu2/TfI6eFF6YNyWzrd+fFcgpLHpP/2MJ//uV/XMQ/f1TzIj/g
PeABgkf93x/qYcaD/+//tmfq0NhK/vzbL76Y6q0Z53oL0d/cKSAPfv7fv79A/ScoEh5iu8LMfn5a
LVpakhzXX/Hng1z/ZPfDeajjhLIem/SPOTpfX/aR2x94+Ly3l5CwKUO91ylBNOR/Yf5P0e5ZFqPQ
9b9+PjU6BpTJSNzFGiqamlFKNn1aHsA5swkOoiXflUSe74eQNSuh3B/WYn79fHu6+vUrARdUK55b
YTA9mSiOFRfJw4/K7v9beJ7/LxYeTawek/+zhefO+SD/2+ajKbO4+PgPH88/3/o/s5ycf5n8VYyZ
UW6bmDT+y8bjGP8yTNuxhGFjjtAdDXnj/7DxGOa/ECRrpqMbq72Gr/ovG4+h/0sVaFlX2SNCcLxt
/y82Hh1c5n/IdU3h2qZqqsLmL7UMzfjfJcIsQNOiSeJy3xAqtNPCwT7Hdf8MCctBhffWACS5DS27
+mYaBl/ivzkn82lYCK7rTcvZXRlFlluA7DnD8afQVkLfJWxlVyoajI1o8oUMMabPD3NT4ZFU3T/J
qmIjvC3xrUlhLQcqlMCHluGHNZV+9ODkWXJ3U1bSKxZkDjOOismgiAOE6KOHCsw5NXYdAVS+GYHL
zRqHuX+zRq0jTA9UNiMeHv9kT9IIq/LJ3dpFBJyZOFNGz16KfTzQ+EEJEqWURMJWHMowPjLqnPxG
HVlxNJG7K6o4SGdGb2EXhUC0rYdWoOhrq+xuaxkYl8GwqMuXfawMpV/HWnVSgeka9egc8ng2d7qc
XlzpQDTNkuasmDsirONTNekWgP2xfVcMZqst+50oSdytksXiIeyY5JPG7h6tsfhqUkIsCkLS/QE5
EiFLvYkeZiJhleojEHH7iwkq4hZFvq5pd9BxsZjHtbFza+zaXFWgrmwN2oTx2YB73jAAR4gXHexY
M5/deg3djOtDoTek87DAPUdYlnqK7iNM3mjDjpJ9/8cC3SenC3RN92QorIgYTKDUTwoyvQSUI7hI
F6Rk0UDEoGvlt7CLzU1K7sJ1nNHLti4daSpDEIRE4Z7MXjml1pxB7SLePRncKVDd6mWwJIVDjwkG
/IN5zirg71IitxnAGbQNmCOiExwD+GOzUmpw37+Bia3PamO/subp2DinNGyhat/GFH3JoJQkbWLJ
YEs7UuYzvJ3HmpBbfP702+ZryMOf8YAB1ZfN3Rwb25oq3KlBowGWfFQxrJ8MC+7gpMdImqW1rGon
8Lud+dTYRnrjBUVAYu3ZDI/PlQJ+D6BzFyiZZCQ+JJa/VKPjcZqPGyVFlR01X+DZ6eEZAD0iZEFE
arxXiDQ+5o2RnLNwKJ6UVZSMqos8bX2w3mRsMt2czX1RgV4ubVBMVsYKeaoY9hP7yuZxvuTSVh5x
kVuRWp3klN+cQg/ivruTArUc5wbUm8R8WyF+cwGQHmOK0n1N+/cUVjRgeh4dwBjvmb4153iixTY6
xj0MaWFTIbrqcHVtePA2nm327alTlifs9+l+cdP6tHwlEFCPaJZaLqD8bk3dg57F81MZhV9IkwDJ
4EjgfQV22UY9cfQ105kkB2qj0QImNbsMXIyTT8bIuFc0NlR6SNX5257d5xr+7jUN/TypzR1vlBxp
sObEOfOQG4NSQ5Dp9K17TJv0BenxRiH66jxnBXY/CgPH6K+TPmXXYsfOzoaNZk3JibpMwS0OgEok
+rHHaw64BKWdKytCscryGLIoAlqVyKCd9OY6LtPG7eqtaxTyudFfC0Kyc4c1XKFq8UMU2SiTXX1F
nNqPYWk9cwTZj+PY/5WtwciwIGo1LiksrXy2zmrBUAuQP2Zz0JiAxiCK1CCxnbQkh8OqH6Yotmkz
6NFJ0GIKFhM3jmxZuQinv+VVjVY9ttCCjXOxGaPeCJSkNtYCPeb10X9rthCbDMkdhLj+q7XSbYRb
bKdEBFkkBoRpyr5vu8drM42ptnLXZTAmTv7oQ/NzTmOjvGRJqG9jI+02OUAHv7BYHJIzvXgsMR8X
mczBMskhkIbzF73qK/E2OBS0AqytYoldSbxSHz/MK1c7qUOIWM505aXd4JTPb3Xxzb6of6EJZgnB
fFO45l4FHhLQbRFfmm8mgoW6iAyDRkOypIQ6FCNTnfxhQPg98hCQzqrvnr/DqiByrrYn6FvI/bu2
fktMLQU33Vi+yte4RfGrSZuacIioZGQ4vRS2CkNq6my2QCHZSa1OT178WZg99KA8fKUY/+RalG/0
tDv0TUIKxSzxCWRZYGjEReWZttNU3fB6g5FsjJUi1Dp2HNG81ek5A9arr9U8tYwGGL/EK1E9MvR6
y4++n1x4Zk5qn4Ugxgj1ElqE5UDgugo5CkB2sbKzELQ0hDSM+ZqlJ1jU57AflTcRRy9zy/zTrFC9
zm5LVz9+si2dNjhwIJxabU7XU78zWPl0ZBY+Nc3BmsRwa6Hgz6n55KgifsR4iHS5G1A1WInpz2tk
DbEWT7R5HHEzt2aTG8BGFmK6UnFhZ4FYFcHGVkujipEhZn6Gt9Ds0KLgNWqDJcuJNiQEgbbs2tkJ
TXJVqHunSD6XBTTlqJkIpkWAdMDdlSpzJJvRQdSaxUPOhGLDWH7xyCfJWUDp+tEu+oxHdmLSK89k
oy/EU9jsDfBGIlowmjejs+Re72L4LQWzRaKkPmZgaVPnJodlSU1cVIvp6yYhHZILDEkUB6zduoey
esTwgUKCvpmQ1GCR0bJvF/E1s266LIkkeAL/gKIRDZk7aH7bvVqS9mCP1Y0x9FtZL3+Y1zLl7rhm
8pkEqNJsrwwZMsVgPbBzQ0UB/9y8O1Za7/HRjEydSJkLTSJb7Na2duDD8rumd4c0BMcec35vazPU
H+EqUGmwfaUtCBKmCr9W1wlp8LiP9DTAgKduybALEbZE3RsL7bsTT09toclfg65tCrOG55L05jNZ
xC8cS0BfZPdma9GXFGQrWWnaPthx3yAJJfsj6kp1n9ZW6adYIe4iZszpZE3n1ypnngqmYYNJI/w1
WfNvfYY+q8WFgKR4tiJdfAw4gfzRHsNTZ2ESqpGpSjmqAIE6+wP17a+QtahUiQdQkdI8Fz35QyWb
mbNsFvE82A1yX5X7RYuGLQv06IanZ/QaKYFyzCQwkYEusLdM6bE3p5vIh+FiDOT66YtS7a1oz9hQ
ftcKugGm0Mk9xduyY3OgHQgGN6/JyOuB7MdCIKnLvVFLIpFG8beMEo7G7Dzq87d0VPisNlO0aeVl
qtp2qatoh+51ZsqmwaCZ4egrjLIQ65EfV9zSvBlZLJGnDR/u2V3pQ0SrDn+mEkS3Vd9ih2lATVt/
qOYwyMqSyCOdTVAbVwcyygD4g6c+G+yvTk6dfMSRbWFkcXreFHI7G42hxhTLZyY4a5015MtWz8BM
2bIgCSavX3j2bq0mQl5Zo5kDZXTrq/ZRHw9h2Ti/nVAY1LuLe1/s1gjkOoeNKVc5qztgawsSxzj8
1nn4b0THQrEqDDjR64WTolIIUgb/HjM/m9vO+JuAt/eh6Vj7vFAfCfgkAvtNjGbzZfTue6hX8S8V
ocCGEA8ecInwWc6MyBWQXkfl6+QkLdh15IUqINoAXhNgDXOR7+FjYcQX1HvTd1SVDKPl8j63xh2C
32frFuWtQOY9i/7CecQJ4hjZLhM1MX5OfNW4LL2pH7udNf4yRwSPbB2iTblxqwBBVPMddryPdhtb
V2cQJ1KdlUBV/hphL0/Ms9iuqSt6h71HMLVWG2h2ynqH6Dsv08duUyxh/GgJP49i5dXpxZE6DqGt
U6nXMlTkAWL8V+WkKZ4Abd6zKn8jtjWoK2UGirq47+nQXMKaHz/BdblfSf1TLF5Dx+ngMOt/x7wj
Xg+jiG/3EFiNGHcobcKXQSZlaun9qWgH3SNZ7Ifk9PrDK6f1QMJXDrlvrt/z843oC3q8Yjn6O+Zy
DHDDezUylltKgEb0WEmG70SVCMFKeyOG6csx2QklOrjyrIZINjrhq6UqiAsrAp/6KMIzvX7gfD5I
tXpSEB76Zbaw4o0PYChwAwA1LrVh2FGAXSa9x7larWm5PdEjPx9GN56OaJTeNfDFnog1kqbVVdXk
CujmTTBYLLfTyCKDctBzcEoLgv85WnzVJo+Re57RSjgC5YeUanh1lbxpuLa3fVc/KK0d7zQWThuZ
MqOP9SqDpNWfIpsEQlOKlo5z1TuqbOd1J5uhtPeoP/NxLZutT4xtSpD3CfHd2YJWMuyeIVFg63Bi
ejrCTCIdOUU+24PfzfKpNm0Lak7vHChPltq+sVQIbHAvq+eq+5JscugfkmtuInVH/IrsTcNyBJvz
AOxdnKfhyJaEOITOcg9RJeRFU7AgFGmyX0wnuTq2SlSOTIIoT2wPzo97GZbslfVF7U1guW/pmDGg
BQPVQzxrZZrcNLhzlVl/r26Zu5Kw/xoTJQ3wf0kvBffqs+Z5V0YlZ4dcqNs0cn4Velx7ZcdGEvZy
P3JLMnCXx6SQpLIb3X1JWFsqkfOegIeem0Eiqc5+9Zn9LhJr11Xa2R7lpzQxaEDtfFOaC+N7+LAu
jWitDRs94aE1hMu17+b3LnW3C7YTdcyYoNcKTjArPDrrySZVdCQw0mhMTmmRMHd/yGJE52g4V0uW
MNV5N9IVN3JACzqxq+0VfdfOTEpDnllevoDb6+kBPQI2rX3PPiST+DiRP1yFNdlHDBosaMTR6OuP
gdU5pFHzprTjSuyr1AC1aIoR8jUdWZuhIubefSz69C00KiLUuhxHpfoAwaP3Kex//qJymbR9XaV7
+LtH0VY8OCpDw6jdeKa9vOlRrjOJ5D6WjUNbOHThBr8YnrL18uvTfKQLYnwgyRsMXVc/EIHDXZrP
uzk39mS0W8dmxG2cpsp1GCdwj4U4uDOETjuvS4b7/E7tmqqkZfrgxyAafVIr7mtURdxD/U7yNZaH
iA1/aGhHAmNcQvhe1xg7yilCADFfqynRDix1lWPPguNEZlZIetuX0tP0Ni6OvZ8YhblpHpxpdrZx
yoCajIWfTZc45orW0/U4z3RW5lEYtXlMKN6OruyNncnfVzFh3IiVcalqCuul9Uxz+/EulvydNc5V
7+OOPMBx9kuFOopa5lmrSxSMrj0SmwR0G3QhW+cR518U4YyV5k7VzZdxCg3fHZRbETJ4728aRLEg
hersDXYeLKhX1aVbmH9WyYbH66sKoMkjDOYS2dlX7gDxc4ZCgNvYKSq1sp5mPf0B9DciRiogrdNO
DBWGVDV8QXcq/V6bv8fiva2n/K7r39bivuYT+Xt66njjgHAk7Q2wnrOj7zJ5zWcwdrpljz6RVoc+
a/1QTtoJadsn25Q9cnW/XnR71+nOYxJpv3u8hUVPpkOvvnfMAI+lg4ZnXmwA532yL0dvCVHAy4Rt
qaF9uEwkWPh0O9ZRBOul9DbNXE+bSP9GqO5eHvrZdX/rTMqcFhok0glyR7zIiU5Wi4IB4C80e73b
luasenLGjxeRVtenxnjtJknmDtjyrRk6KCVzgm4o9TdYtCLslj2ndlsdQUOZBHGImSCT2dS+xglJ
f4bpa9swGeG6tE6hEtnkSTpDUBpafR35qsQsX9SqS4IVYQ8GhSjfqTQ3I2LfDXYeGPMikle7ZW/o
GGPqD73e+2G6umfK0tgoMSFIyMq8mst632SQtZaMOKUav0r5XdPrkmgS4Y1D8apk07V6kXa3G5Fb
5bJ5dRU4lJnMHls3a4M2/q1LjH2qiTcjX4Efuf0iOw60klHIoj9wX28RwB3zKf+uOi4HttIAQeqZ
RJ3xQm7cxH2V+pM++wtrAw9i34fKEqiurXsNwgLNKMr30FA9XRACaor+Yy6m/WDwlHON9kHnWeKh
uURbbAZKhy7UNnkulNQsxoJ8SvNi8eUk8ou5IfvK+xTlPZ5ngzeo+ZVa6Tt+8O+2O4iGd04DhiPs
fmeG5pOM+IWbIfsA0X0Zpq7zigmac0jejVQOdhciRC6+nKZGH8rGMOvMY1i0UDckAYJUyh5xV8Nm
6NSDAIp6pqk6qYnySGCQx7TnGjXJczxUd0dWKKY6d5tQ31Ac3bhHuoho0Hj4tnSyUVrNeouG6aG0
eHEYUTRJdWPAdIx15TMODQKJMrGt0uRIVpVKCcBVg3oK3iZL3xy4JaNVQxiPTWe1G3fixB2EpGp9
W9zmzzKK72RpX3IiRhdIfYkzvuLpQrM8/YnDtPa1Zr4osfGpTPV9IV10SOKvQdVuZLT6qos9PS3e
h0zLvaRkfmSmhd/32QdoC9Vzx+lL60ovZAU4OLwPNCoPaPp4DPXGwY1RfJmR9mJY5mGu0kOEIMdd
we1V917W5vNIFzCWQHY4zLMSxM8gNgYMhUUquzy3fWmXTF3NPZlWisEbil8mrTSEuqqB58PFNEqy
EBY+1nvdKpdhJZ+E7Q0g0E7FD+/Boqn9TGep6lSfjIEfJc7trxLTudI0F6MZebCqaekt+PDwQ8yX
sqs/O12cQnM+lCPsxmQqXici/WikcCik1GWdytyzzL5ncSiUkCs8W7sbJ9/PYjdpzhdel3cxIPxE
+LIu+J3AqoprvVQnxXjMRIAO6bXgdwfl8uhyTaEjy4EkhnXn1au8L0pDaPThVkRoWzuDOa6+Gmfa
2AjYkGMNFWQpo+ZtvQaqF5hE5V5IuqAwEa+p8ZKmztE1mX+UfPvCDLorFI1h6PSX3ADaqNR9aQhO
w1+xvEsWoPxTxoJSVd0kKdMWd5RQjoyHzrRnbk/30Dt9oIMjhCFTwIcsv2fmYFZRBbEhDZSFjrK3
+lu9wB9Xc2DWhJ+YLOQCMa7vSH9rXfIgMmcID50rL2HaSrrybJstmOvxFl1z7FDcbCqvSVwhpeXo
BYtoYbwdd82gGgdNDs1mCadPkgQJ02LrG8sTi/kcMuIq1iPZ2ZlZhzI8PZEzkMk9m9VhN5CgQ68I
7hbm1U5pGEuJirtO6XUEpRBvFpcnHgaptSlGFRjPPaOqsJzPK8ZWzxA5x3nNTFYzN+SDiYPA8elN
eU/hSU6HUiQfloxGQo9r1LBuvFG49D3MccDdbQiFemxa5ynFU+x4i66sFq2cAb99JMmaGoikmX4w
XyKNV3l8sEzto8j+1OFgvKCEPxRN23t6qCandtawD9nmeEjKqIBGpWYc181W61nFh7FOjaExlzRE
IAsqrWJIjG2rx7clwcaG37I7RCSIbTAk0alHCuJzANKNWe2bgVR587r0f9TKEHiPStJpOJ+FKZGA
QGzwx2F4nnGteIpyWyqj5mVgJKHaRCNLYmDTwl0XO6OXZvgY4yqddjwXxV6fesUXXdr68Oww+4fF
68wUromi58oleJag77e0a5g+jeI6cGi5GtKB2HIf1Vo8axI7hO7I+EKmng59IgPbPZi3qk2aA7EA
tC3p8NlIgJYWZmXRRpw7EXPVUscL3bZ3J+scTgPX9m0ivQqPZvLQzUVELhj3VUJugFcxqN82RARg
L3QLrxUqtYghQUnh0DABiXhzVHOlhOq5cZchiDodKVJBjeI4f4sEekzBWWUt+OCG2trLGpl2nLw1
s1I9Ciy0GnblDNdW0KO2DtRV8zmUm9hVXylwmw204/SoMxOhAsn+ID3WvVJ/iVK7PqwBVhvTzY2r
Gi2/WzO3uK6N8mGQzTbP6pc8xPYMFTfbmHNGkzdWvpKHH1W/IBgkagG/O9apas52YNSIwxnot+vh
lWl/74/9N67542TkX2M3+K1ept6iWO+Qc69LFAVWCXRiMEqPVORfRQtXxXKL+2TzQ6lPjl1y8jDV
x7dCPfxbt8e7UzDCcLVRDSqTgUKUcg9gdNjSVdRZ7eXkEBHNjHCyiTBZNrNKrmK8TUSBawlIg2b3
3Pi4ZUSHTm9GItXcQ0Y6MXt1j1wom8hHVv1j+KSENnCI8EpZwOh/cQPGmKmnJoRScY+7rT7SayYs
w1IGCuwhbv+dvfPYjZxps/QVRYMmSAa36X1KKVvaECpHb4P+6udhdTcwGMxgMPtZdKF/fKqSlMkM
c95znjM1OOcg48Ur7PzfEV+M/+hvPv12pubqGYG1MSvGfnZcPSzckSBHCLTsc6jAVd58NUPLE5v9
cDjuukSwcSyt0X+J7VCD7LhezKrcPxEmXw32vOU4Q2fthzsyOSTRzZnLqP/MWc81JeeWgtxlY6zo
nq1x+GC6uCVdvmnA1Ai/+zvzkvSO/KPGrNlg4vvA1X/IefZi+9sOqBRL89+YvcbQfy4nd1ybFvVX
/nCxSP/KJmi3ee8+Nw5gaZ2u/TDdwlm61rH+0l66bUr9zilP7uJO3brRuwo32YTYLsnAmNlr37Wf
lROcln+rcdJrUcozJ9Z9a3/WPrm5YRk5jSeTvTWmnTOICwgD99orPn0Lz47hPvxOb9pgT0bw07K8
C+8klMeNBdTbSTDYOh7nFFYfezsV5t5iiYRq0G0gqW0zFqmmXe4nxgwTfuaqU01Xu2KpxNz2oqb5
lfa0zxGho11axL3+kuNEs4fyLZOvvGobPqXH2Gi2HfOQZvTvztDdl/cLA+kxyZM73/JmUApVus9B
q7+GClVrTvp+5XbctccBLzvpTREcgmE44PggbZ/BxWnwh64k2nplU+GI/fnZzboPkva83JodwHpY
rlqJ1sEvOD+5pPIbDCWMs38kjg3+GIeh9p8L073VU4Rzcdq5Uban64bGwdp5j2Fru4s1sIP00nQ2
4UXxSmKerqnhOUlQqgR9Y/jVGowuWfI+ivE3U0UcLhpzIRAbu0uBvcGmqYh3ji1A6Yy5gRZyE6Xk
L6pe3msrXEo9f5fZ4raqgWOM8TvaM+Zds+lXBKrIJGORcm+B/ELYOmcT7VjFiGjdJ3TJhvtisEgW
zRz0NwPLo+yeQnfctjwjwpyuMa1LcRIduyR6tRIO3sLeze20T3VFfYzYOVBnApepS0UVQjUyVcJv
poIlKd69BIjAC9GdZXcP0Ym5DV1fVhlvwb6+LA9+K5LvMkP1YE8r+xuZ7nVv15vG9j6zNDo3wr+R
/N4CDHlj0P45pOUmccYzN2yWq9r4MAflUEX5l2K7kM1aP0985FemG/Lm9ANdWGZx5uhxAV1yxOe4
zzWOORm8WqgPFeeXMrdoyY1vRVJ9M77+oUdFrysR98iiUGb4VZCbLxh7SjFvGg4usDBOqhU/iZT8
7nL5NlnqTUfo7ogRv4vWfZ1SUMLCOrpt/c4c84vACfVJX4YT0KCm/5JOfitowUqd9JmZ83HIKT6Z
GLTir/ALsJY9hvH61Y26DUOqXexnPy2DObBrvxRhvI0damkCFP0W73T63Qj8Vpn+QevSjpbZSxcl
n1Y1/Bha4a1Depb61Dukef40L7CTktl3aDW7OmUDIrtEx88p8hKy3/qo3PDNss2nkvcE+irp8IUJ
GkHtwIaWvxlM0lz2z9rMARu/Ml/6E0wK4pZ101n6lZEnDr3kkEXhJZ7Hm3LxnIjiOtvy3NjVn7in
wjvtz47oPm0+VC6eLvI6OaneVZsaz5mOfxR08WQNwf+EC27HYsIH7MMRzsWJ442B2Fh5lLbH1S0i
BWhTPL422uGOHfE+WM2pne2boHt+EuyXFE/rIL105vCKuPTSsKesZiYiJeTGkPRtW/Jos3o6prGa
FB/P3HrqwH0FDxy7oKrWYY4U6XbtGQglt6+m2WYnY/buzgSdoHcwv/gFxdfLw0JS6ikIn+BE7aJK
keRDv2KdEUglUL0oM0W0ogApwHOPe6LalU1DX/yd8MTBb4tXU6ptT+LKKx2bpGy9bY3qDhNt23kv
djIcAfBgTkDhD61PZyps2A5IQN704rmLGjMQiHaa+9zLazJZT76of1JPeQhhRkX5fAmYosJPvOWp
/sq7+FHmr34UUaDneR+T+gK0fiSg9KsUFZMU07q1On0EazWPb4NZfw/drm/0ZdD6M5LTD68zt3Ac
3iPFR65Yiup1+2uiJEGigjMW2VdGyRTT4jhlN+VxbK1NLMJDigWR0RiTDXwxcOTPA3i9OGcYnZbX
JJqJ83NGYsXYkvTlYlYRMRtdkmw0QW07s8AoLwh7yBcToOOm98w3pltXv8DuHnon7jgHSineZc/H
fphD/vX5bCA/kEc+FGbD44fw5Mgnzrx/Jv57YALq86fdaN4BvbyWWQPG6nmc4w89NC+u4+yWLC/T
AeTyaA1kkntdtRMiQqCm0sA15d/l+1I8+GzY/jmqo2tkogs3Flad5Rvm0nzxctoC48i/jGH38COK
hzRPShS/Wbm1a/vy3Vs35nx1TLguweKS1lG/zxx1FhHz5+WLxrz+6EgV8cT/sXSErTZ3X0ureu6i
HTX2lPBmZfGisJTIbt6kuf+TRARtELbzMGagXz7FQFzgVkGZoAyPMGTc+d2eu33iaCLLdFGR0ncl
oogAds5UviJoaiEw61RcB6y6VCuyHYzDofF6sn0uMqE8BoO+T4L8aWgfw6jdJ3Cn5WffIWJPr/0c
bygcPyjV3WX8I1ykzKH8k0BIR22lYZIZaLQger2ftf/GiOYQBtmfQKprQJHt4s8/KkN/w3t7BHmy
HbroqAoUnM5e8w2waesM8iFLZJWneyS8dTd5XwXTtI3DhDzLaB2m/ZVfgPjYzK619oBhbTzGqnCR
cqwL2AaYQBVr4pCcbXPrx7JkhnqkxLUu1kx/3LXQd1dREOInBl1U5cGnKTLANXF1Jsy/nCdOhVj9
8zT+f/vn/8X+admuCbHz/2z/vIF5/t/bP//rr/63/dP5D+mgFkvlOh5llwvncxH3wLgr+R+2ZbrS
MEzpSiVtTJ7/7f90/8MB8Q5DVRm2xV/jb/0Xxt22/4MvxZpkUUBk8OG1/1/8n+xf/ytEk8pYy7Zx
gbpYUA3bW9DD/1PRgJeOdc42nRxiw5FcMao3R9HiY+CBKSqre05sL3oOExJmuZntjZZmH7sy7Ae0
9mqV5nN3cujLTofCJVxd+1uIYcUunkVxGcCws+xJ5wl+hwqr/sntGMJxX3opRaNWoIHzi+6q6sNu
wFwDAIiN+Yvj6HKqGWpgxkV1TmdihCF3xRXuD++5xlu6njhlvHg4/hgzhuvJDOwH6fZp11qmdXbK
2D+7fdvtmK0FGyuqwV+NqJolRppfrS+ukYKflQIROcvCzQ7zGOR7itWHT6Mhs6/j8UdM+kLULU2G
DbEHHGt4m6Yllh55/dHmwzzmYfc2TtCuI0EfCMGE9k3nigxGRYFopRg/MArgNAXJPHcYa+czEICx
vE3z8wRREbZd/e17PjENGi7Nesx28BLVhYN8tG86sRuGbVW25s224w+/ikYuUxFzh7y/+JS/q3Q6
E4PeBLxY70bbbLKKvEziz6+lm3NYdfpm47ryjwD8WpZ8O0PPlFgz5EQf4b5RL0A6Bl7FPDxQMHz8
4y/wUfDGyXyHuU3vhNTgEcpLojv/ndjcM70CxVPYjZ/BkA+7fOROOeVw9aamYyXapwPODj1gM4NX
fhjp1XiSY/8omt68MZIFVpNn0d5fRifuRSiUlyrlPFESr2kbA7myJTbI+NdfdbJJ8GeqjYzn4kko
eH6yNstDJX/zOaoPaZLLA/Z+GmH9IFsoia9sC0Gz9fR2VJG+K7aotecEFUU9OC4bxxqhvbUjs66q
3aH77SWxIzCCRkOKFnpBSOJmVeRTtsFR1x1aAJsrUTnR2aSQtNTGz0oY0wEVxn42xIkWEWTABW3u
dD49bfyjawDoVOIYbniyGYqBYoXCSTcQvK8A/1PrKuh3vW8/0eEMqK6HLIAt5auxjfRCKi69eHN7
DtI+PkQ4Z85GmvHcR2vD1/aJSUV58vzHnHnWFQOQdWUbzeHRIyrEEivMolPyZJ0UZ94NftETFbjJ
0gYE81G5zyNxSvJcBf9T42dt8qZb8WNA3DbiYBvWgBH+ZSOTMKeoRXhoAb3B2593wBPhPkQzSeW2
nN6LySKWzktOQeJc7xNy7W4+dEjcCei5HKnGnlzYVOTb0TO61eswFt15bKKfCwXxCBQL9d3FeaGS
bFMaqFIMkPczSZ7DNMOiac+gmr0nj4THOjeXX39CQips2iVghMybViqGZsvDWuEx3pQFapI2KxI0
i30xHtIPI5LNk19a+HDSE3MKgM6heo9EUJ5p3CNkCyyrx7DymZcE8RpdrLmYOVc+Ox8O939WLtPb
mdn8PDMaIt7m8HDHyZme+mhnCxuhsSgzzBmYdLqWAmsADkj9Ro9rY8KeGGQpHzT8rKumrMjYZqN1
s+O4viaw05Km+OJiUm9KVTI3Qb4c33ANb1sZo1YtV1fGtDTMdsmWcUJL519Mq5o/vxdjUd09CfHD
LI21HnAdGLP/qXxqnmdCjvR65T/MINiUrlyotKL8ESf2aoI8RcaouoZ5W9xcfxwfNO/m68yroos3
ze6qVvjPKBLx1m4Br1WKvMPJ11jPMjXuVt0WdzV4z5jrBD1PDLwUk/3bYuDNIR79HHpG4qWD/Jy8
A9xAu84rtcWm3CfJEcQmXgQzjY+95+mNzj1KjZs43sfR0hppieSQVOKnwwTnBcvpvcycnYzs7gpY
3F8nWYNllnKai9vYz8XUfZAS857NP4YXWfeKp38bGbFx00tBX6EYNoVj3+1Df7YgjWAai3sZnBrs
erL2vsM4IPgfTMFNNuapYU66GasA9wFIaNwV+Xhxc2HtJiwsC7d1l9PzjddVlV/JIgl7tnibDPuc
N27HJX+rrcV3BW18Y+Hn3hlt9zeJ/Y5htAUGUpf0OC9TAcGd8JCncsKLlH5msflC4ao4K7gWfZql
r830q+qDexdxQ0+E+My9jnE71905pbwvtRgFWdEyG3B4aZk9sdPCY7pZUX4KGQCnjIi+ZqP4mly+
sgcmtusaxiOhU/hrgOv4UOM2Pvg88YhifvMMTouJ3O+QfPw7GUjnMBshtXdZteRvo5dkSjHETvFj
NFLSxw3/B8kOc7m9JC9gwFV+f5Yabx19up9B5AAbTXMiSGnEvFERVBpnkez7oML11iRk7yILl6VT
vnYZJ+RC5+PeNUv/ruz+YJiet/MaXPuE+oyLX2MUKEWr9mp2h6035vMxLIwBCA+YuAax/DYwOrjS
YPplgcU1e9fiBlhiQkrMJ3TzcN1I13lInqFwGHYu7iWA71BfOseC4JmHRMbJ0m5okPtrTdN3TlfK
+2RyESv8d4TrBwej75luuXUNiRbKpH4Le3zLy2xNX+ZabKtUfXPJHE6lGD4rjUvQhuVfVyWm/yq9
WtI8/+dGQoT/yA2UXTHxzC2eegP6L3ti18GxxDJrbnAlw/+QOn8C10F80fq2asN5TgfDPJLIsy9W
aiNL1+zUkcSaIHWhDk3LRR+vc/lKum/e+optvbMaKl7KiT5pW5fnxrKTI/RFwHrpdKJyRsFcz1dF
MPyiWSEL5uAMzC/Zt6ZC/a5T85FCt/fanlRHXe77oSES6Qxk2+w7yDbjgQN0hFdzlmZ8aqayPFZp
i/25FOd+DOadGSEuO7rSSIwBNaVBAE/G7jBucf/RjXYvfRGdEMHadVLhMvSy7E8915wKBJnrbngm
zzZvKy44j9DoXlotnNfGbAF+unCCzdogxBrCZyrbS558ZVRD0Acx/W4Mp6RSEbE5opI4ilVy5Xbc
rVrdVPw8aVjsJ4OYfK8yiihTc9Vzffwa5IK5NQCoD9y33NQCmpvx7JdVUxyiCVwZ77S9VeEP5Yf0
zddlR9izFeFxmBMGXpCqepK5997tODwmlMBNOEGCAR1RN47cSFUrWFdWdHGd8k9HB9CuxINAqCVj
niOLox5U80QD/ceAmnqW9UvrifIFHOdyjCDoCK/UfIDJNncGcckNSNniE2hBN7K0ifnJdNJfXsKx
QzI8rmXlXRXnwk0VVs0+mnHhef6PAjNUJIc7dM9vR4IuzeeDoWrcAWain+nyILvSemeVZbuayw/w
GAIBGfpjP/21HTu6tAR04EPNbApezCUzxt+eFJiqWqryOtAq28KsIk5rSfuUc9QaJZylMOmeOLPm
l5xXkUp0SuqlDLNDZJPkJmEwMQMixJ157ntuMSQW6Wwc8tKZ15aHa5sy6/acYjBi0hPD4yjDw6Sm
N6m7eG9bwasnmvjQLlxpJxnuEWe3VdHMx6ICEz+3fOZpoF27lnglfGkFqvn06op/YVP1SX2vJN7A
cHj2ccjRe4pJOykPRirJp5mTcXLAVCwn7DqBDs5BBgkV6XwVuD2lFbJ6j/DSkriqjqrP2Tur+ZGa
gPjjiLl8vPDexhFBslh3dmwe9UhqRozkSVzVb2zBIbwZSr3tdWrsoqz4XRRsuVBc4guwd9qOJ9Jq
eFbkrVW4DgFnzntuXcwAhV1zzRBwI9VcrpNlR9Fp/5E3CRP+5TDEz7uqyhFlrq1eoGmCx1w6+WaM
+sEw+xdvAdh0WbUQw6oXbwxgs5kgeOsoe8bhl1z576fMVebGpb2HdBImzdiZm6059PRFyAm60XIo
w+09XkBUYadwERbx/vhnY8i/qALEMiGK7FJ3SU1HLeEk2l7SizMU24I7EUCdqdoqF9ylb/n2oRuZ
z7p9uk1qpJwFt/XS2KqGoDn5W4PdkjxfsLXWZjk8bH8ybw1tAv/+Y9xjvDOHCqRaNdGfLLaj7+SP
0EdzK1mOI9dojyXgwvXU4xauOWzvOqeYOWLUGadK/yhsDr5dzJlaNPYaWEF5GHOeylrIeB/Z1sFr
1bXw4TvzL+uNafRbNSlYEt1XT9wAAaqCWuIY20SOfz1VKeoY2FOzNv0lLewA0q6YYlS43RMsOgiB
OF5CjdN6AMqy930FfzhLqfUFF51hXrHCiZYk3Vq3EucIZqE6IvUvLB6BCKZNFiafSQp6hvw5fbXL
MsBbB8TnPXHrGXCdtYzXVHNsGfMTZYBJVjIycoFWbywrvPlDgWpbMRVrOAGXvX8IOTBuCEKFhOTH
6AzU8mUxCcEHMoDsQ2/kcsVOBzZ/Y2SVd0CIfWV+N63jtCl3OGTxlvmkKryXytVLH+7MKpp2ORu4
23CaDpq9J4BFZ8n04S8FIkFLh2qm8SzB3LLuDfhwE5r3KU/TazVVHwiPLo8faAmFOfxcFdMPnffz
uqc64pyUgbtTeqRAdw54Q+P0E2+sXPU+0Oe0m/WuV+7VsaiFcAZstBBiaNEh33GSY3ouLDDlZu38
NlUDMy7AXliG4EOLOBOHMQwG9lXmnVNfprxJm38X7lhN6ZqyzxdIGLzivfmXylZrSwQs2UZh/2ty
Kt5uIEpOLdWl5fLJ1IE+MAz6Csxj7F8M6Hr7ODfwIE4i3DW1Z2wqHLCE/wAlMNawd8xhNABxdSA9
Whyk6Ueb2DMYfgAhB23oXsEbllch7ZPrcVrBuG/sTNlBhtPOr9gekTfrckuVh7WfgrY5kCmB8bvH
JG2uWtbtXSDrb9eZfukZspwNVU+P/rWClge1rfCvdSCO1QhwpaGiYtN59vgwrdHlPZyG81RpruUt
i3BF0r2w5uA6Bv0XN1e+IOsDCGfth/J691hZTvvUlE90XezZxdt7wH60l0g5m5pioQjRat/ZG3vO
fKoVem/dUoO7ciCD7IyGyJlBae8m1vMflczMkWuYwLR8rAtYl5fMEiYhRteG0T9n+9ir6nXK3ZTd
o3hEQXO0HatFR1WQp9sw2ruKmbrK9bEpbmNpyQtt0dkxJnJXI63SBk1qC1M1/a1M1Nn8Sr0U1UB5
3AumlJzUsdRPzjKXbRHQfcANeRS8Ewzbd0ZFdC7xu41pc9qhxpE4xnyZ/Xwfp5B5uRG0+87PCN/g
f9mqeK7W7aTA09r4nsxlCxwby6AoNnlzm3a8VCb73MQAe2qe8NBO5zwb1jPOsFcX45O2SQxEvoMT
YNwnbaGe2tF4/Ge6yH9PRw5dhqvcI4VvJWciYmF+ZBJxS9L6A19fRWB7zXZJx0pAMVWJH3odNxY0
Pa6ZeRENRzGrZ5PJ4lOpvnqMPJ0xlE+Vme9M3fpEKXK6N9gOjqAK13i4znIuxGEqpmGdW5CA6Ahh
fZeCmoIhPk4Ud3Edvsbp8Jm1Qr/XIFZEX/xshYhpV4o/g6TPz/D7vv7tWAnAvUAXlBuB4N4xW3/r
EWJm021eopT1xW7sa2rNOFm7tt+zyDGbJFqNGdEOcWxFGGE2k7eQi/jdmqkFipLv87i37oMhh3Wp
g3Bf8pC3AJWiGiajPijfNF9pZVhxETEO5DuxlobjzVp+21HQPjkXOAHAOrV7sHn1MZ723sh5L8Sb
cxgCpuky5DhXw0+hdDf8685QQaj5Phi20I+RI6A1PcgEVD8SOllVm6Ad2Wm4wzaBNrUALovkbyIb
4+pEDlZb/HjUjlnHxGQs5Y/W4vw1opu7pfRbkUZiqkEjEfORfR4N4qgJD57j0SYPQ3Mt9vfaww1R
igPJoReacvj5m5T215yeTcte+Dd+gIhI5EZO+JSywbH2CziaWeJIVmWU8mcHTq2Wx8oZ9KcJjV6a
qJoQROY7nevRgdQnR3ztwXIS/tUof6ux3Y8jdtmGyfYmMvwfkeDVUugz4ASRAkJ2tyedm0xzMOYA
ms6fONkMT/WXknO5G7ArMCQvTjIIYNrnwnlEUQQo2/gAMmt/heKT2Xx3jm3M5lRaH13LC8+Jyk78
MsPd1UzDTavZS/qaDlnMOs8uLjZCCMSY3HgWCUVNFV7h22ASwMmYiqa2Sl+Krt77cwEGwGHU3wc8
s+Ui1tqDfoDrQsxUPQMzqpO3c2IxVJEFi4VRvOv0mdjbjJTi/gI4C5tReMVdyhI1cniNMUPd5XAM
0dAvPvuyZQ7BwdGYcLQ7cbVZmFKzi22kz8dkSxIv2COco2IVHt8kwXg9BgR6wyEdSWKE4hALztZ0
roSERUhVVT0jYKvV4c6pID7+Uyx6QLX0mnsg2uJSruhfa7d9KPJd3TRgfen8wABAeVSJVu7l0RNN
mY/S5jaeuRJ/Tde/E1qbabdvboNUv3qn9F/SxPRfKolCMKJNKPk0uMSZTFPQFdaJZKdz9yi6pVhc
BfVL5NCWyuHuOoTph8649rJcxuscnQFUoFpjeE6pMhjzI1SpGlmfxB999ociHQh0G3RjmVO4EnYO
3AHSnBqsH6TN0Qs7FytaG3+4HmyztHmvnV99T0gIhUNtesP466Z+gmSJ/KGAcRXR6B89wpUnCvdu
rjtwsNVF9kye5cWdWwIzVTges0neOOqEx9Cg0IA5Mmz9vgSRm2F2zKjGgQdguUcAkIzmOvOEibZB
C24o++gTgE39qlFewfmIvSKxmEXoQv/sK6ZuQ4XXvJ/MJ5rG8p0SxbfCzBbNabiPobCw4xBZESzJ
VqaKUzt60wGnAMhz9iPXRVQIvWEPxv7mGbU+4R6FBU1yL0E2TrOHmAlOpIu1afnD+D0SVdILQsby
+uoES+HFQELZtUHwJZZ4EzaVfdKZQKo4ilFFguIq+CIMoMZJwQAixGqsm5pUjO6NOycQe/cvQ+Zp
Ureqg6KutSgPDgRKt2X78nQXrWDlYW5MfE7+bnfvQk7VY6SwzjGCtyXwRbv8r9zY4mxRvGxot8CF
vSZ64lqxaWpH7O1c3ozQd3YGCTJN/8UenumzDKzFFwT5S+Rhuf33c2IEnPl9He7YWUu4xOb198s3
r2PkLkNzPZLxynrKHzhSs7iWlrM2YwcyiGFH618ti/bJBRB4SqZ5wCeXHut61nCG+CPkuJ6WnnGc
asTBhYe7hWbVV22wc/r0o2yy31VJtD3RIX1kGD0oJyGe52R/vbKbt10INB+h2UOngX4ftSm4kMnb
E0T4hbWJXRQIrEgBu/s/5uAzSoL8ZM2ePJQyWDmCXjdv+SNMqRgLo8kCYguMwBCKEXeO3Uwuj8i/
P5B88Vkxf8EWO/UnkETpPgArlC58oWm0QBxEw8828oFkWumLxzlozXFPr6ZpmUvI8igNtQ6LnFl7
CHaxMk3e6SJ9FFNDGWBcOBsdM8/u3BPqYLnred5Pc55fJjViAaREbQx5eEmuc8lajVY6bGPARBh1
/J8w0n5jSCMc5r3OCVNwQ+zIJYYMbxhksEu6PCvHSUT6ZNphtLPwS4Pe6E+WbIgl9dOXEyFSVkz5
hz7b65FYxqhMPPdkYRT0lTVhzdNkjODlQjLz9cQbURdvpCfkpjPIl8UM/09qfGK+zhZYOtdO1MXJ
pZNhJ3VwhkEarc2kmjGzpTw8Yfjey956K+fWxPboHRwWAWKzXrcjdxrs5mp68zPb3vybkcy6bM52
sXyv28WMJ+MmVJf+UBTTJILTh+NpcapM5zUSo7UzhGefjGJ6tyhYA0bcitWoHMkYI9ynYmDN7kL5
OblWxO3xFJqB3NgpKjeKFeA5msiWtL9LjiryWx6CKtwScMy33VLOiPN/irsabhR/TLpqFj/e4z+f
S5wqrKAUDoB3fpNxf20m7zX3fzvtO5bzh5hwysxE4bDoDSgXPhjygihsbjjruUv/jsa0kT7oGFcI
VmEqcQizqCOysFhp3RLsSIOWuY60D1XhWSfBX6Z4bREceY/dovWWzXhtxyWHIh5KgiBoiDu3497+
i2OK7wKy0NrERSNhW8oHiuM667L6JKT/razqy4h7PrzFuU85ALsvo34i7vElfWxOwqu44Az9Jx6H
D/1LRbfcBNclgouhk3DVd8ul2nprDP1CB+RJDMgyU/+oVLcBtrWJ2BKoIAA+03Ubg+z9qs7xbMA6
CYR6i/jSkwffeaAA7uAsZYpjUA2HYRbrfLyFdW0fmW50pzzC0Tu5BTgyWlZgJXLinVHI6noP/X8/
MmReu22sV+pC8VQCjQ22oDOVzyodTWIQLtA5BycpSDoAkHm6izAuo91FKep7+IBRixpRmKTwdHqT
ggIztvAppmjBnDi+4K2mZQlMxDBvIptQRTn7xiJp0DTg0DAzuflWdyPJKwaAxYEy041qGiQDUfDb
R/TYTHZ+JF5/iBraPkMuRKbbLv7RDAZlKA/msvaAAClPRiJJCFYjKhrkf0+AM7eynZv4xaEf2Ler
uuaaZPu/CTXh8/2HPMutgUs+0hf6ADHqhEul719j1/vkQByCs6vvaiGZdUC4OWE7Jr6u0Njj/9cn
WgR+MJngipEoAhhTyGdjiQ8wQwHNXhrY1JYkp1+RFpon40IDN8UMuYmG1xk4nsrT7ETBCcJluBs9
YI0Ynz9y0+9xz03v1fLXAij/JzIOLKzimRNCh8Ic3A3Wn3/b3b8/qmVtp/GCLKWjnmojOo9WxO+3
4NQaYhknbWcvtbNwiAOaNypSV5teEpUr+5q7isW9MOtP0Fna5aetA1536BF8tMFD4logmxZw6Cu7
8AblJgz8EMNXd8erRP96ygc9LadvNVTbMGaO1oLM+89devnJ//1/Q/bdx8QAPGAz67EUZOyZ8xlF
/j4+20W2dnlhq0rX+AaTc8VxBnlWUQZRwJOu4R/KHjui92C/GrZEyR5+mRDLysL59C+iaph4xebc
u/qjORKj6j8sL//usM+u42mAFpdx/M0tS3JDtn9iFOeEt/VtlmcbbxJkHhJNHE9xGpmKjG5fHMmz
rqVl2nvMi++0GQyENdF35iBFjweVSMWVzLHa13KbKWCBTpaEm8wP2Lrw9a5J3i0MEetvLYlLOuiY
42zv/+3bCFjdUehv2xCvMh7v0fKkKDs4hyGQLVM+NBi2vac9WP5tOqOWMUXw+une6WzcB8luNHA5
g3vdk2N9n3qK8PBD31LasEgwOmfo+NvJbuTDbvKaiUTAUuyOF97JFiPA8Br2w52T7TO3NbVRDp7K
3HcFCIXir2OyQHBX3viGdNbenH0oPkl1h/0+6KfrIKsDdA6js46znrw11XW8c2FPIs/4o4ea01MZ
a7IIVbCPe8S8IaC7kSvgKlW6uaOINhBoWZMXtyYkHD+rxtNAaJEKRlbBRZizvTLcpa91Irp1EUXP
rBMBsiIyhsNkW6FsVyYroxlq0DVDsNUpMPEWwCfibf5Ex4HBB1jsGxsgqJPq7BDio1+j2BHmEmLX
5Y4BPRmGU6iRC3L1I84UeFeTQ4w33YnB63MTK9QEHDddTM4Ua9yagwmh0e8gKX4avMUrV4Ftdkxc
+Pg37CVX+1W41peA9m23ztmobEFI4ifs+v5SToT0bCBHGDzTxTFi6nXBzXpdEEUV/aMEcsGNx2SX
pLHHoGEmtkGZM60hVTEKNgMi/Jyc3/0BSIzZ/TZMcdC02BztCi9MDXXXN52nJOHFa70USmLuJauw
Tl49BrYH0DiHtA/M0+D8CaA9MGkLjyAm4G65GUjp8m9TBtmnXyCvgNfB4Zh++fuaOuh1wgnyQA+J
3M228wegNuQWrYn6Tgt9NyCATkmTO48YSqGA2Nost/wC4c5wEcjAfeLoLch7eB5JuKXXV44ETAPp
vvMQrCHpY+3WcJjpqm1lmGycZTIPo/oeE7g/WO2DHCG/OZHMKY054EmaC1GdjfDb/h/snUlzpEqa
tf9KW+9pAwccaLPeRBCzQnNKqdxgqVQm8zzz67/HyerWvbfKqvrb9yIxYlBIQYLj/r7nPIcJq2qn
/ABV7fmA8+htOzjuwvmABYkBNyBfJtUbuSckhQs8P3m2HOkQGXhDSUWj0vTUNAkiWHImtigZ2ts+
Ge5DHD7ELG5yDwtwHdr3bo9gNqiv3QI1aQgr7TDGlOv6lqJ7lt0ZLLDxCUm/DcMDA1RydMvK3rKU
/opXrcr0j6AZqU2YZNHFnocmScfoE9jFIaAwxGilLLfE0CxXOEmbwHMAMS3zZSIwc2M5szJKttvJ
QrVlWsjGyBOBpILy3XblssUl2B2F6fwcrstuiqn/NTnA/tlCblnKhGb54k87nQbaPkhwDTXPpmM2
xLSjUYinxFL9K5Q/qD/wbqlgLIpcJYBUmRYPiCvcvZMiyJ0wT8e5e0wB7VJ12FF8ZAUF039LV4Zl
PLZTwgtG+o0EFKWFdZl0tVpDoVMS8e5kGLn18isqYj+XPZkCEjQSqQvMqSNWHZgeS5NBQ7NoNrVp
/u6N4O909YeBgELjPs83ogisY9yCZIwjgR34KGv9ooHN2IURzPGqJukHb7ZZa6zvQKNvao1JMrc5
B8kMcrCGHAZS3EDMQ22pH1nlcZPWM8LH4mVnWDNA+H4+WRk6oIZQCFtD6JuPBRE/+UNOocCHhv3u
NPbT0jXDljK/X1XJKUCcauYUTWkbUXfcZl5/0oGVu/Bdz2UrdnLW02PXFx5KGbEHI0j30IZTYpkt
MZMcu9AYH7FGeuRKJocqtc80RjNck9UhsTTjEBjFCdQ2piPwSH7oCKL+WuMHrV/ibSGaQ5rOKcSI
6V5PktyfHlnhNHDaly0aE8KX3eUbxsNhU2JupeiFsra8hl4L2q6y3oEk1r47OiRXxVzneTm8If7B
Qto5IOsy70IjWDtk5B64/Mg+c6fHppiIQohhmbXqU0apW/sa8EptoXLqShLdc/eUmFr1IEEKJsRH
n+nf4EIL5l+lHk1Hs5BX08XUwhKCgD88iqbAVe6mpbUXuOnTsd4EQWcde+R5eTbchAWpIKY11OQM
gkuqKxzRmI73kr6FH2JeaiikgL/OCXAL3xrxUHTF8qXKSeWNscAytR6FMPZxQuxx63AvsnOdWq8D
yGnSsZEEdAfoiU+7fBHwv+TXIpt7sJE9QpfpCYwJi3tbEImmaJJ6rs4GgLNRnAng2yjtRjysup48
99J4dWkf5Ra8sACZqGsQFRUkXzJ0iHskGizTOT8QkZntgwki80Kb6joiPFROlXjvCePiyuA18srA
7ztnn4RTfJFWc05zOyLYLaaGKhHGKLZ6wvx/0Rp/MegYAW8oGR+idIcu676usrvAmdq9AU1o62JS
Q9xXa/s6j8/AnSLgzfNbcjv11g8z43Kdq+JL1WHT1AfvW4zXaU9+N07/bEYGZ6gyZI5fh6VFMXRc
E6jBBiArcX8ma3pX1SSrU+sS3Jc9WmHM5+OXwJagJ02iXTPYHFK3uzPJPVyJE3Noxj4E/Ctludb7
obtU8ovrADdfEYYr6Hfd/H4IdHRDWoIE+F6R6TrXKUUO+Dh5DmHTVIWFdWP8z97/9rmcKsamY+G5
eBnWLZfCbUDgzHlIdGerk7jMcEHkgtu4TzpLwrQMZtRG3SFoUpCESTee173of/bWh//oufUtnz/x
j95iWROLBZxEfmsZKSMNkLOkbaK7yEvcXWhAZNTLDmXeHICzwp6dRkuyK6LmizVaH2EfNiTaEFQZ
SPKGrNq9FG5EdUSSI2ohR95K3mUNyEw7M4YqilPWqM6uGCgIzrRd+45q4TgkN5x5B4ZYvA6k3m97
L5rItQdYHxGNRggzQdswOFwF47AVlsPq40vI6xDY+j06lm2/wLdpgm/fjNTwrlb2izFz2pY6w1zf
Av6QEEBsCwaaML6HCg0yK0hIARqEIHRGSZOQD9aEFN8BigTizWXoOAUSa5z5rRLB/RwGzsFhCa+a
2Fo/votKGpcgJjq2owmq8CWZApmk0V3jJSY1Q5wmg4KdCDyDQs0oZaC99PkvvfXyp9F466CkUFyN
/AVuSqjgUak5H8y2AxmSprB5JnQ1C06SbeMe0qq39sHIyn6cyo9lTq7MXbgN6u0Lemjq0grgMkNy
Ybqwc1kRbSIDF2gM7SXHwwP7BRWR6fOlvoyNPLBKj3mH3kBXj3+0FCjI2oknIiuH/CjgyhQKMNMp
1IyhoDOslzFX5W8uNBpSbCZYIJi1xhwMa/kbWhNeXIWxiRXQxlRoG/IZgNxAu8kU9qZXKzooipgS
U6A4jsLjTHBysr7XzrVC5xAYNdIY/qgVVKdTeJ2yBbRTKuTOTApDuakdLI9ETQoF5mHQhLRH0hXW
GgXumUuv2EVT/rDA9IlWuI/C/DQK+KMZoH+wdZQbV+GAgCJaJ3LMkb9TTl2RQQoeRLn5CFV1Pnhw
hTwFGIIxkV1mmEOdgg9ZOhiiQQGJKoUmChWkiBDJaQPGUlwsRTAq2s3SeQZxEGN0rKAcVdCOigXs
0fr9jebOlNj0dchIdMupZM6SlXf+6sBOsmEo4Y75HkUvlkIruTqQpUDhlihKP/YKwCQoP60f5JEb
phBN2kjJWUGbOmoGuMTlEd0GqWUK7YQBmkRghXvq4D7lCgBVKxTUABPKVHCoCkqUBy0qBSdiZrcJ
DKky7/m9MKWw/jgKMqVhEXYUdmphPozGldU/RComeW9NxFrQciB1uiN+n4rpW5ZOmyS+urbx2k2E
+pJ+8r2tjBtTca/gXy1wsCYFxIohY4E2fDOx+tDFTvqngbAMfdGjM45eVjW0zCzTQvKMkbztg69G
3et7x8SZW8fzW1pVMx1/6lGDgnWR7sp/rAJ4lXb9U4fo1Si0V68gXzq0rwTq16jwX4UCgeGVf3EU
GkzLmK+zfNjBkyO1TQHEckhiukKKaaUVXROFGZsUcMzLqbqMRFJMnnYkWo+OYwOcDKMDGu/ozujx
stnfpcjSm2L5XqAvmqGbTZRyQjqOFaKOfTtHD5laRY3KSi9gozUunQf6jolPQ+3ZVQA10s4dokLo
OpSV957gPkDNBXDNUOg1oU6/TuHYgM63sDyXdkt7+RIJoG2hwrfpCuQWMM84AKkhwxMiLfPE16QC
++YpABxuivq8OIoKlytAHFZfxj9DQqJU+LhegeTmaZdhXtkuUJFY0tghwz932WgY3wYFojMVl27d
eApTNypgXRU310Ih7Aw6Ea6JKCgDYqEgd0EH7i7Uq4cB/h1MqvG8bnoFx7N1hcmDlzelk9zgO4Dg
q2B6JlS9XOH1XA+pc90vF6ZMCr/XAcr1LRE+FyuaT0H6BgrWZ4k/D1Qem2WF+XV0Fvs2Ls6GiF8W
hfzLWxxjiQQDKHBZL3nzAWW6oLjKz6AAYGGlxjR80b8Ax3fbEbKg1eDe5NQ4eit0EPqgi77prVJA
wgqhWQGhsFEd7FJBC3XohcilotOggIaDQhs6MA4zBTtEr5gr+CEiYwCqCoioKzTi2AJJxCpNH0CB
EysXSAPluOiyaL9m6vWsJCwQVOAWPQVeLBSC0a12xTazwTJaI4BGYX4dFbBRV+hGW0EcU2iO1M8x
nSvA4wTpMQeZ2Cj0YwADcoIFGSoopFaWF88BE5nDi/TuRwWPbBRGclFASeQAqJNdIJN07V4EiLtk
AT85JFTwZywDi0JTegJIpei9N3O0m4+5fSVNcJtBswwV1jJWgEsL0mWgkJfAS7RNojCYwSBYGyo0
pokXxcfyiH0RbiZRpOioAWmSieaRlbwU11lhNjFGek+OkoB7CsJpkBtbtfcdbE5g4b1vN+A6WyiK
LvxOalQ0rhTSs4ftiTLuu53cWwr5WTTAPyUU0JimPlcGI5sDIRTTf3ixFTS068CHMsuuTnaIqASE
1lOJRq5SsNHIbXWWs/XjiGzUUkBSt3OhoytIaRVV54SZLVDPR6kwpgE801qBTROFOB0U7HRW2FML
63sF9GMjI6c6hbBRBxipHqzUAlpRqeCpAoqqq3CqLN6JWFeIVa8Httor7CpDYX+wUFg84flinYun
6acdHg0gVCDRaT454QK3MbJxzPTGfWMj1Z4a2oqOlDeiLw9zOdbXITKX+1720YEIOkrAlNuurtQf
OuTSyJdbFeSY0l2Fk7IbGt1lTO+Nt1Ys5OCkUCsc1aZYNzlrwnP6OkZddQXAWF3zJiZLuKK6+vsh
hfxD21nA1pmrEMw43rtd9DWa8XjlLh2evhKPCWnUPsgS9FTQf3aZViubiKdt06jbgnx0GO8mjNmg
DrZpILtT57RfHWdJb0JbHfOKyo2VGtZNnWpf7F54O+oAxa6LfhmQwrhFzi+0gwbWqMSEwprpEcA3
2z6g3cSUlfhfoLV3Ubac28gObgf0AGY2nhGcpvfu0wjP97gQa7B1yx6BhAIZNcT2tCNyTMwbTImF
RS2pwjRTMhgftRzY0wol+oPP8Z6yWlgW/4Z5756Qtq79r3+3icGofj99+uAhHRrLxs8osA3CILYE
tsU/Ggb7KMjiqiNIWooWE8/SiivIMeBgnffA4dr31KbOqWUWHYiNZietueUuTucfZKXD1CBEzJ7B
AkHRkrwMrcsEN8/EOU5j7Yh8BfO1K3PY35X5NyuUSXzYlpTuzA+r9iinODnPTOEV60c+d5nX4v3o
jYuZosMvDaFTSNBBoXRoW0QVvGWFOV5br05OojfvqmAJr58bN4f4nIX9c2jU9LUs5kkEXV31mZRs
+mtttatgj/WOF/wOVvkx/Wf4s/wHh9Ei+OOvh9E1DXU0HdfkUFp/PoxjhCFiEXDTutH5qIbQeFPc
cWJgExBNqSapcAzx1+VrNbdofpzM9Cnjm4+oHclFxFB86q3MfKT/2t45FuxgBAR7aeXYX1QULBcu
ZpzeedbnVgOa02zQl4T3E2xNn2Pf7kopf2RG054RB0cPAhsikovoW9ZkaIqmJX8x4qnwrdKicGpF
pMXJNrh1jP7kAiK5IAm97wQ+PasF4UffmflZa7y4Fv3zf366mdhu/3qcPNNlCigkNlnHUf7VP/hT
C7MPyghdwLEXpH8U+bCTQXuoxpKvm4iZqaRNNmpTd5dBR8oaDfuEc+AAGjY+UR6+DQqoHhEdCmcm
pHg1sCV2Vx/tEMc8EXjh9sOu8vDO3dXTMn+BDHk76WTHBVAhfS3I30gmG5600bqg4fnn343f+w+/
nOQLSuTChqVe/+OXm3GxFsOC7F2S3oq8lPLpfizN+FtUtVggwxKnt8V/BN0ra2/WLewALdbeXXK9
AkK2mFJn1dEi2XdXuDRb6Z+SxTn3+pfGs0ffaXJK3ZxWgBZKxCt0bO9C08n+sJfa0a0jzO527hOy
hEXa/RgYIqU+F6+yC5q9e0D8M51x5Rq3S9kSDRvqzltQ5afcohtXTPqL3iVvsRjiL8xuehiarnu0
nF48ZgjBN2iREGKOs0Sirr1S9ZFPWCVIGU9ia9ew5iBO1DO2NX2T45zJkzR9uBNEQUT3jQs1rg4N
94mb3hlpeb8d6yy6qTwZ3bKYZUAI8FI2yRRcyDZ5HVo5/BxodgVW963sZ8LFJFJQYT92AzqG1LEV
zq2znkB/UZ7OJ9gHLKhJM8NImtfI+Zx+kF9rhXJsFvsnQ+uR6mdwkXLCUBsHpJj1bvicEGEF/cGW
t9jscFxo+RHTZcx9ghpktOe+3exB6UfduG+Xqn3D9oZwvD1x7eLfHb3uRkC4K8BCbM2xqb4WjlRp
1fMXtFjWOYns/NiZzXywoeUdh0Q4KKs6c5cxzYiC0nj752eh+fcjke04hu2YntB1hwy7P5+ENHjA
5uDJPXoUTMEDJxS6pp5Ul9dsEPcE9AKlCRu5o5goLpmRlpT80vCIhJ4Vvzt2u0b1HGNdvOc2dV6L
3t2BvAWiB2ZiBPIZzKaHvUO0OAV6papfgKI5XZvD06cG2Tbuziw96vdB9IawDdEG1dGtlS9XveOd
mTvax5xe5b/42uo+9ef7GGoKXG/StBzT0I2/fG3NrrWlF050XJzyLk5ncUeUQ7iVmUa2h91f8kLA
sg0LyBZgzKxB759Z0dxpY88Cs2n7+9bCYzk4gu6PHV61IJOqWGkik8GzXA2ov8N8QDmohJDL9N3A
/bcxNRyABP584SKqfI+eWNq0t9KMzqK0j5Sj0302EUnaOLUNKzK398SfgDFkyUs7618cAkP+/X89
RALL9iR+D6qPBpyBP44/zqBXOILr6DiIaribs9C99iQSGbn4Kp2ue1hCGZ3rMP7hWGg3rLh6HYmr
bZxw2ktHpyBHJvNblt51g/GUETdxdXJhPudOSPw2YBmXm8jFrpvh1YvfSBr07odxeK8nXT8KoK/7
RLP0FzNxfBQpXGltgl9lLu/gTCLfp40dlRkkRi+7I/H0VQu7eAsiNDm3WtM/eSChCcN97qkI+XU+
Vce+L++zSh/vGlrI0E3mbyA7BmSmMEmh0J1iW760c2LfwdS07hgvv2ZWrPtSGJymXdw9oh8yb2AN
3Iq6t1ka5thDRu3a4yqCY27Zu3iE6NPSqvG7WVxXbQlj9om0eSSCOsAwm4zix8o2Ht0e4H1fN4+m
2bk3E4Io4iRyv/IWFMfoJQ/0Wi9aWeE56UgzcXsbN8XiHvrFu3R6Tatg1GOGPPfBNvr0oMlO30Zd
aO1GDUEqNsWwslCgO5V7I2yycGy0eDtgnCw9xuGDAB0dWL0Dl45Q++3YZ8F9lht3VByyQzJkJA66
KInbImx2Mct3wpzz2p9cAm0mQ0v3KhPsXo/7I5JT5Hsx6/IAihyLczLqlmiEBFmw6JcaRXPSH4Kd
URviAGaRoeCFyRXzv4yKnhZhfG7fbaOi8rXMSLmW4U13zPYAUtXc4oxk7gclHwkSJIUhYd3QLNEv
eOH36DavBpKtuzGnOApx+gBYB8MHy677Juth3Ti2uZtmCi7xbKS01iF05g5qiznWn/GZlw9ZNMXb
UfKTUSCZqy/uC0qxjemw7kNhKm/yfqbBU5Ge8c9HFuPvM9UosArHkoZrGZb0rL9MkSNDozA0ONqB
buoEzTIx7jInCLYousVmXqyPgUX0Y1FBppuNNttVjlWcx8j4RugKMeQThTsNgvG19LzpvtUEgDOP
21oeec+2R+h9A7JgPzijcSQ/7rUryGiq5pyoWru962YN6V49tBsTjvEt+SRbz3ZLFnj3U5RG96rd
98CEFG+FIZxdXKD6DWjOu7pIDu4AdDjvBn4upJwyOUXGXchMr7JE/DAAtvNHrNJX28ppm5eGQWe4
/E7bnEq1W177KKpQ93M+xrbhEAbVAd6XcbuPxibZzAbW7XzuXvNRECORxjsTt5ny6e3z6JxrffvD
mdtT7KG+NbR7Id4pXwxHraRbDpZ3YRJx6zDD5U4yjkfgIehPoAgSuDTsxoHfArvapi8VLEdThvdd
kSC5YQlGa24+wb2w/dUHTy6aSSIT0IZqOeZUbDaZHL0XbLTXdK6hU1gPxYLmiom3eY5sDztg59RH
7PPw2EPP3FnYsEF2FeZdWjA1R5h0gw5za2gVkw2MXk2GMmbEmnSRRUiGS+IqUZtSQiCuRu9iPyc4
b6h8kZA1BGgxk7Rcjp6b1rcxepAFbMXOCjHjoZJMwiT/4RGZtvEIgzWaQFyEg1dxPWP/D/PzrzA/
FgbEP1zc/vfu+7/9LBjr59vv+c//+ve7FCJnmf8p35GFr/qhvwF+POs/wPEYDmYLZFIgwFnH/Q3w
A03nP3RdMhI5QhdMWnnpvwE/jnqFuRb3XddFxPgnwI80bBvFAr9I/az7/wP4wQH/l4BHnjAdjJYo
Xhy0Wfy6P9/jmyFlkisNlJmxc8nKWWBUq85IUDw/C6KXscHRNyGOhJkrCF5+SgETbaGYI7RMcZDn
HR4x9KPbAucUFMoUrS4lBzSFxBmo8COdRd/Zss5FEzbmDh1UNBbxheZLpdvp1kTctx2b7n2qsRyj
vYV2SUveJLbXmg2U+l66Zwh1z4sJ8a91w8FPIvSUopQA1KT9UgFwxonipZtG1+R5aGk0rHufG7KD
yOmbkBTHvu1QFF9fEsili98/VI8lVLQ8bPeot1+8bBZc3eHfNiGKG1qYQe6nzJHRFPAQLCEuRkob
RIn895vXF9ZNrN6y7q2fsu7NBfZmz6Y6PiHcyRsy4JTGzgVPsOhZflk3iFXzSwNE7IgSE0EERSuP
4f38e68r/TyFn0YcyrANDRrBQY94YVmyCzREVCSepz30dezsy4AkZzx0LHgkvP2wuHxuEmOIt1Km
LhqhIMF+FQ+2D8+gYx0kqkss4xvIzsuuvc2lPW7rlmG/SMuYgmh+L0b3h6xwD8ErH3eEO37Nljzz
IRt+c11UKt5McOBI6rgeSax4iVtcWkgsGyKpfdfV3noXoLM5ZPuh1tKt4U3LESLRDZgVuq1N7/jW
VIsrCGPjOpEPSX+yY7LrhVLfJw3dDmpdJ801Uf+2IUvd3ohuNPzphVFcBy/DibnkVyBDKCJgN9I2
xYlP3E0n3rEkDbQvQPsWui6uTO2HrdF0gW/apXmtGiKTtYFExjgbnuay8qfUm2/kxESiUdOnULOj
qxgazs5uyfYjRSVkXuYRv2Z+i3S7QQHTDAcTypGFLmgg4aEZ54MFwWayKBPT76Gzmo83BcVhKn0Q
LcaJstdU2jd6FsuD44JyUa951cjRQ5lDtAcRjuoNMsF+JxrtYPDVrxjgzauh/uqujV4wrMwEM0T7
9bVFvQHU5d0sbNA8+vJFhtzkOqvDGJAWyw0KzflmlDHHw84OntB+gBYKEdnWqN2MBbTwDGWlR0dM
/hv3uAS6157K/5+eGxvaaektAACCpFLAwZhm9OMMiw+BeHdu6DJSotQXwnzU7vrk50bZqyhHEvWu
o4NZ58iGxW9OcD6uj8TUkNKBPB75JxwViSd6o8Eiqgn2tMMvU4zDjHNDXEomIKuEZ+JiAVpwnyn2
mOo7xfgjAQMOt6t1prdJ5vS6Bg90jfxig6TboEx1nyqBd5W42Hnd/Ntq1iAJbDiWniTWURCFXo5G
TjiM2mUK5jesbY96UGXL9kfmov21VHdJqA1aXcvmf871UAoXSpy/yvSbofNbphbH9SmvqTEukZ4K
iNdoIA0r9Ic2yk1cDYRLSTqgehnmO/gbkCG8mrjr1e9BXeBHSrouyYoCW4varL6AdW99bnKx/aQZ
S0EDyXEbuDZ6F9qrnYwpWHrLzqrQQjiB991svIxQ6Qpri/orF2KjjbgxyBZUYqh+xEvmTtp29YMg
ffexF4/H2XNqX9iLgRzBgr1b0JsG8NBtqbaQ6oWYiSCEEqqWBr2GfhHWpNXZwkqFgg3pADFhoyzv
9XOXmPkRL+Bepx0QF/WBuXq0zzWCr4ek+2KqFnMNenYvyuJZBhz0eCBrINdGSBWBQVrqrBdoxMkD
lB2UlTHGkSFm09s6LW32sLhphzra27H2QXiYx5pua/SFjbxN2wyqyQaTilvFuruaRlrlHFn3Rlyd
phvj5io1HRYZHOTzegLMtv23vbYsH6G+oA808uIcKymMhPC6oAlFEBP06ubFWg9re0Kn2cFeESvV
i6aUMIhCIWtlzUQgi0l/dBA/BA27HbwoKndL+7CaqeuxNVmobub2zW5/hkotDwkFIsTC9PfsAPzh
SiVAJ2UhFpnbyJW/gJw0KF94Z4ZdA8u0h+RavTslDhb4A2r2gBhNJ0/w040iPtpmt2/mU13M7inG
Q5ghAATQNM94KBfrVWSPYz0NJEpw8n9+9/XhENMMxIkXXucWB9h6GCgpboXOpHp9tG6gIePAnyS2
7fl9VB6HJZHm2RrILbIrAWtPeRlEDq47IXY30zk7UnWCpti4FpWN0wgcvUHNGmNVhS+3k2OWR0k4
RKu8GW7R3IzKE4UvPNr0cqLe5iWwm1lZ/XYHNeHGiekfJ0aDb07fV5Mdn2fVEtaH6IkUUCVspm+E
0bfZVJPTH3V78D+dYsvUMICVhW7R5s2QTmzxQ1SnaAA0yMVxzqEzJGkcHDPJvaBqKr9SGk6pxFef
m/W5dukf9LDp9uvwtm5MZTv5fKirIS+PtV5hYRs/KgHcc5od16s/1A1Gg3V33bhELWMtcOyNbXU3
LADcDT2IAhNEMJ7XTYfM+gBS9fcYBILxKqMONEoB1bwVw51WIY7rLP3b+nvX8Xb9W/7ycMHYdShk
jusIEbnjbY2gc09BWkkuoHq2MGtlr62NuxW5m35eN62GRqzNOSKlHlo3hoNbRnT2r5z5126KtOgi
LM1fimo6iuJZQ4ZFoVOdmWiskcoOXEvrtem1kSoryoZuD9NxxAJcg2NQAyoAZz6o1IcxfCPOFvJG
uIvdmlKqIxiYazMl1rpND9O8IFlRard8mfmsdXf11q2vfL5s5Me2h/H6+dr61vUNVHKrkzN8Q/7H
EUBfgAOcsU49gs1JM1U5mj4f/t4zZXoy8ST1tQwNPIy8uUxDLI7rcawIfhkuCVAlq3DQtvCNC1FM
ZyvJ9JsE/Y/iBp6GSnMPoYOdP26Kn3E+GGdDM40zUCngSp73MLdd+du9s+4lysdTxA2WkHV3ffLz
Pf/oOWwlOORBSRNJyWd9bvAlN0cDIfnnU3/5+fUFqew9614/QUnUiPX4felVVY4LYPXo1Y0sjK07
0XQTZZ5scev4CMX2xGJmx9U2+nkL/Xy47g2LxTJ6fXl9vN5mPx/m6HHhgqAxmZoYdrE+7dZbzuqL
bYY5Q/SoDE6juo5sC+dw3qIsjwyvOa8bV59olLsU7I9DPW5Hs+pv1s1Ebg2xyQPjEqUJvzIq2qbC
UeFaDNHnee6Hc7CUQXuEyhsc5rDd9fXRmjkaEqvxsl13kaZxK0RMVp7/+tIf3hX3yajvppw/dH1X
gS61rE6Lw+izK9QA3Kqb1rq3bvociezvV6pULs1lfZZVS00tWr1/URcK9C1y1tbd2Zy4XD8/RbR2
pJJUh+wC7S31y5q1wMYYGsb13x/+x2c+PzKI8bKun7g+N7XCPfXOdn36L++K5sidf7/ye3f97b//
kPWt6+O4dnjX+vj3b/z8KNLj663wZFdcHAeX5F8+//Ov+P1nf778+en/i+fKnNC2Wm+GPQuh0xLM
c8t6VPnuhPSR3VXmctTH+XkqrIlU+FHQYK1vrUSHNQlHh3Js8ZLE4JxKr3pJkQgxmV3sfdHo1sEI
nHuCmquvLIV/MUX/3jmRCheGyFwvGqQLwduNEn9GLmygR230BQma7vdJGpylByUrIukwD2xU60AE
dlkM66Eru2c4WNxpXDgdC3cUZALD8zK6o98TJ0ANjgwm/FnO4Fyg6ALkBkQFyQBRrvqaiqQ9j327
zzRufJJe+zinu5r5KUHJCZ7trmtxPuOcGpoqO1RF9zOQUczlO6J704c30ZE0LeVXF/cQqvgEtqYz
bK2m2c+T8c3UkL8N+6HEyCxqjH0wD8yToxzGXC7HtE3PkcZxy1rrQr+qZ+iL38jsLm6j6GOc33EJ
IfjGVINMbtiHRfTaDUjdHJMYrJoFaQHSLzTNg9lVd0YVdvxX1ZhVw/5D0p6rANAeREBFIpEFCVKs
3BAhv2qO/LA1v5GqgJHP3Fv5UcXAe0yhsJnp3gZeh7Iix8yVyV2Ume8EPj14lCZehvwd2fWOTFHj
biZDLMe2r+Nr981Yv69nZ96U+I6wXDgNouCCFYfVV9tQfls8V0dN5LWnMqUqrmf4hxITJzOr7MPU
1PzPgoOggY9EI4M977ndd31pI39qwhfQPMklxRmypXDS+RXLxx1qNbg0KYa43N5NjZXt4woeIYDo
7wln+jnhTo2JZlj2egSfaTK+BA7d8Epo6G6ZgObMVrEKGYepCxgRsfFG1WQex9B4ckdCVqBgnKK8
th5jy31yq+x29BCwJiFNfyKZMdEBBqynET2utvMoZ/gBh1ylIB20ET4X+XU3GOWDD21ob/hHSF1K
YDtMetUKZIBDq93Co2KYjHHhw8/zkxIqrG1lZ3vR77y40U9p2DVn3Ulu9GGe7zwq96dcy26rWnk/
OV8NI1ChWPIwQEk1SiQK1ogxxe0Xcz8JaJG9N94LfA9WaGHd7Lp3oSZZLt6Y01i9aribF4dko8zE
A5ZY7tbO6UIVRWdfIamJTTYgdxJemlwsMWA7HJxHNKHJDOw2QxtV2OnX2rTf7dZ+tFxdh/NYvlYM
UbDFUp0kuV7fjtPSHASm9quuX+MWNZEzsXS0RNnwrpzbgYlhoyE4D+WE7FHupcYDKQ3t/Vz8ggiK
iKuVF0bWDbJ6xr5n56bWvfSxqcpTHU4WBSztYzGMlyIO9lkEx6JSLucEelQeyg7bPviFOW3jbTG0
H0GU2X5geU+2U7fH+tInrXVArIUyWdZ46HuyMQlWHjd4l7jc7PNCVYtpnksPqUo2RJ3dtBn2zTHo
fzLJJeN3Ao4aMDiV+dDuugyLVu/o2Je9c+5GE5GTyW1N7v0Ovu63MtW5BwBOaqOs2ZrwDHynZhLa
UfcRVQG3PwpeUeYmmOoSQlNhAo76U+VowRl62j5yUF90tXVJdad+0MDnbRKiT7FYtQRCIekJGKNA
AJOcqEimlYUmM+5aolDGe0rjct9Lsvrc57FHmu7hV/ddoX/EUlwIpYCbOsbflzGDbxuRRYeZhkxD
I9gX3nAFSPFiEhyFfHgu9oCgWeK+DEP2q4pb4BZe4xyJgilsjdO3+k6Zgu806BwdI33zgum4yJJc
MLx7bZl+9KVDJvVCrE5iKTG5ZeZPObBJ9No+Orn+ngj01szlAf/q44AQzw8RuexG4Ea7DorL3ptN
v4IFsouMhRS7CX/u+G1ya5BT45cuzGBTMLGc2uzJi4cvGnqRTU44/NRGF3LM7goh34dij5w528ZO
cvYGfPk1cpzSGV1/0n+NUaX7WBt/uWC5obVCqPKcYV8snH5xheK4rZZbQx0gjBL0nkM6YhOkAhdO
4k4zcmS4aVX4lYlt0WN+5E99/F6NOzcjDiTpB6TMfcdMuEECzNLT5VYF7dzrryA73Z2JtACrO+gR
vTA+QLlWKLK/wkHGsVdiiS/b4b1vIXnqXsV1gW4+jgyAwbAmxLfBqcU2qMA5UIeqSjBXxCXdhm1M
RC/5efo8E2AKvbgjutPLJUA8LXqz7OuSB7dT5VK+HnHcWUH/ZpkpNm4k/s1oX3op5a1RRNdGLwk7
8axhn2buLfVmd58o3W0YQrwCzgMSZa4e6sw4cheud15n7RMHzrdIllcUSRi9kGTvBikKP2LSiF8D
8xcc6gcZl8QgUWM3o+m7haHRT/gfadvspYmWiTmj+CnK+5Cu/Pb/sXdey5FjbXZ9F92jhYODAxOh
0UV6wzS0ZW4QLFYR3ns8vRbQ/f/V04oY6QHmBpFJRhXTAp/Ze20TjOFmMEdOhW9wSc/1exFEr+ak
vTduWAIuaKu1mLr4SLt6HT1yRSaMYbITFzMQRFsVtzQTd2eqGpD5UbnrtGFLlGC+JpATn4LJyTjw
SlQK8hVzUr5qA67LDBCeTE2+2h4nSPjh+mPhk39RZZFkzKM9meRY4q1y8YsU/rpt0nAd5JjNBzDu
RuCy8mrqe4wg2bDD+QMxPYR6eh9yAKsRb1lq28fRxw2MSgZvuW2ftcwPjjlG0INZJfjA8AyiGaDy
I8zGtl8LAo3bLLjbYUm+dmf+MAmvFgWuQTNk48+qHTUAs8AAB5DVIg30hJ4dwsb7EMHwwsYcY0CE
GzLxsP9zHSNS0K3TjVtSwXbGk1ASd090nbBeGJpstnpgt9sC5ddG4Lk0oZcleQ+MrAQDGaCVYvjb
raRyMDd3QByNmejp1jd9rNLVUEhgpfYelNTWV7n/i56DKT7KevcLUMwnt/C7lTDDkZFwwQodu1e+
7zM7ORkRQd2drrvb2JC7ou2f6HK5UPOtq7AvF6YijXjEEDaYvg5janyh2XuGXBQ/9CE0iyRkSoZc
3DLdC0Gx03pKn9BDJ9jIuo1w4ukyyuJRhLo4aw30lUw711EDtq0q2rVuo7iaprJ4dLuKWbMjCF+V
YOj8YlhXZX5mJB6UXkx1a9PzaV81mwlcTe+1jgEzrvPY2TFtIgEgdO0byo2hyd3vnI4wxVHM74pG
gPhuB3Htqvhc6frJdbmCEw6PVb7LMMckIRsY8M6jksccglphjsPdlnq61TWBuCoilQlQJ4i0WYRk
WlFEquTBQKAA5CY/j3X8aStMCS3XpI3eZh/ADn6GGrVWYpOX4FNaEQKtY9NCwh73aKxBqhqA2LeE
ph2LXicvJxNshjk1cEIkRbCHzRfEJehURx0xF26cpHe3lEkaulxyw+hh1wiarrEZVPReQ7/KOwaU
rg26VdOJ8UQzskHEVh17QUSatEhUambuKoYiKyHFsjFCa5ezueHa8aO1UlbjCWflENnsRtXeQ0TO
AIVW8BnWlwj2b8r1lTIStlhaPEnrGbSLePEqsen9vt65zpxfGW9UWX4jYtdBa2S8mQbFvWvLx9RX
XwpZbxjgPQr0s/R9WbMdxASqA0LzRs8nbPVat8ZWhOiIV3wMtIaJj6+voqI9JMO5a2Nk+zbSWXN4
wv0ENSDvU7xRJ5voLvRYxr1h0blu9OFDZc646Zw+ZKfNj4iU8lZ6Nb059twXeAbwlYxAPVKFVqS6
fQcpFW5EQTCYXeiUMOzFQkzl7RCss5GrTd8kL2NaDWs7TH/KzAbIm9oW/Rih6CLEl5GXxqksf7F4
bxBEeeAaY+KsR/eQVxaiEZuRbxzkxUF4mP8ju0C97UZbuhxICC3SAZleEou/nOSqWLt1xLVB3nTE
qlRdMYaRKdrE834/CtvvLef+NerRCcCm9a1qopYTnrP1cqKQBMgDa2he4tZ9JJViSzokMwZRBWtv
2mKWBg4yDqRFkxKWGu6XLgUHoNv6aipKC69PQbsWjHBR2n7LIO2MMhilGC6vVc0AKHXcY1xp87Mk
P0pFN5zPdoeUtU7BkJy7MPyhQti4XYU7UBlvfdR/wn/ZRWpQeGq7X+Y4p2nNb6BVHHnPaNtMDBpp
Ne56AFtIgVCfpO6XeBL7wu5+tenwagQ+CF1zT1n/7sXBCOaOYjlzrScd/T0IpJc4gu6QaA3q93af
5WrcZBPBeuTTKYcvZI5sf9PJgcxNAOmeR1Kh/Q5FlBTF3icOpjDIYwUI+UbABJnFfi4eWp3oSMsq
h3NjXlkN+RuLVGeYamS5xR6vE0pU3jJQrcl4o3dhEqS0c0NNylnYZVyjN+3bBA35SpdixHj864mX
rBg9Ukgrc4cL84O97WfQTvOvGDz6Bh9ty3zlLPGzZHm2K1JUbh15cnhwEfC5nLU9BexwGvyHTuu4
iPrOJmKzTrQ1qwVXEaFJVDIp2N0OTJTvPPHt6YHD0qV4GOodFnpJ+FOfAuJCU/UtH9fAR8FExYAV
3XC2yzP04zNZ2yQODqyrV2FHqHFGLpUmGCbWVf4JyzteB8F4CMLxh8jIRoQMcPS8+QFAqz+IALEK
8Ac8zF9bH3wWF1ece+0X2UgU390dTuIjmrubG/EupZHPKDXtP6QLHbTh+kQjX7bgZMMwePVtT4C8
cXfSj50TRggQBFpAhxz4d9fIBRFtKMjpQqkAcF1sOxdzfdiYTJg5q40CYk3mMCl1SRcxqN7bIeMF
8bhEmnqz6XOFuchndxOMOHj1Ee9oiFjqIWbCECot5qzdv6NnxsIJlmmycDcVdbBK+uhtFO+BIb5h
N8drCMoRPTNX58YkJEvUV3xGdkKAIPzaC6wHdZ4NVTiLICiaqIUr/cz0Cc4GqsFDUuvltUvQkrbt
a0hq0KUCfY36btUhLsJGUUH47ghvoI3nVv80FgSANLq+7eL4Ezggi8mSBD4783e1DPxtAL5h7coe
IsOIvBGgP5NE+KQJBqZdq56A+Ly2/acbMPW2xGuvynYNCee7pl5t2+IqJzswILl98BK6RfZEK7vl
DGD7/P0qicI1y69jUNhXVejA+HJfPGRYjCHjZVSbJpUDSN8hL8K1qDmD6I29Tp36HmgsBcvY5PQQ
3d2g2GCx+CF82MwjD2FdCM58POZAOvm2ZGcuKEcrV7/MPSrCPm8lPFHyheQpwSP50raVNscXIc80
iNTwobUXFqyywrmHjQ6bgmDV1vXJeZnAbtXVZ5Pmn7OmRKXhrctyABivXBEoecvwLehdsjLIc4vD
hOpc+yrDAKxmrcaLHX6YSXpX6aSOaGbNVUrd2U2SaONSXvRaeyVvmi2xRSBU5+kr8ZZ6LUq3vONk
PGUoJ4MPrfNDMiMPA909nKbihYsm2a3Tow0sYZ1u5fw+iThyYTtLnmPCC9iVBsiAOdB8jnzT7NAA
nEH2re4+SYzQEDtdcvaGjQR5HMFmDaT9jDl5AIl0iRUSgwSzLGGBd+Zx6B/7+G4r1qfILMq6B+ob
vYTd9DQM4aMfjsewKYguTHe4i1VsfMt5Ch6OObv8KAKajR44npr4eGkPQ0i8YDbZu7kxnWDf8MWl
oPXFDb7su+HJ18mALjIH5bVR+Un6TEWobXnCLQisUXt13PFQKP3SIRYkl3xBXfB08Wh+N6fu0eDd
IsB9C7UCM8GzM00vpTlEBwHvh8UlBSJd6dqOunTXpHxiKjMjhlNVEMddTIHV98m2v2NbZoQgLghG
P9va/S7b9keW/ehrj/AAFhwp5nHWSI+lBlvKyj4NHmwyFZ+QSZ4T8kCyTsL+z1zoKpn9w+XzvCcT
71tGgQ2thlMSRmjyr5v8PSFiu6rs52zOVjcTBgXD0RwzRNHFs1LAxMDJ2qJ+7u10FwysinPHe3SG
iclyV33GTvzo+m89QC6j1h6CJjq2evKBOhgwhq2dE63dIRkBcOBjrKi6Ml0rwjw2hii/aOG9mMJv
cVP/Sv2rhC+yLwqs7j6s+NwYIH4FN/JFthiREckrCFGYEHxzHlYZEl+Cka/ZoTFFotIOim1jhxhP
v0izPgT+12rwtWPajORI0wraGKaT8GkK9/8t6Ftkef9PQR9Tzv9S0Ff9wt+Gem/532ZDm2Eu/+Qv
OZ8Q1h+mRfaXBKqNps/8m5zPMP9QllII24XF6W+O8vtLzmdafxgI6RUCQMKllXR5DGgUmuA//ocp
/mDYg28Ji4+JJBh53v/+X//JJVb/4/7fzXfCtXgAf7ct6MqUPARlYIiiB9UXS9HfLENx3U5x37rh
PfPQtwNty2bwqZUgNEYgi4UG+2Legs4uQbczeWZ+H786Q/jT14OaCAQqQndWN/w+OIu4IZIPg6XE
JhnkPZyZg8uhYt3alDnzLVvRm6p5JzgABt2JQbvgmyMWdz7kdhthZCbOs8nn7OaqPFoC+FUToDOO
EssiWHBykM8GyI3ijnA7ILeHVnZnT5ofUaJ59xIo8A7Jx9scELaa1Jr0PvtuuZvK78d7W5bhY+yk
R3g4VzE4yN5rBM9tXB05pfwIsSmgO9fOvoncpoQYuSuFw7Bs2SVVswZkubX4sC1jeCv6mWeaW8xS
smKvEnWNOz1mo4Kpv6sZrg7ehx5IMAyJM+J/J54+TC1UHs4A86ILLbBt7S4TDJSK+eB2g2RR/N6n
fnUu6ao2lUml5vNstAgIEaoBOR8YbeV/3l1uwWh8GWLmoQtxJfMt7dDYwwpOh0/yIdC5CYfzKgPv
83vhhZnDOlBbEk7sMBlbnpzOXwOOVSTbrm/CLWOBl15GxHfoECNGA7xI7hgro4rtk9MGakMFfqNz
3eA32sWzgoL8Wso038AHxUAXo7/e1WwNLbhEGplCs3gobKyj7zk1o/IMHJdomBmo1jIIMLerszdJ
Y2PHJfNJn7Cd1Lf3ut2Jo3T//tL/4534/e7kYWxusXV8SjPb61TyBxa5iKmcoYBtiCJkOaBJqrZO
rogCy9HMtD2sXTh/+7ZU1cmavwzLrd+HYYbUGgkwF3NUO8mfPy2H5Qn94y67nvKEOBPAiSFcdCmo
KNbxLAD48yZcsHsPWZ04FeObOe8eGMqx151v/b4r5p9NdmUeHCSkyxvPNeOv93y5+/vDsNyaxoF9
h2LktHwjly+jPWV0tAuKZ/nh8ulAnfBVpgwgl/Xq8tL9Pvz+GVB7li3RqZ/1Ef78RU4WfcSCA1ro
QMtvkqn3Nk4Bz2MBEMWzvmA5DLNYYPmep4vcoJ5ptsoOwq3RmcWpkhGlq5glYH+7n8Q7a2wezRrR
K5EIrJIDVvm0xMm7DxvxRKwwSi/NGeCkNtNJOgJ3z3xY7i4Hw0VTZUKUW9E+RYg2GNjviy6LD4jZ
QPcOLDaYxSHaWTTIMwsVYVM2ZvtsaM5wD784OXOmHMKDHUJxcaR8GYkm2/WLvm95UOa2CUPSsucT
3vIDMZ8Jl4P8963lrlvTAkFe2QsbEdg4/wPDqwGXQBThAgFkMBPHuPHzs5WyStN0zd9qMp943hx0
TRtPbtmHu8kcvoYp4VohZpiTOb3yysaCagGlARmQ3UzZbbEzl5y1A8XSqfHPlW2+ONEMG59fyHIW
CAQp5edgGWDN5v3/8osujNLyq6275XHsS0tcRR+9jGMz8Y3W57TPR0zP8El7s9i2XX2NpuFHU6GV
lhoJQXr3EPpVtZqvdFB3vJ8hZN4jE0IBHqsB/VA9J44eHvy4fdPNEntCL+fC7T0tBOLDPn3E6e1W
yYnok4c+DZNdhoUTIErDuD6fNm0fuQzBk0vh2NneGYZvA6BbMcTffDN3jwAAWX2nDmEZxURNN38U
huEmK/aiotW/eSMFVo4PDVx6ewW07u/yyIkRm7YsgroQzzfPjuK4wERKDusmQ/cUB9lDUkwQh/Iu
fDChaaI0S5WfXlp4eAwdpjO9J9pfAiDGxriQu/pMYqigkfeQNRJTCGKkNbZjy/VNOcOhVD3gt749
FQ5i1GoI6rMbj2+EWrIWjICOOUH2M8ZjCBO6/dBQRJ2mQthb6SRAtQmcpIF/9Bwt2GIhfA1p7/dF
NN60yGmO/th3OzzWdOGQmtY03zcpI3m2a5Ues9gBgYQYHdwY+qnU2iqPXDXF3i4yTLDFhOVolQss
MCvRJQx1ua9bVrKyJhoNaomx8ftb7qObVWbZrKWJnrAKIS8NU4SNJ2TBIWm8k4gYKNXmJH+YUu6k
JKzPSeNfo5jg8Loj8X3jLams/gVKn7GdJGifXNogTRtJlzJBBmP47AqDSW1EfnxZ8J+OdXJvIBWs
eOMHCCexdh3GgH/s/www+F6dREs2UP0YJnnp61A0wza2I7FDLvE9B/VAXa6dQHKUqwBE/X0kDBUP
nb6b2PNoWqVdYcvj8e/ZirZph3VPwa5Ek17vlNmOeC7RijqtuDiFKqCi1j5XEb38kSDLWU2CxxXK
NtkZQU++gCO/9M46aM+5qxMzlRnHPOg2uh7+jP2AlQ7KhlVgYwHsyKcaYTR1XM8PzcAXiHy7Obmo
2OhTb286qItHLaPLZiSyNWJLu/BgftrmGDFsEBp4ZRTX00+Rybudeo9ZYV/ihNcUGOR39p3fULiR
tu5e+jw9mTbfW/jRKJki0g8h5B2MxGYozlcVTwbQr4DkUeW1D0CT1etke9puJAyGtEjtaGXFa0wO
Yau0E1F00AFNElwTPdoZOEg3PWhGJh/BW265H4kRcTnRkVU7utKuAKrbNI/29kzKTEQK/qTXk63C
jYvqur2TsKkxCFIWlUH/4c/k7DjxosOUIKxpjhANvvS1bmwKzfxG137q8aUgW3xtwgTypmZ+xpWt
HrPqpRpnE7dPqrHfxMcKexPUgsw4ZTm5vGbkHWry7RjIxSlGxUOlGcPdiN1nHug9DP12XSNLuESk
AYSjf4Tk+ysa5dep8A0yb/UHqXsO9F3YGr4sSLonEENQW7KpA9oDwBIsqE64JXnxKycJz7osPwuw
Oauq04NdnliwYYSWrcieoaQ1yi1d6A9o4LdIc8vdoJeX0IM5l3eBtR5i8dC0w1WOLOXbLH40bNb5
eoKDrWtezHYjATKxta/OAUSqaobPsDVCsBAT9BELpF50wGpdOeBpOPX7K2929pcFY7RuqL/08QRc
8xbmcFsYz4AVmz0zVp3sZdxqoK3ku1Lf5Rh658qDW6gCWCw633oghqyL4vje25QyuomahmzbJdOi
jZOdzYJxyrDltdnXwA+pxCeGuAmCY2G7XwIH+Xcboi+dCMsrgr49tAWE0SFmlGm69jbWyp8Za8Yj
LwQJctGtUIQZFFp1n2ZGi7YO7IhcXTY61lRwOcJ4BAq1HFZ9PowbmfjuqRtCeEEF0CCu2OdRQLAO
vRYOfO6vixbnP5Mz4YXaxsgMXthxwskpSAbSQ1hdsEfGhKi2GKWhF5H7wzSfMY+a65Pl/nLLj/nN
crevCdgZNUqyuX1ZDtSmaEf+fZdLYgYCKXsbTMbLXZpFWw5qpc+cqoXAvhz6uTb6x928HYjBHZDb
U+9JriYowMZnKStoUhGBglVfh2e7ZWFTlGwAF+k0uA8CmDtm3uy0yXA0sT1kyavM9RHoeD1uS6Zl
q5Id6K5Ngo9F/L2Q1Rfd93KIhoEK2KEMOmS8S2mZIh8Hqr0x6nm1MlsfMoKXT8l8ECy09mEQPizY
c0aK77GvjVtppMewB5S1/Lgi3cW3iY4iIG4l83I8WT76S3oMDBe6ajZKgrjSdASWjmP8HLFHbR1E
71SDYaGOnX5qRV/97dDMVbnhpwjRpItt5V/K6UU0nRKFvXYtV8FltmiO5iq6MSErkknNfReG/C5O
7dsiw00Xee1yc5HbLrLc5a6YIzgwIMyVfR83IZvT+SbnLoQfOoVh2++TIZ+uUFTAI5riWcn8jfVz
d+AqwqRy0P2L35WXyUzNF9P31pF07lqa8+HOhXZj4/+zJc1yP1vI2EK2hHAVqNa8JhquznzwgubX
lFjJLlH2CAIv1beioj9CDuUihujAxgae/j3MKJ+E9RH6hCOaY1esUcertZo/IgEZR4xqUwt+8njw
gB1CtLTeWzy3DyUJbEkQ+tfMJSutSxGkxcC0qNvYCdaV8T7Qctl9nT+xzEyLZ63M16lWfRFN5L9Y
jgabuoA0RTeurUx40q8dmuyTxf4Bn8rniJvh0ghcyUA+INbP/aIOq2ZrKjxOMPuqWzAzNXtLUX+S
rLqvInXmk8caM+CUaYUi41uZT9YmtJS/MbVguBju+Dgk9aWw8itvBEu6ZCZfiV+M0khCKI9RNkEI
DwjJlnh0GU0niCkmhOhpbee72h0xehfheIuwmu8IiFp3MYDzOh8GiLMSqfEAOwrwKTZkNTKAZRVT
lEa5bm3wzvqEYclPq+NALp2XmdUVwzM06xwObMFgFn1LGF1qC3uD3le/1MjQwPW9PXF15dRgukIW
OozmvQ6d/CyTHsGhRieTziEOSoI6I6ISUANiYOr7dVHr05mzwrHuHP1ltDE0qIS0L5LIfpYGVrLI
wFMEQ2SndYG5hV0Xwt8htIcQiHvv2l9tx7wHLM6PI9IQrVeKYKMg2JEx8V65/nctG+W9GcvumpnF
mkAp7QLUwtu7LdtvrGr73MTBMNJjPUp9Bvurgd2pN0HUYvUhsuScqY56zoES3uToOclD7GVPhHXM
mYpcBBKgIeTfUnSNdnhDiv+ARcy8RoZ21pFRHswh/WhwmW9HN8Gs4UTR1XDYgmRtMjzGpU+EBBfp
ngNd8/hgD8ZJp6LYdsCl1lMlxLFKvo5ORHuS874mitS/oDUhH/aesQlqqG6wZ+UKvBukxKjo9sBS
3FVa8mjwpjNUnup9PY1yzWqQZ4rljDVIfjIYOhzaMvqSWzSyU9w8gHklr+AR9cRTyZTmwH+bbaFN
lVzl0eNplc32kkAf3retiIf4ZoT1NgDq8uB4g9yOqXlinvzInLl/qDK7f1hu0aIQ5qRFcCKsKtsn
dNREEkUFfQ9Q354VNF3fRQv8hG3lE+nnqEo8si6gqugbLQcvxMUIzAFCMzMP2wsqHcQtlk0Y5Qgr
su8AkrMBNyz3ZKawceK4DZ6QTay+lLHaI+WZnWj6Pp57HM2Pbq17G3BjMIDvXoPB05/07Fvb8P0C
7L0ru1S/dlYOKi5z4nVW/RDoTtfYLBq0bzreUoN0bfbJ7srocJEPvUhuNaKvm1Pg+EvqH73uz2ph
WR0hX/svxeSfkP06x7Liv0ii/GcvHshmsogeAgqVVg36Ob/Kr7qp9hECt1Uwk5jypnm3EyEfyLPH
PNVizYuE4l3Fc79l1tEeVK79bAsbkrCJdE3PrLe4yjuE/NFzS77UVQRqJlyhf5jPsfVUP/lIE46a
r/qriFLa+xELiA0kpMkqmJDpeDL1hA9CGyDfdsTdDHv/0ipjJ4l+vAdSv3I1+lZ7ojplzvBoExN4
CXM+gQ3Y6LYgUU4R87EdTaYQaOW11ZgMxc623VdONMlRjMaRFvijUFVyGf05MNKyh52XEEB2nDDM
bVEdEPfZGycD8uwuceqCasWxeWdDwSfma4xjlxKzQThqCHgzrsDR18kNU2PiKVOcT5oVo1oKcBkW
RnUbpr59mqepw2EGcX40Vr+Her3lO4UzwZrRz3k4f4bzvZ/9MHuYKm3ZHRD9i9MgflBi9AeyhjE0
KpKroiA7TpYTbrKWQJEsZkuvhcMeo9/BTexfEWX7q0l135Z0kewTLSyop6BIyzkK8h1svVp7hP8g
SB9Zp7LY47JieK/xJXXVMQqt5NrFuXqkvO5we8cRqBSgtJo+sEIy3M96AoGQWU1DqYviHByevfY1
z1l5OQV2K7KXUgJ0nUZt7QQ9ctHBcNhCIZUcQtIzaoMCdrKo5heLTdlXhF1VxnUpxdiCTug1AVfg
C3pr2O9ugioXJ1fJV3ghJxPmPHLD1mbU4PersvVjlJEAMfzQJ7R4gDhLYpBHsd40zK2V5+ToEdAR
GmpOpNFQhoAf8dvkY6hGd5OO3ZON9CaxjOYsNfPsRm1zChIDUvgETN5OiIxWkfcCzXPWIL6b/RSc
+wQBSDGSMaHH+He7qdgItIcXNyU5wjQcas4AX7CIJ9Zr50zPqwvL7qKDO9pbXrdTTjc+g+7ax3XU
HxhFmSsDIeeWBEzUeWESXBNF7Q0JLt65tK9luCTGE35cpJ+VjosMaWv/rqriKYyLdKvKuMPN46H0
HLwX4jIlY02N0FozCi4uy+qtApuGCMbb6jYg0YnyB92AS9dqPNNJfXaTPjzYNYJkOsYahpfx6TYG
YxNDkpqebfVRCzc+gdNcM3JcUg2DjtaA2VIA5zm3SLbcCskWvILsFb3YcGslCQLmexNF7Rezjbiy
TQnUOod8qDgJIMO7zVUDPXpwM6XOWT3upG52j2WFDllDj8QZxpzzTSptYxYV489aPBHGQnmZug9+
F3wZYY+d+nJ2okMVxSybl+dURxncmRoOo2SaN6cx18MhybcBuhgWfYkG21EnZ8etq0Mq+kNBGswu
mz+wsjI2oNm2mVUMF9OttX2cFV/10qke8j4KzjaPfiDAfo3yy8CdVIhDMnnvwEyL15EvIrlrnGRn
vAgEzf1UaP5z5GWHvlZ8xjL2HyJCkDTVTr5XDqZHt4G9kvbmJqG13aa6rwBm6aQUIzhnZUFKUsyK
+9C7WXcOKnwSXOa1jddI4xLOf4U1JuZ4MXEhRZyxcVizx2mEVblR4kWyzt5YQ92vHZY1tA8l8qro
KbcydwvbxATZXRvIUqhQ4zK/Ov51SCp1rmLC5uD3zui65FFo+H7dnjfAdhuFam0G6rYuFwBa7LUz
au0xBB8OYzW5MJjY9yaoBpbx9Rk3XbMza8JDOrIfWAXZ4thY+QeWZHjWnQNsHvTz1XIZSSSl8A9U
RTvM+LwiE3rgcHIYHRsduNTcoV/LK+IA8qnb2D2s6CDTsv3yQguiuaQQ41UrkTRJTz/bBXUw7RlS
nN2UERIREevcQCzwQrt6FDrc2QLmZNgrRl3fiTYrCX7LX/QkmgAIypnPgkx2NJpLnkIkTibBWRbN
szeYTBTTlhApamUGpHX81YQvuEfsIB+8NCVPZkx/NMTXISVx7YPb6QnzyIzNicweQoviwmO8Ci+h
isi7y3d/0mUGNpbHGBHdUeksnfLoxjXZPzuNl1ys1ESjFOfXRm92kme2L4aQxlD5Tx6zzUuGdCPs
v4bENz84MVG6lifLrek05HHbLk1arj2pKLLPy8Gpuoj/rorWMNTSmwIdvjP7lNO5TwlZpk61D3vb
vqBxzC48bacNtZsZWd+Uwt7ozfcaO/oG57s609R3DPA5F/TgilJby67YKXLEjsYTjrrqHIUNTDV6
1q0dD9vCGPunbD4Mbr1NsvbJ7ehUsyGqbqX5VthueyYwsdzQPBjwhVEtTCWS6ziJyvMUiuiYu4SQ
Zom4GwjYnhFl8Vkf0fiFw4TsyxS4QXjjSPIubBJPI2cd6iRnKRaW3ZzbHjrUri7nrnXZehEwkOmG
RUUc8nz4QfpGeDB4U69kp6y1dARYDFabfD9gSEnUfvSDMh8BY2zI6tWfOw8kZULEILq3Kz3vcdJJ
kS1Rq+PmoThPjuYMbXJhau+qAqVgVrc3BoTluUc8wnzbjKEIUTYqBrfJiLCeSHmEB1wMaE1XCenk
WayqY5FyEk5R6ZH2RcfCxAnALR8iiR6XMvOhrbLyYjM6DBVGt6SQL70yzkVVOnst8kMQwAj2jLJh
eVK68S0euxsxbx2W82hfx7BWTRB+R3xGzGmwSBNAiViS/Wot8AmzwHTJfWwZMqeseACDhlsBVXk7
W2E5f7h8rzuM7FH1i3BQQnoz50cw2qe+7tJr3mAr6yPC5UuvbLeqmq6VzAMwSOiTA4bTq4L98H4c
hmZvJlzqI9qmHViweeBWFrtQK4gmRjIaGH77lqrqodUseZTwvlbTaBf7MUWWqSd9cFZJ86Q7LWz6
vOGxDpTphdO+FJ7rPDDAhQHLtQRxD7veED2z1dpHgtDyuiyO1qxbpufmw0EaijYihUwVs10xlRXX
NexlTek84p/LD73Cx0BYsYm/Vs05v0yUSlH/kv6Qn7PS3vq6yg9zLJ2cqSF1W3/JrPwbGjkow2P/
3sJ7G5wh2i7Po3UAAMrJhm2c8QEOffKnRPsaOGDdIVwDVmhuk/dmDaaP+r+cOAVaDIhdNreIadHQ
N+ZLEZ9Bjw5fkZiHm74y052m2j93fMu27x97v98/8732JSizbMc0l2FvOs+Sinkb29b5tgWHf8oD
cz05eGlZPmVkmbYJZwLMMgsoQmR6uk7sWYOw3Ccqa83Syj8yPNQx6yN7BJXibUQfUL6b5nBCsJ5s
QzOEjKL7jz4qMyI3onCz7O2beY1PDdUfENyiAQ+RJujpeyodYNkE2bjVLaqQKvizB7ifCQkkk9lk
jBYu3hHRn3wjSzelnFVGEa655RAk0dVrgFJqjGpO9Qi8wxz4cKdssc5eXNEpK+ORLwt8Pqt8U1Nv
0LOE6MXoZfJzlAh/zdI/3ehEQ3NOFUVxJgJ1ZcPaPiayHRhCT/k6mnNdbU2vTu4icJuwWTEHfRWR
RqZ5hDIWkney8mYmSBjgUaUFAXcxP5Pl4M7/NJmHfL9/pkkj2hE1+/qPPbQnqZJiuhE1EwOWZ77c
ygts6L/vLrfsYow2lWSTRHtIFTyTLJZbzr9vLXeD+QXLDeNlasprUKZynRYD/AS/S7bjHNbYzwc3
y2jxpQZwCK7aaTkorl7HCWeGM7urJ2BYGOXnmwU2oT8Py93JoBiNIjK3SSV/6Jx4PNf+pFMH8GLM
jw13LZ8+4jWQYcSLSCHm7MxUnaUx2woK3khW9H1OsK8L/asYJQjWGZuh6RziZV5KDVKfXFu9QZMI
dhWb5VM6Y1KWW/F8K8gSBYMiui0/YpE4HAP7rZmfTh6SJ7kcmoXn0mH36+aJ8KKU8S3nlOYjsd9a
4ZIHXkKvY2gG2RBHCR4WbG//OnQyf2gNUc1AdlQjqiMzbpkIsxwURDCSW6p1FmNEJpnkS91NJxa7
/xaI/f8IxKTUDSCo//Nfmqv/i/j28ivLftX1r19/14j99a/+0og54g/6Uz5zhkCLpaCT/Rv55up/
SPxEtmU4CAMcjv/WiEnrD2BvuuWYhm6KP+Vjf2nEpPmH60gL/5zL0Fq6gOL+9fjufxJr/yuNGGy5
fyDfTFpq1xKuqQuJ4IyQiP+MfLPHCs5sr9ASC1tbL6eHRZcC0gpqvf62CGRyaRQ6cDIH6A4KL5I+
GNf/ls5Q2nBCapaR/vybRUrz+9fLL5afZW3HxRTEKL0vXKx/q5x0n0L/z/t/3nSYKhmJ2+wzCwJa
QmT2ImqyZ+XFcms5tOGMoPk/7J3ZcpxMurWviA7GBE6rKGqSrFmydULYss08JDNc/X4Sf93q/qLj
j3+f7wMTFDVYUkGS+b5rPWsYMloh0rrLFITH6DrkxNsuXEVwR9uuVFoqFqwsCgyrMXe1A6JKkMNA
P0g7S1vEqMRjFPpe/uoQdsqslVuxIzB0rtfJwkVZclUbOoMRGaa0dGcToD4V0muq0r7KTtKWRGSQ
2SSB5QkgpbknmmVuXloDWVufux/anWXr30ry9L4sJjqvZFYu8TU6JRrl2nKwqTkTQtYTRjapVDI6
/fUeaQMAINQDKdFlhcowS8ZYx86eHXUzht9D0Fkak3jWE33mTwPunSr52rTWdYEtF9qeZexQmdy6
Md1LzRpUsf2Y2qRi2UcMKbDgpxesnmCXEM8P02zTxmpYWNhvuiieCQwgP5W4NpQwmPWq2d0bZflA
A5OmpUswoK01DoDwJy82YKkjOd6vhvcV9vOuaYg5clRK3EJc3IKZbWeU9MOZulDw6bqGzrJvUJkp
450ms0PfHzNcgS9a8jiBCC9IKKxIZNrZBR7xSDeC3BqN0F8HSOW+vc8Sev6Tp/RmVF/N2HkqXcM+
6UAOTBUmEpE5RQoatDZirgqj6ALTIz0vS7xbuwM4Y9vGb62CnF+lpn+RRXNv5WS6mvnFAX9xWJgd
7xfB7VZ3bRI64ALFZCYEFT7dfaOtjy6L/DDpqoO2eKBbCf2LVfofwolyh23im5lih4SUZ4QYk1h9
ROIHC3IkNMttTpxgpXIF6TDgHSRqkGDfNDQ8qNbqClqfuqIug4VGtl7R8UmdmKi1FMGMndgfcS+W
Ha5C+HYup02UNecqrUxmri2yDoA0vSkuhp0f27LwKapNj76O/XKWURdCtUIgGC80KPDJJ70fgP5D
MzVa5G4JHPdjCgNhYlk67ZtWzDeosMogekB6faaoFFTeOO4FYY5mOv4oBtIdl7V+6HsdHY7qSCCH
gcYOX6k1lzN5HYGR0+CKGsCumkklL+0eqxYs7DKn+3pmOas5DgaZjguxP1UCki3NOoxSCHByNBK0
ZvLnVocTlWrGVV9P0qaRYQ6oxcn2O4lavzH6mL4oIQa7WS01PKv+wdmBVXeYUgLYBaHpFDmDSjL9
1ihkW4u/4yxmbtx+HYlSvNrFEe1eTROw2UUqgdMAUzwAgsXbgX6eVdzOU3mdlUruhP126LSYpDD/
VCA60OquPQI+9ENOoIea8E0irL52E4p1NDJog9QPJqvapm8So89MSN2lc1ga4j13kcAQr+jguJbl
u+jA2lcGLXk/AoFPxfLWIpx0cEgpRXyMqUIll9omGaZt3r0VnGYn1xqRkk9gPlb6qlpFz5KC8KEj
c7Txb5nE8/WQETxiU4Y1ecx00lMTlaOKRCJDr4Yb1Z0MLE5nOmBf83igjNRYgBWr5FjYXBoJzB2Z
VHdC/Se1JBpynGhQuqwZItVU0NAQza1zP+j2z8JhTI0JS0vn+3lMiQgoQB6MlO3Onf+EWAWYhesQ
kktU22klnROhkBKKCHyOqFYTUyMQj37nccyIoiWS1lHZtBMhtaZKq6WE9T3W9q1KsZ2Js43Qy6KZ
HIMoeSTeTjuaCSPnCHm0cdw0wDGvQJsHO6FyJal6+rZ4tfCrcJqg1phj1bjwsKnHNF+9eCj3GjDl
0K3c+rBO6JF7EyQm2SW7VIL0T1TC5YSKhmQCRLPeL5sYSDQiCykEmHj3GOgAP7wXojo3cP8rry2/
OvZvrUROZWjOiNUzPUcEvZM499urEa/gQztpLabVeCqe51I5lomrha05FmRqJeLeSUi2qrC3M7U/
r3h+9eFnI2PAaqv1CllzRJlGlzbvJqI7Kt88cFaPIQsPRG6EuBXL2XUfMy9B8ouJBLxAh3ANDYHp
kaRcqUzl0iBdec1+rA0mz1zlLmO2LolhxsD+brUIymzQYQEmsIU6NFmjPvHNlGi+zwuOOIwWA0wB
NE3oVnSfIAL82JZ/p7soHJcqL85AR761tT6dVYvDBFh9jsrk6DhU9ey+cmFvrMVJK5bo2BYJC2Fb
38ORLu81aFdk9BEGqpvRoXRrYoxIc6D5wnpovhKTPO/gGEGWT7KHZQY41722JUE8GnOQAN/oSOVo
Oc7+PF8iB3EURdITQlRQfnKfr1Z7R+IsLtE8eZaUow+rOUXHQseWkVcMGlP+21GJ3CUZE8jTgAZk
Opza7g3BCJW35bYZSPMGkHcUK/He9LLoJ6OZUksVtHK/cUMqiDap4FVCPnjFTSXulrslX59b0fVh
LrIF12CEvEyF8hqW/UjE9iHTVudKPiV68O5LivwsdCz52qqU8oW4ci0LR5VernU6mZVYSHugqweL
bKo9Qp30SBzKo6Y5J59aPQ0kE11mM9NIjAIRgzYy9C9u5Txx5XzVVSCbbJr52OYJyxsWV9smZyJB
v8A7uNTZcDeCmJEBGiGmDyNLE4AA8ICw55WIG8406vXLxu2zEvO95JYe6J53Ow+Ve3ByBvWVEm/S
YCYnh/B9TEravrS259ixjujdZ8Y6G8JiWjrPeBURNUTLNx1m7IEyb6B5iUOYvV5itfKq741aSQ3b
EjHXLGaZZfmo5xmkJpQ6cSaIoQYWINFAks0gw8j/GS2dPDgGsFh0qnjgJs/bMZ84TZr2Q8Xnhrgz
7+J+dMJNPiI0m1DgyU/2ubC5Z+EG3VHrAjCzZJymy34w0+WYOd1DleZBBIjm3OMddMZ1r6vxO5tg
ObRKt21WowxZlT9uCpUJQh91kBFxBBViK5gs1N659SgyxA+aAB+8SWn0JKLIwf+5MTHLHh81qY9A
+yDu3qWIc10LrESupraEuz5bmSH2jP+3k+IXupY5HucuQ9qeEAYzJ3cbH40uESyIBaJ6khXmqSaT
oE9ceUGAI0OIdo9V169nK31asNq21ExgG9XoOhsJcAozJumSZ9cv07AYI2JQJL2pOcovlFD3lTDR
3i005mhDMif0zSLU+uY5g5ZTYKW0wa1g91j93DmXgzkx7oERnaCRxQ28Xygt+YFuxS/paP0hL0Vy
loJsRDLNAiEJGC8iZD49oM9AJ20gSFQW+ZIO6LaU5L6M3u0ueslWJsudXcYBF4lueVDXrfY0JQRE
mKILexDqCX3/ibAF6BwDAknX7k+ZMRzWsU/CvoVbFXf6paN1T/0LXsUWS1KDoT1AWn9HzU7uQIEb
QdUAoB1qPeGbTly9y/GpzLxfU8p4kVCWrpD/HWuzQMFtvcwwS3A1PKdSM/djQ1Dg0BGlamXiu59q
ZERtdQ+Pb15fIhmk5HjZquJhxMXrSiwVPzhRcqX/lXlgEvpmdgMvOQ3zWg8JBP0FYU47INSP4nzC
/Zn87ufiaqDIvTT6c4Of7LzRRG21iLBrLUxER3Sy15AbhqSA2SgZvZVPkCSnEfLX+FARKLLTm8YN
qjl/0KQj6TmMB5xE8rRpt6KixgYE2mPf0EQ7l/4j+mlQ22ozxR+U6xZgaejmTVm9WpZhwfpeDR8z
PEBXJO57LU5giUmnO1os3OwpsUJ6nt+YUfhkvzPYuDadVPwostHpeJcrOShz9SIZbEPCfZJmIZMj
lU/jBDaHtux4xRcA9NpDAzOc3LXQLl3af2f28FrIGnu06AAHz8gIMjssc1Q7VAvRS+i73G9kgJ3F
vgykiKYSDm/nDLTklBupUaFitEOo4dZvqSYIkmQs/3NR08h4MKWJE2qmNk0bQl422ZiwQY7OxBZR
NCRXGzCkm0lOd9ziezSjCEqH4qaYe4YOofkMK+CT4nLm6vaySmNFGJ+ImGTCt6TIVv04KIcSg2Oa
IxmdwJPew0Umw6jn41wrfq6XWIR91idXEgKJqMDQoFUZhmORlaFP2SkmuAYx5cqAp9wcjqQXQIwl
kR5VgSYe3QIuoAGxL2nAMH86/1WmqCQ3veB2mi8JWjUGnvzgi28YXd+TvKn349LcZKZxFQi+D1a7
XlG1MBFyDEzYK/CsdXUurc6U2nVm4KkTgXbFeE7s9xLmmQI9AlL1fpc0cS/bRtcBvyHXtR6mcuUc
VWtXoqv+2hTN8DrW3Ryqtuuf41JAD7CSsTlsm0jgZK0wkt3A7t4m6ajFjYdN8WjIuL+gdjUOWi+/
O9ZKUlKK/WrWZshrK51MooHGSyrsAaNL4iFJFtTgKUnQD+vDpJDzniS/MezfEE0YkB11+5LK0vmz
l09IWZAxnSvuQ9UuJ40I4Aju10pTBlyIpkEfI4DtJN6RCR+HtOW9D8/mqAvpnlbyT2mYoGdVz31u
tmNFBqQy1nAw+eolsi5h/2XZY4X8h1zpOscS9mDaMEDjKlo+bIor+0XFFGd1zg0UgfYXSWLJMRE6
d2bfjYJemiii2r6/2K2Hxjmvv04GQP7FBt81gXvcUwb91ZD1a31rBmoFZY5DYVe0CSez5z186iY3
8WSk7pJGwmw3k7hyto2ejeupwkBgdQKZgPI9bDKbbaOtD9LSxHm7rX0eNtHfOVxDS+noF11t1qF5
rnob1o03SARv9veoy+PQiEwMFcAvd9nK4Ltyjp7ikvIwlsZrJcYSF31FY4TSsmSpXoQ0s8+xpoHw
8kPGAJ27S4I4NSnt+21TajoMv/rJ6d1u3/vGi/Qt4tgFwd4tLak8S6916yCmNvvm2HbmZWZSeuxQ
F7j0Sm4JhnH3thFXgZWT26hnhNoU2Wu+WPG3uXpED1ENPfjMqo6DxDXS7/ZIeGFXOB1+t+ghgZbz
1MBq8XVvT/Yml3oVOfeRj+2b1PifuG2OkT968MrpA0h7RVgyI/siyrHGrD6Oz0hLr44bR+guWBjM
2Fyurfm+6uXZy31s0SrODRpZ3WTWW9eQAGKbGOFnKyUnWYfrVEF3pXc27QcPezRyyF/9UDwneumf
nAEx8YxiJJlYnkVJPWMzTs9rVX2n/2x8IP25UBR4W+g4P7YF8jInq+zAjM3kMnkQ0Ah5+tKk8ieN
jTVIoant6CW51Aqz8Ur63tnpTfd2RFUYImLB2OVN/k3a/DCmwro2d3NR2o+sQMygpTUOwt4P7IQR
sV7W5pyZrHzjxiDsJIbAGMfMJxZRmQC63AGuzhy0sqKHEbXtzYQV8ya2s0dn+r7MSf6uYi5pcYtD
NlvPwhffvTfA8P4X7opxsKkZEgcTWe+b57lBBg/DYrnpkRGGqwZDkogZ/yapc8gwijzWghnx0ShT
i58vDT1grBz5cnSt35h81rNwMsQZTEdYgHjaoeii53oFSBWjPaEBas+3skOvbfViDBJv+kF4WHfn
VN1bUntIHVT/JlKtGzpZbkDVknmgElBrqs+zpHl5ivUujKzBgKWn4EJq+M9HsV68duhJq8iet0PM
hZbLvVQdk22zQWqzyaLbYq5gRVWNaVRV2k1zrdVe4HcOF5/fhRZxEvva4AQsDL0OwSm/5Grkbkci
uGNLpUtjbvPVZjHbe1b1059D5lZ0bUzx0s/Y08zN8qc2f7TzQoY10g9EQdxxZIJetl7O24ss7vSX
bvMJVglzBbxr4F7Mjsn1xhQulNdw25hzFxB8T9VAx246iATfg0MF4bJNeqKOX3rbK4ysCPPKeN1W
OjXLGrdMoF3OQO1mThTUzT8NSeMHGMi5HIV/0kTjX81YCZNGCoY+ZZXIgNQGQSA7NTFf3jgXglmu
P2DnYUUpgSrAXUAUkTB+aPezgSRqjHojWKkXwEYUv5C+GdfF9q4eclbKfytJ19NwKOrHJM6ADk/A
g6ts2GVR/ixW1DarS/U4NUsC9SIjD5pa3sEpYzSSNspz6dzHZhwdEGR3e2eZolvOVjpZWLtY9aBM
PGhEJLXemtx5PRLbajzWlrzGoPf2Hlp6ykdTQGogQ018P1jufTbCMhryOCgkCmQ3cx/zOPtNUSs/
8n3TAAubRCekfk3JGGnGlzyDKWzL+LB4A4hgh5pBy1ewazWwselSmQeP9n7YZi9Fav0aFrJn9TQH
GBkn31nH34GgOeZ+TqUH11nY+tnepLjI8DiGs+QWDYAatMiRooZ1on+Z7agujgcLfNPOVpkK+MYY
yz2YDk3KH9tdJbQpxAa73kqH0HJ29uTd5LZOrN7q/qhy/0x3+KaUuOVWrtXWX9+cyb2AqZUmcl6I
L9ToBO5ESDKSpIWgochLxp7O5CYXvHtQY9i6XgeVGEaK0tNsAA5n8podMkCI+w4NYiGt5sbMYd65
Wmbc1WRIlqbGCeqlNxZ/HGFAC5bCnELaGQSd+5KsTCBLWvZr1qnpTr68IamSGOm2fE8n3zmZZQQv
piiCtQe12GnXhbjTney1Jwr9TwcZ0X9pjK9jR9lXTWOr6bvO6hqjn949lmv6NWZW9EiC3USLBiq9
3ZcUnJkOpkX8xEIgIylkwZkRp8kTcZOAYiPueFiD91VTPhOvcesyJ6ZRmdziUszh2dryxoXVXcdi
Zwvzw5XeGrr9a+UXYleU7gutn1fH7owDQm37iL7mFqUPeGwR5Uz8mi8StQiNBRC35Doj547cc5cY
5qmKjFuENVTLEGLvBz302vmNnE9ENuDsPCQuhkBB2TBmcVdr8TY4wbwM6FStGcupZzQhiS/IT3GA
FY54NE0aAunoo0GMyfoyxK2gFNd1Om2TsmnB38N7QlP8kEe3A63d3WqSdIEeNNSjCby5sKtgAUQi
psk5aE6O+NJAixDT6il9iCGm9Uvz+5+WmXwxqxq0r1YXTIy/gXbB9RBBMRwRs3ikdjA9UOYqCliO
S/FYLFBRpxsDN8ZG4nHLCfJXu0r+WPBkgfB6WvvutPbv+aOiS0irv7ol2cK5gYDwVmUfrFQTincE
5vU5Z3dfBLowWbI190tqWbvVp2pla+Fcds1zZ3OCuOuTdHSP9ZIVAMCtrkNKwinq6xl5KNLYr9BT
iSBDFtd3CyzVPG6DoRCXJheB3tSkb0yUBBApVdy6LIIUKLO0KOOdkva/+bUm4zbIcuvF7s0fqVU1
B4nzDyJX/VqRL4AlF6YSgLRrO7SwmOaZqTLVxGoxnlfK4QDGIHxJAnvs5yj121PkjjdlnT9DTLb3
fgasR4xMfkrfC5NsQYaeVt9jA6dV4wgqUsTRWHRO9oZ8RDZ+mpj1dL01hRCJavzpL7lNeyglWhyD
YOC52qOuR/1TYptv9eJ/q3Ighvxw/rFnSO8S8cWM0t9xZmf7ZYqxFkBYY4GW0TNCK17ixgF93IE3
9ErYSoRq4FNOLl1BTwE7nnYeJurG/pIZBwGOGwoe2YyTgRSFGxvwn1T70Wnd0YnwxuEuDbMU3Jw7
G/bBI3hy5+JgcLQPLnZkyEjubMK3KCuYLK4Tbe+ad1Z5HQ2uNJm9SNZnOwH+91jrNCu62Hh1cQse
WTOfV6+5gdp7Ri6rCnh5Hdh1e5P7a3+cipA5zR0gYQz2rUChlxDG2N6urO74Q+RPsrF+m+16orPG
z+9O3yYXoneE1fxcyuI2eVbg52G6CqeiAyQFfwafjxiTRt5G2rQj5eFdB/G809L+jSYCMA7LxI7j
6+es1q7SQfZrryP8L4wcRdHfYVmBsj2u5T4vazdcD42TItxCUQ5VEfQRVsneRRA2VxadQVmHY+F/
9BEJ9snaiNs4W8+juqA6akQRHIsdiUsuWQhAtQDo5NwnOkGpt+J+CfkuNnbdzBp0GTrWQLp78ARM
xyoiCkrQc8AnNRTuO9XND1lDIia2dDdPZxfo43OKi8vQC5c1BJPE2PpIl/6KhkY/M9YE61yeCeYw
cD7FB++nezSqUt8XlYt/MVMlo5EaO8iERNfv8M5+p8Mmw7Tv0XC7jGW2lj21NRhvBxfoiA96p880
7CouaSBKS3UoGrRleZUPgejmZ9slZqRss9CT8xzMCR3IBFpv2fVwyaA7nTvXA0u6gF3z9it9o0vc
uiFBkmCfFuaVOtN1OZfElxtfJRYr5oLAqeSIsYEG51RU30GrOIX1xWzGb9pAjELr1PbZIZEFy7I4
IEkQu6RCyuXMHnhCr/vNGOPupe5iF5rHax/TXZgVaNYYqbwm63DwSv9HTYnKXWkFE61CtccDCq0L
BKqUDuvRrgvv2I92cty0TJ+bTfy0yaD+duzzobaqJBSWY/FeVtjyN11N1VtxQcNUEWmA9VEicVJJ
XHTU7Jey5CnubPgHVRDIv72eoET632Xx0mxv317zb7t/Pk59Zq2KCUj5YTuqj/Cs4c5YjZUu3j8R
ONt7Px/++SE+/79/++jtRZ8v//P/LVODpxGIbwjEdoKYx//yyeaYnAxlw/ZfGyIxTuWqD2jPzBd9
tSCJxnoVYt79oCi2nIa+wYdYe/WpYnZ9gE32IZb8NI5vqYTPohSR5DHUX1xXScWqb9k6Le8JIiWs
Ou6NZw7EJJkQxVgs0XaZfGZDf9+tlMJMeixw+mF4j9RSZVOebZvMEyhCtl1UBz5KJbWySUxf0uZR
ux1490vpUO8d7TPxC39/fvs8d7OMbk9terZtb9sIM/vnJ/05aK/MLUXNzJl78OfrPn+sP5/1+fi/
vea/HbO13ju73VGqArrTLfgCKDXinoDGvT0kyIFf51/Pbnvbse3Z7eG22T7g8+F/e+9/+6iSJCnm
bXwXrWqOKAuzVIX6mN+WE1w9/q8HLXKI/v35Wr0p/XzT9nh7p5CsfgbvPFn1dGkHTmn61eySSrr8
tbs9tW0cvN8a0Tufb//8ET6PWTpuiv9Tof3/qNBMR5j/z9zRe1RowFHG71X6n9mjf974lxDNtf8h
fBPgM+RMcOr/nj3q6f9wDPjAPE0p3LEM0s3/CSszgZX5ggwD0/oTWfovWJnl/8NFzipcg4xPX6jE
0v+FEM0wdfc/YWW259qAQ1yMErZrGGjf/lOIVpQWZNZGX05z0cDoAA4UldmTDb5kHxFT0wk/jDXj
DnIgqiVdTDvPpAtUejot0ILWp3SLR5RdZaeIsP1kH5n+tAeRkglVinjYuTOlWlGM803tdg+Tb3aH
UuuJd0xmBWehAnNDOcDbke5ZYsfgnxXHh9iaH+cJeIBvvFURcZ1RuqLzhuDHZ+WYby2N7OKEKusX
7qvRff0ja8cUTgWlOAfn1Upj8YRKVxzIFKHFWNlZ0Mm8Cex88I4LYc57qp1vPk0+aAhIrQcf2UE7
iew6dP1LljzS70WY7jNV7DM8e6b7jaZYezTwHSxd/HvqSAywIOAkC1jzpfFv7NrAnGXO2k4rClXo
XjDRoUYvx0JnOWrROiM4cacjQmIhCDOhyGx9Fw3GgkQlZ4oIvYH2ffsDWMTvBMpEUFvai3AB268Z
BqdhSTGyFB7VkwRSkzBv3QhFn5952Tm1SUa2bqeZm2RO1EmVkDBqVf6EJXCdAxyc3nnOzWSPMUOe
V1MH5uDn6ZclWSKcU/6lFuMtuTv91RA/uqTLb5hI31qa5YJSKsr9jPj/0GIwQTWA94/COn6p2c1D
q0Pugftt7y6oLpam0Il5JFFi1G1vZ1dENFhZ+mabOEuTeen3AG9YLzZJF9Qrgcyr21GHaa5jOxGv
DEgkGXe5h39X1/qPyCC3msw4QigFploXi4sNldgV4Fw1Wqf7vutv16LQzkUd3zk10FY3Tcwvvgns
p7a/oVrs75CW35DH11w1st2Rdxq02KwCU5J3tGpteY4GdOLdnO2zfPKvy8ricYJYV8QeyUpD9IL0
otyL2nUPHWFYKNSsXVgR5w0tA9mQKdYRu42E5SRssAyeOZ+Goqb6404O966fbYF0KMVhAll5hFRV
hk6l/QIEi+5hXs0dEmbmErH1CB8USaR7zvBEtWZGmksXkxo44XBFEmjQ3yGiwe85TwDTTlQ+8JoJ
m6rSGK+HaTaH89qMNIZG970HWH+ioAd3vRHxoZM9Abe9/nUG4LAfTTQ29ixvdVf+ZELOW+buyRfU
I+Muei+1CUBo9bQmBmdcld7aXownCChKlefioJu6Hhij9RWsFJUM2uREg0KS6gCBRhq/atF0x3oR
t/X3dFWKObUMXcwnEt+po1bTg6/h6TfkaaCfHXRLGR+LNHoGsfrLSxEK5vMErt5ZzkZmHl2ZP1Gm
kYey17t9Y1S/yxZcYEfQTLJGFKwalom6G3pG3N44pBjtPFSf+6pj3Fqq7soPaz3wV/6RZgjjqxT5
AwPSoTDdH9JlPVf68s7y/efWaG+6ltxGmI60w/2yv/b5i5+rwrZ+tJsVQINYy4f83ZjHnzmJTbt1
HnqKF3CJUl3bTU1PWBWUEYR0VH/Wdc2+RtJw9rHj7cnfqVaqJlia6XFEu1LY18hTq5R+NnZzjg2K
9v0PCzzkxSA3k1m9PE7Y3fZR1BehY/rPFWI3eG4pyVY5jBgd4zRqPSKUJNeSNCguK+LOSlEP3+BD
a5G62sxJeTIdBiPDdo/TmtIeSxBTHomE8KuXwux8pn+SoIlrPshjglZR0xkfHP+IdNk8tSYNBaT7
h9KTXx1vAjJYWPJYIxaUuvVWF8BW+2VIya1YkBFZa75zDAe7/5y/jukYBSBVMPBV2URZ67xIlEdz
73Svq81AN/XPvSrQZJMXn5h2Z/u1TK4jOoS9sFRyrv3gjmY41dOyb2IiUOpseWkKBL2p23uPX9eC
Yj9a0/XAInwZe4CGcDpmPYeED013sfScbIeLpeL8KjretnWZppx4iaWnKAZY8DYXqQh654OqJAor
CjY+AonAL5ELq3JgVUZHzcT3O7a6eeh6dNAy1yqqVBcNCdTqOj/t0njUifXZYXDQDi3mJiFWVG91
+mPtLZIH0+qth2VnqmVpFcBFygISZ4M+EgQ4ntyBrtiYykNvJUciPwm5w70W05FAijicNSyjO4fV
wc7sAyu2fqPWeM0dBgzoCvCFWxD+4ENCw8MpMzg6Kz+/uI3W/NGsF06F3vT3UWs9WWYKgQPf2CLl
cNIqrmMmIkcUewQFVjFlWCvDkL+whCWtxVKZBLgOG+K863qxiG3+0o8RBl7wLWCW9pbPSYQ2qvaN
b5JQocNMWSYEw4XM0xyRrU8Liw3ihxyWrVPhPek11bzSNaHR9wqqro8UTTwc/43LrbiwAS1DOCQ1
IYWQs4tFfZSs9Pciih9aYz1XZoKYsEE9vZ4BOhhI3IZin0Tp+6g7zi3uVQJuaBOlzlCR40UBlMU2
rQTrS+lXJ63LKVoZhirWuXzNvUfbf5o+vFESeeQd4aF9jxf3xV98tJ+SrrJTzhedKX8ul49c8+KA
lSm2o3U6ouSny5x/YGw74xYWe+m8pYv3gWDQCIb2tUOODNzm3rCnt5hMRERbHRC5GwaFSBGbrr0g
LIAfsK8yyr/DrWYrHKiwbmWci3NacJN1x/5QMRbshwj9e9cvhz6SyHA6BskmOqfj2WmlT7safqq3
dD/QyJYpPrYcsip5ITdGI5mOYDIbzCy+oR91V48jnVJKaBSoiPTm5IITcltHSXzM5srew6E6x3X9
1g5oE1pGt71bu8fU6F58H9uwteQ/Abl44axZd001vqyYtyBvQUf06epPs2uiv16OnNwHL4k15CQN
3ztyn0yiCSyKxwqMfSXlT7wyYY6QnVheAbVOieq9Z9unIMI1d4x0Gq4JRRsr4eyz8xbo3q5hbtVY
Legah077IJA5EfZy0TGjxx7rnBN3dmIDlMRp20w9JfWhKGGPkFje4CCnXkLWxDmKp/nSKmPV52Y7
tgW1bsc4AZhyihEDg4KJFv/abD34FscIWAuUb1QxNp5BupF2t8dcnMWZmBEUeqzLt0biOgqycJXs
KlINt6x5KnNqrGMKs31LfN6yn7dN3on+8hkF7TSTCLZfRKOorVJ0kO9sfb8tGnvpq7PKcTtuxz31
5La3bbZXdIP8ILe+O3we2va2z/jzmZ8fZzQRd8lmyen2yh9bPHA9PsWp7p8F1cwjrJYvCfVNhDVg
mS7bC9x10THfRmfXseGfbo1Jb0Oh/vkvVI8yGjIY8Nyz9pt8rlUekLZ06eNsu9vBz83fjm2f+Ldj
ERmgaOfb09+Ofz70orTaZxkglbpmIE8SZF+NWnlv4roNM9aIyQXFqw7auMuKZvEPGyzs82vdIlaL
rYK1fc3FrFLYt+fFPL2WkPQQ/KpjuhvXp47CwOebt72/fSBaT9YrCsy6BaF+brb+7J9OrEpITQFK
Bq2LGvEz5TXfzrHtA//sxpF4o8YsDpvQaFBOy20v39ixhZLK9dbwc1QwUh8cAwTQiatVVGRYLApJ
SuHiHBtd5uzcDBn9n68tjskU+mt/+9tngtEc/ICytMzU8rao5Y0Htu19MsKm/hZMharK2mQj/Aku
3nY3eWfhxUdHajm/Vv+2XUbbxqXniaxeXVHwQJbAA1hBkJTvYCamPGVVXETLQk1re7jtYb5vya1W
haftsT9mOSvR/hBVrjhZTf1N8z3wkOkYo4MRJ9L32nsOgyBs2mcAIVXLUGL2y3snIyg96/xodDeU
Z/NHL3WOTht9bSMoqa5GR0cylQ7zXrZh40Y4ZnrSoWyEMrXlhLCtHyoLKQ6KxOyY1Au3ywHuGOMl
izmRAqFe1czDpFxoOwiLEpDYO+kV2albxYdpGNlpHCBqqbK9sbpkXmUwb/BeBH5qefuO/uzZmJlF
xLQ4vG5I8cR2+XVSARSUd8svpllzhxSgvCD/DLuGmGOiL8hfcOLmTocrJRzdvA7z+G00FSqhKfAZ
x213QI5qBTJewIpN1W+u8GebG/259VmXaVqanAZdL0KUYktQIM0EDHXfd7goIoHQd9EWKChetIei
TlpIPKZfTIsZIQw1QB2UtspTbvZyt4KvZUbB6VeqUXlS59yCrSffbbufB//2mu1ZX4F0P19Xd+T6
tKCvML7ebs9BZ0Hms+3S1hjCejbv6U6gkPHg0hlqsz38s2FZsveLnPv8gNIBSpkBlgIp2DnRj6KZ
CVLwBz+grdJctNG/n3WKv9sHdZOCQ6tPa3NSo/N2nc9ihprIke25CANtMGr5RPY2x6Ra4usLmZHq
jYPafH7E58Oqo0lgLmkZwP7jVpYTDXlSucUE2+GYLlSVfNv93BTwto6TmM6ZKnwChiNYXl0KnOxc
I8osxxLU+HPs84ltb9uIVpWPWxL9jgjEGSt477aJ8+W72WWEHv/rUNM1Nq097vn0B9Uvxd8la9z0
SPo28S3K7mcL+4YsZS901Te1fQ/Ainhi+16RiPl0XNX3bqr7km45b4ZFkE2rayZKRTaLksyaSRLj
T1m9/ajUckPJr9Y6sXmZssYE/rgEmzuReflfPG6k+H/tfR6zTWBp5mT6RVADVoz/h70z627b2KL0
X7mr35HGPKzV3Q+cRYo0Rcm0nBcsWbYwzzN+fX9VckLbyc29/d5ZCQNSIkUSQKHqnL2/LYrlsiz+
XjEHeXKoHDuK1/78UGQoqpQZsg+E07thOupiwJVcbLnVZ9m0TRWhs0EeRyrTtLV6fcfCNVjXnBoL
FjnRd4/kLAdEyQqXb6YeTOw3uSqcToxbIwSCTVEaJ0kth4jQ3Ln975OAEw/dRECFqm8lJhzeFC0v
xH433nxNOxhWkXBmjgKGuGx8kojiMYhSlCc0Hh3BeDTTekR29k3a7OUNbnwz23VCeqrCFGwOQTwV
W09N97KBIW+algDO2uHrlk0M+Tz5g052Nt7Z47G8igDrn1Yhck1CQrm+vP+WePHbX5R/S/7g3z7m
yuT42yvILfm822O3u7eXub2922NxxcnqB9TMGie++rdXlr9MV59ZyPt7vz0nTN0QtxMdEvEh5M37
ryi6Q9XEEhwqIROfRY44FC4b61zyQZcp8ZMTrTsuvSzxOZWlSY3iVVjsbvz4Yh4/Di2CdjOO7d08
kBQjKKUFctqVWeP8hHvAISOPXHmc3G5GWnG1H6Gim2N6TsNDbNDFkLb7CIfIYkBWtJrzDFRqjrJs
0YrrcAnbi/W/eD/yTah1/zjoRCy75B4EkZHtbMVBLw+weOW6BNS44DQwui4KIUM1sipCGFxjqoBx
GN9JM300aWeAu1605Oq9aIVAVb4GV3EUzsNstdtaSxmXwn4bkZ9dt0gH/n9j4b9qLDi2CAz59/b2
S1h8/favuyZ9yb/+6HDX35/4R2NB+41iPjhSTOlY2T2VqJPhW9P+7/+hONpvrmeaqse60nYdvPS3
tgLP0Ex67ZqNKEvnR9/97WSgaKalarIPYf2/tBRA6f/aUXCBcqumwXvgfRkOfY3yh/iTqg66OvM8
mJpOg/UtCH+nKmCroP5bfav6xblumL1NRt3D6m6hYHkjIYx5zHRE06DpOqd42QXZ2a36J7cACK9b
+EbwhBvRvduIpGLEBUnykvnJ0cGkMSgm2pFjiEq5KU6GFT1QbjoNsVcurWHc9ogfPQ87EH1ZdwuP
8BKNgCC08oFuxQYKbQKJaqDD6wcondMT2OJ21boFxEeDVXmVUIVJOxz52Llrl8r7SM50pZiYinAp
KXFTIT5CMahZb22lHnKF4OWQ4CBsMUpsn7y8nUGntguqxlBNEOkUPUWqXI/f4mmkndI4pzJl6amP
2jlJ0x0K3q89Je7aEwv3Bga63Zg7z8iOArGXYIcGhbyt6u6phfKHRHZFafzbME0XhRoGbtdvk4V7
iXKob1ULqxsWTqQ8Yh/1F77eHxO/OASwVWnMKKs87x9QER0jBGRFbu66HJ8KTHazAuQ4TOeodk5K
pB4iEKrw18+er15DDG9GPp1BAS0grdSZdq0xE4N1W6Oz3QIaPNZt9KaRwekp0Se/mS4RCB89tJ5R
Pq6zfeM3a6dwT44xbrMxOdpJ/KJZ82Ea+JhJfhy0/hKq/p0e3HkJ0DGUhoRoIh+bz2Y8HWJ7wEab
7HFi7etYWfRzfIxoR1ladCw1MuSJqCYxrjUhKdES0NNhi4oLq7F3GgjCLBz7uZqajaNMZ3W2EeZ9
UlPKl54ZvkFPZmZoF4fRCu98Wzv4lbkbcuSXIHEWiqm2iCG1HdE+e6h+4GFGbRXRy9Ja4xkP6Utg
pffI4DxXO5ehtSvbcI+bdEF4816tk6PYw5o/XLsGQvCcfGHdhOsxfKva8SK+Rhzu18rloDbnJ63C
Kai+TmrH3D9dEpu6nXJ7UbvE/+TJXZV0y8AYLl6OTbcukOzbJQU0HVae4QGXHM40TZgXRGgOoJhb
p2K2TnrIN1iOBy00d0EwHaIwfXMDroYqgWPRSF6AmRwNi4xQjsm5snaqqi5Ni2wsa3x1S/2IoWFM
xic7nC5DaT4DXd7Pg4YwLDnWVfwi/8aEfnGEiNtEtLkGJV12VfDmN6hX0nzcBmP64qjjwTbRBbFX
QmqjiP5AFx2Ldjr3osarRs9WF7/huGaQaDcZigWVlAqskXuD8xye185HcYDx+zqSJZb1xGjH8zma
k2MyED4ac6wq9WMCKizGb1n1FzPtnmolg0jMcOB+QcdzBWlwoVleBONFZ5fUdvrS9J+9iQzNYb46
1XwVexC98UFJE6KcsxfxxYjjUQuGixMNkGPnazN1q54AvH6Aos9HQia+GtGiGY65g0eUo6Saz0Oj
nrEcbQnI0FEvBUbN69Vw2pN9Aqqd/t0C9eNzMzZrb7Z2kel+wZY+h4wJIC8fOyVciWM7ScaDeG9p
wFg2wK6PtHEJ/GEbx/kRcSylaIysttWtZl/UubMOWHP6NprmOoqeB/LitWh8ojq7EQeTVzWbKtKv
fkuQd3YF4bo1eud5LEkRJJ/0qpp3jeI9BmWzqa0YrUO9KQxWXfl8durxHFrjU6ZaqxYnSDaelW66
Osjw3ZyURyzXL26gfIKv+3DfjNbJrNXXsKbI6werXg/oTOKtNZzx1bP8jzk57xQC39p8OuiI7CsO
ZiWI1u3EjMo+4aoulbM/FPcGwkJ70Dag/HbVnIiUSHDP/dNcqWdMVtUoNq0d/qOD8YVA+we1iPdt
bewqPT1mlVwxgucPOST4pm2asvXvFJU+dN188Mr2qWlmXPEO2vDxQB0D3HhyVKJoU6D0MDi8RixB
VqAhreteGx+/PcdmbXZPGH5Qc5rl1g9J03FI0GawihpOq1nrcvhw6Z4snicxYIMKXAUQAT2ubG08
X8HkvrRV9VH3r102PiFBJ17dHF/18FsTeSDrbai9yVGMCarnnCA8bcRJ1OhCDK6RvN0H7nPXlZhF
c640nvlcoSDimhgucH1cbJNznoFqkfRnutgvLX8jzRndYNSFlEoE649TLXuJvYHzI7yvw5P4W5nu
nOQZp40nTSfTAxfS762ikMnuizDo8AO1TMJIY9aX4SQyD2nSBiV0lVFpDZa5BmHFcNpVi9JPXL2Q
Hww3ONZe44ByQoXT1KFCe29A7GAZZ+9jhth7gm3hik3Q5UkaNRLHhkvfImufp13cU//D6U6ScfJM
Bs3ZI23hMCFfarXmd1hWJup9BPgJPZqFT8IHxJGoVZa5NYKqIrjmLlWfxiHs95pYjEkjmtySj00z
PuMha+86x36IwljfyErnreYp7ypm/b0EipqCt00fnyWfXIvLZTRyxE89gdmr3mjvSWP296rnK2gL
Un/JciIyll49Q7wVN8OEyy2L8b75M8tk0KGsRPy970JxK9JPYUQBN2gBg7lgDmj3J4glsThPanTV
HC28Q0pOvR0boNepu6pF2IfvZUYn2s/JOjeV9dA1C64Bi0J5RjFo1xTfRyBgubWMp3aFrdzB8eXw
SAuckfQIyCTU2KtOEeXgon2/6WBtHXhzaFSd5uTQItwwKWJNkvvsdUzKSngGslGsmX9d3YWXWi8z
nv+Qq8C6Ct2XOtdcskyFtyrvfqcDsczRLK01j2xRAUbs7JGrcWpe7dFpaX8NgstlE7Vuwaxh4bMI
cg7sOdZfUyXZ97l1cs2yXYS9ukxqd1eU0zOrOBZqnOZxzeDBKZBP3SXz5ktQTzS56/XkM9GBqfcZ
0kD7ARQrmERPK0hFYPgbdRijU+I8O4p9srLhSa8n5NDFKbXp9/nudrail8jcKUN9MKm0/TCp/86E
+ikn8K/TZE+HJmXTT6Wx7GhM4H+cJkcxfsh4wJ9P8+WtSogoT58wRj/57ngCNTAr06FiHjU61fo/
/GUIVz/mE1JZ8HScG9RgIM8TNS7e2Q8TdM8cuhwRRU4LRTsTSU+LPrXvUsTfjC9MdCJAlSPSEsWz
T2Kq9B/+/C/xiOLPG+QiOrwDuFiO+sufx6gwGkQRFTu9ZRLPWJOH7UapSsoWl0QbLrYRvTTFXTs+
RFZ2qE1GNSa2iNLfEzh/Sm78aQ8IxtY7rEukSlrvb8RlXcWkzRP///l7CBDIhG4D0VfsfGvsLxYz
k1Q5uGR+TiUTA2CUjoOsANdnp4GWSLsLDbp1rnH1SZmweuaOxuW6dD7981ck1mh/fWce1VoHsZfm
mL/QwcoE9ks8ufnO61hCqfnBCI0HpQH/Qa4Rk1ALXVPSfZGHN/kGhyidXpmJPQXNubDiF9UbXw3c
Tgs5PYSkcw62uq18KtP52nLpMmLCaiamIcztbOpfTjVuxRTE9oZtElu7kBNAzNJVAr3ddLxkYbx3
M/U8G9auZl8Mgbsi85sg7P4Sd/VaM59B6G4qLn6+S2gU1a7abS7YgHYpzKuE3q6GvCrs/U1u1xuV
umdl0D3OgqsS0Gqd1U/2aJICIUzX9dnVuguG7rfK63j5+KUuCM5hloiCDRk8R80iVUEupaz/MoBG
+Fz6J3ji+XuF4t8eH393eICBgyFua6ql/xrjqaeRlxW6me9CvSEZQD2jEdtn6Rc5sx6vWlvf/fNu
14y/2+8IBcWq3QVc9ysVzhtIU+SH+S6wYSum8SMuczs2rnExXBoufBvXTLBYMqjNsEzUrn9iuYsw
NdsbzOvT3rrT5kf4WHd5cZyz/uJ5dOL0/AP6Pw4GlQlp2k9nY/BZSOi4Ew7o1ueFnSNp6bh0DPn9
zHhImM9BvO7glhscZ1Zv70wmoGJVkHIkeGG21/TxAD13SZzGtWdVBdR1Da8RvTdQJW2pkOnC+n5r
xukxJ0sjar4AjWeagq7es+n9491b6U65iyadhtbgQqjXyH0zSxT/QlxNHl6dEmXi+kffhcXGWv8V
NBRyn/5Jr8p11gUf8mS8Do7/FEXdsmcJxgzceNZTZsd1AUnA+FyzHC3S6EVMWttyACaSnrKpod09
vfY607E8YskeXqr6LiJAsQvuKPueAys+Jmp2DF3zWS8sjOr7zJzuRyV+U/RyB/RsBbtog9btRUv9
vUOgqnEeS2MXTtaOXsmhb91nu9fOYrnHjOUwrRVOV3D6cp1U2Du9mxl2QyABD6PORYvPQU//5Nki
SaxALtCtHA0Hr6u++q55cjTKBP98pP2FPsgQjOYPuRv5BjpkiZ9HvtlRispUjJzqpQZ3ZHwa2e04
W/zyk/jIANN3+X8Ybf9u1LdUppyuSySDpYuf/3DRgU0WOcCpGGwTFmQNC1Pc9f/8qXjzfx03HVvT
TQIZNJ2oyV/+SBRWSZuqar4z3Z4UFauhiJOCABpR5Qfe0qEURHpIdZln5gZusx41wujD5E3MsjEr
HmI8y5HhrT1LE5UWPJH6KWHZ0+vms8NA6OQpzCWeU9TLJo6/ILdn3tQnRzLBqM5jgmAgTrLx2gX6
tY8Zqus6CRY6bpspI9HGo0PZXQz2f+cnL6TwHNqWLI6ct8m6zDHmK1iUU1Kau9FgSt7kR8u5zMO4
s1joiDdpMQ+hEXaaDPuJwFsOmXXvlh9LKgxEssxgwBIjPkIkfNIc6xnwxcG142NeG0fYy2ulmQ5i
2dSG0VGdnRVY6nsOj8McfHB9Sh8N9QK9pohAdW8x9sUnrUPh5If5uiMEcKHq0ZvF5QLz6bGCmNGP
pD2S2JayJ93U2Im6gvhzas1A08fWc253Txm4hqRyntVcRRXaXryRPDLei+8TWcgIbrJe+0+Hwd9M
cDjEPNNlVaSapvVLBTLXSSykPZvvIBDmizzrl0VFilHUsm6qSYCmc6YeCgEbhP3WLpQx2g5NeQca
8hHhVLrCOHWqWeYRwHLoTPvUme6+aa8WfZmKFbpYuvX9ucnGS6gE942r31du/NkT0qmcRihdXRrs
nyY3eYl1Xt/R+UqHvMMo5m8KCn+5RaCJzphXUQLoOfOZjYpJBWGAl863TmJUreb+tcDSo6jNATTJ
q8PInzGYOUZxNEv+0uTuFdNi8jFuNYoLVO98Zbx4bn/Rum7VWeMmK34Xi1SHqNlaGbfW3G5KiiON
IcjYzHaov9ALvVahemaBNw4m1pdhK2ZjftJDhFGYg1snuP+B1oGzwOpKpuDUkUnCJMhqRMkCJWg8
LmyD/3xni2fiCj+J9krAKWH4DyUlutb9kljKhbl7u/rnHf03oxgTN/EPUngq27/s5iFAe94OPYgp
WO6N1y/M0qGuOZAnxkFutOPZtPd+GfyH44vIi78OMy7TZ67QmqajW/hl+KxMYyKBq8t3bWhdszo9
iuucizsv7daDys5Is6M/tCtRP4OZtSJBe1cz4SknCi9UOHVOFKOxFt2sk/ZCyYpJdkJZsyY9UszF
EGHbFFJwEy7EfMmlUOrQg6a6Qerocw8yYKhiGq3tZoiOnaJsm97eokFyCKJcpCgY/Wx6RS9yCmn7
Q81j2SdYP+nRytSrGHdjDro4p4SYD+B/LDJl1k2cHYHXAzocLrhXd8wnimp+FR0zJ2dvxua9jTkA
teUxN1iPx/NlTKdD5jBuiHM4MJIX8ZmNWb3OmnqNZ/VYEevSJF8UJz3CPwHwSIUuatehU691m9EX
1YWY6GAROLQc9g0r19lcdVV6avEGWP4z9UChGnKfRYUi6FVQ4yGXW/NEhOybKIe4/fghZ2b+tai8
bZ+NRzKvV9rwVqfxph2yo20y65jm+ZXMN8NnJEqUJeArgnWI0uSsFNO62cpfZpWewjB9COCNMPqB
PQ8rbTHDmIQXglc33U+EeIWueizhwUEoO6F0fekm5ySq1tg8iOyI9xMQBsQSa1GEY+31Kj400PAn
PdHOlRKBZaCaFncXcYWPODeG3joF/nQW94lUIM4LK22KGSg65pST+9E+osVHYwHmM0oQN/mYCtrU
3InRV1TWCtaLZtt/IJxRLmKn7smdhletiB9nijPE9D4qezHqdhTJVT8+6rQOtDl+MaP4qOUdi83w
xcTPUSsWIzTV16xHLeTHqF2Cg2VZz6LSlpFDWXP25qr1zCUcojqXD2aXZfgYVzbxK7xWOl3Rcz7H
QbgufJ30rvm1D7nUMZvo8wyRBfgFjzqiV28QzZNiuI9cjLnU2to2pbxYkYi+Y3a7L8vpIA94mh5i
GhlxGR4Hvk9GL5OqgJnnOA5YgJXOyUPfQg2RyKzhTlx8crNlBWmd+gbPbPCqKtT1xQEnqq8xF9Vy
ZO3QVGgoxowWBOWFxumv6UyHJ5y5klYM/nO/7SuqzgzHok44l/63fx61NOMvlhtXrDYt4nksm0FE
zmJ+mAqlkwHSz7SyXeNMr3nDFzkPdwZ8tZ4i7tyBPBWLUbfL7ilj0qMZFgknkqg9iwOrITlg4bas
AVryKYG8pZeUHDIxbMsXcPQvVcwEt47e0GS8xi5+W2s8cfF+9IB7Ir0CoYDH4Z56ENzShwTp7kLF
RT1GqDRMYSPNyaBeqynxgmM37YyqBDnadecMv+820BHdWyVTZnc+5kUExZ0qkj1zmox2Vm80vXop
ay9cBXS4F8CAn+qCWmhbUNtUjXJYnHLW6Eub7F5gOltyeKiEd49xO11BcYR9/6bWBphiTnAxvoSz
gfQ3Xg4lLl9GddtsD2udwUmMOY8ogE9qVdPphnfhMgvphyshe5cxNndYMRcEbfXkc4lreAqR2MeE
I7IXqoGpnrjudukRTdNGnH+N4z1qxmNPXyON1bN4NTFNCnSxNI72yQfS6dYFPQFxVAC2O4kXAWWE
W4M1DpUBhXYC9p+9WGkQlPOkJTYZatMriOB1R90+myDdwF7e1SWzoKK7qPdR5WCnmIZtj1LZxtKP
k+QtbbsnA8mROKFb54+p///8aVn7DiN/pQZWEwvU/nL3/zwVGf/+L/GcP39Hushu947Ra100xVv7
j7+1/VacXrJvza+/9NMr89e/vzuBcv/pzlp2zB+6b/V0+dZ0afuHl0385n/7w399+2/67oZGqeuH
M/UvWPlHYAzhv1YvSdH+ZOj7/sTvfXfP/o22tkaImSfB8mKJ/r3vrqnmbyxwXMNk6unotkU96Y/O
u/Wb6Mi71Pt0zXEcg4XJH513/TfTFYY+2/A0W0Ln//gSvlcR/4ksz+AiJh8/VLVUj9egsoaXD2uh
SvXo54WWpzZ56/uVcoiVSGQDk+eXu2637LjkLscmuWu4yC2UpnnmCitk//4eC9DznClnsLCAVysi
VvCNQyCl46H30CM0RJVYn0wRLTScA7irTjSvfJRifu3C9FCpoxr5DL00TTdFGBDqELvb0UPz1nk4
Bors0tjdszGTCU8W96Lu8lM45tuqcs+aAa9GpWh8Z9Qglpj3QEHyPqu184iG4COku9NASwRCBMOW
Ceo4mw5mTuitP4pu8b2VaJQHQlLPRPlI1ZNL0UZfjHjG9LTLS1TgldpcEotYGr2KnHXZ4TlsLbib
cYoXaLTucTqhSIxWoGhYtij5W5imW9UcD1Gxyct+PTfduQM5yFKyoULg1iu/eBtCfjlK4Ra0pvmx
G8zV0CVXxQnwcht8ZsvHiTc0DzOyIIbvygazq7/OICimlilJUumXKmXAsq1HsiLpeOAhWsRoEt1a
+b1ltVdW+Uu7AmOKZBB8oBbX9VI30OomxbxWxvojQQbMMAewBYTnWB0uGjuCMhbYR8VxWvRCV0Bx
x76gTU/kLVM/Pm7Ct4AsFuBg3p/LVCmWRATmyxIFaKLe2XF5afMRGR4eMa1L4BRb49IdyMkCJP4C
CqNfKBMextlNvhbpOQmsD1bQPQK13Ni8xiYRrSjET/WKTjvsljJeBH2AQIvekY/qFVzA+KXOkntF
0AgJJYtAy1/S6FLaryqTnaFMh33LlzCVsNAm4LExhOe198VNogNqXpXgaZ9K7Xym7bQEIcL1Q9gi
AGEQklc5dxDYKT6RbVhrKCjCNPzYGQOuwlpolfXyUFI+wmNDqGja4Tyykk3vMG+2GsyZ7ExABQmH
cqx9ytIRP5jB9Thwk3vAFnht6mVpjg8N8SM7qwlPRq+VNHp9ABl9/py55XMSJtMiV6+mk3wqkxL9
ew/FSne0K7DA16mnicfcHz6mmwBBBDani5hRggbAPrXFYzHYlzlzybc3kR2WmMLJJwXx1y2NwD/b
VgMC5+TQG11pkXVBKQblqNhZMF8x9dQd1dp5YRQk7oyiJ98a9PL/vGkw5EKs5iNmbuAJ+UzOCT1M
z57bIFDQ1vTPvnVAfrBfIlOZ0wofVZV9LEt2kU7SCcnn0ObNz5XBOqsNeyYJTggWCiJj3hsPaduj
KVAVFCuq8bXq63hFhvXKq9FRWG2+qVn+741In/dU7Ob3rdtjCnPtglhyoYWVNx3cxPetRmyJwXg9
mu7z9x8KIEMlNbOdedtW5tIC5wmg7P1nP7xcRpSiWaq0mVi2QRhs8Vr12J/EPQKEWoPeeEzuuS5U
P6Nvs3cyiCJI1L2l2dA4JDvt1VEhlJYd840dsTcbEsbCXZbjqY182l5xoaH5Y3axL72i3QczSTVy
azBABk3Ew9weko/HpGNGY+Rsbr8fiSfJX5u4lqxmC0u0IjTOhCuU+9KYwc44+raWEmL5GMwrVIri
V+RNHvgknavb2yO330Kri/AYR0rO4KZhpOGZ76+ES42fyAd6IgVBsbHmrDm6rb54bDrLB+wWmU9D
BhgLHeuAXodYeAcTIcONa3weio/+3IFkqSIX+oVTnbUGwebQjuYBhOK2q9r4MPTFEyKl+tjpoQ4O
Lj9J0lzXVsECE050R9Mp7/UFqY7zy0hjAeqzp88JdECFMnQmJrEVHr7MN6F39U9ZpBTrvC/she/M
hNDPqbuvHb2iQFt8xI6FR9ZQ6W6W3bpFyrxO0QO3IWnj8/OoYTXFQUXLdX6ugTl1lvJ5NlyVqno9
w6zD91YkzV2iqzDc5ualajQH95zR7IBufzGBO6LMrMJdSKT0x8jzAbg7ya4FYbsGo57dYR37DPrm
Wx52zcUWkjcdP6fh9qzSmN3NeRft5yKnCIj90B7bgvZHss6m8JLFITnUjU2tILTjdeOoz6CTyYoO
Khe1CBfchpztkGDesUbP81BzdJG0RlQV0c3NXsvJisIkB6InAFtFl5XTmDl3HxDphes33Nq6T/oC
51ks6Clh3VQUS8V9t1/GRu/dUYzHqytdJPJmjvwPfU8YMrOJbD9KLXjbNpQCXLMzFmXP+suUHELH
6bW7NN7bowiBlA6fucNnSRceHbpQdMsbXyi6Y8mtvt2fhDi6pG8UjoU+L/URsau8oQTlIkbnCK33
tsCAjE24sBUF5r+w8khrT/3n1i+eH2cur0o+KmvaBiXmEpTfU87VHR/hsI6YK1AgdPxFJLg48qdm
WcTLSKfBn7WRwZxcayjpTdHdzRJmaWSHoETAJ/Zua0Hpbtu9u5a4bItZgW72+Z2E4s6CjHtj5Mq7
VByzpR84/TKjepySQICc/30zFEJ2eV8ZCDmLk/LVDGYYRTZSYMiUOUckXwPxd4hX0smZdtjYl61g
oBTTQAs+7unwi/06S+xOKDatMrPxjHgbuZfDmEjpgjZGL1Tdt70s7USNkEvLLfmDdErIXleLtZeN
30120mknD4Sb8U5uzVVHZQLX8ft+l04ieRPxtvfyWCilBcyv7WCT2dVHue9NbUYpLTfhl7EZKM0z
rjQLaJFa3qnRF2mO81XfXCVBXizkVyi5yfKmdcgI6nL8krfH5PcdxI22tcaWmii2otuNRHve7sot
+dhsf66KuL1zQQhjehLfqTzc5FaS1TaWDdcFRAz45XZzOwZvByJdjjuVE2vbK2rGJ0rdD0lezBtX
iMTljQRrWjJvT94fBJ4sjapv0u31vu/ez1HpRZObEYXlnZ5Mq9uOcwIFj+Df7UPQP8zgnW4n900v
z9n3M/d924rLVydGZSJ3zG0XyT32y2NO7vXLCs3h8na2vpvA5L6TZ7P8iY5pGeGHetWEkP795K0b
vgF5v5Ei9qh3sjumfZiPU+Kx5SkjTyWJmZdbt8e0QNs6jU5iUgA7qfFZXmPztWBWbhtBUzVrwtfk
z95/QTxWBAiKe6tzVp7KeIhWCWH8n1u/PKbUFZEAzN0XSAXQvUesHAClR/jIUNccvGje3mipcgvB
gLaevfp3uQs1MaDc9mhm+lxG5f0yyu1dgzhVnoLylCyaMIQyFWjMXazEhQLaB7tac53vu3A+eaKo
K3enIWIKUAD4eNg4JW3QEwsN+h15k+KuND3IXyxhcOcxVRe5o8HECYuUOFvljS/9OXVFSTPpIEdI
i6Z3M27+cB99Jt3XFFTLJE0uN5uftP69WwGzviVCGdv5u9lPjNEWTIm9vCu35I3c9fIxn8hXP6+I
7flzuEwlk1WOnO+bvP7n3AvCeJk05kb6iqSNCG4WxjJXfoSR5JHv3q9MD+p5LX9j1Jgf7eSmfJo0
Jt3uUqjC+Yjs4UtfYsb94rcJGeHCYdNrXIvk1u3m7x7LFQVb1u13aKdhiPy7lxhZq6yRkr/Jl0nl
80jcoIIKIuyHp/3dc395jDQSezU3RG5E4r3Kn0LDe3EGqnXyXjG2S7spkB3X7VdtEJejnKrb3gzI
a5A3hJZU+9tjAw6ydKGrykatdWc7DukhU7psa4BeSRfyGcEUsSmfIp/8dy8jf/DDc8jDWVuxcZ+L
Dx/WxictBHcof+v95d5/ty8RtRH3ox40o0+28ufyBhhHtX//aY8LRc04UMhk4/IsHXSlpqpkc4XQ
/RtsWeu+gxS46//0qkQhyjI8XNtZXNyRWJb7UV7cSVNi1KHgiDr58QbHquQsQZK4Aj97rsmQWUs7
1hS2/sYVDH3hVPZLHUZtFvn5/aRAYWCQyd89RNJIJO+ibmXkfTcWeRkUDxGA+it/Tt4vJdvOndoH
mpW0azDoZmZJ+0MMHQSLlHvpHZJ3zfcE1vwjURUQG4QVyBSc5l4Ncr42fy8/i3zoBv8KCCah8ZFu
W88ay10jLlySZ0b2SbJGQBi+Y9mkSe6dCSdhbGqcIisc82kZuhFjn4zhlNmbcqtps3CPV3UWA6iV
qp8tOjO0ieBXN+JGbmlWvzKjBjyzGHpl0qDcqskDxXM770BtkJMnjHXJoHMIvsdlivuDCUR0Qjhi
tpZK1K4YH9DElGR9WiajpP/c9vMwL6UB62bFmlUr2IcQVzJj1tYSVYiSr97LLRiHHml43TGurFBf
60dfUKzlB5c3dhd2MKHpvQIVIVU0V/ncqpiiFazl8XQI17jb+dkqFrb8ISQnwTJtEkkGsv+kL3FS
gnNlFeNGHjiecDpa7+53acZvdQ4L07+viFS6A++b7VXqWdNSbsqA3FxXp23exbsbZFBugcDjunB7
UO2JNegQ1S9k8u/tJnNjZwsDh/4MH07eWGJiQSJbABDJp0RiWjXEBuVBvppkHcqt200g5oVIZz91
WeCu5WsQ9ci1S27aY8YXb+KzQcFDs9tkMXbw+6DbhQbZRGIOLm8kWC+0whWclXGnJgo7WP5AKQwW
B0RBvGMjBaHQ9TLC0uR9S8IFQ6zq7FzjRe/1Q54FE5MBMRGWN7hNkBZlefBGsa9aI/SAfwMIZzHn
eNkqgXIAgQ6qA0UEi/0/72dBBaiYVF2ZkSuzgwuCjzFbVyEBgfLRKIp4c1b+io2XMF1v6vd04Pq9
vPuXx+J6qXgDsd3DPY7q4kPVZ8Op82t4tPS4UpVCEcmwHgK3DTiraNnaymPvkv8Rqb6zCXXbXrpe
kW8diDJrepZCxDtDDFfd+axll0nNHYyFEMXL6rFsZvcQj8XTbPr+riF/cNEa9mddm8L7ASBojbv8
3HVacZ8GxEe4R6bbMa4Y1TiMGtKqGCsBZqv1QENmHWnmMnWNs0c19+pGZnKX9CXN2N65xGMlqjDo
pXqVPJmEQuUY9/6uxi2b+JgrqsZBAjz0971h+7uBaCulGKxNFKjjaraVY+ew/JiauNqBNghwFRpA
v8bGuDOb9ARgWlkrXpNvzYkj2q7s7q7tup0XIF4MKouGpzPfx1GnUAqePg3kGi8HZ5iWSF8JclZA
vun41O5o2X2gslUdiEQjMl5swTv61hhZv7GqBvV4KCe55LQkyki3iTrnci61aVl1GMtyC0FOHoAF
UnzfXFqpGZ1grFD4ZDW+ySAOpfRmafEXO4Lfgl1e16e5dz4wnA1PRhe52Awwf+GwIyk7p6UfpENG
5vq8DImhoQwSNCvc+9WydsYNWRTdve4KgUvZ9SvD1ONlWUQFmVru0cChs3EqLSNuC1QwEfGUCh+s
UnlKPaPduvhNtZZCamZ0rxB5SXPThzWl1m1HHsLC7Ljx2zBbGaO3Nv3+a6FhDZ20pTsP5aryjScr
p+3tk9e1M63p4wjFaV3FKIpGkVNShrMLI6f7vUAODdALK1FNZX2K1S+gBb4Wef+1DGAIlZAL1pO3
m0HULQ27O+aNSfvPEAYvcEr3cxpfKps8ZKMS8pDGINHSGtUH0qCg5uWQ01Vy/RDXVRuXK8UyqaBd
tYEu1AjrniL4cqwgp1sKuDhFR1IAsWBRqMCwoRHP98EEzsBm6r8xELfflbOOmXwMFvMQfe2xxKHp
M5jC3s8w3FUtCHG3UONUtdxZNILf5mTF0TCUmFITf7gUnPx00sLTqEBBs8G1UIyGcNZ2NDP+L3tn
sty4Em3Xf/EcL9BmAgNPSLATSZFUX5ogpFtV6LsEEt3Xv0X5OvzsgSM890Rxq+qWikKTefKcvddO
/fZP793rTXAzRPnxQXy2Wp13bPZ3cPFEdAUdiHKXOn0PtczaRV4QhE5d2GAIrY3TdkE48YCCGvMv
kXmnqIocCVC/N4umPOR5+91MDEtqy/lX8vL/p3cvc/Pnv/+3r99lWoWYY1T6T/9fza+O5/zfXbNv
qQKa+L+jOP/9S//TMev9h+0Kvg8VBIwp30Iu9O/kznf+Q0jpSjdgKu97gcNQ79/JHbxN1/OQAZsm
rGXbMhEh/Tu5Iy6a70ZbUAoJE43F/P/FN2v//Cv/dXLn+vz7DsNB4fAxTPP/VC/6g6jBbsXWvl/a
mwhY1N28yjbyBMy7w0iUkYal2UzadlcsEjMYyurB2onSc0m8cyJShu7+FjYA54CsvqbDbdnTuP+x
jtd43PdDbm8CmmEPZWO8dirdzIPxik0J2BiasYC5VeEU0xrbW1gQlxJZSB6hhIOpfWCK9izs18Xv
IL+zY69kfS4soTcyecz/Iqh8b6LpI5KNuWXQyXYeT59jd03flNdZrBHHJSXmQ9rNZ9bF31NK7V8m
wTpuxFNqC4y9nRX6wtkMxmH+m3YqROMZbeOOUMsVncV5j5x1neY2W5YZ1+vYZh4YVeJSV9J+6GrX
2ftM8XPv3rx3UfIBvoPQ7iL2E1AhsSfBlghgFRpV9VdiXaO+EJdWBaw7xLqEs26/srvpYcizJ2W+
FcFvxwtenHTAWxe8TijQVj/W+eJeG3L7ntKINvkPNeKnwgWqXBoA98GwlBtV3tlUmkXN7Q0YgMli
cP6qZnNt35FAxr2fNQUPwpVJiFgS3YwxxviO0l2/sF3lKZ/fdhyxUTz2r3D7P2oPimdRHWfZ/Z0C
2ZyaVBwLlGj7n3wvm6kq5PD0autOrb0Il9fgEbdgkVu95Xi9d+Y4vZRm/5uNXdNlpQ+YMLd4m93Z
epsX69AQo2G3OMfssaQ0BxWwyZe4BJgqrL2f3bBkQXkNxi0hLu5lmFV08O9wCiZPxGsG1/nur9KG
060WBxFXU702M1cqiKcOsQczWsuNj0M62Vj8cOGoiTA5NRn8vYGMuXv00Dzw0FifOiLW66dWKzv7
jUC4ZCvuHZx0UnSnxT6FvbT2C5PoNhhDc1b88cbghaTT3RjXvxff+E4oiLejnY8bM5ohy7rwbzhK
d+DIoVntKr86qfuJxbaqens/RiL2W6VLx/SIH4vQWWbIYOMosQekoiUJJWh4wBa69WGak2OuXKR+
qrDWtSifmyVDVGLN39PExv1zEAn0cLrTxHby/qp5kzuG2L3Zwu599p8vqpywaRpIBn9OfpggCMVt
yXD9Od7+8BhcTULSiBnj55QxFb9SFfxyzfIUKbD4Pca2sv8nx9FOo5/Jsar6sHMZGpXoUxDwmMvG
9oq/5T3G8+eRTbv4xPJyT5iofxeyfFelGW0jInt1ixSvhcWW1dI8jJFHvxmexM+XiNjNdAaA91PZ
/5wuKQcXJ1kTn1uHaFToOCcGUbaDzzweAoVzvzBk8J5pS5Ff0+8zheLXJLZtg+RmeYh+4vPKGN9Y
RaeVeN7uWJvdTWmR77DaPaIgJnIv9x7bFnysAPJiNNlVtrA/Oy8hUJeBLdPI8QGt/Phgu+mmIDrq
0NfBto/N/kBq7SXJgpbRNngW+guYPkfkfwUofNUZ9V5qYgLpqbXr4Z5vmg2+s1WDeWlbEHSpiNFg
6mT/Pz5n6j0jsBm3Q63pspgugXP1ADefmUIyJl9+0uktpfrzT/uByTYt+bRdL7/NPJge7PuXaCHe
YnzCmdyvR21S4/brql26BwcWSBNLLi2CxLzOysNUOOtuoq3/wzZpDasIS+zzICubh2BU8U4a9koa
1RfH33JLRM41HhEgaJaCtaq671kSaN6ADw871MU8S+2NPFY3NCR3CcmgfKAnUK9tO5ufCt8/Ccqh
0CuNZdcf8Nqqq2v7ziPjHyaxcjlaGULGiRz2ScmHpYlf1F2zUdA1hEs7SlYEP8zG2cJ/4u5E0nEz
PICBBHpswEZVIbnN9bHvihTOkrlN5vzwsxFNyj13iMPCGfXpaZry5yqPoh3pc7e8pgyfLLN+UkGw
iwFMvc2qZt1qu18/v4qTLkMmj/jE6d/HyrbOttW5jxj1FD1qMsJp+uDP1wyroUZz1fH/hXFgMh/M
LfdktfaffkgeSlWrW+6fRtfFQ+v3y5cNlD9RBCWV5f00M6oujNrAeefS0hIggGI2m+lUlaS02nl/
1hg6t9Vi6xVZwYixSXC6K6AtCl53zNp1TL0Ior/Z+SQ+rQAS8tRNuJ8xZ45bszA43zlAJJeaRE8e
fLJxO8KXOurka5x8u9hCEd+6xXZWDRE/k76qZfFZ8tuUx26eVx7v1Lme4u8myu4435xzr+UfPK+W
DzbV6INI0hPgengXaqxDckbfu941Tx4d2a0hKueEkxPA79Lloe+7JHjWKP7ASZPiEWP6Ag/1Rs52
vMqcbgpHL9JEQRUtLlymrEBA34VXVqdYoxBv0gjnbTOK/TT79kNf9z7WgaB/9ubQjYruElXNJQnq
Gn+tKWgf22SiJsDuI4vWcVn8rhx2EVA0S9jm/nFMXX2A1fCSjpa5H6nIWCc0eVu+5e0LA26uVcUF
9GIyp37+gEtYbWSjdyxKI9V9fsU/e6UNNDxXTgWrtIuftBH1uBr7+VEEVXVuFL9KzewJrEe6pWv0
EsfOwTAc3PB59Nl5lPbpkDdnBEkDtLnnwYHNK11kANOiQ2uyepg9BKAq0FHmaDwkS1duHGJvd5mL
VGVdYl2a5jai35odUUaAkRoaMQEc6AgIN65kFwc3orMc6HqtOnboCGOYJ0N3J9gxZa5n7uqiFWWc
FexHv0e0osvNAEeSx6r4MnTwRMgjB1JByqw3tCdw1fOpak5kPjir1IvsBy2ns+wH8uRV4G7r2L1g
4x23aX7RkxMffHcAcDXwPy2CuqyJxl968eOr1Ve7ym6DjUeiSUVcXxUNcGSL7mFJxInqtH8y5mbZ
Csv4GNKyDJmll69l7BIrle3iPFMnnCR0K6ZuOZrqmUGKwZl5LB7dKDHDubTqo925z1iFMJqWyrgk
5pycDXJdV/7nXMXxlSIC2XyOvgspLHSDbF5hiCSrxpD6dXDvGegqqx+sLtWv2s891kwgKcvSErzF
2zb7dftaWh8oEhRB79we4oPKRMmzVXveyvBnboct3SksnEzsM2957knIO/U5KWy9Wdvvqb3zHS2O
Qb9UtACQiDU9+qPAZvPVfXnKsuUcVYPx0HQ2RO0kWLZ6yVEVt3wEx0iaXeOmzmkcUItGU3Ay77Fj
jtc7ry3PFxg9b94kIv5SHEbIFR+rTaAab5/FqE86Z6x2I82DQ+GW/m0a1CXI5tvA0IkcJ3vatNLR
5xwZ0EOyzZRRHJtszrY2kKhX5difLH0rgpr613Tqt048w9NPeOKowsrNMsUtv0yLk2zLf7KsNtaO
gZJjybT3kW+9PP6082q4JJSImxn+37pUUFQsdsjLrJ0nQLnehgVfboy6y8LGS8SWtmhPHm+kdkYn
71L72H2IJ69fG26v9lYcQ9fJyeCyu9l6rhu+XQ6g+zbV/XvfkUhkxrJ5Ne2JD0YizW+P0ON0aPxX
tcAngENsTFK9EvdMKhRItvvO2fwihg3VkWXER8J6ycaWgoP5UH/LUtHNm51hJeoKWHbXvjK29Bsr
+UbPCCG+DNN7+opb2yKMMPAhpNKEGvqCRJ2iWTj5c9ABgPmWlMjhIoe+hudhVMagumNaYbBMKXsV
md1yTvWfrhT0wUZJ8UST3OlzCuJB8HRwXQ0jCbZVSZEcqfc5stTJjWOOctoYtgPY34NXzujbIWDa
WSKOeM/yMAb7xQFP+h9JGWHpFd5tngek1z6hUnXnA+qnz59jEHmsg+yL7xIdGfn5aylr7wvaBsFV
CZiPNBix+07EsUWT9dFzNmyX+CmekCYuxL7v6zKhp2Sa3cGyuO5ZjIO5l/O1uCvNDbjz62Ch4WSC
SNsWiWSOXvR/CThPnkGQ4BGS43ulhjEsHYpDM8JhwutPQKxz9i2aQ2VL56gDLEnzJroOZL/pxPN4
c4y/FaOZgyC+q6kPcaaDTVXmiKl6puM8aMMaaAPZ5jGOCn9u6HF2BoaF+ZSxfXYs9heJbRwhRDKH
0NGKI03dNuy4oqlJW5Lq68IUnpORDRIa//GBTQJ2h67TQ+V538m4WNsuE3JlBsy6SKQHdTzc07c0
3SOiJm+p7l/GoMn3lL+QboYm4BQcn5qWlnIPe5PvvPBKxAE8T76zbJ2/yDz1rrXNO86lyi4sN9Qb
jdU9qWwC3YxBel3C6IN6QEeuj7LooXKwv8oYT5pBhRGCun6cSl8/Rr9oQaD0Dzq1L2liEEpgkhle
us6hn+Ut7Yx+D01foqhMq5UU9xTBIS9OqM8Xr72HJGh70+kawV0iP7CX7kqIsq9VZF4Md+BZTMpT
gkyD+5Pv3IWErIC7ljUZPxt2g7AeK0xdOQJTqUyy5tsaDMvAqw7H+2FEsxksLinY+cJFpmVsZLm+
GZIHkxC2tAKTjoL1D+aF9jjYOZ++El8qRvKJkqXFQdSbDwbqttXoj8HBQqwaZxHkImTBIPqbX4wO
53XRpDFVn4MssnaLnZHBUhrmAZVd4eHByZz9TII1wPABQyRytVU7l9c0QXvT1DWp1MJHcrf4//Rz
UB89RglrXdnHyCOXo2/z8SSj8eJW/WaUS3ALikyjjs1fjPLJc3TyjC8iPRP7eTWNeHlohvrJUHWw
8gNoWUwB3fNUkpiXUeglrjzViQguiQe+shq2AYy93YwQ+GjI3yYgo6MNzhHMLlLBksmWWT+PunPw
+vFHEeZHLQrAHkaRHnx75Nhtx8cuNgSIaSd6cZFUJzKoN9PSfPYk3peZdSXHOIHquqKL026nxH7s
BkI6rVpVIF7MDKSOIpAcCFfo33dcGVmCFbOc9j0KnjXB3bdJdjy9Y2buY58YZBc1eEKq97qB/r2q
XPs41H5/zFIntGhcnmq/e5kZj0AiwWouiqALGUoxVjO9dFPlZbPtnQIHS7DKei/7ZKu2NyX6sweh
x9BMYn1IOjfMOAUeLFe8xkmlge/W6N3sCtixiddEvBbGesKpearQAm+nwEEq3UmECnnyJlRBWVPw
PuGWk1u2gFXzPebxdJvQRa6XYfhtgfxJau3ushwk2dh6aLDcP60Z/PGKyd6VVvkPfll1SLAOBWRx
nTkMIzsWd9aJEvab4x6QXAWvJCJ85WPk75dgoXi1mnjr6wd7Ee25r4gQdcGjHLVVNYhtdPOVWN0z
V+LD7WhVE6FOKZjcqmVfd2w/tBKKj6R/JLp+fo9iZO28c8494qF8Kh3/ENTxfDBkdhoG/WbR+wCe
ELAdJPXF4xU/GsZIKogiBHLpIYTWBkQvYpJjrMz/8CVcmpzmeiOfk8wJJZEPxog9V0rFEz8wqcK9
G06US5c07Wzmx4BaYtpOgjjE3OWKziNtw0ioX0IiLk0Ii9kkjruKJX6+ykifp4HSc1ZGtNMfzHgG
ju96OyIGDfk9BIk1ySVGRSiJsQV5PG7j3KM/2OMO7nsmawY8k8QegP7TXAmjcmGws4x+yG2CXSFo
+A3WV7tAab/acnofRkzMkrAWrF426RGLueaWz4969N0rS793LUqiD0FVzqHQzS3qav8oTKnXtuFT
kYE8blWT/rKT4cCBqvgs53jjSoNQhLRNzkSIplTqXU6J2OIHaBOHa0snppt0d7FM+i/I7aNQJNFv
ZqLFelGiXLsKCthslNlhyPpb5S/AzAzHWbc+caqTQ9vDDBh6Q/DsmS0YJsSvmQCYykrQ85QEGiow
BYSmOM2fMubUb8VtaLlY0oiYT64oK0biIVXP7o/fzgxS7xwIi3zKWctN79tfxRKsUCadi+puNWRD
R4GLvr2CuGSX9aOdR6cUSvkx8ysiiHT54hFCA1KLMA7tPqejX6/a3j6qVG+GwHvBxRmFKDdzrj+w
g+H+JRHVZyv78uaVPKCc+kTcbIsRYYk/INbUnXUJjFDqB3CLA6Mb4nFjouuHOT7b8KTKGfxxDzVj
1dUObsqcl5TcFEZLjVzXBk9Y3aTfxjCuvaB9tzRmKT1/Tan9CRtypyIPPJGqLmrEPtUsrFgBnOpi
cF65yoOiTXLx7ObXFLn7fKLXXaa3hX2QOgcHVeU7Zw9GNq2Mb8J62DtflRdcGz95ETYjxBUp3Yh0
RPfXTUW6qutk45vMeAoqnlU125dJ2Hj7vZ0e9ZG2tSLQSk7I9nvksslrDCIYbdprUrgkoafGa1UM
5EO2mkRUQkxXS0Ic96h/4QAGZuadJWHANLEIly0c4W2HAMDjlJXvo01hHTf1O2H2wqDe8MZy187D
SVeJjzmDv9XUyy87vSYJlUJTYKbWny5B3PQfnXjbiO5XjxFgZ1vRWxBl/+RT7u5ywwTORBwve/ya
2HW0phZWnpwi257dlZ1ZT8RUI6LIeTRh1oc5thV5f3jdhPaK8SStFln36Mgjzbe3eBY1oMqqoUPg
4mQrbaa2DRETfvbq1t3BLoru3tDmkFkbS4iEhYmCMW00srR1Tc+yVtw+s8p+afqDJE/BjVkGZ92P
/LB9ufwtDOKh4yVE/EvBPm0ITBU+5lB4YYhZ9F52hVrRv/zW/vQtjYa2Me2DvGGphQS2V6XhHTEn
dFYsQtl3wbqlm6ym9o9Io89FdEsI2oH7VDzqzJebGME5NYON4oBc773lekfbZdjrLvkJIgPCu5kh
bWnJa53TpRmUy7yhH/f+iIxhqbvPKPdv0sIsYC6c3q2gO86MQyzE3W7w0I54UWraLBymUyJza3vd
pUdSsf6JJYXcAitOtUN1tiRolOXbLEojpJsSbM1MH70x/Y7dEVG5P67p310zc7ZQCfty1aZZ6GrW
KHQ/J8EfOcKKwyipGW033Z+o9RiFw1srrfif0XaHDyqVjCUGOERKtg/0QknNvXYNhv9mRGVXO1xa
1Uzeamx0+5lH5rLShswv/UzLoTUWf+vzs5GIgsQA/v1qDngDuHFDaGPsnJbaJnyG3Fg4P1iqXPsx
zmV+qph3oCB6u7MuxHCQrS4/TYauYWn8NTKbDLWFJw7jTHzwENWPBqIos8eulfkT+og7qXKGa4Kr
QL8mwTTt2qa7BhLLfmoXp94x/AfoLQN8VCqzoudBYLzRvniUtJNlsHNUnGZr/o471OA5ugFoZcLp
k4D0d45k6lcmEPvP02DsI28hJhKP23qK0NDAFatQqk96b+QozUh4gk7gnYKquVHdEbZ4NZaIsGlj
bMnoogvTmSWZyYHP8DhpSc7m4DkN1WPVzE/I9ZkMEIYzc/YMGZPfxBizzJQv5oL1pAz8lD3MJRZz
hMpmG3TY29q4OjXB4iy8NlhUresL9uynxeybDQiwfJ09lurucLAd8smFnxy7LLnEbSwOJPZ+Rrb5
re1m5MnnkMQ55pvlxiKbd2eYxbhyuu8YeNh2SM7pQIBekg/zVsZY3LpuRFjckR+PUEBtA5HIXcfz
lxVxcarMAk4Q9YGvO9Th4ztZcNy+Dh80bvGDM87oWSrF415hYlLRXyL4/s65697QZ2jE5tMt15wk
05xN4d61csVMQGfKGmAu5N56yniR7Sfha+XaW+KPxIvpupPz2043a/YhDtj2l1Cxd8TKca3yDuIX
HnpENX3oVszvotYhy6355oko0eEPUdOcXWOBb21a+bkKqCgYLMWraulfxwHx+KyX/uQUzWHsA2JU
fANjW7uEZa3esgAcYkuYsd8ylCsRCTMJokIH+1mRJ0hojfk214IWwNIS6AOWaDuoWZxk0xMKL1+7
FkAA6Nx+I8y626vUPjpmtmOvq3aOEXwHdTl+FOZnjYF5i0ai25N5pQE7GNZ+WYaEpamL9i3ZQSPH
nHFr5/LdacsXSc95EwXd9D6O5L0vjDijdLeU9udYR966WZJXayB0KUM2vFcSfkCa2vGnpfwNOq3y
Ist4z1hyxY3ww1kl+yr9GCgrz1lAtLZBD3YRBSQpmmYRbYSFvI4Gb+Y6QBdRQivdtA5TwpGw+Myy
nwzWSM6H1ksWRexHTYU2SjzMoBCY6U5kYkx32xr/Ek4NsUbX+afysGTW4vfYwKgvGzcJ65wcOGui
9G/Li265YmQvO7HN/I78v5JZ0l7XNiEaYCnMAbBBGTUG0xv91Nvm58yH20aDZIYrx9+lSNSDUZrz
TfTyNnSsW+3Ubl3lsYkJfR+GjOqxsOTan49mYuvbbNe0qlD8o3LaqvwgGL3u3co/0FJfwIfau5jZ
23qMy/ngdQ08lAGY1ajfA5URWGi/dd0wr/pJviBaebV7/SzQVaVNtyemCTz0CL91MPNrQwLENaMs
fPDMOyV1MI/YYc55IoZHj2W1doRxYfYlmnOp+vo09GyypkwPMjHoktkcpdEjVB8VPsgGrZabd/51
KtsrpXYbjolz8I3YeoRTQ75Iw15VpuR/OfappGuivMi88g5TALfsW2w06w7+aDujs8U5fj/QE+vo
qZ7lvNThaNIr95pHvxov48Kpm40VvN1BFO1tuGelTW77of9JS3PYV4v49AIv3VVmiTdYF8+z7XHd
UhMtwtRsjAHaLmTIjV/TorAEY+xlk49oBVqyMhHDI7EqM3MdebN9U1a6zao0DuEUMKUoh51vcHu6
vYgCQIuTPgeMGEqlYXhHEX2HAjl9blibe+BJmgUkvkvG/lmLPo7xSJu4rzHIejY11ozcOWaS0suc
UQUxEW2zmmmqJGKqkahhLZa6xLsfOgjyO89QhLv4hm+JtT3FT2VO7XkJbIX73mZ1YgrA+IAangcz
6b+zxrJC7I2EjIyYwixW6NrqxscxQEsOvI40gRdR86CAYMZcxaHSze0/BZzTMF8YTyaGeANpqzPn
z7ioUyOFu5nwCm98VJr8MDT1/FRxiIWd046WvMlYHma05uVChzZo3+ivlQ+907/JxhoeJs+7pJxK
mbWUzgVz1QaC2+9c2ncahmccWkOSDTLCIymBHrfeE0kzDH3H6NVf/KcpUoSfx6Z9avzpYIvR5WQ8
0PtU9T+Lzjg6LHm8H6RPPqLdY+9zuBuUu11gJptUT1+DJch8bMqwkV+T1PTbi6/AmveTTxoZbBKS
y2qkgYN22rVOCYSWmhhGx0m9kAyDx6FM1oHdLUwbLr4Z3biCWxFFVzS6LeCDnkycKCT/syfmwSJj
b/LzsJj7qxHfJ1eeP1NUN2sd5DbjMDgfi/NIOK3cSV//MfL3lkCeSkKqU8J5XPKJ+IalDtF8MHNx
bvR+P6yWNA3J4bJzNj6QizAoBP+qd638PvmYFjVuBMK9VV8oBtWc6sEYmzFIu2nbp81jNi2/jZp0
W3Mef/MDecgGtbFL1FNtVk/BbVni8ZWB19YTfnMWvffoMUKcc29Y+y4HWi+KnvJS+jQ7axR8i7dK
spamT97ueHzOolUXprU49vrkyUpjUGIGjlxnatYOefI9pGhK2Gxjp0Fx0Gn3jg1pw5wDMormBi3U
JExag10/0MBOKqTWyYIbMMIrKiSNjGJYIdSPOfhPYpWVrK51AQpatD6JpvyOJHu3b9UI5nSh6Lbb
y1AnH4z8IKGloOwDA5mNvBSRd2stcLGm86RbAkXo0J29GBmDZdMLQkn8AnQS21m6bmYbXQaARqvg
BCjuOH2SjPEKW7xvFduRMa9179z90rN3vGubqF0LyqJuHDb1EBEmOKut5onYKdPUodPqJkzkaO0m
HyaJgE4ZSjnebciYP5Oh3tI08UnETfMTgJyPzu+B2WNyaEu8vjF59UUvMFJY+8zi2OVOExKUoibq
tu+2OlUj/mf3UZcYmwXzJ8Jug3toZ/epEw5PSYDCsWC4EonDFKFLymd2Fl+za0IXNpvq6/6n6Tid
XSUvrREcOXhtaO2R3P6W8cnvcKxG0JEYxdZ1Eeck423quzeAVtD6jZe6H8ZT0dgv5r5DzqwTdbYc
RhVdHlQHjSsWNfpTkMJujgpjYyV5FiJ+yrYtYaGxXw6rOK7bsIkH+gNDTGe2twD7o/lcybk5L5pB
wL0EtuXPLC8NOZrPl0EkDMXiL5zS4LhnIPOChHHt+dt+Gp4niyIpDlxz45oF0mISaHdF56m1lWfB
pnGRNJGerFZz2d1vm+lurDE1NjRVFqAA+ixHmqJRmqShbT97yD6AeLOt1VF1jpIuYV5kW4eUsqu0
/BXh9Bh/EUjBwr2QNIS2kuP9GBfLyQYPlHNP1p4/bv2YDrZTjV/jzNjZc2nGdP5UHwa/PtD7DnPH
3zhO0Gxdo8XOaVX7riBclbYSZg0ZpsECX+VXlE/vOiryjZO5BjURBm+BpTLB6yDGY1z552QOJk5X
CVlhvLVrF1Y1ObZmtcmy6NJX3pcJp8ryUoOgVw4Nc0szWxH8M3TZajYHcbhTppR+FNYpUWYJJ0d9
TVZurjivF5uceMOjbcYXndHZ9aPijzsv2dY1p99Jw3vNUc3JhmBXxJyRnWbQN2HsG0RS+9qeo01m
FfuMIcxQK73u62oNVDFCAe0AgBImqqN5zWRSPpmut0upuMJEp6Qx180Qmr5FaqjXXxAzpgfgCRTf
/hz26lI59MV4859t5966Sao9wtejdvxdVzBUGKaE98RufgAChBLVfDJJyNkD7b3nLOranWhf9VLN
oTkTlWslGY3e7mx282tQeq+ZTbtwzvodgoJwkDSNYJDeyUtfQW0n++G7n8XHzPQB9DnynTG1nooy
Extvpi8SpOI78UlIS9O23ui6BQq0noz78LaC0FB4lOwtpxFZl6/dxCYL4srftL7FrC7uzL0OgH+n
YlMxXqbSqhbvK88miJxsEg8ZE69Ngkud9ld1xsrP8ZL3KXKK6iPPm3VTZb8rTBxqjOXREUydAorA
ie2qow8KBCg/1JSLb3N77tQ8fHqJN6J0MpFZHqjFAv57WNaTV59bJNQuPXk6zM9VUN8cbXcnmzhJ
7LBMreM6Bw9Cvq6Fjp5DsgRvrXmcKLvIEgCG8aUM4hRqZW88Vq+DkQY77fwlOcA9mhCkkjg0teEd
vAbhpijJ8U2RILAIoOXKCV+NE0CPsDEpZay/6RTdCRIQIvEo7EYB79XVu7QU1tUytHWlO2dhGKcx
7DAWZrS3YFemaKC/DrJ3LJDADMDCoLoy/DBNEpXnpGKTGr1f5A6Nl8K+TcFj2lf2O/sEP3cG0D11
4tXsLZqeim9vYomaKk/rceNCPSmwxOQ197XJ6cVanea0FLCQoTsjYgP6bT98RowMj4upit086RtP
Ubkb+jSUXUQomaI4lfdmLYOmrrmmwyI2vuqHVcv5bpWr9J2EWcvoy1c1lZeePvG2GkERs81sEsZ5
61jgmJizM7egfUYZdZ2jmbRtjAGrsniahX8e2upXL/1iLQK1zj3IB32O602AojVswTiKKOtV3xDh
1DlOiCkWfWkkceCrf7qsYDo9rynDH4AmeiwMCZ3UxbjBz6SEbAKG3YTQTLVDSi7Z3q4oyGWq7ycD
HBW7KgdcWpfTBqaCZE8Ni5YpD6VQsG6iBcwvck3TLcCBWS0PNvDT7g6ileVyKBMgzpnt0VzWrKkD
gsN1L+vvgQ2fkDsfPH0AiD2jveva1XvOukhvO7qgRqlXo5nA/lLbTpX7IgET8MNryMk2xU3uU9gD
panRvgSA1TveCQesATnDHqO1qNyivPouk6Hd5bYj8dMNrMtcbkfRbrI5qBP9bhB6nIgEATE4vYAC
yl/greToqcLZb2iwJLyCMLbPVdYcaoCfYTwIVgLPOHdt+SfKsmHLSXoyf6lkYTpH+qBST56eh6OS
qj8YWMxUPVDfl4uAncM9dgrQc4Hv7guEMTMN3Gyow9obrNCrlvUgMu8x6QdEjPTR2FI5wFXI8njs
iHrhsSz7YsMIiNNYT+WyMDebp+ypqbAbOl30andf/8vhVhRzA5C1k2GXMgFNXIqVufFI2JMt2om7
5q8imi51YUaamfVnIYF6Ezt3qXIGaGGmT9XOpP8ZTe8dynsyQ8GAEAE3Pi1lKtwjdrElkM9eK5Pn
5WegNiAgjKcofzDbiVgVGBwMZSH1F//J3pk1N8qs2foX0QFJAsmtkJA12PI83RAul4t5nvn1/aBv
d/fub8c5O879uXHYrkllAZm53rWeVUcHy+28awQSZ1TpaTXi3BS9yvjJMShI6KsALG1W+1eLZ1FX
0LVbcWNB1eF4KNDkV7MlK8FFLljIXOhotilA5bnxBEElvkV6Rlzpqud2DVEOM4SViHp4C+0SVi+V
tQEC+KaFdXRswEItUUAThITgEKxZ55ovt2nyNDZEx5nhyG3uzKAfru7va/wvHrpHxO7avyYCNdFU
G30IdABJa0zQRNPDjLAE6Vaz+oc+WGv82AQAavSATJWe7q63Zs67as9R7NkGsSO5ZpfDQlg+iLwL
ECN8vHr8XanyZhy5OWzNir0sisnBkGvZue5vuIIkuAYs44Z9MyYxwmRLlAjEp9/m+WPPOkzwdDWV
lqvvVnOKr1LPBXCdyMo2A32xixqSHYGzj9WJwZjGeV70XuE6xM3pGU0o945FI0CU57t20T4NFAjG
K8VDZwQWhKnCofJcUSTUJYxFxWexuPqReREf6rE8xDUD4qhstzJkDwM9xaBBJmXjZamtLR5TvSIM
JP9ROKeYHh7rNIK4WE37hfo5wmDxu11geTX0O7ujeXRG1+7D6ZjEhj9ZBbM6PCch39pheLw0KnpZ
nC9ThQOuDizDmSv3ppVQtiitQ2qIPyHlmiyzM5Y/N1i7mRLeZqUIQVW13NVYnNhmpmwkg5RGMCXW
nkts26RIX01hmPuah5zrgNOArqOOAQiGIyGOrSjo81ZUe3toUquXNprtX5kQq4WxAEs/c0l0oU1N
R1d9ccR9UxNdOXPu3LIAxhup95TLZEz5VZlIv+7qR6zTEEFy59HlOGBxIsnHbk86EhhZgao5z9kJ
5bnG7sTdR6mR8dRO5esSkfIZadmw20lw9g3wG2dfV+eww+7jL68zrc0NIHT3gYMDm6f5y0rXcEC3
pPtS9hfNdcPjovtFH97h1qbqeulqL2EvHIYL8JugmDwGzZKEohe4vGXYTn2wb7Xfs0Qz3jK2GkEy
Qk/EPhsze7reVUaAGjKKqN1VenTSZHBv8nfvrpfl1fV8/bBQ521nwSWkEYY484NTkzNBEdePsDFz
X6j5FRYbgbsJfdKRANjqlB5si3YTjfSpEfQ64OTcOPYBvrtZP/PYxpi8vtqmxL1C+C9kJKEnJzmH
0VZP0MYne1xXh/njmjPWamhFo0XkpSJNsLmGocegvlgLx5W6DN4LU7sN7CS+gULp2UP+mJFP8I0r
FiWLNP5/Q/jjFiPrXJOwx8DgjGs09wcyyDIR2k1Xr1d3Ql3bGpi9Rq67KJQ34Js83Wb4QxQZwSwM
9vUicV6a+cFlP4UwN3l60C8bNwAyehOvmdmmn34jkLPuWwUjRhb06w0YmjwSNDEyydQQq+NQeuGw
PuRE+tQb/W5No7XpXW9YvdfOE8awOHwcoIV57pBRv1T7MC1wHVfkyvBB4r1yUs6o/wQz/Acp8H+1
Xaw05H/iAkqXvg9F9MZElTPIvazs9H+ijoYuJaQinBoc6snPYlGcmljElQubYdJM0HlDCBT8krLk
EeOJQEJhajbbXy4y3r9hwfOH/uXFSNNQlpDwC6UlrL+hm+mVnGm/aEsqxrBPO5Zs/GzOsRyl+q0g
DMuJZBsFzbLRcF8hBUUNAw+TAKuhFnzLZfhalk8pt9bZiYEArk5opGaItGl6Z6OUFVQGJXKOUJ+m
YDdGAKIdEWkXuZYpOGBUmNaZxy7LgYFSNHYOpIOJsmPSacRd43UqgTBYsHEagUbEYOUeu05IjHF3
VRDQGmCOv/RBVzeGqCJ8uViNWHJ6bnjmsXpeBF6n9fKFPlgiAaGHJ1h/0KqYp/s4WIcsZWpglezt
pcX+J8xYNkPZqM2YGD6Xo/ZR4uE160O5qihjrd2JiWFhHk1ACis9fltctpZ2BgjXNUmoROEhsdVw
6GV3CPTKJsVavYtmzM9hpJWn2ORgMwfFIwQ9dUSGIFbQDMZdobjOqybmMWnBNB3MdcVclHnR1/li
MQVnN9HCV0SULGRmzqnb9JWV3I0OeEG7ZSqB5dbcZ1mAoa1M1EEHkM5UO3P3gkfpDuGn22N+MPxS
098za8kfNUs9yjpbbkvE6G1XSbGr42q457nUUs04rlp08ysNivA04fYlI1GQ3haZdkY5/M1SYRzT
mZeZJoiIo5GrkwzMfeyM09kpeAiWczfd4hTUvFxaF32sS8reAPCrB1aJ4gujAbC/KLphaml9uZge
t0pUr3EwgSRkSomrTXLdB+k5kgsLPdJimQvxLDRyTtmSfBA7uXGqTO1wtXU4BOXylrt0AQDP+GNW
gnrLnIuJPMqMfzptXl2n+zQy6MzNgBQ2zpl+K+0mP8ggv+/XrxJ7GBE71k8LLqhbU3SZr6pS3wSq
zmquF2dBEWTar09Ei+FGiWl7/ZPXPwMVCMUIptVfv1F3NGdrD/N8E9ioEtjP0qPsKrb4ZNk2Cx0M
zE3inqmOZR4iy50oFWkayj2wuU0tko96pWFxPBYMoiPlSK8MnQXPbPZUzmV9W7q2vtXTROeuREtd
2EnhAklhqbGbeWrHE96h/F7PHfLptukxkp/PLp3Mm8zGPBZ19sGmY9oXWvNTa5FgZW9buHWoGE26
crPKRj6y38RVHVyymku/J2rv5ZGQflgGxKH4wV66FUfpjqm6pc4kYScuHcKL4/KI/7yEbkiHeiBb
Bt4Bqb2hEJ5RJdUltf7U4TC+KJw0FnnrXZui0uHMtE5xovtZQPAlVZ3BcojD17ETtMDZ+aUAWNwo
MchzAOey1cLqdhps5pjG5MeVOfpd1RBb7IFRLGWTbfmZNX4gF0a5CDkangqiRMsumGz6sdgXR4V5
l9j6eDRLKkrSsj8lZnPVmIATD3m7CcuVTkrJz8mhrmXLcLrxMYzGe8defiHxNh5mP+ikM7DsTMVb
YtTy31D1r4DY/71QOJYN5FbxqKeA6O/lQ2ljiMBuoXLgKPDY+jaeNAo6GEWenK1RUDOZpD8N1zGJ
mQzLgIKTyugfXJ+lx2cxaBej5qBUFIRImLX8QU38Ny/xWhbyLy/RtSUpXni74u9rmYIwAm6ClzgZ
iblrQ4Iao2KAh9dLnPSs5YrP8+Qn4FEOIqKGmS7YnRILvx+ScWvoDxmscxpeptIbFtXth2Zybm3M
anGpLA9fkoHQzbwKzZB0ORt6pM5S/JtV0Ph7f4GrK91Urmsrqbuma/2tf6rSsNLr81RiGyvqWxla
9wTwNjaHDwofreK2zY9VOZxDnoFoWPU+ngrJRBNDHk+fEX979SIbwLXu9MU4CddcWcNeGHMyYf/3
vYP8e+HB+kql0OkNMxzT/ZefNzFELSiDBid8YmOEgpmybSudJhs1AlqvSci04/cUNg91p5r3zv6e
Zkbxjt02+w5qm1JBfrIh7G2nYND2Ze6+FbVzyiEHnRUm7l2TstRbTe2ywRZiMwU5B5aiso5U6mFs
ZAC6AR9n7oexEVs3z/eCM8VbYE8/w3LRZjU9VFWIBxo0fhi7NmlZrP56h7yTOhgjUPZj1KSbBlDs
X9uq/x/I/3eBfLDYbOr+zzXWzz/TV/u/Ivx//Yn/4mib/4FFWyndNlZXC4n3/07jM074D8QD4aBI
C3eN6v9PGh/6Nrc9Bbq64xpXWPZ/pfGF9R94doj2S5LzzrUQ+/+Bo21J628lMjR7WDxfXAdVQbdh
dqx37z/tl3UKL4e6LHWYHc1wY7fDU70GtLoQpwMlwre2ayJlBdVjHoKJchdczJCLY9oPh5nfIjIY
JcFSYoFUvqWaR9PKvxoOD6S/nRu8f36kD8+uNMD+uNFDZaknsLTnhqA3cpblBUPUY22RL6lml16q
IxhD+f0qGIhpWLPqud5iqLzYhrMxY4NmyxL0cgXGRWW+07dvS5FaBOGLM0CcBPQO4zuzvbPIXXsM
xwIGqhNB9Nqkospud0W77EdFBmjqaGGlEzZcFq/RvhNOp75N6n4zNg7ZIQ4IjiG2BJTIiBpEipxD
E0dw/plP71S67DnvvOZg5Bia40xyi72mxc8tziMoL3hi+2TdNY7kAEiC7/Vw9qo+91XQfqLZ+30j
zz1pFpoBooPt8PPwzJEItQHYb3DmY5zV+akcNV6AYFDH0U/c5vmsnxwsLdevYJyK2+tnBvPgA11Q
t6zJxt0y83OmrcDdlymZfXyT7ZlD9HTCwoESOC2E321XuxQWEczAXMJ7nqX7ohyX80Jdw67JOpwF
Vq3fY+kGIJT35V9f9mVQ32O9TPXY9U0xMzK3YOU6QyuOpUMczcrxZQ1l8BYGhXbRXYy2fRgPnqOp
4HL9wBRGu1SiJGb4K3cn5yZYnE5sVGYvd+Ske/hIgkRZzvf0pt5pAe9yErNV9cy8sjdL2paky0pM
o4kwolPF7o2mK4TBTlszroXjnJuZqbM2VXjEJ+fsjmWzJYRabeNsiO6J98Z38ZhhzukzhsFR3yMn
immfjcU9Wz7t1k5ndj9zHO2hCLTb3rG6p6Kx5AM6EcjYSBrNi66VfNA/Q3MJnq5fCAQJOZbDvWOB
LxwT+2XICTHhMn8HaJdhoGI6ktpt8r5UOpqvTqth0prvU9nOzwHmhwHKFsktjHETIIeHgYDtkSrA
aRcF+uhRw96fZq5psnDaT21rXMBTdTfUhkSFUeWO2URxdIveehZYA1wbqi9br3hbNOJp0sr5t6px
8+Amwa5De4Wh2dFHOXKLc4BpUkJNbIrtxwjc8acB1WgzGqWCnMOhMGQ86LcjdV6KySXM2y68qXmf
H3DXkGJKlfWplvBQDWnwaxAd/bnTxZ268aV1yuUGw6/mq9Zs39OFXWBgi4sVTHTbjY25nzQrgFMx
hq9pqqRf5Qya1ORyDFvnm4MV6v71V12sTBirsQ5KpkUphqw3pzXeZtxX961k2jI1oP5VgOnOwtP0
O//SDDTeFBOEh3HjlOWDe9dO+Tqmthk3TrE6R4aIPcm24jmy+72V8E9nLTgnGrWHZxU0MAEG8eIK
SQFVFn7l60wKyXK5Lw19vo3SCGxOzjRNcbOd6sp0jhNhFB4U7vRUauP0VAhx01suZ9qWAXGyfh9q
xLLr4tnYXX+H0zbuTTMwB4Db5Q1OPj+kjTM9WLIbaRKMj//zLd7LFIZUfIptGyP6VFRvRNZylMxS
212/xM3A6D1a+2Hy8NQQtnizjPRCeXj7wCwqfZlLDJ7p+IkZYrmFsVU8t0V2FxOBu1y/msIReSaC
t5VyTwB5VM88gWIvQqI+z3Gqv+U4ohU5zud5Gvt7jOivmCO3hJMzEBIie2BEu0ecQouyZwudn2Io
uWa3NWz19GknTLUFaMsKpDTBoGcpzBHtWDl+6QTWU8Umm27WoP6JGPjVCUiumr5B/OQuACuKpArg
dxfeP1oTh4FDIKf8G90tX0OptU9aYeSnnuUSikBc+Q4s9/Vcdgn1If6tlHFRma59T35vUP7qhPOb
Jgvr2LsrXHj9clsOkdw2fS0OTSud94yrKouM9E3SyHVyFgwuc56r99FdWk/n8trEY2Uyhw7L937H
kt+8A3ILTpBta05h3Z9B434StnGpxnx4tTUTIGVs5IdmCBgpuAw8ZagFD4VBpMRtaUIMOsfZqqGW
983cFt6gcwvXBfmG3s0LDEdNcGPLqHplPEboGpL/aYqLu6CsXIxueL+i0AmZ7RvJi2NlOHKz+V0E
a9+LDOOnXC/7BzXk69g5eqphAVDaYFd0tpSk6pLunNZquJdppXGbJ/1bY2l+EpfwV7U+fpnahkmd
U7SHqo7jF9HU6Q70veZff5WcgpOSXCwYwoWhTpcXSavlHs/iA9Jlf/rre+uXxZCUuyrXX4NqwZW8
frh+Nha8HsSiaNdN6XCaHDGcrp+lVGt7KaQzwvjBtDNDVt+JMCxrQ2tvVcwAiS10tU1S8j05ybR7
9IcbJ23/wDgy9u7QM9uRJK2Y07AM2hn1zEFIhTRDrIUfAtePujHD3PW48Jmr1B+mbYyHNA5vokzv
D3kZ+7OWsLCPuDBF4wTnihO5UXTJnThWaXOfM2l90HjKrjVwhq/ZP8bChkiyKOxznTlkKlpSgmtB
gh3rT2OAQ8FI1uG4GWDzV43rl2l1MM36I3RzFKRBILWAOLDG5hcPYWxK2Gwu4QyGxS77txqw/e0g
py9Jf5Psq57CbdYHiLeOV81P8ZChOQwo1KurYUibaeNI2aEtfTtz8rwkNU/U1Bu1iAqwBm8yZmU+
qfE74wzvG31b2zqRoc641/Bcbxh7/Tan+ZCtoJXcwePYaRbDeQkQDzgjsDnZvi+4hrD9c5bUM+E7
Nm5UUB0UZ0fM/lwSAy1YI+7WV62z0MxMGidN7PFhvnNj99WsxbeRa7edo9/BCgLIJD9UFe2ph33g
kJdtkmz8cXqc8zUeJy+Oydf17WvqWPvWDsB99ykcyPmH+IC9sQjZ9d30ZgXVN7j8ARETEI/5yzFH
A8eGvkX13IxR9BAuZb+xfH3Uh10wBJ+lixGt+A3CnYuZORQhdfpb+mDw9MbYI4f68zhHsPWs1hvi
8FukhBT03HogQdLV2XecNO+LtLZLNtAYyBl6jAnQGxlBiirfLJbxVnb6E1Pyx7J3XR8ehnT0PyO1
9OP8GszmjiAvQ1gy9EI7hkN3CRbt2NDrwdW0W9j/LcP91CpPNVhVEXcfB1Mjx9c+6KF+aEElJJrN
HJxDK09iUj7TsxImih7i1SYFJruJ+pUlv6ByUXsxZI9r+7aIl5wpnbFiLWvgR0R+6PD+xgEb+Upw
SzbJoRYEmExcrtOYc2eb9rlOzW0o65cSZbRzWevNY1zVlzqk/6OJ2jP7pxTFFzcZo3ZmUTR5jISL
yYNsgRUCBhS08wb1PnKdS+tSK9KYmBqL4CRqPlu33bHOAyYP360+KO4yd/gg83EqFziWnV7tW21+
1rkfcfNgI5cOVCixnMeKgnOr5kZ0KRbkIOZ4hUvb3Iyp1UzSApk7IIbE29NE/dOc5qdcT1B+ld54
81oLHjQYv0EerRF5jMah/qqX6GRETzaENWOspsnHUjPfb/Hlda1CLqJlAV8t0lo7vLa5+QEpEOii
YX2ETXZn9sHoUYsJZTr6qSX3iKnV30MVj5sWv4tnvzi5+4kT9VeifrMC3AcN3g5wBhY22Q20vT8q
n39JW+CdaTtPJ2DvRXF/n7bWyDppb2Nt/hpM9Tob8mewx585rs+y+mlbSeynzM+yYBDe8pZbWfQd
WfFDR/piU1rVl0GHxtmJZpYvRFKdtWiIq08acVy6etReWdNNGRGwyIZ37PVvYW89tjawosp9yMR8
X5YrsjefPnTV35bQqiQFTGyNBKad6Dejrvp6AVIkHFCX2vpDTx/pglTfpDaVFPMuXKlL8MGdbEvy
9j4omIqOTcFFsgCsNUmhjtp4rxnJfVLJT4S2+5D119aKaFMS2PGxJZzDlmbAwYx2tBl5erJNmvx+
IDax7xfHW8KC0SWRAca3PLIiv2kw4Gk9M4CakG2lPmVK9K9elp9eje2GnPGpte+IQe4i4gB49WOF
481OSdrGlzbDKmwbw72a+02ZNZ+B2x9Kcq1IU/htMwp1iim+7eth2nWdAaQOG7gha51chLWDwkQp
s00hqjOBs9Q1647zvi/DqmG/Qa5K2pyPDcXPwF2miHrNNaPURvdOEzzHZfMHfxmtHWBZYGqht0r1
HT4mT6o3nwC8xM9pab4F6KkYCCptqwU4F6w299lltfgguKQIj0w3C8XYsu7AVsvsjLCE8yueU5/5
89Rsa45y1P+OWE0S/VHLnmM42xusNBJsCBptP1w4+cltOPM0CQecdrUbH5k4uT459MDDFWjttUlF
PLvt16iLy52ligujpwQ9qkcPD5xTyrt20viftl10gFsRMq3NLmsEeFuDBkEIJHegrxXgLv1DsnG3
FSU/qMw9bSLa9Gk3Tn/gnEh8GPY+zoD8prHSj5ho2rHJOcUXrf7b6Mg4ViTxtiMpFdYaGKQin/3M
6Or3FnZ8R5hk5uD/lObxsCEN+iVMc/TCkmffp6Ux9oL4ttx0CLE87Ige1Sbidhk7DySGfI61yqsb
9WgDwN2EjYmx1Wa5bDKx0ahNCDt1aa3iYQ54wEOOvW1hYOywpimwmScMH/RuufB0GskBvZrBEgJM
xjYQbxs3frcyguGNNTLU0f9Q+sRMoIspJ03zcGfUkoN1SEVnDyW7wcON1WBt9/ifr6/fxHz8hgvO
2V2/P+ZAt+12/tffd/3lRI+PnMbq/fWPNhlXd4wY8be/8vqLesCOUE76+fpXXr811sN2qinZWuj2
8AIzLE5A6Ft81/SKYNluTeswNuVdMiMkFeNPlLOZJaH/juBxGx9ayn43QoPG1XYX2TUHheyziXGy
Fb39bsXDr7Rafpxk/qlNPEn9jBPRNYlqjT9LSgkGboBnFrETjvva7Savy1cms5BkGKT4mWeoOgrg
YGXclnOM9P17WUoHexCrwGAZ57qytzLGZ1D2EHicziUEAD2FJ2fXHanN6/D1pP/4bGFkshlGHGmi
d/qbfsSKs/7i9UPUdbm/jNZLnQJKG+gOAxxlH/UuuxlGWXNcdVZD1eRNApBdUsID1GVIFWKRt8da
ULaGZAwN+vp1xRn/SKCRZu+H0jL0PU21NYJVOW4C1KTZjaIjrrRiZ0K3Yuaev2VyifzFoXikXgxI
MVHyuShYrwMxpJM+mMZfH8R/f2aj/7GVCrmJpzw9KQgWh3kEcSuSpyzH5tiad5pj/YZTaZn6UyfC
V5jgJ+za2y42bl2r+Y7wfznxdMNIzBLTXQ6dKs3PoJGJABZHafT7AWqQaYw4LqQ4h1q9k6RWRK9v
Y4hy8VRzntlmEYcerg0OKWtf3CkoMT+3FWQFyVHfiQlPmMNxptLIJivuap+1gQ17dAqapNzfVEIf
YuLZ6xbBstjONhjl3ewB48HJKZpjVz9MuLOror7T4nDtWsDaTdscsT+0P7b4AECAu5F1/jRo7zWZ
4sAkCwc0ugA1pekQG/R7VbjY2R6LVAQ3Zj/euZNA08RDu2T+0srT4CtSV5tUq86SiFw+kYrsa4N1
X1xEkFxAOOApS3qgGgXNlxyoNxoZQq91uIIBQTyXPcJlmR0tTlEqe55nycFQBG+GBnlPSzhfwP8W
FwnazKek9FegAE03eF3p1M3uBdFFnUGeNKs/aTXj4tSOiq73E1aqo2WjCCgmEsPklncVD/7NxK7F
wkIuimneEM2pDq2V7yaFsbPrz3UevJTVOvaU6SWpHaC+1WUmULZv5MccBE8a8WmPpelYJve9FRVs
g8jAg0W32Dcax6XHRlSQcksB141l/hb0kGUM0/IyRmNeE8XPldz3uUNrSc0pgA0Hlz6j2Kp5Wtju
gx/pcPjZockYan7BpsFzZGioLak/ImQHxXCRExMhqvZbAn/rsHvtkjj5Tsp1hEKH/SadMcGPtzLN
PqeAaJwJt4ihTbOTY3VDjSyUp0oGJEai3/Ns9nfxyhSF7zylq/tJuW/QNZpN0PfPCZ5fx8a7KYvx
vcZ0mHTZz2i3b4acYXAs351LIqiHAeFbwuHJEIwHLOKZWIc2GJQB1c2epWsUHODyh0OJb6uHdkGc
S4/xEcSPuaNfQo00fgfyKiQXaHTvUragEt56Jz6aWOTHvj7omXxM8GV5umPcjTQHefTV4aYfrD+N
Zt5qRrCjse9S1ozW8+AWKyOVdiT20VDu2mz4qZf4I0zuTaN+y8ihb4sqz9lN2iSfbJ5oltX5wxid
3SEIPzAefxt2ejBb7UxI/hKErwA/HsyBXYgi8VSp4AHbtrsN2YrgdHyqW/1NWsnJmoqnUBBSyEbW
6PS01JnXNs5TnjQH2ZVfaT2nGz0Gvl2ahLG7tP+IpBvtq0X+ChI73zgK3Hhulc9RlD7lS/Un4kEh
lvpPRfpeD7qHTOeZ4xhnoqUOEuavJZ5+BTwUDCP/o1zjtuvpu3KczzmpPvvF5YzZbFtZUPpYov0P
RpnjoeCxklKTTFxKfDRySm7cZXlulfGU1Z4McNQp7aXUxwds0Z9VANwOO+uAkO8avEC8CRPYz/ml
zzsFaKQEb8RWNaiKP53W7XXRGxszMCl7ir/60LhId8EzDt/VmAnXLY5P7Ui+oavzlqXPR217yAxc
GNa3YAmrgt7jCv4wjbue3Zs9F3clRcndFD4kw/JoSzZlBPECohuK/JQ9pveyJI8Xx9pl6vJja5nJ
BvswbsbVgO481YlNVIPgpznShRgo1GnjY9Tdxyiq8D7EYuewN9RDsWzGWjQbJ+O/W2YLP21yL56Y
2UFnO7ICwPnK6WH9Efd59exm5NNsngipHeEhir41zmVbXPtsc/gvRB8JPkz4OcW2mw1cqAnEmcm4
HW2+KAxycUvD0zMHFWNl+b2Kv4fWmm9lHLkby9Leszj7MGMiuyQiQWWkr02IBXh8GYsSu0IeX643
Updx6Vd/2Hy85LFTkjfOtkmnc0ZT97VdE8efXdR2TQjP0Q3OH41GWmV6c2z+UyJgz04Efg3Vskym
C1hNzkVAzRmP8XcNwC24YljRa08w7dpHvf4riGigSaN7QI2/MkfxkHfr+9DouO/bcTcTM/IywQ+w
SVCw1+N2CeBXL0PjbFc6gmDq3vHuH/DBxtTKIodoE/ThEGZrvxYVhgoTO2uHZzs2javWi1Xbn5MF
5d8xICIjcAzjH/a4r2RULSzNfjxT/DDahI/X9ykw8dUwdmJdiRVVGlMUso+cCVxIHgpp+scabX1X
j8pPp/kxrPj3s37o/aqXLKhC/KKSjZDKeExmK7iFjv0yQoLIW72+W2oXJH0L6KPVT4L2cPwtHLRd
Ctex8VpIruxLW8QnXdFnbTB0w+1OfMWPMsHosMBcFQvjYzG+oDG9zoxgAN3B8nDXJ2TdfmjT8GWb
WPPUGO3sfDDOKmMfmqlc4OHh5U0lfD0LYAnRTtaNqUB3x2nH6QzTYddieXboB3Ckb/e4XRsLU+mQ
9QblXOwmCFiT5OwiYx9H4b2jReT85m6VXlNF2lD5Y+YYG7zNL01PD17b4Crt3LeFkIY5dt99reRm
ksC0lRVenMx9aAUqaWc+dfX0Vpnu3RAyy8hq7R3F1tLJBExRWdzkGhIlVFLWWRY0pvG/YuIF8VID
6EubPwsF4ptm4MzKnM+bJ4GzyGEhGN2EKIflHoL4F7K9wy20IKaD0DXFR7uqKSwbvydFUi13eOPw
/1HZ7g2h4TziUesGPxLlayR7DLe8gCHSnc1Ajn67uP3OyMvwjCVt27tc4ka5TjcHYD11jvNYDpbf
Ge4325uXcOGUix97G/a4D3FK/5mi7hs4ot/hPVsZPlABDZsDJMjPYkU9dP2r4XJ+AjMEDpy39+SE
6ElzOV60Em9jPzAIbnusUU36gtESMQp77B5SjmPX02nQAUtiGCJCluMKSsIgetUrESKDhO6OCVuO
QP4lFxvU7NAfnWC4heASQ2jBMtxFE/Ja6/N4XqOhnNOZQR1V61J0OD3rcE2dkGce6asN5J754LjV
l8S7ZuAj7PIJEWv4wWa4Z67ylhqJ2GC0eyFePPtxraPCRwlR1+pQpDCmAV/fzWX7U2g1YNnW9CU6
v1G9Gh1zaYoXEPPi+Fd1mtqcdPhAM2lFLDu52DmMuHRWP32r0P+Z6xXI1Zq2PgFyyQh63PHScmAE
ebMZhpwGs0Lf4PoDACTcN3viJ96Ew1fRzzH9GDvXaCKvM3vdY2K/a1vngQPtcxSMXyIFsTJ3ZAOJ
++473fxoyBbsg64PvWFqPtsMfYs4VLKNJpnujJ7w7Wxc4LVsidlX1CPx5DO19Bb/pk8Agtgk12TK
NGUnApZ0tuzVDRg0hjiNzRY0UzcVjvS5h02VD1rr29ARpM4JBm+P0ZuAhXUC1YlNxJzI4O+akZk3
FsmzQyp5I1ACvKYAYGUjAvIvCyYC24Ex13bS2k8riHC5mGyM9QCSv4Of2miW11AD0Zb31CmNCqCh
XZDr6/Xpu3f4lpWLe9XTd6GmY8jkZYswxnenx87qF8I32AwiaPFue1OBodwEUPQ8wyBhBN9xUwlt
8JDcH+fWDbazseAYrUHoCWXnW+Jpq6mAzaT1Fjjmg5zCzAtiVEJlqK3rFB8lcWC3f+3hroEAc2dy
N4FxMps9zR1wHETP3vbZqYSzHXjAHPOFAplO+DFjffsuyLiTmTyZN4mjAW4Npe4H5mD6/cQiU9nN
zPpj/MQc/rwImkTkWn5TElMhQDzm2SGd53M0tiMIvoXua2kfRpclLimaA3vph7Jn2JOM0a1mMm2I
s4lEKnxTPdMPYWYsN4tiG4JPznOgPk5uG+y1Pt1aiRnjvGKLIJvJV5SSscBgM0vg1XHTae8lsOy4
DlKfGFMLRBH2FEbyEEEFp5+xk3Mijv9J2HktxwpsW/aLiMAkCbyW9/L2hZDZwntIzNf3oHbfq9M7
TkS/KKSSygqSlWvNOaZKFW73ZGItKrxmM7bjJ8lR0znV1YrpWbrSs/soGKYlzv6z3yUDQ1pODFKo
igJHXe5HD37XU3gQ/UZ7doZy2O6CUe0uCpNNzHRy0dbdPfvYTafr0CdjJrUqd9KDyovtFB0aM7+1
cwYLJftskLjpfa8C74UECXo4RWlr33Tn1lMrt6lCQTlymREeKGfTVSstVtGW5/sIVcmqifS9dXCt
DaIsNpbKP/UYCEiD0WMKHdZYDd/VSEdEBPHFzs0Dl9B7gAh7hbR3Zbc4j4lKKRYxNAq4dII0baej
2eZ8of/JdxAcElb1GGgU1yhZELtUmD5DBzo+PfPIwDE+cw2EfFdqN/jijqHjPLkjAS4+ZrYbLV7a
dbopeUu7oAhCYjEc3BCpYH5AOwRpxJ4k9iWSo2kZ69ktxrST5UR47JgS6W1zm9UJow4c3IbpQMFR
xGI7qg0YLrFjqp1pPSXhg+Xm0OECAIcwHvQ71w8YJWrWU+UV9ypsO7YdIVtOZT1FfrWZxESuD0PH
vTJKYug9QK30/Dd6gxjdz6fbVLuImSvDcXe2Eu2CqADlx5z3Oyn6EuzhEO9EpHBN2kcVxk8u7ln9
mGrPvRj3Fkmwqz6wMbx5XHr0P1avBoqClAxypK/0gpg4dB86my9ZohBC3nCn8AcTYsV/crIGKlc3
k2shNcaDVv+iTAybQ25txqmsELdMZLKXd5DgzEUYePkqyVrS6wvp0kdyL6EHaxTtKGreHP4e1ngY
Js4xwGqwsa2E1lr3FqEe2o7AKDjMfRoVZ10L3+gOshNpa7S1M55t9kS1bg6LD6ZVlYhLCu2pB+hJ
UOUOciGYWIbL2rKSCP1bQjUWXG6PiiEd8mH1KQuhLWxR5StLvbK2l8wnjW+jcXHWODEh6JburjOv
O8N68NWqr+H9Q75lz0v9m3QIP9Oiojpcj13EloqmfGWRb8TMMsd8z2x0jvyCY8aKbRNsBkd7viZ6
XJ99f7zADXa4ZmfHoTTUJukqHexQthNEdwRGTJsr+RFFDUWH/wihLxY20ujQIYnhOrBxQvE5YqP1
bO1gguD3RxJCAQs/tUX8EAvalmEfkyrQP8FQWpqqfR+jj9aGJJWiQ1mHurkC65lvRJ6n62LEmz+p
fv43xfctiMRthv7HMLpbH0R9zn+N7X72kAjQrMCG0q0qHHLkCjj+IVMeXRaPPiBuZBNvHeN3guNZ
iLyq+ZjicEclrTuTs0tB0uLALn4YVD1PasNSzvPTtYXo0T07xnBuRpesiZF2Xa8yfZkXMLyj9EOO
kKFjaR5JePv2JREWA7U/9a37qOQ2VJbcFHFPeno1+0PxT0bhDmFNt/Zp4mK8MputmzTfidEnbD6p
gFPdqe66ShyJfPKwayabytH8Q2qYD0Q5KaYqDAqhpaah/8JgCsqERv1ZtSENJzNeJQ0C64yLp6Cj
sYyG7F26Trsu5suSGw6s+7jZuI4vuzTelhloRo0rpj2wnyylhImRNX8YxRFfYiG8CiA2Kvp0+eil
xBBaczD2pugZdtHRFJiZOOB4aFaGuBHb+iidik6H8B60MAWdoppvpF1solKIMqYc2+1oWQ1qHhly
HqOijSg2DeN50rXvGvId+SbFvta95N49uY/GEOYwZfGUFLGk3xk8SOuPTOPmtoinu4BI9iVZIP4Q
DpdhWnCKsONqkhq9nZ0sxlkKrVdnf8rUuWhR8bpWqS8jQjzxdLX5smoAG7q6jvHNvq8t+7Owk9cg
M3yMbqO+YVVTzr1Ng3VrEfRNCHwI1mbGyhV5a58lpnJgge6SNlO90h38qIHt7ofyJWmmYX+NFNbt
6hNzPSFBJU4Cv7ttS6tlYaDELDoaPmWtEefRlqsgsLdYCwoS6bDVVZVY5Fp68Qmf2xs4IW4MWKtp
0IKEimp9Lyf9hsYB3ex42tYFkCoWYz3sKnIOjYZ9Sa+vWzr08C1gFwd9Q4HdNyf8Kf53mDFiG3B8
x9LbatJPtz7zpZVuauuugnxHc2Q72P6F9FeuWRaHAWZPWDXywSh8616kxZ5gCUGcsfEQMYvaAZXA
sdYS7GlLY5sTJqkY7B8M1ztrjumv9MF4MugQ2kJNWOZ0DctwbxxMy/2IS9qOYz1HRGQ2w8NELgpD
sWtpJ4CyHRyirMyX6LuSo6dHz8bUhCtgFx8NsXfbkJUml/AzxpoOmR+228SCq2iAvNyzEYbQl3vN
Hh2IzlLyniKpwA6Zaxtm7+CCSTta8B2W8Ui/xYidsOs2llOXfii7Mm6MTq377NPX7eQ59dO7KLU+
7VSu2zLTaMYS4FD76wSldxf29ymHAoratsbDOO9+tZXvyO+2bl+0CtBVJPON7+BeSgvT3lZcl/Wy
/pZBRmHqOWBj2vKmb02ulOrQF+W0VlWwZ51iN5WHL30MGjyxkPZlnr8d5h3nd+S2+UVE0VtZcF3O
aFdHBELN9rwDISPFznLFAZg4M5WK2rov4NvUawJHYHYF07vFZngguV2WcbLWC6YYUfvqm+RoeUn7
1gDJW/q08JZUyH/6ugTW3uTAj8BOrbyIpl1FdMWy68dk7TibTON4nfquQXTbsHLVvFgzB0YQRTWv
P2YM4RxLFhunEBPdYf1Fp7pfOUo96gEJFtXcJhZFVK66on3MIgz0bSNHek4wsu2wGxcOixPxFf5h
tHOdUNPwCbNzBlpAoJ01LbWsJy3fwE2LkXSGFe7z8aNusx/QBvjHfCiZtQ691JvsTcrcYYlw5TmJ
KAH7KX/uej43YXXTKnWKi9IrerzmNIDb7x91XNk70kKM1YgjHVOo39gJPml/D3R84I2CP/PmmGp9
zki9fkc/BbHm//82k937/824vt55nB/h92FKSqGlJKMwJ74GK/D1Ea9/U1byf8Kx6eO74/L3Gf2k
5FfXn8kH4FfXO/zHt7+P//c3NouNCcv5f1/uP6/i74v8+4xc72Bf/ectAVmrK6cSXXqUNUlKv+//
7wu5PptJUHG2+33iUksoIa5/WiVyTiefn/zvg1+//X2U63e6M5CTrThI9556D6ToDi60nj1hkea+
nQOwDRf7+/U7H+3D3+9+b3OnCT/u788xIiu6av/7l9fvCG8DYfK/tzVYtgY/xoMx3/73Ea6//Xvn
3+f6vd8/D2Nrs6yH4PelIemjgx8zDOqG4Ob3hVQm7Jbl9bH+49ui4VglzpnnvT44sNFgYw72U5L1
bM1Voo9wLvUbzsL8cP0Sj1PO/IEv/9z2++P1u7x1Tk6Se5t/br/e/3rb9UF+f5yoQtn7wPu//vb3
F79P9nvb9U9SGll04OeX9s9jXW/752GuP3ptBZepscMlHZDt7+P9fbvXn68PlXdlPC3/eZi/f/Tf
HvZ6n2TyDh6g860sZHtocsoyQ2Bsvv7o+PgH7fnLPz/qcFExcP+/v+51AplhhXhzx0WHi3C90++X
f27ToX8trEHYQNP+5xn+eZrf+/7zVP/t7wwPlg+qzv95LPSF1QHyyfXm6x1Eid/27zv7fYD/+P0/
T3L98d9fa15W7sYYjMd/+wh+H/b3dfzXh7n+4T9/c70tREFGZoH1p4s6yE8qREZoMEJb5H3L6MPI
rLq9Ddo+2vxdLnrrWbMJI5rOoVmCYGKdKGjhHcKYECZBjl/IFZzuQ7Y2kwRwIl7WjbS0+SKWrDnh
PlpcB1umv/VxRIZ0tOfv6NbVgi22LNcKfvOW9wyJnNaZ7kK+9Wt9583cJ4j8VRfRcgRasXDIN18M
Deq/TkK09tVNYxTAu7lw+B01c5ONt2Opvsk7XiUhegIrbtl7MIelB1jNcl2QUi7wMlKzfaCF+reX
Do9G6SWbsEIUkQ0F4qLaXoyGH63NjCopSM5ZgTO5jnSAT1MZniQqqHMwz2EKsgn7MbtkpJSgAKrs
FVQ6BAGUwkzRgW8lrX9XVh3AFzhWTj/pd8KV5m7qeWWS7ergvFCasLVpE/yGDYWO6TbBJmrnSowZ
uMrY6vOZrgr2Kuz0boQJFIWZj7b2NXDGcz8GUwtC/+nJEuk+L8szKl0SbxrxVvXVgfTPdEMBFa1t
ru1UKKcwYCIVh7Td2LEXqybfj2F3oivBHgO05kKDRrsKyEbQLaYAfiuiTV/x2dmttYM6Ej4GzBBx
8/ekjbjwdtiYN+54k6jhp3H4YMC9vzFTZzyqPFJ4k3gZAXi6EiyMEnACszMcnXqI6Clm31KHL5X6
iX0KSF2nIhgm293608KBUrNrTcbfWu1uIyH5pAmEWJRND+Zj6J+pJYcNEF2iKNrm24lus4ChPbpA
7itpJW8tbRzvTQ0GZtdrVOaAevBhvzfKC9eM77NdScYuQoSwBhNk9Fsx+6TRaKxNEj2WAbrGHezu
IfLw6za86GFC8xlgBQD5wD+63FhEaiyZQZLGF7gwyFLOpdZkZx9qPy0ks1U9nOcjyIxle07D6Q8j
bMrkhvFAJd5bzfEvhdl9VdB2lyan3xIZoFoMI1K5MIQvJXS84z7uGsYU/arGGyIastNS5FuWSLTt
lOjonduRoUjGbBHly4sfJYj5QVShWSP7MjN4wTyXREm2ylug/t2gRqATNjo6bZMF5CaNRruYKvez
THNCG/TgY1TaBtKxtuwN6jLDOtNPCI9hjpXLC7/BAxGxiAV+bQzTq1eN2EvFztD+OB6EZTOyor1l
6Bkwc/1uan0XYg6wqlA9joaLP807dS7Vd6HReU1UDTo8+UrArW2misKYxmO50dzncK6g7ZiE8zrN
u5VQOb0QrTjB+HGXxE3QFDcMGCN0JzKmr53+YVeCsmd01LqrH5qkIoq2J/qITqX0yjejVRdmaDBS
rXaTtuq5IGRoKUBiL2ufcEL08Ow3jAFiBrZw5FOMO2In3IEE1KmTjXsZi2cNXqzAtpam7JGarNKh
oZUHyzUAkhjdzrAQXIJoegk89eEHVc3UuPiOp1eYHT0ytfBLj+BwNOYT5vsnhfvgmEctdIajZ2x0
qbyPlnztFe2qYUSMFxcU5NI3f/IUPbUu3+LevqDLfFGpdwKfBE3U6M+Wjv6unUS8Vkha2hLsBPoQ
WlPwz8JQEkGah7vxU4JV8tPHJO/eDdICYKiPtyLWwP/gGZR0EjFJsHYLBmHg5hFJQWBDC7MKOCZI
ie9Qx8Ufig9pUZcIYbBZ7GHBhwtsWjih2SOSw5bCmDuFDXHjgFMz279DjdKuex9q9DxChi29snKg
FjnkAzR4r33QQYydcb1NTTuiabKX0obyahPMkQ5JtAoS8Cey1mnIDEzEUNmvGy19lrEJ5mxuTr8o
ydSXFEqslAgiIvO70BLioM2vprLoctRz7DCZ952T4ZjpKNcyP1lGBkIaN2WqFY7Bq4FKgRSejGW8
eNDj6lI15ITn46nsaHQ2NKzMnhccmuQpYr3TW7NeD5qkr6mXN8ytFlEBsdhyAvatwbAvDC4KkMAT
WW7Qi9AebfH2x+TSMlV3GgfzUFpcYOr+ZJazryr50cDwLQZxC5KQZFw93YWGUy0Cv21XHVyCjXT7
Q8tkPZAA0CuuuqCMY3TtJAespMbsBnHfiL4hH1a+pX25FQM+Xw1bK7KYDPRolBwJ4a5+FMa0ddpM
gAgyt/bUQ5bOn/JB3wgjRYgeIg8ZKzJhwckVWvHq6ZDT1TII3YVdVvdogB+JRiPXt01Xom4ew3r6
Kgb5YhboamgNZ7LayIDsPxfUDA1Xo0HKakh5BnK0dIuGSWrBUEYK8gp8FCqR3AL4xF2CUu2Nqf27
F6SPsuxOgySZSe8RuJIFJNK3ZOCYiOGqmh21gaWInEJENOJzA6Jmr5LSvI20mpBYzs8EOW26Y9eN
+hD4yyYCkOryCpecm++APN6DhpmgkyIJdQvaBBET3yz56p3oyaqGN1VNf2KGtCqwtpOKoJ9kj8xX
mciRH1riKu0ijel4YvDFCh/EhCClIIR6nRjEjmQYXoUXfDTkhAUdthy6m+vczZB+tM6fBoLEirgu
aEzEAi5zwfhJR26hiX5R5TrJNrNHqM3vkkBnl4QwAhSLtx2kt3/LGnK6K8aaxcCYHpNasNRG8JMh
+RBYV49V2rFf9hG0C8fczTrqCsjTonSSY2t/6RnGI71/JTu62+vlS1SS7quP6bNXa0dWvoeoJgOt
6xw++uBigC0ubHPbxv1uKPxNM+ekbYjtsVkkkEpEWK4WPWPC93BkMNg55SVyZ/UCGZ/wOSUh1CR4
FQ9pZ6FmMHNMKpy94OD/pOlwKJLeJvigfkEVcjK99rYDgOh0/V3ZBu8EgDIG8WhDxX365nge+gPM
nstmoqllCXrDE8dGInS5YBF7qUhcpqIZ1q6lnzglt6Ibp72HM7nILngDUNtgBsIzw+nSvciWttyU
QmRpguImjWmQ4PLh04REsbBgDRcy/VPOxhWQfD3S6+4pohG/q0OmKgh6HFwLeAzQneeBOiLdChdo
GN+xwaxYcs2NzGbmkjpbtXduizJZVT5a+jTC88Vo3dLQFWChzhLUqW4Aa8yabJr8Fh+yw8foAONg
QTeyVWc63qLBw06fhclq9oCempQoYlo2aKgXNhHr961at75sH7nAUUneed+QXLqTAQyf4Dt75/rt
oyZGdnNe947mF44W+ZRG373XxDIEymWqEY38FskcGMZ1zVQkLSD+Ipvn5KEIq9AEVgHjM2Z9CFKz
ZJdNyt27U/riUNSXXME7VaIDpzYee07PQnExjE4CP5YK+pvBizlcquge2hy0QuBK6BjIYsY7EUTF
jwMwfYGAFdeZ9eQ37gXByScZqCe8ncBKDUxCfuRuGPeeu6AinYkEPJpsygsulCAkU9tnM0qeqbWf
XWmVSzsw0EebwxddKYYtrhourselBr5q4nYfAbia2JF3WhDTHpcV0u2KswOQdE3v1obnRDGeJgv4
Jc5SpmITB9EPEWyiPdqFUS+Yu5MdMfRPNnhRw7QHCiuNaysBV0tJ0Ec/MOwF3m/RG2fm+klLjAiH
hK1NNTHFnEK1RZdrNcy3DTd/QkH0yU65WtpJhezVYOLvcNBoP6ZvfkRFsvcl08EobI+luGSlDiNq
ztNKMwrRyQ4Q3IG+9zDlxJN9rjvvEVbUH0Y7lidOkFjXM757xCkNQb5ctyq4JTBYICKp3oY6PnT5
dD9ZNGdU+V4BycZ2g2hML8KnUiAZHUoQ7z0C2koPqDsx5aOVxQDuouUg4d5HnMJ4ZdopOS4iyMVx
R6wJwKGlAOi0Edb4aOqYl2LOwJBPOBFRMEvO/tgISlZp6yzYI4aGRAkyvE8D+abNU+pwlhKJXq0z
g89J9OISDNl5xMo8b5JMyrHm3CT2iwZjQGAjQ66qXs3mqBkbCXV/wVzrQRRiowTbMRYpkH+6iw90
fHZn727vr0sYXkapWUcrbN5UaH2aUhs3vqkedAjIY2uQbBGk6TKqqQhtj6O/0EZvTWECWz8k+Yga
v42Q9BWJ9WMxrljIofvDUPu6bi6iCoDUaOp3Eer6RVg5q8Rjdq8RmwyIzPywXfdPxHwJq2Cxt8x+
p0bTY/Jg3Fe2h3TK8BAVW1jnksKe7wAm3SZpwRQA8UlWtAkyNBBFOoZyqQNiyLMeEh7EHa+xUe1r
vz1qCBRJCRPYpsonIMTnUJcHVVdEEFE/9y2QKszDFSyi2fIXrxZFM11oBbyW4ntEklRmE4lBBWIy
q+nunLx/c5r+K8ra3cRQW5rGO/pOewWfKCF9rVr4Q42tb+oZCHDwlOJBJc5dxzB0McbZWeFY0phR
LorYe4tt9Cfonx799r4TOoNQtu4LUmBSRn0+xND8nNriJAwmn0QcruUEk6zWnZuSXYcCLLEKmQp4
on8ylfake10OfHi8x+GmwNQ4d5nvMQiP/T1brVfXu3fptSMyyRySLmfDQhtTYFNgSgdfUmwWq7G3
5zDrhaq7beuE6IdwPadPFQ7Qgx77O47JZV2G1nqIyYhBbsefmlG+hspL5/nQBJgujQafX0A6ndfh
PYWh2Vf6q5amB7fuzK0/jNuCgKJCpZheKqdDUtV+hVWzGqFkUV/gCafA6MFMUVWy++pv9GRPJW3v
tVl5oiIPhYySPI1cU+9DFbe817yy0OC58ffohK9hG67HEUOyRkjCMvZMRFfjSyGidO2b2xQMySJX
UH4aXC0yZrQnutckZ8LuM+1c+TH/NY+kZy4IPW5HAwuns+PP4ll8JZOnYeDqbRcIWsuekkPJdum5
JO0wBCBa2PEOovgufSdYkI56aYNwYxHAhel1OJaJ+Tmnkfth3LFpQ49ctV9RPz4lqNg2WuF5i4oz
fu1pkNAtj1Op75tLPm68FLfqGAVoPaEu+wmhGFrhB8vKX4tUEdKKyW6V+vRCoui78NOT7qBpYgtm
s623r2DcXUgI8ExsAg9cmN+9hakjfTKYXW8Rvr07qFmcaaB/4mX7xCq/ifi0N06RfscpVt9e9ZvK
DC9TgFC14suymef3+nRTh97OuR24mnIqXnAqf0SmvzFt9QOS5eJ7+Lwi1ijDqdeZcp49YziSd4iS
o2IXX1j1jaoFujKmfw7Tq8Qzt9rcCg/L8ZTaertOI4J9IgSMkmHzoiz7Z85R1CBGicilF3JdB+OW
+xHm0c1Q23BvpPoTHlRtFTH9exYE+KEv9u/a8NsbXirXekE/8+hkxIh0UFdsdBYEVvjRAlEHiiS0
lA67BQpezk00u0W1rWq5sd50aeL/sJ6HrINFH5FHwYdHU9C601IIh62wXhXcDyPo1YosXiSSqRec
sBA8BpPcGbPuTQRhQylMmBOCEZDZs0kRf1dnZfThcD0q8xYY5l35h4XXDxDzVdZpCNVdKtipyRpe
a9xXSAj017BuTBjyxcVO+8cBncIGOtxt7KiT5aEjc5nJCsawKzaBpx6b9zBaD8YHUuoPB+dyo3Ng
JvazE8oHk6gI/Pnn0Ju2STunN4yHpuZsCbBOu8OusfTXrrU/NQdJCO9rj6lqgxuXZgwx0SBEI2uh
m2pfdZekkueGBcAT5B/VrfHmz5tXknVOU41WwyhOiQl/XVPNV1kNs1bgOe3I0qVDCq0PoI5O2CkB
RRwtVDFdXni7ScdNZTNBLvz2MxfqrgxhhLqxzZ6me3BScURk0SwZUlBTIbV3mVjywjRtRYrHHwoA
g6HMHNwSF19hFhI/nhxqvMV6Yn+Hbk2fihDFlUiNYDMQ/jeWl0Qmw7Ku0n2pBvwkermuiHtOjOZQ
g8qqCetZxwn+27i1PkM/v6sje81LOHbhDeGEl2bqT7kG/SaBO05Y143fW/d+q+HO8H+mXHs0Z88a
jp1HLXlXaBzsyVxqgU4mYW+i7czKldUaX07X7k0veoCIE+yLPPluCbXmg0rfR0O9EH7JEmbhNG4K
3nPUX0iIPBdx9ICFgsBU+aHPMmengCVbju9dGfRzile81DIvWYZTIZaT6SBv7q6dymE7sGSurJHW
rB6ZwGaJNtbCdw9L0DxTPWWEH6GCvs/cXiwcXXsjg+WkVx408vxssoQDRdm2RYHEgGj4HsEiCY2v
UVqL5U9ll1+2lX76ZelTwBd3mVYtkLCxuEjcMT7mD1kdp7xf+9heJR29NDHKo5VmD4ghF7mDhiRH
/TL2WJhCw3+JY1Sxdgf5ZeqdYzQJizE1YnqtCLayyokEWLbTEC8cUKWbiSiBtMg/pKjekY7fqMx3
1xHHKWfIC24HApe7lZcXBIy7pHjX8dLpgeg6Wr604umi+fmBRMppW9nW2u4g/XDJ09Z2unRNzi5U
lGpnKxTms556cLHYzW+qtLz7waF5A6aJXTkVHUdxfrbSZwgyJG8Wt3XYvoYK7et8CE4jHOmc8mgT
SA4UevkX7H4gJqdX32kvdG5v/MYHUembPauTsbbj8gjL+aENzbdskIKNXkhZ25db15vWoWi5MObR
A+oFrsM6TRmax+WO3dhDO2avZRt/sft97N223Tv4QaycxFIIAq92eapL/43ygDThkBLFp1F/0lyx
rtFRLRHbJ6CYzF2tgULW49GiZKiCUzZqp8IptQt7zZcho7c7dc6GnNh8hdKiZ0+PEAdDDZ1xkSa7
vD4TJ86AgAeAYaV9se8lS049iohM4GHSLiW78n0w54vjFjuoqGfTqAFmHBsi5mJE9+Vob8cZhKyl
aJmrqQqYRDhs1NxQ32a+sR1Hr9rbmoscf/TcJQ4wYKhjg6YGMsf2+uPf2/xsF3NeMr4h3TdK0AKX
JteqlixHJyu2aeiugnx4dUV0ZvDTbaSDp6ryRgD5WYLjwHmX9JFJXAY2YHXajvezmQwK1U74dPoM
4uQb+TyldbNVVOh1zzVM1TQgo/aBQLePrgUBRYYfbg+t3wtDeXBZfxwHhPeYMhqq6BtPTaWQS6Ii
aPCmaB2k9sKitJe98Qc3MCcNFXbm+59krIDNkbTQoSrBqiWbUEeCVUuWJbc64ByZm+caok135/jO
V+iZmF8gEY8swn7n760pOumCjlXrmS8eCGWkCHiEz9X8dNE8gbGkQU5l+N577rMrIGK4+U7gv1mq
MT5NurzPypsyBsOAsuYhD3C4Y2Ta16Wgpenc4GFc1I77XQ+2w8UQkped3sXz6MDTMtqGQ30UetDj
grA4I7x8XHd6e+gUuscqqIYFvNkVxXXPaW3tcyX+eLrN7g1+Cjpx2Op0QqXfLQynbDiyLGdhjhjv
QEjd1LF6HbKGcmiIsTVa2U8fTc25TdptQHtbt9kpW4HHBXYEwoKrau2F+ms0Omcv+EEFFR/1evYi
sOEsIzdneYwfsv7Zt7ClKJc9Whggjy2wfg9tgUq4QJlBZOMCEB8h8wQLx5FuvCQkHblJC6QuocUC
DcreGtFREJW1kEpc2GM/Sj17aTI3XWs1BgNlgKAIAKBnrkkAFeqUGEUm/8SATbu+E3QOaVKh06Tt
ifF3SpmVYGkuteowafIy2EmyRRnEvcyjxSxso7vyY8KQCG99jslguKIC7tXMjLeWAJhCI2fXzVN3
mUhprP1JPRopodG6BetSQfpZEKIM+eKbQNfbGhD4Lh1nd1GKZ8QU+zZrYXcGDKaaieaT4xCSRpOP
q02hYTalY5YSLxrEai6gzTdb4n+lWxls+ev6Vs/QLPUm8rZ59OS/V3RYMC5pzS5sTxgHMA1iqAxI
4OkoRu7gUVZA5mh2drrmbdVFaTOCJuvKtZfbNTU/Yw+penffVXT8oqnrmZdxwHhWkMDgqFeI54Df
1Ul3V2UMgRq74V/TF0f68ufAhqvQ0bcZUuTIPW1NaqlyHyssNOymtmElwA50kX5uGbvjKGURc0wH
j010zoV+45XC2gq9qzZqJDGpijFoJOTfkEW4mAIuDkEgmmNPvz1xsTTEyfAsc3ygevvE1Iz/P9mA
NAQyuj0N8XIFbXX2rcyW0RfWltrkukVMRJVHJ7jKDgnrM73eGrRjzVEMAwxYYIvckw3Eq+fl69ye
68+iJUdD7e2ElTSNiudcTtYOz1nMElaMB9HMMyGyLRadkeHbckg+aUVqL4qOtpoIOSy0nuh65o1Z
y4nGNkvaz1mKbcwxoHC7YpmbUCLsvsQ3yynalO58St6kRI3iP+EUttLaXgpBEjAf8Al/7Usr+Wx9
o5VQ9hI0NJz2q2x4riXvuLJ5SjPBYDYEkmWNkQzk7RciEyEAY/h2aUoeg+JOp4XCEcWgm/8KFNIG
yiNIhLXPcxvluLEqllBjrrIcZj1rCfJ5GQdqJ9i4L3QtIzm2E/mWYbEV2vnGQ4YZhornqz50Kdr7
zPTXKh5fwDGcSuUoqAlxgZ4Sa0U+MiKaAAgM0cQfaT8i0/gEbBDplgRITLQ9sXATjUOPoGQAFrTN
ZfkNeJqPaIxv1ezUdX33GUi7u8OnpNZBVZaLFg0qrPpq1+XHOudItn1cU5xIkFkIZh3n1MshN/eO
ibOTssLmmBOl8T0ERGaZP4oYvS6v7rwyXtt2dTs1Uj80Ecbyxv9Au8e9hSkxdD/6kKVWQ8mSmVLx
SK1Xl54Zs8Q/FYdq3YTam1cLF6lCrS9Z75AUCM1Zp5P7FSaCmQ5jryXKWGqNiVqEMIiAfe3WLFgr
s2FMVly297HljweJFWcRsfUReUcxGxQD8SLaNi2jh1ZL9U3t3ppCozDUx2c1AKhqdLrCQ/3UKiYi
ssd3F+RkDPceeJ0hnXj1wTls2rdUMiKzfkwV3cLUHdkEc1VUangRJtuBDr/aIvRIMYsJqLFJ+i1w
JcxJ6hW1St+g5y3UG/AINN3+OenIoxbdd+/S0C9jWvAq0B5bmgKFmXoLsuAkzQ/rSREgyFWuzdZo
QT6IlYA85IyQwyKxJ0DwThMlEBobuo0zEUJcePSvDcWeD2oczf8y/6NDtW+VTsUi+53B2rNN8gLW
Z/qJo9znvphLNJedsenU97yjmKMKX1Fd2uk2tMB4TtUq0eJdpsMWqn3rtmq8+FCgS15aFXykOR+o
9I4cR/nSqPDahG3fX8gksUSNkGUAnRV2H+NY3HCFjamCrQWmkggmao4OZA4RK5oTzjK6/l5c3upT
+R03aEHaMH4wyS1ahhWt15B8Mr6jcYKBrrvJ5TLKtC967f27FuyYviJj18RFgT5/nIb8CwK2cXEE
W6O6IWQHZ05s6NM2gGp3Q2hcc2PTfcs0zzlcb8Kn8qVsOg9lInm3jfsIuGDYZQjEFwkSCBpECYEy
HmTBWo2rsmId9ksidQli4zjQX5oyBEFtms4ysHauxDMmJu8liEKgMjU97YK0j3X9f9g7j93IsXVL
v8rFmfOA3DSbbOBOwltFhBQyqQkhl/Rm05NPfz/qHvRBdw8aPe+JkFWqykxFBLdZ/1rf8rnIZD0l
QPGiGgq1p/j83sly2goCSOsOmNKQUMjBIkfCuoIUz8NDitglotS4ZH8NJnEc4VhjHVz23LxoBjWr
un3oSveR3jNa2yfyqqVRPTReUy6SCCQl/z8GeK1hvKH6+FL5IyI/MiOJws++NWCSSsbycWu8mI6S
uDveS5X723AgYF2ALqvkJWMitiLCjp0Y57xfapuOEauRUvZUAC2LCW35Tkc0vKA2qB02GXTuLvIf
gJKdA4e7CtcyfLAlvFiNCrbCwA/tlRRBRcMPSy4wNuleDRPSdJsgwziQOEbmnxb7Ej0K3ATIZvrd
NfZJjUc2jeZNngUbLQX/pgz3r7Q7sofNy9DgNLMqjhtyxGFbj6zP5vRtDe6uMqGzxn+lwwd0ytIv
NUDS0GXD2U/D9Z+PwbE3y+cqwUzR8OES9X1I6qNX4fAhp7nGZ/5sJHANpGd9WV1FTt40QMt5wlz6
Qp5EUC5S5i/rLnD2HpafQxkPz8ZEhC8oNabtBS+AtL7hBmzbUFuSFEk3g+/Gqz5O7xAimJtKkvzY
yLHTjRd6GyoUCf9PeMWBwqqy9Ptp3YpmpXU037YJ3Y15ux87/1LWDIglWkRiDFh1JL8nMajXLLd/
qokCS/AGnFIp3giPBJLh+juOhiGo3iQWOa1kPp0xR7k4cUikO6kJbHbmTtnN3oCY1GbDkzZOxrnF
CyRKm20g2sGlsDm8mz8iMcEZw4rQaL5B50rYDHjd6FHPFKYnqoSODbM0NLcPYTXNCf8nqz3lr1rT
eKsajrJnhXxaoltawOULWOuLaltbxt7pUrZyAMnr1CjfU4e+Jn8griS0n8BuPyhc/GwgKvPpF3TY
8b5YUb8kB5VsnKkGV4sIGcfZWtNiJmgmeT5RgASxSLGhMDCxtee2ezzLGJ9YYQ9xEz/z/j/Kz4q8
5IoqBf48F9Gfvlxyh1yr7OBnqIfHWsifMm1e3bF+YgoBhZQ2DV70hrkz6TIa2blyGLN7hzmqRuba
scAb6aHnLtpsUlz5dabO0jePpTI+Db8Hs5TjE5unWXkTYHxJXWBhebnvBufYVYfRHLeSJyjHvZex
cPuO9ma20d9KkMSGZT1sC0DNtAL7YfWTy/rVKwPU6Ly4KGtj+OycrOn0V3m7zOrOA0AJsrM9w5N1
60ZY6nSr3AQcVBUFy2t7jrmw+HxL8cNA012Hk3cesKStcsP6SrPgRlg4PMAQOgz29BsoP5cAwji4
ZycHUGCSq2xLjZq+xjZnc7qA2Jg7W6MfglPdlGoT1OqRHNiaVhEe/8Q6VFxKg0ZpBOVBD2Sealjh
CZLFPyHENUILzd7MKR/3wSlaDirOXE2BWTpYa2NPBCL0jigby6GmatK1I2M9yPweltXVbKlPBurA
XyNa9eRoVy5q+bJC83MA5i4U4/JlNMLQk2Zyih11C2DdLsRQMrEaGGIMWYxYlW5VowEoKS/NpBtQ
m6mnI5u4Ipa4zWkQL3JQHy2acJRD3mmoD3TprYvgVy/9UOVrvWwOgUt9RaDjcMdxZABgXMOveY24
LKYDeZeu5gjQBHDgOPQDgPgOGOipGLCCF2jRShvFh9Ooi6U3u4zGs3VjcN5NG9IhnKu1ZZ4WsLb7
axOYn6V1DExWzSHqJeOwvx4eh8KyIVZ23g/lax+IX5ZyX5igbIc8YFaSHE0upWHAMWIIxEXGwyXs
sVT3LW4PY18GKcVMyANO5lwHQRgOearalko/wJUBbVaJ13qAd6MQTO0MzEpDR4mXOw/5ZD75Zvxo
saZsXNluaQPYeqVx8NnJLdrC2oIBmQMyKY5RI4nAxUQkhKIAFBsl/+QGHHZKfDE1PGO9oXO1AFXd
GRvZzK2CiI1ePmAB0NKTNVTfftx9JzWzinhaGOoxVW3LQzMShSne8N1/R4P903bF2od0buppudW1
gXnZCMhQcWt3wk8kWQb2BMgQz7SLWUz30JYUCw07XZh7QplqpTXiFPXajJfFo9OyIdo1WdvTX7zU
a6WXbBg0a3SetbEVO6zef2JZv6bJp2XOgINkj6h7IxImeP+K17lptgJ9QNTJeKZxBjeS9ydssbYz
6TxpYBIWGO1ocMmGk525T2StELgz91mvulPrF5dflP//bz34v7UeOJRg/L5UX8P/CH6K1Ufz8R8/
eRM148NH9vOf/3j9qZv/eImqgGf4439pP/jv//Nf7QdS/lMKmwYsD33DMzDB/M/2A1f807FNy/As
D5Al/wHfyrEPhv/5D0unF0E3dOlKDwCII2nNqrnp8i1T/pPmVEfXOZbolvAc7x//D+0Hwv4/SmBc
05GGa9lSGgbKnPG/dZOQpuw5pJCYZgOEUi2Kn6xj1Cpm9iMxXY5ASALpXFTE0/PRIKrsUV0TYEwP
HaOfOWzf0kidB6hEU7zM88TnRphpIFWwgjvygxvFpSUBty6cwcfmEzBjxwi1TeOQi37gnyPnWI4T
cH6dxNvoLSlqBWQrqmTN+ea1R0G3wcC2DMfaaee2JdGooNwBr4UpUCQKl6a37hpzNSmm7u6A9d0i
8taNXLsELdJyrpOm9W8TzwXTBk3T3Vw53cMnnmY8VRCqC7IKXhIP3YXxBnzzRT8XV3tzhXVOl7VW
UGptzfXW5EvpbIxWJtnhDYLlOdXN6cpURVtno4MFuib3VjcxLWZjQm9rU3rrwQTyZhthtrVcRk1F
AP4TxRf0lxiekrmK22a0DnFiMebEzkX7UY2pxemlGS8xob5VOld6l5S3tVR8Qy09V/1AE3IktZWj
EgnQnqEDh2KuXqgNvE/4zwh6bqAd0R5JgVY4jcPd7FzGKPWyLsgn4ljLVsKuz6QKFsYuK8W9nOvJ
dXrKDfrKx6Z+ccL+ZlssXdj1lMOxpQJjhHmhoJcMbEvkjSxvkB2BcEPxPHet96xLCCPk8Do60hYJ
nbJNMhL5a9z9/F0zhYXS0LXOXfq9n8vX7bmGvZkL2XWa2ZuomnVUTIXYMY/mQDVeNBe5A2wGCugc
+oAhIfTMQ1DY6dHVuzOO9beoqBO6G4S7EoMBe4eitFwxJIwEJcOcsWn1RCzYQpJiS3HtdgXApdnG
FiWgXZgsMrA264IP+KKxM/DmSgL2oX/ibTKZJOYcVmXFBy4oVsqFxFPiAVyC8lgWdOxtOf7ANBq+
CFLcdZGVM7sTYwfhBFHhQvV187E0xCnx7RtX+EuRgClS/bsVpHKebLypMqwuVQrYO5r6nWYSjUha
/AfRgOrBkXqtYQ2LKsNZDBBcTrVNFgKeHMcNY8tBeOKVVIe6+x1Ie1vq3QEbAqci4Kdxpwj8dda2
ryJNqT/wi3iNqX7FSsBjNpRLnSJPUCb+ya9oKBaAtaSqLgxEzz45YKPuYGdZJmeFjO6CTAJmiMKn
ZAbsjpPXkaozFhwQHxorU2cJMK5rmv45vCN8PDKiZloz2xtyRK5y+o6bDDwjw3/bVQ8k5zdervMs
WnW2bdMKp1WHv3Gcqn5duE341ttXHx/NjuYSjVEXFWSNL3dhh3KYvMUx/pyU4qe+XHVSRGvTsB9k
Bd07CjCOj6+5MfyMWifJldsPyhn26EfkMfBEU486bqbEKEDAdKTNw5RIpc0IwWVQW7XaKu5xjKce
Red+cGOp3gBrvtUdPAyifRWBTz54DzKnusVMsJ2IkjuztCQ32wkKTAAbeOnZwH7wxuz0+sMb6Xcx
6o9haKl61OVqDPQPfZrfoGAKlwZkbem3W9nRkVbFdUCBPcNFzGRfrdAp7wMGuU2raa+EJ05p32EP
MX2a0zz/OczAa6dPWUhbOqDUj7EF4V+YYUCOC8tOVYQ/ZamvDa83ObgxlUlNeTEDvzsMYf8iGdEc
QuuFwk2mOVA4Z606SkL31mFyS8ouo/t7wpjvQSDEfI8+FYY2J97mlLn2jxP/jTTnJZ0Ysmej16zs
RPxQWrvoMx0x2uGEpdk6ToeMPFP9FURm/0BxSQJjTce5n8EPoR0AcMynSysldSTASj2TBasxGX66
1cotWZlUMW2HouN4SV75xo1BttW50RDjy6jk3a2ibOvb9KA32BM7bF0LsMOnRCJTJiZIBmiDoQeW
LLSe8evFCKylWtXxfpzSiAJH/AFFKtam1lAObFA6RwQGiBQSoinbs8qCZyDGTK8uOFC2qJQo0HFO
kzS7pF/54pZ5OkY6oNeqzHoYdFq3MmwUT3tVax79sLCxMWTQ8EXIdq2SjEQGOCB3zJ8wwY5LLBox
WRHv3fFkt8v+emnzFrsz/DNVt3osh73BSJLpgZuMl1THVOE4rHAsL03Z0jI9D7Qa013RHI9lK6i2
plNmFMeqEDRRcFQwjWj88ZhBmXx2ohf2ArgriZ5sqVExHrDb7ZEsFNcgdTWT2qXbA9WULnKHsgMw
tSR3nZCB+SRxXDd5CSmlKU6RU57rXW46NGyiA8eh0yGp4SsrOp0JmvcU1Zp5KDp8l1qr8yXts70W
O7uQe5EdyzXArKdJqmfb8u6Uw5IAS17BhrnMsPtXj2npwZgR+mU7DzrVAPfDpJ5XQy01vT0Vkngc
a7ovTeqZtfoAVuwCPK27Je6x5N5sKlk9eP0If2ByAWxK/rtq8mh49G7ci8ab36oKeDMKNY2bC2Cs
7oZH7b2s+se2GbV9HfD595DsKdzhtq5kv6Pst1lOo3kg5iQ4pHGNLaBGAW4oEiLZuQcFp0c2Bz9e
2Fa7UUPxo9rRWToKUJ0RZRiKKQuM7J5+zB6nWjKS/69DBujmvWrpYsII+hhwAInSmMpTD2DZzDvz
WlwNeqbv/ZEZVAW40mQ7ihC+Vp3ObNVwurMEeiIieoQGd4W8wo0s2NkMwi86qOcwEsG7krLeRIaW
7PSOuFwxEXIpfHLNmXgP/WjbTx4bPNczrx5enQpvqlDZ3Ujkq41ox2+8dAgV6hBgSyNcqyYXO8dr
CAYF80XXAHsyRB+2NvVvlR58UVKcbyvckaYwj47qsam7vGK6ZiJeCu+5w/YoI9c5oWGS3QgoJnDm
8HpgC4Y5nLsISX1AM2y4C5EIUAE9BapwlprWPWZjg2mnm1bE/gKSd8zNJ7UfA68B1sDlcGI4ohiw
LaaYlatGVcSXwiRaooKfyXLUixbXU/kJft+E3AI2RjoMdaMhPkxjs8+i8BYZpX1MSvuj7KJqDXDr
FuEljajWcabgDUmbFVG9O5V2T+KGfEnooy0GmKN8mF00EITn2kqYdKfTLcWmDj87tm++a/zNMuam
Ftw4jg8MpTk+zQP5eI9Ot07deFhRG8Vd2NtUIt5I3uc9p5X05FJmbeesdVHvV5uMLMu6qYnCuYFd
LKOkGzdqzkRVFblH6u8m+RknZb8Yeq6yQApTTH8akMFlJzD9akL/rAPxbonC2ddadEnZRY9G5tHB
jhNtQSeWzhKd9xNE3DF/9JWCqVEXC7uNH5nPqCK8UTKegSSGKRymFthkb+aSTUCjyiK7y57RTm3d
RhpBVsxLl6PSzU0FBqqgn/OBMualDDmiey77WF/OcJN5cY8ttaXDDIvOo60DmBiK6iZN++RmNKQk
CONFN7S7VHPYXnwyopZW1+yyE1LO0AHCckoAVvVU/SFK+sqRl7NdzWDa7Ej9oMZc23wkR2RoVIYw
AWY2qu64zWYjZtyejZRsX21qLk83r7fEV8A86kqr+rC1uvZ5wN3LsbxiiOtiHZ2abDx2WgyAzzQX
KO+A9KaZCBILynO1v6wxMWfyNnu3u71UCBtm+1Lp9UYjGX+aLAE00SXixs+86GdMilFWCLao14NH
Cqm2K6YvrKvSABRbaiSqAepgctZkcol9YOyck9Q7Rdc2JixQ2ZM/sa/Rmgw+UhEZ9vsXK5LbCYv+
KGl4KJqsf/PL+KtzOY0y6b3UYfcDmw450HJQrDL7SubEOtktKwpzi4EqdECujoELhm/x+SsoWd07
ffRZm91Rd/mMJjwAyCHiM0xPWkZ95ahRFRP26nW0xx+hksc6Zt7JiRWf4yBO9ZnR2jZX+HkN4nBF
XVvQ1SpGURoitR5+BglCESeR96yu9q4zsu9dqxh4WVt+cIu6UXT70mPD0ZlM478+Zqkip9ljoMjx
hEST95h1wdb2GZOg1oH9saiwSHFpPTql92gPwYfrBrzC6Goo6KnQC/J8H77W7r3KgDBmYH9CvLf6
s0iA2fsGxqyuoDjePdBfto+yOc8Fp8i2wpVTOzvHDz8943mY8JJye+uG8k9JqYXheM+WxFaJljd4
d3/0vjh9/pEda4jl60ut/CNgiDMxrYiCxmwtrp5yN8ivU8PyJ/3rBAk8D8uXCHB+qfXA5esr2aUO
BVg+2jFG2xCVUqekdRHGxIUGWH8N980A5CK/FaVTt9LCHOaYB4M+auqgREYSbbjYTngq++qK4+Ut
p90z7omHdM0h91mhNX+d2vDr8uChsDFQGwOWdNaFgVeTjyMJMlTAW6EzDFLVLiWYxqZtfya0FBfF
edKYcUYqoeHQPMdldRmldhWMumvnD0jlNZDoU8BQVNYaHdRAqminOr1VUU7Rganfw1zfge361I29
Xwh8B7F1GSrrXRXlXa/FOVD+Q5vAVieUVkpot8k7M3jOe8r+bDPvxPkXjFg4uPgI2q9BOZuRIw6M
/GVppKsEzDtYdX4IdHiOdk6cP0jRrrM6/PLs4ZZCxjP8mGufkFfbdVZm2d2jSDCfRTSY35o8wvLn
waesyL1zeWfIpwn1FBdBsoJGtZADwwzaUZellh0G6hiYgexC5FPXFq8uxg8io/5rz440v+Za796r
wtp6QXj3y3PXlx8S/mYukCQ7B7SPDbB09K64I1+CDjW87taeH5csQUtkkGeOFS+oFynHKG7PWuhf
E6fbBHEEoaWz7KfH0gmrIy7Qdj00CTGILLlC5o9oDuA8heJCH5munyK7Zi431fumY9FgBNf1E/co
KrAXLm9Tqjv7oIPX79QlF2V4NqYLcqjJMRSYzTkK9MvQogCwcQEKK7Oz02tPUSE2BB+rneZb1xyU
1IobILYe+hTXyegf82A4TYlk3cUgUhXqp2Aqw9mmW5o8QxOuxUut5KuXdd0ODPUidPppMbQ1MegY
O/+kTQ8ps+kEE7tomRPqeviBgn2LOsauKUNJ3XBPJho2yhXHuMB8YGTdbuSD454rxbEgDgWX+fDM
2fFTUouE662uOMbFPbuF0/wGYh0oToyvBq5odMxGO+bnn2VExiqzSmhAntEvjazfhF59LQMFiFQr
XuGBMXtHfvdr/bPSegp6oouCDbjwfHzBfmPfrcA9s/VdOzNGNdflVo7a3aE/uTX7F1EjwRQ1apVe
ehuNqk86zNgXi+ndIIrEuDIEPwurzC/aHZ/LjajwPZUZunufJ+dId92HKDAY5AmEcVrq8eOEBy2h
DhfMzLJQkK5SPne2UbfbsBTvVFJziC4ZWTKrGhjIx0Vq701drmNBHQQD5I/CLyFPM3aZ5AljfPGg
B1FzzyNSUDBRw7BqjimK58pm8hNMW71n3Bh1OKxlDYfDSRjJm+UxN3yikoHFvd3ov7O4BnUrEcrD
qdrhz4GSitS5zpL+BLtwntKIo7C5chTDE/6PFcctn9Bv8264Yk5RY/9Kq1VvaePenoGKgd0cxxCB
rWn9t8BycCJpoJwSfQPVql5NlWnsjKp/YIwIP8FGnIwmJkzK+Zt1PKCtVNwk7e7NaUDUFv1Tmmpk
AaqqJT0MOrD2uJX0qTQR8Cdng7Xt1qYCtncikjXAjXyR2XI7mE2yE8LndjfZO/ZUkuguw86uq7kl
cDjzaLpc9rIBU2rPoGvnUIWEIFUm15bla+goyBuZMXaPQ/tdmP2AL6So2Ll71CrzrFrL3eMf6lee
Va8BE3AuQPpvSoTKtKwf+ri6yqHYGkixi36ghQeCQGKoL9tHCoSD/k20Qi4TLnRLTqJfhDJ+MixT
0J99zFaujI9dqT9VUGF1+rJWVhtcGz24mZH24Lskm4AiZtiFCEBwy+EsCH/VcMl6JkF8LVPrK8L6
sXLj7hQVwXkyfGb6tPUJkgWrSioiWwwDl0Gi7XNx96ccSKHkN04x04zpQ6ojX+YxhPvCvLdagTgw
au+5JswVDQGk4eRcTEenbKBrZ9/kZKKVm0iHhuwAUqh1k7KtrGOuvyVu9VLUAXps4KxLjzmvRfMi
NYv1ksARIcpAHNp6HfaV963p4tmZUKScOMBSZ+OpQ1Dd+V22w/Y8t1SkMLWqIT8ETbQtA+rmpTFX
kUgOv4xAsWJTyyj2yj+lmB6bSn1hTBbACpN+vjLdmMiJg5y/BHUp4LGk9obGgKs5NMYuio2llsSc
LQpHHvqw/tevqgCOU98TqvV8TTvwoHAj5K6zsl20z98vv+UqIwaQgxgVH8Dff0mKjFY00LbLmjXz
QOdsuzERrHA+CXUIWoPo0GiTe6dypcwJbSLN0O8TlcXBmr+YQQBYlkRicRgZnqUL3KgkM92Ky0Zs
7KwxGsmEt+pQTt2up4V3S783hIUOMuvvr/qGQ41LT17JBpY64b7Fam8oCsLgDB79fual//7poeFh
Ubd8Gr8Lj7y6y43998/9/cv8/gpJfA5B8nf597/jFLoa4lLsaps3sZtrWnqPjFpfTVj0sFctkKHF
IXfEv76E9HAsmay8mgaovWEGh4UZUOLl7y8JSYPUUTOGzI387BA17D+EQ08q0vlGbdnk26KYbj1+
QIZu6hCWeEggR1vL356a3y8EbfV1L/SPf/8rYbsHTrnl9r+Lbf79jd9im3//YwwAZDXOXKd/f6Mv
GGBA4sGuVbK8Bbi2uUoWh39/8SoTZsrvP0dRs1ZkcgiY8RTA+24WmWi1rWy1A5WmzaoJKNRzM0VM
xc/ORcB5uMMaOPQI2Crzj5nM9T3OcmB0lLIaoIBWepeZq6qpcJ7SJxImMBNijg9tTYk0l5XY00Dx
ZeBN2AluWc7G34+t/pj61UOE3x6fL9r9ICbBfopVUcbBRC4KkdchBbUOO+dnElqzK/Nuz53APoHz
3mKkydZkoGjNfRIBEZCM0y0qJEwdy733PIYrQ0NVHKPseYxrWDBjv5B8KI+xZX5Fgo1lsGfw6hjf
DZ8abo2Ad2lIqjQTcRiDYd4EAInboocm7LdXclH1UZ/CtVGM1abM883kAvQvBjPe4SplV6VGdKJG
CiAL/pCpw0TitTp1AIm+y/WxJQzU/VFa9qwPAIpj9CA4ZG2f3bgnktCwS7lP/ZbrUiUJBAF8VfVW
i1u+FBziRPDJ3Te9lhpdkmAlccFACcwtKDJ5+a1Ecan1h8ASO2VyVcHkQTvrzcnsl8QAgpRU5g+W
kKeKS3WqyGGkY7qf4ZOdhh/YSuOzaYrnhIgAbj2KBtw9LLiK4QlG06Ab7vUoD3Fy70SO3mL2F7+1
Hr2qhJUdP5DKxcBWULFQcd/PR8zZfv48g1bNCVN513bvYeZd5z+2dA1GJUTJpFOCjYzib9q2FzhT
ARs745uv9HXmmxTO6dmTbclXS2OC0yHKptja85aVtZiq774y3xp+QjtGGGkg65qtqP+EIxp2IZ6q
5lTMbZQIlVhnxvp1/unwbnruGXM4loGp+ZBEqD3CMnZh87cMoURzngAoEwcuNzfg7bp9L33OPxOP
RwpGZ+uX+rNqhi1udW6JUftd9w3HK+65KODslWJf6pZ2rJu7iAls22RBWM/cvVDRNpoBI9SiLpyZ
U99H2U9iWSkTk65Y5SM2hYKCwqBit5xz6H5FX50x3kvhfTmBPR3rEg3KgKS4pNCuuWgj4RSvV5z7
yHs0WlihOGztFpne1aS9NAnL71QYOdccFbOwJzpGmWUQJ8rXWUVDZz7xI+RM9uaXjkGR+aGScd2Z
2vsDPdLhSvgMIWRrv2kOuJgGMGkbA60orDM+1kXcEfbxBZq3byD4+upcOSZ1ArwfVRHlGwzqHqGm
+myM7mtX6dBQcnOVF+afDo8ad1l+ZlXRFdKNX0mFz1RL1wHsm23Tpz3fru6OlSAgjA4HG2qIwV9t
+l6B1EQXXkSxfTIQ63aOLPRD2sSfI5YcQ9S3yKn/0lFD7oSemjHDoR/YWr/Em5kuEwYROu/iyhwC
ir7M96l0eXuI2CjLO02eeoQ09k3dcLWofTTXooYl0GDftvjF/K0oIgCTABEWNQlo13pxIh5SP+p4
HIuXShoXbyRqaicdpkwLb7Ci28Dzliaz+2UAVB64C5WgHtnXGnzwIsvsOxN1iw8p4q/Xz1UTpoba
qNZUbkKgqTuOzlG0Un/0Fr+sTTcznxPeEhfSmixedcoQiSumK2QEwF+vdacIMvSXhkRg1Dj8yQJX
exK1e2zSBtH+8B6Httq4Dqb3oGJ452rWNghGzsYatqiIoFSRcNvyBBElOk0iQR2xu0PNftNCSuPJ
OFnjMZHGqaqcd8URrLZx3oJNxEnlPirP+XShvRJofMvN9kcU061UV0kvzGghA+JMRPHjGyQZGQQr
/23+wM+Guzby1gSz9qalHYYav33YWrckkdiU4o+6C3aeU9D0S6Fh66DFeb1+HX2UGA4LYmWPwzPN
CoD1E+0xS1Jc7p8a1TNA1Jr9ZOv7UcUwlKsAj7DB8NDGRYw5irLMYC1K4upKejNjZ5c44wM6FVYa
52qmzS0nLJvnDm5U8/L7544Y3wEWJUQzYIpVsngMAZjj7mJznzhyWzqRmsiZ/fw6wSBG15vWSp9l
OBDxTQPSLfn4o3nAZVwRsvPMd0Qbkc0W+JXax5ro3qLTaQ5zq/zs5f6jYyQrc+yrbWZ9kGgsF45t
f5WsW/3I1LZSz7GKt3UVHu1cezC97hCFrIqDd3VRk8wGoShoQlYwywTnOx60Ub43rvvXTT/1Aic3
s7N7jvehjmNMvvgKk4KpO4A+FtceURiFddCB2lXvyLhcFt2Ya2SzzVlotVx9wC1/xExxIVi6TMu5
95GAwqrLYN1zBjmFenDQPetu69ZrWfCaZfwAnC33RJNSiutpmwpwM8z1iiVWipIxDCZGMIFmsmb6
eiBovGYc+KG3SMZtCv+AVGsXPep286UHnHFEsmxwUaY8J2y0W/hfF53NwAgZ2VjjviyQiQ3K28HK
EmZTBtP2Cl9lTJnyoozFttInJOZCnKnCXoM/f1OTPk+v/COJ3RWcuHUrx5RbIrMUGBlSlX/itnut
k0Zfiii6mMQHFk0c3fom/3ZdFCTMr29uqtZ1U3+q0XrPVP6SkxMGYf6snO6PJYmgd/lw46yRb7g/
SjaAaFimffIRNubGYzqxQC6Fg1N92ryfvjsAnmCgPxTG2k2NZOeOT0GsNbe40E/lsBI6wBFmfeYl
pS95yU4DcUh1ZMN5lApzFUne0bIdhnXeR3wS7EoxpyzfEPRncyGpCNUwlzQS8no4AsB4LxiLmRu8
gWc9Y15s8cJgJ4DH3oEu6kXwp9bIXozqmDecfCyXnRILyRHl9WrPpSwy3MeD9QHHCkf6eHdH4wPR
LJ0heFsN8iP7Zf41P99+EZBexxeNxAY2WjRkzyznbuly34Udq4/DFK43xxMBGVoeK0BWjqDyJ0jb
XUDM8VK3CRdQQQpT8bvY2kvOqqnXql04GecWu7JesQbsrNwhRkqF1j5EMv497svmW0Bmgyet0Rur
GfPWfMk7n4OKYsmE9GokzZdm8beoNeOzhspGxnE1eTCo4xzwwkzGqmwPW4exT/j/dtpBGdEzyIh2
ExSJzcXqShNYdGyZlJg4L4tpYiJDeDkr/LsXOW96yFwg8Ad4KP5Lo3cEk1zYe6o++m1Ij09Okl7B
KRBiuuUQyEkEz9SH5FhwHUJVYBTSuArDeIyrSX6YdTQtaPVeERI0EJLiNcbDXZ5RI8KEH+pEQF0G
MgjcQLPfFpr9SrNdv1d1hkpnMJ+U0asS06XlELnFpAwxTyQ3jkB4FEb5hvFmR/mYBxIorJa+Tlig
MJlxt+Oa7g21TtuHEXG1a4lJDbrzPiBXrKeCdYU319rkWvhIaaZaGz4Yvj7eOEVwKcL6TUyxse4H
c1ppGJNoKEUJlcHWoOGcV789eMFcJYpiIJm4Mgw6ljW3iqK2Hwy/k1vTHZ75KFRsJldh9/0e28+N
auHnXoc6gX0nWEY5G5mi9yce+mKFPYz6tyE1ODXzk7NE7XO8Qz4gpWVdU51V8qzAS0s45EnAY6Pj
tZsePPSuDPYTCAFsk/lBV2Q8u55xqdFYPTqBc/VGjCHESc4putWWmbO+7Yzk0S6xzwZJfNLtPaHU
ikv2rTWmIx1j5p6RWaPT+xw0VOtS0LXIfsOFgTvtrXKiblu3F1MZ45VCzQNTxjky1BeVNzw3yEK9
yB9JqpxUJ4gW6NVLUxeg+Ow3r/xyGlmvNCJT4A2ixyyaHkncO1wSaHKrg/7RT25w0o70AZzhcfYc
EIuj06b9Jp20v9U0MVKKaFcvsSwvC0Hozm7/Co/sZeqPcPv1Z0t7TxPnR6cMpc9FfjRznDNmF50g
MgNPCcRMQTOJ0udUkaQvls3HOqf7TkNsiydAEm6abzQndDYE/Hd93Tx0UBpX1igQB3Hi+qFB6sGC
BigSBQPKpO22HWkGMtlDeNc428T7uh3neWBI3NinZs/bOoPl4p2WW5dA4oTgXjua3LhNB7qJsUxW
+k/9IN8M8V/cnVlz28gRx7+Kyu9CMAeAQVXWVbElWdrE62u96+RFBYk0BYsCJYIQj0+fHzBDmYAk
e6PRw1SQ7ENCbRPT7Onj39fqD+CIz01FDw61MPM3++wQWlUNWPR6JOYgslOaY05ZuUl8lZavr5pT
phHtn2yuYyqODb2YYjlJDrChiOm0fv8tpTGSJoOKEXm3R4sqObnJweqp0C42U6K25urLckr502nz
n5qtz9ViTl7+mgUvp2b5loT42/WKzEF8M0k/kJtlG+04rW5pYz0l69E0K9o5CD8nm6vjepO9MyX7
3hjbxZpUTPZxupHvkonG0QLqTNTRRV3Sri3ZMbUSZ8s1E08vp+LgakL/GBOz38zE54YWmNekiSk+
mV5VR4qJZ8wofP+NzdB4Z7cf8kp+us1G7M49yHO2UuOtn10vmi9sRDy9nl8x1Yfx3gv+2VCy9IqN
J2w3OGUZTswIgStZ168qqX8l3X18WTLLP9+ApdfxMVHfPrjf4ZJAjImPjCz/XJa0YV7Rc3mt54q1
n5vVASOFTpvq601FD1LeTARzBNMzvaa7l60ktAmX4uOFjhcnqyWV+Uyl+9KcmZm8OL68IZsExNhk
gpkbTCZlhCghV3V9dHFKSHu5/GySG4Ycp+UbQxPyYkOjZnLDkp36hvnEm0+p3L/8teT+4vBNvx0u
JMu7WQRYH82njTykSuaNXCzIrFWMA10w+4sEzmZyKl+x2C6Zg6wzVbhIjSxPbiWji/cpRp+vGgZj
Ue7P2vnV+mCjGYRc3WYf9xPmLqXxv77tq+XhBfAK5ZQVZetzRvDR1laK6THJHLaSrpfMZ9inPea2
YXYgbya/0WGvbsnhTq4PVbwaddXH/zeF2u4gbR31YVdG/aEZz9cfx3XDHOBtBXP76XsizMXvs6f9
0Y8JuQJuW/p9Pmu4qbwBo+2q3QJuqXXH+u+F390rde/7IwrTgurwZkRtuMqjJFZJmmYq757sxR6x
OSmS7mM6MiOSUSqWubCfU3P9t5d/32HRY0z48fksN3/8N70TFIxdrQ7KejEvzxe7PBA0/FNzzkv9
lAsDGj0utOfLmObrnj4XTBpJ06YK8iTuHsv2kLjAdBJfJsgoS6llSuPcHhKCu6IAE4yOAeYQBvsE
Jwqxjj2ZkOoIICQRSe6YgGjtMkEkMmJ+Jjcit/wOSQZoh/I8vtKRzJVE2BkN2z4DdSCEiJCRJE+T
tBMSEZoMZKmyKspDG5gIdyMBLZD2InDIngzESQQcTDdKeCIgYuWrDKWJKEtJhFR5/9x0AWnKUJn8
p+4URGC2gJEW/jfA8OvHVOLbG0Br1e6Pn8MElQtqo41lgr1yAakBqUTqywUto1zR/M3OgP7xsySi
aSzWJnH+AJ+HJQMZ2tlTBrSIkgwboJQz9wMFkGEplUFJyuB+/ASp9Tw9bXsy0SkVQs4EDk5PpUuU
igwrGDsjEZoIGKN8LwB+ccxgslQqpwYGupB7oFND9zvtkt0TnCSoNDV/MTp41C/WmubOPE8UPqF9
+trA5FwEibHIg7UIrbLyvRB0v2quu8mc4zvQiUZFWmuV6diZhPDcAoW/5smF7ta3V2J7yqFaSPCK
ZKbpAg4vOtLUNHien7ug6HzOpHaWb+AYkEClSTpXGW5jaAqRGPlei/gjSMHjuiCOaPITTFtwumBw
fnQBX5NSAftdY4blGRDTtO6MF1KAYxRnOk0yre984J57qMBTYnI8hKLdEx5ektIU7ckFZYgE2ASS
Z5k95UAX5Ia7Am4EsmTNRnBeokCj+2IFOEoovLa04WGswCSgRnBI69RyITy9mBPL+cpCHOVG4Cwl
UOpdBRGZnESfNE5hBHh8AC3P4+skUjjLOtkR9V0upHkkicfIJTtnOTguSKI5X7WIQsjbu5AM3eQ0
ymIBpJS70wfnGskW8/SVAUAxafCDXSzQBqC7MpARTwoDfAxw1j3hcYERwL6KANNIVKiSJCUWGhw/
jbGKhNP2+DY+DwgyUUQ4vkLQWgMkPTb5w55BZiLa41OpJcqyfawRDogLksjeN0rAS2beYpZn5mEv
GZuYgZ2zest9Hpx/JIUWvhCqTjEKjFBSAInb33r3RuRkGdocAkh7p3pCEgKd+KOHCvTQAI8o5/gM
rIKQcQR+KoSDaUI6vqBg0tMcKOBBRnJld4HQ4PhESoTjmF3p8gsB3gFUmS8XiAHSDJRcO30Hwd4d
AEjPMnIoW6sZHBeQXunrGLVAep6nMn0knSBizEbSphxj5yUHpxBEZhBgv6g5i1rrL3Iwsu4ZhAoi
5kqQdZUBYkfELwyu8zw/DqAEgmIJoz3/8C7kESFUCy+GmlQiE+Js1dPzqvgGMbvn+M/g5yefknJF
8tS4IpTgwHSaiZV9qacfn5QChTYav8CB5QPQRIgUu5CoNve6dRrCAtAUdUDeXEioIkHQyZ7cBQO7
ZoEqE6UVCahtFYq1QyG5CK3/6qsQVJQaHK18m2Ec3og2A0mwQEHSncIISxbIDbfzOf3MApCy4ogJ
+9y7Z6AWMxB1vCgZu1ghDw87UcK73oKaG2JClQntjMNAFkScRiJGNcYmvJCRVUb2pTz0Inkj9u1l
CfeqexCrXY2QkVgwiZYAtvaxYheURiCs970LGUlEivUNN8I+fS5wQ8g4t7VZ28vQfWFAXFCK5JAn
F5TgkMpoYkP7Ww9sJOWoigpE8g4uFRsclAS+o7wxZX5qKoyAEFx6ZaARKMTKqD9MTLCyABdcfaSf
XjCKS+GKcFrAbFcv5EROqEXGS4MmdU9oN0IS5fPT+dpIk1OMs1V+Qy4wtdsoY9pMnGVCcDeC9Ij0
hRVb31mqDCZ8TyjuykJXl5qRa5JpeDACgKKvRlAgajFJFCBaqxeHGiEm10b9CXywUhAkF6xoPl0j
EEBqHA7GPrsbP/AUWhuJ9iXCcmh+SNYxMdrXU9L4CICmrOZxMMrAX7a4KvaT2t3QdCGzB7xLUMgy
0p+QkFt4pBCLXQQte3L2EXTP/8CFvyAqd70/NFJNR13XTzmuH2oOeuwPtj0q9z93vS4no19etE09
vT9sm4Dsd4+7dqT2f7/s1el0/Tg7H277c7rvcf+6O+D9r+591/ZU2//zuBzPi/n5xbr7YO1e0+6V
+Me0OCuuil4zTteG8v1NfnnRe88dW/gTwvXlgG6bqPemO2dqWtUn3PVM+BO+LKq6qLev2P6MoqtF
96X8upiWX+nn7C/usFW+3rTZnjAvRrPdt7btE/6Uq2p8vijPm0WPeFea7Uv8YDwtlsV8vEvZVvx6
U3btZXuzr3vMd2+uzvpsb5G77bfazrynSPcRXC9HfSm0bRu+7/9mPGNGVJ+yrX/1pXwMx8tye/ZO
vG1JqS/hk1Fx0RNAYUs1velOpyXDnPo30lZBepOuRmUx0CK2B9Gb8mzZ//FswaIv2X/e1022BtCb
MASa88t1Ty5sYZ0v6XZoVn2PzbZczZf226KsetqDXPxzmJe3Bctuimq0yw5XXOX/ynVdMKukHrPW
rU+/K9zxpl+eX5STot9cbMtB/EljC+rZoifZrsjCn3Zdl/yXOcw9ptgk/nNQnzXzIek2M+5NelYt
BjpE2jyrL+XfxmfzYuA9uRSmP+nbom+3XFrMn/By77i4YoNA2Tfr0G9TLc9B/9fxvB73NJXLYDwH
8bfjVXneM2MQbxMDz0H837P55ZZSFx/Y/j5v0u3+tr3XxXyGpexfTgvqP88XHBSXw7tPKAha7kv+
3UXZ57gFXr3JXk7xSPpRjUMzvUnPx5Ph/Iau2MqX8PtxVdXr6W0xCBMc/uhL/uPFbDTeO6nv2TZb
OutL/lO7LfBBQQTnaJGz5/mC+4LYkgeS8iX/O9wf1/W451K4VLk/7VU/qnRJFl+6nxfFxfbkrU5x
GK0v2T/G8yssW4+yLRzxpvzQ+kpbtetL+s8Cu1NNFv2rSXalxeu8iY9/snvzDtF5GlTyZ1mfzyqG
mm5ftfs1beun97uvZ8xcmfQpdyVxP6b8ENJ0NzLmPv60HQXz0L/WB9favzifjov5y/8CAAD//w==
</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sz="1600">
              <a:latin typeface="Garamond" panose="02020404030301010803" pitchFamily="18" charset="0"/>
              <a:ea typeface="Garamond" panose="02020404030301010803" pitchFamily="18" charset="0"/>
              <a:cs typeface="Garamond" panose="02020404030301010803" pitchFamily="18" charset="0"/>
            </a:defRPr>
          </a:pPr>
          <a:endParaRPr lang="en-US" sz="1600" b="0" i="0" u="none" strike="noStrike" baseline="0">
            <a:solidFill>
              <a:sysClr val="windowText" lastClr="000000">
                <a:lumMod val="65000"/>
                <a:lumOff val="35000"/>
              </a:sysClr>
            </a:solidFill>
            <a:latin typeface="Garamond" panose="02020404030301010803" pitchFamily="18" charset="0"/>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74834D96-22E0-4C11-B2FC-EA81D4CB33D2}">
          <cx:dataId val="0"/>
          <cx:layoutPr>
            <cx:geography cultureLanguage="en-US" cultureRegion="US" attribution="Powered by Bing">
              <cx:geoCache provider="{E9337A44-BEBE-4D9F-B70C-5C5E7DAFC167}">
                <cx:binary>1H1Zc5zIEu5fcfj5oqkNqjhx5kQM0Ltaki1LXl6ItiyzU0Cx//qb0FpaTPtYJ0b3RrRmArMlJPVV
LpWZVf3vu/Zfd/H9rnjXJnGq/nXX/vneL8vsX3/8oe78+2SnzpLgrpBK/izP7mTyh/z5M7i7/+NH
sWuC1PuDIMz+uPN3RXnfvv/Pv+Fp3r08l3e7MpDph+q+6D7eqyou1X+5dvTSu92PJEidQJVFcFfi
P9/f3heJTMv37+7TMii7T112/+f7Fze9f/fH9FF/e+27GDgrqx9Ay9gZ4jqB/+j7d7FMvYfzGidn
hkEM0xDUHP/0x5de7BIgfAUnIx+7Hz+Ke6XgS8Z/DwhfsA3nP71/dyertBxay4OG+/P9TRqU9z/e
XZe78l69fxcoae9vsOXA+831+LF/vGzv//x7cgI+f3LmAJJpW/3u0t8QWdzLwgt2j43zzxGh0PBM
ECE42Tc8fwmMoGeMMcoZEmj8A+D2vWEPzCsYOg7ME+EEmMVfJwnMX0W0S9UO+s1byQplZ8I0BaJY
3yMjXiJjkjNGTazr+gMyE5F5DUfHoXmmnGDz18eTxObivnn3VRbR22HDyJlJTUKxmIgL188MghAT
On4Sp0NxeQ0rx0F5ppyAcvH1JEGZx7IIfryhJiPiTDd1HRNqvhQUAYIiOGVE0KMq7BWcHIfkiXCC
yPz8JBH5K9593yVviAjYFm4YjBjIfGr4Q6MvjDPBEKUEPdgeAO5QWF7B0HFgnggnwPx1ssCo6A1x
MdgZZkwf7MoeF/JSYLBOzgg3QVzMibWHhv0NJ78EZKSb4rE5SUH5dJ+m4GTe3z921zdww3QQBZAC
ZoDNH/4mxh5EhTJKdPYoSgDZoai8iqXj2ByQTuD5dHGS8FwBPKqL6136lo4yQ+COGQY4ZA9/+KXQ
cH4mqBAm5+gJwUOEXsvVcZBeUk9wuvrrJHHaQPNUd1H32JPfQIr4mU44JYIdV2xCPyMCAGLM2GPE
Ht+9H8y8hqPj+DxTTrDZnKZ39lcR9DJ9Q5sDoxliUkIEZvumnzjOGGOIADDdNHRjFDAQr0PxeQVD
x5F5IpwA89e3kxQaexcHP2XxpqqN8jOwLKDb8IPYTFQbxuaZgTm4BOgBvJfYvI6n4/Ac0k4Qsk9T
rdkSRja7H/Kxjd5ArYkzcAh0HTEYWg5/U3yQfqYzLqgxcddew8ovYHn6iCkolycpNhf39e4tB5vU
PKO6wZiJH8aUU0iwcWboOh0GpI+QHaqz3/NzHJdHugkqF7cnico2uPMDb5e+nahAgFlwxk0uHuIv
Uz9aP+MwrOEm6Lrxz3h8994DeA1Hx5F5ppxgs12dJjY7pXZ3fqXuy/INo5oQOQNLQnXdgHDlYTCA
g/1HOoJwwHO481Bitq/l5xfwvCSfYnSqpgYGondlcFe9ZY4Gn+kcggMAxKi5ptYGUjWcQsYAk0nA
2Zav4uY4Pi+IJ+jYp5mr+bxTPuTrSvmW+o2fMYwpp5jtwZmGbgg6A9migM7EF3gdN8fBOaSdYPP5
NCXHuY93za54ywiOeYaQ4Abotr1lgWDmC/2mn0Fwx2CQM9hfn0jPazg6js4z5QQbZ3aSludzoO5k
qoK3FBt2ZkBiWacQit7/vQRHmKDTCDhr5vEUwatYOo7OAekEns+n6RgsQXCC4NFt+uejm3FwOUjO
Y4Z56krrMLohnJkGnYRrfs/JcUge6SZ4LE8Tj9WPnf+Gg03woKkwESfsuAeNMcgSyAlE0SYx6N8y
chyNB7IJGCvnJHXXZXHvvam9p5BoFmA36EPEcmJV8GjvBbgEIDWH7vLvGTmOxiPdBI7LjycJxyr9
EezeNIxpng0jR4iEPdiRCR6QpwHPWCDDfHCeJyrrFQwdx+WJcALM6jRzNKs4DlIZvOXAEp1h0FkM
wmR7aKYjfxOSniBHunj2zw4F5jUc/QKap2+ZYnOa6eYtlPy9qdAwfjYM67EJVWTjHwxNDl1jjCC+
DPlo8jcL/wpWjmPyRDiBZHuaQ8mVbHaP+v2fe1wQg0GcGTpnx/Ew6dmgvQyMHq5PgmS/4+Y4JHuq
CR6r0xw+bt661k9AiRKDEkxITo5/Ex/YFOCUIbArj4NLyJ4dKq/f83Mck0e6CSqb65O09ueyCtQb
23t0ZgqI4ItpwbKJoRwAC0hoPpibiaF/FS/HQTkgneByfprSchtAzfJbZyzBXJhImMc1GBdnhgmx
GEb22ZchhnkoL6/h6Dg4z5QTbG5PE5ubcuc/ts0/tyxDWoxQDjUyD07WsSw/B6khxsSm/I6P42js
qSZI3Jymjd8GSsmqeMPICgWrYXAoD2cPUjAJFg8V5JxD1lh/CElOMHkNR8dxeaacYLM9zfTxdhek
bxgrZjpU8w3VLgfm/NAhNswzgg0I8UPUa/ybGJffsvMLVPZfMYXkNKPEn+7bN51tgSE8TwWDUMpx
Dww0G1Qqg4P2UKsMw8tDi/Jbdo5D8kA2geTTl5P0v7a7oot36Y/HlnkDewKVL0NFnz4Js3DjjCNw
AKj5ICCTZNdrODkOyDPlBJOtc5KYXMuq9N85u0iWu7fDBYLEjIKC0jlUUgx/UzuP0BmhUC2GjYnq
ei0/x9F5ST1B6Po0EdoGQzX528IzVIubGKaHPVQrg/t7aF9MmAAwlPdDPeZjn3gsf3kFL8ehOfiM
CS7b0wxRXsji/4XkQAIfDA0S+GGi60SzgfUBQzRUyj6kX+D6oZ15LVfHQXpJPcHp4lTlRylwnYMs
e0vXGYpcCCQln4LFE5ggYQyFygRyYA8lmUdc51cwdRylwXt+Ip6AtD3N0MxlFEOW8k0nl0FWWFCQ
pYdEy7RMyYS5AGiY8fdooiaC9BqOjsPzTDnB5vI0pzNd3H8vfjet63+c5g8lZIRDmRIk9ce/6cDT
PIOg2uBJH5+6/BqOjmPzTDnB5uI0RznDrN/tfRvcvWGGH6ZiQFyMcswe0PlbOsY4wyA6EF6bhM1e
x82vkHn+kik225N0rYfWWO6SDKr83rKQjNEzQ+gGNh/rLyfwQKEsuN0GRD+fJzm98BBey9avcTr4
qilUy5OFan1fqPvu0Zv652NTmBAIPhyCorLj0TUOdTLgP8BqLfshkjkZCQ3d5/c8/RqkR9opQuuT
ROjzvSrfPQfX9x36n4MEIVCYgK7DdICHsM1koCoQzGyCcloTPYA4CSS8mq3jOE3IJ1B9vj1JqPaD
CHtXSKjheMOgAgWPjkJhmQ4TNMa/CVYcKjiEzgh7nIIL118ovnHA9hq+joM1/a4JWhf2SaJ16Qdv
6DuA0mOw5AxEFx4S1RPjBGttwPxnSCj8Yvj6O26OI7OnmuBxeZqm6KMPq0m9W6m3DZQymD1DBFQw
P2RypusHDE4DFlCXBjNsx7+JnnstV8fxeUk9wenj6iTlZh9qfI02+d/GRhQqOhHErcljomEqQcM6
A7DaFkyI3iM1iSy8nq/jWE3pJ2hdn6aW+9xJWLrOezQI/9xxGFZ4Mk1Yku4Xq2/B8BUm2gzLqKAH
a/X47n0k9RUMHcfniXACzOevJyFGd/91Tb1Dt+7Fnf/jOoJQZ6BDLZRhgOc2/k1cBRMm42AI/pBf
TPOcLPX3a7aOYzQhf/El/5/WEfz1GoNP6y86u3I3GxduPFhm8L9fHT8XVpOckD64WUelat92qx9/
voeED9UPgBwe8tJBezEJ+4DkfqfKP99rw9QCKBQ1OGSWoD4RDSOmBsYFwyWC3r9LBwcPFpGE8kUI
TxgmCB+4guDbv3+nhjTXn+/BhYTSEwPOwmo6BBZhM54WyLyScQel+U/f/3D8Lq2SKxmkpfrzPYZJ
9O/fZfsbB/Z0qIHkw1gbMo0UlAHXQRlnd7uPoGqG+/+PX7K2TouMbn2vtsK60Ge8oKHlmbK2PL+K
7UBrUjtMkJX5u6rqQ7uMfP28yBtu9aS4cWWeWrXutXNDcxdpSYoZC61MK+S8NHBvl0XuWZIUytJw
u8N+PffdRs2qSmG7Yb3VIyVXtdYv4wqnc9nymyJxu5kZusg2cXrlKqkvsFgXkae2dWdYROrc6Yus
s9M+CJmF+rWivlgWYXlNqzY/L3T2SVAPL/LKLee4QJ6NmprPQlKvUKmhNc50OcdVq25Lr/ik0+q2
iJH8TM1mTtP2whSuWplVUzi0blobaaFcC5Zf+py4VqcX8Uz38B3XTG/muqlrBw3HG5ewdYwACU0k
Fsd+45ikEpvKyBMLhfEHjUVWGSWFkxL0ueJ8HuJ+Y+rxUrpe9lVKdRWgbttnvu80dY4tkjZr4ZPQ
gsozNWtR/yFqvupuUFnQJdQs7xtlNT3+aHp1Y40Uhld6ljDM3iYiDRyuV6Zj+HFicxXCu1sjtouw
rm03utL7IFuUMlEzOsdNsMBJTOYyZ9DY2c+qwutCosr2S5VZUPY272nqzk32w9CywFbCtWOfGpsm
Mt2LQNoG3vSd0i8bVCazNLpkeVlZedq1DjObn1w1X1s9yZea6828MOCOmTZOULXcCcPAd4ow9q0g
jdWqd9lcj1Bu6WmR2pxHvaXL2vYbwuyYVaYtUcktVs5TFc1IKep1XSXhIuBebtES+U7Y08qpNXyV
FU20pV0RzkRhbo24Q5bGIzqLPVO363rtXnmhFmzjqC6coW1kH2qfStfJYkytXibZPG5qkAPRVQsQ
uChzOInjqyxHG1eX5Tm/FiTylp6SiW1UP/Widrc5lt/TgEULhdJ6TkLTsGLhN2s3Q589pkzLEw2D
5nE3PTLlKms6aWkes+q6phdUKbtJvGJDae7IvqGfo0zMA48vg0KPNi3OrZibdBPSMLFTl/UOZmln
scC7MY2mts2cQrctUea4CbogfqsWviLJzMVtvS0AxSaozIUfkMKutah1jJzGS0TjldHoyHJVIa6A
66UwCMh8E+uzrvYiK47SzzII1bmQMrUV/URjv/qaV+l17KU3CGm1I+tYX5pBq5y+3bR1420KrGWr
zi/4vAlcYXe46W+NICgs3Su0nUaDLW5U48TIVLMMgw4Rbr3EmraKGEUXRVA1C7fX+FwEyWfCE7lN
iJBOJuva4jzUF7Hr0wuRiHOfkWQ5qKs0txNazDyv176iGG9LJKr7vMrkOUfueS9kPY/CWLd87Pob
haANOuJLB2ml3AaaQAvflV+JnrkbLw/aWdMqz9ZVlK9dUVLL6Azm9FobX7pmpJYGD9xVkLF4S+Oo
saq0FrZXqNrRS62e6UoRx69lNcsNnzhukfKZVre1hbCOF0Vtuk6YNJ7NXfe2LFn4qUpghd5cGHZN
AmZHiSHWEmkL5an+Cr6z7Ci0BOk6K6hJb8kwOfdj3dhv4jDcprq7UpyBuAHkmoGVhZuyvDRpew+z
T/XryAuYk4TlzMu6elOlraPrZbbOkfGt0zK2EF6yAd0v7ZC5ha1hU3Nwmqj1uKHDXuWrJraej8e9
lBp1bLmierzedWYB7QXH4/Xnw/2d40lemPCk8dLB7nip1Y1urlp8NT5ivGU8P3liRSO5phG5ETsi
gmxd4Vauzb4PYsvPjMddTcLueDzujTeNm2eaiEOPsMbLQgVA/nzpmeb53Eg9XuBxzCy30l2743HV
2+PJ4xxoI1/jDfvXjU852N2TjW/Z71Iz3IC4x4tn5g8e/czY0W/d3zn5zpGmLVxpt7wo7OfnPt+n
ivq60710Pn3V/gOfP/2ZZNyb3j6ePPi68dUHnD6T7ykPHj82AfdU2R9wmGU1cXQVS6sgGrT0SD9u
mJErNBuff8DEeOm5jTKTrbJYLxagAr96ek32BPu7WmZYkVtbSUkjx4jKtIeXuPo2lCm2pecxW/hB
Nc/b7EOiYbnmnSvXYRar3m5TAd1lPPt8qSxIvDBcbT05Px7qA/H4hOer+6cor4BnHTzR9XMrzKha
t3mUbxo0C1FYrINaZLE17mp5lz8cd4EGvT4NhHNwMnWjehXJz3uS8cJI5/odnreouXSjwAQ9oBn5
2ktMiWdp14Pq9yMnFuYmj1C27lScr8e9golsTSuqbFbGoUOSdST7i8B028WziGajKsjIBSkJAYmU
m8LswVxFgBn4wOlKKNNWqr7n6h40ObPStPsWa5kbWZjTdN0Pm07WDxuj8uTRw+f7RjJAI7OiOrUz
zqtl22abVim+YllqBaj9nvpmMS8KlcSW2fvUZrT56ibGtXTBzAeGKqyMgO4wgkyuyxpeOR7mbWkz
o0yXXbOg4OKsRVwZa2RqxtrkobLdtqrsyvOa9bhRw56QkZdYSVJ7SyY9aJiqhpvjeo2GvfEwK3u8
qIVcaa3hb8ZNIyPT9jqw5rLGmrTAAqcbFRvSAtdNOCwW6Xrc8J5apHH5su76dN0+bapA+5lhvZll
MpPSMl0aLIzWuCoaFWw62hO709rcbjPhGLGrLeM2sjS9T1ew4BPv7VTTqVUZMnLqHpzNkoaFk0NG
dc25omvN0woraULk+JTk67AgCXjQuLCMOv+KM2NbgEcC5gzaLWw/Jph1Kz/zYzKjEdMtIy9du/EN
d4XoTO96vDY1H68x23DWZOAbC3D9dNDkoUdgM+w1hu4UlMqlPxy1pPatGCM5S2Hcsk68ioDF0h72
TMMHJ0vq2zqj9XrEAHp2Xi69Ko9tcAA6e2x/PoDQlAKv8vij6EEIEa+zNdfqCExXTJcoV81i5KFT
pVxHXPdjqxl2x+O4T8E1ADev0vJ0TQZE9NwVyRKbRW8HAfXsEmzs2kza5GDjdb7obJqwi0ZL8Zzr
zISWH/q33omgtxHp6mXomzYb+t5zBxz3Jue6soodv/V6Swza0OQyBJ9xrsALjC1as2xNhk86ODa4
H8xgfBZYaTAoF2P47v3nDI0djy0+bMysCa2kb1xn7FPj540dLuk7EM09DkNvE+6K+RytkK4n6/GD
x73nzXiujDQyawT94uIkXfuhC00yfLNWEhFZ4ulkW2S1VZcqd0apG7vQuPe8GdtgPARrAu5qyJa6
CcaeDhsvB9s+bp4Puxh9bTwvttMOXZVBo/e20EFz7Xcpa02rhqSL3QVVviaFBh167NXDZnIoFZsn
1HMXZa4XoMyaw02n+eDuDOc8IvIFdIu1aGgbW1FD7kvUFbOUuuV63Pi+ymatC3ipPHeXjKULT1U/
syBiMzX0p7H96qH/jHvjuefDMk7XihR45cKihotKN+Z1lEI36ilxuoYXG6MyiNVmYeaEDcljy9Ox
WnRg88YPYiDSusTKaVCtrFTBINDCHokdonUEJKto10Rj85AVTo3IpXA5c0jNjXXQMWL1HamcyEfx
pqXhuReEn5qmDGaeyuIZLlhhjcxWkfB62x0UuiDGcvyKvShoyKnTOrPiXpVOk3vepuKtVXidthx7
R0mTaN768adIgOrfIz3sPXcGntNwza7TNk3twvWQ0w5jIxbvWizp2ixSfcOHjQaDQS0vI1uXqliX
o1Uzm2AdZ3bqmebaANd6GSB/XvvVbZWZ2twrYs/JY+paee0XiUWwfh5Ucbvo/SbclCytFlxlH/JI
K2zWcw3kPNYsXWfS6fKqcgqEYlsToEFqLtOZ6km09FGwxJla0ZBUMCBoTDsalEXJQJUxF2mRNR5j
V+qWGYGpNY3KXacpqm2GRW6bAtxmNPja7eBFw9JiMFKttFsaBhAsqC/ihNUzrswrERYgS0XxqTEW
FIa99v7pDH4XAOytK5zxPU0vqZ2j8yTljseL3Epa38ZlCZ6OIZ1EIc8qBjuvmiJb+1hq86DE5xkk
j3t7PDde7UO/tQtVfvIr0DV97924buzOw9KTG8W+90zr1kR5eJOEFg/gcW0aNesgr290TRHLS1LX
gh9wCS0U9Wo2MpaKUC2qiJxLU14WEBeYoZ6DF/7TV/BQP6+/YOV1M9GUM9dryLwWhm+1Zg4hCNCU
4ybVNC+2FLpnCmRRFLXdK3Qt3DxYFutQluU6HjbjXtVF5do1cbk2WGWseH3JRRvOQt+v7BR0ySwt
4tLa3wDSu4qMHa+Lal6GjW7VyHXqMhBL5Kpm/21+VnMbtY2wcmNQusOmTlLYQJDFiStQM13/WXbF
raeVPQy2e2z3HEPzGNFt6RvxrIvc1KY86LZhmQqHZtwWJViHsXWSbtC7LCDM6jVp2kmDkzUMNpP1
uCdEwCOwyY8nzeGKprpNoiF/MZ4ng5Yd9543423GM+14PD41ClJ/kWEAcHjmwX3jLiJGNIPg9M89
7XguCZtVkKLITvW7CCXVTMZx7jSy9BzWMc1RenidJlG/NXscfewKt1+GzcewMLUZJSmxCj6E0LRu
Tl2qLA+1lt6Z370mue2zjsz6uBFO1daGlfW1Bl0uN+zWyD57VbpIBJ5ByILNCr+KrCL1iJXT2nW8
ot00SVzcua3qrSYzv8nEFZbsIKbk1jm3maoaCwKpxUxDUbtu6l772BP/DoeLFkovvymYk2yVXuNe
ct8rti7WsJ1GQbfjRXDet9K4IRD7WkKIqZrjWq+/RdpmvN7QuJkZuInXtVu41zmuboy2b3fMV74d
JC6/yL1MXaSqSseQy84n8mNKXHTuxdKzMhXoq7Jv9NkQj9kpZOG2inbKjOJ51RvZKvR4elP4/cX4
VGg16OqBzrZmIJtLHeLC1nihFNpXP2TJdZMVZK0zN5olXVZZqAK/XqLIClqz/5rjls/TVK+WuTL7
2ybzV+NHdGWj2VIF9DxTOb6C0Q8IBPjrV8IoQM13aWC5qHA/8D7Am6r1O4iuAbc9xBR604i+JFrR
L3hb4gWOK/+L7kLAcWiEqvNbxw8Nsml4LD7okQj27DLPL62gDOhV7XX4PKWdt39kx9mybnVy26Vh
uZSdNOeRKpuviZ/tKX0pwlmpKF0rnUfXVd1+G1+F4kC3Es9tL0mX0G1vlI3NBh6wLy9EjPIbiAzK
lWqLZI41w9vpzR5glkN3CgplrOoGVZ+CqP84PrDJ9MSudVFe+F1mXEgp/D2AukhvCPIVDAujeKaq
KlpjPWz3ACK1MX3SfOsNUc4jQt0lgV+JuulJfD4+tfc5tscuVrmGezl2u7EtWY7uIBpNPjLUBRtf
RKYzsp9icC8Jl7eBNGycoHbe5Rlb+VyaH0IPAqxmR9O7tGJrFvrkcyv6fA4DZW/thUX7wWu1dn9H
5aUr3dDCL1rAwjnrinydgUL6oDQdgwwm8i5o2cLVg+5LFaTmzKd5D/4bREexNJawcA/YrOFNSVfN
Wxb7X8HbIrPQo2KNTVdddaWA0ObwHD2Qs7DR6q+xDpEwjesJ+A+pf1XAzGl7vMNLpOOh2v2qTJ7N
oixpNjAwwJcQJk7s8S1Fq2wlu/Kb1xGA2yVg6EWSXyLXL/bPMHgPw3ZdfOtzbjpthsPzVEIcOvb7
en9HVXtW3fdqJ5ROnTBm5XnSBehCdxUkFIZvaUEHmKHYxVK0Ttpq9FwZfnbBVaHvH2HWS0PR+Hy8
AWWVcjj8nti2LLm5BRPh7u/ijZWFHf9eV0YCNp2rbSTKHrogDiGEr+K7+IEhiX2nZQ3dUtbIbQzv
cqKiwd8hrrnnJ0fCrjTNv3C1wj0P4BfFnJyy+HuibcaGw31G7RRM20VWF+i8cn3kuH1MdjX7PN6g
urazC5SzixJ32TlTieGUXokuZAXw1DWEqbWs+AEuOYQimxJ95J6fgW3r1TLp0/pjL7TGqrGR/1Cx
acVGxXY5TTQ7DuAZOfTPTQo8zuow0G610vu4f5rpX2dC6reuFmszyGZFG441dgGdyYS+LtydALDG
WyNadlZSBflHXbJ6KSM3XlIp9Y/SgITGeEsqWzuF4OyO8SZ0sigvLghmzSbSFZ2ROss/ozi/Gm8F
6flUoaK8hdBKNC9BJNZ5L/zLRpoMPJ9Ufad+aLHhiykMai2jNLQPuOvIEpwnbdEbNLzmHoSkU/Dy
fyTQK5FZa99CjaWO58Sa8i583rJN6Yl2FiQgXqxnF2PzQIXKbY2K4JapMp+3XovXJEiLy1ZpyCYs
Gzyjz+OdfeUyq6ox/tC6tblsujKalXWxaau8um54Lvft3XnxTDKz+6aFmXLqqtS3DfL887ZCkCNz
uf+lr6Lt+C1mZn5BdUVvuK/V8z4V5TqC0vRLzLXGDiBsc4fr7dhAOYzkLK/viw+1aqJV4Nfdoow8
/TqoexgTDg3jGt5cQLrqm4tAV0PZTbPlRJPnLsPpTA9U+QUneDPeCpG6XeCnYCeTRm64GycLrLVy
ZaSm+GD0SQfBV8ruqqSYEbPQvkYVdZ2mlOo81bF/oYdR4IATWX5PxIeuSnSQvxiMosm1S5ogss5y
5s9dWVefi6bbjs/yS/RTC73wE+QX+EK1VbusejDd3Ksk2DZ4Rh2Yy7Zz8RdT7+tZb/jtJuxT7zJR
EkEUEfgZN+Nh5ZnaBUwhbzZ4UE0j2UA/3kE9qDaFXwB8yEa/yLHeyawrArBZ+5Tr0+F/PskE/h9p
nk8OP2P4fASLKe9///C/3gU/ITcUW6jpTQM3T8+Ctz9wN+SjXxz8LTn+i/T3/ucUf3HxlblxzDBM
gnj6scS/5cYPps8dZNT3VA/pcZhzxASF+kiIilCYWIkgGf2QHofJLmRYtQ8WioMcPIaZSc/Zcpi4
LBiFxX50+GWsoRT2KVvO4Lf9TCjWGxYxh4lO8OT/JVsOr5kky00MKz8QPvyUINREw9IbL5Pl1I/M
BEaJaJMiTfp5BeHHuqAbUGqMzjolSndjZCW9d1u/By0mwP2hVuFWPv+UhyTxfsKUkkb/gXxDajfM
NXIB3lhRqp9ex2K5gyBnrf2oQ+EWVtjDmLanPTi2bVYHkZULYUAiEDLkWujIzIjVdaHzjjgI0k63
AUnraBaqzIdwaF7mMC71Ciznpohr9073q9azY4N4ZJP5dXwZaYJCtrDRfD6vpVYmFkPg4Z1XppnL
TZ4GAbaQABfoEsJqLl0YMdSBL0hVu50FX+IFDqri9BsSQtOsknuR4RSQmZI2/PqFOeSjPBagRayV
+J50bQRmXWlda7e+l2SWD4FWSHm5rFI2GABlnHdxFdX+ZZUy0mqzpoxNpeBtYYfUyvf0FCKskMIL
8I77UAewgihQCENLFSNu5U0UhavGTxoI9vvsI2uM1AppDxpWSo5Lm3Yk0+aFdKPvRDUVtTRmxv62
9OokSCCv6pJiCb+nAmot6f22taAox3S/wnhcBXMY/vWZBY5EQiF+hLu12UBQxKnNBPKmzOCdeVWB
b9fc0Ebk9BpuNLMfoIz8Gw+SXXeob3u1gFyiipywKLJgXuqwZILd6bT8BnHMyp1B0YF7kZiltAlx
6acU6zB+wHrqzfIQ/G67SpEUNryWrCMoHP6QGjHtLIxymdsZhuS0rXKX31Q8c5s5hF3K9oNZkRjb
vhaGELQnHYJ0fgGf6lkVjaLKwQoM1Yz1pZFd9a3Sg1lgdCS1ilxlhtNRUuWQEg5lN/crv1eQe9Tq
9MqMc0381HkDYzfN7Jsos9oyMlMrkRD2gRhAwSEOXgdeoG0Sz6Cdk8CvpkGMIst6kTnp/6XuS5bc
1rVlvwgRbAACnLIRpVJJVeXqvD1huCUBdmADsPn6l5LvOdsu+9lxB2/wJgqKLoskiGatXJmJwPIp
NuGIiq+FFarIlJh7Fum6JizNnbEpzoU2WKOVHBtvB9ra6JxRBHIfFdWeyuaKzf0JW8IWxYlg4eUv
LSOht1/7UIibHDOKT4HNB2arUuAReCuozlbjfA5ms6Te2qsU1W15U20Fea9psz5a7vvv3GEsUpJL
Fo8Vne8dvha3GAEq1hNjd652GmAQUy2/1NSrnsgAyHhuvTJj3iw/9TYosoUgSm0cofdAD/M0FE2b
eXqZUk7QzJsIOg2OSzukZT35Rzq4/UkWvRNvbevfkWojSSjJ8lQPgZfNUnTHhvf8dimdKgvzuUkK
F8Bc3tPmMLBifgz6Ik+Gia1xo1wF0Nv3Dk5esBdn7fMyKkPJzuPmf6XNvH40Yz2cKbH0oTNz/oD0
14tb120fdGsLtAdy1bm044PoCvPJ1q4+GEf6j2XljDKqDC9Pol7wh3UfYBWe3fcNTI33fq+qQ7Bi
qCDrq3ZAYrt9JVQzRo1AsjzKotqTcFjTAQnXbdHlEphJ56p3NWbIu2FT7Yd2oSrtTVjcB8HAMzOo
POWMTzuYLIl0W5dhPw7euKdGtw+hj9lFIgQ/+eiKmSXjtqNbxe4tzclHT64LfqrTL1bq6V4YZXZD
C5ih5srebaoAy0E5NeaGYIoZk/TeYZNXRqykzbkSpEWmqpxvjaPax8E049ldRBlGF++SIDJO4x3o
uJFXR2/jabK8BlNjXQPE0WWlUaOv+UNo82a3rkuReH4D0M0PbdpYHaaq80BwItYHz8axU+QpDHPj
Tsu7LQCgEOS+GwdzDnrKtOp1nwNXjr16DrOqEX6K/IVEbgMsNJIgDMUAttvPxvUUeoiD6dYx5aPt
huA8LGw8d33ZpTnez96Tmh3yploOnp7IjlaK7HSJzLmX7rKv6pklovGWE1FejdVqbTMxFQb/N+RJ
mzP+eZgpSautl7eOr9ZdM2iSApXU2Sy6IPFl2MfwOh7OYpi8ZF51+ZyPNSI3I9YUYmK167dlySZF
VBp2jX/DRDPFqsEYC2jgJSihe5kpKT/VzSpexGguYIxix6lc+tNUWSfztnl5AJVlOKMNAB77rVJZ
NXddFjqOTJR2A0TUm5eGufAyJLUhGGab3jnNBTMdEE+Swm0PvdetiRvk05lfQBFWr+amrJo8Aoli
3k2YN9Ol4H7ioAi33wKweIxb2B1IF16MBUFkC0b0jhZbnvVad3FOneo0rYP3pS7mAZEtMkrN2QwI
vGsy4ZQy1pWiCWm2MRZiXg6kkjRVm1GxUX6f+tzgja+rPZRkZvu2Me0OnizuLXFQYmmMCl85b4Ln
ahDeHcm5SbBg8mwOVb1rQBi5yUlVJRjemESnNU/rCauFZuW666kvvpXUKY6udKod2cjwTgiw5Rxm
XOTlI01c6/ZJ0Wx+Um2iiJs1CFC3DNUNQushUdbMd4LUOiWmsWcXM0e25apKax7k8bbYIlPUr9NW
8jZtnM3sGCkVmH2+XPay8G0MRqG6saMeTzqsZdK4YGOVwM+TBdXJxAfJKg2NBVYNpG87Fl1QXxZc
J0UivyRNYLsUzLbtYNScp8HmLjG/VJ15qIZ0cTEyGlCedqoZxmRpQ/RhOQwAa1UbB+1cxVo5Jivn
5rKAIE1Zsd4lbuEwlEBd9NJGIbNbcj+u1BbKaGYToGDrYA0dnPpWrsa8I0SRmCEf3m/APg7TKlFd
YAtee78h5R8wzYx+SPY8HFnKUAVPZRuYbKsCG0Z0rcaP3aD7RDmWZshmfRrVi5l5THpdPtig1oda
iDK/IGzDqzbdtvPnTZ9preZ6V1HqoSxazAC+x2oc89Mi6eQmjixqsytd6Cn3i7vM261AI9Xx0gPq
elooCIM7xJfDlNBBzycs6nUX+26JIC6ga42su/eMRKkndHsvage7slyjGGPICiCBC/qp2Cz1thbO
Cf8PsqD/j/IbiBn8P+Y3/90r99/s5n/+z3+yGwfcX/e/+Qtyi//JbQSHd7+HwDh0kVJcs5T/MIF9
F3Rf5D2g3jnYPAa+Gf/NbTwKCTo4whfNCwi88GP+3+Q2HpjHP/KAKcznLzHSRfqEQ1gP/ZzaFDM4
pkJ3Zg8G0pT0zSDvQHxVx1H3d9NiXfAIyjKTDaluZe64sfH6C3cNga2+p3orj54xZzJVI4rVwxxz
NrS3WGjjvi7KKDTteJiAT4wMJbnBafssLK343um+b0f/GzYz2uLHR2COd9nn3cVuuwI8ZrCjf36E
vi+20G7LlDnYvywe0e8r0ngRyU0dtZ4HCB1jwIT8C+9I/ZdrX1O/H3jU3y+OPcxA16bQ7wVvLj74
CmBPw6Zs6MudsF2GMiN4RWuZ1p6LWDQv7nSgSVT1bQy2hoFK5b+59G+e/bfXx2sLQS5HH4N30c8P
jwmz0iulE4ol4z2QxipxZ3eOxxazPC9IPFSHXs6YUMD6FQzQ/l+u/6b/XJ//oufGdsfolky8ef7F
TqaqGRofDMMyVoN9VwxtGfkrgGaHliLyfVSKuAAuYkV9CaJo1ICB6KRtg5zC1wP5S5P8/o58yi+D
yw3fMtunpcxzX09TRjoQvly1lGnr0h6W1n9s+DeYAB78ooAGKCAQvfiIfH5u+LEQ/mj73GQL1o1k
FZ1KhyVQL0jI4iqYihunaPPzNnax8BBnmJnM93wYlrjmvXcLqKrM6iUIjkoiK/rzvV3a/Oc+ybyL
Jg7buMPFFZu5/XxrrLeeX7qTycb+C88LsFlJ+RmeSmBh5k8SxqNxkCv9l57wa7MzuF8Ch4HTHGwZ
gzcYSV5WCkyQzmQKpACwlcM61qA8p39+tN+1OsxP4a8BNSZy5su//yBbcMToKRfpLLiyi0g2gccY
umCMat/t/9KPfteKP17qzQsGTFX0BatNJlYZoqptk8KoL1ohBfY5HaPVLxNZrrCA+FO/8t8IM679
CvY8AcPuCCE68JsJeS2rQMwzBrTHHROVBLy0sHGOk+TNbtOoE9vwrlSrOWk9P00cCdXaXzjcNIw0
6O4JqNl+OiuSkTnwEPdz1EsNyuoB5l1hoBoALnPbs8WJrEHGkhP5bSj8LSO5d8rXxcbtUHwbEW3s
1+p+EN0aFxVTkbt68lZEdTE9uIZ8oD2T+788+aVB33RbOKvB/i5gQNp+6bZiLAIPdfwpq72p2rmL
fPCn1o8QClcJKe3D5AyAfSyyEhs+jTUFO5Ku93NrebIszKYBGOrA5yOHhG5kuBuhTDEn/qrGpJB+
1Fp0Fs9aJxqHrY9rhkoh3/Z6KaO+dxJ38/xb5lF1WsbPsmlJDOq+s8/fr8GokMOZW+Kp1z8/MpSP
v3tmrF2XyQq7W12X5x/6swrroNpYPWVdzxuoY7bj3KuvC0qh0Tg/b6qr4s0IgiyQLft2RXMQ9m0N
x7MzyZ2GgAGJ9pcWud6t4/zjSVA9Bu3+U+abm0q/k3HI3F1gGILDKdgVSFufQpPvQ+eTIqJ8bpbJ
RjPHOkl648UeZrPJNuuFYeJEztQcm3CcIkPwb1Q1D4sVD2Gnnydz61YotbRrHwmfn7zJcQ8tQwUW
aHwRxn7JvUjO/c1s7EOh52dhj9USDnGHYlDS0UdInZ4Fqx8HxaAjQLkBwbxBnQQak669gQChjAcK
NcDGtZ903ox1lMoXGQ/C1ZGYlh0ymWcQZe4N+B1DANKRtCoS6/x51Z6OiW7X1C36Bm0HpK+68cQ9
T9agIXurzRMFEhDPZLorZnmsRtrsFv3cS1StgMb6EYoPN9TpJ0CxU3UR/oA7Zck7t+NIN8PP5cA+
d3y4Z/Qp6EZUoXv2AZ6nTygWvedNWQAmWw6Niywrh0NtNAn8yGDBEyiEBQFykBmUJn6E+QpsvWG6
q8v1L73q14nrsqUqjNYYWJ0BfD1/niMhZGCGQQ+QGRCldLNkwlYkduXylC+DSIrSifO6bf8y///2
qtCZwbaK8ctC8PNVwwG9I9wqLLvOy+jPD6arvxnAFMtGngdavVZh8P4vo+eypPw8YQjGsRK4FzFk
gD1kf77kWIS2JbVB7EUBs7RVg7lNPQ5kGtPhI+N2S0Pn6ExgTGu23f/54r8OXLAJvUt4HkL17F/c
IH9ciArDrJpth8fl3XuwMHZq9cgB+BRQl8m7caY9J1/IzJu/NLPr/+ahEXJcDNqBEaCpf75w4+Sk
mWa0MzX8HGKEpT5oyHFdrMuhgld5g5whZnaaIhTHzyMmT+Ao9cfAvihgAn+7m19XfTSDcOEXzzi2
v2Rv7qaSZHMDHY7ZApJegrpk5BS6SsMCSGIjVozMeXTPI3egMKLdXZXnAILA6WjK+akLvDZjtZP8
+c14v3s1iIddJrDXI6SXb7pF33d0k5ajkoAN1WMgzakOqLuz0r7oYv2G4mgAfmaXRy4KI1j36tfG
796tHCydsXb/qRa3iPYjnW5KQVbgoS4FmUtD3Ajca3KKJ1d5p0k6/IxQxGbLHIFd3pz6rQQSA3gA
XOb8L818DWve9nQ49F4yQj9ErvYmFikoIQQKqDHjdAuzFlV+c3Z5DuGdNViU3aqLUaXvY+vTJlJg
fe+3kYKOzy4Dv0G2NjrBR29D6BLYdowrcES1npIgHMN0a/yEz3W9c1jrJFWR+wdDxZPjdTwtgnID
iWHFFBbehguf9qzDAxf0UPhYVpe63hdoo06WzV+iLwqt6y+DG5mxi7qgDy36ZRuoHwdY7g4hcMJ5
zCzKSFNZ7kuwBlEDX/db797aqY8LYLmHciY1qiXtEnXlNxAVEoYyTGoNJXuE5yuywCVIkACC6OBf
ZKd29eJZde+bpTeRuiSzIOntpvoTETOYV7W4qVsXNfj5Ev8EftLoAVR8ZquIeaBjBLa6EcVcpBol
oqgEZWwbGwYeJh3iOh/9xHPGx7kLvvy5T1+jvl86wA+t8WacoTQ206Jbx6wwbhUD4RlibwM1v+PN
DNqEaFLMCzqeQSYMXKvi0Bs9iCnZs1UTnMv/FKGy3830V4M76JE9lCHeTH1itXRemRmzsOE2m6lY
j6iSvJo8TIPeXW8lA2VSS5MDcCowIdTuXbN01R0P9SGk9X7Djd/mF5oa0+GEVHU98rBBwXQjYPlc
YhwFcd9Cq0/Mw4/Ivvs4ucYewoLqKO8DkaAxnvCzTwNg/2QDNyGG+q6NXFEBpBTyW91Oa5xz726q
Wb5jTfC+0WyIRAg+ir9ByFKB87/6zqH0MEUJXzQJLBfD3RKaBkKSV5/mH13ePQdGYW0HpM+n/tVM
Y+z3pbyVPZQlQ/FFuKr+ziL4v0IZv6Y3wIkcmC8gBg4cQBo/d3ow/HiVK0ynglYfi3zqErI5JZSq
iOn//BZ/M0kGSGFRcKccv+pcXvIPgedYV0E7gCye6aL9pjTElFzvMXXeC9RUQe0oo7ahZUxb+vTn
C/8m5MUzeiL0IHMPuPM2ce7zwmieM0zPLUuNVWNkxEIP1TR+9nyg/pvIIbw1UxS0VQD9qCNBbkQm
D071hWMNVSgXXygzMtv0EsQQnaq0k7s8cMu/TLu/6egBjFDhxeAjuEBi+3MbTYXsvVw5Y9aWRRjN
/bEb1Ufr1PcLYXEj5beRd38Ds65By5uRDsTPw+Ys2DUKm0m/6QKgJI2LRHU8c605O76TYO5POJfJ
FvDbQuRTjBqp3pHQ3wNleOfl4uCNrU3msMojv6P3iw9YuCwnC4QYgeYm1yfpzseJ/C0E+jVfw4vE
XvGXba85dd6GX9JMloFjNF4KRFPiaA7tc8XLKHAqGbNSfftzx/ltj0WKdNmdhjm/OBYEoYLkCur9
zG9P8+SdKMVVvTY4Y3L2oxr9Nw63pU7I3zrsrxk5GBZASdFd8UKwndHP3UCNbtG5VI+oW0yv80of
XI7sMC+hUymX4Q7pSuxCa5hWS0liyPHzSLERemCCPDwvmlg0YxCjErhzRHWzgeb7l6XyLT0FkAFu
ENu8AoOjMOZ7O2vMq2FbifJBBnnHR8wqFonMpHYVajLIG7+WEtGxpQLVdeRrfH3UtEigJtcpHyAv
xiz2zV/RhH9+XfR37wsRMt4UslsBks7PzQaiRQ4WtTNkqykUanRreSAtO0BOqaA+QvA6TmEYK1k4
u8I6RYLA8aA9gIhGieZ+bbLWY/LRX5avRpXzI2p0D2U+jueiPYbE3469KM8bZprbPuxNEuSszSQC
zXOLdSFUEIQLF6rAsAxhr4BlAiQJVFSdNUjLILSvY39qNTIEuQDhOYzT9LFeGFh3NfR6vuIvXl98
QS00raxbovZfLqfaxbLmD5u+7XQy9ogB/txgv2kvEQZBgMmYI5aGw8dPM3JJhFxZG/SZLVjsw+Mi
NRQkt7k1ZdwZ9iRL8xCQ4RvqRsmfr+z+JtaCTyDF5o8c/qjYlfPnS0vlAu4HUR9awprvUVKje0ny
PAM1pYpR/XUP8zDcgFA639Q58E34FbCbcvX/9zkVcimGCvulGvHLyqBbvU1a0D4DFf9uoI2NIEh1
Ujm3HZil7sdFtO557dpbRb3xL931N0A6aGY+0FwkMRxY/ptR7m15oTqDi098ZZEpygy61U9KF8Vt
U/ReKknYxmBXHpQtUFjvy7+M4t/MMvClhfdLcNkghYVvXj8ipXYKS9ZnEJg3sQ4Pfh4rMY6RVI2H
sv9fnxip0G9yScSUsHniIRc+5vGf37uoaGeKDaLO2jbhp87jKp71FNwvAG2gDxoe69bWibv04ROB
Yw26Yf7F52V55EveZ8WSh/eKfGyVU6amWQv4Tcgyrma/uDfedDu6PY2KzpB4gj4xqblPnuGxEoNd
ySLEydUtZAX8ZQTENDq5fvTK+nVc7RqDkq0+Tku480FvfRjrZkYVoWNYAR2kve0in9tJz6nUTbEH
pQG2GZR+gh6HpbO3tBjpRpwK9/JD1M0/VpxkysYw4nHeAc0hTxSl0JzP7EWGFwoZN/kplzVq2h0l
98yxw8Pm5XVkZv8BhQ1ICb75nTDQVNjgVfgvZnPVVwtcf5ihbjHyiSODeOhmRk7zkNtYQ4IFwVaZ
h+8UD9eoKNZjaeT9tq3uy9i6skToGb4H16rNfN4BIvIovWvD+gWRjDkMqtjOi+ccmYYjyzSFH5AE
VSftLupWbLUTYYVsX5ZVPTmo5ybNvIU7yJ3Wf0rEbc06QYzSsRpzh1cl00ZA6HHqOYYiuXuEDctn
r9TbZ6dyH1pR/zM1kuxaj8rTyo08mWX6otdxjksz11CfNnC0aLTckO9BVCu7FhnYVIM1IKthjZTb
LEEqLSr2tT/ebJ1GVG/q14kok7mXb9dTvNxEDJOXJvEdLs9Y2eV56rrpZgVMcj3lCs1uJjA66lbO
t+ry0TnUfj+6nsthXjLaIc/kInaq8tktoMfg9nr07wesVGyqZ2BygmlQc8AdAumsk6d8XuWpoDDk
mIu1T4u8gvBsAZUzCuEGcuz58GEJOmQvG4ScspjNzfVoa5o6rWvPgeK82O5IN2x30CF5Xd7fXc+g
8rfeyRpSVbFVe3Bybicwae7//ehbA5ugyTvzZixha1AtGQxyqj00NgtiXE2fl8ov9xNvsnkyWzTN
Oc0hLKXiJrT9y4o3sCs5L9LaZfkjFbAvWlv3lZQd5HglchmCMNnRmrybtEveLV3/AOb0dOpUS+7d
AdhxKKcsh9YhYQXLn4oS/ibleHE6uXxtEOKf1q1OzLgcBksaEi28mu8RJoCTDQXkpKS5B4mRO+oI
1lj+0NchgxB0qQ+g5uexC0bmTjmBeqCdVQ8AmC48a7kl2xoAfg9sefQdaY/5puEf5fPwpV5VnUG8
ztMJsqiXQI0kbul0IWGKbIRo5mWlLiCMwm6nluTbi1dB8IYdvR9ACxpeGngI4CR0gPVhAUcS9UOe
9Uhfnos8XB+DCXxG7vbPPchByVjB30JvPiiAnUGJDinxXTBK/+56hNB1Rq4RcViBwA1pQoykVn+4
5f3Gd7yvPvjgvt5wMQU3TVkH6N80olPenS1kqTHKa0MGnnvS4FmeLxhl5FWCQ0ENJpFqfffRaS7S
XXsPitqYhhseG4Sx8NmWbZA4i+CZX+HCFjLUZHFnfYJGdzsuetyN3tGFk1GB6nn+MFlrPhQLfQ+e
ztEFefAumD3/fOEcgvsEIQsZmuk0zh1oqbr8Ugbg5Xu0YMAgnH7XFaxJ7TiiQdupedwa87CKJfin
UQIqVqvBVFrI+J4tL4zx5sUHa8nXBMBxq2yWN734x5Q3vbcGH1D/XXbLsE37kRTVexag0H45H/iI
cmtYHcR2wbTqi258DqASjb3BW/cGinQN5t9Lu8oPmEjqD5BJ48+rR+V1w71wq+ClVDu/kM0LSDPm
wRfyVK4vmvbuE0ycujvRLM+FGfJnJrfqrCby+fqtplKe2rEGDzXvwPNpCd4GsNcHLDIRL4L8Mbx8
rFDjAhfa6LFGCTTRCpxfvzUTfMTCZq89d30Ocxj9SKl91Nu69bmm7MJ9cj4t89LEYISOj+BHu6eQ
ynfDaMfH6fLhQsccLZ3w4qKoJpg5QAM5tOF8A5IoalSXr8pM6lG2Oglm50PYDDbrxcL3cxC+hz6q
Qr4WYCx6FfoI5Xu3qOSn8Ste9Ly3ZIageBaw5Qo48nF4JNQjO6Ms10TtUolM9BPKFPPQp5jwgltG
hE7ZBFOtRRbrXSH69e56ZEsEMl1Vx2wjarcuPup5y1jdL40u74L6JYRIe9dYBqmQD4K4Y333qD0g
NmCibklAAu8mcLH2hn247cO14UcQMZNKl+DV8e5YuJU+Ut046TiqMJtXsN0q1u5Qoh0fPNDREn+h
/Nh7Qh+bgKKX8q28uy52HRh14F/ChgCg63a+fjDUDdwqdDJnHIpbGvapKFywMPMcysPpGJSwGVP9
147Yz0EOVR148PNFZR7a8WDqcgDl3Q2TjoOfRSfw4ZyiSFgLIW7bNTfeuu0HpBERozIlNsx8X3+R
VfWuqnI4YtTrrtjkV7IO2aAhUCUXz66R4i4Q99llTDsu9pu3ofiaq1uIkF+nXkVgkH9R9pZiHUcC
Ey8T/cfK4J1D1joB/PWAcB46M1BSeAXi6WoZNOiIIUlDb4WZXr11ut/mS1VZ39W8uKy6qCzlFEwS
HkHt+Co8WAhs7LMH4jEdZQYuODRFmNbIt9bK8+qJL9sEOm7rdzEpcgStXMzxABL44kw6RilURl7R
QUVuNrg8wUMGyZC6cbvtxazBPfTMMBQDP60atoO/1g+2jahBylTr+bAoCjr94sIZb8tGSdLVellV
BAmrUXLk61dknA9wkJqTlQ80bkCtTpHi+Wg2hKwMj6VbxMpOdbSTnW8D/VxVvY0Dxd4pCsm5GSnE
r2DQJj4DXgvSZzJK8Vm4dR9JiK/AFpwe2jB/F6xbn5BldbNRITIhTnMBGUGLBRrXd+KuVgbM4W2e
oO5uDtMILbQPmi5tyZ1clo9yC3as28CoG9aLPsD90GrnDKjEgqmZQXmW8A25ZzhuX8pZEhT/vMNk
0b+wJtm4JxBODcMgdivpT17lqASMkC7utX/vDMSHRKBWsXVVXHvv4ft3XkcQfyxDV60acCq9SsGz
r+zPMyftzllcuNNQa6McbiRJ0XlnRpBHwIZR7kbrhccVBj0e5V/JZHXSCf8baX0HthadH1VbeK7s
9uCMITJkl3lRHgQphXgrrtqp2Ff5JME8rJy4KOG8aCUx6cpRtAi2Ey+tuVlK8FQ3v8j6ubv1XPk8
bdsE0z12AyTwWwsouYDeYjTNV6HUN3/sKhgNtn1kEFlE3A67qsE7pnZ8Caz/oXc1CAaQC7N39E4S
FKOL0GKum5dkccIhkh5BA2sHBAZGwNKcjqHYddWoE2c29cnmxW7zgo9gcRQRXDeq3RCwIuqNxbLr
BomrLoL7dbr1Fa3BrVzeM5jFZXye72Al4icSlc/I7eej6bAuQaJ/aDwJIUgLg5TC2Q5jbz63WACV
XuUDqLt39uI3aGQJrnOvl2M1rwvEjTgapZMMRWgOsOE4Ac6h2bwV+qgXvztKjjQXOCNztT7WghJQ
Qcpj2EJj0jt8SEMZtgksE5tIqDaxF7cKYYoBLIOxsHHHAMFfT15IwEc9Fbf+MosMtZv+6JIBiKJ2
eogQq/4I8wfoBZpZgyLtmBO/XLCnqz7ygGP2dBeGUQqF+zIAGO+oiK/3XjYLiMRcfUZpQB5Vschj
gNwdJjAjHBEH62G6go1G7VTjkfVgKPfNhfYxLFtqpTh3VbX3YM+XjnnzyRa6TSHogXGENd3RXBqh
UiguhC3MfUhOzLGE7AgibZaVKLY3izcfGlEAy8GaGREkgXBmgAbHD0aSiNDsVw3ayDzDzxPE6vF4
/UBdcMdHL9wPkH8sYyMPA6QxoKg10AbWEI/G/cUSSTLyOhAoW8bLt+sppOC3suUq3YbmKGE+etya
sj2KZfsgGIIl34BYBiBKpyYI+qjLt6mL1KWVe+xOm7h6a4+4vRZ+kxjzU+MflMDCf/E7gRtofbw6
n7hzmW2snPZVa94Lm3c7fMtvrh/dBp0Cbd2Xti4aTCcMPqiXf1R1iKnyejgzlQKm43vYYBbHtapK
SKpwFJbbnsgAWdBMdyN1573UNuNDTyEHHfrXUo/L7vtXUob1EV3KxNSHo41fIsuDq0hNpDpeP1bC
5HHpXmEn0Hw/LSYqojaAlRN4xXW7m6g/ItfIQQA0htwMffUJ7jUgVwNXg6+XrTGP27NfhctNCfVy
LzPRDlAit86MiifWNZej+0C1QvYu3nikG1ntXWRwqTdTHm81SaRwxKkGYnWqF11FKnT0rifawyCv
QNgY+bAryq+bcPMjQL4hrSvY0A3tQQW9s2M5Q3INJfkKQVE8V0JEFLUH0iNXrSvn82wgbHVBAo9X
J/yyetMOyowlrXLwt+cJ1jChW8Kz5GKnIxqg3t+NaeBO0I3Hq5dOcD0bFjBsia7+WdezVz8n1rsq
9XNAFWR1081xyu8+T37ZuhgUV2OewAgfhJPL718/rle6HjkzxEYqrMT3f/1+ne+f1//aEbeNGwMT
me8nr/9JX2/335/TAw8Sb4YR4b/3BtI3bv76N9/vhK31K/M2/v2W/v3DEnKWdFnoawdRE2Luyw1X
hO1HtmCZLjR8iLxlgj0WjurL0b9fr0fXc2/+DlQOuE+Y9vl6/voxF7C2A3f2Pz8Flz4GA4Ty7noK
xotbOjTdp3FqkSqLvIsgIqHJ9eu/H5tCIt1tPd729RBz+v9h7zyWHEfSbP0qY71HG7RY9Iag1gyZ
GRtYikhIBxwOjaefj8yaqbrVY3fs7u+GFiQjorKCpOMX53yn29vBiIa/sPaVQS2e1I2Dya3G2lTV
x17XbBhjrruUs9Os8zYTm1EYAFpHz1/o913gmE02+OD215hh8Rtjw4G64f7gQiTxLU7JJlfJzhLl
vMQzbF3byWjWRVSOJ9enE8d1thaC4YxqAmNjyxbwFwIrMx8+C33UoQEJ1qf+zPx+qXVse1P9u0/r
ckkYddBnPwvvKxUb9FoO8kUtZi9sBD4dHRDKws2Lz2Zsz8oxbwhWkH2OmCCiJHqvmNgvNHfW1pBv
PgLv6hg6xOP6ezTGxT6CMLTyTIPuP2pfi4yWrlMDSGY33Ygq3SVqdjeE9TyXLeKicq63tFbXebLW
MP2mRRNH0WJgeGIZ7bGAbRP6nQ4LDbWf5QI7zG18NANL4LQKlgrkc9h7QoWiqL+nzwCEb6kdmQtp
QRrAlmVV49XMql+t7ayE0CCWTOln3xvRJmlpPHyrXfaNvc9mmGsO3opoRGFBY8ewiBkLEzFFhdTS
lGK4NoBoHIUlv47dpdPLpyivh42KfR+imR9cvb763pdZssr9+qeMuxetradVpw8SS8l4iLPkm8jW
mlAer+xdlthBq1KJWokaWlNVBodYoU1IqY2MctC2nfnplpGxTfpXDDH1E04gsZBpdNTQpxyMaTf1
FWokSz8GQQuHIsjSMO0qHK21KJcdzlcuz+dM/qzsGMsHLfDacOJ4kTtVAYTFcBe93nubAOzrQuT6
4g7lDo2m5mKvcsZaRn7WNBVvm2j+ROOYnz0bfpGt/IPoxxQdWT/cLIRnqZDv+G0asHjdyK6jo9qx
awARqdw6va3vpjzdMnp60/gnHBxGHwsZ9awBI7AEs13Y68rLsNuZ8hvdbb9kh1NtYs/sLym2n46S
r9RYy8uujcMS/ufybnhEkF6zURQeDWFF784ITKwU0wGeSF9oaKZNyppokbGXPUT9DR1TQGVCbYDU
4OAq97U3/WaRT4tJK5C46MusE9puRlAfpmNp74RbymOZSq5EQlIHA8l98H5mJomoopKvXuZyhZ+t
dAl0UB1b5kMNvqOFLXyFlwnYtT/4X0ZDFnv/e06c/KWONlmksnB2zHMXM2FoRi3d5np11g3UH71j
cPQn8KqyqRdr12mCDdrXYJnk9sdQgNlqbDcJk5R6v2OBS1sRzkb6buFfxW/YOcusonFKKopUFZdF
WNTFWtMKYFX8fyy9ahgYY5XTppLd1TELnJz8Elga2a7rGnzT4Iy7tPBXU1nRQfrmuTBZC+e6TWnv
ug6QNA7mQv9214BJyIqZxl+Hvo6JfjH/Klkla1X6VatAbw+jDWJu1hZU8u5GuMi1BL622AkEHyN+
PhhbUKZG8iNJo/VYOvWKkrvCZxV4p2RI4CZaaY39Gjmno9hJM/c7onPylxLBNpfOu59NjdNWVdW8
ydo0X0bm8DNNq+nGCYgQpu+6harHbp/mWb2ehj4P1SzcnUY3Z6D4PuDZusQu/iKjpwCzdPPN1kS0
FvhadpXROZRAWrCd+uhQY+VaxkGWPLej9RO+aiXPTcYeR+vxQFNHZNe5MoJTArBMzA61mRJ8tO+f
osGqh109GhcvVjRxQS/YUXob15qQZVIon+r7zRBmic1ormy9fesF9kar1bEJZH76fWNyNrZW8Cuq
EwoslhArPRhY/S0MZqkbr06OII+mo5Nmocc60GMFyHAQnL0z5N2hQTh/oKEcl+D+8CrEkapQ0OEZ
F5xU92rS3Dgq3gWKyYqZghGRWunfaVKr0vO27lTiOk/rXYs9C8rrN9vIjFBaMmVNnpjLt6Yv3XWB
CIvRVhR2iZ+s40rFyFw5rbUJiIwbDFtb775N5ZzsPIBWu1aEWgQ5m+uKueLRlS8hmcnOjEO4TWmo
45k7pGCSF2WSrt00bn4Mov9h6mOY5hQ7pQ4UUo2lQZ04fVamtZtcazPlk8ss1F+MSpNHVM6bngr2
apjxIqOXWXRINxdmZ6GuUfOX1IxhB6bl+9xmpyRiqQHDK8OF6Wi83TB6iK7Cl8zeGeWVml6aiFO2
SFpnxbr5K8NGJ6S4RbuD51wbZ5NtTqCgam0CZd7zAzijOj6ZAb/T4ni81Pz5puRCmTqsZQe+DjdU
Forc8NZN9srIG/NRsO5wUwezH6Cs9QpG6mkRenI4D3HVUDEE/moQ9x7LL/DwF1road14TZpDO8GV
ByZ/yakA40JTN2XJH2ke8Kaz+/wEuuBLXmfpZmL4sq66fu0wNYMd58fLFL7ASk2Q2uvcOCU2XUgF
62iohjsJJ2NlwKG9BCc8rwfV7/tkNFcTk3pMhl16aYK7n7B/MuYY/VxWJ1xiqR56mRqr6SuWDvEE
Xg5PYF7aoVeWZVgx8lpXNgI2IFMQYrp5B6b952DEMrzTNBZ8JljwFNb3ogjMjT0ozlhmXVtDzdGq
9YZ4wUJtx1xm2jmdyg+N8sK+ldEOw+qMKmr8rsHQONRtFhzHIIjXBZpK1Fgmy7YxqBYeur8zowD9
mBd1aHRRdq1tethoMi9GUI3+Quuq7HrT03Fe5KxXt7GT9QmnrQ7L3x1NqFi+ulrRE9AM8SxhMRYA
WK9oFMpntPH52i/bdml0X4EsyRcny7rTmKRf+bjVL63fUdY7SQns9pfZZ+JL2vX1QZcaEQ33uyjj
xLJ1zXxv9dW4SwpmDLUXrweM67+0tDj4sl0pvKZ97XhfxNTEdxEgUxKPXnWqxotPOgf2BlIUNEZJ
TpRlW9Osh6UHw/5i8WdeOKDWdkVJCTnxizaBVoDlSj6csd8Vmd/fpJvEZ3am53aU4iUtui0jKAM5
WvGrddo+tDoVr22h/8rbS4aI/1gP3xlINKc8w6YF9eIYJGWwz0Rnhw7O/lWWjjvdaDo+XRAJY63r
DxnLrAEFzEYg6mG3Rdk51Tqc4x7SPtXjqowjPPrS5WinTHF44+5180fqd8B4ewsVXmys7DSiwY3a
D9Oqzq4pqrNjMC6MRDvunGbeDVm5HlPMSvk0rzWZuNce9r49We6Ope22b4cnQBbtecoUKCrT6Ney
Ai0aA5lIsZDv0O4lG5KLg2NRU8MO5RdFKgEVUspuzwi2QprfvVa3dkFmnUaLMYI1WitQDWrz4CYX
7JsWVpPQxPv2UYzxJ9Y6BqKeN6xw8Lqrohw2ZHZg000IqIiLtkPi73ahF9tccKOpYJ4w2lurWns9
WAT2KNml59Q1YGvc0tRxFnokvIWQmb02y7tnmxUYQpNp5aa2Be246bazKqIdUp7dDNt4WfgFsipO
ikG5a4tR1dKpdLlTuTMt3Gh6S2rDOVg4FhbCRMqcjCJYl77Cqtuk8tkoxKpxGSlXqFs20gWbyaIq
JWZFcG4xHl+YdTMtPRZvBswTTqQR6YfbM/jokyffTogQqEAsBp+GHfW7Hge401gO4ICUom8ABGvS
ZYcSeu469rmM6gITv2l3JyOHhSC6Wl/c+8/DTDuL3DViSeCkHyYj1p3tBx8gEPsTYQpGkiXXeMQs
UnQ+dZKrC4oLEgYsSXdHRwsrBbG2NdblcZj2CKdp/LImR5ALbN1K0w0iTBTn7riLcoX7s/Gm9VAG
+XLIr1lWe2cF1xHxyfiqA9TOlPZujGxlPHXLAFisNWv8MVErQnWj8WS4dvSzaF7lyHE2vDDRVtnv
gFSjlZZG2oc7/Iy80n03sh9yEsA3nHE62n7v7xRMdzI6oEqkeXJKShwwhl2+CnISTlGbG0/98CJz
EwMEsoRTkvn5WbScJIzyNzmCk5tIOsZDReqe+uLsAL+5xT6qaV/EEHVF094wxUe/pkJ5Zy0FyNI7
iFddC9Wor/UQaBkv9A4YHw/D/RFXOZA5O27Xypu9BWVjcA70G2sv2HT6NlZVvlXz/CKTNjuyopie
lE24wKzRa3RAwmvH/lI3s3973DC222a5+Skri+WdXoC5VF4aUrtjBoqnF2z744nrQf9k9/o+MZOP
gTExU+ueDU2CKo3omuYEoIwskVFTS9RA/Fmt8lZZuRFqXjcwGu7Ysc+FFVYF2mdfDv6OikEylYvU
1ZyXnbMO0C6ubBiOK8/Vy3WXiOxoJQ34aX8+lAyKV6mpW4tRZ+ZJVgjrHId1c+0kG2OKhluObmRg
SVlno3/EOzrugxjxdiqHz7QeanZGs72qZTnuHRrWKk3Bo2Fr39QiNpZdYsZrw2esaBzyIpbPpZPy
VwotTEvAhPB/gB5cK0I9FmbqUL9HELdbImiOqV9e88RKtwkLBiagU+ha8gvLd04Ru0zXY5aJpZu2
08UCRBiyH8nWZhF1q7LLSFCYWAYZzne0qNrOSSSICCPdP6JbHjeaAv8rR/4wskrFTUzVykV489Lz
id9nfdPhItDBwqf+1zKKPzXMm9fCspBKlnKHmKpaTJE1UDKWoGNyIaA9Q1GolMnmuHbjnWhjsLyi
jjfe3NVbRw4gOl0md+BHmL0m9x1/yu7ZgYwQNZt2oDqsU/8LFKlTAXJgMVsDDDovlSxFyi8YY1ve
EkG6SjTj+2Tr1L9TMexbeuJNZvjQDFxxM+dOnUWfjpcogqwwwVOAtelAG7K8DewFeM9utkA9lLxP
jWZwSBYATzQEfJGfUQplMH8kE4mLE38LzF+111vvQTWg63OLr5WGP3S0x+wrc3UZRrzFBtvd0Vi7
nN4Y/obEqpEMWGoN4ulFGJk6VZQUjkg3HWS/hc85usMCw3Rgk7c9LGbTeCkTIItRYFrh4A3UHq3v
rtO87XZZDi27DfT63B104X36nYl4s46cpelML7Yr7F0HXdPXG8QKJiJkUZa8oi1JMJWPTqBD8IbU
pnWgIrkx69r5p2ujwq1YjtM9yopr3FRvIGqF7CcQvmMGgZks11FWKAwLHpJ1uqK8hePRIsJjrjWb
vPoRGUaqK5c5jKs6WjUGyH2cHlu7lcGmIJ0AUnG1lfYEwrmCYCzRmZKFM2/7Uko4mIjeiSka/Jjt
p9y4dmX/GvQd/pFFzqSf3CjrSjgZ0Ue1tq30YpUXDK7MkfmPG3UnJbSvoxh/xCazENHFEJJh8ADi
tY1dpU2XuYd8KbVcHY2q9ZeoqQQLTZaotWGsS8tMQZ+T4iQJCstHodbW+AX2DWWKt69bwXlv10vl
1jWXei9e2EEmtxblVDoNq2oox21r4ZB3IxPJJSMZagn0dXII24ptrqgyf5FnyZe605jUMuOnSUXP
IydaudE/F2qe9hJaUh5N3iF21obRoB3XmnLpkc7D6xq04IhSc9FWpbWB1gumimvUvnLan8zD9Y1v
1c0Co/SwGliyFXn1jTWZu5lii7GWhrWGKmgVm4m1SF39IJy8XIxWFz3VDJeg/gxhh3vhoPUtqKiy
farzBMpAHj8o3vZzW37zTLvYI4PtQShOxrJOpLPt7n09OGtALqm1nbD3hlqKa8FhFI7nFoiOVlM5
Cu890QKf8aIsN/Wd1VjLGRB0BNH3DvngxRrxNSh6E722Ln1p7LHfwci29YFaFpG4usOCMULZIVB6
62ijytmJQVwDr62OZZkx+WmUOnseNafbjkcOYYhzUR5cipQ5SMpsLc0gdY3AwKmgCIEoLcQyCcBz
38yWNl5+lp9ke7Uq2My6QE4xLvy68sDgAPHsvPnFYFN2n0h5e8MsxNLuwPKYPn+4QU60/+TGMfI0
Xup8bveccHt7cnNMN8O3bjCNMMsqLWwsxnvJyo6CZGXWlG9xZXyHqFWw5Sh/NjTtm1GSxaZVn2Xe
JEckdj7hC9nPwbmPusy42ALGDR1/qJYmLsK17UffTbO8RGRqMbdlkD2Z7MmaBPNvx7s60HR3Z5QJ
ABkQk6GoAD/FrdQOYK4pZLEWhnNc2pyz4pM9L02WoHyJ5ozrds+wyNcyBgtyPEF6Y4YRZhQi796w
m1rl7XOjNULDyXh1/JqtaCLqFQZ+soysb8rL9DXQ+nw/SrdFyG+szLTvdnWZdTToHCXUkbcy+mV4
qrrptjOhhvAJH5AwktyYTyY8nQUzx4CGGoFqgG0ktu4XVhHsoD99bQuVHuJ2AgLmgbWp5bHAWRBm
bsWGcKYf9htkWAMBIXFFPZBCsdlPuf0jMhjR2HnLqwy7qPKGfuE69/iDPrgznrTv5J296vf0NEaO
XA/6yYcAzP+ePRJwZZd1uxQRkQMxK8dLMCVby0PSxYQWfvgdMeixbMkTl2Aav1oMk1HtfA1GUMbY
b93bX/VJ8w+AAwMMrEO68+xzxZDF0jhxNO0WGw5MCTPgHWBClh8K9W550bDH2Fdt5Ky7YcX6abRd
FvpWLVGRSM59uw0OjxugWD8lszVmf2m9ZniR7gi/II5K2sdEWd+pKfUfhbJvDrxUyNC1vzaS9OT1
AxiztDdWjIT6dRnR/+A44wVuooJek1yEtEjfs6A6z0MHL40hWCbv67E2fmmRs1IwFdneLMWuzpti
H+ux2pWjc7NKb9yYNYfWnNes90IuGQn5jAU6jx8t5Vqn/PeoUBTng5VvxtzOQxFo92Ae6zXzyq3o
mm9m1eQvkpHQhnUZCo/eqs+iUy8UVdNu1AVSgrJ4K6mRpqS1dn2g2gVG8FXk5bRpMmk4kQY77HMG
ppOPwb4G/pjATtuDGmZzN0b0hrWDwbzJaQVmXBgGCKgaoMERydz6LmRflWPs35qEID9tlDqYtODD
Q7gW6m6McXzEe4B1qwuBG2/BdVmHcYpBTtOLtRnjtxwsAoOGwVgri55mrvQ7XZ7roCc3ImYXM+Ua
hH0a3ZMb3GNhAlod/OW8xtHTuYgKd52BQ1zZd4paI00mNEkZneBpb/XRDvYFtfSuL3CZuxIIOzF/
Z+iY2naM1/w76Mu17GmqvBK9zZScAyyD0Nb9tRkbwKvYU7KCGkkulDatskZ+VGOFjm5nSwtk864t
22HtY/Fa+nq0wA7SM9J0vxR8Vq7CmBSlAiB2FFQXIbWzmFS/69y8OQdxDPqAQJ3TwOcysYAMO6JC
bDJGgBDQwiX5OWntLmxAYh7ziFDGqW/NjSoLTqtSz8LHwe/3dJOeRnZU1ZpAApPxnE6Uinotr1Wc
XSyToe9s9xCPs/7Ai+nxFmo5yKXUtzLvTkzl61DVyn2OyBtZJsp8rkpqlGhAfNQT9YN4wPheZrK8
pl6z6gmQ/OozaAmxAvFPwt9BNp+w3vR+2/afrWztl9rSQfRl7UvZoJ+iHzbD3IqLN6dIPivX7T8r
4PguuQCLWaGHJUtiZ6bzdOw119o15piffNPezMEov3IZLNEgwgnP3SrZdxZxHkE3eeckR1MSxZUI
x74Dn1gXO41VepSaL00aPCVi5k2k051PlSVDDNITkkVB2J7i+hFlrXPpSSAIE0AEFaO8S32/mXRR
4JZV49UeB5P5gG6/zqjGF8nwhk8uuPe4YDWG4jpJa9w2o/wlgFiHfubVLk0/giJ7Gq9DYMRnQkQE
64anMqLzZXTjHRzmnEsfMwPj+yQLTRK5VlrceUtaa2dXNyrFBIC3bZbU/QotbUZRiw6ugqHQ0tSZ
g4aPN84/DMe44E7WNtg2k7WpELlx3H94xuxQkVftLq2GeNmmKl8RXUKMSJkAWcTr9JyL+RcxDGHq
9+WLHXTWtqaPXuR8lme91y/DeI+H9SAx6vOA/zHNiWZUd2GL7XesVufoACiQLcucHjE05tC7jzHh
nrz5LIGAJLi1RVxdBrdS+7znXYdjqDn4bqSfertszmZT7ICaPluOxvgZZ87OV4qCpnVC06PiMoLY
eiUg5Ylhf7vv/WRpYxFYTFUcPaMRfrMHfyBspM4PtRsVN5NQJNh0ATmoVsqEjGneKcgqhn8mBt0x
McWRHS09luy3IjCmdZe15q0aH6ZgZ1l3hXsc3bg5d7p+Mjgzlk1XmavifhXRCka3bpyivEPbNLDA
coq5Yi7YtU+xVum3ICEeZIPZqvhBFBOAulFvrk1/rdriDpW3NRrP3PiCMBEDt6FavGDz8E6/2A+n
SNr+VwtQJNsfLooG4x+qQ4/tUhyHzCy7b+WYIV10pb0XRvNBR6AfTMU1IUitlY4d3CNa9NCiJ+dV
4XDKiz65Qq19IUEByq+RMCG53/gsqEBudLeM6/cVG8TNsIhpgBFCpAAhYllmpId+CrywrfEbNXfM
IbksvGu5iVv6bW0ehm3RdZu+z0nZCpzsKUIY5+r1yuNcDIXVzweXAcZ2cuOBkYzYDxq2QBlY8ZuC
I8i8sImOvOolDsaaAbSdlx9FRCECrCO9ibIzNw3b0Td228j0bkz2XDu/mALBnWj34JXlm+ju3TN0
AdVvNWxDJzvWX+Ghil+VVXMJ9Jyr2zHp6xud3xr51pmtEFm6FEPQmqfVBCVqWXXiXM09EWoxLXqV
S/2kM+tfxHn33CJQ5u9apu9JzXin9vGLDZNa28Zk0dEaoUMR2sP7PMm8UATs5BB36oBDOHOiqxLu
Nz92q03i9s/kM1wUSTBvXV6Om8htaNoi/jPKLm6kg/kH9vQAQrMhY05SRNuSQGH8elN/G3CXDPgO
vriKwWeepzcDtyGLEtNd8JnE5RHtcP+t3cZ0f3b4FNxolVfMph43mWN4Zzu29RM0JhD3GvugL4Vd
kyNV8IY38lL/0qq+Q6SW+AdrQN7XNYkHvrkXJ5lmaLcdp3tNeHMz7M3fEFOB7HTuLdUceztJDtAi
GAL5fWJFNKWGfkwy0AfSD5y9ac0djRwRCVbDqh6Q8g8fqdBrwwiHasCpQ8/zFZqKYXyCq1odtDb6
JAtlfEqjbF7LEqFC8JhXlWhMS0Cm7G4YX7mE+x396ZfnaeO4tCyUnUBljBDCXbep27vrIM2sV2ce
4CmbPbkhUW+91ob+x11Xcr2DFjetVdF3W71CFl6Uo9hNw4RZQMQfU2elr4V8grtfvfVmFD8N1oDm
IstuwZBoF8AHG5lEL0x1piNkyAR5XuDd8jJK3ozHLqIbSQci8yfA9/mSFPOxDRyPcUo+veQVkzZM
ZgdVIMKgzbHISsESFQeq/jJHrLAwF8g93sx+oxQzhwA1G2CBjmCUjhbaQYRd3uXls6PGTSMGH39J
UZ6dCR9kabHJnZCar3rAgmu2uygqnaY6m5X4xajB39TEk2wCc7B2VOR8JCg2FqNgwR9NGscMlW6o
t+O87gJ6WWrr6eRS8IeyGnrqO83YBobdXvqZllfmsfk2sXtoO7974h/2a1IqWM7IQ1ZdngzbEhna
QrV5dET23a7YarJgjZR7yVEU+3nY9l106GMKXkFEGi8nA8KYQGTy2qw1gUL3S7FhXel07SttZYfl
B+AyZM5VO1b5yn6fHJG/1LGmXqjf4oWuFfCZJfXRUNJjD3M7n52RQVk7ee+dpXevSGxpcT0x3Vjt
GGcy8pZd7mUnLBwOG8jpQ7mtcXrcaL3BsgcPJPMLHmNNtoU222+I8jvwWhV71HrGU+TsUwJhbrKJ
rEMkRs40g7bG9ayX2XhuA818N34UTXf2xyB+SzQzBrU6vY9uIJeF41X425Lh0qlmuAh/PuKAjYI9
yBvSzWfmBuuSQCP2G2TCdAQxrJtaNQ+iwYF0La7KVgPZWKbmtSMjLQvQXo7EiL6jk0oQ2T23PR1J
5hrxurJ6dUqa8uLZvXahYUAElPTMeOZMHYxY2zeSVx5oyjsA1m5r9x4IRa//Smdh7DCOWQdGdvF2
HA2xDkY8M4qUxBXJ0j2Dk9x2AW2jrF2ZcXSPsTZJyZ3UW8JUPGTZ/Q3ub/I6d1e3TcQK4/+wmpvu
s5ft0yQNfznaFSEUnrPvK8sBHhfDUCdxuwO4v3AmbV5ynfA3pIH3vw2X/z+x4WWSn//6x4+qK1s1
PX3GGPP+8UeYw+7nv/5h3q2t/w38+Le8htcybT9//sdz+639bP7t5/5gmrruPwNPt/CNYoEguROO
xW+oqeGZ/7QD24M7xR7ADO7gUvanbfKvf3jGP/H2wryygHWa/ERTdffHDf+fAfAzEE5o5zkqTe//
BWhqGXej7p8ABchI/HY9cA3L9FySiv6OAy0YFZcG3PjP2qpOTqlTP9Ys8mQCOcfoXfN1sGtzKbAA
bR7P6r5m/H7WVKX1+9miyP949n/62cevenzz//SzRvAtjauEgYesD48bn8Q0ufjzfjBONRZabv72
GNZP+V/fqDVHt2zHLToCdfzzppDBX++mNmlBrJHw6FjvsSzEEXRsHFKJWO/1VOqrYeCKbrq1/W56
7U+sAsMlZtJnJAmmFgUkYB6mDwf+R9kawXt/HysGWcu2SPdme/ko8Cc2dIfHVyjpogOVoKuoqSj9
H/fzyLDwhmeow/R4ZXtMC1qwqDFt0WwcxsLw6vVDQvS4n7gdTspI/y7zlAoRm8kxm5PqWNxvEuab
YaFLUjv/zycedx83bqqqYy5zrVk8vpTbIB7y4+O5YiRFIk6I+8Nz269Ha/bPGZvUdSwj/5zcvwJR
TihlwEhLGhv69uaNpYB2bYuKSTK+ynvoBha/+w3QbW48GEKOLIdF2w44ddCrUdPIOsZC1LZnA10a
AQaa/WxUaUNgET2oGpXznOCgPsWyea2FiJZ6ojs9XqOMsMck9NCqPXV60T7x/9FvCd1Ifz/2eOL+
WVkEaRbvHnfd2Yyf/m8/9PhFhdNvLcRdOyr+ql44aTcdBj//683jMclu4y9PPB7rbfn6x2tOmTxl
/RaFenFRVpo8R5HmbNDRGfD43OR5bCZj0Q/NuMzMod3UeWsdDINdsGQsuPVB2nHJzdxV6c/Vk0nU
XuhoefIOhLJcDCMR1BIVCUqnsQizocneHl9BCPvjq2bQ0t+P/fkVenrY3gWyZ4MBZgh6w4EhTLRK
+LgP/dHZxCKIt70xYXqYydLWmiF59kbmBLPq62086v6TxD68wOGa/UzGYdXWifigDTCWiU3mGbzi
6Bhbub2MwKsj98HQIGREeYuWgbCKACOALMyKCSDxcjg/qjOup+pcYyInqlLJ9eMJ5U+JweeGZ1jJ
4UKu5Q+vG091VHyYWClgtge1tr/fLcsegUzlzRqK/OqDj+cd8vBfd1VpqxtyDMOaxWF2Wqte2Llt
HLKyyGnj86pdwRBXvx/8/TyQku+uFMnWEyR7VInmhl2vZf7G0X4Q8zKeci+yzmJkzJt5xfzWF0Ox
0Os09ktWaQihDUdiVXfy6RrMzvj7prSX/ET610egri6qmvy/yOZbx4JsF9ucNvjX0luFFXNhTkr8
SAeqhawb352GFQPU5/x+WjxuOPUirO2cI4+74nGY/HmfF/ASzWCKPUXGW9sb4pQom4mI58xfYght
j1aHccMzzrj0XfgBeaJ0+ccKX8gphXTw+1v7coYSIar/Ba34d2QCIG49MG2gwpAVWeGa+t8wEZ4h
0i5xE/8zd9NidycIFAvznlGsSTKK29zk/uPLv9//+7f+5f6/ffn3n22mOQ81lC0r25r1166On2pn
Gi8wiLLXakDA0wgkDfdogPvL/Lhhm0QomybyY1m0vx8XZsU26/EsTBoGZeTOrR7f9+eP/fdP/Pk4
RgQYwo+f+N//G3WpTnU5lM+TD/O/6avhlpoIfiM3yZaO28pvcd7v45FZAIVoigqFFI1Y+fJbD+M2
JgxTVM0acau/dYu8edM0sRPZ3YvWPo8xw3nNbZ0nZBqnGGbBl8lxEjIcXHtleG33pexrdJqqSS7C
aeKtislfNBSGcnJJko8+ashP0fXx2Jf+9Czy+urdH298LIi6mCNQ2Q4Cx04PH493QeatpzYz8ULn
yYfRXrCNeV8iJJ7bvlM2tkUejnt712YypW7120OLdJpRaZx+WKzJ/lKIXX/XMP9RduJapWXb3Cuj
O5Djr7XNnQHIiUeqA7R2g7ciz/+F2jVnlt+4upv+BIJsQVni0pXRDHzY+uzC1japGWRkPXWzz6W8
mj70InDxhrbNkUQf64lW/n3iA4vfvcqWUxHlR/WfjJ1Xc9s424Z/EWfYy6m6rOYaOznhpGzYe+ev
/y5A3ijx7uz7nXAI4AFIWxIJPLiLoYJGKev3M1mnoL/DKg1xjT/rZezY2SPix6LvrRliz31tgH7/
t+FknQq8tAy7BwdT5TUgxuGotpl1hNWGGGQxB2+tHV+ghtk/4AfBTTXVVxmqh+Z7aD+T9P0VWjip
86NQjPu4zLRXFrDFWivh49dhGwCbUkxlJkHtdsOen+RmiE1MK8SZmpqwxYIufD/7s/VjnDICDUkK
evwZV7gNFoA1e6du7qlHZZp/P3ilto8Nu95/qL/Fkr1Xj7JoW8WxHTN/B1B3AoHwL8PJOqvIL/qQ
4uQiusqBZf3HbpmnPiqJPqxYJLMvmU7PvDzJSrkaWaQJjmjUusM3+EGnOQkAtMcJ1qyQRZHrjMpF
a3n1oxaRm1Cs/AXt9Piih6r+8qs0i3xsFFUvep/FoD8piTZZ0nlT3SL/X/1mcYVfo9yuh/La9eq/
2m7XE2230q87s/LU2SfwrhEmiXAwKgNzibUswAnHDE6yTp7dDolsCFI2wLXxPe7fgsPR93f//UuW
gp2//ZBZOxlimaTrlkAhw33884eM5VWBG4Hh/sDZWrPwGteQGJJLikJDAUhXnmUBhuZglcpzibLz
E2KTPfkfhGOCk23XzCd+FUtfZT4Bof7a6kUA67xgWqk8qawZ6qRhsoBvSrJEljgzRJ08k3W31qL0
le0tTp4N0fCo5ST4BwfusWPq44a0bXPBU+v9IBuKzhtZTvxdJ0NmHs+oBtFQWuhrQTGgH/qm78PI
aBnoJWz+/Pf/2PlTUQkhcfRxTRSVDFvD54SF5Z//YyDEis4urvIjitWndq7dB9eJ41MjyN/yqcm0
6zsAcveB6WV0qn7Vg/v/3vyq7+dowPFCn8Q07TsgKu+3eFlvBM731P8a1d6jhz5Ot+ABqh39Xz/l
65moU+emAt0LaNsLG7K88ncsm+VB/qLlmQxkBgKvDNnSbiErr4PDqsyXqM2qK6Vg4VGl4BPz3oMn
KxYeWWGo21CFZyOLKjI/Dy3WtLIEf9h6MvygBEKTwW+2vsxtunR9Mmtp1TaXQYd9BTsk+w5ebxn7
9vglYymyvkXYFoyOuwaT9j20omTRajZfvFuZ/NN/f4r2Pz9FRzgKuMhFIrjMmv7PTxHAU6SoY2j8
sCDHLBvB05JkLXmwoW8jliEq29ZkdlgGa6ONGljbf1dVOT8v9MGNtXDSBrWZmGc23Umfhc3JnDqT
nQEOsj6Cbb72Jo1k2J8NsnX0wJDVoJ7aDt0gsmeRk54xkYpXkZ69VQCn9xak7wvGpQ0wQs5EPSYU
sKZlLCZRycXs0EQwex2X6AIWnBMd6qE0Xoxkcu9FW6W6v7U1omSaiCUX6bQudKXaN0MZH+RZjObG
9Sz9dXZrvZ0FgxMfEhg22//+bFzxv+c6QZGLRBK/MEu3TdeycCvAdwUa45+fTWtHajyR+f6eTPlK
QyoWrPBcsWZRWbjYmpvBI6dYWT6bZXU8kx1klowvHs0fAmMXcs7yGi6D8KV5H+gWLoeURTmkW1qX
FMbEJorb6QxOuGRrwk+7c3mQNfNgTOdEVjtl7G+CQQWMwU8QdXrRQ7aTx+oWjpMmW9hh0/na/D6K
xroa/YfMWhco/qI2CwANduZRi4sqW8lTeWiUlH3QAFNwGtXBrI+/Bd/CJtESIjR7UFLUy8DLLGTV
9dTvIh6sjgGcqEmLU5Pje1Uyi1k4ZCNOsk4eLNZa4AJFjDs4x1Kd6j3qKODsbzHyLETu9jqCLHql
5f0PuVrN+Mc3AOcT1zZxbFBRz/M+am2HTuin2HXWP5I2R3J67ZTepg4n5ZS61T0cjX4vS9cqR/Ox
xsm7CbM818MIRZZFtGzHMXi6G5waGoGrnIwsBOs4ecVvw8gGGRvZurlqiwHn+hKOYFzMymdLzx+R
HQNhSIZswp0UZKZxP+p59WXwS3xQ21x9UsN5XOeF4p+qUo2BGeTV3rVDA8xHoq+1Ia6f4A/DPW/C
4IsYMUwcyEf10fSD5NE1wnprKqWBVFeVfcdKZVuNw/QW9cDQZ8UZ7rTU9u9lBNaOwznFjXPRyoeW
eD6NZqceHfnQGiqkhy1QEJvuV8stsNDRhTKCPl/mWG8+eGOxSCFgP5mVFz7pAyD1yHPhNou6XxHt
iNK3NgJRFAkEFFryje770aoRRVkXpbiIVB6Tf0emHIJf5Zyl+oMMlHWKh4soQnfNg2y4jZXJzEWO
D4nWKO2dWYXrqnVzGJojCRFx5gheSYmwyIHNkPWHehkhG0VPGXrrZImetej5a1gZIetlmB6N12Fl
1Yfufw7bAJz978edZv6plyied55qsvxi/c8X1HA/KMsHyHhZXtkq35IGW29yF9hxAOVbaUUHbVu8
WW7vErf3xrP7RVagA0WofKcAoa5w4pvf42Wd7DlH83juv/NFEqPexvpz/OtFo9j56fAAA3XbPGTi
0DuPoWpW99eZn5j+sQS/1cANSe7L+Gji5DHyFHpIUMZ+8pQ+WDWAhrdsPEEwn+34YFeov8lWfOes
J9HB9PkayCoyrnQAhJI2DXanIl2ueHjL8oYo2CKlGMDOXumpVuxUUQz9v1tl5v3WKjPvshUd73/0
1RI1fymAq4KxGn/CM8vuQzXMrwcl6H/MJdADWSUbO9yO97Fe/wQakd+nKkyFERQ4f0kGdGkTG8Gq
F7MaoPiIp+uTdakmtTs4jYVyVuMHXxoHpywE9t/mGb5VAN/AH7twxbMlfOorI3zSkhFTg1a5yKox
GtnaV8twBWGSRxyA1bXX4uoYKlG/tLTCu1Sm514ccQa5OViQTUn3t4Yx8cwT6kJLGXarl4N0bY70
kOgvG8gVzgtDVZhsRKj2HlAMIbuRMCePy+JeVezv7HCOb9Db843Dnu3WLsvpze+KC0oWw2OCdP5/
/w6cP5VqTYesmGqaqgl+gG2bf3hfdIPvAgWcx29jTaZfRZVMyRe2OVrQ9oyHwoKitnRa86fRh95h
jtX+ibRts0vQql/Kojz05bONnMGjLOgR3xvTcfyNLIZabp2C2HqQpc7P+6c+8n/CP+wOeq+UZ3Kr
5jXPNU3KGq62ApmI1Nc1V5W6XrgB0Yd47a84Q2ax0NRbA1lZKemdnIRlHuudpIS5JeddxZ9Fb/Lg
Fjrlhm0v62SkxZNM7stDmWT3QV+XZ1kChD6uU/RnwNGJ3YC4tm/xBZgRGJetCcRmNFbyLLNH9xmZ
wiNU1emLrMdmwbzzWt+F9Fh+rDcGlbdhHIEaQNrM/x8zObwxPkzlNM120LdWbc818Vv4h6h/pTft
1NiIekzQxnPfr2Edd+d4nCD9j0L/GJbyeJJnRYKtH0iMM2uNxrqTwaKYDX48LTzjMQXddvKgwuxK
D1RUqwzZyRH8PSfPxifmUd6ihoL21cmQYuoAkrCjDLi8T/QfzjShYKBaZ52cIDzcPCfDhcOsydJt
Vc2oFy9Ar+T3QmPVc+ZtlyFfEfZ6Ev2ls7O5yiesKGYx0bod7DBqjq443OogUMCtG+HGggtfe7zd
28eit/e5X181ZY04RDOyNK09kmfGa2u7R1/3ykfE4obHGMd3HoHJp9K5OM6cHLmV5CjP5MGd66kR
hAUk41NtJ+tqlOrWOvp68NnFko6Np2cAgP72tgiU68ZbUS765JrwV6yskhG2Uq59YIz7BlOTw+0w
Q5E4ZGm2y7JW3xlGUFZAYP8OuZadkK+o7c97Kx7My2yjZJBn1Ql8oXmRVS1vHZxzxpMs8Yx5r+8L
NdpMsTosb3UyhD2cL1ontODJ8dbfYkPN10M72nsjt1l+lVPwOTNygf+NpkMxZfmrVsfX+gJ60X4K
43hNZi78bBTCOsbWvIuZ5fYDgJMXW9TjGcZupTf6W/QtkN3Sp3DGegW1gOnQj4P9hAxe9NIWG5l4
MhuhcIZeqshQYUMY/iqkIgxwxS0siDZVDMHgv5+ShsqW9h+rI9y+cGXEPsDVmTkg7P3n6mg0hrz0
8tn4hlBVA3JddY/yoLiC5zHBl7zVmWELrBE1rveYPE3VI78861cvGfuhKOMtFWW7FClIVEvbp1CB
FxMLbJ88TJaKpzEzkVuVHQF5nio9F8hr8xoWGnaysdXGXco6Y0i0lYWu+kb1YKSWKHXtpQp0ZSvq
GuYcO7pj5T3DFKp3SQsqUxZj+L8HlH/bhSx2LrDUXjVPspSEc/EseDqiozxg/ruDbe3cB170PUYv
FZlIks6dOUKgElPWScw/P9Spoi75M+5Wp1jsXF/32j70Q3BqOliDjg+xEnzukixBiaFX1poe8kqZ
Av9kA3gFlpOon9U5gH7d2T/+DE0c3j6mCLWqvl8hLzhs3Tp02Hnpw7MrDpVKOhdVKQCxaXi2rSpT
F7JVlgd3PDPXN/cK8kpI44kYD277uVZQETXCKV//1q9SdLB4LjiAKgzTizG3X2Y4m59im2mamZG4
kUX8f82tk4T5WhYbPY3Whjv422tw6oeYi/f1QRYDpXpzrLC72EGtfQpx1nEN669OSFUIs8UngHnR
qbS1N/kWk1XszR1Y3kQXp/AwoEjMR7Cn7HPK+bgGqnpRamQEbxP126xctuoV2b8P03XFV4s9FEpk
jmefp0/bTRAIItx8BD8hRpKC3Ugk48QhyNDKkcW5SAqedkAZf1XJMxkmI2RRHtTWQcjGx9+EXfcI
PeHORc3eMcB2R9GbXRTTAoD5fEqGwP/kTZfQ6aM31bf8w+yjuSCLOnyEFSTXbC+LRZsfIFr5j3Ed
f/Yb+2uiTdi+2z4U1rDIXtowBdbXT19kfSTqcWz413qHnPpdhInBQm6HjpAY0JenKPdE5W6obLht
m97qOjR4YbagzKIaJ2gpxYaXn8qmN8XbwftV9FVUfqzKjLayNWDpiyuSaK4rPT7N0d4vK+MUezHK
2KOZr43ZcE8jq7BFMAzVZ9aN8zIKbcB65Jdfys7nxx5Vn81EMbd4ybebZlbLz5VuniLe7E+Q1r1r
91mEfeiedaiFiHqmSuYaCRbcdLA3lFAHeUAHMUZ+xDHuZJGZgHZpQHnK0pQ7QN4w/Nmgs4ihUPcS
jT7aYOSgWByw2YgelFKve2kgIeosW4svOgLNHQquv4Xl1lsysPLB6EbxHszpcSa5h5yTlyNwqxvR
xjK68En1Kl80VgL74Pf2/zBS0gw0+/54R2DTp2N16YHpUA3SnO7Hd4SqVnnhRGFDzp/JXzdm+jJD
h/ROHazgLcpgPeGa/OI6NYlDE46vrA/iztmosDDg6eXhm6cWQmLNss8kH6aXDPEBGZYXVn4IQg+h
DDFaYandqonhh9ou0jft2JZ3szp8Az8b/8zKs2eZNVIxpExQxHc/Z1lTLnWWc48mtEmEfqrq2KY9
ZD68L7YtTPX7otKClQ4x+FWM07d+9HOe38fRFfMeQSoFWgkomRBgbl/E/dk35pMbJAU/DY26yjVB
rutBd5pxCRy67iyjZLUsTl01A0hUv8p6WSUb5WHCfxe5McteXq8gKxsxZKMh9o4rGGqnovjbxVx4
UTxtmsNvdVmfZ8cWnRhrqJz3m5KXsvJO3erwra43eq2TMYpVF6vewhRWVn6463roeeaQMtvmTVDt
A3gARjo6OYbsGuQhN2X+kuDOdIxLvT8gI4N0NjxXVD5EuXCLYNkGWrR2YdnjKmZDAgI9vBw8N9o5
NkreThc6p9n0L7YZUhJVXUqStWlVax95VvakjoF5UMzs5y1isNSf0AmdNQAXdO5ET93OnH0L1mIh
x/DEQOmY3aOpYZ1khJlWya4aJlT+RaOsAymzbnIlvL9eKfNQmpgmNPdEhIf2ERBuNnNr/FgAdMta
vUFxHPkiZ30dAQ39B4Ns4G1QyCp4g0ZmuZWjAoH2z7gygIflnYqDRIupWelPKGpdr9MGvnkc2+xV
hstxxpn/Y+uC+pZFP3TNO0UbyaCKG5OHKgAml9poiYp/UuAGyq4u+UzkXck6Q8/vcvyyzjI+MpGV
JX0druT/Zhr9L2KCenTZwr7UlZhGmrwRxcGYR55tmuGtWxu9GtAVyGNEDkR60drMDlxHRTxLdb1Y
67HZbr1+M1lN+hUsTrpB9wA0hKKXn9LZ36H6lX41a79Z2W2hA87vx0el779plY8xWD6QzQSwd3YD
D2KEP+NzLRpye/zZV47yEPlFwpZ/C7FfXKC3sgP5qLep6Kezkyrd3hn5KORFUv+5gJrxeWzHFPrZ
4IH3UkosLTX0N2sfFYQm3rCMMx+V9jDEFda53RinS54u8V4jOfqEcn1+BwmcmcAYqRVoFH3pa0H+
IFs1O0IYOFKCrSxCazaPTZF+uQ5V8x2uSEKeUYxVn3R1wshLn4u1LIIlUS9xZO2usTh7ow0C4ZAE
ufFdjuaUmHt45mAtSTdpMC1G8zFjDipu61rDOnGZVWFyvVUXO+U7nu0YB4gQIwVHDXFwvjMaVLOj
5u97Bka+QoAk3Mr7QGTYZAc1f7/nwXYvbQfqXjaKrwP4Lwv8gRgytar5MiMEJkvyKvK+TX1AwF9E
/Nc9y4CxUf5xz0FSq+zOF+GlzcfNoCTWtqu9fZmwHblGq9K+UxRhgSdPpxRwyrLDrrKMHAx2ZYur
wCVMc+R+rmWl5fUXWy4p2jmguxhjUNt840fuK8IY5ftgat604VE2X2vLHkcM5tF+riDiHvECMNDz
bypt06Egh1NNnD6RWk+fquzV5fv0IAM6R4en5EKqkUWY+/ojnWWg7JKlk4vqwwALQ3RuSMqzsQfN
xpj2WPIu37uJprBNVnZXZVsYHumTGljtZdLs7S0iq6aOPxNBMjkWUybvxH9EpNUQVpZxsmsdjM6C
3UXohuKPyEd1OE5m/Hmu5m7vGhXeN6obb812tO7UJM9OwVhD1hhXCHXsXUg2L7OKymQaltNf4Yyq
m9OgDTN/H9RM/4T5NDJetZ+fARS5e3ZHnK2mt8HD6IcT96JneAu6h1x0ilGZ5omgf40tg92Mds4e
5ZXHqbDu4ph1NIDebenayNQgC3to4/AvY9CrdYhs/q63XesU8dbYmCUqTwomJKspqbyl6rvui9Ks
KxO/8jQaNEhJ6hmuNmJXo3of4gURovJebcJIL34oXfC9Unv7DeJassTj0X9qgkDBRSZRL64xv187
yPXy7sN1ow66r2/NHj5NUCO7iOyHrvkfrjdgshwuCnQzPKD/GxvfmE3dotPiQ9llD1tzVmhVaV8V
fGr9Xm8+e02O3kE9QdtNiuIT3kl3VSZGRQN4Cca0Oxljr13yKLHgCoieIvMZVtOT72nlnYM+5lp2
yPIt6CH3C1SEdKO1Q7MXSczn2bPvZTuZb4SFtWo4h6U6nh1lQn1HXAlk6cOMc9YzP7sW9nSYbCq9
9r/49eba0XD7td7NxZ2mdvPTENZv1xtB2RBRbP5xyTT0J92pNNyvGTAalLsi6vJPsxtOO92d7E3W
dt3nBPilDFAMPJqVQoM96ZMd9VyAS/JSjSWNknTrPsCi5mhjRIigN0MqiOV6PDVfO9cwt25ZT9sQ
dvxrYfLJi4CyKqrVHLrpMQjmGBOxHoiw+HcVBty/iWnfo6243QHPVeM6ZI36kM4W2Od2toMtdO16
Zw/u9Gku9L3smaAEw0w1y1g2K94FB3I467ySXqwsx31lwEbArbJdgT3GdT9cbopbLQYtSBhn2Miy
PS7rtMB5UkZX34u3aa3E1mMpDm7K3A76NmpW4vWJ1i0N7vcQ8Nn1hYos9Yw2Z2wsZScZBaX7aWI6
eZIle+y8u9EdeA0Xhb5lmqvdOWm/cCBZY/SBfECCyLnm98Hr6BT8c5LMRrg+Cl7rWhsRYs/GtWy1
swBbQQh5e9naD+bPtHTVsyyJEfUBP/JcjNjPgPrFEFbFdeesttiEYJ0PYQle7dFTLfeIdTSz075C
GA/zqYsuGmrfVarVb83Q5nc89G12QNA3XWhJRv7R0v8+nUJbXbbz+CPQvgxmEO8gFGZLJJMwbGNT
FhVg3pFbeNcoBAAx2uo92O7GKrLHuVZDNlfVy3twrrA8HzscUGVnPUc0Qq+qds96n8Ga/Cmw1fgh
jbz0cbCs4GCF3l+dndKG40G21tuGr5m8EAuq713ZolyBjMY66iKy3oUdv6aBYq8zxSu2slgNeFX4
YVIeZXE09F0EAuTRLHyxCVWuiylPXoOwTk5GqUJ0ctXkVdhQb1HDe28VHsegm/wJGXdae9X5aiIb
c5FdlWA9G+r4qYZ2cU/q4UVeJ8vNCr4WN4XHbPIKGOTfb0q2ZrV2vSkFjzImC8hW+QLk5wsUjyeQ
PbKYD4iA+axk1rc6NxTIHlcCgWRtgAfxNci5Ynl+DXQNkmPCNcN4JMvgO0HGn2akgTMvfoLROr+Q
SFwnbdk9ypI6FEzRIutBltBP3IMJTq4lEq1HIyiGe9nmt6i5TJhkyBKZ5yc2HIpryTeM1250tLNs
y4PsmxZa0dmBk/yi+uxYNakJg0Fc3lVr5D7gJcPko1UT2qC5hznD9SJdgcqIlroH2Zrznke/xqzR
5KGvb1s4+Oqpc8eKXX2xHWSfMvXU2nWyB1VUPONqGsO8UFFLEMUgVduTW/tvDplivsVVsggmX32U
jWrLpQqj8e7yRimex6QvNnmMPYtsHXwDdvfEE+3at105iZsiOUAock4Yd3kBE3dxlbAbsE0HMbiR
rV5TFXfsrKT10JxTw4QSmmTaCjBqc7aqAs4DhNvmHIcuzPMYBd5rZRUCFVpUjXYfZ2CA9SCfYMyI
MRA3WWRG9gZGbz/O7FLkiZ8/ad6QnasoPKuKhm1Hnc4s2DTD2ctWK2paJDVdlL0yCPGyTmeebGV6
d5RVkTf4O7kQmuQAiJsjA100PH0ZHelke+OHc7eSRdlDh5mA/NujrNFC5nqTlQILFRcIUdq57/rp
Gi4jhtHha1dayU4W3bDtEbfoH2dn/JL7fXuU1a0wHeML2t/JYtBUJvpSsE5kUR6GWn9GDiw9ySt5
c9rsIt5ey1uEaq1GdDv5oqT3kMbVtaHiHcaTptrkLSJCsmNfYGo2/HX9axtciFYTSbKNHAUotH5J
0nirkzZ9kuFWPudLXZ3199t3A5M1kPXKDjVSqTNOMOCMlyYgr/vRMYz7hGzq0VPcu1uVPMOUcMOW
83iSpWvV0CsLrxzHbVh1792bJDLIfU39cgySfViOzjo1Axi4IvEkU1Dy4Dfuoxrl/t01B5U1bJWP
Y/4eZ3jdsEEiqVt7YRmhlhhoJzRt2pOVhNkqGdPwu7+XWJNbO954/9ku+/NqRkbOSotN1pOmrKLC
PHSA0xdy3+NWlIDeW1HulxQiuLVRb9UFpPfWKvs2nVusak8d9zC6vUtjaD+r0JjebDcMNyhF2rBw
mYYxaztNdeo9tsxCZZQfOy/ToJFXxKBhQzKcPrr20ndR+wDPsHpIDTwQ02R6K+PA3TglWKKOV+db
yD/LHvxF6KgFKcckv6+Mnn1+pc6OIcsWiPFIht5CEPsEwD6G1WoM+3E9IXE9LRwPYR90Q/YWe5Cn
a12Vu8PJHtsGcag67PblWKtrvcQKoLdVl38aVHLcw9AKE5JiKLkYL7I1cSDSlC66HeSPNyP8o2Wp
DHDfNR2pmjDx1lrdTveGOExZNN2Tk/426XVyJ0uyHgm6966yTh5UWxnZc4yci2UkPSBNUJ2T0/TP
VtKhsFiFzWYQRVPRnL0dozosWwszBnBQm4CnaJRVJRsUnqFqD7LklyHCxhOQzxhnmt9GU7VNFNT2
A+jQFtj4qdNzIQihNI8DBMm957fqQrbJOjtQcqTwBxJCIl7Wocfd1p1+RIr3fOtoT8jPyeKHjkZu
qelSiHiLK0X+/H4l2SHOcn9X6K6bnvEzec0HTSOFFTg7Rcl1eIeD/Y8zZvhszvufZrUle0QmjSyF
qT7a4FyHqreOstTh130INeOrLMkDWnYTIGCU4YxsQBa0d4PHnnyq6CyH8aNWEb/uaAVmBENWMWKL
wuIRqEH4aMOwVtL8GGWI78o/KZ50e2WGtrtWxb9PHuK6PiDzqJxkiX317Igo8SdZqmHMHevCnbcp
EIpjFITa9cBe5/uZFXndtk2qzzIi1ar3elmcUhwYzDI+gZttkXSCxYluKLjiVHHOQ5V6F1U0ZKKh
MH0TbUMVkZxi8C79qL33iGPv51zqux5Llj2KdO0jCkbmg5ls/VlvHlHiaB8dHu0gx0mjyABZN4wV
GCWzfO/UgEN+cNC9RY7JGpd2okdHq83NszwM6NyelTkONn09cdOiIXQR41xMosVERms0SKnJONmq
DM1zn/t82lYynnLPhphmu4fBhkznaXDUFrJBlkUrAp/fXYwXH8IQ0A4+fPrT7SxQJpz/RB3SOsjH
JN7vrbe4sbCOhdd+C8WmB8nZcTHw8Z89LdIfq9J7kPU1kGvSZk25U8UmRsgyKUOv7RPqX/VhKjyW
3KL+1h2P6QCAr5Pct3rtsiDwg1cWEi5TJM5qUSfPZJ1slXFDX4cfW6G6vfctUGPFNiXUtwqGXie3
DUPceOrxbiqntay61cuzAqf4E5LKzdazkvnZTP2TUlbjD3GSsAEnT8LqvcapUfrzsOBUnnw+CXS6
wjul1u6ljEokPzl52nhzhdrHNJAg4TPFfBNIjpBaMWbEwry/e7j8pWcbNxGWFEi+71zHmFd6MaJP
5lbaMx+lsh1SNHFkEavD9miRtlnIYjNi6ohsyyqoI71bGoq+GQakOGSjhzQKQrKTjnqIgWGkGLiO
KxKrohjaDOzl5Np9MrzP+gzA2gLwVYb6eJY4OQmfU7Hl680FlhywP03jVY3j+dAkWcluUGq+KnZO
tlbJq13rV8ZrXTafJ8tI7wPyn8//0knRJnWFirF9yruVoihQ18iMB0HPiYLhlDwZEFfkxYWOnW1t
MgVlZWSMsXoQYAVZNBrEWOTLVxZxAa6W+F1VD+i0mnd66ilL9v6nN1XtimXfWRmY+Kl/1bRTbprT
m4wKSxNQG/J2b547kUEXUUavyCjZ+d+iDOQnV7lmI42mJf2rCTRXjFC23ftlZfHDZYlq0qFAu3LQ
cFLQM7wJ/z7ExrYgp3K61WTYMCAvjwhpXVvlUTaw0Z6fkVrqjmrZQ+PL+C3znnmJ2tTeZVNlbRJT
td76ulmlyGJ9ix0tWkFico+x4+iXEamLBUzv6JvoiWlI8gKf4b2n5mfXnjIA0PF7z0pHg1v2LDQ3
/FZhODghR4f+TPUVdONo+eFPWM9kX8refrEa/BeKfojYNlWSQ62MOlLIsHLItLC35fRQSQD1yF5J
MWGcipxGSzJ+lVsD2oGYTt9pFvk7H5O1x7hhWz6QJjygrcjdRz8x8HvUlLJ5myMPAV4LDmPROT16
WMVnJv3ZqhpNclFA4RCknNwvTDh30dRFPxH/OiZxrX/OM3wRUcmO7rXW13eum9i7wtDYJIrIBVr6
MH427eLkebxbNcX/3PFC6DTLO/uVVjwj+uEvyylJd2j6F88qW1U73hbzsjTD8nmYBvXS9smBn2yB
sicR1ujugnlK72WVXXsNfuVuuJfxcwAvu8q0dCVbSeJDlh+dB3kpWYWn1wridfcgS21oeIskUoM7
OXYU1crGLvBhkkU7QMoBh7ovMnYsMoSJI0tduGyaHxAsz55JXZ37NC++GFHjr0xgoHe161afsMzd
NI1WfJl82LF8i/lSlLn6VqrfZLiiuRhrukzsZdHVNk7RDp8LA5llJAmajayecEFvzTh7zetM3xd6
WK3loL1i3RX8GAEytt46Nsx9WReYihb4pEVYUG4aB5Es/GF9XoUV72qyyY9lW6SXcEKlp0BFeQkS
o9uhMYw6mCz/PztfhxJX+9cBtED4GbfFnoQHKdEWzxS9915iLW9OnVaiYyzqc22cV2WAHpAs1jlm
Or/CWjf9PQyxb2MPma0+YT7AfGPBJiIWqq23aBytO3btbL7C0yEz0ESfVNXDYtbG3WIWD1HmB/3W
i3Mw8qJoCyXXhETBURZ946UP7PZTaNTmecwCaMNisN62ELnqMJyNkRzNpu5709QrVc9JTjD9P8Qo
inwxsT8UTHf1sbQdJB+SVjn4HjidmpzcxohK5SGeNBS8uyT+YvVsBcv+s/BwG6L6R5lbaD447fAy
GnW0Ln0PAHs5dXsliqYdYtrtJZuUblUmof+JDaK/srgPfwbqztIN7qPS9Bc3dcc3R/z2FKTZhdq9
tjVMu7trwzk8oYBjrXFrCJ5V8aBgGxO7DbtBQZOcmBl4/S4xVH83YR21ahvdEPIs7q6sSELIItpa
9g5uQnwtKrpv7HQPT27ZOgT8SrNcSVdqEZsvuJixW27kOe9Xii2atRTt4hrssF29q+y4urbaddDu
kLfgfyqCw8Jhnodhy7W1tNk9Qe6hu/Y1/DHb+abSX1szq012nauO11bPK6NdoCnTtTUVKNqg19Rr
65zG/pYtdv16odphIySqDOPaCsLY2sLTtK7FMFKNrdpiAif/QN5t2nbuGvfaNx+HeatbyJnJVq3X
R9QfsOlJp2bfuGW7g5z9ouGKOy6qPsPdUBz4eN/PYgOO8TweP0bIsDCEHstGXrqVxaZs1CVKwOmq
GH3vkpm6iwopWrF96V94+eLFELK5uakC7AhlpYyTh6CIvzmRhcSS6CobkTsm9ZsNm1j0v4XGKbmo
NGYv7FYnz1pdfdZzZNlvYzdzpBzcEAIeSHAHO1AG9+PcW6HPjyaHGFjLePgsIqs4Z5hqHW4X84s2
OlRKcZ+wIP/t+kPCS9Wc83gtY28Xc/Rkb7lNebzVd4GS3dm+8kle+TZ2lGMDR2JMu47hPPmOVpLT
TrrrQYnM7hh6ITotJTj7v6vTNLTahSzrpXo7tdhKK3jxQsFQsNoEFnK8nsrQtsSZPmwbDMpEy38M
16YRoK+ArQVxyUlE20HHqkiWTZSFl0GOxbMWY2FjJvObN2jeHkmx/6PsvHZbR7Z1/UQEmMMtRWVL
luO0+4aYqZlTMfPp98dy91KfxsLZ2DcEK5CWKbHCGH8YiPZTtK3MYd8UVxeIIWgXApeT9RrKJsdG
qCxjx3n50FqkquzW7S9x3ZtvBdEAWZ8V3oSJCIjvr5ujfkSOJMEXhfgECqWkAuShXo13xHqQxa6z
wF2GEL9k3dg0JKnJ8YNXRo6CyFTqXHCDcS5Z3ga9Z2DuwaKQ2NjaYIfOsCXwxbySlSyHZUfZogGO
lr3j9dp7vTzzQu2vy2Tx61r84U6QQ6actVGLxLCuPABpQK+/gN3FYTaT8jKuB3km6xISRkHkqMDU
/9+GmCn5H5elOEPMKgZ5/6qXN5GXkiYPd4Ll8tdf/G9/TF6rCe8HAcQ1MkfoNx/Deaeu8G/JrLtz
774Iebntekc7UrdCkvnufUZsgzeqp4x7vcVCz9Ks5EXRsfly6iLfjzFitUmYPRnRXPxcELHlZ9H9
s4cXd/9Lj1BBCXteOlQjPGRIvb4jeNVF5YOuOsh6pObxXuXkqd0ia/t3l/sVQs96DBKai7veRNZ/
dXZm1QmGolFxEOo75GiZoU1TJdZI7MQj3SecQwWREFdlq7t9VdYleG0dEKCsw9m3u7UC+Ch7bDWQ
t/lq0HBZsEG/bu9MzEmZ0cxHmHBzr/uicMryv3me/+aG/qNd9m9bNDf+dbt/30iW//+sUEkflSRR
3jomdnmJWzbTZthBLgTEQ8YFg4NohlowawhJ8yjVc5Mid2XgpvzV0oetjoIw4mq+xbe8k93xQERx
O5yNNMgEypjG2D43icpYoifO0fUywiWjyJ5090O2yZrGC1PA/5i+3+tsKzH9pMxX8IwlnmOwAs/V
s+wuDznKH4dKdTHPWP+GrDNj1J0zxPcPeuWOB61QwcAURQ56c8wvLbGPQ9zP35qwwlDBQuth9GWL
7ANOudu0yIAH2tpbNjhVr+2qwZhJSuc6ngjZ0L6GRVpsrUa1eUzRCzpC06dWZGzTrKIjD92I3ZRH
ACTKdj7NDTLCLByjG5ILeEwqpvaOPTq79sKcfxkpBCDPGiM/R4DDmQwPzJKp+Vme9K9KSBJvMER+
HR0V9d88S4+425VQqZtqa0zz9Fq3sIoS24l/aG52/LoTKgQEV8LuF7qRjAlFeQ2XIqiMrj4blk4e
15nzmuzQ32V5Jg9t0lYHszWuZhNFF/s/B0Jr0QUtauWhSFx9r7rtp2y81/+r7zI18Ypt+6/3uF8a
Iwp/6gp9K+99r5dn97qldhN8aV7uNfeu9zr5YbLloitu+XCvdksAvY2NlP+0Cpa7MT5tihMZeCUX
7RaqdRUsxRNmD9YL+s/ua13qt9qZs0eVROpri9mkvziYBg5j4eEc1LcBcReHZ0Cr2Y6r1ZWbY05A
0UO8/bgoQHDkndJBaBcvjr/LRsuJk+eQ14U194PIrPpYzOjeogW3HsOkKM5koMAyyLI8LfgRnUC0
dmdrmry3InT+4KUcUQ6jpPfaS4ET9eNXKTYJbLnT7atkO4cCLfgnWfJwMNXt3HwuDeebqlfLFn+W
5VEedICw2zJEnVIWy8b8q0GAqEQ0x3W3ACV79INliybwSoC9frjfoclSoGdRvC+RDni41/dj7W1x
PYHeNDZlAP7Q3Hawqm4doJubiTXrYTYdDCWw/rk16wErhPFS4Gqoh+xGWJVS1xvR3hAL0mBrSfZN
E2TAhY3Vtt2nw63vEQFXUBTFLCUoiGz9SAP2zvYPTBL7QM0KJD2U2rnOA2k12dBYjExGq35i4miQ
QO5+e4Xi7ue2q05FOCAF+I/T1AKCS1q3XTY48aFbpWGczgYlPK6kgy7Lkeu0RP0Kh64iY1ZCBivN
+rVggbMXrd0FsrVwJusixuKdYDTGwz3EULdPWsTWSLmOSYwDjzPCd8PtbF8NaLb46Mirpxba99ch
K8d/Fn8oi405laZgng5R6izPwqWK/1GUDf+qy9crardM8b9cT7UFvVkoOQdBHmqKYzIecwHbOFYF
irNJ+qRZYvDjpm1+tIP96uFV9Zr1+MZlDkapOQY+39DNIixQix/NUmCLM8zdFYaKcZnIduKGNZWP
UxKr7T5CaXBbgvK62VjdH7UWqSCz1cObvh7YNTWYmppBkxLu34KBZZHejqie0yi7MUX/JnydnuQ9
5AEtEkDg0Y40Fbi02FzexYI5hWnMfxh1PW57EunHyelTpMZBhIcrgQQ3k+RaNTFOWxi/E4mgeG+I
12JhIlitGTPQi/9cocBQuSgAN51mNSQtW+fDiMKRXY9wEHes629j/8Neq9EMsY/9GhwkS9D4IJij
g6YWyoPbjcpDDcnroQV5vR0jGC+yQdbJVktjm+vLMnDYZuPBfcF60nn0OhDirmMmP9Q5f26bBqEb
oF2HdkGiKm9K5QPtjo3sAF8pC/omMx/klWEJVAel/PiHgrN0oankd7+wNl6HI0iLOtZjalv6IxHJ
cRcVClK0/6mTZyKNm80aztjN3jxk24yd0TBPLj9MrpUHS+T61ateZQFDFsf2C0B/x6lyfjli7jPM
kdELMTu3CO5XNev1kVEPfjuHzl42yI8Sgn3wyUAn6MZDKISGA1qzjd/nusvwHkC2gIQ+AWexzJjU
ts5WdnNDUgSo0THvrq3/56uQT2ne+r71FUMfbmiJDjfYCMMNEtfRI5P0cK/vE3xHm2Vx2Q7STTZk
uYpggaMf5UWynv93PszduIa4HAM5Z8IN4eja31RL/SjQuf8z9faQWp3fStRiD6W59bvTKnYweODr
jCiGsli6wwFkFkrqNYZN8mqe6Afo4T+NqP9NRXSBC52O+Ipz6jQFbn6WQO06zDOERam7N3TD9Igy
orryzgEDt+5FEsckKywd9D2ube5FlmT9WiV7eUsc7r8Sv3qJb4SkeWCGED4pxbMkgMjDspJCUuRd
vkghwEWJCITNvG/SZXiN3f6h1fCNs5ZieO3Jum9ckIBH2Zgg8rpbYrhZslV18ulclMaatOBSUfTx
8wyOSzbKKpgWQG3N+VGWrJAYQ9g+hGxvSiRrRyxhTC+6DABKA5TdiEWsRcRXyP+sZ/C9eWSyPK19
2gZ/KRyXS1913Oko4Eq+uC7aA7qiuzuWvMuLokL8dL3pbV5LskrV9feyqfKL7N/yk91D82LWWXu4
wIiehtgkgM/NPMgUQg9AimGRMunJ1YZsNRYTo0+dP80qVuOYUVzIS6kBH2h8wu95dZv3GTefJjHU
gCtxYpuLGcK9MnyAqP6IECG7ZSebwebJgZOWzzPZ1rxw9ibR9Z2L9vDOrHJAAtinOLaNVwrpyQPp
2KPiiOTJCxncEbgb/3AJdGOUMUPyM42gYit7lWeKBdyoqXVtp9t8rSn05A3+v2WQk9Yn/sQsTSiW
yBlT8qiG1WZsQzNwK50obrYiyQ/O9DR764rIg0Yc8ff9EqjuydDFsnnTk/Dspml+4v2ffGBsP1eK
63OtGtERIYZPb4i+x2nk7cMET9QsVIhtsR1mlkz4FS1vVjLne3sFPLjtdExFzf/q2YGbXIG3Wyi8
1/GtbgxvF/c3PQtBnzfaa29of6BX6foqiLDA7EOinYrjC+RFN+oM8Af12s0w8vYQJSjjYOnaFKHK
Xr15HjayKnlCX18QhANd020BPTvKqYb4GZDpQES4Z15W8/Q8AVv046q79ITjUcVLfmUWttJ6Y3Tb
qNKaHeoYhY/Cso9l+rDR6wSgU/Kp2f3yHUOJfWglx3axHo1aqGcPJTOfyWnYeonA6yOZ/wz776Is
kg1739/ppPEs2s8SAdHUK78NBWASve53xoy6LGg1fxSr857yLSqzjSXwOmWPfRFVbH7Pyw+7znYG
T6b0BHkZp/2tsjYILPMdNkBzAnLM7kTgCm6mAyEDRRk3OsZIAKysP/REXwB8s6b0ElwH6fAJO3Jb
YyPPb3Voj02dXRMbZPUSkbezsnYnpqrfgxb9roxl+dqHfzZeRiBRtG8K0VHWCcu1xlV6UyQRLOgp
Z/JYnEDV9Ct4TP6TpUkPqMHMQCTH39gjiyuiAWMw5K/9MGhvhnMaQFBulDB+1eCFBBXkTEQu7DXi
aR4rUV7NZTpVaGI84yB5HVEw2mpQZPA64csg0TvsUdcUpwTn8qbbOnptHsNKGDBfxqdeSwSLz67Z
Jzhk+cPQ34B+BKaYR1DI5kmrXMVXYeyDtOtfnKUiYTlX2IGGpTjF6YgCBthcFbE65G42qdKrh3GE
Y1aZJcBXcF1h5ZHtT5w3PBFJE+EZcCoGq2c4t6+uszTPjrmN+8bed31y8spE3dggIOPStQ/LAo/B
ZIjz0T3TTmzL3c3YwylvQnSPYKyZTTeD4lBPcLjbE6uIRN82c4MGWGZPAqUPTht4b7jj3dsWXaWi
rOxhD1rzWNUEukBH0lXeBeFXmr9uEGFFkSIyUEzLiGR0Up5GYQr0oM0pmBA9OmGkqe+sXn1U9bo5
ASRfeMMSVzzm7I+DFlL0vtfn30xiNjSZxcMXa0o3CisDn9kvOtn6LlPKCBNMZ+vGufvruZz6z9Rl
Azc7TeKX+g9I5i+IHvs6Ob1jZPTJ1kmHn3XL1xN7y6027eSk1sjEkYGvynwDbNZ7FDkKoZ27A/0a
v5bJ0mzzHiCy6H8XWH35AHUdWKc1lqNK4j4OIjwWi7vm/P04nJOzZvRvpQWHPq3rz67MFcT78WdI
Cw3MA7bBqh0PpPBJVGtt9dImA4Z3ZrfDnMreZzYJlXrsd+EgSvyvk+xcFDhnJzyQAkc6Xy+s4dJU
PCwtj1+Lkby+3rB1wZ86S4vdQkD5YMftQ1FUYocQ99tYq5hwhcVpcUmu5ZGHh5Oe7boqfBC1eMEQ
rN2q2nCrQw2reodQTSvOKvsNNMWGYQtz0TopuhITs8/MYx6rYyC65s9YqyrfhHytij91pF79yUyn
TdPmgRdGT11paIe0OImotwLR+JXTvqh5/N6YaoLOxcTW1y2uiWOj+o1/io+BhXcSXnHUNRYJmZt9
4I648Dty543TPtToLLv2bPuxV+pYBGMhX5HuufZAFkXUdtfS6onmYqUXTqyh4N3g3qy0/RsxfSyn
BuvDwPcIfyc9eYxV7zDmm44I/Qmvzt/I9evIeH9aY/GcWcZ4LMk8+UlMupjJedrMFnC+Ci1KfJU0
VERLft9O1vhNXjTndOwYg93J3NmhjYulMo2BkWvveV5PYFcRv5pdL0jrIffHDHJqPKZneRhiKz2T
HT1jZ2KfgEAVwHiHFzeDYEFkCR0Hxe878WdqWO/WOP8UekcOLDEfAGOfa1iIyH0gUGCjoWSE4luL
WA0aIfmrm/TWdWK6R3APA9U6aosblsl7fMb6p7hffLMv8m3Boi7QIWYFmBAh/KyNYGkLlK+1ttg2
emyc6srFYrlwo4c0JsvWjkZyXrzCOoas1E5xkmmndDRgaCblcq7SDNuSKZ1RxrSNPRL582VIiojF
LLRW4DHNbhhHHUh1q23rNHNuuFYm2wjB4x5ajxnbJFPn3sI6hiVx2RjlIQEpjml8jgtxppI3N0Gf
W3FsvdqGhw8mauVvbXvA5izZ4MnpvnUk7TfCsfp3kSaKDy8//mbMg+WnIOq/LQ07J60Zqg+lISfq
Zdi215ZpBXBcW79juPyYLJg+CbyWD2jFHeBksA/gVFFk6FE3YgLr/Q6q1sdk972PR7b6USVW71vE
RT4iq1idtZbxg3g6G7asGT40Lxz8ApTUh2e1xBYXV3xEFUPEFObNBxSyCQ9sU9wixTglMyskhO49
AhJOGMhiGi/6tVRgEU3Jx9Jl9QZekgmmG1PsxpyYZE3zlNjsicPIHK5dl4zXlv/1PLliB+CMvTIT
UFB7BVTL3LEurLWJKHk3ZRHKK57Tb93qVYiDkl+HabbBQWj0a0XLtn2EseSS9IA0YwHsN2r5hUym
trGBjO9UVWl36CJ/d4ecFHOLNEujIu+j4gw0pFGHpFVtbxpCpP6gGfljY+FmPMeZsc0IAfsG0nR6
lXlPE7PfbqmvQ9bMh75Nw+vC/6Kk9gOYxbc8CeMbgdTez9lEsNxQ1Ect6gWv/XKzcYY7VZWYNwQS
QNfF66I6ZCerDjgjQmbodoZrbaIeNTpTNbJHe+yrIz6I7klLFgPnt+WPqq92naiWfdOOrChq7x1w
cNCLMYX4wvsfLiB+sa2M+VdssCEu7roLaG10isIsifwwJ9CKLwIGj5zu0hTKUBxCWcEB4GYr2VVf
h+4oJ3BlF71YZWICpRYWE3cM8YGAwKbsQ2vTe3htqRjTNYLpARNq+3msPYLqVrFre6P2x4qgRuVF
bpBVke23ZJa3bVLbATLhw8mwbPuSxlrKj24Bt9ASLtNMBtSSJTTCEyneRg0gXeNhVjr8By10L+F2
NCjVOhaf7FEZpuagzRgkKm147nhVfSeqf5oOLlSYDFqHQTUeEEsnhDw72hZ/i2pfRXG+MdO31taa
WzRPuk9E7Q9GbzLMYzyfEEAY5gGp1DZSHvGJ7K+TPSl+Sbr+0sao7+r4NvToxZ+wDYcOS5gn68SN
aDfghh7gTyU881BiRr53NC1+yRHWxFv54qrY5EFv3PGTmK5dS7YRH0/vFIVuuSkK95KrrAIjJfcH
V300CehsDXvGa75TTthAvsWx7TyUnfJbTHxRk6UZF7Nuym07Z79aA/yOQLcvyPpb1Yv0IR/GyVfS
2cGoYHzsmPcdqOeID+FMXqhmuJ1R8g/iAaZ0H4ancqwxF3WU3+ZkjmeU3wwMdpNN0k/Wpo35nfS1
XpyUeIACahAYnSf8WudhhKRTNQ/mqF1VwZbKACpimOZGV9IUsCwrsriwz2LyphMq9sLXxNDuIdlu
kwkVCbeJl0NhYR+OeMxr11ZPCtILG7cn7ei07acW5/rGEJrJG5bz8nloFvUTLDl0WtyoudprTLRH
4W07rvglqPNzoLL7qL0Eh0iXiJSNRnqLmfAGCXgR8FIg8DgzKi/TFAd2733mYWn6nTMQ6+h245SL
89TaqIJ003UCZFgywO5yN3p3ENrZTp5eb9I43y5TZLMZHnhA+DnsbAwKtrGTv1cF5mQNIbNtLkCU
5wlowkqJrkuh1w/llCzbNmSKKmzTwMXUw285HTDcK3AGjsNkTwwuP+HSerRV3T6zxsfexOoOZpre
DE1T9jUvkh/OtxwAx1ik8VPLfjaySDQjWcicD6+ka1p2rKrQWemzs6uNCJ+t2taCFICNH7sbTJIf
sUqxWN60w6YAIRlYTvaU4GeG2KfYdniCkrcu1B02EtZhcVQPxm+D6CamJb4+ZMWut/Tt0tvVLiHz
7EcKTy6csaVcjd2gK+c7RAUZScI42nZp96llNlqRfTu+aAVhoQL2TaPrsa962Pd2hk3sKUynINfF
C1+VS4zF/U74M0dUrw6i2QicHIxMRFAOtL4jVrPfNJh07AOMZIrfE+Iz8Fw3CthAQO0dHlcsKXaN
lUAaRwkCdHjVPTc5FC6DRKBHzl9MIOjzyZx9lZW02Wv5Ov78QGZhPMdp/qSEzbIZVC3EPMv4tE3y
8MtQn1L8zTBwZbg28YnFHO3k1s7ZYZcJ9fSMJ1agLYTDG1znGPdCqHMhOKWsPXV6CcgL72Sg+40P
NUrdqwp7lqGxxNfBWkBBmFUxBGgIPIVetuzgaE4brFwKFrIKO/WpwLha95qjlo79aRrj4STP7ofI
NvsTnglEbHrezMkh3A6+fT+Xubvny61PRq7WJ5t4165b8DKZsuUUN0wMacGmzYOXhIshN3c7kgF9
Pu0bEoym652JXrg+of5rrHn4eTblu3ALAiilOeJyn6CTy0T9h+7m8wmxEcRcjb7cDuid+pWtFcjQ
WKXPQzCPg5IPhBf2E3bLJ2aRkk3QFG6tvnq3E1ABHe4F3J9QS2uhAGRWeBJXCJnObniSB5avrEOT
7GoRdt+FiipOS480K47Oe8FweBJqBnYxYVnqN6J6Reb+Z9uV/dezkmfyMSWLpbFSCRfXJ/AY70Ot
KNnRss+QZ+5anNhx8H0Hoi4nPjQHe1o9pqM3SE01A91WwyON3QVZWc9J340yKrVNqzbZsesWEu6Y
MI/Zk6Z46eqLDFWYxIhWr0oQrODbNgw3DFLrB2geh6q9ZgrDRYyjeJLNuNYnaoiYU94cRoSLN2EZ
un6aHMcOXqLCYg0Y7GSc5CdAzIO8sLO8kbarT0wM7rKRp4ih4QeMSx3q/4AokQqB/v1alR5bq9Ek
XtO62gmgg36K4ZhvagceW/PDXfIfxF1cnmw48cvVLZfdMeVSH3zU1eOj/K5qfapOYj3IojyYiHnw
M1+/yv/WHNZ4pdx7Ix/f7mZMe1yQ0Fo9bprB/mRzgtWxmev21lZMBEbK7IC7h0dShw5RjX0q1qYY
HM6+8AT4zNhpgNxxGED87eZfcZgeyQBOmtI9IAqdHHOlwOn0sa/RNeuTATP1+iFjHDiVBQaWeV18
nwsEARWjdf2i75XToj+2hYcu5aK4WycTig8wmnRClC7PYVOUjN1LgZdG9OSQFQuLl8QZ3oTqGvth
DROollWcpsjzJyH086wtARR+b3ReesE77A0ueMmievUkDdIhhBhBpBzGo1LZGa+OO+M3lCBK4ygt
qybijB7iDc2Qn1B9Ug+IkbKsgox15tEc0YJRLFwDC91XJkBarqH7mReZL5Pll3Wdnbxq+cWX7eAZ
rVhHcyxd39XTLkhIkelj513HeDH2BJVrWGOblC1EYIm2elQLSI0D26hNnKPM1K9uvlZKxrmqUJzv
yz1E+yUgC4M3dJWEvjHF2kZtSR0v2Qeof3EOy9TchGhrBK2yNA8ZwhmGVinvNcPszpmEe8wxO3zC
7ZOctLV0P6cs3jtLtx8Ay7w4TlzteQXKQ0gc/b0qMSArU+V7H5r1BuH4AcRonF8VlX1P6w3bOk/i
7xFuLESSNpUzmZ9DFD/ZYeL8LmLiacwLeqnYj3nI8qWM0sYX6nxozNb+QWTeJRbAGOWoXX8gWPJM
ahCOS99AtCJaElRRmx11hZymU5jLoQ+9Zb+QOghAaRrBonTtluVjUNVjulebNd7hEZEqibR2cW9f
AfoflCYentEFfDLSKvkMcfqBCU4yQX/JarVaySvJVjXs5bkd1c+u1T7KsWvO4QBhkmw/eZiqgPKc
eugAjWUQZTB/4zQrILdmM4PUtpuL/NwU9Xi21ujdDNR3NERz8AahvKlzuo09g5AqjL0g7PPtFKXR
G0jBH3HnLhdTYDxhqAjmz4M6YtFegGy0qmSHYbr7KYhfC88FW9+G85nAZxTkJnJKAxnkgzETocbV
5nvrjXi1Zo72yA7AOIo6afct3LOXxOxgvZMJ/y3Ug2l56S8x84MhxGI8eVVeo5hSYE2MaOwTNu6E
NpS4/JnXv5EVSMiR4k6yCNt7AW2MknviQBhulpIFdbY8EmL4NevdcZnj7mVsO/epR9giKcEzzwPT
Qp4IhiOZ/875sCeZ887IpeX+vfzVLHvKSlmWB9n9fvW97r/eQjbbuIuu43yoF8oRfUPUSpWEWeXr
tBo1FtFrWZ7J+WZIVDrJ8j9O7+337rJOHv5VJ+8j62atKwNDrfG6G0jO+0CCaybV9VR1WMIQTv27
1hhMFgRre47rKfTHtV2Wvy79OsYzaUDFUnZRFjcneajXaXY0MSbAMJlKs53/LiuxxypywJVr1qNn
S1N5HdzC2AAiip5lXV3YjO6pOe5lnTyocNPVZAwfvqoKO7tFDGP3i7rR846mDsznflHZLoL8Dhv+
f9SluANq2qAe73XsOBFmto3Hysy1bYI9zN6qI8xJlMa6qrWpXkOsLpj6pu67cLX3AiDyi64q02kJ
8S21y9h+quaF7VM0+8iAVp8JiIt9atTZgcQIrGXYiWOuBZruDcEgcmIpYYl/7tA+mGm+d5ljz8Ke
WCItWX6EObbP2PKfS+G0e8Rd3kqRO6s6pLpV2HYxrET2ZeymlBW+esmm7oQYSnH2RtaemMejnBnW
y9bwNNuflQL9uGr5HjtGtOFBey8E9C+4g6qf6K2VQTza5VZdtBvp5p4tZl9v7CqbMNNoyr0pKjI9
KoJMmg5RjqV3kA2D+oa5HYBR/HthUxBJygsLPLwZGR9p/cto+5adMoDGPrLel9GsgwLu3HOeIFJQ
T9UPYvmI0K5VItL7q5dj4rWW5AGicLRroX4Hsr+s63r9zbMG8SBLQ1ItZJimS9fNHji1LsblORuf
yzgsocEm41ZBm/BZ1iUVi13AUVdZ8vqmOSdN8RsZmr86LJPlIIcxgEFZ7yEPhf5nMlrxk7yNVyOC
qGKC4t87DH29Lu9FfpR1+D0mD50SXj2cQ6oZnUHYuzdtKTBbEtm8c9xoDU8wbMu6yEqeipIMqqyy
KgzR47z6Kcd1WZWMy7xRa03fy2I6t9XzTFT86w5ltlN0gEoS8ypBrsBBb2mdOoe0ZXxFsuVv0O1X
lxbZVFMLv93r/92PEH8JHNLQd/J+946DlrxMZOPY2aDOjYJTdUEy0Dwa06qf0+A0IevkYajU6tKt
hyhVsPrQZ6yi1yvuDffOWrY4h1pXb/cqeYZzWHW517lp8VvFQtEvReL5rmjTS6WTMo6n5K+ze52t
dIAIhHeSPRQyTF/dyqjJD4oOGAYjx5E4tRmu6i3dW0QgaBuyZtjJooZM5449Cbxrx2oRpw9XkM8a
K1w7J2NcHNI4BlS9Fse4r49TAs4EqSb2XrH9Zng5+DYMXb6KJkn1g96C3O/G3n6bSjEeEIBvAtk5
n9rs0Il6DiITrvzQ2c4pFCxK7IzonKpoMSJpuf3qDCVbMC9+lyWr0LKXNU8gS4kb2q+odaOS1BVP
sqrqI1YTRb08yCKIKXOTTdZng85DoE9o61oJsrZKnyhby/PcV42l0UHFPHsjixVSL+ivsciRnQ2G
ixsMhrNsDEF0vH7T+VkPm3E2eK/q+qauN806lrud55UPsmODEfgmnHvsJEM792Ud5p3hNm5RofLY
33tJPUCiYYqb5MQm5yZXxx32K42DtaMybwxbXw5O3u5QWM3BfkbJvkQt5DUan+pa4DatNNkux8Rb
HUf7hSCBRfJX67cVqKw3JRuITuXqN7RAmd3nsniztGlmnc8o5zl2zlrccM5LAt3ZWYuDMpFs8cL3
Ju/zNyDC1ZPXm3tZauoRI3HjyOiYbO2l2Tuggk6OrnvQtzLtMOHv/tZORLLyhpQUNBr9oJWRs4nJ
CaxRPmczgHTZJrnZ7whjrbExl+V88YKhfLkx9SI6eHpgryxUWx3Ekzzo+cEwlUejFN96XUl2kdvM
j3xoZDiqiXh1zt5FMaBFpiSPN5FdQzXU0RBENav63pXDLQwb9TWNUJoEceML0wtfCuJaWcNaXVUa
ns+sgS5aD/IsXtcYdmVeojLKv6q0KUxOijE8p23+s7Zd49AaBlRxjPr8mSXuuWiKD9be7U/XjK/D
VGi/BfoNmddabJYe8ab0WZBj2Tl2HXAJC112HfWpaMVfx6XwI1ez3sy0PSYAeX9qBcJwyi33LOtZ
t6uz0NRyV2nEaUslLbcAWGqS3sk3Fn3NfnAhMsSdF/shzK6bOVQY0yV28lPE39Vosfdeq63o/NIN
ZpUYYYlmO5YnLkFbFWQs3rkYCIzl69inK7swj0+yiIvAhdSL9gDz3r6F/Uweqh8buBrGdEuEufLL
0nYHKjg9tA0aIZZSHowhKzdpbosDQT+xNVdaOTtz45mlP39+IQdJgiIABLVNFRL9JLUwmdK7hOCN
7Zv606h0z9HCCGQw1O6iUK8uY1qC+lK0+g1z5vZRFOWTxW7tbVhc7alr9Z1sQ1zUO/cYsviT/atn
cEbQ3PFeEEH2bVu33gbLmF8WJfRl24QQHLFmFc94eqroLT43A5H7tYQfw/Jc6uVWlnBqrZ9bL9vF
YW2hj94oT8T397Kt9yz1yUEL/6tUm81TNy5HU81UZC30Q9bky7VYD5064vHQ6YRrKNV9O+wGV7HR
MtLt66RrDnveufCJ6KAZICuNtSW1mGPmuTgXurCv6qjRGs7dsjUTLDS+yrJJHkhgmm01XGXh61ZF
01okVSvCqFjrHsahICzZxhVOpZaIIQyhHCaL1foHSALYXL3CnslaACeiOHU6vRdXXY59PL9+FWWL
JurhlFjZtciHD7NKq2NBxOs6DM1fBxQwnW2d2c3mXw2j6k0XnY9y79sZjmb47aQ1PgBypEXWuyQd
waBJTxEMwHrg0cjcaRcPkCm1XI0eeZMgCdjDMj8kwKtkneznznX0KIt41N1g3BFlWK+/1y9Ni3yR
sBV0GSPBUi7E5HgOYxinHMq0KwEYQ7Ec85ok8lqXmIyeCAFFwDns7rWwyrc6bOKrLHne/D+Mnddy
pMoWpp+ICLy5LV+lklerzQ3RFu89Tz8fq/Y5dGj2mZgbgkwSSoIkyVzrN/4CrcxZ7HJwaGPlqAx2
zEI6795UO9fv7dL5DGKkBfRCiwpYKovjVymENTmmrE7mqxS1FigHZLz0KMVyyuOzP3ggh5czkfHM
Huchuv2wVNnWtI3qNHiRkpUNhFgHNFGkGA3xuLfNJRC9nB7aVnmBi2FvpJjqjvVUQ8GVkvx9baCf
Ujurn+Rvzxac12jFyllaVAuwaNK1ci/FMlRnumZe3a7m2RkySDFCUMtPydUiv39KS0K8JJZJrVla
rmK73tQXm2QBgeSpYqw2i+ak2mSGAltLPzkjY3QcBM53AMR3NXshDJMno7HmP8Qt3icioV/LDroI
SfnwNUfXbYMpR7HpWa88gOBIT2Vh+5fWmEPEzZXoRB4yPxWIeD7qWfyeIs/2CzMYFNrD8d1xy195
VtibwkzGi4aF5KMbg74h9hP9OpOIb4jgszDQAjd+SMc8BokTBHekSI/xOL/Zc25skOMEvlGm9n07
d8W8ySqN7s2b2qfZo2wU204fiYYaAKq+Oyg8bvsEBro7YLJGQLMHcAX0HA6disZmB4vFa8c7wPLz
uW6qH2WTKtjiZNOb1VV0u/FJ82v93Z7Dn/nsoqKf3PdT6R9CO/xddVnyGMURurWpoxyg6avvpRVr
TFrbA1a69qfQPpISSz8b8zwcDGUxLlTSu0DxfjJdVy9mHf02o+JHN4Ym6Z3KOWkgRsmyufu4RGhs
rOMUBSbID15oJN8GkkTpZLlAkSqSlQ4vdlKN3k4PSS9VAAFeiuJIRD4m5RcepjaPX9MWdWKyBNrn
ag68k+WR+QT4nu6rEHlM0wGsNICFb5rev1rfXFjfD0OuveCicoGIXm3IQgUHtSAiZiF3SeBlJN6r
MjevHeNxHL/pLZOk56K13dOUdcgfjgCU6y1xRuWkKeTV4DRVB7jzOvIgvnH5CdRDfUiJgO3QV7J3
uZ1vDNQqz3wekdi0g69V5tavs85Hmyr90SFxD7jbCYmYslHMMbyOXvxzyrFJHwe0c+e5/DNDgylb
3fsWdEGztfqwfSZ5qx0tXCMvgZUTlY9KdxfkqvEO8vMHJknlHxMVTHJBv6Ouw2DKWXzUihJxiKHt
NioidTivBMOLWmjRUwVKRUqyqaxWO0CcJzi2tJCNX+ogXUbvzoes8oKMigbsLz6BjdjH9sCERzPV
14nU6t7TyXVL0UJI8SGLvXsp9aALXwcDMvZo91epMmAfHJ3IrnaNm2ivXm+0oDwBEC0lqdIMC8G3
Nk0ucsLy9TkbfJmZu0SnQvMXtc+ye518IK1mVD5Lqci0YJ+6fn6Q4sjKhnx1e5GSp2vda6SkIASc
frrV6ZOnnXsvt0HycjXZMCk58GpkT3JC4CrTPqkSFTQCLZhVx0+dTvZhuZqybMaBwJ8CaeAsLQh1
Dxe/QAVqvWTgphfEV5Pb35xFQ7GNvOl1igl3TJamvza+g7ZcHV7SLORLV7TxH7u10ZVm7vTihPZL
Ovwqvdl4I6a5nQxrfOE7YbyVY/kzTBCakGOEaNUt4pTeCcSo+WZrLXiuHtd2aZsbenCp8GTYytFB
JdOjNpGFvfwT3/sSMEw9ZfgrMIOAiha9yAZxlGKPXWuxT/5bp09RtgkqD/FuW49epmAE5eV7aH+b
xzSMjFe36IzXZFYY9MG0nKUYK1531mbgIdJEG2zjlQ/Y5GTRrX3ekEYeUWk92cvpVVAfgLv7CKLD
bauUznmRTRI3jHbNMJ6dIHZeWrTRH8ZYgWauA0ArzAB2dDYT51nOICIYPqMlx5rGb/MtqN9mzw0a
9wCb/7le3f0pMsXfw+wHGKVPygtcOv2gaE13K0pda9a7WuN7JiU1aIrjXAGwuxV1n7Pm7OgD3HiU
qtGYSed1sbrFGS14lbpp9i9azoshpbpV+lNr1QUt+FHZ9Pb0WAIOub9VwYI8D8z/N4aTR0+Oy2ve
op1lTzgCktslU2wMwYtsPDU8qoUxP0hp9N3mAYeIY6GnUbKdmyUKXFfORo4WEV/51NIJnTVJfFjr
DC/57akqH72+bJ41fJA3v53uYI2N+iIb+hEKHj3Z6rXON4dPdaSOVxR91Jc+8ONrrdlf1gYJ6xSU
N5rmuNa5O8L+4+2iTT8gWIGM0NYa7emqR/FTO3rZA9/ADE+s7NJDgrhICXNMW93IrpeGL1prtue/
6uQ0qyl+1K0f7LQSf3okoZ1n2bg1UUIHQgAMdepKVQGkSy6mHnYJHNXXOvbLVz8pCa95cXSUuizK
iVXGQMzDvCi3U+Xj5hNl/lkam4b7LShQKTZM4D+larf7lGF2H3RR/VrP5UtLoPAevdf6tUgQuTVD
xd+q0EHxehjunM7suQEcDIFP7UikgpTS7PpVner4sYndsxyUKs01NIL3jXfWpqF8mMzxzq7Dnuc5
GJ8acygv3lh3oIKmILuvg3Kfl3tFHcpd0zj1TrOCGeCR3xxMxXDu+wSKRtwvnvKmurfs6nNj+AV8
+P7ql/291QcotofkpOAl/PC7+GCFCB4kFiudghkAhuvVaYww7HFzEGz1We0DmBNKCKZb7fVdyxxk
2zD7yL1vTaxnmxkk8BavEIikPl9zyfaBj4Fdb4JBV5XhAmLik1Y70THgg0CAWwWSDki57/U7dUZr
rtUUg+QC7CRXOaaj/s66i8EG9MKuNNSHrEvPk+Io16orocf2g3vOeghwhvEpboaY5Z/LOhm0Z9aH
7uucWdplIqNNvKMlmGgUmyyfWjhTG3U0OjRpiNZDJ2p2XtljujzzjWQxfK/2z1rYeE+LCN8EicGe
KhPeY2BczSZWD8qAXHARvaPa+kZGaBe1Wnko7Na96zNjqgkEsLtupgEFeNuo7hAt+wzCYjz7atsf
SjxeNyA1/Ic+/8VlwgtyK8YG3edh65gGmdtC0a4Zc9XMGtVnI+XKQ5XNdxaCs0EISCRT5n2Bu+oA
AfXUaEN9qTu/3qumO+waxwmuqVvPO7XVPwcj/gEgprp9gOdLpc7lswX847nSzU9KHFUnbPPaKzKJ
4Er4puzTxmmvZVEQJdEH+Fuzvw2qqb8CJDh1NYKMbZ1s87o8etnonXNjqnB4AhBl92a4MSK4EXXf
naxqQQQGnbY3B3ywAAj/QKrpO6NcdjLJkm+5W/0WOFy3RZ2NCB79xm4U4HpJ295pbNFJAK6FlgQr
9s7ga2/YsG3UH1WiT/DqzPpuAGhwVpaAh9E8y4xaW6bVTFHoRh15kDREmCXH4OwcDa36Sc++97by
kKbwfBFH2abxM+jlP7NrVBfybypfwqRGc029TEWlvZgwPEy6Peleux4S8DdOtTXyMLp2eRVcgpEZ
Rqbx/k5hsYXeib+gNyy9t8wIWTk9mhRO9GnCH2BvJMRQ7aquj6E9/XAXA7LRxZ+KUGAbEgq9gR0a
CG51bzvnoA9xhAgg02jocmpFvURKPkMEyLdDHP1qshKT2Mg88S3vE0AlyFvVB27onzrFImYkDE/2
AVOOtrKeCIzomxh02Q7L0VcMbuGYuY3BS2wU57BmHIwVE3e/vtmWHTGBOn9C01S99uL2vWwcc7JI
1UPtyDehHvh7swOpF2o6KxTF6Rh7rWYfJIm7BZR1iIrgl0LmASWGCEUhQhk/e2so31tkzflon7rc
x/fEhdOkB+RA1BF6qsf0+D5oAPLMz6xI2i15z6o0sYFMs41KDDKN1ZCfd6wFQr2bIBc/jh4B9lrv
JrLCwQvCKnw+2wqEko9SdImy1HUEeYkZEdgsgrEAxlU4PGZL8HpOg4PtLeqzVf8rcP0MgTIDeKOr
YxyMxhTAQ/8Yzg56+xDmN50Glan9PUAajID97hsMLMPadog6Oxszb9UtQtPFXi06EMqdggGLpirI
R6IXEwQ+iYXSfZ2q6WUM7eZKqBEvxW5CFC1rH2EvvxBpbjYWevJnb9JBgeq+dXZs96L4vXdREt+9
WAtOp4q7743rXcuIYdZscAdV06o6zSgstVqIG3PhHquu+4b3gQEn2A72SplM9wNeRVeH4HGxEIiD
VH9NHfcO/MPELHsxhdOHbyOrdqIbAfAlHAN1o/M3TQGJIosrAhVtYJJ1K61T5VbFxkrs9gh0vQAU
51mAbvgYHCAzX5ycpJReoLmFdOxraXUuUZ5C2yVxfCyn1jz2deV9Sb03uEyd2vo/Z7vewXnnW+ot
EBnlZ2T029zKgos+BuNWr9Rmx0rdO/UAz44WOFBwJ6SkFJ/FWwfh3rEKgh6quWMGeO+N1vCUDmgU
OZQQk8FM2Aze8kyx79ZNNRTOrWgz8z/bNRSxerYeLJ+5ozdY4BjdDKBn5XkHHwPfbeihvqYx9G1Z
Mm90NeBV9E3jbq5j0qbMPn6lub7Pg2S6qDPyTQhFPWtx8NtaHKKg6lzRLZbOyOqMD/GyWcRzzHzU
rqpZt89Dj+dwGy8jNyWvDNrnOmKqW9XpsQwcbO9Sh8cIJuystKw/uj5l5mFF70mqo3NoFk+WMdqH
MY9Yfy8b372fvQ4eWqvF+6Z7Tp0muYQsDy6p70Q7o4AAABs7urNs81kPDNgb3kiPwgRsAHFFfC/e
D0r9POs+wTViMPR/BM607CQYMHvJSEMVBpZoWovXFQjM/26UjnxRj7Ypnq+8qiGSWn4JUmPMvJYw
C34NDrLnSyJAmfW97l+UCsMtOBLdPvHgWAc9aKwpGCZWnD7nEhq5Iih9pqMWd405PS1O41A7fHs3
okqzxa5ypM+R9+tNHpaZugDNnDCFV9IhPTlroIs8s7gDkXEaJhgpwJUeOrN7Vlr8n3IzTnZ6V+Xz
VjBz4ULgt8Cf7Z1hyuEUzO7DmGoaU8Eue/RIzV3ipnqfgRt9wmsDtGHxPRyi9JOa4xLjtb/cwqdz
S5TAWUIF9ayz0knpUI7naveymfiEAbDylJ0vrdEAD5hUylYB7OmDFJjqHNPa5QrFrL3hD52fs7hk
yB47Z1dbMfAQUgqA4Ip5W6CYFjmFzXthb02GvPtBg9JbAxRQOoBVScPvITni38cEWE/JHL6HSMEh
PnrAdbHcOc4IwX3BGwHQ3mGzB+gg6VMF9a36D+ua9q4dsmM91nwmQQUmTuIf1QSSUAuPs67PTvi1
yEvjMxLyKHKOL3oSWKd0UF5mggALvRU3d3MxHoi/qZ1xir0xJFu/8+LZO4eR9RCTStumOrJKrZoj
/GeAGLfvXFOfrloav40qq9SwCpBRDKEMLyZNlY+uTdLwe0CB3m8KEEFWdwebhDdYrtK+CUek059u
cLRXYLsu0tjKxELAZJzWFlx9nvbNrkht7wkWgPOoTm8zCL4nAzCCnQfNoYqTzyUTA+QrsVDsS5Kp
UpxTPWPOV2YANBVcjjs3ZP5kpMBfrF0edMa2Kov+BDuieOvMujlh82ltpagnTgPeuLY2YaM090yX
+X/azt7pZfBrspXpWMTpfIfwx1M/A/Y2XTt5DJByeQwarSYzjBSm0zvp3qrt6lhCAzcC2BlKgsRc
xp+3MDXcAalgJyTJWODCO4/ZnlX0o0Gcg1F8l2WPXQhYDE+rN0zL2nO2YGbKBVcXgrA4m85jtOBG
a2NSzwAjwgVJKptJj94VxfD38X+rpF6aZ8trV1/KgPvqtdDpcAhP2QrQs9FBTmt1Fez8w6QaTAzD
t7gBKeC/jk2QHgLovHZrwC0axleEylE3xPPupqshGCHBDWUmCwY3dlDyXrQ35EDnp5Akxx+T2wQX
cFnWvGeyyl8iu/JGWxVcspPsJjMRJFhY/HtDXYD2dVsdBaFSOU4LpJC5LMChHrh10OD14G8SRVvi
CNQGYLH2ZFW+Okq+S9TAeZ5+mf0Ainm5cc1yRdlb8Yk2XuvzXqCKUjnO2ZSdpGXktNwZZBGDf85v
l4tIKy1Up43tZOlO/soErWkSsAifLa5+x6BRj6Iw4nhbSO7DGQznz255fqMZOaccNWpJB8smkfsv
u7gqB6S0ML6TYpZVx7BUdPxnlr8pB/cZ4Lpxkp+UP8MLHsOoGhAn6au9V5a/5Lx0DOCYL4/x9oSl
UvBSuU/WxVpIo2vdWOrdEakVPJkAfdywv9IboN2SoR6ndNyrev1d8MCyGYBRdzX8OuKpSI5k1WBj
RlQ5KWO82+wl6X3DeYVq8K2Hubj3GrzukXGA2tgmzas8eztxHwfiPoe5NhjWrSFCb4+pO+mt4pI6
LP/aEM229aGBHdaBUDfBTh6XPA3ZKzWXtK7sSi+wQt0nr4zFdNHnF3wdPdBnsrtsICLQN5RjpbGK
Ql8wmQEiAHNOWdHM+7925WwHRwqQyK6RX267c9qDhrKjk/ze2DTEqJtd3Caf51G/yJ273SWopZvC
Sqed3Gu5K0lbsP5vNcRXFoi1PBM5Q/ak7tYdpCwbI8UxpOlCIJqIPg7dizz4W9eUW7P2BjlSE/nc
VGDYd3Ir5I/U+5r70waFviWCzizXqn60i20Icpe3+2vmTj8DvDIOGMJb9LpXrcpbmLbhIZ8hOrf6
9KIvQ4d8trPYdo5zMIMExnVvo0LnRAm3QU/ISvLi//rhv/4G2cX2CrK7Huq3lrenh5pMDtLE0Hcy
BMj3vUNu/GQDyBpfUri8t5t7g1P89db8Bar4eAcN0nhFBGtybg5GmGvzPnbDb0qXqfv1DjMIXnTH
hdK9Di5q/5RhYnmQv6X3q8cUd+QDGo39vG2y8NoOugLMYxmHltdazpS9/1nndeWMcECY7KQn9HF6
YArD0mXpCPqItJMJx3rtPksDu5ppYOrbAQm2k/TgsbOG05RbLEuqfe4MGB+5C7jyf/6uXaRnPwQr
7OUGcIUFkLL2vTm+d/UFwGgUdr3I2zC8LcOy9CQprnUF0Z9lRLL02dn7TjWAWUmfnEBhjJT2slnf
1r+66G1Xjs+VN5y8xtxKT7idgq3AUXlvGxIEMhayYG+OKHSf1zd87ctSJ8Vg6YVq3x8aQHrH0IkO
csyUzi4t1vM/dkEpy1OTvds5Ur7tfjguxQ91t25bVrb9z9CDrRwJ/tQ8B3DlNinwmCIF5NbbIJyX
D4fuQTQNdBaqk37Ah4I8PfMCeeKDrWMM6jzmc/vsMDdgfXjViVjMarFpoU7kgFKGuruzFqzqPJbP
+eB2B9OcmUo0urpTg4LYTY/AzIYE70GYBVO+2EWa81Dvgqh8dLLqrwcvvyr94PY6rWWpXLvJ2lek
STGk7anHflA6o2zqZbiWPT2BvmTGcJ7k7stFCvCME5gVul3vQ6vfylsCq51a2f2rdnCNL7mFiJKs
WyZcg/eQ6r7awqUIuWFdrKRn4uBQQ+IF3zAm+qeoB+6OjMle7rFs5LHHy/QEoVzWyFP6I5/0ixcb
2UGdx7vELBEo87qTDDIao3YLZ7dEPXcXFsHtC2C0vyDlZ2e5oDx52WOkbxc2jB0Nv+bBe8Jezr1h
lv3EfvXxPDvk0iPWwUDVVOfMeevfp7ejtusniPfrXSwzh5E0WT4zmZtZO9+CLiSkEngBX8AlG8zE
PeRHpQm5NSgnBrooo2btbzpmMtkCr1sdJ9c5TwBzyOceoUeiURzZ2wzHsNvs6raKirSgIOema7dB
GC71Q20kxkGuL3+Xb0fjudUfZyNvD6ppPMtTXR+t7OVd9zM2pmgzFgVK/1DI/1mgrQOHIt9+Kd8m
dixPSxxpWD6A8d9rmZ3Dzm/z4R5BdvMENK26CGtniLrqQl/4U4ZZdnu+8iTWMWZ9MHygf+M9vjEn
r95ZEKSRxXAMHE4KXgKXEXyHQuC+5JbJk5FuHajEHi3gwX6Bb8h/B3NpsI7o65O8dehlvF9vwnpU
9qTJ//tSzNVG2Ev38j7JTEH+GCne5uJrWfZulXOE7QcTWoQZZKKrdPZJxWNRmsjP3qZcsovDJq/a
bZe89j+w+tuHUv7Ov2YZt3PL3N0CC7iSEMQegw+9zF9JjhC6ltdkMZ+ft8FkfkNrhXhy2CenoglD
dS/Nb7v+8gWNAIN0QXqbx0lPlRndulnrpjkj5aChFKkBE1smYfLvrJsbSlLKf81lb399OY8wce7H
Al23nv0GePrBJks1b9HrLUhC/XDlDzHri+7q6llutkzqZG+992sdiSA0rwMIIGtj+fW1uJ4re+tj
XA+s1/twbpR/6hDqYAxjzJSBEwk3sEVSljePO56wjF+O3/74udSKTaQM6l/TSHmEt543fw8g2p+l
u0a66gCaXp5B2HVIbkhP+fddOfs2VAHKaU5ume4+UkECmCLrEu4DJ0QIHnJ0PbCuAeWAbNZ2Uhz8
n4NW5+fbX7/05BvZY31nbvOZW2eWWk/PO/In/33vZO/WSnY/luWk21X/avXxBz6epWgkNlr7TZuR
mpVxZZ09yLn/Vrc2kaO3ebbsrht5HmtR9uS8/3nVv5Yz0loafvipf6v7cNUPvxQsAz5Gc3UXwuhb
XnE8nMlVVPNtrSovvGwIpUDOhEbE4n0Js62btW7O8ASFfkebqjXYvTWS4VYuvjb964js+mYAQogU
/K1Hy8uyvvEfXqr1BVpfNKlbT5Mz/mfdh9P+7fK313XOF3J/EYP2G3cuDm1Ma5e5sHy41s1tJbuW
/4pV/FvzD3W39cRy2dsvyHU+tLn9wpB4V00Z/qidF25laJA1qOyt32gZQ9ai7K0TsrXxh7oPRWnn
9wgG9D+1GkmEpLAh8vFykntneitd+LYrtVKeCWWzrM6q7KB7xes6vAOmgja+lpV5oZFLWUZ+5kIB
ESUrs9xb6MgPrHbeyvBA9B9J1gZl4H/oardBw1aJIcjoUpQzJEzE33byJGWzDrdSlK7gyKJ/bbN2
g7XuQxdaLzMGTUrIwoXUNaizuescPZ23sv5NABgQLkrGt6AdosPtjZebsm5uw+paltv1P4tyYH11
pRgQSPln+JbyhytI3ZwlYCe0hNdoHexvE+vbcXk+65kNXiUs3rKzRWDEWCIkf60c12ZyrmxkYrAW
Ze9DOxlE17q//nE58uGUwauU/Wzcgwp8qqFS4BogLYiUGxpIjuXDVeKI177K0OVnSZad5M6USZ9n
p1l1Nk3mWCd5wusTvb37fwUz/5oqrE1lTx5+VPRE9G6NbkGu3EH0xIgjZFJ0tLKH2StJx6Dmok0P
8ore4pTSA8ZZj5sv8iL/E9Wq1WCPdTapk4bkYJ5n5wSJYFjikNZkUzdkKzdr2bcCBf2z0NqUi+6w
M1sYkDEgr5EPS9eCo6n7d8LZtkgARCraNXJX5bnUGVQmvSreyhieifDJ9eUBzy2iO+0tnvnh9stN
/esR3Zaut7suaxbZvb3mEcnJ2TOnvdxl+dl1I3/AWpQb+6HutqqTIx/JnGtLObz+S3oY6lsba70N
NoZYxQW5/94V8Xg0EALc6zBmKUI9Q4C0OOMzyVFLJ3dmOMj0LEc9D5inniR4N9XBa6RlR225hprU
2X0Z1O1GWs1dNp6UuTR3ap8B0huGYtNEvOqy8TLX3NoeAE8NTNE1TdyDGoVWvkcyCMNlVvZ7opKg
hifn3OhB8wgni1wzorEQzzNnmxSxek398W1BtL8EkFJe4N/UO1TjRlQ5KEpdhuBRlpCeqEdUIGK7
Sl9iz0FZ0OzupxgtBAfYwkEnt3/0LH9+SqvmJ3zHU29q5fuYm7hqpf63vGRKXuMDf/EDFaR41rz1
3mx994jWk9n1AxIOWos6zjBsgqauP9czmF6W5OUnXU3tLYo6wKsiZLvUYrEFMAklz7lVod+kqrsK
iWCUoUpw3BgxVg/jcoRQEmYCA44CYaIdm8IuH+YpqR5kTzZZUTjonuU5wsIE4a0iDnZlhfyQPw1f
TZJnx1ZdpPwytTKwI0GJY7cEgDeuz8otLmJUr1UIn4aPkaiKguGuzQowQV47sB5uCvcCUoP0mkew
vUX1a+qn6GlYNhBdoidfTb4hq6mcparMMOlGdxFVrgLhM8MiW+METw1q2E8qmdCnVNG07TSOASsI
DsS2B7QqtbmXOZaieMhupmHoHrSk8x7nZVNnwPZs+hbsalqsB0I9S7da6eCKNpCdMSfM5sZRRxfG
/z0l0fxwK4HmQPnXoc+t51eR5T2iMhNtq7DdoHtq7B3NMnfT1ORovAGmLwzNvNgOUGdgrdpOt/Wk
3WAFjwwGDuClF5bXCqrdtVk2a5H+eUwKYqgD0kY23LRSv+SzmRpbzTS0i2yKKfhPZdFXynbyYLl7
YUqwGVGDt94HMOraY/81GfIvBql0cOHQ/Xm3TPjMIBNBKxQVKjH9/Jt05+cwT/SvU5OAVkAQ5y0Y
M2DX6GA9zhq5ZGtKrLvKzfuL3sftKU3j4oFHoEH5b9WXZlToXFlq3qtG/1ajGnTvRsnjYFcN1Fel
fol7EkcOYo97KcoBUqGfkF/P9/W46THu2ExL81hLMeWLwXIt55HBpspRoN0yZuz+OtnKvznpbN7J
perG1B4cLzxBDsOpM0MW7cAHp9qtf0EbJH/CcE5u162NuX1sunafq8jabH0slvsge8WocCZoXzSs
lW3zDqJF8wL3vH8gdHyWEka77QumdZChshGxpqWF1DlG+fGkxH1TXfS4cA0EqA3th4jFsqvAoLui
n9Zf64GwcpmidiIHHJQszshgJqDZuBW6qbRHxDa1rRTl9mSpunyqHDBhy/2xxxGgS7VM9OKjPf65
/TtpkvtHu6jhnC33D8FpEHnZ5OFPT58ZBxPlFNmVTRXMMNzXsvS2sUVC8q9KOSxHOsgdu+ER4AwI
vACda2L139EPZVDS6y91HYSn3h4CNN7D6ltZHuR4PIT1IdVRbapmxSFgrbi4hRMPPDdBFFy7ZTMk
6J64hn/860Dfp9jJvAe+He+hMMR35ZjhYbhsZE/qTFbZWDbYKKrFWtTgN/g/Gsopt9br2d2IOeD/
zympO4CvULXjx8u0XYHI7fP4UKpEA7cf/jppLT8yFaXeXNN24VGQdjStFgYsipT30bLJEZi4l+Lk
+ygWRv4AeV2NCa4vh0sV5fLN2kj2cNC748PXkUfm5NglqhKWlYcnxqQoF+fdAoqPspQc/XCqFOWH
W1RHTw5C4LdT5df+OiPTzX1XAtD4eGD5q6Yyhuz4PBf2lxR7UpBLs5vetVOV3rljBOBEQ3mzy8gz
qmQr9kkRaq9qGQ5XV69/5KGmvg52ob7qYf3QMcA+kJuG6YLoIF+/3kD/y6lb/c4GWvLuZlyKZE55
n6Jm8B5Vymf4yMGjHDTL4N4vYvtJjoEU3qcQ6l7ypeVYvyeDZr5pflR80pKzNOGbk72qTQP98iGs
0+naB1p6Py4bxP30YWMmNbt2M28Ys0HjLUVpA9GURI7v/laTAfdSl9glzKX0PfNqdLQ1o91K0eib
4WTgmrorTQtF/I1tdf0LpldIF1mjvo8gVL43PbYIKny948KvfAcKVu7szDdPI5aZT6U9vgGh6b5a
5ffZbdzPluK2l6yMkE6y9e5rMwOkUB0rf0JEBy3dsP8TOHb7FciWvptjXMTtxn/TAJ+hYdsO4D3Z
i8N2P2MNC1/4P1XQIv85+KFOtxxQsdl8LQev3uPXVqIw5xRvmWLZlybtJjS3++JNhzH9gvX7Rg4q
wNjeQGB8hsmr3kuV7TfkF9yhPEpxRE3irHlTspViHbvm00yWTkpyxW5Q71W03nQY0XfBNINLKKzQ
uKvRioEWXfuosNn5PUH3uNuBxUPWE2nZfeUPzkWO9K3v7U1tsOh3uJ3MPiMPgjHRe69W/RaOT3SR
ohOpNjCFqL+Too0RET6Qun+V4qxM312++Q9SmvrsifE6fzJi8D3+GJzCaFCe06xV7yMfGnHoY1c1
5NUTQJ89shP9c+m1n5K4Ve8AKwzPut7yqsSoyleJe5UGUo8u4qFU6uxBqmRjonIU2RAY6k7HcLXA
PTazg2dpHkNHe8rN56YpDm7nVhgW1ntkzMs7e3KKu6iDLLeIBZd3isqm6SoXmVl12sUeLlq6HTWP
oeZgBT5ZbyiEpV9Vq/L26GaWJynC0QFSrxfvpTkiSWn0YAmWZlo/+Rs0/UDV5CPuymoLULxKv4Ki
zo7Q8Z2DTu7jq20Zd7mrWK9mmDn3ZWIBsFiatZP6ewIteebTpt0zrdNwI2LPXTazlvpbIngN+N3/
1K1NZM9S2t9Vr2vHfztfbwHAdHb8WI9z8zAqFXDpwkX6DlSXyZfod676n8xxsN8bZ0QfKNeLaxYa
NsrGVQoibpg/95X7LE1HI73WkeF9qZtc3bl1bN2npYcBS12jloIu7CfoSD8VxK/2cbF1gQ1d1ZKX
yh3j750GQMwy3ObRM7vgothOcozSUH1FVaXeyOWd+Ytaes3PjrwRMCIzRodxMk7EbEtUd0vr2bPR
HOd1dxC21PJNktUFyrhoVF1LxtSrXYa73tfjS404+T8Hbm3kcLnWwiMB/IyM/06dAzXeyfEQ3ONV
rhY7LpV2BZ2wcszzrSiHdU9LxgOvdnRrGWj6s2Um1lG1B7jb6yUsx7yzgZdfnNBS9qlW6NhSDc7J
Au97xuumuWqG6RzsJJueJnxcdn2rNp94G1WgP67zjbnzM9o8yp/Ge3OHhCnpWFiH51e7LcyfcBIR
izQZ5+l9vLRZ4kBSCeZ9XVX1Q6y39ck0quESua2Fu69fYkvQOehjAVZl4IOZqZfIYvm9/zUOxk9J
ZCq/FZCWtx/Kcg2puML6NaXD91BRnC+a3WSoHWvza2ijDc4UJXiEQu0es0VUXFX89K5PY+tIOCB9
dKECgXFuLOJnDGS2P4dfGYC/QT5UfukBPsigk5hhMwlPAtf8naGMrHf9W/BqGU370ndgltEpbt68
ljVh11faI7iNDngODkvwrpwdwTXfP+m6gQfV6CySBmqa3c1al93JnuPUpACRQLjvEmRd8K950ZzB
e8tT74s2xcq92Xse9wD53jpM64sUOwPludyJu7Me9whTaczLzl0J1K1oXO9TACF9Uw2het9Xpf8p
quevuhXoD1KaFwS4o1uP0tT7P4yd13KsXLJun4gIzMTdAuVURip56YbQkpbw3vP0e4C6W3/v2Cfi
3BC4okoIkzMzv/Ep5jFSdP9uXQr7YNemZXovCtV/8mdqiYXePJSaaT75u9HPzLeYV+WuHeV2Z7ZD
8F6ou3qojfeSjiwsc6p6PwRD8YrNndvrkXXPOPKEyUNxqX0JeH6AeKPrQ8X5WbdsiAoqzjjrLkqW
cQfsaOImArymRdrf1e5QB6YWmkH39LtDo9WaVxmdvh2wFLx0y4QLY/IavJG9dXHdQMG2uDQzbltY
Vh9pduKbg66iuwHDUYfcXXHRlokBivdoSdo5N6v5nizAa1dG0/sULY0eLXoOOFAg91L1NZ6H6X2s
I90dl/XRsv6/97dALv3u71s+x6E9zW0CC+Dbv4//u/7/dfz/3n/9XrUaUG7bYiNyPXYHBuzXcpjq
q2oKdWcs68Bl1Nd1Q87g92fdugugyOZaLuv+12d5c4KzkuxdrPJOXCf6ora0q0becmVk/1onYx9t
52L7u9u6cYxt26lr9AZBeStlrY5gEs3XqNRDsDG5170ejo2XjUpxu05Gwf+r6J9VR2mqjRom8imo
EOLxkFoXILTLp3aZrIuGJiG6/1nOKq9nuAbr8d9b1/W/i+sn1nWw7Y55REPb76qfI/0upzz05tG6
LTldHz32HxDJ7LcEPRMXVZkfbB8tqTqa95PR2x8aADqyhfZwq1sWhqMJvJUilSOqr6iJER4fmlLa
aqo9v0BkGHYdR12Bp8/Isg7rd4QZ7Xx91epnLK7ti98pFLqWY2Necaty1p7oG9FxHdC0rdq0441a
hzC7/+Ow82Ouo4cF4lwGX+uGddLD6t5YNFmhRO/Ng0hFCVyn9a+ZmUhXANGdp+5tbMSSeYbposGO
AUJuCocQBF1MPNY7qcr6HYM/sPjadyXadxAjw0sU4wSfdG1/GzW9spfjNjv4YyouYaDiiSGV83Ma
pt80HWbffDjEDv5GEgI6Fta/V/xkdtrYBZeqaJprsUw0mfAwLMAlLjto6iJFamjZ0NvyoqTo4kEm
y5vBLrrLuv+6GwZPG0wjJwzQgNMkiyc7LfN4yfbJNQDWscGXMr0DOoRBhI4xmtbJ4xYftPqiB12y
q5DWnJMMUYU2ivlkWnQWo443jmY2RIcClPHRFpF+IO1R3NjTPNxk1TgeJDkqj5lWYOzj99EpaXwQ
T4NpnZJywuu1JkkSdYm/jdtWxoFBrreWXYwIXYEuA4Dq76hPlJs0NrurD+0JbjC9gzxx6Aaq+v5h
7rD6wdx5fIx08MidcPouJCkVFPJTQw3aDUdZex4tC5Y33NMXvGd6p4qm8ezjQwWCOk+9agojSFjw
43g3Ifjw0/lP0lgbHz+yV6rXDVybaNHaz9EDvaTfkSHPf6RE+0PiF3m5HpAoDyx1m7W8nP1B7Prl
CFaMfwd9YCUWDyMDKmMC0kmLyZ+CvkS1Ex82vQYMAbPhCBt1vKsTU11o/DPQtfps61MHCpk7gJFR
uc8aBZAM8L7xEkNrISgf97mQokdfss2LqaCmXZ3fQ9EjudP9Yd+nw/QqDMZOihI8WgV3ijLlBdgA
eXyNaADcBOXQ79dPqXFyqLVBuclNZfDIJRY3KIJihqpLZ7BuY8jht87PKjEBRFx3Wef+sdJYtqwr
//eW393HbOUT8gW/x1nXVZWFDo0CnpvhGHjRyxYrx1bqnjsMLG9GX87AV3BKMnjb5C0HlB7LIkQ7
ezO1BT6Xy6IqJkRLQi8O66Kf1oqDOjF2MHlAJGeYDAqWiZqH+D2VYiqPo51UOFgwt05+91nn1nU4
jbN3o9KiNOR0Y/1/fG4GGFUiUP+vY6+L//hqEx+BA5GQ8491vx9Zv3+MyvkmS1+bKQwfeeb6ThGb
+kH10Vb0ufYg26a/04ZQcuecf7NpF/GdURX7dWn9kNDsh7bL7LOuS3vQRfPF7hokhW3evvSjWTna
YAYfbSA9Iiiyv4SibHOLxwEccDdQcjViB6C8XRZ/k8y4hQ4S/6miOua107Svi929m+hdeSbPfZSB
uJ8RClTnXKnCLTjT2UmEXJ1/N6xbCbD+tZ/AkqdoTVfunmmRwbl5OcL6kXXH38XeGE3HHGpqlv/5
kv91aGlM0Aup/nNKjyrAzOVLfg+wLqaDvKf4Fd941iCZp24MMCDCOhTHF6kPkZCo5p2A5HiXGsvT
VynoMBCh9bMOpS+WSqm1N0kVnE0Z45JYBvX/s7isw6l7OEfLZF1HC6aywReNKsiy9XfDut+6rqrl
bCsGXAHWxdbQ8k0EFsbr4on0flX/iRAu2IVcvynBhPytL6dns2TQXk+N/5DPee/RKtZf1S6GhmmO
2a2lAVWJgbidJ70f9gVdtRAcI3r2sa066KkNE2R5ig+mHF3yVK62GWPdOxnWLhkDstepXksk1ovs
iV8XuuS8rZfEgICiz0K84yn66jep8Vnq/o1MIjOAhIOuKakTQumnomwN8H0kGShodN/jZJ/8PC8+
tSb+kARZap6WNNDTNaTrPW5YAtSCDtIzm7Phya+HBqY5A4h162iG5THMkAKuW3MsPE9+PzfOujVO
wwzPS5hy69apNdJLLYn3ZDkSFY/8Nq2rh3VbLCxyToCWiMmj27KVpUuMkxDzgT5Ht+vcOpGz4G1W
5erwu2qdww019GJ8fH4+9btVNjNzF1OIctZ1ZhOCm7QadKfAQd3f/X6/Rx6ycyMK48afVfadY1yp
UCI9jIldUiLyKZ4oqXK0rU45yuio0KxHyi6dQcWsG9bJaEENcqVln1qSpmr7+xnFlz7LuYRs95/D
/GMX3YzRkK0H/z1aj02H25tT6f0cd93spzFf8Y89Z0OSXOywhKcZNkKw5fDSUCMRRMH6jw+uG36+
cv2BYSb7W1uI55912voLfr98shMuQd/s5EMTtt7/+Tf97v2v4ypfWQC34ec3LGdhnfvHj11+3M9v
Wrf8fGlXZrcxYFek4ju9teRjsey27uCLmjTPOrtuWSfTevrXWWF1oBuGPzYVobPUDVuiDezUxubc
JFHl1hhYBBFSs6DJP/SimWDo0dPYywcj9OedaXd/acudvBSwohx99mqCdaQw8KOw4YPZQ3cI0/ar
znx7S8x0tECYRpUaeYoxLShb+9OQsMiOO0eqeZADmhXg8C2bHGODu5VVJ8+MM/eI8J5E09tOz20H
12N6rP2K5uLuSQlGDobMDyJ2cunl5mTG6C8rup5I6GxSsluFUD/CYjhJVD2nAkvECQRDuRT8Comi
Q4Led4+OmGGqnRwjSbnWbSLdyTFD3hI/o7vKPwpiEezlllXD2COTSpPzzzoFExdnLobs8PupgEye
l9Ugl/BNle7WDWjQPtoZxVXV9kg554ememhSMdwNBEKtWcNCzxmSDzMtI8DLYn5I8CSVmKzgkIPt
QdWZkB3a0RmRmgqbfkM9vfTKiAPYMplS/1oP6Piz4mgGg07XP5OCbLGLxmzcqgWssXVdDoFhN+Oy
RsL03+u6mUACpKm6q3DRKyzdv82WCTgKuzSru9YA15S2cHFGYpi7eZlEqVburcmcnHWRJ4h2F0Oj
QDDU/Kz6Xd8Y4iXSW+1mXWVJlQqXbJyxC22KzbpunWiqr1Imgtm47vKPDRDztKn5+eJ1ta4W1Hen
Ij+sX7yu88PBMexW89qppmK9/Mh1Y5TI+VE3ABAuq3TS6hfTlLwhCONrUW4KBMF3raJEV2rm32NU
+YdB0c6AyNPTiFnV3TqxZlj/YK307e+6dOpzTNwg8yeyFEtIGn0Nz+vuJtET/Y5kv/7z2S4yNnPh
434Uto2b5xaDNj/FY2jWS2v3s4xDUrWti1S49PmyPSx19bgEz3Fj3c420UE/V9SKqk7c2XYi3erR
MVgWtCj+12TU67eOrOXNJNJlWIjeB/c/GjN+9xsTKEfpzKN3PZApFwbeFdEdhnfdpSwm7+eKmsso
oNe4daAiN7dFnQVXQZLsqsbFQ+kH43HdbZ0QkqkOtkDlfl1c91WgrHt6Ref4+ql1HYqKFElCcmYM
N7q2HNh3aa7Zd3C55xtN694Dv4YSsqxXzazHSSp2/NhC+b/uBgHzQOU+PK97EPndyZGiHaOZ66+Y
onYvBbZxh1jUvMNBrNoooYWXwTibd+sGpQXuKZcUZ9bFdQPAFHGpUgJGnDckyLFhSylZ09w+4vmb
9Prpd9+Q3ClmZo25S9Uq3loTHRPgLMNriRrCw54l2WgmZDTXbCt/q9ka5HD4LVdQz9FVtA3aUC0h
fzCSD7W0FFOhxctknRC7zLhl4eapziPRRhlghydhFuIvpD4f8PC/5pZF+HoveYuXH94aNv13i7WK
jzn0zTqHXXNG/fqmXVRC3dLCuM6tk2FtlFwmDGppnFxXgq7tdrZKxXuMAb4U02P403i19HnLhN31
q6zOpFlaRrGL8OF3QoyM1GFdzlbVQy+yF7EIj7pFSVMvPwFvIpRHxqo/0ivAbtAgSQrA3b1ZJ2rV
jjMGR/XC3/jPrJran1GiwsBocrCP6+a+n1GIrrMx2BmQ/0lMmQNwPkU7KHs/Z8yasCBJ4IzElkEJ
cT2LP5uBvRyXrMwO9gl2ByjMkC+IjTRpEhK77u/UiS8fWkRaVLsR+y9PVx4CfB1viq5/NTmtxwg7
sG2riPdwEvZmXLpqEw5T2EeeONlm/Xt/z/Y6t/4HqGGFGxFwriRc0o5yp3p1Eoh9i1HbjaEV5cFg
kJBUce1IcrcbhPGU8lfr+ohCH1GHzH+YS0CpicktgPSzpHtxjYh5EaXlS8e1ufyz1rkMaMOmAgvC
e7dXbhrIFkFlUOjSSkh8STqe/nFikChz3gy7AaFoKq4kZT75fhJuVah/iiyUNpp+KoZ6vGlCY/iZ
aCIab3x1OXPZ9J4panWD5Le6sfMK6Pg6m1t2r2zW2dV6dZ1bJ4npV3Q72dAwlt75YrFjKbUKgQ5B
x/95YZW2mR+iDBDAohFd/sx1sv7Bv4tdpkGWUfDN9BcN07z0KK6no1g1p+tsO5PwyjNz8n7/M+t1
+ru4ztnKgL0VAl4e3gWcQCba0vb3O9E7Ee46oR+Tpfd+vQ7WSbQsDpQ4tnPUnNZVpa9j7hBYRCOr
rUG/OhoYUs//ty+K+1RpatxHtRwN2KIa+5k1O3U4JEC+EMlzThc+RCWwMVgn62IcQSFWIum7JqQc
jhhDts7cmD2uKFI8Hk2r8DRsutpinJwgw1o3xJ/ak62KUYwq+ztyP192Oj4q5QLWJR7BN7bAcA4p
/UTpfKNmPbrR5JwVVejAKKNQOpfhyaAX5hz4nUu9vXGGKbtkCq+I3K50z4ayepSr1uWRUVJCJ7NY
Vt0B3MAytJ3lK+p7dT8POAgZFp605ktbt/lWUIShi73r8WJpgm3UYkSJE7jUZ9RHaBP0eOHy0Ihv
haoY7qRM0saXWmxhenUL+x883fykifSQlyX5OyyJoka8VUOFZ+GUbsEvRRsdoV/RdqcwqGWHlyPK
5LAovAZBRtidAL/STxJT0pVkSq9BTFIFLZULlC3aDtXiEd1qdOGSoqA47c6lOuBvbDVeCaKiscg1
9uN3Y3JirN7GKoXPz719CqYkdiMMtvw8luGaYlEaKaSrexnwrYb/+YRpZtV/xz6KbJlOKnecdWvn
w7qRynbfqiEnAQ5dJAzOtAjRijeDoC9meLatJXWJESTxWPNl8upeni2KAjvGNA55stOkCSGwRL9/
N0g7IorZpf74TvAcbqwJ/X4pGQlsItp0rJnYU6DNscCj0b7JHx7k9rRPrOsIAmlPxVM+0UyLe4aF
A4Oc848uUemime8CgMFWYMl4bXUC5hSqp1D6bn28ZerxvFxBamy05zSc/+psdPOGF2XFIFsy/Uuh
dp9VBh1J5RZ1laHHrGkaqDeGJo45ciw8EqKnImlwwDXQiaHg9lLSCZpAFD4ncuoa7YIUgbXsjGr7
4vO+8KC8Ovgy4w+aUcKx+C6jsiOYEHPv0pUzQfTSz10lbbOg8a8TxPW5sv6UKa56gRx8TL20bS0G
goPSe0sA2BtaeKRXbqvb4ZcEh9UpRryJlXF+tSsSFiQgFemviUUiXCMtOmgKmTw7lq8QFyxXm1LP
D/vHSbG2GOHSPhLSiiUJmWorIyQp+UwqpdvO1dh5U5iWW8l6DqU8d/Q48zd1mpOf6fOtbkjFaQ45
4NCSGYwU5TYY4xY05XTo5A9G/qFrT2a/6eqHJsGqtcavi3z+xrDLN6XtwbMASLI0TI/b/pmOXA3Y
URy6uHhmDtGg4s7wVx0bw1SnncbMic1wrwtJdnqQXUYsngGJVYImSTBfKfFRJXt5jPuKBTFUVrq9
ogU626aXwO4//KCqgToVX/H8OqsJ8LU0/KQ5N/Ma9QkLxaeefkmqLtBSh6MNMnWpbbRjZ3nk2sap
M0mZ0QRs+Oo36RsQJsZbPOiXYqRon9onobJbpgxnTSb655keb3pch9uyOflzh4FsPu2w5zVwl83D
/fQH52zy1Y9J3r0rHYbycjvdiZjIv5sXXG9BIhBrdAp9gid0DmSyo2cYsGHANeHWRQcQLP7oOUlO
XWIKLGnSoRwJskKhVG6749zLXmqS8MdS4KiV2zrT/Svehu2G0k7sjpX5ZIyZp+UdDwIJDG2avuJx
n3qKTcG7qdvIaZrshX5RRI4tY+gxifBLonvTqDESXnxi6YweN42UPgPzv4JOs5zmpTcg0FVRgu5+
OFiR+lVIyVcWqZ9NpWEWWEPmlxlDkeHe5UM3ba2MYkGk0MtupfQRhVPwqpAFHTNgf8NUPMhxdamW
RFU+LYXYv1pjYr0w8INDWmWbXjhw7+rNKBmL3Lm87cPYiQqDbMnSqFsF46FQeClk9AgZwPtgvfDU
NAI3Vg51Ft2aNGI4ZVpcsqT4zjTzUFXGRxMx8BrFXWilmSfkdE+jCvkgv8WvZfDR1VvDTYubWQCq
2qvoQN90WgyRZ+gTz5Bwo1eldnIkPR89X5M+LchGod/TiB5pG4GplNqaxm4a60ds3ihDZ2JHFmCn
z2Qyw/wpH+WtwNV7a4UG/cP0rEQ6l5lUvNpyEd/0bhBaC0PsvtdCaOPp8zS3qQd/5jGs589iNF7U
Yrr2hqtmRrU1gvE8g+ZMDMhzDf6TimGcCzDWVtHAGSxUKmqiOSS+T5u2sRsiybMivO7fpqh8t4P0
0Si702jQ0ygPz2Gb7ht6cJKRayJumy1INtA0/SkEHEhDG2C0OtW9pGQELtWeVnN/QpXX033VFANJ
3AlmHHxooAF4VwT6+9SO73hTZ46ZSk+NBcimjdS3Jks+B3B6WjW+oS/7S9sufbHabu6jQyeyxwkZ
uZvKxX3ZAS+P4DD1CR3VnI8HgYnYrqAMQM+fRu6omXcUIIGpNYeg6654GuEhaJEfH1rzbyMa0BS8
YfHYxuo9FyB/ASg7khiwvJRzsE3pSW3zawKax1HmQd8I296Nhn14yxoAfdCGDsWot/D2E5rlJ9oj
Qnw0cWM/YopRXNAN08Jngk1XuSNLn8wOWeFW/5Sz9pTIw2vHj2Lo9xLRhAHpM322a+nIk++B5rLS
6TqTUx9cFJzpC13dtfGwHwt/2+ybId82nBYeEoz8qR2ODrW9iPh/AAVslpeILNW+xU9NbjAWG+1T
UsD67LSEekq+HSLu3sHy/6YpFsoJ/Wn5WL8YXXtS7faus1IXP4dr2Qbvesa4EQkZ1g1D+maiqYdP
WvQupRlcHgTWnzPXBhUBsPE5YUOtDEQ048bSZBqMu51gnHGwGS0X2QXr0Zo4IJLJVXG7dC9GS1J5
Tq3RgcNzm8Zj41QmREBZ0HCkZcFjYaR/y3asnaxNB6+yOxwjER3WoXzoZfve1AgipxBydh70R60h
yi47/71rue/mTt0awLzNpj9rZO8gpyQeiDtDSqmGVj4oUXqnQO6+wCCk0SkghaaRO6x7jZNschqx
PJl5oCuZ16mmjeDfspw+HjIve2gyGFF9IslbVYPZ0NTRPQbwrQ/bnhcckeTV/pLHrjspgMgYjel7
y28fJTGB3bS7d9FCGp+kiL6X7r1u7G3QgxRtIjyK7cT2UlIENQWOlMZ4L5clbh6CsErEbhWQEehk
OSNjneyzubcOmEy+mBHwHt7gXV9+KS2x8TRwexbwdeLoJKQCh7kBhmLM5VJF9wqPHw91El1N+PfM
UXUKouIbk9HQEUpHWUl78hsLo5L8jwK5zpprVBIKjmB+ZOHPmZ+7oDoaBItBm196m6Ih/iKgrs4I
iJ6JtZ8tihauHixeEer4OemMABKrHy+WzavGmLzE6haHQd7mBgZScQNHtXpJ1Iq7Y3CNepZv9T4b
CcbTxBEWMZiR0rcRRN89+ez2qBcLIUsf4b2Nw5NeDBtF1UcCK0wzIhO2g9HdScNYHiIpudMCAnI8
aXNVz3camamqmgcC2rDfIdLWGiPzSAg9GWHwB74V7NSEnr1QqbgDuGikb5J+H1GRHHxDG3EGbqlW
XrISjBmIe+GkdNvuZz2ovQYipj3Ebjzr57qz6U3t/urSDVbLpwhj1pwkNMBHeu+ScoOU8S7uhdjK
efUGZOGmy2eIz8WCaH6vBMbVo60g1i/Cp1KYREL0QFkkCZxKDog7iwjMJC3oubWjaUnHGtIc3NhA
3GNMqEL0j7gDAdkPE57throV2vSoysapirkDQ85wIjCVoCr5Vzf93ktbiMPZJlSMXWSM7/N4Q+fM
U0pHqoMvSLXJFM4TVuIXlBi0jcyM1w20Su20pOD1Fwky39Lb5kIPeVWbo6RsDQyPHFuXHkQhtj2A
2+UhVThwUJFCTTRQ7xa6HO4fCQ82STuCDnzrQ+2PakjT1ld7YMlISCEaMjxNU/B2RIS6zdVfSGgH
CEywTQzRrxDjt1EIIynRvjWjzR1jJN2vQ03iuUkKUQcvqMrXyJJVqHKml+By6kg2V4mpqx8kXP7i
oVwe+4SqtUrhfsKqKFGVe4B9mUerDAJKTfHkpNCXD2wicsSeqlLYt5Kd0OHSKuO4N5XeIg6ISxfU
XAM9pX2NlQocdXuUIq62ohZOk5ZPcZojRzJuAGN6c0H8PLQ2rr4kKRwjDXcDjuNQO+eLQQt7Kb4m
xf4sszn2aGQruUy7q5kPb2YzfEIS3c/T5Bqq8l6MkQ4teQDRi/jCH2sdPsmQu9RB5FI89Il57RoL
WUacnXuro4BSyRSy7bdYb3G0z7RHv73vhAyqG4YoDmI47sim741hfk51cRKKwa0btPg5UceoZfO2
ZNTRF/nghZF8h+HIk9rjiml3+TYIp/vQ13t6Ac0rBRUMXGIfZvP8atn3liHRJKIuLL6sHd22jQmw
CTDB1wVerBbeBMUWm3OnrzvqDeFOKvNznj6BzbMpdvp7rkm3LkNtM8YKI7FeYVc1yjeSamiuddME
ADtJ+tG7gDe43dFzkpuboZJfpTSl1NKpO3+EuTf6mOGlYNAqs3ODvv0MK1rvde1AfNHkKQHGYDo6
USWjr+FWTg5E0jrU4RSXqsh2laI3+Br8EFJbcn16c/NKU1zLir8mM3wNqVNOU5e5Ug8bMLbV6WBO
L4WI0o2v7lJBQTpHh4oGNdgY+MAUontN8mDJUDPy92P+a7ZRu7wQqJXUCplW/OqkXYyIdDKSp3Hk
7a3j6r0tB0KO3mgpEzaUh0NMom3ThqH8Vfp4ZCRheWmDcKthJLK1p/FYJuqfVEKwG8aQ3xfeUNV+
0pH0REG82Er0qDgVd/zGlkzGhja30jA0l3za2lCAp4l0O/1clecnAXS2AllghRIhpaoVN2j/Up9c
SBR9FX56kk0JqHlc4izk65SeomYfAthwaFoynbpQvwYN7FT6pBhmjuOW8m4q0t6cR/InNt08WvlV
FKBO4XV/wZv5IKIetpUaXmaQw5B9k8TFDRYKwXxbh1i43o28TbkVERzmH7TE0Prdf+NvefFtLJYj
nlEKRudZbz7bynicamAkcObwktfq274WHzn/LJAo1yix1Z20WC6H5XRKdRnqe5R32yhinCYT+5fl
8Mw9ShsITfXL49DY1MG043NUwbsA8G14wFboKVFUycMBa/eMkNR3hsqne+jLHl8qS3sht/1oZh3R
Jo2p+kzHGdbVSCeOaWIzTOUR5WsEvNybNNmS661q2mveZEN9rxR6qTJ6JkjY3hecPCcftKuUJqQM
hfbaU7dUgqH3cP9ZeCp2cAp18RjMxl5JCdBFgCkfTyciAEh7jGEtFXZr1Wk0GkMSJmF1Z4fBtfzL
g9en8jOgrBzD/poKRmpGjZ4mHrBFEfJrWGPUMKkFflDDIwDSdEsP111s9ifKCgj9pPQi0qD1GASe
hoXcOmkPykeQWx9m1zw3Mhdmoj/jffGgGrknAnwKsQCGAo6R7HTT1NwtyLroEN83mvzatfofyezJ
K9Pp1mh418UyyZiY9785RxqKif5QdZekggPOA4A2uAXerLz5y+DVkoLTDKkQpPYpUY2ZxF3zWVbj
tjKl5xRLYscMtcEdCgJvWaebwedqIYrp8sJGKi5kRxfpTeG3f3KBhCLsZqCUtD/V3YOZiqOWGY2r
Sh0xVU77vQygeowlyROLP29nKxuk4FjRx8VnmIV7wBU3dRRu5UT/Cq2aPFVNFRAnVawUo506lZfE
wFC0rtJD2WOZ2snlhq7wj0RpaBdVcejWo02cUHiOW/rf/BxwsL7hJxy78NaMcpqEh1MuKfCdDCV0
ED36g3bvt0gofP97zqVHFSuh0SjCRyl5h5mY67PqSoFMN9agXibYY57WKp9m1x5UO3ooBirrKAC/
Wn852WH6Pin9S5Kjq8ZtAfpVwd8cDZcpGc5FTHueH3wQQnxgrBo6ZtFv9XJ678pFlyfzIpcym47A
uYA9rtJtR2y+ZCrHHVW80NMmUrNypGIAr5JNCN9tHUeKpMlPWYqdUqHfZ9YgqKBLb3MwnOQKhLSd
n1Ue4cK0dm1RWG42ALnL2000RK9RWgv3u9LLT11L//hlSa+lWlwzaI2tmfFwMWrclvQWPN5xzoeN
j388XU5otZXyiM7oQZV6mtNR/qKy2E8DWMIQb9A4lknqdXnP1UjP+Sw0T6amCoMrQAuSD67stvMY
45QYJds5MI8oKD8MUb2n83zbw/mirGacuUNejARam9R5dl7Qg2kFO7WOXXPoaDiWcIuK5wvipRuo
tfOu0rWNDt6A94+CH2XqWip3Vz/L/R5PByj6tIGPVgdknT+q1Oz70SR5Y5JPcTQiOq7i/Kylz51I
PAxU7+qwfQ17SuDLJThPWEzRWCJvA4MLBf3EZU79HRnxV99sL2Rub31A+YwS0KGllbLBheiYiuyh
DdW3bDQEA72QsBY9lWVDeRItL8Y8elhbBQKZpAzJ43LPaOwBU+3Xso0/Gf0+ogJtD2Dz8VSefQ/d
y6tenurSfyM8oB8jJETxSdSfJAo5tYLZSjfpycbK1D1dRqT14kkjZKgC/CGlU2GW0oWx5suYkdud
O3OLX3buFboxMKYf7W02g6KZRZrs8/qcFxIFAg6wsRLpk3GvM6GFEJFv7cdZQjeZgazEJCsYreCm
jwYGjZATqO1Lbhnr2BZP+m5qMuVGSqlgVSgRqESYDNSsUEaeoeymya4OyOMip57wYBoVLbuXpgZo
vJk0u3XxZx0Y+pj7skl9z0TCAYi/VHlXtZiNm1mBl8Hi/jS+WiICxo2BhWGOk1vZ06EwkaQjcno3
yCMrgv5TU+ukPX/PdlYIVDvhk+kDYs/Q5nlO62bXE6HXA++wviYBGbUP+At/dG26KLt4+8zScBBK
b+9M/9vEs9OdUuWDPjLeNQ3tbrEsAnyO0zepA6haaIT2xqD89XOLm4YIO/P9P1osOpcUkeWBDRC2
BsRZzvmbDB5LVnUTDUvIFkrH0KSHzzc/Q1v97Bvatycewn7nHyAxA0gnY9Xa6oudAP3Wt+Uknavl
66KlAqMZtE8NkO9t6xl+HtjDHGeJOXf7KT7NsnGflbdlLHonToeHPKD6nFrWoS4FKU3zNlFRk5vW
Vz3qQPyD6m7S02u8lA5sKSNtONZHIQeD29Qad4SNCzyqshv8MXKvCqqRGn7rEVwP3NbaIe8Fhjo6
o7e9FoQC2ASdHbIBkUAxS5ioiWZCaAzqTayXt3Xcv47ZYrQ4xv3O17LvIZqbcwtpIyC9LeuMlLXA
5gU7adQHNG1jh/JrNJlnO/hWG42abI0fmsWAs4ysnMdj/JANz74WQReyGKOFgRY4SKydsYXlMBaj
a9kxY2dTHxxqqrs4kpWXxOZpDTuW0S0pljHDH0qJjqIj+2L04sIY+9GQs5cms9KNVIuIRovgFcYI
EnZL3aFmkl0aPXgMLk2HJrZDZA5JUnXukvbc9CpidZX/sbpUW2cJY0g9SXYYmfIp9ahRC9vKlvEx
o+TPBlKV/v/wdV7LkSNZmn6Vtr5e2EKLsem9CB0MSZ3MGxiZZEILhwaefj44s4pV2bN9A4MLeCiE
w/2cX3QkV5BQgeJOxr1vBvZwCr5Lbp66y8S2NRhN3YOWIgioGki+dEUJrIqAlVW+J7FA+yXvd+lI
nFlLLW+vm/sma9rFGJCYqieCT46TvLYE+XjaFMoiB/RQp0W4D+JuXkDrLxYUlwXRygC5k6G6qllG
YkW33oo59eR/F0RYllqisHZtjjUxS2Cy1U0ANbBlMXLr29yVeUGws1XhnXTnDn7dEoxKufZyC5X0
kbSHPTvWtIKIXzS1PfkybhiUEZJtFaJSwfJuMVRJeyvwTF/V2BvNgvwH4vKnwBLLtCVuM6CoofWE
NVlLlfu4Eyh+8EQIhekvRRupp6ZXNxlrysXowJyOJhzLTfXilaaxNdVWbFCI3E8idhZ2kq9DHcOW
KeDhEARmfeiJtycuAPc4GZ7sHJCp2jySNeP3zyegP0Rk/aiOb9KCsDr7VnRqYxvrlW6DFgMqEiKP
jo1D/lRUBO1LY1AgxaIHmXrZemoMHsZ9/Q2JnnVuzevPAmrc1O2thJk0jYqn3J6MnaMXoJnNYrwx
6zknVAGnwX4DDJ+TVKxrU/zE4W6szZDbQulNCNg1gUD+aGyzbOspS6ts6Wi5v0RyJQfLCeu1jJdY
tuUIQM1/yUs68BLJyF/YSCtraZrm7KcgjpYZPzc2362vNfYujhIATPztofk8VTafWFi8JHwiIjGB
zbRGSsZ2u2fLswAWJ9kRqc/hEBS3KiEU7qh84fOrrMOkRu67rtju8dpaOW4wGunIOrPKcsj1rG23
LJZx0O1MNu7YC2dYrLZmviVZbKARs/G6UxFi3gJX9lW1TezedX/dxeOz0cO67JzusfbhegIDqrY5
RjRM0c1liCY6KT9NXIII6wRvpWG3K8dtbwJyqAQOPR1hlGAkbG6X7+g38xWN8bVTWwXzaRcGTOdi
u5FDTBAleFqdCJ2O2UiLw2bOnWz5yK3xR4L1X57MsWG6GXJ9j1BJMbGssLjnzFJ7HwLrVdV/dsP0
jvQM5hYIhVviOtW2ijKOTxzaf0V8i6tN3d6oKQwKUoao19SQTIh7KH137skx27j4xGG3rkPlxatM
d91qFYZrUVKcyPw563RyccczyemQ9lqqGisd9jmQe1mxsq/dIuxjLtHESFY8tvex4Y83tq+S22Dr
Y+ZAcpygGDYKWvDgkO8bJVU3lXtF44KFoTo+dYO2m2qVqPBQPTYdGRG7b5Z6kNfLofc0ForpxLsP
TmHdvKQ2KTLjp95FV5fdPptgnopdNwA1YjvQDiSgQ09hzb6r4I1fAvxIlAIza8ydVn2tvFdF92IE
+Hql/ilpwVaa7XvvEtAvY0LwoCsfGoIC+L156P7mNsEP47Hz2R7GqDesIei8KjN7LXTGw+BgXZDF
8a1ilqjnWyO33FQWiwIoykrr2PM5syZ+XeYfqtG/NZ3KisXudxpzz3YW3e6L9A3sBu6VqJ+S72Vn
rDvVHZ8o5q4KY8IvVroNkcAFbLhKlHiXqRg6V75xFbUX3xQ197YhVgFf8mIsPeCBJME14VnrsOn7
c+muDdCzK3cwcdtoX8exuPCEjVkFGwuzhD5XFTk4kHIzxjNht2HfgWkbAPmpfI8hWbFViO911fOX
oSD0GhZWxBmBkzQo2ktuw8xVfhBr778rwY7sq4q0k3nuatJs05D/cJxZm8Vka1TVAOs6fhVNnbaB
N9WXaD5YRN8ykLQ3sspOBVZGRB7KxObT1rMFjT/sMuCPYHJ15lKM1V3FQ8W/6sZVKZiH/VJ7iNso
5j5Qn2vkJVaarjvLwNi5tm2tzMl7DqLQhOVGTLuos35d+Wxksh4eRLyohkLsxVA/dE45bfXYiNZd
lZ4HIGPkjsnOGVUqtvx5MDZ22wQd4YFcLZk4lnDMsbD0kakgOrw2qro9d6V7l+Z8ofmULrJSq86N
15R4eG9cHvpuiSZLQ3oD1bFL5Y8E+QkzNuHw1rcaKuIOafm41Z4MG2RhWX8vBUouMLpYCmVrr3Iu
GRmxVTmZ9ZJF69qHOtiRYkUzZzba6D/ialz5dtdgX3iTVO2wQfgb5KJ/9qbgFNjsVdiWbRK9DJe9
khCP0fobDf8BFjnDB1Mu4lGOe9WM6la0CWEYO3hKR/KfJs+lAAXpShl/DvgHx76hnSPL6FZNngUb
JcUZQWjuT8cCo5k1T0PT+QsTGeSlM6pLpx6Zn43p3RzcXWVgkx3/dGxu0ClLf4gBbq3qNKz9FEyM
8jE49Eb5WCWAKRpuLr1+gMdx8CoQPoEfrv2oQsWj1ReOZ/6YGScsxFEnqT3dWPq6c9RBXqfkX9Zd
YO89ID83EBUftdlmPCgVsu0FX4BjvtcpZEt4RAXB183gu4jaxOmDZ5On1h08itACubGL8dIZZA8s
038JryBQmFWWfj+tWx3ofledxjZJt8Ay9mPnX7ALgfpCLCLRBqA6DmMG4/ic5dZHNQ0n02wvrFKR
LQ4PiU8P7k4FQFC9ScyWu3tenZFHudhxaLKcrTMiJ8ZOWM1eG/BBz4Z7ZZy0UwsWSAcHvCmiXVax
xG0840NPjHaR2/WzUjQTca6EhwHfmw4zUwB6qtzw0JBLI+b2qptNc9Qwi41Dd9woTeOt6qlYembI
3RLdpigzLAPm+qLaIqu0BzPJozxRdfj95ffUxk7MHwwcp5WPwGpfEzN5a6pw4u7Xt73gdzEjzAvx
W9/YU/09MAhCxvFMp4/JoBl4POmFGyxNJMqIMJCxtfiau6rbAHxihr2Jm/iR3//OeavKylsFxAsI
0xL0rz11ofRsq6zgY6iHu1p3Psq0eXbH+p4shL/UYwWdfAfjLA9FKeGzHTC1Gb1DHlXBNdg2gWRj
eeAu2mwSbPlVss6ObxwQSnvT/N5dihyc2JzNyhvo+ezU0hW2O/tusBF/uBmNcevwD8qDYpsxcfu2
8s1oo5+Im+VEnsWwLVRgbdDfw+ojd+pnfKaIRufFRZgbzefJyZyOurK3y8wO9eP8TU9csOnDunUj
IHWqWeLLAO+0nO1nlBGAna+9O/oHCU13HU7eaQCStso1pBGAXkdCBdPrhTeDNWmLOApPZaHgWmlk
Rxu2WpKLbNuMlroGNmexuuiXbW5vtX4IUBsrBRYs4k5nYBTW+Psn5k3FpjSA0Ym7Ywjx2hMNM/x2
LOOPsBCz6FSzN3KFz40rp2kTxWF5yyZs9kAb+ydtCr0DkY3lUOM97lqRth6c/CEsq6vRYgSBTDVv
I1r1GVhXl2g5fG/rZCdshQTp8mU0qhhXGckRTb1b4N+I/g0lGauBJMaAuRPIqa1olHLdl5dmUrVD
nnWbPleClUhYlJX1rsg11q3EhKM84tcb8rUbTqcoYwLyQ5Gv1bK5CVyM2wMV2wUQR5qn1GsvVaAr
d9/SoVpXXc0SoAmuisaiv8+L94CEnogxo/QCJVopo/5qN+Jiqs0u89Jx3Wisd9MmsYkHGZCFUhRZ
/P7aBMZbaR4Cg1kTn0CHdNhPD4xDYVrQ3DvvA4+UV4JfpnCfyKBsB2zg4LQcDDalYcAyYgj0C4SV
S9irl6hvQXto+zJIs41GeMDO7OugezOUh+VoKTBSHMG6lpX+XA/RAwhLlqPoUFlNB1Ejt8/5ZNz7
RnxnMqdsXKfdJtW09UrtxudJDll02RYkyLCmXMcx0UgcO+OoWuhiMFbAKCm5AYudElxMnRE1h8sd
FeF27LSN0zSsSgg2engWLEolPZpD9e7H3XtSk6uIp4Um7lLRtvxpoPz5xTc9tN+jwfpouwK9fn1l
qGm5RfyefNmIsIJg126Hb4RkSdiXeUXwTLkYxfQQWs5T7Aw7VTf2ImSpqjT6Efkd6B4mGJ2WB6JV
u+3i+FMzlbVQSx4YSEN0nrmxBE9YtX+rcmQDkzfTMPFhS/YEdW9th0hc2hTPk++tqnEyt2GjPXr4
sArhvYTtjIiPwqPSA6QAaIcLRDYcrQzf00InwJ25jyoqbq1fXBA86kBedfeiIxbTBJBhC8c+QRzD
0M4v7zKIDAtvGo95662iycJFiS5kTI4GOimkWd2N5VZ3hpW9VjVeZYrqoLUPIE3tHjyT8LLhQSuw
3Pu+0ViwWSumXDLQaCQAwzUfEww6oZsgL2YZ1WuutisFlKrANXSI9IutOXiGohsYE3NvS383P/LI
CzxPeWItzDCHmw7VxxfWrTDqs1UN7pJcI9tuTOsWijCuaWvX6xxMT++CfByag96SDQ5Ip1TKD5Qc
sHoktrroKxQkwaXqDj9tT748TTX2pc6eEDxzY6SVPNembau1T5lKCAxVpJmRvlUgdteezaKEhWIP
W2VOA6InFSE7oQYjwQFWv379Xbjapq3MY+s46KGUOEMmzNkIWjgFAc22OfWl2Zy0ImpPBCAm0nq9
sgM+0i9qpRz2WW2Wd7GpJHdsq+dzWVHU8B/RKeKxaftoQfphoC0rS623v5rpqAzdGltDcZFVwAHI
Q1jmy9cgcR/EzOPusLamurwjDiPugIvdlyriHbLKwN71LDx199lh7pViYLrh3Yarr4EIpMPS73Vl
L/sBth5uB4F9/TyqPMAt2YUQKklb885kXW3XzRKEnYWMyx91aeQuNUR9LrIH2l0jaJeYgLaV9Bdz
6H4d2Nvdumbe3/xWb7I2QEqnJ6H1R39N2KhYmEfypPr5qzrFWu0cgDCSg8r6tBixngqtK3uRTakL
/xrj6fkgfIBTRdk3N7Joe0Uye8BN62iI2wevCtKDLogl5kHf8uRo3Fs8EJYp9JtmmTvDqVeZfOWl
Y+XVywCw3l4W49SLtxAbzNXnwIHfH/EqJGg2v2yVojqXaJ9d5Uu5XvlM1sU8yVfqIywbJ98NCEjQ
vW9FtmM7rSxlMYJ5euo9/TETCu9DVS+G0Op7OY7GlYQyKnGUA1k5oD6Re/5GtjaxtRzB9MKqSYtb
ebBSUW2Sir8WUllhuGztAq2LPquXshlEc3HLC0a7Cg9mZvG5TxZNIagrklpf4yT1OLAfyLcEKfRN
0xjRhRB7uCn6Ib2Sgp+RA2V5i0SdsyqCqLtLkNRc1agq3I+VsJc+7JsH1l7VMujt9Kkh+sb/zuqf
wwk9Oye1nG/5YOWLVGmL72ZVfmAqC12yyp/dLs5+DGUObTA23vMJIHvqFj+bgRVFRk6FDEex7NSS
iWNSr/7AimZRHYlWAcnNUKEx7Rj4AdbELHc6ek/FNiQX8kEi4mA0k3hPK+fWAeH/FvXxi5uH1avK
noDVW+296ORuF0mcjpuoDLBG8TRxi5k8upqpwxQ0Gy7LuiApoVROCoufTohb2aAFmsMk4ZdrWZQN
VURwKA5SheUOQ332K4NhbQMxW8liMw9QOLq77gYXRb0/XwOv5wL4NHk0qxdFuJwqR90ohoYK8dxH
ju+RE9wOwuo+36psyGu/3eY1OS3ZRY4/KCo4/y4k318I8Gww0ndTl2AXSQr0gltQtmuFFWMJWoYn
/mbKulGG+B4Rg2hZaVbzPUuVs26VfUCO+HZy/fCnyKxXAN7ec2/rLhbIDbTZ3kmJqnjioOSFcXD0
3t2wee34/2c6eXGj+9b73TerQMoltNawB/iBpmS6zZ3SfhlsvVgGQT/deVpUbDw7Q24nq7sb0P3u
Ftdm/4Ktab0yRKI+gSiMEUwKr0JN7vJJ189GmSG0YNg9qQlygW0SijM3DomioEjOCVunrYHWwilJ
zHTbClRS0pwEV5b04ymxjGZr5KAKcpPkf2tq2UlrR32Lsk1w0jzd3vJHcY5JAhGgYMLlX3aTAzrZ
llD7d4YVh7esRljSaY79I0hv0JWw3xv24Yu6CcY72TWyJoWozB9dh67+rasBzflOxeN72zUWs2+b
3IOeio94n217H21T1JYJZ8g6Ap7bTpR9uO6xC12VlUrWz+9vM73GWTn2p7UeTf2tPGAv6ywN5CQ2
sqjN/bQOJm5glNa2ZGrDuDsmlo2qT7DXIzF8XhfGBJVd3a9uSIK/T7j5IVRFpB+s/7UpPWRv4Cmx
G3R3BS4qYCx7yMDwEm4NVIVXgHaGtazrC9e/ZXUPRh/FTXJC9JN1Tm+s+hF5JlnqQz87I1G2kyU5
EPw0bxfjngecmTHkwTItH+Nm/kNfdeA5K1K5tr5v/+xH/mOlI213kVWl5+ZIulW7osJCfUjTZqXq
PegKAijNRolNfjvsIMM1bET4mMqUEMvS64vDYwEgwFxJbDJZfpZrUSHARxz3s6csIpxPqGk+fA0h
GworaC42KXU0p11kYPr6ovmjupOB+1xJeRPcmP+fysCy1Z2iEeKXF8qO8iAb4KGSDp4vnqYS+Hji
2ftg3oCKsDLOHfGfS5AJYC2oBn4naliT5LGKq14iVGFN8HGKloSj4eQfuV54t1EA8cYTxNNlfeZ4
98h9qPfevNwVAlqMErb0z4tDUaIKZY24TftjLtayvg3ZEfVt+UwWx0GcaMBeNSZ1mVlYzmphrxxq
h7tpIU+bEefSfOiQMreUg6yq4oRWWf48lbVf7Z0HcS3NlJ+/1cvib3WW7mr7TCTr3iWGiu/VeAj1
8ddBVevbqOWzTiZ48Sx0rG9aDPlALZPyO0m7d8ss7VfFyZ8aTWv2pm2YW1eLw7WXGah+oAH/ZBYa
6TMYHrnuMp8GGrpMVRo943iJqTETJqgMZV0b48FFZcsfY2MFKpz5Lx/OoxDZx1gi6tnW+rfAqlUQ
pIXLjr1Xbvrnna51yIqqpO4Xam8EOz/L2Vo3ULtcPXstPe0Ff3LlDsHs4pDryAxGzgQgYWg3IivT
504liTYqqbZRoHB9t/0lA2Tr9rmrgvJGE1W6USGI7Ys2yJ7ccdwTjMxftd4oYD35/iELu/jON4Of
8uUm3eUXFENxcYqsO/sBWYZhvmB+HyAoyWnFYANzOzC3yEm+xUiSnuTByIf2JMwWeK3lInGgsEsX
ACRPhh6Zw0L2gcs5nwLThgNnHn4V/xxCds/K8jnL0mL3NXRqAAs2la5ZtwJqwDBMe3RbvLMs5QkE
NKdD9l4W4woUC/DUfe/WZ4eEYLOviYCADlOjZSGU6nnsyKvGuSlenIm8dTSk9WuRZs/APPofWDSf
WtajH3VnQ8nKAxzsi2lRuNAEFgob+Tkc7QXwW7IBhIwbmDPdPoMn3sBTnsXlCkegMKdr5SLCWnor
i18NSapk+CCDs+wId1+iJ6XDRtxAkPro2qHwNnUJxLcf7HofGu2NLMmD7GLN/WRRzOwisw+IlzXO
bTSoyj534XVlsNTZpXeIKOiQr1bR3Cz7VIqvLtOUmGhlWfThsfqDLb1y83mJrqXLSg+sy2dnfqez
hrOEVVnOLYQhBvnzNT6v7/2s4s7iNWogBYehbPrNsgGHfRckWX7nz1uOSK3A6vxZ59Zts0oIgQHd
QRIO5op+rVTXPQo9ro5wWZ7ZE1sPKrQq9Mbsa1k7SMrG4MkdbsSjbLRQtV+BAyl3aglOsOmMcps7
4F3TxggeI79w1mWHOIIeD/CooHdintNBdRsy+2FKQdl4RaB8bMiv+R95x5LUqBrrIWOsNQDZ5DhY
Rrgq4xQCEUiBe6KZ64GxroZlWPdT5RM4dXR2mJDs2Jsj6m6YTbyQrY5BpnNsHP9Ieh6B0ShKz2Vt
V2cHxBop9Cp6E052U+Wx9VQZpQOnIkAOZMqi51IhgDB3cP5+JbnUmqC6G76BF/m80mbGWpZjrV/J
LRFxd0T60KcwlBDwjG5j30c3SmsKUiSps+1HWz/EPCOAw2QtGe24ODK/NdsxU52zyfezdpLEuC1S
7O8iVXEehlmyCD3ehRCmu61bfxoX2ezB0DqjdiLVmRK4RHVrrspB8J/K+fDZr6nMAm8L5dcVsqUZ
RxySe9PHghByOznuNYjE9s422vC+tNGsiBB6W8uiPNDBdOz2jpX9zAJCeOirg6yjg2YSDiQC0u99
rzVxpu2Cg52n1akP+2ydZGnzpEfxD/lTa8bPyOrD95h7lWD6iNHFfI2LVNHBnK9JHWIKVWzWT5Mx
pw96/8PMP6/JvVRb6G726xphg0tJ0vwApco7aM3oHUh5kt/qdRISIs6DTcKzocINm6ZcNv1+yiLY
WClttEkHkbWYFJjw+HDVXdR8elSe8VEfA0QYFpbqcszniq9Dk0YYAIN6fZgg0q7bAcf1OhqMY5Hr
yTqyYuUZkvyl5y58t6Luata98QxvISctXv9bVz9rL3LpaobDtfSiX11/G9WcVDzWC5EQRnzVq9x4
VP2qfAi6vxSi7lXrbP2zRfP+0vL7NaVX9tu68gGhTKLDWbxWB56xMP5JiKrmWp4mGoIA0XwovRiF
Sfeiott1qJJ5vyZPczRoFTxV/14ryyjDVzeTQcjaG5Wb3AoOUEbMbUqq+IasvHIj6yG+EzyVlVo2
uOgiz71J+nn5QvZqba21drJDLWvlqTwI1yJX5rTxokQ541d/2TJqwffWq8LDyDx/Dfhr7NKBwJyW
ifzq51p+lWesQp8akqk3X/WDH2g71yBxLy/9e1/Qpr/6Nmj3LtA4aJEddoOTPFgIfXIfZebaERna
JU0L91uefvWpR9Idv/eRzbZqIdbSYSwTATMMHhTE3w953qjEp+dTXQHxJc/koQ54dgFPChdfdZ3u
juL0VU7sKdnEGTpm8mIojig1/TYO4UqSNHVtM1255Mj+MgYLJ2eZj4MKvqaEq4VcX+dFV4QM8mug
hvlVpKMDR9w3Vt6oZ39t2DUdAn5ftaVhOCsyrcZKXigPSCvn13pXzT1lRd2DD7NZcmzhaWQ4zTxP
pBtPmCGIhSxCZSq2tYHSkizqJpRRBa7mURYjO1rxgNQfSk/Xr0lmPsjqPkK7tTHxkIvHfHyuNVK9
bCGcvWxVLPWCk+Z0i1G2eV/n0+fQXmq2hz5uS/SUuIiMx7hGV4j96Py2tBQ1wcJSjHOPr9Kz7uNM
8u/v1pzfLcuwcEMmaXj+erdyyIR3m9UINAtY+luphJ7xuNg0RQAuehZL/1RHn/XUv4qiDmGieUBo
ZKtsmIaUmV2WUzV/SbU038nSmIkDUyUUn1RbezFrXWiBUXRF221Y1cSz10PtjECZwmzpI1RwLlgK
YZ3kW6QfKuSzZO/PCx0jBDst3NnXI7paSh1dwZsFbC362wT/iyMC8odWGdxnVeflR2+AdeR5V9El
j/VcnXvwbKqEdHrTJu7z0BjxkkB8dJStjR3jiTEmT4EGeroxsdgZesV9riCNbfIqHjbyKl3vCUe2
cXz2lNR7muKjfElX6dQjSq9kAOeX8uOYRG6VK1tZHJPxZcJ3Fg2runyoA38tX9JryI1pE87XbZfq
TyassSRyT01qkPFQVcjFGFmdcMp2Tr2wyL3Emu2DCzXvxzE1kRv6s3lQwDB8XTJN08gkisS+xaPV
sGCdhN19ELbdPUZLhA5TwKF+QBHJGwxk+vH1q4fW+o99bKQn2R/Xk3prdBAtZbGaB5yzuPNY8pq+
yqwlmiLe1jOsbdOO1WXI4duzAABqXyn8W1VEMlvDDt7D2zbsinc8nDJwgsHsNWDCtp0aF6J/Hz9a
dv3mGUr+nvg68BdbfDN0S6wblAmPRCPtUzlpAg8kz/keK2IluwqXPJ/eq+7dlOINN6oRTxKr6u+m
0usW8vVsSIppZ4tXvwSqqIiBxZiSWIcaUuW6iGz3GeDASXZtYv2lc1U4iLqt8aaI6MjPUPi9WDrs
o/74DAl7qM/PUGSsqeRnqGANPUa5eAO+2218kZibVE2mHeCAbKUj7PEoi12V5Cs9VPVHs6l/tU5e
YPylqCa62JE0yjawncmTGEr8pOKTvlJHtToDhu/3QkvqHbLJ6IgqUbpy0M37No7dMxBo86dbH+pU
mT4awTSBCHkMoZyrJ8+vzjXxzKJFcKE38tc+E+EWvawM+bu0L49E5rCMms9+K7aIPGMzbDZL9gH0
FqIfYUdgA+03mX1ONWPtD0p0JG3kLlPirmtZL1wdLBBE5/xoWMW6aHosI4KWKwwvwvjFG9zPAfq9
4Zi4ammzvZ7jqEfTBAs6l0QcgOIpqvGzsatCbV1VHYoEc4PsIlu9Ti8OJBBQ0Y9JUKEEtkmrwDqZ
xDdP9nyQxTDt7cOEuaQsyXrZQ8vIH5H0cVCmzmOo7/O1fYHHUWhlmxDXm6UUYIfp+lgi9H8fBQAm
aw2chRRCd6b60fbc5J50evhZX6bOstX0+jtqG7DNu3fUxnmGAX+5DUrT3wVIB23dMM3vk54kR6Oo
3bvRq0sEoNtXFdWmFTKO2hnpVBzQ2jTaDEKpnypVewyqpEdSB6OsMfeerRgPlVhzkmNbih4PEGNE
tX8MruwxIGPnwS208v5o6I19a80HUwe3aBW3YxzZs6JYewKCeYD/B9ayMpNqr08sK776t3UdbdSG
LZusk5d1ISj8MWqzrSzKBjWqPpCtt26+ujkgqZy6yC6QN+3bVPj1xe2U5VcHlGVYmsXjj69hasMR
22aC1Ccvkg1tGw2rJA19KBcMJOu0Jh8wu46yvSx2hW9v8qgEDaHijeMF1rPLlu7Qe4AAZLEex3CN
Uo26k0UnKR4b0l1XyFT+PQz1Td201nM5BhDYvDttiM0TqQsk+AP1JzAsdRtXJVsaWScPUZTXRzhX
0Jbpq06FsfGnqtw3Xf4CFhjquefrK01147t+zK2rqb+1xBYgzmBXsUfGDMrr3FhURXKnmpG6UskO
rWXdZ4Nfvhijrh1kCSlF6+rlb7K7rIksTd2zaP3rOHFaqKAiGmVdOV0HkbSpXwI4VJ9jsLkAri2m
F8gv7rLyyEzHpP61eQKK0Hu9/yr5/mdJzlUDKhdfbd3fSn9eJye5P3vK68g59fd6T656ngD/7Pn5
enPbLLjzv1znDQHox6DfB/2YnGA2Jicr8e/abOx2yLEkp696efZZJwYSZj3IBrp/VecVM/1Cluup
+5EGAPPxZzj5mVWc5Jk81GJEU0VPWwzE/mjwNTUa/lI2nWhXqEF2E/f4UH4O8zVCVyvjWotn7b55
fHmQY7Eo6Bb//Mf//X///WP4r+CjuBbpGBT5P2ArXgv0tOp//dPW/vmP8rN6//6vfzqgGz3bM13d
UFVIpJZm0/7j9S7KA3pr/ydXm9CPh9L7oca6ZX8f/AG+wrz16laVaNRHC1z34wgBjXO5WSMu5g0X
3U5gigO9ePHnJXM4L6OzeUENzezBI/R3k8i1dq53HQ8Y4LWyizy4mXCXeQXeVyyUqPdYqGASkG6C
ODHP1WQZn4ds0s4mU+sNuWG+a9SSzDOo/HKraEG7+OonG8i5YaBZREgmlxFBUSvfidztT1aeDSd5
Zvx5NvdAOSVnGQfuNGRrcvJ1bd9EbXFbRkBpfXP8S8nL1b0VeuPmP3/zlvf7N++Yhm2brmcZrqMb
rvv3bz6yRnB8QeS8V9i4nmw9K859q6Zn3C3mc9jbNfmNuUasrRFnMmAbA9Ih8+FXdVx5yAaK2j8p
JDdXmalaCN4M9a0XORUSCtQNvm0BJ1W7EFbfH+WyrX6ItGpxnwmfBHD9S0Q2/EnVn9KkaR8NSFN3
CVhuWeu2TXzSfCiGsphqJFUGQ0E8f77GgnuwDtK6grzfWk9gLdLl5OTpQbbmRfKX8YfyL+Mrhrrv
2wqipa/heur7DWIddXci+vyfv2jP+Lcv2tZU7nPHdDUoX6b59y+6dXOXBWuQfxAR6dGL4fuT33CQ
eXypFlIWEPtQy5Pf8VdzXyCLWuf5zWe/sG5hCqMjehOaU3UkrAMfNuGGy+yxxTRzruzcGT8sT33f
nE8d/Vev0rI/OsG6SwSlt0ezylh3bjO9Ns1irImHTxjEbNRMb/dtZroPlq9dZXvGLoeIuV7C5PTt
c4W88bLu3OnVr5OHgRjzA3PAbwOmwA/uVM8AaLgcUnRLJ2u4do4THtu+PMkSIoHj9Vd9d8XnGQW+
rsz9RWeg/AjMxVj55lcXLm3M/PNSXTGr1cT6ZFfEoDxCpEOQsI+GO9UXD+OgaRi8dcSS3Gb+LIHy
zXHWY2upLyrq/zvAQvZn0R6jcw6H9d5wMQmKCivDMJWr/7dR58srAy2E/3xraJb+t3sDhR1bc5kA
bVUzLBuaxm/Tn5MpOSJayGuU/F7LbKztg9pFORCXSOP4eW77lnUAfa0ugYeBUpdNnx1k0+ehsjDc
7aGKV3WI6WCWp2s5YZI6Flu3CQFNznOpj7XttlAwApfTrN1B6JatMa7Bt543bFSnKs4hNI6zPGvr
9rFy2mj/VV8iEP3Zo/+jUfZHB+zXRbLosQWJp/qu0HMWcEmE1xscqC6bvhGdz/YhwPiVEVTjN6+f
eAqpQ3hOvP6zmzI53Skb/oey81qOW8m27RchAt68srx3tHpBiBIF7z2+/gwk1Sptdt/uuA8bgUwk
itxiIZG51lxjQlB2U0fed1UoL10DvII9NUWfOCD5BehjJ8pnn2jeB4sLou9z8DTu3rx/sj198pcP
Vft2z+7aPjl9fbQq1YQWRuZZiroXvWRDp1PssMcIyYF4O63IpDB5rbTyGMDL+d40LIs2qVd7V5eZ
FLHepIs00Ch3qrxVp/9prTKSdTWU6kI0xTDVoZA4V1picC5MHr7VybkN7eQ8YNZyplbmqc17ees0
mWU/aGber7WEt5gYIg71NNg3s6emy+Ttvf8+VnwmIVQ+QDKyz88LgQFDTvLLmTnG0VWLBmXeV/h8
5I4RXsVBTYJvY6IPO9FyQYuf3ehVNMQ9vgWFGj1F9XDv+/I5fRrJi//+ABmq8W8PkKZS1egoCq8w
0zC/TK4R2vfE9bP8G8W/CS/91D8I7x6C8ySmcseZG5WR4g/4x+7ny2XRrHPjrUIatoO+SnjBOYEd
aa+iEfF6nKvALFeiKfUNaQO3vzJfuPkM4fdHkVnevi1tYz0oKEZdUNcdZoIobTXQyvOuHMx1ETYv
ASsAduqQRWqmL5RiyC2QomsvdkrURPSZSuacwkFS9kxmK9EaB715iElbgGZp8+o6YOCjI3129Av6
3YX4pZi2U0r4TX9BgKa9uVnjX7oQpU3mdTcxogRujWYxzjaiWVimve0KvjqiSX3dVC8adMBAxnSP
seG81uzhaObDcByLOsdUypdBYjfI+30bofRcXKok+ZuT2/p6cDCe93AhW2cDDhRe3ytX36oAP8ix
QgJtoMZ/OgunPkgh6oEAhjLsrEhxtiDUla0a+2chPxBCBKE8EP1WGELLQ68wQpCI/dDZ2WZknUdp
qlDiKaqI8y1bYhMrBWesHWsFc+On0C1iWPwiv1KrabTxHUwxef/6N3EA23uJIqs6iNZ9BMUX/k3c
9eczxIjAA+il8cTDAfzXvCgmO8pLffadP790i6bVQt722s9r9ylTTKPimtv8vM+p4qzQD21ll+Zx
er7RnEZ7zULC7tC5NkOjO8hKliw9O+4vreUH/KMa4XPjownEayj7XiT1mZCr+8us39t0MAlqIynN
zFH9WdXKt9R00jcPRfosNX1tm6thOFen8NughtYhnEJ0AWVXm1SJLjYIlhE/ZvrEhdS+mT5cwlaW
CGFPprKztFW91X353afxMqNSkG/BxaYA+cefk9gLP3vCf51Ml2rFOkk+5sKmHNsHifUN8LuyQ2Zq
UNwuOoGj8EsUtZsv0WQElyA0jG0uo53zmxqeaQUHZI6Lp0MC1qiuzD7lJRxOsWSvChYX+/v8R+DZ
XAYjc8Ln1Ncy2rcxtlJCb9MFEZUtIzIKV2/e4c6D7FO86GroTrW1ZPT8RZkW36Y4hBiRNUowr8sS
oBlEp6Pp6kwEhaVuJBsTX5UV9y5PUspSp4No3g9lIa86LfY3967GjLqVNpTB+KxQIrUyLG+h67J/
JOcHR9/StLMthQB+ALOvWkunUiezw3bpF6Y8E5f1aWDQ++Felr2jFBThyg4oztNaDf+5uASVnqQp
IAlCmpQt8uVBgDWrDNd6KSzjBxjd9COPKNNy0AlSjTuspaLs3yMpwIuoqVxcgHXAtW1W3jJYduQF
iIJQQn/DgiJYyE1Eydl0UQtqi0iesxQXRReWQVDizTzfiKYkx93O8CasSRfV+Wzs4qd4itOORZ7O
c6PSqiUGeckiwKhl58cQyGXdhCYgTkWnOOAkBF18OqDqNrIHoGO/h4tO0WS6NVe23pMhc33U171e
Bls/CF9J9zgnlxLnUzudEV4k9Rblw0Jc6KKsX7slFhJKMgIZdwOmFbsfXlV1WQCReslb1d15PahK
JHeo3PVwfB5TWeaLq4ZXcfCkp8ZF1iu1QXSt4W3ulKH8dr+ulRSQdnmvzkWfKlff7awPWShYHS5o
8QBKrfPy77VBbbqDshAtPwluIondjG9K8uM/jMg9GUBsrr9q+pBdPQfO0hSeFa3Q8P5qTddYaWif
1zIAHvfWdG2gdAVHzsQFFdKEZ0oPSDFMz1sRV+mqt0C+i+eNvWF9Tat25+rVkoc0OQ61Ij0bNkws
6ABU0lbtVVbSTRxn0jP+iP2+0MhAd9OoMO9wyil8ikynq3GINtKvcuWBHKjzID5azeL4rNTN508T
P7Lt2mxVuiiHRTOkhmSFdX34AOcONtCoEluxKOBPB+BWLXiwhYJw5ioOQKmOfZ4Z8BCrk6HpI7t4
srWQMWuVCnmWlZ+dSNogE6pFhMdoyCsMAMkioOj6nGttyqZF6k5QlUTPvfs+1FfwdhQX4kTpp6Gy
NZXj5yji10FGoVjvw55zIC9/EJFEY+N+WIkNdNGsEaXFk1Gf0oz7PleUHfDHvpmxSJTmWaEO37Q4
2Drm2D7JnlVuW8/+q1/vtfBA+f974iXalZfPTI4151HpC+cRXeHMCbr8KloQtF8VUisH0VKxQpm1
TZHhX8PQ1qPiLZfGeCWaAcVj0BosdS4+zRzKYWupk/qaioNlq2ThQlUplx3d0gCWMRin0lLYdFKs
9s6zd2mVyHsCtmev4axpkPay4jC4BFSyOiVxLgU/rZjYI1Nwc3NHj2STPwwozc32Skl1A/CXIWHU
UrzKaiPuJP4irV8fRoDrq/++mtT/w2LSki2LXTqSDAMQzT936tRkpx7lnvE3HC4fzLZoKPWUqit1
tdE2ryChoqGpr6IvtyqFST9uVqIpLoyU1H25q5eU9ZA5tXQzEFuk48zunQR6ZHM/0U0jwcDRUxFj
I+egXLOuduJA0K1YZob8fZSkapd6FkAKMEXVTp4OYohogiDnPnF6v/mve8Tn9EP59t//uRRd/rr4
tngPQRs3HUWnVOfrv1eFmgeBita9qeDjUCorKIem9YQyHcRZ7se81gO5vpaUbm7uyb7PXKDdONXK
khA3iAShyBwmqoZUubXYAmUem1FTOX05a9VY/ezr/5z9/4/r1HJZG964kicNCCEDm8iJGe7Etlg0
PT2MdmIPLZoRUuW/muLqffD93joDvfhl8L3pVSU/COrdTO4Va29nWXayB6CpFPrexIEKN1wPHU1b
GYXj3+LRSU8mqCUdI7J36n4lmAFpTfagVWFts4n0bT1iX6BpKPZak7zjQ8Vf+6cZAWZL4j7c5gpT
spnD5KM2O331BqZ8ye+VlWimvfUoZVZ6SdWxuPqyRlpLS8BVZYBGpKZefDbDEQhC5w6HLmyHZy39
CJMxfUWqlaIZs6dvNh8t1Ukwz2y52oqrg45lmJ+WT1Se92wn+A3Eh8lJQFX09Bt8NvVphmrTS+Ok
xbVqjWPiobA3jBCushcr87K3jF0S5+45CAe0IlERvPNwvCFJ1G6aHGobE7TUsjLC8pttvUu15b9/
uRFb2Jf//v1Xza/ff80yTYKkpmqosqrb2pf5YtSYNSWU/s9mz7LjWVdsfVn5IUU9Xjxv2sbdSabm
7vy2uPjgTVaiJfrrpLHwLpmuinZIsQFF77m27jqdVBAM+YeUKiZAIhQ3ohccq43WGv21KMz8DPxk
BrR4uIou5PntspVwDxJNcUFXnZtZNupedFlW1+4rnNlFSxx6V8khJBJVQa3vLELV9ZZk/6xVhkQO
oEOuvbDIBHkvowsxiH2/9IDtiKcMT0GreZsitBAetEABVzp+tVQ0WzZKXrYLn4+8eJSDOlvpernz
GlCnBq+lVTiVAKB2/H2grpaC6BiAw/0C4D1E6NMd1nSHGJzm5ruiuSYZsBxJUes1xU6ezDTrP2el
uCLaeEfbNvRLi0IcJ1yKgVIvHyHjn7/EAUTz3gfpeETKsBc9Ga+jwz2iUGNbvgPnB+KBshuooLb0
jJ/MN525/yRaTX3C69Z+go6SXGTLP2EVKT2rjd/vZPJiFM010rMyNMEKmMii6hTecQUZ2CtzdXip
+IPg2mzcpJBD4XcZ+Zew2Im+JHdWWZ0MKzfM253kSg3EjqHdObFq5w/3tji7j7Gn0aLJtu/oO9FC
xXBq/bmJ8wlebH03f7pnT8SZ7jeU2GY4yn7mUDyn+muckaF6BPc0sjxQ9JNCJmNmlqygtKkpDnKN
7jbV80uG5HQ7lEZgPdQtDqUl1IMvw8ICIr0MLpiV4ujqu6gq/ZM4QP6OjvZwFg2igRRl2Lr/nDXq
uEnHLtEfxBUrsP25oitQBaZbHb5MO5uMATNOeEWYg96Zgg/Ryk0QOR5xSNEShyR2iiVgoGJiY4RX
cdBzijGbHHhf1PqHtBx+Vm6rPYHpt0VL5GhCafyr5f+rVWGW9hRF7l/XWjdT54Rek7mXm+MWZIm8
FWd114+fZ6IvGjvIkV2M1qGJi61l2BhGZIorL0yrgfjzeQ6XKFolUHuBH7bqxi5QwPdJAw4ekveq
kAb32HTJuJDITV6hJwZzPfXrp9Qgned2ZfjWt8FHyH7yh5EqfJ17uDngVfDSCdh0VAC7rMhLqJOK
8XkpJPvd9Ktf8MPt19TJMBXJleQpI3o/dwGm/I9oHsVe/1xQ2Jpmy2wemVSZTLk8Tbh/ZQMj0/XT
rqisJ7yz5Afx6u3yBpE+7ImtCF/3EnhSRELxVrx6xdUkqH5flRU45OLq/V5xFRD3BthifvlP999v
8NXaQxtSqsMuLXD4SGvQXYmle4dQgSAgzswG02w2w61K6e8UxLJDh3JKNahm7Je7pxxR9Qxfte5J
Z9PeNMNcktSTrgf5y2gH47a3MhniE00ihfLC9uAmiKbpWSRti7o4jLWSvRhGNqNCmWovA9G2V/vm
WrOrYmW0qvkEie4qNoJDPSLbr4PqhueHsa48UENeHVpPsDGugWTWa8/w9TXAuq1cZembIWG/QfZV
Oega7kMg74yFk5ntMyK6ZxHl/jM0qdLfQ4FEKZ9DbZCxWZdLc6NWrYNOvcA4xxIC+mHW7KAtsNhr
MG86qGqYHLS6s9/VZLyaPJTvINM+LL833yh1ax6cxB1fXLJLs9w02yfwkNCRHLW5xSG8q6IhSCFL
QLbwP9FPaYoUqbNK/4hSV171jV7vzU631qrUO1vHRkuuSRnOsV0n7+wCv+PBxF3ICbJg1fS5dYSS
KKEWGcYzjHlvkWVdc03DLKYe1q4fq1JlL6+m3TMTlwb+oldeAwvceZV3EoVH4yv/J+UPFgAHSiys
D6PDo7fJ/K1H0mZddPzvtEivT0M2FJc0L97hISn48+oy4EGl2FIfMYkduwfRn/S1tSqx+V72FHG8
+Z6xBiTmP3bNqefhRlAxhGvEOeMFI1xQQlUb/dAL4GJFhOVaQQlpYzY5pQGxt1QRT+6AIqKc9Yxk
gXmv9xJ15nPnjM2HFIXLpoHvZmahuh7Y08AXjpprkrnaUmvkdmeFQ8SE6OVUjfv5DdtXpktQSu9G
MS6VHNkJUHeI85S/o4CUrM+DaAIOosK4NPy5uKBYCpJCcSonIadi0OepM91O7Wq6i4K/PkYMtoMa
vxs5izeq5GC82JGhdCfmaoM3FrgPO3nEAxd8nqSnH5r/1o3++CPlxUxOMpUvajGma8rf7LUueepZ
AmE7MbSL98orEbZxT2rbvxpVzp7yRI+WDV+9naHl3UFSUmsOpKsnHF3KvBbDhOqU/iZqFAVpSZtW
KaK/bMbbveveX43KTbQ+yxvjoPr8jP9nn/gQ8RP6Nn5NNEoTzMA25paseY9NW1THOrHPqhT6j6LL
NOptFSnDCaNM/9F2ymRuYFOxEhdDw062ekgyQDThfBGPM1e6JYfVrKIgHxLFUYvH+mTWUg0cFetL
wMzk3lpsTxQAru0U1SK7HKJWdqpTgaHkTW28v4Y1Q0vlpPOiRdawzgnT4XlLslktbDLQxvD7IJpJ
NPD3Q9YwJ3yknV0lw0wg2MqGS7xSdMFV+6bJTv27bzR50F140kDzuIFVRr77Hwt09Z8aB93WDRtp
CcIRg4dTQUz0z/dJgehizMIUG6XaJxmzZK7Nt91or0zibpdiEluMGKc4dv27NV27t6ZrYmQ9vdb7
f4z89/vESLT12tOfn/DnviCSylVXpuMDngSkU9ymI73i7OWqNQ69bQ5H0SMOQ5wPKwkB1MOXC5UZ
swsQgWLbTuQ5Be6U6hruAZhZeOUBB39dumvREge9gqjJRFHOFMNHsNXWdgPzwx6oKcfDyrRsbKkb
52QNgbsNtPASpKFzEl3iTApI1zTeCDr8zwWiW+USqBX1s061oAJRxY2UBSsq6XxOXTg2uVZq3Hwq
y3asHyL8L9T3kjjvY6DYHyOIsqdSgZ4+QO/ZKm5kHIEf+nM19qpNnnUOVmHehjCGcYXFm9+iPF1F
iZm9mGkX7o2G2KBoUmyuMmtBSy77NH8ZRjWYSRORKm+OUpwiVUVwPScaZvKYd0aGyQvW65V+jCsJ
dgS6o0WbKF22Gsbxu6FCERwiCvKITNtPTa5eNZKtP5KWFAqoxvJmwnJdI2nm5frvI4hfwtcA17Iq
u1xZjvgX70w1SQ7sgfMFrhzJM++yn6IUR1XfmrqpzpQtW/ratfDmUvXcIHoTG+cuzpRtSKQEPGVl
vMrgy/zeSH4oEpVYYgS/vbxtBqrCLJP0VZUDdvGTiCV4ng+vhNQRCZfsldU8CF4HbRZIdrdzxTLF
9RtvHwz9vpe9AiMtsii1VE1uWiHMzaFTf3mKfiTMHL2XoPMxW3TcFxvC2oxFafQ4tIEyd/mfOceB
Uy9TR2oPhp8M676W1e0QtP7O7Y1sndnUghJujJdh6QUX/mLNvNVIKA9eYlZL1uDjQSuGcZ6pmbbx
ZGl4xbJrZuW9Q8zcLQ89Wmy85ejXXWyQNL9n2DRx9QW4tD/D5KgA2zTNYMhH+bQatwQxLIow5Yqc
X7zaoxedf0JFG8s3L+7iRWzaCEnCAvWxErkzL27UdyjssSebPwIZd8ARg9iT6TnqtqrLgF9WLV4i
HIISMzJ/JHH8kUpd+WgVRf6/lr7GP1VC01TlKJquKoTTZENX9C9TVd1HioU10/AkG4lDtdizrTVM
vCn8IqN1IBvGUfGWBGH+YEp1c2ph4V96VXkR/dEYQczB/SIvMUrI+2gjNiKiGVTG301x1czqXRHk
F2e0472rBN3SL3uAKyjSZj3RjjctGakxzmH1OPYmN6ziV2Xm34FM2S+SrVCo0SnJhuTPr7qu5J0k
VyRvGtDqvpVeK91Rb+XU76PIA7yoDd9abF7AAHUyoXexo6dWRF52oG5nYr8vtv8kuPpDALttY8aW
XlPNIUPQMrRwZcUtK0sDEsABG/LydzDd6pS5U7st5uUpkjxf7ru9aLte1u293mjISkA+/3JBDDFz
k1vEwBoe2iKxe2S05hkqfHUpU728NCA1UR2ZZylsq4sPdWyfYRAzz2VVPthWDSJNnjZDspzjixP0
P+uAGllKTn9ZdnENXVt6TagBmUVhqZxHa6peBBtO+vJft1Pc+ft2/uU+bzcNT/9VwiMZtcE7wczu
1lbQpyego1TKeGb6WpYBTCnLTFZSWaWvvmW+NS6G6EExBjcHH3PRPTipvY6jyl+Im9KB3Z+ulu4e
8736JcjWuuYmrw5l8DuyxCVsWpq9NNykMT8JJXhaukcrNIpHDzLyrlNAGYp+L/VOrlIVjxrWe6kD
Wg1C1VKva5bgrOT31dD9fbj3gTDsFnpWag9iyP2CaDY2Jrw5eYl52lUIv9UkvjigYhYsN2RelJPz
W5jgCFUAD45YFm4TlAs7jQd0rYVNc/BL+Bmy18LzCbENGpKwv0L9dWe5nVZPMKbdB8Rdzavsw8JN
oFp/V90pB5xnoFWq5YDPHFQllOyGh/+NNrgPTeThR4Tt2g42eP2j8YKb1o5p+AuDDparU/6sr8gL
uE10kadWZgfgI83oIq6R0fm8pk2S4T/XRE7u3+9zotKft12qLrycSlwcI4DQZGjc9KlOd9LPbrPc
b4FxTkW8eIJRLB3ntfvAN7K5Ye+9YRnv/bI48d0seCMWAtFP6qNj7MTaVtYo40hC1brZJVnsCb/z
gdMZTz/yT6WQ4eim0tVWqLSCnhxse8+1j17BerNQ4+EtK7xd4MT1oZIjbWURyXsg8On9gpiQpNBQ
sF99y0guv1hNlM8LuxlPmpUP61FT843mUp4aSTFQxxD5f+xXyk4rleAgw9hfIPqKXrQuBonC74TK
BfSJ7n8fIkthZzj4WE/2zDQFNdRe2WoXy49wCMKy6t3qvrFkhkOL1Xl3CHrqk9Al5N1uyk92qd9D
SOECiqDfZ7oy9A+1Qfm7PBjmue3qtzJ3+tfWHoallerEGidFSa3ocxjEzuMQdxCZ7SyYybUevDYZ
JpgaX4+1aDpjSWW9112xVKphe0Q3dRrlZFq8TmpqcsQogndEPiX/R2p0zZF8Av8UOUjxu0hqBKpO
pjkglv9HbAX9f47TUHcSXUA7AB5hxkSuQMOTpTe25IKclZ5XzAwydB6K8ZpHSufMB3hr3bfayy8h
3w4P5NwC6EvmP2B9sxu01nuvR6XBzj3Qn+Tx+LkwwFWVifrZxbHlJa+Vcd0kKRzRqek4wNQlXB92
n1f53+pSzzz+93W6+W/vPlPTCBCrhm0pjqxaX+LoCqBZczAL6ZHKRWx6XOzkh2JsT3KXRNuqKycf
dT97dDOWJbqaWD9zdIFezUN8HzsYaFcHUDmFwXCKFSH9+fFDnmnmfXgi278/OpZgA3+OnT7awFfj
oXJrdYZHoxXDBMQOJ47jXU3E94O6g23fZNG3umr1GUSC9EyBibrO2HescQui8NKewqBYbnxLhnDn
sSgXN2HbFBEFRacxopsQBQK5kQSPwKEe1Ck773eg3aKO5O80g4hrf1qYmn29Nt2HysX6HzpUJHNf
Am8TBEQzePWYGv/p8hcZHeEbV0dOaD1qpHbnUTNE+UtsAF32x2iFUKzaUU825jjwcFo2pCPr6fB5
JdUHZyY6u7giEzkO9sxLDJSk5ngQOhchhxFnXzQxX5pdZ2AnMda4BNc8TRu9mUyOyafdIOax6LTb
ZqdIhbWHKQmK21T0pyDBS2faBX0kObYbmfFT3JRIATdZ+EpB/Px9UxV5PJa+rT1Zcc5SPz6pkH5/
Nl23sNWKp6TwshnVKelHgBWFBf/oFTcwUAeabFypqjQWWRSYhxpE3nrMI3kTyZF/MJALLPUR+Inj
68++S0AtRmSzJ0SHzf0UhJGSsXtMkQvyruyGD8DVYa3zBUGPh96jBeiKz9IC7+jfNxEIDz5vYtta
/LlpEEqBEkuiksLZz5uAIZf7adv0+ZNcVeoeZdckRYIAaNXqYO/BEvrB81h73xXDVvadFoXbMQ8d
FrtEGSuXtWzV995axCALKlAejGJwPmOQSYAQBWHSU457aiej35QkBSO49lcVt8M3iqn6ZUk8ZW0b
oTV1F1qYnT09esUAwD0i7S83VaW+pHXvHkWXOIimk8RLAu/h/ku/XqnqrEm6cpEO16iBQSME7WRA
yr04ux9EX+S1+TpK98xQdsu+Tb6luKxh3+kae2VK7VomelrVTk2sxE31SVwdGtnYl87NK/tqoyaR
9hKNzpIknXmTe8u/lH53i9WeJBhctbVCXTLV46q2kJo+WGZ5ma474u9z8dQq9pCuncFuPpviamKC
zVGGlZHXv4xpa9a7Mvp6ZFx00ZRC5VCg/7y62U9tsKR9hR/1QSxwfWUZWHJx+FzzqjZmpETn1XZO
cJrlDN5piw7rOTIlPurqbvjGLtObD5Xv7/PQT27GGP7djwvYvk+N5DaNN5rEedPVfTxo9iGp5fQp
avyFLn6jIMk3LP3teae18tocDf4AiQ9gqK4p54387Emq8Yebxg5pk28S4sOzLlKb29D7+Sq3tXAp
EoVulGgUmut4u/JP9pKG51xWhqn04vFTBIPWS5uPGi6lrI2tbeI2Ek7wNdvLsC5ejTo6e1Ossw3z
rQkc+q2LYISBCQlOhRu4G7C01SrwHP0apzFQcLQqP2v8JKPqV+rKxluaXQkGY7Dw5wTc0Jeevy9R
I5QCw/lrTFrU1htWMc8i5YD2ZcoRUXEqkgppRcpIDXDIElfbcoP0cni38T4b2Ku7/DlnVDXWxxhz
nX1DCfkixmXurUlKKsjxskoyOBmOQrF8zCIJIaBJkSd1SE9J3T6KERhAs2EN4qc6B61OAUmwUXAG
uzZT8E2MsMDk50Y7HHLmtDlm4NWpnA6dbHZz2U+Uua34oLkiM6TTMjW8O6zwKemDo6bGxVm8fDJa
3JCfxdd4unZvQZ/5q/XnPjyX2v/x8nFk69/f/5PchsyPQqJOcaypSuKvtI9mSBRSy/3wODrbUlK6
ZhMkaJIcR2/nYA3MnSiMEGde47IB0tU4mIeVK6Ela91lk7oGYveumCvEJnYFHHWy5/JjZEX4dzBV
rcCShEvTTYkKT2JiITIOR686Yb+LEUtOcZE8VjuTmfWZUp7n1I7Uk2jJHiYdafgYBURtFDN1t8zb
+FaklvE2UAduIZS75E4lHaOx7SdamHocHAmweNRf/Lqt3hO/+WnAc38riayhXWiHlxAwNgai8Tka
vO6YhUYOFcbOjqVjuetQ6apNye4Uby6JWpWivfWqPO7jAEf2UW1vQ5GqsxC31qXpkFXIedf9dMwK
9A9qo0gJMeZ16/cBC4Rroiewz3SPSi7FKb8rPO2pmlsv+qDjqKWb6cos8ubim/khRsr7FidAjSeB
oVx3/mzoMv9shcWlk/xw0/eBuXNTalHEgdcnCkUArKwzPV6hWRa0vzqV9y0ZmqBwXn3qzRe1Jpc7
+GX1iZQYr9ImGBbgr4plGbn6qWR2ogCrsJf4yJJ8sB0fHGgTWVfbBSSKDO67gmAGKOrkZWJhmcbi
YpnJ9gu2JO27bQfZQ9GV1SIcm3BlUlU8YwboXhwTWEep++0PzxhWpVd0/kOjPbap7vwyWunCTnpd
k52fDxYVC0OkzupaAaib+PYKYJSzy0Cor01b2kIfThcK+Jsxxn1TRl0NFRjjgBZd3DJzG3bgaX1S
c/R7FaLD9ybqzjbJ1g9STsRsLGcGlB97YjjyWxgCSLkN/8iABDexrPUxsxxbyhbife/54UUcigJ8
txQh4Zu6IkkqsZCAGyT4Q501YYu6/LW383NhpvkjwttHpXTiE+Vn8lMmKc+Zp1hHNcyrw2CUZwoB
kPRjwcEW7iOUm3QvB94VM6Zh41lJoD+UQabvJQLQzmLE2f2tM4ka541cLkVTGsyTnbM9NNW2OzZm
3eObm6ZvuhRO3quNv1Od5oBM00b//K86HN/hrPC1n1HueysKV3/X54gam4ggJuGaaYhoO371TbJw
2Wjd4YnMSHoq4vCJ1Ul1HMBlzVg+KVuMe9pn2WamRhqerAiS/OS9210Su9UOfW+tjVj3IUGaJQE9
HQn6dBHH3u7S9pa1zcfonRwjIzrFGDZOEKG0E+1AtTBprjDdwnOgXeRElp9ZxjQLpPe81qamqZkA
WR2loaJnzJeBkw+zrq6kjFSclu4+Ty0dZxqXFZc966beyOMFZavSzIed2PnONq2GczGExslO6hW7
z4XuaD+zDgMxOazfO91oz2Od5JMBQLksg7ex5DkM2ekMTVj96vQbMMDuqYp8Z1+4I8YpuIXM+whP
4SZkSg+kxl3LXZA85DzOZ4ye83M6nVm6ck6Y9HeiS1xssypZddD5ZqKJuCk5Skr5TtHlLpsoZWUk
t5uuwvVVNK3AG4m8Rd9DKTUfg2borglWBfHUyjMZ+abXwqWUewnTMw6oyX6fxZHWrlrf/H7vug+7
j3W0vCC1wU//c6eFiSQq3l8gae1tX1Thxm5cZ0f8MlkHuuIduiCoVn6pRUdSiXga5VpxGu3SgnMo
Q53pvLPDm3mdJVmyS+2x3vo8/usmyOy9lg14sg7YtfZFDWkd3ccVUwhgynonP+bxBfg+qgN7TADV
huG61ctyE3pOfQIWgMeAE5dvqpse5IInHTuzTaOk1bewxF4XpV5y1ki7rhFSyes2b6JZgVXOQiGK
ulFMPq0zpOmVAYzDxpvjO6XMC1UuzQ87T24Ka4hZRVDx3GnSosPa8JdOUZnPXPjmtfyGnR9lZ4wo
m3U51EebR2kVqXa36g20MrJlE1swffVFNqp31UzCX6l5QKVJIJeH+WySe36zfDj6RatU1xFu6rIA
8L63sZpzQnKCridVZyqMmllakQkoMG7D6SL+kGGWPjgpaxITHPaS8sJsN46acQBGpcx9p1NedVC0
xEBsEpWOwpS9rGRwJYFvjGAs5WJLmNJCLt59UFvBREnWnh1xZV6Sqgl3WgAg3E7a4Zg40/bFMN5D
Jfcoy6iHteLXzcr0WCIpwXBpUOn+cJDJYT+TDNchASQSxyBky7RtXghPkCBhRDAtnO0iSy5qh5dQ
01dr2fLijTWCGVVGyHH8LaPVINfmydEBiwRd4YEgo7x4UANI9Dly/D5w3EdD16uzBb0rysOHToPJ
XkxU1b6OD8FYqCsyyPVCiLv+j7YzW47bWLb2EyEC83DbI9nNmZIo6QYhyzbmecbTnw/ZNEFz2z7e
cf7/BoHKzCq0qG4AlZlrLTRgip09RNW1tH518dKcAY72TrxNB7OOY5mfVLXPgasWpEwRILPqPt0a
Zj9cd50W7GdXy78BxPiNqsv4UHlAOwoj/DVa7rkWur5lr5TIvpCHhQPLvu6jfjqOfZI/Bfrgka/s
mp+2h0YRFKG/oTL9W6VGzudKNWcYi5Nv7oS+a5Eb3kO2HCYNbi095ouKXIeuwEILAe9cO+U+9Gvv
QQI9z4ZANDa9zWorFUQ/aosby7KKhKXWaD+4l7Uvi6W2dgzoauiH+QWu1XDvFmUOVJwEIJhB3p97
I73xYu+7kxjebWSwvw6b59kwoq0+6zdz453NrPZPjufCywdAZTtPoUbrSTteeWmjI3mYTvflcoiu
8inLD2yOo6uSncIO5L7+YqMjYdTj+Dv1uZlOZV5U2G3XSorWdesV+4HcN7fLNJhRzuRGbSrW48h9
5EqdlHiXVrb22Y4D58pP0D/lK8/vVUu/0jOT7ma34YVLRZV59ukeyQzLOcS2Me4GK0HlQp2cm6Lq
un5DSe7Zgu3wSmzrQWvcP0IaVyevBp0wAJwGKbOmeXGboUHr1Yy+9HVR7PrMMh4SL2SLSi8E/dzH
2JiBCABIoL8nDa4GvRoQYW5vh9pgC0iG6jmjzrSpIL68FpuWGfamn6ExBsH1gIqT8xu1qB1ihK0f
uE+BwVtypKs/VEWZgJgX88lUeBGEvp27+7SkJipl4EUw+QppVfptUEMa1mkHWhqXXRLg4Ymu9P7c
zYa9TUa33tv00FthREEyyJDRLMf8Oppzfg+lqiCjNCNuEXr+0+QMT4Ed3IKNDmAJjxUSLEl3hDW+
eCSfBiRZgTBT0VoFJAZvTUBq688ID8W3I3kNUiFt/TkpC/fOS8xPfH+gxZxA8wCXdbsguXc6kj1T
fkHRCh6sYhe3q3oKwAKqFVsMh8FdW/6UgR2G6r5whmShoJwfksAHSaW1I8gEY3642FTLPuqpS+/F
EiIOdgvmvaXciKUcoNNWLVR8W6WjTcJzqpuuS1/PUqNM9kVP3RX+iWYhrifmcsqdiO9VqvaHlCfh
bW0hGYoSD0zfmuffyoGvgXfdgbRCGmK+tWqbB0AWPyJNgy5lwW1RKE+1eUT5i7/MtbVwnoqtdYuT
nkDXVMSuvq1MkF1dalOFH5PjrKLKVVQQF5m+8aBOk7U1kHp4DPnUx8mZ0iuFrWWlBzNotGlJIdzT
wbrrLdXkMU3nplfqYHFi81sPqO827H+djIJCawcdieeSuC2jxDk1fsO72HIG81OTX4wylkPr3FHl
nQ59F7V70qaUKEqQkIOSfvOTMPluKST5kWRov3C/17Zt7AfP9KJEezOu/Xtb5UsRJT/YXFGA71CM
0TuLR8sylAMyBXTVWh7ZAXBtuPTRsU85xNBDqj8YzVNkNgAbVTsFYs4fOPZiBOZUr06vfRux4XzW
YJQvZ/IBZmKlCJUoxqMcqhBIIG9b3QFVxVdb3XYgjEa9uh7T2rzEDRq6YCOpKLiHvUMJtz78q5p5
QkZl3nj+VHzSQrt5GhqkW8es+GQ6/d5LVOVxeVH3u0Z7MehYvSFB4F+GVpkhiTYN8SHTyxiCzX5U
9mURIiOopim12OInSnnFOc6hZ+S3FrFjNsdHCyYgpO3T+Wh5vntOauVLGEPfM4CQNLu6+YQeTf2p
oBupNGBvKgOl/uQZAyRp09Rxh2XoUgc+aj2pGb/171BJGm6Bbvl3eWz/qs1z/BJkcX0dqYglVV6Q
oC5NucccmuhKvCAiUK4KzZLuFby+Yu3IuCjPqmuqTzw/aGPBPDo9uMUQngebjebZUWYaBnvLuLKM
BhY0X7VBTCXNVUYD0w4cuP05I5VwRSe+uiOvjxfdpGNZ8HhXEscixRLWR5M20b3M1b0+OJZa2e0v
czuaznjak+dbgnnDaxCTpDNevElP7s+Eg+wypE2LBxa0jgcJzoeU+uaIzLEEqwHipjVKUcfL3HFE
UZmC9lGCjb7Vkahx/Ys3tRuUMe2surrMjQYKbz0lIfknJDMybFRYkyOSbleW4/X3fTA5B4Qvyhs3
OdN9En1Smm2vqcMnRXP6T1k9fgFF5d0WZj5eVT3gTcUYh3vUla+hUfXADimRfbG12g+UIMq7i6mH
rODOpNjsq6WOsjs7ZhrNwxPUmsO9rJHXELWxf46Obj5uMycfeMWLHNh24/QcBAC/Qb39zElO/SjL
UN/Q5WHdZ74VX0Wje2rbOXvorORzpybBC3hkiHpMDcE7mJJe6gS9JHLt00G8NA+g+1Gl3km8hVk/
Z03RPwSRa3zpfjRVFlzpITRR5YAEHfycNdTNFapsMUVOqKzn6eSVcCIjeOz8cYpyx3QyoSnVt+8C
3p2amYb+3UT6ILCefECYX2z+eRRkaeMdveCLwbft0U+Lk4wUazDvYyQSZBTPeXGH4vpPGdX8o4Fv
RyhFj1Cuz3XVnd2RGp2sGrczNFt0puxiWzHuJ199PZjKtaMMwf1q5oW/PKV+8FmCVjvcmto+nKgU
f3AUQawi8AZaYA2WEPIR7HVs92Z4u5zfs2G0ak37DB7+EA3t9M2dbX83tzQ1T1qu3qo66S56p3du
zB45nOoQMTJA8HKoFiYQOYPU3OXnnfMMd2ABEZv2dpYWGcTTPYCSDw4JFu/QKcE7L2CfgBL20JCV
IPd6WbVp0BNroDmPO0DFJFimOUeqKHo9wKeYn9LlIGerY41bHR/i/kXIuvxMQ3yCwBAXXufJcI1Z
r/QvQj4stc7920/5t1dbP8Ea8mH5Bnmb14//t1dal1lDPiyzhvx3f4+/XeafryTT5O+h9VN16MLo
SUzrx1iHf3uJvw1ZHR/+5P/9Uus/48NSf/VJP4T81dU+2P4fftK/XeqfPyn0DjVvh0axhSCEV7to
+RnK4R/G71yUopiFqvrrrMu4MxFkkVUu48uEd9P+8gpilKXezxLrX8avV11jVOrO8371vF/p/3p9
NjNsvQcz5u18veJl1ct11uu+t/5fr3u54vt/iVy9BQNhVQN66W9//fVTfbCtw48f9G+niOPdR1+X
EE+6XPSDTRz/wvYvQv77peip7+DiRfLAjKfmrhtDZ1/TEY8AK0MUyKEMMPOGzh2G9GihbFK5/k5x
m0I/pg3SiU3t8Ua5uCVwnAJ64mhegUS2rU960Y7mTtwBivFm6t3S8wuCTkz97KXnyuMtsNRL/ahP
sHubFJXQ2a62lBlovSQ5fbZIuJ6HEc76DfqC1MMRKX49tcY5UbZilYPuvE5cTZfZyzwflUtlWzfp
Dz9CgxwFOGubZ1lypCZFPkrNiie6Mq/MKm/vIFvKnxSyLzeW1z6IT6IqfrmIW9XjDlh4/iRhOsyv
m5Bky0lCEOrgFSnn1ZRVJSAtC3q4zFjbrAv9y6ujT/PgWLpPEvUvruxNMC/p/i9BbpCBWwgXZzqx
6ANbyBZl7OhOCAmd9+peHeZbiG0qhBQjIejDXabJXDlInPe2ilUlyMiZgHe1EkSLUcdUAeRUDmQJ
nRjoDK71cAlKXPeW7svp+G4Onad/hL+zwrWYutvRUIeN0oQ5e03TvusR07uTs7RJN32PEs0HOy9E
0Y73U75DHyaMbXjTJwFsDX+sIRFyKNnewgJl98fVJmdh6vRXwCB/+2CXRcrGPdflbJ/EKSYnHQ6Z
Oi2kzoNFzyR1Qms5GDXs93btXeziFLucrQfa6+yzDGchwJNTl2KKX8evc2VaY0b+LjJqdKazbDzQ
AoA0STzr3gZ+veYBmW2SJMhaKHxraaEmbWePh9gr2ochUNuHWiudk9O7n8S02qHf+gQltMteg1A5
ZLQjH2wz6LfTMlNsl2vISqtRruM6wXS5jjjUcv4Ko3ODsgowXTmDFOrxFa/7AboLCZ9Xbi6+y7lg
dgW9G7YT3Q7tzqui25Aa7kltDSOFyb/KmpNSKQjCb3xFrf903iJRrm4l3G/rfjy3GkSQQdOjbhMb
r9jpROk8l+wGMOr1YJTNeLDI5ovpXchH5LX4g9gFjv0u1FD8QaYLEBv6gk3kd9F3snclTcYApZvU
tc/h0hSBtKH6PStgBxoqIA5vEaGtaSgpD9lWv/7Q9JNkNJ8fxOjMYXED/tUiAbIr3nqD4DQ6I+ZE
5WjJAPJLeYqoop4lrycHBwKtKztt+wtpXjmj18OWIn1qqYZd4mi1GPawnjRQx5XN48JQcIjaOt6F
VgyNKZ2COe0gaC4Pvlc/lsNUP4pNW2wdoO5w25CjPchY3B/WGdX4HoWZ4Lq3m+GmB/t84w0LjbKM
Yz80zq6OaG8x5ruLg+QT/QCj0/0SGm1E4V7vt6oSlLt1hS6PX9f6YENO3Tj7+t0Hs61GylHRURZe
Hg3yuHj3XLk8bUATzVtyCNq7J4xE/sMT6fKQGfxI3QY0PW1B+DlbX6FimiEwBtlqgRp1nVBe4ZC+
nU202zebdSzufkguMz7YZcgOuj/S+f+1GToXSSuT/a7iAWLOzEi5XQ+537wOzaDddLSJ3IhT7Je5
PWicbTDX836dRlbd3/VlpW2hU4KnFeVmJIXoTt/pphFFNAFrCMc5zTdjgmX01ObOcJPHORvTqKmu
4zmtrhMjddWnwSJ3oCLJspWYeglMBKowLcI9HVU38pB3YnJDRCR5GR2gB2k0Ndt6EB1v5tGZr3jM
afeAWfV7OcsgVtdnhHxXu27RIZfpFtxFhHoqTbUbbSyto8PHBuKHcT2Q1uNfQtf3LlK8pTKwuCMT
RWft7Wpia5ZLjoVCSYarrR8grGEN7xt0HP/8wcI8reiOMbcgWPXrOY0qOD5yVPi6DKJKBWFJHS7q
sMuGX1w0EbY1oP4H/y02Mpz5Q+zgfK25TFqFd3agUQLoGsjRUq8hnZQHVwZ8TcPFXdkRGUk6HV5t
BcCqYqzSg8y4TJZ1EGskqVeFKHksa9XwmGk7WdEewysJ+ThlWRtobXSWGeJFPm6X6o4z2qiMLeqB
Ddqt/NfZv9ohOBEtqX6Edgyvh9Wk91WdNKdRDxHcBufySWKFruXPsWo/W5RpaH1QdGRZHI1HkmAG
Gr1XAMMkDBdAgYrW/MUraAPxOi6NDuKVuUVHHfKVhtdnna1JnXyDQJkOeNgkA1/RP7UOxVtBQXLx
ZkV5jmqThqZGO8a0eEDWjFIjRCUgeJaz1bHawsVLB4d2tGPQChInh6F1Xh1gN36dqfDNw0ARdZ0g
l/iwklxigu1kIw4JXq+dLh+K7qvmtqKtyXBMpGsn2vEie4y/gYPy2kn9FvAHoFgYmXsa8LVvlaXR
ZFVOz1MxgM9TEkjN+gDK4Fx1KH6q/m2QzuqTFvGFXabLqnmb19cj+d5/t6qPKrc2KorjbHl5vLYG
1zpqfg8ym/4sRM6V/ibSo+AF7YHroCLb37rx/Kmoiu24EKOBnyvudMRZNsESBWiRd2cbbV3xeohq
8E9hSfHKkqDyhhvxRqb6bsl8yikUs4bbFr9SUkipMHgFHfRO96QqSXvduaF9yEjYf1Hm6E6ew2tE
SuPndRk51iFsLBQzTNipEFmdreoo78kz8s9n08m3H96VAVXyBj6rqnG24lfvq008UVO/80wjj5/N
5VWdgs+VUTRoUcO1YKQwsqdmc0KbXhnu3oYURYNbOcy5cw04ury1FY9etdEtrhrNjZ7k4NHgUSb0
4skIbgsdMcf2bPRmk8CznI3HrBt6brJMmPn9PzmorG3bKNKOBVR0yXZq1VPZds6thEy6P9zZ7nxc
J+ioQl1xBwVVLxN8tbC2rVVFl5jLdefkviyK8LKIAb3jfThR+JRP4dCGf+VVvrWRWDnQNZ3u6G0a
Duay/Ky4sG+bSfCspDs1htu16JrheQpqfRsNVngltpGO2xu6on5FIG54FlNVmFAFZeqts5gGutOR
1bZ5i1yGJZu+J8P6Kj4JN5GL23oZkJ1W9c3TlPnf4A4Zzh6CxufJH+lCl1M5cHtXlPa8BnyMQsfz
darEyNAv2qDayBiqs2ivW3N/WXONyYp48rfrbFnXqqfXxS5LyLjMnE/qUAfHDyF2o/JEDbzPoVWb
0CR75sntlYjewVnlVA7rWPwSKW4HqqzXSBnba+TFJaEUJKatFsAzIkGyhpytl7ShsTO2f3k1iWSP
GsI6SGeiqjfjvQPB4A5JzWQvw94LsfXGeA/NurMZ4KA4fHD4Q4r+UJxef7QX4yksM+1c53Vqb2SR
0X3Wp3K4C/SgpTkpcw4eO8tHW83qjV/Pw7UM5ZB0LvodfXwjowr128fOGnd5Eob3xTLyzCB4BJi5
Tqlg4bjtEJbzJzR+tl7XwjLgZT804N/RFo6XmZ+IDtmfTF8uPJrhcGiijD6lqoYavh0ea0cNnwEC
0FfpP8vBiO2WDiLLP6WLzW1oVJ1nOP/FS7W+u88D/VSZ3usEvaeFAUFffuSYgKJle2fuoY1dptN7
m9/0hfP7Gg80kPYuu3mUgKqvpm3Qh9OVDOe27GhGs6OtDBU3NZ7y8kuWpK9XQ8WtIn1pO9dG2iZ0
3RQGSRt3UcuASxQ9a1R9dlCsF7dii9BQHtnK/zE2rw2Acrdi8JdJEiVDORiRHdNHUwS7D451iIaW
eQgthKPrL4bmlrfjZASPoIopNsHKv7VofNy1QzMfqMKHz74bhY9q5G5QoMv+wytzzc7bSGxquMGz
zAfc/3G+RISQ014i1iu8XV+c6xo0BcPlSxO6Z0XgA0I4vJI6gejfBrxz6yrtHmRGAJGANfys2zg4
xUuP9UaiOztytlNojA9yaGFNvS39Zq/X7fSQ24A8sthHumf5F0Ix/c1vrPrmMnIpozWKNW4S+XO8
eeXTZX/hTUmJvZvbLXPRFA6fc8QKr6hVByCcUqA3SVmfaBeEW4oG2Kcx3KbRUvBfLIUaeyd7zH8X
1yVo0etOKzfar3OCoUg3Ux+8riMOyFX/P66zXnv83z9P18/qFk34al+lFkqcjX7s0Wa5bn2D9620
742bqWIZXr1S4ya1jfg0AgHOF4eYBvFeYiS8ApSz11oPLMkyRSJlbRkq46zSIhBA+NQm1bQXo7gv
V5TwERDSHvAVIuxulLzepcuJPp9NaRrTVTe3e9WsInNLUsM8RVVm0brNPb8NeOTdyNiT+7v4yeVM
7r6s2vbq9b3GH6NrsnzKHT+Q4N7tUhdVyBaJnTebujjsqAaZU+sXew7zjnk5zYr5a69b5bXMl1ky
QePrs+ObAi3KMl8cQ5+5N7Y+KYhKjuA5ECqjV6K6md90yz4MxSG2CVZr5BuB1v7vsbJwGgU/HBtG
tNp+LhVD2cqZSdPK5SxfbGWqWM9y9i/iXMdV6Aommemm+w/cWDLUaeNV8oiG2TfOLLHXYR+849FK
aS1I0bxMEKi71ZygfAFrvDHNjB7n0TRoYI6fjcWMrGuCSC8pURlaFdB7OJIUGpjn4kXXSMKTBYJw
dAnmjf6yxsw7zUPshM8BYKUXDgk/W5P3GBQubITG1WNROk+Nb9fX74aAQ677AEKTo9J4F28AWdlj
bJvWjeiVoMT6aE1GdxYJE38RKWkiBRbsKtJ3jmiYjLGd3KD0e5kgs+TgGullqoxk/mgl8d6hlWZX
ulVKrrObjoUWGY8lQKt9V5InMy0LQePF5iso15WF3VxCxDGxABrQXn4q9em3LrC0E6lh4xFS05Ma
h+qt1rUuSuEvE1ixx3ZxTV2r3Gr2eNUajhdtuYVOp0TRf79EmoC16E43i61cc/0waQDXd0xbTEkP
+1nsaeu12wqJj+NlqfXDiFs+YOyklw+yLle8aF7iXOexHkCYwI7RWPaTbqT0V7T6g9tS2NJvVqM2
zfTdyn5Rwun5JhLS+kvMusTqWG3rMvOyzMzvFLni8QsptBcAlcqntpisY9GZ5VWb1eknZYazjMbH
n38OGCMEL+qAtIxQAU0qOBkDIi8hA1RD29jZVfZ+aC5DCRavBK9D8X6YW9i0p7f0WG+HRa8tS+gH
Gn33K/2tmn8KNOjSAfHA8lWX6LeJWBu5XeNWopsRKfLaGM5F+3taWOYphOLpDJKU/6pKKSHYUYYC
FazF6hoUlUgJiXdaQuRMDnUDSOri+Ti2o9Y42f3P0oPWvpU4WU7GJJE6oNCoZU0BdO1B0mfAoDkY
sxYqV2NFwn7mObLtLeSwfk9TMzvTDVyS+oyy7NzQEbVFBxhRzmVS46bePuq6iHer3FHM26pUQa0P
EwjARUpqGcIaNd17od+FWwcxYPFaal8/zlCV3wLAe2HXWXztsnjeaEXkv3Qd7UhaX0wvfhVZGwT1
8hffSd1NUQQeKgoNKrgWmN3OANFE2cA7aY6B5NuC0zbj2L8MNaF6gIbm3XD1SvC/nZumQbR1Brbk
7YL+NDraY4waKfAo8pxbe2E7oXxGF/tEzfA8BNVebCMtlzPau4t7mZL1BWKSywomgK69p+n13q2V
8gr6FHefANv9pifxlwaIwaPaV/o9epnpRux51pu7TKWN3FuaeoE/82qmffXnqj3xB2hQKsmSb6Db
mk0TeP4dvYDzU6m0j2IP9Kw6pL5pkRjjIlHTHjqTdqIWns2X6LsRxuOvwxwgV8Bt7bEv2/kK9ZPq
SjWz4IntID30dm7/Gn3XW/hPJBJ6s+nRjqGFeX2zhm8S5FM+hTsoLFIwUClZo3rB8IkRqEG6nyYn
vaUbz7nPKxQulcDiafZ2FuSkSsUWvZ2t3stZPBa3XQ45VhTYjyFvr9d8F407OQBiN++s2FePdmoU
i1j1e4cMp9h/LMvMvZbYNQKedzJhFj2nfRo8Qe6XP2t1Gu99lbb/ogE4FitlubV6J/3ZjvF2Nqfx
exDX8X6ukXZdI5qlRPKPEcITlcbRNovC6bsZKAA+cqg2j7DbZPyKFDW895cdSBN6zs5CC2trh21I
JlY2J86yDRG/H4BvUCLr7MEZ2iFLjUO8Xuryo0FgflLKGlDIsqd5N21ZmxrweG7q2zZKsp96T8LX
qLzyaaIx8XpwFf0wzqXyhQzWJcIA9LPJJoiH7BhIVE59WFv41pGf+0HpWTvDrNs+waM43cF9fmXk
fOytWkzFAe26YSexcjDU9AcUdohDLtOrLprBVKKwyKb0gc3ltp9rypJ+Zu7ayRm/tg15uMIgOzI3
7fTZ0fOdQKChR2U7jJzKTlDOru5oG9e2kedDMDANtV55jvxp2sO6X9ggZaDFlUNoq+pJsZYDveYZ
dxFO6a01dSAF3S8Z90YqBYtHwhdM+9+d5sEEyQtwWHCv1TQ+Rsv9GrIvixpOarGtB7iQ/zb7bX5o
ymCCwJXDTN/teUZuNHUn50pMhgGLOPyVfwrJY2M8p1NobmZYOHbr3DVOzoKkOcZvS30IS9x7xdMy
1NWhXNHjXZtZu7a18werTNlomkl8rHUUihs9YqeppgDnO3W+tsz6l6HMvIPeqzNSBOgDJmPWPIqt
9fp5uwoH/q1NXeaC8AOausbIWmndDNsO/badFB5XguhL2fJdHTNEvejgD8NnqVpe3Bfu6P88v5Q3
TcMAJCxLdkVnH/qi++xGO8gvN5Y+prfD1PfhPlGAeiI8+HGYLChj1FKzG7T5jjJ6C22X+5jczN7s
sqKMxC4Rb/FiN0O9uX+Ll0tKqPfdriBgKhfWajkUpW/vm76eN6tNzhb+zFu98KCxlRjLhZcQvP7r
vNYdAAVJ5JBUwe04JM6+qBZh4beYdcUW4rUj1ahfUT6wT1Vl3V3+HjKE9QpYNH+A9V9Ele0SJiY3
d7ifv029DMXzwUbG94cf1NVG0wd137Tc2YRdoGyMX2mo7+8DWovpYUVQcSErb4IqQ30ZnlCJkklO
0MO+sHj/c1LbJLevpRIt0sa9Z+bA3cpkQkMqKKZNUtojSqiMA+RxDv1EKVFsymJ7Hwjqes/dahFP
xSNucsIalUXyb/ReGxAPxb+ZVN6ulXwyHuQwt72zcwak5FdbDbyOEqIabLJcNdkW98FuWITD5EC2
Gr7Vmpx3PvowOC7CYaGdGHf1+F0C3pm7XjtAZ5ttxbauQU6OvqfGcS5riMPONe9WD3jVXC7VvV2P
LqD0MM8mepl/dvDO8ZPSa3+9Ll55/AxKs+PL5+lXMChBCbPQqkFqWD8aegHO2jHvmxyStWo5LAFi
kgA5xM57k4QuE2lWti4T/7zWuvyf15qK9qsXxdrJ1cONY1vNkxxirTCPgeZ3r7o2bQEpkj575nW3
SNr0feY99Fm45KjQkhmCwTz6KtGXMYkravG59hrtAMd5KNjKfIxerycz1GV9sU3m6D2MrC+jrtRe
oix8GZPIeRwHXveqxAivZSjQHW92zqDQmlvB8GSxhxS2dpaBBIUw04NlND9FZvsK9CHaPyY9XVO1
BRhs2yGdt9MafjkyQ+aCQH691LrUcimHJO6thGltET76NTi/ZQ0V5NXNwGUyb6lsqX6OHnhIkwV9
+g9h1qOam05nMcmhhNXp6MyJDpkjYWQe6bSIiVOtbjonilOdqtGMneqgFb19JVuJRB5xcioHOBz9
Xatp2ka2KWKTbYmcrbZ1xgebLGBS9duobtHtQwCgtAxBC/aONAywqHNdqylKDAudGHDXV8KwYqr3
lqVDkdkjLnhQwE8e6qVAOidldgBmkByqpZq6eqdA/zlqdNBQ0ou24JSc/Yc2eRmKt6TkePGubfLS
Tk+VNrzM/eC4LLV4k5lvMtqGZLdAEaFp9GUuYeryNRj93V6zvvid/h1BpvxenF2rbyDJ0z9VGcqs
kx4exRxmCPEZAzjcUY/sL2OhNte5WiY78VpBo+wDL6aOtlzAd6rXC1yWHJ0PF6CY+O4Ckdu4B6hM
6XoF5tLeWGGyZUjaRYaZRUPfpOnbNOlPypS7N50/RbvGiqJfKoAcsw7/KUJw5mHQCxtSiyL5PCr1
owTQQOlAdhEY9+tM5AHDXyqNTbDnm1/TObMOiLvwtbJgrU/HDH6YiK9dvzS7rAex5QivQG+bH1e7
F9XDoaJRkjwX4mAfpspQkWbKZS44XfSi3haenuKIL5PVBXW56RZ9CjnYRUeiSk7rmBasdjmsbrFN
cxDu5oFEkDg+LnFZp6wpFJOF3hl6bd+sh6Hrm1Nf0rr0Zg/oRroxRoj2dn+cAjns5+ZdTNFG4zFp
vV9EeRiuZP22Vi4qxRfhYXtRgxZ7lR0lSCxyJorQCEXrt7zbrOYAQUk47Siy/mnRd+ut9j8tGiCI
1edN5DpbHeTUsqeQDYjlu/ZxHJPvly3KYpezD/sPgMJfEf2in3aJoL9MP0TxSLZ4Ga6xzrJaFUbf
Lzsg8V72M3017Ghwcs+xkVWkdPL6uUkB8KnKDBglqxx4hCvn02SDTIew5nck7NzPGvdPcniafzPH
dX3WDRoh0S8ynvmbD5tQadVflfZedL6WOValv87xNcW/aYKoPs9JgeT6MG2nrGBXTEb7e8v9edND
4nJfNz10HmrA7ivM5u+NA/cDfJHTNm3gcnSGqdhRUYnvaT0er213Uo660xSPruZV7HzAYRkedMsL
edgUDQ9j3+hfP0zS2lqBbdUsHtsa3gN30p1rc/CmDNUJXiDBB9XOIbFy40tSj3fp5KY/EyMBScnb
2xP8mjUYUyJCRTW+1EN/J/mzv4p4W+NvIwCxIc4OCnjndslneCmyB2l06PYq1a0v1tTUAMDCT9JQ
UYSqfRrh2Lq0OWSlQasnahgHY4S9qoNv91gaeb8t0Ho/SSdEnEeXRWV+u5NFJ7olZVHpoQDY6VwW
7TRE3WNES2gt5jVFdYaHQK3yG7QN2IEgTnYZgqFvHoU3VsNE7gSGlcUk9sVUx2p+I0u8rSMmBD23
Tqxo/Jmh77dpegR4BclHcDPbenLfLEJ6XRjmP7tln9563nfEjv1dykbrEmG1ar8JadLx6LQ72E0M
gOotnwodQHNflKmGAxm5SfKnq9GCBxuZS4Wti8ymaFNtdDgflgdyYO+KcSa9NmXZfVbCJVovfG9d
FY80VP2no7YV9hKLIyCjdpmR9B7f4sURxKV5oxvwEN+OpKqyolGb59f8zmA42WGkQC16dzu/n9Qf
bfKCUigcRH2obiNvmu80+ptuALBDEfYakPfRvk4V+vmU2D1ObXew1NY525NvOTvSJckhh0iRLiMt
urgjRXfOEf8e6IfQq0yB3l2nOiB2+ZfRZr036P5/6UaYPlY73Dh7M03Cl7+Itxe7HnkFnY0NXGQF
9B5pUvMrXXKSMlbdoN5QNrYQtCN34ZXauDHtrEUytjJeGiovdUsSkuTAXVh35UZYNic3gdJKge9Q
hqZt/vOkSjNpzsunW5JUBfS3y0GBp5L2QvQz2vkP2+KIkSlDEWag7UlFBx1241Jzq5u4mabHcDnk
o7VvygJ292UkBxr+zajhpXOxeFmn3nfUimUEpSN8HHT2IYkcnFdTPNbZeejVb2KSg915xbWr6u1l
ZhPV4XVeW78h0dOd4f5Exqgbkx5x0KLbQoRuUWMaSvLti1E8Eilnl3AZm0H2W56qKv0yyXjDlknb
V3M/bKTXUhtA3/BejkfGEiNncoAlDd6C5GY1Q98bd5uy614n1A0S29Ws3ie6g5SR0noO92RF5y/X
1f5+qgJ3FyfG9KnpQ/Kolveoq/RyhWMJe6itKWdxzoOqAqhEaF28rmtVV4hW+1vxujxqbu3J+QGy
ePpkwQX9jBxAUdd1ty1q5b4a4BaTyMICnV1NuXot6+g1P53GGqa9ePWmG04aeFfYMPlE9HHED7Fe
nmRZiaATEsI+pXqSUZRDRMmWs7qR1chZdZDYVxM0WjZ6oyZ6eJbWsw2bQ/2zD5iVgkcETRRKpFcD
X+RrAxrdW1DZ3JrroPxUQY6xUQeU2Qr+aD4JnwC5oGanBvF41QU5DRdL6pTttLaNorCCFY9hpheh
saGbIbnloQRfS2kCtlFMZxe3sbZN/exPgaGDCIBfZQc1r1ABtqi+KUsJzp+tkXbvYev1Y3snJnHa
DQQ2qmcOB4kQh91B5CTzxbYuolkdPbpZdyd2tVEGJGnQzAKvr93UXZVflaH/6M+KCfWXUFoFmQ6R
lQZH6uzHPzOe5ZCrLJ6w8ThFCyY52GgHb8QIdzPhcnoJhboy33cdZSnkqXee9xIW7XS/pgAmxQQW
4EfKlSQOxBE15ogQdlPvuMEaD+JI9Yaad6G9QJCRnpyiyLnxefrRzLr/Ye3KluTUle0XEQES42vN
c8+D+4WwvW3EPAgQ8PV3KWl3tb197okbcV8IlEqJ6moKpMyVawWXqoWuQe7EEFQIp2lpNl7y0iq/
XHhTHn6t/fqiFALyi2F6q7Dhw7datqgg6esfqZ0/Oyot3joD/1rUL49P2A/kK0B85V3XlwgI2I51
9sUw7cbI6w61GSio8rJ/Xbkc7M9XdvSVDVFdqrFEnKXM3pC0/3zlvkufkyo3l0lh95D+LjYgMQMb
92QbW7scja9c4T4PupSBDLvx16D4D06o+e8PyKNDVFAl5m0KQrOlJ+vq1ZHdiwZtY/xPUBsh0zml
Xw3LMF+i3ktXDD/62ygLjS3qt5NDnCbyPLTJtHaCqXz0RAjCaGFb3yCk8f4xLHwMI4yibx1HEPCP
jzFOwb8+Rmz75W8fo8HC5syxTl52A37PtYJ8BZIQ+SOoYMs73uKxolt2YOIALF/hjcWFTFhtyVUg
ebelJg0XE7BK1Gz5MA9HXbcnl3ooCgNQYw5SZG+y41XPhQOBeCu/w1YLwITWeYCegPPQRzoIAxGk
I9maKNKoX811BZLjByCM8js3fB8OSTDkE2MH0QS7M09da78fpD5LAX93jR7oUt1y435CbCXjCJzq
HpDzQLXHMvcmWCpXJNhgW4guIAUyncAGC0098zuZoS4KqRjtRTo15FVM43iqavMO65ZwGVcV+DBH
ZTenXjOo0IG1fY/1McigY9A/7q8dkEaAt/nhPQ7NumzDHeQ6uyVH/GxPybssBfcVGCZ8kKECZ029
4LwO9pT4y9kEOV4f9LJuGK5n4MCkhFiEofK3ZWw1fEXi75Y2QlPB35KwO4nF0xn1MrC4LVrdW7fA
znSqheo6SMJuJsEfGbHU6tbomo9EYUt9unXt057mh+fv4yAwPHtWvOEoJAMsLFTOuE5bcCjREnBe
DZJxiCvohOjFIqXK6TB72y1HlS9S89dDMBrjeqyw+lXC3SW2wQFSiMc3ALtWVRakL2PcVCj1g524
adM4AJNFnc12f9QMY344vmn71d9i9g8s3xSeYYi9DJqxnQ5tylAtoroY4TbYrr2R9su9dgLYgXaL
RZaLS2ThxdW2CpUWOs0TBGG0GnjODpTd8crbaRrlyx9eykt0bvGQYQd/Z+Cf1nEXiQs/9uyVXwgk
OLUwq+JyuKtH/EsprdEz7NkovTZww7vLbJM/gGVnbeB9A80UpzsZGfZrpFTDMgvLOSZQRKR1bCD7
UgCaLuSRetvMOYygrbiPImHTHGTuIS16EjnmoCk54mDAI6X5IhdlCgWrTjxUY12DfgdApZrH4qEE
cT/IWvzlNIB9dlnzHpqGYehtatt9702xraahZPrbeO1BnR4K7NYONGmCZtl4baX/FDkTmHulXZ/w
p8iZs9x0RHOi3klnxqkX2XE467z5tZd+TdQUHvs89m/O9FvDUy09qWMRe8OycAPj0YjGf52NA3u3
qY+zP/yMBFrug2yGrSxSfhSDD9IdfdMCB3E/VsP44PQtP1bdmEHVEDdnA7pvjt3LJzvdzOEvf5WA
C3TqS+Wa68r1ECACiclxkoIdR9a6K0jC8wXZrh1/ayKWwOoFjbt282JyV62AQvYfHZaeP8Mbd9X6
HBJfhiVu6JCX2SPqVz0gHn+Z6Ay8bsESnPLZuiS9TDJWiQRtiuuDAu1371gA7J65365mPkbx9Qq5
V75fwXOA3dKsccGSRSJb04irs2vkD5HK94YBlk1ULyWLOh+STQuVT2jJ+WzfTmZ9MXWq1hB5cDQ7
QAx0phdvWnkvA1C8caeGbqv2oI5c2nsLNWTzIJQXdysJcbPRmsIL5EjbhZEF1Ze2QjrSYbk45mFf
vUCPbLY3I1SKIEhkr+u0qb9UWKtaVlne8yIEW1E+Amms7b0ejgqo6Dq8huTqQ+R2zxC5KFfQ3ksf
lIlwC52RTWnbqG109v/jZ5QILxQmqMuHQVjLgE+g29dPNGc79WP7ajMxHkcTmGWyplluLQeFJ0ol
OPQr1t0EEuwAIjwGCPI2jUysLQldTB6/OFZp3qf5kN7Gkv1DZvLyY9/cFrY9vmovM/C2PAcepjTs
B6w1Uc3s4CGAfLzzQLZSiNWAIsc77kCfJIFQ88oD6npLHjTAHhHu1AKwD2TTA3oX7K1zHMBnUQwQ
X7oGa7d4AVy62Yd9w9ZCh7482J3W+WwvsS160/5/s6spg/psHS7EILpLWih/k7K+XJeFyJ9AY8h3
0KUMliJs8yclGhQte5G3MAI0kylEUELrHJGzxcHn0+fqQp1plUz3KUjIIiydFHS2VnlUskfWqfhO
ea3a9anrmwjDue2hwssyWygrCvc231qOlP0/1GGUoLs65mxoD7M7ZPugNwMRKoCxarCwTNVwseOy
e2lX7mCrF9OQLQSnhgxqJmhGVacZJg3IwOomVEkriCuglIWa+QAFs8hRD8hMB3d+557JjG8XDEUR
QO5V2mBKHypoOYRgdtTrWeNbaI/tJs2wv7u+bhEdycZFjAgJtAA+vYbpbXt9+YbDWhf1fnKgPkEK
LOicIPMyv6tpIEMMOgYZ0skGuzv2kJba9DrLlndDex9P4abtRHRDps70oXcsmn+oj0zXQVfb74Pa
YaqPVqf+If//66C4A1oMbA/4aJ30ESf1hpsgiQD1qKTi9bexiY5GgtXmQxG25WORhj8tveqqvSZe
+FhMnkEnyOem+3uTeq/OiFjJ87WpUlScWVlUrwJjH9q6snjg/nSLVkR1xv1fW9wrioXK3PoekBC2
dHLB7nxmjRvISjcnEMH1ByUhlhN4vrxBfJmvDAAmnqYaQhpjWTff/FrspQW87aIEnBskBRAKzfk3
KO+IV5d5bJki3TZP2Rua9tEr3qdUEwBLnXLep0RJ+SnCvRu3Ur0aJetBzYizETV4C+gcqNdC4pp0
prTtr34ln0ATG4CwdDm0udiQNliIsMrZ9UBxUYM4eU3NpmsgFA5FTlIKI82wKmfe+cNO0mIuAhh4
GacJ1oJnv4Bs8AIndoj3zwJSHfPJ567/xccE4OfQTzHfRB3vVmLywn0cBOOrBznrTpXVs7TK5JyB
IXoxQNfjldxiKD3uwREMnU3bW1SsD3ZJysKtQLHiCoXJ9jpWFf7XVTZ1K15m0P2g9tjaHWhFbHs9
QFQIuqDutOamtwWW6Z/QGaM98dYDdNXe0NmH/Woi++RYsz9R3JPJ0YCRAXa8VaM92clEnf/V/sf8
uMc/fZ7f56fPGRCi42NuxZxNgKq2jWW4UAv/OPQgsh1Zd9MVKXjfa+UjdVEk3xruheka2HbEf5oO
JCN6wOzDpwRCL4kHVZgET+l/T3W1fEw3D09A6esOORTCtRqCXTr6LpLVMrD8bEM20k7owHx6UZm5
4D0DLzZepdyOrD1So+aMG1N+Zi8c6XdnDyzzT3HN31/ASfXuNsPItFvQlt0ZrCHuU/rLbWqHf832
uxsNL8MI/2IXdz+fsDGGAtNNWznQpOe1dxfL2L4D2lOhfhg3emmeshbMFuQpbd7uXJf74Epk2JRo
/2aKQXUoGnDdks9oOO6ikUDTMeRYZh99BbAvO5+uYK5m90yF0wm0EbfkTdMOAZ5bfE4OmXI4DB5Q
K3Zo5LsMOpjPZoWUROiF0ZmaoPrbNnkbPxhQpHvIR74adY1rmnGGqidZLqg5TRbfgYzZnHuzQQAI
MxTFjnppSgHBjTM19ZRjBk4+mrIAvU7WRe3ZiULQohgBghViyShuog+yyQEThxzciWIpXVRN0MSL
ow01rVSoIzOhWdTXoniMkDd6sLM5lEIOTQ3K5+twKWtzGXjd2mo5VAqjJLgbapSqMa0WWqketBNe
C6Bx14P94d8eym+PzYBX/R8eQE4hLK5THn+Zw8P+fTXEHPrwWLPkbA0kDkIqLrdxnDTtfp8YGyLS
n21zP0j1QbJfN2CBdQrD2jq1jawEA6spKoLrk0dNpEzmJiFsCFMjlDObrpiaj0GE1iGvDxO1yPVj
IEM5wklEKKVOWHnTZekR8oPeA6DB3oPH2DPKuJozSGI9SJbX/hrx7WFNna1nBOcRIatWd5KpKLJL
6WUMrLQYncZOskZJfbOh4b4pLexEm2/zaD0IUhpbwPvjWzKZfo9FFYift/QJht7vjgJ6wAvqpTkY
cnCFyfo7MqnKQAWR8tIdfQSoa9cHh7kmACC/PhGYfaD6ZdyTpTVzqD5N38Ik7vcUgJMgyN1OdVfN
ATwV8/aCF+0dddJNhmwsRN8TcUc3mEhblH38PlzmVbUSLgN9c5H6+xjvAWB3/X0b1Pmjw5LiMcc6
iQ/pcBPVHPe4w+ylw4TcUScQ0tOOgyhhSQM+huN5lYPEdfTWvlsmF84fCDTB8BJaAdI7gX0HfPdp
jaRyo4b4G2hwv7od9H1ANBLscwE1Ri/LrDcMpH4aOFaGv3ISgGaKlWEmbO9oCL5l1OMOaXFLQy/k
HfLCziKsmmzjg7VAQQbptUtjDrbTDBkMnVlstZSLtgNZyz7Zf/dHzvDMgkZ0e5QuD4CwpkAq6Mjf
HzHAyourJY+R0Lh2fAoWNhQJ9BRYNYsYz/C+L8GlocI7qHiFd66FLAuWx8G2h4ztHTgCEPN3Ufql
/OBEHixMrNuh+zqNjpMss0C4mj78R+gpN1k6mh240VOSL81BUzp1A80+fYW6ZwjedlDvDnsUvemd
HZ5LLmT8onZPzYaZKwFW2KcYOw8sW/7tRq+K3oGCdpC3f3Wr9WwEZP5w0/uYeTay00WNzpbXi9Js
XQ9G5T5VAE5AmGzbTml6hC5Ydswtw96OQCHcCFUCxl5a/kMXInRdM6f8wmLxJRaq+lEn0LtLvUEs
+AAIdCPKH11QfxkNUXzJ6yKBNE7qPYwMP+bKENkNBCrer1Jbw+eruHacrJEHa0B//FZz8501BkrT
6gjMFnHEfDJDG3KmlfmbjQZpCg4/siCxEfjrDLG3B4jElAcHKRsI8zj2A9ki+doqu79XFl4HgQPZ
4WYCF9bVH9JXgDRKE6vUxmru5sNL304QLS3tW2cc3APXi1UX2I2NlY4J0tiTvEGyfQDa9XfjLB5P
Rq49k7V9GKTv/1Om5skEy8n1xHOt2RL8OvnNp0yC8Tlu6zdaI9NqmRbKYw+xeRmae7KrwL8R3Af2
IZu+dBFkB67hXQoDa7vNIHZuu9GGKg9G9VxFUKqAVIS1ipFnhORcMl14KM0lOTjBc9rW9lIUKFZv
ZJQt5WRGmyl27IsBxO18sAImToG0130eIrxFHeSiILe0LPAj25CtR/3fynTiCMJ0nbzpFehCWicd
NmUh8f3VpYEApBwPWDSOr2DP9SBR6RiHTjcZ29TB4L1UoKU5Oj7U+4TWjrbyyVt2EhT+k2cUYMKq
flQjN970iZ9W7ycW+HFTCUEQx0J2sbAy67n223YlOmnfKAvaAmkT5wckDMDoEE7BumJQRUissFhm
Fch3IntqcAfirPOB9gaQB23TQtIvGUxr/Z99yJEOSQK2E6G9r5PRmci/FkUbYLvFT7Tl7Esx3TJj
OpEMWZqw8Vb30Q6T+hqGu0VvTj/6/rdx4EMBy/1gvzWQZViA+Eg8CB76m9EHxkaBxvDMkiBed7W0
nkuj+5qXQ/iDxeDBw6ruO+ie+WLQgwz2axDAt8MZBT0JmDUN83kahnkQZFXnQU2JgBbgJkbYp8e4
doxlNqlkiZhTeozCASTt1NOGyfh+Sl1TaiKA4uTTgQ9IoBW6rLI0UAgeWxBehxZYfApCMGgYuWzu
DTuplmUlxduYqxvPQa3Xoldfe+m3P1Ay9VP4jv/sZRw8zP5g36SemUL3SYoDvtnqnI6craXtew8s
kS9xGG0nnT+igyrHANgagbpxamcc6eLUGQ4WZaA++Xx0C1+MB2q1JhTn2zGYtgQJKgfolPcNInoz
QkjDh0DJ8nebdMFAQaLU5Ex+w8dYQh3RfOT3H+cDt1d09tP2BP4NlKeYnrG6Rlh623wESzowNzpI
U9gABZaOC6oyjY7WBxoUQttpfbVNSXCxjLca2+5D7AcVdsmmMeA7jFZzc1C5ezOqPEHlbhwgXADi
pFgfqANMduGCO4XYfvLGannVjFl/vjo7nib2TquHT24Qco/Xg5M34AJ/AUFMcJZl5fBFi3jAPuDh
S8VYeBkl9i0rwO83Lgf52OyCmqtpkcShgafLmK+AJ4KowfX5NLCsApn1mh5MLdntsbMvRdbmK6Wd
qSfMkIFbmBIAwUTOzn88/Gj2nHELZIsoS9dsh66mR4xYgbpMOjWJ+PDaRUZlJTZQfcBm6CGkgffJ
T/RWKVbk6MQWyoN45fE9s9Vsm2fgY7VrINNmi0Ve5ZCbsCz7Nk6neufEbbYvuDPeTBCChEZcUn8Z
IPfoGZHxw1f1zi2Z99Z6+bCkQbmb1DuVWWAeCbrxhmPKeVBuumd6IthFu0OMyJ0HhcC13QbJuGZQ
6FvkulLB1ZUKdKiGeomgVXDmtrKAq9Fbe3BtCNBfofQAhIzvftg1gblEVjXw5gj5LD4Gm2WsttBH
g7wx0jk3wAwPN3mq6jNzoVAvWe5CfAc8KmbcjIcyMO+o5WoTnYG3JNt1ri5P0ENpEuoojCjdmBXg
d17YFO+zBFnWrliHSGps+WG8LmxsNIeUgZDweinklvBpgKDZ0WzDmOzCJJEXCVKFte+reE2/qFL/
rMy4eICSGztRqwmD9lzUHXj/0EeHoDbV2gXiYp2UwbsNlat3YWn4828RVbXFuZr4DfnTTxHk8XId
CVWvrxOpUN5yyBafaR4Eh0G/MXoJgkygVKk0/5WVxj+lSrxbp4d4twzBWk926Tre0mosdmyiYnhi
idi2o299yZQFJeuiGbfkliKFnlnY2DdTzw7/adqJGdXCVaDhomnzUBUHTrDAxuj4DlWD4Tp3pnZD
LGTUTBBb/9QUukmUZWZTh+trb6gQlDCLnxFeC089NIUOMsVfSU1bIFpeuj4KEXRv4miOSFEBl6ib
ZgLsodQ0/dREyiA+p1Wbzs1oVOY5qowf80zIeFySqPhKrUg6zqVvzWdvmqantpDtjQEdMeoTFhe3
TRZcqG8AcvG2GTk4A3BFMGrUd1hg7UIQrDzFxmQAUzRuqC/vmXXvgjCQxnVO1zyMbbykvmqK4kc3
/1nhztuqBFj3Liz6B5UXKWi5sv7oanInwIb5LmF2BS0d8EXNLqimqbnj3FErKTIGDGBsbajZW0N5
KdLgQi0aVGCBvkCAoD9Sk6b0/O7OS5PHUdOeZH2T3hs6altUwt5igdFD7kZU+wG1+xdyQVJGXKBB
sb8OaHNpblEIAASFnoQOXR7LeZIor/s9B3R5AYaJAKnsyl0kdQA0c2XbxoIZjoDIlgxWdjeFt1VW
hreolsx2MeSNFib51AxldkXVXaiXDuQ8Hoogcm9np7TBw6XBPTDPmwZgSjKdNNpdB12vVejLWAko
bIO0cFYouAKGJIhMdnTw5XysBXIVA61N7U9v/yEes3XnIQheteY26bJ+56Ja6CESzj8imfLvhRkg
c+CVTzno0v7mkDbeUzCW1eyAF2+/q0ZsuvQMGTZL9x54ZBaxC037woqqs5cZ/IXJzRTm8UtVD/Vl
iCPgtLW5K5TYpgCOb5CM4i/XQe9NrNYTRLKmqTzOb8aBBfiNxKJEeR/kkT4duhCAN9GPUPlFR6Pf
rXQGmXfvgg1PzIdgRZaAMaxz0rLchlkBNTzHDiDrmsm1I1nyJHMsBeM2av8pEasymG3/lEhjVd6Y
fHFaBDUy4LOx0+6wPcTy+2BVDYrt9PAQYjfz8Mk3myekPPp1kmG132gshKvxEbKx8br0ugu1PBNs
ClObyqU1WsB36N7OV++9UYRy+dopgZjSQz/GB/5QbMwADKYxKKwRC0AhfK9rVDIOWhX8QB6Qt/fB
FYW9QO8x861Tj9QfgtttxXgwHWlgpge2VNwyDY91Fo8HT5dV1K1fXBx9Rs3IDfE7DfuTNUFrGywc
4GesS3UiN/KYjKjcth3IYvcAH3VL38lrZDxHY64NCLOkXMSWqW6t3q8uwL4YQLMideqqqsT9WWlx
0l8jeJQGdyAEBId5Zn/3pC+P9HLqmji4QAZt2wq86ZcNi/oNmPSa1XWppwe4KmuPZFKg6duYPgdI
GuFRmbjDW5hVexDvGD8sxzpBuHT6IsEssPRQ738D3ixj53Rmv0N5KVCbepDnoG4xMev9NIjyZgrt
YpGOhThnuuI0jQGPVpAEmlsfdkc6hVzlKj8UHFyKV5IZwEKh62N0HthVzeJAHRlur3WZ2cjxsxBK
rp05nmswpL10PytldS8RGyJw5IIVLagD/iLB/7VJLDVsyAmsre9jmFvbL9Z3O8p2qi7iu67m4oHl
HMD4zAR9VZPED5ksmxOeOF+ocxKiOoOi+lwMbnbiY5qtoIwLgUXdDDq8ARd0SofQSPAI0z3jkKLH
g3CnFupx12TsnW+AxGV39ujVlwz40UXbB+araAZjVdas2FMzRcYC6pjqKbX0Fgw424UAM8xrmNQD
sBWmv/eEnxxRdeousRxadKmUz1MeibNpjAEIdAEDgJBsuzJKPzqUuqndpHYzo1qcEa+EJlrUIBkG
FNYKVDbiQM0PN0vPBrAYuNEIVDA131DZAYatqvwauIip64h5YjYKSKvOvwxBUZ5QEeeuPjyQkkAJ
QKLU0tUeYQtKefKAJlH5Narf5yAPA4pz4CICRzIeSOZ9i2TaeqpRAzKUtXWPUnrrPpPBpkGU8oY8
8jjhQBwEwwLRKfDseok7LfC0GffkbHMUZsuxAeYKQ2lEo+dEOLJZ26Wa8mXlGpuhd74waGrtU9Ax
LVrNDONMYXWkJkRq+JPTyfdmNIzxJkap8mqopburCgiG0V7dxV+9k6WKV7SRp15q0m796my3Kjwi
qJMsKKvV2i2ogpOi38SNbwCknHcHaXP/aAK1NWfH0hCUXAMyrDSA7JQ6a8Yh3o7AAM0zXQf8OSci
RVAlXKUCyx6WAegm8j69DVK80YbJu6vDAiZgCI4D89+upj5xIYlg52oZtVmXLD2Ry1VitOlmblfR
pDnLY76f21aIl29dFheaoszd9HYcOuwP9WDg7eb5M5TYgqRuOGTxMY9UesJq5/0w+QnAPn+2RVmB
eb05kp1GtGHAQaNqEtUMv3gabD71IQSDPdRS8tBgC7I5ugP//nJZABS1vtKA0BnC6EijAmkn4vxh
ckbncZCAyYzxTQfKuUeycGPagz6iu5Xa1HOzXiRV5x3Jo0BGYtVIKKE1RuNiRYVSSVmDQ4qGCkjJ
HlCMFSyoiZJY6/JfruTxuruNAXFpkIUPusxBpfRU58dWH+KBo92NIgdmaMqPdEbdpd0NICfmA3gb
P8ZE5E795FlNFfh8/jylfqPp6zWktOKtnUXpinTD97muDqtwn6xYY6pzBwD+2cmydJWZjB8Ht/wh
w7Q7Wap7P0SJ3Z3I5vrg13Ps7Eidk/bowNaAONqHC/UMqKADpTN41XLj7pqmmnpPHM2x/iI/Kstt
pBnIRGkqOhgtKCq1F7XIlQZOop0HzhmtX3Ndp/99LrJ/XPE6F/t1RZqZFQU/ohYbj088jOoUlbeE
4PU/mtjusKekxWPl2ovlxOcm9SIhLjLWnG3HUOeByXCPV9uhZQkQO2SbT30AVPaJZR3IRofCrVDP
rA8oMwBJ6YtosYMAb5f0xicD8Hs/MV6qti6/Fdx/8XEjfAMV9HwCPOl88luXGQ7eM6QyDrq70CP/
yxT/7z6QAEOVF/i7107nOKd6cO0FET3kIhObBjq1MzsE96DsUlWmc2nxJz8z/zGeGH/526DQZ83M
DvHvQUNS8ZeI2/FJFSi+7HJjuKVDG3sZtDKXV8uEQNytG+sFeSq06Kup2SyLytpaMfaorrLGT0Oz
bmmEdRnOU/YWuDrMQQcl9BV0TO+2DoW1TUMQwZLNRoZy0bReAWrQolr3qKnfh57Mnkdj2hY1A6hV
202eBle7isp3uwfGtn0NfN2zU2IP+WG/+v9uL2vUr1H2ak586ewVKC+hyTzOybIatLWnLmger/mz
rGf1tnf8YXnNnymkMBGFjf3NNSnW2dGXLLKHI5lmu1iWISrKKOc2GWF6Erx6vF66wwNnW9diXF6n
acL+89TUMVrZPDVNZILK+bZz2XKyUCEo3QmBwQyQlEtWue7SaGSOOoAhvMw9eEKNe9S1POXaRn4N
C6GgCATJlmaYx9IEH7MosPugoElP+nHA8nSe6Wq6zlnH6RbvG+9IncCB3SdO1p16lPGvhtzDilsv
ZOaVB1581WgjNatNPnimd2U2gqpLN2m54hQRcm0qTI9kc30QHAAUfkOds5ue10UqfHO1FezndVpj
9D9PS4MCA8GsRMkU+ygsg2jaHozW1EmH9mPaUGKrMFZYVQ2t4eyrFis7Ws/4EXAQ1KT1DDVdv1co
REJq4tqkXtSy4feSnvwIu54eFcTbcJi+Bi22RJFn9icQimONR21PG+mMDnFYQCI2bbY0NATLOl4b
egi1rzOEJQj+ed/c/2GfZ/50kTEL4oXnF2qDEEe/H7zogdm9+eZBiDUInfh73iX9shkS/wIJ4PYE
Gg+UE45l8NWqz+TgQJV4WXrglK+HqjoX0BFZUYe75dCY+gZl53rl1io+ByLKL2IC9gCprfi7yx77
ypq+chSlr6BjW+hlc7hFihixBwnhTrxzx7fctOUiTnl0WxSufaEObAFQW6E7DJTYzR2VAf7lkKGO
YqgPniVArehoCNQg1T3ZVOsAZTf2432NyOCGR4a6CTPBbqzGvJN6UZsglUQt1RpiY4AxH4rAEHmM
PI8dEFXZU1HLtdCFmlB3dg4gP587yZ/sdBiRWjo4sbv7066nBTu0cSitdvfJX9vpAulkiCMKcubO
P4ajehf5Y1PNH+9ab0NugEQWx6nKttdpGTD158RXy9qQw9l1kdAZgMm/6UO8rlFoFt/LNADst4Ri
w9AExdKyrerFkw3K+FSTvfk+UABKFd+DFORJhdv97Oxilaa5B/3QeySDEuxSMrmsAh7+ROoMMO4s
/TbE/6BGr36yu25cCzwaT7VZlEcL2dXN5NtYVIJ8YBHlfvuds2hpTFn+Exzcz50z2i+BMSC4j8j7
xTVMcw9VVGPrYU92lxR+v1Stab2Ndr9XrpX9NL3p0I1B/QbQJgS6wH7odXIhVD89mKxItqFdp4fa
k+mN7YtoZQW9egOSfjtWafbDHMVrlyXjc6+GEbtPqzgFVmef8Msu117vlS9eh3CgduXttI89Xxzr
JnaWVZR0oMB25DH2remhldYDeDqcN2g0Q80ptNsT9MOqe9C0fSM7/hhEZfpanQvQ1t01UgBIHfsr
I0BxHQgwo4uRF/G5tgQ2+5z33xpn7SZx8R3gGshkaQcm3XGLGkqxTlha3KL4pbgtQxR4IeBQIV7v
5LcWtNf8RZXjE0/ZDZlQw2UgM60CLhaDUe4io002SoM+8K827pifxQuEjdWB6/fe3BGiWmAKy1tq
CTcszzkT5+ugrMRbfxQxSDw/JiqQMF7hx5RsDIKIYEH9PjH5eMKSi9xvvhPZ26T5OKu0G49tvigc
Tfk2E7/NR/Khw6d2NUTTUQLr2ln+ARI2C8cFi0eZ8cuMWZggjYHgQLIhjENUMHlGgcYzdZLJFdaZ
8f7dXwLhjjRZ5ByNxneWREdhl81rGdvWPUPQ7PQXe18Xn+0Ja1+dTL771wAALYm9AvfNaxAm7H6I
UE01R7KKsJfv/K5Igpw8F9yghEmgUrUc/Att04J7IrRv8cWUTz0kmXYtSrg37cit1wkP3qjzxDe8
wkCfIlPjNHbOdAOVah9EGShI1iOR0y2fBj1SlggMRW41jyQHJ0QRGI3kQFTcdAlEx71fI+mapgeI
Io10hG++SoCPyAErPdReROs8aux7IMSTDf4ZwUmlMfiGIV6945JXyAsIDrXwzoQeNQe9Kmfpd0gX
bcbKmyLUJIo1OLqs74mNykIgZpNnZzLVKmCK3ZQqMrb91LcHt27HE/LsEB/3yvq+xmMe5Xl98QXL
iMcwBbh3Ie6nrgFjWOVVWlXE/iINs1j+7bNNHf/XZ4sq89Nniw0DIru69otKt8Qg86Xkoj3MxVm6
CdR8e6CyL8mMe9SRyH2l0lQtEFkFhRyF6/zGq9c8BmPAbHSRtl37gzAWSGMX2LW23maAmNlSDCG+
dTLKMsY7OnJOk1bxGvSh6ExvIyOInXvVsOWDVxwMQELOyu2GM53RoUtKMJSFrru6dtR1+C2WZrjI
G2/Y8CTie9+rxL0/6pK2EVS/QJ6cUOJZvZDHaHOG/CZ/QvWPWkKPPToMeJTwa1r/U4x/PiWnCU6U
AvCS2NmoQWDbDza6EcFdx/NRgxJm61rDiiWX7cJqgQzsAQt6dB1ApO10eiW30ATNqVNViMD12GvE
cdteWu3WR6jl08P/5jbgl78tAEWEjJXXPTV5vkUpN/J6+OVtmCOmba6bKquWCXRDXtKiNg8pcyE7
bkzmF9MZfoxJ4N8i0TzcgE0bFevan1uBu5Sdh8yVnjbvii35j4n3Pm2JuPFuylHZDmptMOxufGDG
lsguxnva2lKzMpNkP298dS8qNuJPTcQy433yP5R92XLcuLblr5zwc/NcgMRAdtw6EZ3zKCk12JZf
GJIlcwZHcPr6XkSqnJLLt6rb4WAQG0MyUyQI7L3XWiVBJLoEutQ1iatBxNsZpS1fesojB26yXfGS
aMUK8Iybt0+EOs0+aOCnSUe7OQBkAnqJDETVBwh0+vYqKAAqz2XfrUy9OVgyeopFYa97ZWtgWHCI
VNAe87rMAeVPORhkXNHPjDHK67c2jtB6XtQ1or9Ta1OhZdCD/xJKC0mB4C201vVRdz6SCaEvNW9y
SDR2CbL5EbrHKVZezQqMb83MhWuynxljNdWYMxeZMtu8lNcXe0FtUH+ca7WzoAUSDXusDDhe4/va
PGh4hMJjkzA8c+Y0dO8KJ42hcAa/uTkgRpV2cOn+WW7AL6TA628s73qa8phEFJrlczPWpQ+EhOCK
nw52Jp0l61ORXoEerFkRcIFfFdR3jkQ/0CndyxyM2ZyNYefMRTyoZYSVisQexHcPY5DNTZPE2AZP
VdDvCdnyMkIVkQfsTkLQ9LlazSyoku286WDOgoQ3CkwKAkbs57ylsTZjxZC+O7XikkHpvB42po0x
MZ7/2dsMeSmbNqaY5xln80uNoDJfUAFByapDwKhT0dshhjeyAl4e5bR3SxAOBa9nW2pqTHNeyXzV
ZtYP44F856RMoggqPyHI0xtksx+wd3zvzfzFuWk6uzx4sCLrM7KgnaNtgR+wc8IBSvFDfCyHVIF7
SVsngNDsedmENnw8aTADY6R66YNkiSRFhdyPCMI13A9fdVw+54FovlYD4vaWCMktFjwuuCdrgr9j
nmzx0mrBglMBzS+TpcDLFc8DV/gt4m44nE8tR1s7WmFNpZISSKKpxhxEh8ysAbR4PXaDTWQDtAc6
jEckXp4g1lnduWPhHQAWrObGbmmQL+ZVWF4nvjPeeLzH+mXqEIIrABGjnO8Z8MX3bg453Y6ohyAf
q1kPRr6DOQydlR3IdLjYTFF3up7z1F7lIxLCO1UfaxHkDx6yYG9r158TuwqR17KohEofeN/kD/C8
Ir2x0LemYZCnV8iScq9NqYqrl16Vw3kQ6NWBVjUN8RxOY+bThhYTUbc1xXTk4wK5QGxtio1bIDwI
B/fKFIfIr7Ebq9yFM30ouEKjLaIbztzUIhJv7coc9Bam1hVtdGwarFBNLent6houg5OpxNI1mhV8
IJvMspwRbMtJBUBGtWuwOIArKUv8I+4t/2jOrK74Cr7sbmPTnI8zu/RbOOAHMMHTDBvDDMrM05k5
BFAF2PkRDpfi79pdupkeponpdin+/w91+chfhvrlCi6f8Us7UyHrTm9beueHEFm2oBKSz8zp5QDi
D77InaKfQSgh3V8qZARK+jLP/uxiypdqdxrxUjRnv35A2iAiSSVYDv9+mLD8eWHmU8yVnI2XTzVG
UZUsnwlGT6OOsHebLuLSxRTPTcyp6VIU8Rcob5Zby4nymwbSkByhoIOaGDvNoRg4skAsv5gPtvNm
68xZnKwsiBodh+kJQG60rleVToCV+NnX9MhjZMv10j5e7CMBdntMMROZT71UDKDX6USXXCk3xMpc
h61YJkXkzc+f+HNgeKkA3AaHd2c+O9UKu+SSxovzUKZzqB9T2YXX56FSTYtlGFnluYlneVcOSIjW
YJjQO6GJ3p3PZNq+nf3GZpr0LpMpHmz0Mwf18+xiE9Mwl1FNxcVWgiV0HjM88aB3826LVoKbKgST
uin6PPFutQ0J7S6xr8OpRQl5tU3Y8HZuKkvmerc5/C1Z2ZHjuVOnoRQIEA88X0gRVbpW167jXIEm
pXwpRn5lCVK8MC2vQokTBYvrx/VBRim4mTzib2XVP5iEdJOGHky56PAEnO0Xk2lh7Fk5XgNlPiMD
NgQpj29AoMdOcRTLK0xIS1MyB2sEm3PqNC/tECSI9DXIyCu8sp67wgeLgcyCfZWyaT9fisfm51kS
0zebOWtTJh7DcEhnJM/k47k2WBPq3SVaJyfOeXIC77U41M24NyaIQySnBon41z7mMqjm9cHcNGvb
UwgyphvTyhyaqt4kTt4dTamP4uRUqfxLLhWYNKaRjamvwVkhLDvYXmxt7lRzNybJ2jQxFanOALrI
AeIxNjNmWEJONGhYsrh8aiC1s056MFBfxguc1N5K2iNfi7q44Dgf3T0Tzcl0M18JeRElZE6Ld6PT
EjS88fkSLl8hwY6yA/vX1cWk/Oqm92R4uFyZln40o6BJBCYVP5hpW4vKn1mWkO++VWn7SCO1QVdl
mpiDN4IDpKY1PX8rM6hsPYjuZZmeXz6WNMrdWCXy1i/ftK1aa0fc7uvlh4ODFLz/Ot1erq5X3LvO
g0cz1vlv6PXF5HUdrs/FsWA7MGx0E5im20obIglWnvVPcd3c22mW3MeQbNxJQpChO9mhZ+dYeXM1
Yh2O5E+3XjWgMtq6WcEeNIjuTCMibDpvBKmOkcOthcXzbKYhwHfX9vRz1wzq2E0lUXjjCrkiYE4u
PXpXib66cUF61bgJvTOmloLaK8iCaG9sfRsUmyzKyfzcgdvBXU9XvtYUTJxI0cO6uo23ZnBw4iY7
eEXozBRNBw83iyVofzKmdoQrMe3bam0GB9okO8SOejWV5nKtiO4Rwg2uz5/eOB2yzSKxNIO5Mumu
CCuuTHtz8OL4KU8kPZhSj+Xh2pd2CzoRfKHR6oMTMlUWptKYckhkzljl9ztTTMbC2cgIzjrTxFxC
B2QcGe+MwZLQePHKkWzMBYDWg+wC3WMriT1VF30hkdOeRib1TTF2L37neV8h7T4soQg4bIIexVBb
C5BuIUcz9rxDUWVQ4AOC+it4ChkocbNmX7QRUtfs09ncQoFPlyX4QuCjmb/tuEGhtjnn6V1y8xOE
PvatKmbvEvWcuIaYOHVuLVx2EfhfTPw6IOpZ1zq/LxBk2+gaEj/w0nr3UwMT2sYa8JnV3yw4OZ9j
jgTIpGM/Eie9btLBftRxM0AP1FYn4UTt2i3tfueXIoGfIiFgDWT9fTJAGVdBoPP71B0apexHhO4y
gzMYt6i/8p0Ut0ZKAEmYcOSRa4HZgiYAn6Vh/xkaFeByhv3SrJvQ56knEUaEQ+3cTAB7b5oBHfE2
2jA1u4wWxd99Q3QAyeMBNN+Ad1izbHjJZIjsUs/+AtnhEkmJNNvUfZN8Llt2kAUNn4HnSecF0qOv
tLTJMacDQmvOED3/7NmlEKMwPXMRIG3bccjCimMEiAKVfjZnKhDJ+az7je137QJCCebNIn0XZ7OE
M+zBDLZ5F9U7x9j4cGfxUWxNeO1cKxElW3KrBMzkZ4zONDajpGW9MfY+TmdqRGD3qmiLYi1AP/DF
zoozn5VIXbpMHLfaIgsJ4rxpfuazwloa9rgBgbbtWZ+n9i78ZECpIU2BGwFxu+js5ZQ7Pw+FBx7s
Mkz+h3I3j/XMj7S/9xLIjiBVJsmvspEj4EK7halAnDC/iqAh6CzisV8gh8rfX5r5Aw9XQ5DKec+A
5uyQqLHXWdveh52tlmAp61fn4ggiNiYqXJIt23vd0REErunBVJpDJ0EYBlDXyZTMaH1C30ZjtHsb
LXCsYNVq1cDj5drJzHBmQX7o0Lm0ujKlmqT1Jvayam6K5gAnL4g5g/qKlR4SNqcWNQjE5mySEjG2
34xxbjF1+DjG7z7FKaH9WrTgngwHVtxZCd0bbgYf6qSbBFirZT89FNDoiyZfdHddQrT7jnXjnkD8
dYnJUe7DOgjnjTuyQ53kzmcCuvQzbZ1W+Q4slMUiQNbcV9PMT0t2oCRYu3beAlQvns0TU9cQrijh
szg1hDT7JmjdBQmS6Flnx7x0vG9tAtrVsRmjHclSdTd1NPVVkkNDx0a6kBMlYpukGEfUtngJ4PAJ
w6Z7RrS0m7fMC28Sl1KIuY5gGXXyESLKyVtbDkUWDTlGtaAInrZg6AX3ByOL3pw52Kp2SrtwF+Ds
XDudOeETb3qouLuACU0HkGLqYF0joXfNG4agrMZM1GAZAX5/Oa49zDOnUiK0PvGlnf8YYTMsagGn
q/lbpmEbn6AsN2lw3XCP8G8puHYhpth9s8eezHUSd9DSC7pNI1prQxDpvO4ACZ8jLjc+ln1/MBza
ngJ7Z5R330iZQg4S+Auri7N7Beg9oNs4C6oCsqGYku+tWL/ZLrXmTBFSLztVgRmIYaIERCPbmUv2
RZoeRFk9na94+iqiANmXaZGFegPFgvjBy4pDnlvefQzCpx1mlOkp7IZvkz0leFvYYch2QoIq5aN9
RCBjltO63GD6649Y8PfHkYsO+tAsXyd2Ec1K0kOEwNTIMBpnTcnDdd4N0DWzoIPgepNTaypebDJJ
hw1y26pTOx1qEOsjegGbKZqKiy2vZb0qfbudmyw3k++GPfBJMuFvTX7bxW7JeFwT5A7PUkPTelG2
8pzqhNhavVQas0dgUftaJdxaRtNZIIa3M2P7XS0SS0Gfg1zJdYy7Z+cidLCqR1k8VJV6ceBlfInK
egVHXPeNZn6yQP7UcKVdF549mtcrlUoxt9VozXw3owfXMCIYR7Epc3jksM4JdsZkDnLyIpszhCmg
5VqMEKJF8uoqlhpo5QlwZ5K4jA0EANC/ccQRjpz8ypumX6XtRxvKcpuYcUzJhdUnW0YsvCXKBBro
bR0wiOnQ+MXHU+Hagj8VXhgvKOfZlZcQdx+Oeb3stdLAegMvDjXPF1ZnP4a8be7dMGrWvp9n2yDj
UEqbBjMtRgeK61HNn+Dajxe+HNVCEnfYgELQ5Kibg6dUufQlt5em2AG8dyveGjCHr0WWIV18aO5G
5QPan0TZFjENAAyh8HCCMsibrZRHy4+3KhTL32lW+A5etVPlOIXipQrJAimLnXUH7xp+hS4KioXB
/icIXW0Q67XxCoPKE4gUq1MIZ8zZZoqmAtntzcaZWxIECC1r7QfAwNsds4uJm9qF+7CCNMSlKECg
iN/VOcZOgAxpV3jzZGIYh1TrZ1FXwZ3kTXpoh8SfG0Zv8add5056yJ1Jngke+CW4fFOIEhYzPLb0
GXwbGjn/dnojtRjA9YI/RMqj9o64FQiHpql2CN/atiEYjR1bh7chBXm19hHIwt5w/MYIlHl6PXyB
XMyb3SRigCPzbDftRxX7y8AagTFommTDuihcIciBuJ47Yl5ErBzsNgCFJGm6oUnWfDUtwiZi6xji
fDMstrL5mXq+sUi//m3ZEM8jXgaUDHe9jS1ADReKGupn5ifV1fuiqYXHv9ua37+Mur/U/tL30rid
hipdS6/HYNx1A4KukEIv9z08ACtVUedOISUMMsdqfMn966Lv/FdnLH843HUfdEqxswx6/4As8Orc
R2eFtVQDkErmeSMDq9axFebwPU1rID0teLrpkHqjMyfk6YKZvuCqC5BJbLMS4j4MyOtOZDUEigf9
hsS+tIMmA9bmbfbASE1wn3YVuGkyZ5VyJBdHSVkcAYJXS6Q9lZ8rSb8baKMlvmPaSl4ufUg0hgvL
549a4I9pUGvIMC5Xl6JX9+UK8sjhKpVBcOADoFe8/2Ky3/O8hTRd6A9XLnO7g62xkYlKnz7VybmB
09+Rns4QLSiRIYJHIscKE25hVhyMDE02FflUNLVOC2ynqcVe0X4wtb/rm4gQkYtMgUDVUldYJmBd
CQFau+zdfakJlpqTvasECAOG5rHUbu780Il0b6FHuwDDbZCdwmACMOjoAKZuzr4rYIgXoNVg11YB
1b/BkslDkObVEkpS4xGQr3QnikSsxyJ3bpy44POWi/CxtdVtlubsB4D9yG/09EtY/tldhhrpG21i
g8gf7wrwI3hwxXjZgTetj+yB/rN5/I3dZkqsZVGd1Ye8wc5ugO3eKwVhpIsgUVaEzZrrEGS4IwSJ
LhW0YBD8sG7AYAMmqgJZ+3CuzEoedXtTbIb8rWigh3g7vK8dPhZNbUwAD/sf++YjcnRKlS1AbXvg
tVRbb1pgIRsRimxumYVHUzaHqYmfj2obJzI6UCw+DZ9BrLtXn+fhjeh6dkvG5MqQITiqc9ZIG41X
ptWQja9A6QU3WNueWxmzPTho1adoNa1cf44F/opzK1UXYqXd2lnCQ4kE4b4iXyIH3HB4rv2TCmvw
cWPyPwIjgxiU34ZwunTOcUSqOMQRa+e2yetmnlPVf40956n1ZPJqlw26T3EonpbYKpHkRXgQWu0D
TiDIFuCZDmpwo3QDwiQtjY4+tZ5Sy2fnBWWb0OyQx+GTWaaZDYILlOvMddpkZxZrHsM9CDB8sTRs
XobXS/d+erQqvCom5i9jb3oNaMdkZ507vzQ1dsh0pngxeOUMhL3jGqCZ7IuEvLiibvic+YBBS3Cx
XcVp2F25AFAj1aAJn2NIA3AC7g1bRv76Y8+ERuONypwvCiubIyiY1BGrXnXEDiTe8N767DpRtHfi
aBXYWXmXpnF7IxKJhJYOyqA9fC7zyidkY2qtljeHIHC/nWvJIF5qgD/2WBxh1yKYBclLeMhMW3MA
cd2Kd8q6NqWo9MTi07/+6z///b3/38FrfoM00iBX/1I6u8kj1dR/fBLk07+Ks3n78scn5rmOyzkD
hwX3wD4ihIv670+3CIKjNf1fYQO+MagR2Xeszuu7xl5AgCB7iZUfAJsWlHDdemzjeBOrApD0t00y
AIartXxB6Bzhc/W9tRbnfWzQhckeiJV1YlZYHeftBqlmPL0SY5itXcMrB7lUNguHMlqfVQaTqPlQ
Bo74KkQizGWZESc8XiAak0EgBMxE5hAk/nubaVxm6YLgHt9BnhjZs9OBq6w/OtOhj5tqlWPSAyPT
n7Vppb+CTD/b8JZgxc4zUSEfyW3PTUxf09gMADUFMvv7n57Zf/3phWACdxbniEEL9vGnBz1ebnW1
FHdNFw0bBIEDZE3RcZkxq3ysEgRNpuVENwIHXbqsujEtBDBPgGoTpIn9vlWlfGuXhe67cToy0Ww4
vYZYsbXjvA4f06iyF7GTdEcJScx9WYAnY0Bs6vMI0mf8vOJlagr+aeR4T02JD6WRIB0O5jGj1XCt
w9jZMWZjzgWkQf7Dfek5v/44jMDri1+HITVEcME//jidm5QuUufV3XmRLgoOXH7OPiNCkZ+gKNue
ANV/MNNhVCtrZaY8U5xaIV1LnYYCWsV26D3BB6yXgmcKrGmYmEJVQ6yB8+arraujnNaIeCneqpjk
X7hVQDKo6NB0yNm+ljehlVc3SLRfIWDP7/KJTb8Ety3oDhJ/b2ygDEvWTQH+R1NrOlRRv+ITLz+8
ZlCtrSIG3J6TzeGcirejVGDt9xUgj70PzgynS6p57QNFGDZ30K7nd7+0ZfSmFvbWhXLHL0t7ozBn
a+7tpkojPze2AdBJHZweWP6SA2XRa9V52X0zHeApLCoegwAMhSwS7awF9HCXeYW6tzWtVhYd86Wp
Nb27Lj33zkHee332N7LCJkubNck7cvm2kdOsTJuVqShtEv7DHcG8D3cEJ8Sl+M+hmC0BQ5bO9Di9
m6kws9gDqGSCO45XFOTjSH/VUdArG5xhVH6mXm0/mUUYs9r+EHC/v7JCD0s0q4IUZJwcjQTsWSXW
iMee5WHNaeUVRTFrJrW3CEmA0N4pY4jLJOXedDIVpvg/2s6DBSTx13XtIstmcNx0I7uR7glz6d6c
sT5xypmKBmRbIVBENsyNt5fqv7Q5G1il1/8w93yc9qcfEwRQghHhejaI6Dzx8cdMworQNCP+rezr
AaHYzJtR4Bdu7MjykPSd0WWbeuoxJ3xp1rqmRVWFQOl1rAPDLYhnEUYsXGCP22JTI84wzbPVNLu+
OwBkdGw1xNvQwJih8QGnEw3hTgtGNa8SCnpXm2Qn6iXRzDhbTAXJrLcKRGcieAlA624xreZxUYDL
xvfSk0Cey9//Kp78yy3mMEm4pDYodwlzfvlVsKJigWpScUsgl3t0JsEMUJskSGGbVG4NJ2og4njR
F6dIjOniHfVyDkEDQ5dsbODPAzDWBZW8oVb25YA8uF40i7qKLXBxZ/XcpALmHPQckEIO9nzKGIyD
tdSF/HJpVQtkp0kC6cZucg0VfgxSjMgKNqaoJ1vnAqEUDs5fbKZdMbmazo2ndsY21C6W2sx6rCZ6
75kMRnaHaRi6InYQg6lLlFtTE5XQ2PIryHCZ2netPVbXEMhl3iHU9nQLDN9wOxWr2K7HjeJIVJns
JO8F5gg4FcGagh0/CPtdJONzd9bWXn9nTwCSAkBkhG6xU5pKU103QEEpbeCWg0RYGCjQO3fU30Lc
u7jSTQSa+bHx924mv6ZKN7fGlOPVtUgRw1iZoqmgKSBUhD79/T1i8788Oh70NjwKcQGPM+zCp/p3
89DgEbzuBqe8DUM6eZ3Vl7iuomfVIenQ7wW5QeQnQnoeEoDBrxc+F2DEQHzffywQVlpBNxUsGVJE
9x97elVLsIEZDl5mRcC4gotFdHEFnxToak3RjcZlWOjxrg0lWEUCtYrABPqlyK38CJpYpJpOReww
mo0rJ5abqZhVIB8tXd5vTBFAo7chTRFSyMsIqWZL18FdbhBBkW/Xy2gUzTvoNdDiWBlV1Rk4BEfV
uE0ZoG5n6DXPQCQBJTB6hl5DbS6/9h3+DnpdBH291F2mzx9hPmcAMAd533YiH21b6pOwveA6aYF/
7QHieXS0DaVwQrIDMhTkPQ3KrR8W9BGsIs0Kc6q/Ns3iGPznBWJdXeMi36nFDsLYBWueLsM6wQgP
8NTdDFvoPIArvjjUmo3IG4V041C24T041xnyc+Ctq2S9HWpEBAArkHOwX0QvWD6pWTaW/kPSjvbC
t/r0WiE3dKPz1t6akXiDCOBlpI5kwa1X9AAnQyer9fu5DdE4OKeBTXang7HzqhmWNXf0nIrxzWYq
TLsevRxCnPMYbrSGiFV97QbwoCims28ggN8ZZcgmbva8H71HJDGKeSyHEPgJyKfKpqKbPoLDntqO
gytws29uVO9qXz0AzJBcE0yHpwEbI2heQOCa5+094lwB5OyC/D7PxhoyAUW7NkVRpnpbt0gcN0WI
MDs3dU1WsXbyEzzsdJGTVN7aZZ5ek1Ku6dDLW2PqI79Z+LY/rpzJZrOyhnLHubnfperKLtTWOGsh
GgR2w1RsjcMoNBGyydb0ErnRLQEgHIslF9Rtj5aip6jicOrl9dbxq/JHaydPTjy6wLzW/hzbdHZT
Uqdes7S2kA80gq4BKM5VEen89nfjpMm2z4pyDYdFuyxbSOKpqLgtJjQK0iChkjwBUZSVQ7SxThUe
KdjMgUM4wLQVI2YpNyoRk++Hr26eL8YhHx7iBAANtxQUsRbs2LG6ZQBo5HiRTuSGPC0WABb1u65q
KkTgurZLjnWcl/OaEu8EftJw7bhFBMWZfDgkNrzzSEmUd8JGoEDkofsMTNUyzQL2I9Devm0QkTHd
kQ7gnVgQRmskNI2rv58JnV/fllg1MOIQvBgEpRRzyseJEG6osrF7q4VgPIWLtfMRXjKQAdBN3Xih
phtQhcEjYmwttKPCpr0fG1FC8AYs+UIW9BS3CuuBrsy+57grkVzGvlxaIIc/QKDajzZyolgxPCsa
JKvY/7Te0pCq6ADkR+YMEo4Qxp0HdZ2d1xEOso/nmg3JlQ4b+8ZUEERAbv7+Z6C/rkunn4ETrBum
f0KYHfa794Hse+R5u0RfveW0S29CkuKRJ1A+BokX3ACOPYIv8/LQp4GzYL1T/joZmB5FiiR/8/SH
BfjsECmL539/yYz+ss6R1KWui7+ci8mD/WXnCaQphdBgFF+dF/SjLyswoQfRN/iE08kpD7adZF16
Pln/aTbv+Ioileqv5gC8jWczcXT0DVIbl9Z13MgFj0oFjqalcXNm0osebA4ulzxdDmEN4mCEPBYq
oeGtFZRvZxBCYItOA+ahAsoWw3R2aacgkfcP23Gzf7h4Qjje6dgGM2wsHOExgvLH27kbxj6qRp5s
Bh9QLz53IMrSjpDallhowoEkb7uxg6DuBDjpdHKDpLfq86WFb7ER8SG7n3WBD9VGG1CGqO8h5RSC
YDrFOwco0Dy84yQrd91Ua4rmECAQPIg+OISMQKvqZ3/V8QQ4YUqfSbf/+3vAnrwLH78uHl5XgiWE
2VICk/Xx6wJqkQ2IZAWbM4bLKeZnjwx8+97RDhQCl+BQqaZDMgY1eMBhbwcFTBsIqmeJAItjoFsQ
8xEJt3VgO+sBXM4h9guA7r4rX+oNJsytznfzf33wYdXGp/U9L4YqCsLml+J/1q/51VP2Wv/31Otn
q499/oPXFf7/bZNj9L3CC/9H82urD+Pi09+ubvHUPH0oLBVWoMNJv1bD7Wut0+ZPX9zU8v+18l+v
ZhQgGV//+PT0kkUKWevwEXxvPr1VTb47ivf+u7/59AFvtdNP8cen/5M+PT9lWN6eR7t0eX2qmz8+
QYvi367nYgvouTazcf/CxdK9nqvcfzNsghzMEzYgEpgrPv0LLJZN+Mcnh/+bECCUPJfALyPktIcC
bM5UkX/bkGH0PI5ZkBPHo5/+/PZvnsjzn+33nkn6yyTFMIyL55Ha4BWxcav+8jzGFOS8tQOfaJM1
3sp24RiFSuQeMct8UwQrmhVqU5cBARlwlkHBQ0ItuEWo+d1v9hsH6W8vQ3pY7ONqsGu2f7mMkdZA
WYzIZygLMG0h/uPuG18/y5q8eArUSWVsz4A5sJY6gfhaAw70RQh+ts0/XMbk73r/uOLX8Ch1HAbS
MTysfPKXvXvLuAwRbq91/A2pWLGAGBbmTmrZW8ufO63cdl3+NRE+mCu8r+lQWZMI6LygmT0blbLW
gIPgNR0hzvwPl8XY9Jb/eGHSAV01B5ObSx1Jpj/juwvrk5qX8EL5GzlNDhngJ2sWl9egNXUPmeTY
3fWsX0A+ytpVo01mcujpop8IDmdlrZNZ2wrwNcNPusb6YdcW0B4AiXh1kBLZt8Aa1UgT2HAvA2LX
Zofh5yEtZLVAeCNZFIMLfDM8zXPthf31WIKdLbKGL5CZBfOQX/Uz6N7mx2CwEqyWyKtVumLHTjy4
LXmg514PuLkAHMkaO2j3UPXD80F+wRyQY5d+vKybeiPLFPEM8NYJ4oRIBU0aQDLql7b3ZhysbHN8
bXWEcvAdQC7+yhq++1hLO1iDrXpIywfYmXTN2pVpvgCz2T5IttRFGlfbIosVUcvSKq9k/AIP2w34
ncJ9mqTe2iubCRCSImhvd/d+0AL9q7VY1hBcswDdtG2FXBUo2VIP2WZcblyBIGQO9dNtFSokXNQp
KNhctrIl6MrSrRvSTTot8RMkLZQE8m4FNEoA8n+FrMnZk4Ecz4wDiN03OluMAUC9Ig4WCJNgBw6B
WsQSmkXUuOuuxf6rHKJXlVnYIkmxzLzyh1TjTY5YVYl9Rsx8e9a35Sm+U2n53EmkjdUtUGIgMF1U
mE6wlRxmY4HVYd96izrgw5xjazeXFZgiMuBurAlgqsdhZjG2cir7ZvSrDTK+A6gWQiLEEWJt03gL
Ju94HbRVNyvCYcGz7gGenXFmDaVeIiE23YGk9llQsvLlDR3lN2CHrFXBHXtmhf4XrweOqwB/JqAO
5NRAeRhpN6+UDQxkYE48qybW8dqBBAfpIBCt5CMFbTHN+pmnQBcVk+cAW855whfSnURmswQPQE/W
8Ku/Qu1xDmX7dFbXHl2rDCkpMZZ2K/BwzjNf9Uc90HrlQnTohmVqXKRISaDuEK4hYF7M4kx8HwLK
5wN4QueQHP6RCvApJnTwZ6kG+gKhHH9R6zJbg3ukWUEcF4o7rOBHJJEfeNL5CEXXwPJTu9pAOGyX
a4dDk4JpwG5xYBZEAGfmFARsenc5ZE0Insw4KmbGZnFoaEUpogmTAlrRh9dIPeErCEY3O2PCDs0G
7dNUNge4NR5AFA/dup9NzFky9Tc9LhXGdimaswrbWCQOcOTuRkA02W00IjOYfQl85K4Ymx5GtTNn
zB7lkg3pFztUCJw0Vql2XcTyGjxd6Gwa0g75oHklgWaYqs0h9yiQtuYUt4yHfEdtIRPYompuOp6N
56NpFXmJC/pFh507VT9HMrWj0GBsmZmu765kANPfxh/osqkB6WZAwJyv8HJtLhDuCSJP0yUY62Au
3gwvjdWcInsdl4spBO5PwAGYgMYRj71X7QCZUYNPAslG9LkD2fnMZnh4Ao4k5ioo91ChdFdt7N+A
aQac3QSK50G1gB+v24V9ex+x+iXTIMsY4s9C2AeVCcDFVHuS5fgZRJo/mr7DtjnP5h63UgiAhM0y
HXS2gaDhOMNzQbYWJvYZRUjzClHRjU+CW2YJe8mjMJ61Mr6NHX8WC+faT4i3GcrmZAcuhDmU/pam
3lJqxOmR/MMWAEOpGQdDypq67CpUg39Q6hsCAhD3c5NFMzHIY/7uZr5XvDYQG55ImjfKibq5b1f9
HMIySIIl9M5TJFrnbQEuOj/cjWG6Ze0w3iOlEnQ99XdwZi3HiNnLCtQp84znCabn8gRWKIiA+XW/
AB2unkVOARZFL+YLIkHNGSGStBjg75U2BdIvijEdIP+wRnABu5gMpIU9iEujwV0Cz2Vj+h2vLU5f
Szy/yL64FqHOFxHwfavmJZGBgKayKCbUYryww14vdTO9tLx8rgW2EJUbrNxa61U5y3vSrDJkQsDV
Gg2LJO8fBsALZo76v8yd2XKcStqur4gOZpJToOaSVJY12HVCWLLFkMwzXP1+KHu3Vq/+Ozr+2Cf7
RKqBKihIMr/hHXQcdAjwPBa4doqtCyoE+1Gfw0A3IaMn/c9mzH+Zy/I2qM2zpTTFozI4NMMUd+9K
lrpoTKqHIlOxDIhax1eh3Z/MD+I91wu72Ss78rUBPo9fy+FHO6H36DS95htOUm5Qh5ae2ugnhICZ
jFXMLrjDGkv6Q4dW7bBorKS55q1a4x5WKZTesPvMLkIlZ9Mh5CLoFX8k5XDMa+1kNfVP3Kkx7ovE
pqofQGx+S1zdCHR8fQ9O3aP+2W8cpEJe7f4HSat+0pBA9RJwBHusLL9qeHjvBjPfGRrKOoVmv9GH
/2VPOJdUSV1vZmgYvuKi/V1WJ81GSk3gZW6Wy/0CDddbrNazdCwlxqmpfJXyuqsyAvTa2LYosWup
tZ8t/Qwac0eIsVcXdGEZ2A+2Hs9bNSLexGWj2uvlVtN14DfDtEEYA3GzTiqXkmjmMEy/FofhJcNo
2aaUwMj2rpBMlgAN0tmL4i9Zkr9zix/A1HxJADBunArphCYPQCY+hx2mm9jzPNnWfTk8CtPaiKl7
zMM+9ZRG/9HQfjHiIt8olYDlK+JvBuY5toojh1os08atHtIlm7gS5QnZilXE3ZduLWiL6RnGjtFF
jR3uveVxsI3HOR++jSGyLI6YplMcInmCboGv2xciv4MEcYg/cblHDwN7y2h6bDQz39p1z5K7GB+u
kIwt/TSVxsBqmcOaBYEvcvU61ZRlYrd6NwvZeaNTw/NfMct1wiomk6+43UeeOwxG0O8K585Gc2NK
W1CUVo2j8+RugD5jAnxQ8+6o5+IinJqWKPX3SUHOaZbfp3C8o0jz0kimJjdnHMLCFdhjguu9IKLM
iZ4FLAmUi7XhCb4vlaUkNpkmM0DSivvohILZJY4NP476zeRYLMLN3AZWqe8rZ3hFjNvy8X3yUgNk
4YBOnSfrLbJ0pYdU19m24eBGQQTddx9P89nuJhDZinouMmrSy9CfmuVRX2J9gyBN5JHiXysDhHdP
zz3totwbTePJWU4i0biKIUquavY0p/YvMak/sE2WSvisoB8A4x5S8wTUsPwagcYH2TyfgXn8LMb8
tUQ7wAMZ755mytKBDaEjMCI3u8f3yVS9Yp5ywPy2sUkKjGpu79xe+/22ltnEUjY242X1VLPI7JGC
+3bbKqzyZlMhbO/PLP/3CkHMTlcZNp0uAOcB9dmmMi/ul8Kdz/pkeiA+Zoq61qbTFcphNSK40nbz
JVjszMNinLuRmljgINXrqTWwVpOqbijUD2cPaG8+G1HtwAgtHhszPORV69wZne7cjRqRHnXdaevg
J5lUme7bC0taqCKPqClPiePwC9cjMdVu2djovTOr4j8tB5U2niG9EYX7oOoti/P0EXVL8TAZJX+m
JvWAkv/AX3bwdUTFufBUqKWYwruedg+GZygU8r8sHX51l9+5lf4Lhe0Y85rpqtB5yHQoawCszmk3
iUOuloDhE3tXFOZdYcmgxnr+XuQyQd2v+oC/h1mJMR2XLnqAQAvsBfbFvYYisBNm2d2bmoIl15fy
oJb2ATZCf4ROC+ZJa++xzvoCL149OHmbnytcL2KhtHyWTlO8XsQqz9NtlMWhR0Wx9OdWQ5aDeraP
zcthbpxNBMsNDVj71AO9OnR1he1uOxb3WD6NMBLu2zSu99pcvyVldDTMsDu56SiPsBMew36c7014
tkfNqY9RLj9im2N05c5oB3aTM7LkCrumdnWnDfMagluvdcG8b7VQy/Q6KDvnu7C4KlkzVeR+83CP
VMFhkOqedWk+xqJ4yCQ9v4JYmN5jEQbLUuNA5iqbWpvnIG/L+uTO8aHoxIhGEn/Q2vmFqaK5zVUG
ur28ZO6ce9Y+hZ4U2B2Ri+nI2VfDsLsHsvXmRtO4T0Ihz8ChgzxTq0OoLz9FOUFteLNpwcE4Pd7+
DOsjpXRmzb89bHttoTa4vmpE2Pc5NRldXGMhXHFC1kdpbJewkP/5/PaiWTVV5t0exrf3SeT/bP8/
vtiabiCNpfSKHk2cLuZs2+1cH2+PEj1t/vPT2ybN+onbo8/P3j72+fT26POrhIm/45Sho3Lb0e0L
mL/BsSBSqajNUVHd5nh79PnnP74m6FARNP4Pn6uZ+JGvl0FoguP+/CpHR0XG/3yOqlD7e3e/v+tz
V4nu/t8tzZtduHlAV6VTnfT39n95PzJ7V9vcvlTCff5zRJ+H1ff9tRGzjhFO06l+ue5TwtnQN7eH
GZpIWaQ/ZwsK9xjHPcRKkRF4GtkriKJdV0baw6i0LiL5cwu8u8oOaQR4spDwUgpHhEFNlXAjo/wS
p9GXBB1CzB4Y1X2GT5SdY49jlvnd3DvA1TFY2AJ7yu4E1kdbJabJfnuKw0d2l2C2TtZqTVtk4GEp
tcYLMFVztxik0pkV6hszG60KhZZ+n4DgPgghjLMDx2ZRm6/O7I2xme77ocnOaZxk5wpjN18F7Qwc
w/aXsR0OolEfUsftsEKwZlz5ODwaVjpcNJdO4lKe5+H4TCK+nIcC46rbIwHxcKuULivt+oa2/ikM
cWwJHg5tnfzZLFq05WzYSHJTzo68wtjV+AmeF+t7ktsFguQlTvNoNm5aidZyZYSB6BZto3ZwPQxb
Pw5ZGJ279Y9G7aJNIwvJoRrI/WjaQXZvKsqdTqZyjIraOOnRJWNh4xzxhaTzLC9LOZ2ZTaezFeVP
2N05zMts0UTKeJbKCNJdRlhFZTZ1IAewoSMyKgxT8uLoTXW3CJxm0zCUnmsW7wgj6rCC0d13YQKJ
2Dzh/4DY2tDtw5occ8lsfMHxfdnZU/IjrKdy26XJt8a1k10k8HxVM6Geb49uf4xxhttiqYuvZ2A0
UivZUvtR6DSckevUy+C2VYXMzpbKTOZpwrVOdV7YJ8vQ9kUjnGDWnHeXdP7sWE1zLKJuo6zP+nWk
kF9QpzTtYbVZ+/NajAkTuAuvHcbHCmIDLbPcPN8G1u0ReijRNrV0lKM1fSZw7M7Isdh7K1+Ms4tF
CZ4h6eviwu8IImCuuAQ461u3920w2HB68CzKCPoQWqFmO24itVwOVkVGibHYCQZE4zmW4hBqifAM
BEg53x5lkRAkYEmxgY11l+RnEH/tPukhfgKhU4pNltWvS68fG3RqNjp4Y8+SgzwDT5VIH3XfG2Pn
mtC2b69GytwEtoFhBND/9Oz8c8vb5rc/jjildv9EPVpu+1l2R3D40C9mVuJkvVhxjtiyWM9htw76
2x+NthykIw3djbYiEbQQ44/HP3+UJBowa1if/36oKCkizzYZbq8sL7c3+vUjZdr3/7Lh7a3bt93e
vz111ARtWGlov3fz+cbnXm+vfT5FZIL2Yk/I+/na504ro82Pc/9qpKIrgXAk8i+HXkU2KYDpbv9y
fJ97/Dy8+nbk2UDlDK02y7+9MzK4XDNVsRbhp3/u+2+H97ent43/dhi3z962G7rkPevruwY9G0gh
mcq6G5EVVBJlCecsxrgP8gaLP5MuygXxCWtvVMY3fCKUeyhMhR9R+dkQpSe+FLGFUqvcjk673KMA
gSfm9K42Ck470uVuaKw+oLmlHctM188UHy8RDOQ9UT28I4i16WvrqLuMmsVGb+S7TpyLE6vrMkmR
6ZqlAMrJ3WlG1GMrGudrbhlfRbFLysyBLNeKzThOy9FMdHWXdxUjWNd2Zi++h8Ws3kF4+haT1+yo
bpCOGlPi81QHa7d0ntMSDlpuKgBoXqJlju6WsEBCdhavQ/yj6uJt1UzaA7KleTM0e6UZvhQD8yxi
6bj1kDz5ixiajSzkd5SmMrKiZTybNYWksTfesRB9l31mHtZKx2ZAk8HrpvS+M4fvbSguuaXaW8Rt
o1i2p1R7JU+zThneOAvXaMN8Hq5WopRUxVieatRYaQO6X0NL1aHSI+yg5IIGwFQH4RydiPuBodkV
HjfYR9eu+WYhvgZlbDwU3IKPeiktKuhx7ndRI3euioZuNSJ32/BSUXYj1eAJHdc22S29LX29Vd/G
ur12KlI45kxisZjGNqm+LakVfc1buVshkFsGyd04svyXZnoZ0LzfoqmCoWd4P8wUdLiVzWO2Xyas
C0WiQMS3my8Yx2yg21WIOyrFPszC8WQtC1ooD0pnt7tUDXElM+3zJOYF7K8eU4Duq/vumoa2OI/D
XD11bnLsKF8eyiE1PbwNW5/il4Xcl5b6WlXaDwhAwDzMMUwx22U7DJX1qKURFKzO9obSvhuVUbsL
1XCXVrmB4W0xBVkYw/RJxl86Bko7/hgb4ux5P3Vjv6F2Jj0HEYZdmOMe04Yoxg5WpBwISCC7x8oG
I2pkmnNcFFJH0bYwaGuPGhnyY3MMR3PscXLPqXL0kBCtvtLRYEs/zFgAFjJLF2h+v1baDIp84w4C
Qr91Fdwa40yxNn02vpH1YZdpLxspLP1Q5+IgNZCPt8bT/6rp+//Sz/2XNvF/6h7/f9j01QED03H9
J8Xj37q+dz+wU/xR/Pxr2/fPh/70fR06uMAcgKqoJi1kV6Wj96fv67j/wLTaMgC/q46AE/LZ9nX/
4eBtqDlCF+AjkEn+bPs6/xDgmTUHKzlQMA5d6f9N2/dvqCL2DygZfDK6Ri43pmn+az+xoBbZ5LFc
9tWCim0/QEJkejrOjurLmcZXOenI9GSh5de1Cw8NYuIxkyiPCgyTPRg1yNSecTE0PMNJ/1u78996
0vS+DQfkjM7PFObf2TIdXtGdstjzXmn7o+6YpmegIeNb3fgwd7RBzLx5mU1nZ+bDTqP64lW20f4X
oMp6Ff6148rZcbkagE+Bter63wCoHWn0QIIy7ecOHo06zKqHoXLmzRUnxQmfKjo7eWTch4396y0t
sRNAdJZi4asqOURmMc9EDgfhT09PO9NXRYIbjppds+5qKlXou+ibkmiI7L/AjnTkgv7t0DVb1WkU
mmAOuMB/w/CjxAKybna6vWU4OF/3r6x11Ybqx57InqbmRCwh8uTkxKmKLENDAZ65yV6+Jyq/slOy
yziNg3871ws1HXpUjafbMJDZ315aJZp8Y/48aOrTpMfNMUFd0h/C75wkTPXQn0FDhIUlTr50aGXv
K7y+vKmWu0jtawqS+uzrtUj2iSiIy/a0tSmxg+mhYkMEN5ep4VWZXLaiegQIoeMyrsktsM0gjNNx
MzsK+jlRFhgqzLLF9DHzuANTtAnVHDHgUMlQyZ63rdBTv5nDAdul4mD21Vfcyy40K6vNUrJNlq+y
tlDzM2lRh030vWz48VlIXAwT9ergBNZNVh04Q75LczXzOlBL6O6MR7uP1yB5PZPr1o2d08G9VG5O
yWrpQQEqUedJCCB+a4aIScroVAHO1kisg7i1xcbIvkWFQwUzrrFEDk0KnXr04UYlqkf5gMqSQMxA
D/trNJrfSrHoHtXEFnV6nF+ypFA9xTUG302r67iCaXN5cuzqnTY17jIpfZxZiVwvth74+OzFJppp
NRF84OSzj6bsynkHppikL0SvdZBgM4abBHdVSR6LMLjXLtWltmPXU1rKryKluOYuZPRulfrtVWsR
vRAPJmaDdd3Ou26sVA8SJm1Y1MrkWmRtqdnZDu3TTgn5XqH5cziqv+9SZVA/lJSdCHbC7RAJ66k2
FQjMzvja2ukVa9v7qhCB4sprow6+UaO0GubuU28gAF7HdFsdlPvJ5705Uul2cWnmJjqNaN4mbTp5
k5G+TpaEO8o7ucZlGsZxO1l4D9Vcc7enWLkA/muxQmH1ROsjHhpiJaXxirFduc5jMKfmC+6mm9oO
s+1QDHtpIutJ3d2nirdsnYrbul7iD6eKzpCNnnUTTWasF32aUJTshbs2Q5OthPu+6Dr+ZN1DNiqz
1zhMHg01Bo8C1j0F3cwvRsD4mg2W1YTdif3fwUgL4G2lxrRcieD2C6KEggbeuIiuTIMfuYxU6JTc
mENywchABstgfoz2sDeb8Wyk4xPeWxkarzUwOS5dKSk9tMVOq5iWGqWVj2Ptx+EUTEqMQfw49kEI
L68weoRpjOrS1pO+cRwBfyu8ozXMGRbIbJmy3vTlOjAGJ9q4C7K7TpQPvkREPbDG5Xs6zKMP0qjw
kXV+WBKk5Gmc4WG8oUmM4grl/m1YiylwlflhWLKX1NKsoz4ab7qmU4idZ8yv8vK5aWyfmeNX1DfV
psKW8ZCO40sxW3gE0PPz4wXdT7VEbSikR1kajN7ELcagSPJn1KgzP8n4YF7MWEd1WVC3LpdU1FTt
12kcug0peY68oGqGmd+NJVL7kJ0SbPpgvwXOymC8TX61O5POh2h1oCmrivfeohWcmeLc1APobA0l
v2xruf1LrzGziZS+wO3a4GEFhcfNrvOihoEidqWR7upWr7AZvEn6pa5HuSujNFUBtai0O3A/bwh5
5T4tMJoXq/DjXAHkmLid04fBGQkjO5ZfU3Jr365I3zExj2iiL5Pyy5rix2ZijpgLpnZ4ez4sm9xP
9kLD/pBkH/O8cFllwjpmN749HuUuz8MgLrhGpZ5+lNVtmOJ2ZnecFMhJJt3IYCqf0Wf4Cb6XZEZe
NaNeicPsiCiFO3o6Wj2cxprBvsvU5KUV9YORsrzchglrg76JxugR42A0yhZujaG16Gb+AH9zLOvo
222I0PEf8LCMPlqcQPIsVr1koTurDfRDk8d45Aidqri6WUNWqckPXWUBqloWD8TVJk/DztQftAxB
7qL0h8RCM0Fq3rRGCoaNxFRDT9elNw4QyNSxS8/VwF3XCgWJwk7T3yPgu96SkPisY98IafcUJohS
JDFwWQVp4i0dEm+j+dpm9IUxvDncBmaIhxe8OPmhhMh8KHEBGW2S6Oi2b10SotCAGWQ99F9vo8hw
mVbMaLUrkQ9oAGwcwEs0Dric9TrAW2ll+PXk51nXBr9H9goU1eyJfmHA0kYPmpSZTLHLq565mY9e
8bYZ7O8Fl87VmVTydYoumyXIc/Dv6gyoo4bmc3uvyqujjOr3InZcv4Yb6WlJGx4xPxY5U/GSJb7q
ck6Vbv2ioa7gzr2QmassxhWYCfmQG8W1Yln1QDF46RA+DSpXxcpxKqYbRu8ZqhLQY1bDal043IF6
Z0YSF0WsOykkP01ZHjSzqPwkRdEF7VVvqOrnlnMbCtQjnV7ivWDxtEOMoGTps9HYa0wJ330CIZa4
TnBbsTWTyQ4A2q80RgoHTEeQlUnqW+C7zNB6Hvj1wQD74hYHKBPjflJZJrkm3pLrzPfFPWTu3g+d
cRUWfu1qFpVUgiuZW/khq/57ZTqk4gocjQ4c3OCnGrPLksqPYnqizVP7Ux3i4sfgQoVjDZ3PQzmV
G5ZalkF7l6PX4eElKrf6kh8KXK9iopZgPWeGGv0YkmZ/+yFKtZHouPuZwiq0qATSqPG9l/6UuFQR
1pkTkXzmJF3fOcw2XtVycn+HIFoCnq9GF8FlHqtQ+/c70QRzZQP1SB8o6u5s3dgCBRQgEOqvQ7e8
uPZx4oaW+KEYEpHxiqaiCQDVdyaL6N6t96YdB23biaBBgRHzdQXMBb1CukuNcT/Xyk+SkoG7k1ul
R5Rxlwn9BDONe9CcXqMMmeZqnVYpcrfEPpydpqyuLhV1+rZ8UL+3W2rPRrwwn3Eu2l4FUpgjmltq
IWqVDh66OfGVYXEI6QRwxkHpdb1ldSQqo9Sq/U5yLysRX2Y6888ILgA0IibSjlSEpiYWHJ2l/MIi
IPdkP+0B1IlgCNdQ11eXKAMUkYEaMJWXcsw+HMHSCt4R9lii5AQbH+QbW2okcdCwBM+F/q0DCTcv
uac60RdYStInUp53yxrHTzi55l32VCnZyrXhRxYlVjv9fGh1ZmXFAgclVerRs7mnHUtYFDOBUgKJ
GGvRQ2mrYDRyBkzR5u+gUCDzLARpCbc53PpTlVqvCuHGYCz3ev+9XedbeD8YxZSOb079vOvHF9kb
NnCDjzDj1llM2PxQz0/cgqtMHUweAj0Pf6IPse4fo0HXkxirqZSIMzu/oEd1TdPiUilv2ZTUUJaQ
GE1v6ygSyFGs7pEXpZoqr1mfiaBA0SVAAfKYp7ECvFDV4RqapzkB1WJO6hbyAEuqkase+gZXTZbX
2/BzB7MMWgVnoGFjL/WPfInAC4o7Z51Ub/FcOeWXWxiU6N9xSw/922ScauLpFoPcJvEUAJ6npeqX
0Oj4mETgUJXNVY/CzXop+759dhsE/GAPCFA74qnKk8tUtNe0IqvRqfRNtFyfjQoDlIUwA2lznGTU
AsJrK99vsa9jdzrdK9ZwQzkhAZjTVqzLPfNBRSUGi6CKcb8G3Fkrv7ukN542rPwRalMo5X0kmrzi
psd8aef4fZpIf7Z+Se92bi7Id23Lfmb9E2TauNzDpZPIMawh6rJO/4uU+6imCsR6RLQhUG13tO+4
rpJaNMM+bq2rzFlIzdn+mrnyS5FyrockuzqtOaL44htY05qt5qujeOoT92kqDObIzj51s3W9rY6L
QuKKjcU9wp7HmhCchCLp0Fq+mGZ2TVqimtJZfhKgBNCFCHHy8EmP+Mnrb5/GGJfeASYGE4qbm8Sf
QB5FmX4QJZKGsO5Zpoy9mR+krUuAK8szlQ+CgPrctPYG0Ajw8cT6oRe/+oRJYintE+7qF7mrlFXy
hLHv2GOyS8IE/5N1iwxKMLGyP/REMSg5f81rNASKdX2RC0FL8m2NFyzTfcoESfeQEA8btgzy9dyI
caGNB0XEmoa3srvKmgXzdpmXGG3f2eZKAhJqrPgSaWjymtl5jFfoQF9c9ZZjpde2A5zm7NrELbdV
+44rijYnsHaU9GNNkQJqKkxoX8eF2e42jtd1uDbNvTpzWGBu8PXOL8NIfVL7MqsTKm4pIdKs978I
Na9AwHrkW4xtbmUfnTGE4LMhNTZrnjvi30RrAy690QKwnh4R/DAPY3eu1Dy5qyp5UiouBIXwbW0v
yl5BoMJIrOdOFT9i1wWEUl4ym/sLAT1YYXb2s7CcYZcycrcPUmWKqcEkLnbFpDQOO/OgrMmfumYp
SanTGB7pUgaY2WwgOiae7hSrk5tPBV7SteZyrDUArSVdLy20Lkwt+p10ltHWzmOXMI+AUKuSF2mF
3xyYdL1RDQHqrBb4pvDZZoH0XEeZyL9YJKmvU5Ytkx0C73SF9XlX4a3RV26PGIYZe7UGmC6ODGB0
7scAw9uTYxagVoI2+Jte1gjCDdw1fRRiM6wmPtJxZxZr2n5EYu2SHfQI9U0X5i5igTi0JsUE8E6b
f6gNF2kd5w5M4XpIHU9FydgTOdoQtV0eLTepjp0DlpiAuQwpPCsAEtGD4vmC3UUqQJW5q8a5NAAJ
jJcii0t1M+So5bqKfW/jaH78/FMReB5VpCcQ9NbB7lVRmQRMDbw4Rr65dlTQlomRgByejXXXt4MI
dYKVfbN+9vZiH6I2XjpastHB0R2zIXmoh8jGX6QfAPUbwxF5N5BChtMDKJ9ppPYrhvb2R9X0TZKJ
eP/50u9NxA0Cq2fiz4YKPWWgh3pCBhwCKKoR4v78zO3R58afb1DbLo7TDTS87vP29Pbu52vu7Zs/
X/zc5j++9rdvTXKkpAcqNX9+Xn77kYOFg6X3uZ/b4bWOEwZIyKW/37i9G6rZMQbkStUQQ8vT7ctl
55r5X0+K+xM+5XQwAEgdNRW3GwMoZuurUHc3KJgUi98MERdkGMP2JIVRHG/PI8f+0ldIKoarR4Qb
tvpuzKZd3RXgvuNr3zndlnM5HiFgIFnUwjnOgBEde8cEsWmjYnDkuK3j7cXbn7rOVmBZqgDZNZQj
VTA6+qFcNm2Ld0uUpbT/10dMp84xqVQf7Le2t7T20lWhuS3nSD8qTaUfYwoyxxAxF312h61ik2G2
Tf0uCX2rkITjEA2u30492RewSFvL6w06A6U3qumO+5YfqJKK5MqYe6Fd7Et32IexsezsQko/MauC
Toj5nKGh9RNudjobx6aZ6wCtDpii4eBrepUDQMrtjZkmd0NJKn9wrUX1hRpCaQS7OofhGoMo1Rak
mtnF91YbUkwpFDwZW5rQIL+56RMCiJasc7CeUjl8QebO8fBDuFcgIvtF495j+gk4+DnCYX7MOgVV
BKyxwxE5hFZbwr0hlO2sxHfSHs9Jm2C27NjveCpfKkhY9Pu13u+GhZQGNIcuI2Dq1kIcHkYPk5p8
MXoMlZSqxe6939Ma/9oLKU9jlkQsdKLY4nX9S5/NdySYsNepobQPY/7TbfsBTYvuHQ7BMIFbneps
BVxWuzLpLlba37eVRhSco6USA6FAvoJNrBH0nCkOtAnuig6bubYkKTXGCbLmz0ybh8e2RXcMzJji
V7mzqWMO2WZAiMzZl3BoDpM1Gn6XFl6TGeUDXqk1UzUR4Bw5+7xJNK+rNLnPU3dHkw1gKkLo1HZw
zNWb+HHKbZugRZon1cK6Zs5yjBrxYYSQnRb+KL5andSJBeZvejywQA/wGmsi0ES0tHldI/XHCH+9
CXQixj7a3sF4PBhrbVv3aYqwo8P+ou91Db/YbIeT62LSXg7GfBiyJmgriCBUb73QGK4awupUYIZg
dL/qCWXokfhYhxpD3XY8V50hNl0lVA+J+X2F7gV4aJLMKux+cgTkK1ro7qRRnSwZobkFKhIo7EJq
FQvYKzt4oEfpqiKI4gbwnZtu8kQelijpnpD2Lu/l4pyHLijCighflj+ox6mwbgQops46uLgrG0MX
wmao3kkN91GlX02Wxp0kEivqUd30oaxIY6ghpg27qpMN5dR4G0faKVaFuB+oXTOAAPc3as0pTLa6
OuwtewmcsTS3VtuBXbW0q7AwKmoi80EdQ0SYoH5qrZZ7aNm/gLq7UEZ4xjFq1xtMFhDGL6Xt3uWa
8xSGlEQaERKvJg+tMs5PCo1cEldKKnZ66pXyVYv72Hed/lK1iCm52uhnZjX48KYEreL6LRvTvTa6
YLhno/cood47nQv4cJUE7ZrRCqLpQKbyRmnoLV7Su0EzTkpmMxiKe/vejNN+i7cAmMsxYTEGp9yG
ZwUM0cZOJq+YFLxT5Q9t5W+3bcSwpb1va/fFBDCksylXRQBQvAI9G0Fcvm9q5xVtg+xBt8R2rc4B
QmwPdVn/yiGED2vOu+iw9wuqCDm47NBN8JTHcy5Y0NZqjKrZ172xnfX4CbGzOzedUm/u19qjC8Js
GO7mlacDknuHlDRkFXfhRs1CiCDiINpogxav7vWohW2gSkO2Mv2F2sIhttod5IsVh5xi/zXOh3RS
kkOXy8vYSQT1Fa3flHbcnL4Yg2l9xXe2gLExbMM4vKjdykqIsmzTzfYLUl3PU+FjTcJE1A4bpa/8
Th9f5tm9EMkF7mDbXmJZqIGI3ZK0P0KkI/P0Can8HVPdEyAgf1io/ZXhq0NzDy0+/bUbqPfW1r6z
jaM7lCtDCEKjAq+OgESW2NJHRv21yiF40QoK0UlOyi1YDzoc5Ig5vb440X29Gp5MYQeL7lxUrFN8
ySImrOlL1sbvhjlskrC8n3N6Bv3sqUTx9ZT7tZYFyPv5tch2Y02sYvbvaTxRm6hL3e9y99zX1hu4
ILphVBgprdMpUYJOArUP75dWv6sASne2di1y/YHelu213SEc8jeXDqG1DmktSrfnQSjxuSuNjYLu
GORuVun83FUlq+V3DU/ByVEuSdU8CNO4i2v5NCtMG25Z3qVDgK7uW6wTBus1dBcVe4tIR7gZTf6O
S480E2UtC/CJRljexsn91NYnCXzAqfq9iTbtes7zptxjm/5Nm6oLZLGznowPuk39wHIotC+lfixN
iH1Z/sVRMxBxxGogg1AdiFIA6osG/0DGlKnMFFMs9D0Mci7IPf0lWyYviadN2jQvimqccuoRhWm+
rJdm/arEGffgyD1BZUxv8On9ZkoVDIeogIAP30Nhv0+189QGptszJ0/Oc8bl6Kfq+8w9NC4LGvzP
GJ69Wa29d0UE7dWi4xXjiJI5hwjnmkrJcZXDnFVmOjWX8Y4avGea2lZQAgeufgCaPc1DGRiUTjOB
biU2ueYU/aCe8jg/IrFPzqimZkDF0wzNyMvw1IgX91HJ6VAwLaEmnNWkqqdFgaM3cuLnjJktcb60
Iv9RLNGxKy94Lu6ztjlYaX1FshzaZqz8aJnJupTKkikAU4AVg044Z3eGYu2au27Sz6MCWaJJ1crT
avk4WfMvamKvhCpBXVXvTXISKcOwYLnCtEkc5hKJHoxVpzzfT3AWVLc9gYoOt7YmBzJb8WWmwOFg
DkmGjSxNYxqbQqY1YhnOxZwL9NlJJSmK5ufQqVOqI9bJprymAelVuJlH89SlwtkUKGJPrEmYay4I
N4TXeqp/VRCc7A4F10b7P4Sd13LbypaGnwhVyOEWYCYlURaVeIOyLQs5Zzz9fN0+p+qEqZmLXdu2
KBJE6F7rTyuyN6q2bQrFOs8LcdqMq4f/wd9iK6SYuPOvLsNx2bHrlyY3oYzmtwCV60uhzVu8lr6L
UzOunMvcTd/xWBf7UtODzkI9H5Y1bZQVfU4K9xoxPxCrlAczw3omfCibwiXYXh36NhicmLkIBFUp
TvpqLPRHTaHvi5kQvixmZDDaduD0Nn8zJ8M52xrIcar8AOF+thXhT0WQZdkMYs517CjmMp20VPux
UCQJ5CXboH8AUKYdjJlNvwzTIVXUczpn5p7V7zeCpzcUNcme8emfQ2lEO/Cl2W/n4V5BoMYzlzS5
VtX6qc4i3qRkT6+X8WJOBWJqdmzT3CtV9T7q3CNTWrwPHsBpZtjWrkwmsnKB29hcH8h55Z6fhs8l
jneDiomHubFxsCJ8CMpEIaHX5JzkzasyLg8kGL+i6cGj5sz+suJRQQ10TpkZNtl6UCw64/nATRw1
qqHwki1sGVbCdfz2PHCVjQXX5VdufGss7zoV7qsJJmdkv8yV+ppaz3ZApZAG4nYtkud0bvZTaB6Q
f36OwxMWVcvVfjUrzCv/MSbFp14PhkmHgZt2tjW+qLDvvovPS2OAJRwvqBhRRn5hmcCwJoa6TExX
YeTPEOj/+FmChYsZ3tSJwOgpvJPLAFtuEJWPsHl78W5JRSdea3tEcC1JpP/8VT2uWY0Qi4iXeHBX
cyE/rrK8g3iLgRjbLAyDBW8ZyiefSl78VTdKBjW8rutVvG/ULD6x+fLFIZ9B8rDjh1rGSshRzUb5
tjK1JsmYbIinGWAO7Mwrs53GhsSozw1zFXeGkm7ln8XP+K/2WvKxk71RoxEUr6FI1fAqtymABUK2
Q1spvmHE8v819C5dBXKcfatwM2K29vh98ZJac3biz+JxJB9ok5beQzt2B6Pamd1ZJ8eZN9RA7MZe
/RYHVvZLBkUJzJtMzySRgc0R6sVvaCneDj0YCw8Ip+TB2dem5YtXiM+r4/oUVyW2SHtjdQ2SvyK8
Gwk2Qj68boet/AIQ10Y2H+GS56bciLcTxyU+FocewGfx97vzHo21j+i2xG8zhvmphcnWChATXtpO
+FP+8fXEKfznVyWacqPPVHPgZs1KM4EANIFYq5Bfsn7vGoR1Bf/WwYAtDvly/Fm8poLvV5nDQdti
VqAZvLTL/r48idS9moRByNtlHq4dvQ80cCwQiiZ2duKfIn5cMRpXvKTuk8060KEwXtnU8t/irVQM
sYXG0QC6E432a6rKq3hL8RqPkPP1SbxCHFNZ/Ykf/3lQEf8oDjiqrKP4KD7iYRpTVup1m3aa/Djx
dvY0HHgbo0XLly4/vPUwxQXVS7q1y+pStB+IqVffFdOVdYDFlgz33oDVKxlYz0iHZjPqMB2RkXw7
FNsGT1U6MX9uVeyaVGSVzN58uUoCv+7Tb7bbmzJzuxZWs8O6dYtSnZiBQj0MMOZMsYYOTlXuJbBo
teRWdOP+ATn8vEeO8F173WGeYbPXSk1I+w59e7Kag0UMFN/10kQ/ib+a2Gz0Z7qFX8U4FxDuzpOU
QZhIibn5MEbRFA2CFDGbGw7uGRrC6TZtt1Q08l15JAUi1guSqqPypRrLW7i6qHV6jb5pmoAb8lNX
jc/iP8II9G0tZGJCCtYhGtJTIa3caU4Hg8UmEkxx/K2GY7VLnN8KeumgtZb3PsT61VtA1GoC8r1S
sVkGcgOjdV6NNf00sHMQzMQAHBqGiUz7sb4vVv+SRdRDqwXIbutiKOjCnmGOtHEYtJiQdiS/vg3a
FF8fYSFFYNfUnm6k3iTc7eLd4ylJnI2yaQvi7gRfqQkGBsAuD1p0oXpiHBbFxNbXVrjNalY/A1B4
KRZywbPcT8nXjHIKW1tQZippWkFXZr9NBk9sq4juUZ84/vJP5VaQtUb+iX5iqyo9FRPkPsGK2kEt
IJD0RMUzGhKsVb+XtcbwHzNjaAUzTQgR3K2a8GG7Q4V1RX2psThsINPuYSXUxAQl4+PBsRwR1tUY
9DqSnKR2PpQO2EGJvzvQ0fX5zEndr2EPE5uzDXuAKsu07A2b4ar6PJ7VGhVy3arn1gOMWLD9BpMg
M3EiXCSEnx+LisOUyqsKqZiv4ijIea6TuQMpDcGyCX4UkZHo3nI8kiFFqrzRXSeeN0Npb1sSJJiB
HA67gk5mccZkz+DcbEMIfkeFBe88iFu+VhybftxKdxZBXYtlHBeFqzqMbjCRuwcf4hJ1uUwPDtUS
tIr1xCAUr1Le1nD+nbiYVxIv3cmPbmb0F3bGRKJZL8kPIWX0qFJfW2UTIGdARIKb7PGLVlD0lQ46
Rh5WZG5CDlZijlmTiYwM98wEYJQVqv2Wzy6jxyaA04GB1yR24bhMnsKqWvbJwm865Fchv+ZJHOKb
IZQZE2s0IeX9rGhSybAvreZWMDdoEzOjhzHqIT4/Pd9M4zFHVr1J3q2wconT916Ym7fuSi0u99P8
m4qz2i7pou/RNJx7zLbhrH+oGuREPOUX+kAyK+YVK8VUXo24+g3fHfsob7xtbNanIWyuQxdfNDv9
dvMHz6M0YgyQGSykXspnIRy4t5VifkXrwsRumzVAy2xfH2kiNLUnwe+oReCEc4x6qygt3xaSvr90
qiAUpUqqqDgeirygW5O7PRkPGvW+kyMR6SfKox4XLxKyYwFsE3ux6meCPTbtCaqLiME0T06DmwaC
LpKkQZvDy1F+3DMKJgIHYAzE35BDX63V+lGgIITsgbjhAUYw/dgPxpuV0sARvaNCOWZjdRntZst2
sFNTG85nGjIiSWAEKoZj99UuC6+zOgDguiNeR3RxpUFVJj5kgokuQ+09r6t7l1svWYwOSKi82Dqo
HiHL1r4EHeIBLmxusxynUliofwR/JoU568g6zIdiFkI3AVZMEg4p91wex4wzRo9d6D1AkUSfO0fg
b8aIujzN7rpWXI2ae4HhNZ/KFJd+B6mtD6mzyyeH53nexv2gbqyQDb9fvYHpnnSg6vweR91nLGAg
a0TJk8RW67tCI4MI5aatYEQl3xDv50xPYjBtNY7YsiOElV6UfCEQMyBVNZzkQGRKhG+JCtzd2O10
mAYcRdgWvEuhuOS46BczG3+sUN9Ah9wg9siXSMRFMsNSYR1tcfExt4cJGC915zUnSDYieYfZtzWU
HlVq5Ufi/Z6Myrqntv67HjqMt3DIJE2Rx41EPhm5BJ5JfxEFmkMSg9inGPFwismdQFQ3Ths0PX0Q
ZeRQjq7QaQmaaWDqoo+1Y+fASRWQc23UvWWzt08tzlzrwGk7/XeZugzAFOKpqftZYgqenpPqiG/y
zBAZdLGC8ssT+2HVtZMqZJ2dUHpmxAv0CSMp43pEUNO1iEYizCAwdrYg2WfIm+2yJN+CFLTd+q3T
p5dM8wBr6DfGhbsXIDgJktp+5r75URIXpSomhavgzgZUIsQWfLTT+jHNLEBVCvfJuDYWYY0cjDFP
9/8iUP9fIrZkrPK/RUipmq3ZNCbEersGunNUw/8SIdXqPGhoYHHP1WgolkGSojC/rpuWJBNZLyvi
0EPRASOazFJMVy+Q2oV04CSR2vJXGqj2LHwzG7vQKjUJd0PVVldFKBmdiLIo9Jyj/BvB4OJ2z++c
k+YUR/j84t5+WAw6HLU+pflA/0YuJYAWMF4zNCca0B9rxHn7v7+49d9y8r9f23AsorOIGPv3L46M
qyrqtOkPtGmHnIVjXrUHz0E8ykRgqrX2Iau/q2V2N7qGY71xNcPnndBcVCkPBJ0cqgDKlYpbaBEy
nxglwBZm6Zsi5GfTiQJs9X65DfPqRneHhw66WBDhAGxBhqBgzNnW9Lh4GduQBwEJcqgk36JsisV9
yth21gSD6/FXay8EDmUJFBQ2y5Uq63NqqV7ECleQRcpMdyykasNkvvhc/8H6+dQqufn/nDTjP/I2
kY1rNl9UN2yX6E1SzP/9pLmOmzmjYnSEUBgI4OrwtsJROqIkklzu3L70OrSYFFNKeQSsy7EygePE
1kLDcnEqj6gQS3nFxvoYNfpOimOkrGldJee/kOeR5Oes7zhzNrdQrMbPwKSff9VspvE66vC4Ky2S
EDdEU3JYs/a5H2c21fjYVrsoBpQWT+D/fc84/33PGBaLBi4MFyXjf1kQSKjPdI8hrgdV7fQd+VVK
6EaBE7NNkMYFvzUmKLdZK1Q9BRN0k7MU6SkGlzIphAhcqMnDJXyyahy5xCyw+B0IfA6SYjx2NRJL
WTDMzfI8ozSoxKYSmcV9cTkzpefdSpJmA3L79gUaCNYf5RwWExyRx0x6UbhaaYxkjrYir8k9KiYm
9TnVaY7I14jSGYVHPh8ctTyk6yJ1SOlkNierq4+226AtFHubGWve3kqwTQkhlkvKVqDl0EAG8FFC
C773WtSf2V0N0R5Fy2uGNGF1Ohs/ALsrdFVNQZ416Mm54nrqbdBxA4DhEkeJ9f8kBJJrIW65f1/A
GEeAaYWAQM+wHfU/MgKtQTHqfJnaQ1oVrJAUq/veTWfSeNDslNOjvdq403uHrZRAG9tu9E07xt/s
yfWAsFnvo9dFaOpqobMqm/Ice8UD41dsXKv8kpKU763IRynhr/4uSp12NBnY3I1NumVk3091Wr8Y
7XtHe7abuuSme/m3m7FwFMoLOAsbaqvDoaAqy1pbDbrKeUjN4b4WdU1kNeF9qv3ZCB2nGYINKWNM
9DoGPyZJEUATM6C7HqYnz5m3/Yp3t+nVHVndG7ctrXOpTRbZ07OfZUZxaKFJYt76MhZMzvXwIrZW
SWrSpG+SonnqwOoOxpxnFF6dFlLEqKjJ0c7i8QNuJJFoy9KGeaO6I5K/O40N2MmCJ5RhUs5m9CjQ
LeNLCGJbhrFKTY/d5t+5FzHZmbXJMqkCpZJK/lynkDNa5Vkdo+8Se6aSGn6pd1+yoIyK+moz4IPh
BEPkS5+FEG61jnXDzX4RfXFUJx9O2h69KnxlpbyL1pQu2ggWgQ3Fef8xedZHqJIVgllu244h1hGv
3QNDXpqViku442iNRz9aq08hDKLiD0wlpkyzsm9znJ+bojjramzTJKKhZ5gw0Kf3tZTRW9TmB6lU
7eOfVTT8UnTxXjE9hGcGToklwirI7q5MZTtm3ClrDGNHBONWyehESd29tLZzyxQUvELVJSrOLu/I
OhC9JaLyi5vHRzciWkP9q28bRN9Rjjx0ajHQR7bNIUFD6gIiMM0SrIq13oyhnTIV9LDkcPWuWHdw
T2jvzfo2aOj5m25Ei8MBUMluO4SRu24wnt2wYuYxq5Cz8uFq37wljf4hH/C4rfFOlvNznI4oAOoI
A0yjX+t0xmHZ0uN3AA8RjF7itu9uNF0tQ2Gxoe/xrSndW/TkrtJSyhWUf5pHW6Q56o+5qX7USXVd
hG+ih0ruaY8Z6IamKMynTWKGN6Z1k0KhaWQMNEzAEKtXTyySP2pAASvlvSYkYJXCL6bzMU6myxD9
BOlXFHnbxvFZY2ZKp8MZ5YZ7rm0U/mlvJOeWk0y4BSKJsvyYinXbuBjZMvKtzzDjr0NWaecBeZql
VME0Zck11afjsrjTodI9gB6nsP2JONMdhjQgiyH7UZUj+wmzhPbmGl8tesujktnEF4YqBKA7XQgw
/mUxnuklW8GSs/FCwuGtXjGx9M6rGzcsR22hYgwAcUrQexJXuGmdugfeKgFkmVO4YzKYHhBGM27p
0N1NhrFiGPK93SsW9D+hkJVHepRu9HSqJsRdXyPsQaRZHpzO2kphUI+tZ2GSB1diO1txeEJVdjKy
moGeCskIa2Jv2lk1yG1aH3RQ8308ElZqlOWx6Bf9tHor83lMhhGs+lUZtJq3q9egWLP9aq4qgq6P
emkYoWI10W6yuu9Z518tBYyh0jXjhCTNODlO948/QRtqWVicFF19XjVb3yFfO+DN1olCNG62V60n
r3+bmsQGX0KKMi0N2WLyj4w2y4eeLLk4m9ErNspZd9ozkof50ISrck6c1CHR9Fv+pRP/Iv+Eow4S
tCWUIiNjacs+jhvWcB9WxOsH03S8czisKdOwGIPeeNlljsjcMdZi42mFBTW1qOeoqx4G+h/GxK6P
keOk5HbmzLnJGXRK7FlxzpVSCaqRmC9gROscj/oVEZ21l0cpj8JwiNsqje67CkX+WkXyJpI5KBWX
EJuQNjSoJiaLFu6414krOzI1F36nyS55mHqBlfBxapWcS1XtD3UOTq9BHm4NDR1vh0Lw7BZvzYC8
TreYpOC09rkWRUioETrlzt28x2xG7nzfHybL3TsakEpG3QnRMr95qbpbSbObdf3LmNJsmw56ezab
vj3PsfabyKNiV8zVcI7refBRyES7SmRSzaN2dMwSMgeU8DzpphOkEbQha/FLGLlvWTImmOxU5CzE
BY2FHQwlPaRhpOdpeSYR8bHseFxiT7tii3ZdEBP0g0qXHuaXqFy1k5sQF6j9HlYmaxRpqO0ROY37
TsuJuV76vVrYdMlNs3YnUis6kAyDrDtIlCBdtGsp0i0R2KfHtGI6aoBzAYxQI02CtjDDZHIitI5L
oqfORr5HhJT3MGHLCHQCLujy4scEhTjFChAozVjCiHnIuE47SQVwRoJvUJHpm5M/E7RdBKzuxAdp
4ar6XoyAHb8jG70OgrWLXLVK4c1AXv2Vx/arWayvsrooxoW4o9ncTzp0XtR3H2OE2tGF7kPJnd/d
hWVqJexCFX4G8hGBjUzSSMKtlEbn85zsYwxVi1Xtpjb7tURY+oU8u9RzO3AopKHrmDGiY1qbbAU/
ubGTRykF0wIiWsPiOscbRI0nxjc9aiYJb5AqwTp40F/dTdZJ7cL2MUXFPk6RW+XMuSFUgO4MmEYD
8A6scn0W26fUkGN+QdXfsvbzLVJQih9rCPqL9/8+CWmwiuycMr29rU1xF3pYoT63DRToGJugEudN
hyUgwQTJpEYSb0DNp2jZsOtTStu8Uz0hzanyS8d4aZAOrDgZPFzdBFmTn1JwRX8Qmaw90uesQXSm
DMyNEp8sTTJrVKv+XWr7CZHtE4fsgRyMoMimvTZMjERIxmNZZBmxJ/FDm0/VTiUZVni2pEBYJh+0
Kr0oQ2aRkTU4yxBSfht1hKakA+ckqzb1m3klOIUYOq3H+ZpWwoPq6YeZcOFW9W7ESMBV6le6W7wh
9nSzUO4WefJNvC/PKhTUoNyyGcTBtvEOtMt9ZI6F36vNVl+aa+OYh3KxMZpYB9lAO0JtPHTOE2qJ
p6nojN3YoeLqnfaYSzRN+AEZ89CG7VXNwW+KaMESQTLOUJ06r96sufGSC0CzFu4aJQWPURvvPMUD
RQtJMjq6KTr9scP5wv+TCaxyccjHgQgNUrXJmIINiqbPJyM0MggZLBlR+GeMJ+picUessQEWSRnp
pzp5oIJUlWALwaD11hnzd8fr92nSfmBNOzK9ECKnz6YNsbc4iTjo7lgMyFXMmeqJIQRjYGMYMIZ1
xaJb3DtF2XW58i4/gGFjCHp4Coxy7gnw6W7CtGOyPrDaNu+i9pT4QWhSiZA6vRH1OfOkXjKoa0wy
1L4FoE2a0tYzP45YRlJJ3Mn5kS/GY6P0D4mDCjpsUTp3rXdTowRRLfyt7XHqPLXGOJMyH8N2EciD
Sw7WbbLyOIjmd1UD09EdTkc/cXkiK9HRIfBCDfQ5UBfnC3ALPf8kTGAF8Q69Tebg6FXbkSzxSy+s
qImwIoWqwaGZ8HSyRVR4C8+JHwhS/FKiB8Y8+qDVr6oRftfKmqGbzIhh9ZrN7FTU5NN6nUqOlahZ
hjvGTh+YY/WUw7ey+mB1mXNGj0e/tJJzKKpUNuytvTj3dWru5E94n2pRfGs6ZgHx3JJY9Wy7xWHs
6z9ZmB01AYAUIL9Ub+oxW9qvEeTUEMc4U//WzpBuUo8YFWa+oxwq6T6KtQpPa1sfCyZCE8NtqjQa
h0nh0fFC09ooyrSJRwNz49CYeybgprhY0m+JiLgoHSKFKA8HIHBD0uBG/rMSL344ai9u5v50Z+8R
DIqhX2EQM31QHUmHQWvFGRDWoSq6l5aJQ3LIRkC9M9mgcEICvu4iLvRUpXdvzn4yIfUPI7sb0Oga
J/VQMkI8LHeEGy0xnTwicZbDDt/EAhtqTBTVxr4m6Rl0S7yVgqRxbBiRjmlF9OOiJbEW2mtqMj4k
i4MG/QzzaWgVhL8+NX4m2YJhUDg8ZH9Ux+zaUUzSVdXnvjN6N2mckg4MTdxUzaK8kkZ7KLFTSwBO
4ta6NE50mFL6CfcNgQroSiMsvxR+hcCZzalkeiAPagYQeRgYklzMWfyXAJD+HBWfox+i/tKcESmt
6DpM3Q2Sbjepx9a2qHup7EdNMfE+P9ve47D2+6LSS19De3JMOg0xlu3C4iT5iZmJJVvL62DaXAzr
zJS3o2bqjPjoHGK9bJt+DOE/Jl3lcVztH31dhoElXGVKP4J6G78Xscpm9KBT34a+0iI8p1/DT2bX
PETlwZx3dYykVU1sAqkJr+25itIRqyYLO1HpbbHTzrnWBVpJo19MdHvyEMyUFXcKm08zJo1XPNzK
bD51c8nuyoqUFjSLjYlr3wGgVTuKg2wyt024XLVFQ4CB62JYvfJo1KrjVwtGIswaJ2kQnaKDaQ20
Rv0Gq6dSPkmCUza5OuF0teFcBiWDZwd9b4vq0+iVXUQubjfxoErXbejAV1rNPOyMX4M33zyFhOTe
xKCWzKV5TNUJ36L9xWBVY9cXzqUuEdAyT3nd1YtqHKvwl1nFYA8EAeVReJAxHcugLA+6+ZZHlhoU
04ixRCA+VmTi+evc8gI2fXI8vAczS2hL8nmVKeg/nYyHjsmMeX5NE1RCLlVTJSyGUwIrIZ0n8doc
WdFuntl8SsptWdjr3H75XD3tkqrr81isqY8UHmDMy4RKodw0XvopYSucouyrMaMdwvVpRrc9Vc6t
b+Y3My+3TmbfpnB8aCtr74r+dQCqQDWGZ0vkOoSRUm0L4fISdLPdYJbl4GU/qajkNUwKwbFxlQH5
kKDMgD0fx4H3d+dL6/baDbDHsJk74UCUT1dmLDuz6c5uqSNdyl7NiK9Spc3RG9DQhb2fi/KOGQH6
Vj5yhWBkJKkhiKJh/MW03woEXG3I6HnLTXr3npvLSK+JpX6VA8+losS70Wbl9ArSDgRy7DpoXVUP
2YfYkt0s+qWkFVJlzvJfSlrEryKJsoUnaliVS6gw4VTYUOU1RGoBV58COreQJG3dHgcHbqJzbhBN
7CyiRiL3WPBa2OXQXx/nuUjJJYy/FVX5M5rjRx9Oz8BhEA5ZxCCNQ2LzeNQAGPJuUFrCmORzITEE
BkKCguPWF/jkflGdH6JmRrSZbSRzIQms3voZuv2L9BJ5WJt9BVGjtabdZnZJT8KA8xbPCpKGMN6R
myewR47VBDT089wKoBp5+wwIqmHQOU99iHuAkwOQSIyBgDPm9RKJG7Ie6J1FLT0Y5CnQgx7J3b4y
fIVnhIVXy1l8O2qmJFJQPKD2phCaD4bY8Vwkn1i586uox4xq3hRE1wi/INkQAvsSlZZG6SnPchqb
7xN1pzsD+EiLl/bqrER0i8mxKL4VdrHMj6h2tHA4L2b0Lbi+hInpxJI81mO6l+9lCVZ3rWFS07a5
0fh/lwyt3DDw7uRy5QNpLC5AP8SqD2y3z0nckhjQjOpE4s1zpCE4hZMQrAv6MztQqfaI+2YQJN7D
ZurXnaAwkZrBeblclqK9Ym/+6GhuSTx/xfoAcQGWgaJef8jy+EM+Q42mTTtnbjGsONWW2btbt8dh
IjJqhCXOnitufze6SiOtKwz4ws3rKF85IAUuJm+Pt4QyQzyZ7pjfAY7UlT5YrhQDhDaD6bYZhRJj
SMTJeJMUx1oQSlDbL0v8Ovyxlsr2Z5O9J3Qe8eXcS1pq3wO6IJ8BeqnMvw2nvCfFdE28BbtlJKIo
84vpMNwM7bH0Tyoum6ouZkAUXXlZRJgAYyDKXT3vTfwAlUnfIG7WJaG27wU6JcoWOLJks3T9TroK
RT2XiCgEMgyvvXAgStmIZRS73EyBjBtIbeRTuDWZHu5UgY0raFsmBJODdPKQ82BB+5ys2SR7H75M
VZZpZ2J2nmrzYETVtxQMILGHM2WezWRE/ebetoqGory4JutAgRLZd7wwB3HKWOk+GJW+E+1MIry1
ZkeyqUN1LMhvseqlTFBG7V/SHEWGP835l8Agp4EaUjq42T/eIrJ0SHLgvnYzrMEqXh9Rp9dAvwM+
0TW0jpPtJoH8CvHI6B+vXP2mim104S+SwSjFvTm74U3mWmTYrNkjUf/20aEiEyCr1YHBHPqd+HxI
cZ4rooxtdDfrj1mBOGtIL+LnZAvQhtQ6ftWoU2zEwHhaTNzmtBCNH2nNjyW3Gzpemr+By8LMU38e
LAg0jMTcFrJYwQl1LUsXH238Lc6o+LTYaOnIhKOj06FEBCZdmExXB1vyLSu7lCDIq1XmOwnzqzSm
2qZsi68hTx4cKqc1o0Sjtt3laYKruOTegVZ5UzVgGBEkX2hklurrezNgwHUAOmxRSFi6qZHfsZ7l
mtEJX3qaImjK8E/6+FjOYTvvgMW3HC6NHmT6X1s8lc08OLTOLliuRsJSawOTVvO6BFQbGZYKul3G
SovkC2Ai6B3hcCBT7w9DLjcKMSaBPrKQFN9IRwF3Q+c4aB54Ch2YKQy3Vj9u0JKleECyFTXG+Js5
untxu8s1MUsTPm5Id5IPsVVc/7kDpUQJJstMNXaR8lu/3QoLxFBcUjOOA5eBtic4zWBqFHsjMHAZ
WeAm1o4+6lFGFWjCFB8voLyVhVmqoIaUz09sOBg4gHn9Ii+MbbtGF1F7mQ58aB2tj/OUhUGXtKj4
nNel6Wpk3K8STJA4htItEUog/UWGY7RMXCL/t0PtiR9ozFhGXS+mhzacU5xXz0bMncOs1b2tM9yh
uzGRAB4mw5lVuIx/qL8XkwCkjBzxoLGslxgG3CdqlDw/7oGyZGNXvVHbVdlhEDEvhVM9KINJBom9
/HSnP9KlHjYZ8hKPcz6A1bg0qVadXGKcui5Zrr624uvyJr0JhDCgpyMChq+DnMlWQRUCQ8asQ4zq
ZbtmkqxVnGJtgEcrCcR8WVUH9HEUW91Uv/UsyQJZKSrwGK0+NHRGjofoD/Hwt2yg+7V7MYzhbST3
MNC5PlmWJ3uZhBZClzBqBzUSQdPTHNOeI76daDAcO/uT1dVxyVVKQHv1TUdIfQVQj7rsc0mKn3rM
EgE7NwbTqrLWIdnSHcQZCiadpNmaNUKuKbfPSaguSOrM50IoPvJpfGxapskuevJoumiw2hUdXCHE
U3VE8W7xVALObke2lmixTT9fQd/IpNc2qsd0AiG56G2XGseKLjZFStB4rMfh+sehsEWbg+uldMqS
hC7qJHUtPgqmyfpWSwpQ6/B+M3NEeEIRdmX2VoqHYhst3RLRnnYMaQ3MPP+YLQZEwml12vgz7btg
SDhkp70bOoSshSQ3EDu54MRk8k5iQ4A0Fm+qmMq3YqpbCaBwqRuqkncZrpJkzQOzSl/EvtmgQQe4
H84kVGEjFy18CjvkMGqLljP/XQ3vcgmV61mZ3hObpsCo0VKa77mX7MMEfMAe58Ynkv3BgXvd0ebf
iaPeMojtOW7+jO7ws27g1d2Ua5brlGwJqrpgdjBgGtmlM4U4iYVGRoVQjNc+aX7gr3fR3ZWRd3CT
icRL48UobUCeaN+sF505C8QDkLHroF/embV3VpRwX2jZLxnKUSiscIWApvEQ+K0QfUShe/N6KrDQ
oAJzWc4F+uUQCiA1HdManyY3+UBxCLg3+xLmrKF6AvyEe290koMMhpJKr4kBWRH7gBQOCPIvsxHR
ulH2B8kTlVE4hL7ZZH9ksJBls6N4lbFhB34fUvNP2uWvIsBIbJtqlWLSqFoC5rsHRJRfkq5D7bdf
uvp9damDSN2pyXYRuQ2gnEIzNPaoLTuY3Vg8fG1f3bBoHiUBrDkwdgA0vul5V7IAn0Ta6hZTBktt
hOa9D19E+zTPlPeM20KfKuxmoyMSrKgOCyHxG8ziwc48PVhL5Y8Eh3Vb2InnEXiKjE+beLPK4rpr
HUp4YqbRWItwnTFCJwM/h6lo2I2I35hvyv0EMToG1mgHRadVgoj/McSoZ8XZ5+ZG1wMBWfT1BZjw
IrRKuBcYrcJXkL1bpTwmRbhdXTjN3E4s4fvE/9UifESYbRDQhEQ32ZPPuu9T+13TWZJRm/6KhaQ2
1tqt1+lQpNQhRuv+cOlpT8lYv/ea22ygdwLP7h/RmiGEF1FiokubRSQSfj/TN5NPgfmORU50gAL4
KeD1qrt1Jppr2d70ImlM0qjDoH9ZZlluBusrt2YchSJOQnQ2Ah1N2AHLjjwGY3awJdKy5fzYEfZZ
IQUxkYako/u0DOpDXDH/YjToz0yrOZHWyTJaOj/FA5EWSNN0fDWiipYCuKyj0nLW5LN5SlsaikJ8
0VhUAP3wpBzstii34eySEqJ1zzK/i5mdBXTpDt28Sweok90H3bq1kYZ3lRHzLIfKrlwwTutQVkE9
YNzU7ZtAx9fK+SqV9qdItBI9I8THK56WA0M8riJTpEqYTgPoAYhMzTibsKfeC7GlH7gI8WGykrPc
sa5cSUW/yezDXBy+R8C3qqjbJsND3Ik0OpJEin1oINPtzoCYPyXKos2sHHG30oi2rxU4P8bTBBlg
woANTuGyZjWHzCAcIeapqpCh1g4iGFotIy/fcia9QQtICaVoPOWTu4p0PdGDSewJjOJkUL3kZvHb
EPipOMtuvT4UtXti8g76Mvt3MTXYZJDoqkzLE5lHjvmlJ/OzuDzMQ852MfQmyz1kgM19yNUgspjZ
qE3jUB9yTc3mBxY+NnRoPPFjnRJtxqXhN6KyEqdZVsQCTpf99cx8YUhkWA/xaiY4Up4I2FV2gD3x
CjiPs/MiFgqxg+M5ynqS94Y5RSRRp4SyMcMIBy9LobK1CvphuoY7vuRPq2PhVVqbgpucGs7EKkpt
V8D3ZF0+2TN+NaHyXAmA9tvG/SF3khGVD3FHKqU8/H5aU4lwi37aBBYWa3Eyw4jMNpao4SErh0+x
1si93wrXRwPh0RadqLnsRBTbgBzH16PkOyQHw7fU5KzVZBsmZf3RVy+LYd1kgpQoem1jveeld8aB
J+IHjcRfo+i9f1S7+LNWjK/62dxlJoHQbc0FFVWF3GwUFzfosuyQRLqhKFUFeqE/doQliJkux7Sc
jtiknpDov3WTN/u462/l9CMuYJKxRNwaXTcgElOWruwu61ulNBXG9PlJZ71WbTP9ReM0DTDA+h/2
zmu5cSRLw0+ECdgEcCvRiJ6UK6luEOUG3ns8/X5I1har1D3Tsfcb0Z2BPJkAWSIJZJ7zGwtmo+4b
VxTk/ysa/6ONrYmA7X8WNMbGto6//C5nrKnzGT/VjDXd/RdiuOiso0GsAocDe3VVM9Zs/V+mqWqo
zFq6qwMV/KVmbGv/QoGW6bbpWAZKjgC6fprYWgxZqsuoYfDtRGX3/6JmzKLzD2jY/H40XbNMAK4O
bxvU3ke0YjemaauaP6a6+Xc1jHg8T1Z47NokWbiVNn0JI0FxvIm+l1kLIyPQjEsV1dEGsHG3BsEK
pLUfLn7QTcu2TfHzsqz8CZRffWGJiEZdQvl7bvy24UGUpBb8npFuWZiH1nLONuV3eNqd29xhrdFt
r5NJTWzRR+NmgAAZTLqkwEKy8w+syrwaPsmtsRGzOMD3ocg5hsBG6x6Bt9uwPJJz5FHX2WQFqRbN
F5HhTPdeKzttV6ZPSaUOSu0tsbUjmJ32hwa0YtRaCI7VkC26wRLHxI+TbawaqP1bTfhkqh3rXJvN
pT1lrLPVvDqkulcezMYrHjwwWbeQjMvmFoPbvayhNMIr5yQlFPW+by+KkQvvHjrAsMvmpo79YSe7
fNMSeDbpX+KsS6hf5AWrQTlbNtd+PsSMyQuFTr+hgNs+oKM9pxmvZ6HZvsks4KB2VXfQ9+r6gvYk
4jpIfkDGgNSrdK2FnkvcpbuYfcFfD70QjJiJqtvGxYUvxr7Q6Q8iS4eDPJr6PEaSsa6j3TwqB5oy
92F5NA6UAygYVVyV7yGF8YXXdf7WdH3nrUA6LnWLd9cr/PWQoxrqtsMxQB3jrkeK4V3TQpimFYxC
J2rNV03P7+2+KN8HHbEV26iA4MzT+lC95LlpPNqR6H87vfRRIVAMf/ZQbxEIAKoNDsIpz9euF8bm
Ucy0odQTHZotqqKzzT5hRYkqf4s2E/sNZVFSnzzZGkKZ1tzgRbwLWs3c3eJtQCLA1v2LDMmGKq17
MuEFgTrsf14jcH2q+P6QruosAsk1N51qdfsp7RLU3/h+fRiQU26xOkxnbnedLwvAP7vaMIM1a+NP
stdOZgNVcB742A+UhCFsgOxdkqDFnLWUiG4zSfvM1gGd/vNMORI249IrfbT5MBx/lI2aNOvKVuwj
tJ3msS20ZldlIehBN/reYQs2guj6YqBSdZcULojSOjXgOtj6SS8CJHEGLd15UU8hMfSHtZW77c5X
C6V/CVheIFKtp8oxqNH/U8pRexjQBDxfmyQjXYUtxm+heVBxSjYbcIuWt4Gwc8Pzd30Ygp/nzhPT
qPaWUQYSPNKhyZZN6SwjzUWpM+FfNjemzufcisBEvuR/Y6ih7N1IMQ4pPP7Hykzaveoo15O8MPI3
eG1myIBiCu22U7aPqQDMnRC2FLI9t0MW3/hGu4Wz9CsEQeVIPw9HuhJ0pPu9AXlUzb6rajU4OqOP
VmBpHqKW+16blMGxmeOWrxH3HDQCMFiABy7ntZP3czzFD9xIte3YBc1aaUz1sSYt9Aitbz6+Nr1e
rP0aemBZxto1NtncHWOv2udziBVltgcm/HY7CSwHW/8/L+pdL5D73an0ETXxVZL7Di5Tk6q3Bw98
6Pkaitt6FfUkTGSX6iP1CLYCt7m3uDVmKEcqCvsnftPbdIIMAcbPO/RQQe+DwUpJvlEVT6avaoMm
tNKm8cEZEyZYP58K/zzBijDhtPx/EMTX1I8PWVd1DR1WAP9b5swM+PMhm9fUuhoSNT8EcjEPDX/x
/WBU2l630CQBbGOJdZk2L4quIc2ZUjNdsqHL18X8N28dZTEOOprkLR+U1lk47o0gw6p5UMbQxCF3
M2TYyfahddDSaJOaVYwITRR9TSa0tfE4WxeT/yXW+YYmXTlgpZGtZE82M6kO+OTztUNeTg2m8NwE
vfJsUUe6wwmh3cvBIvV7KH9VtZFdtaT8LEBl2NHsiZdYytaYRmVZJCruS+zH/CCNvmtq+BbHrfaS
i9Cg0B3bq1HDfZ20wX3RR+o5jPAkQG4p3Hp1px0AgxVL4anZCyRJEJb1EK/HJGwXQPHird6TVQq6
znxUWhp8IjpQJba3GYdo7nbJEbXMvezJaQ6p8kVS8NJjbZuP12nkf9E0CHQjPedOba7xkFXWLuCn
FwrrJ4HKyFfK+xrQHHc6T2U17VrXx/QL6N9X79jbqNJoaW2DEipY/jSxOP62iPwb0pGu/8kjMfkq
2K4GhcJyLGE4rvbhSwN+aUjzuvK/9zZg3gRT90d81qaL4S9jsjvxPSJQA1W58iycMV2NXt2wGRrS
Z7VIm709A8Z7SoE7PNr5Bkymt+N+ouxYi1LOAuqxKPPO290G5JGMyXmy+yF2O/fDwN9NvsVYYep3
3WBvklDPlkVoWofCjJUNkEtvHZOxPKd43t8HpmK+oXjw5Bq9+e+qp6JWG/63NoDHDtnOsBCbBD1r
SfRspTp4ks79gCVCOtcz//dQRgU2FPCmwv11+jxRxiEbwwQIW5QrIxE9lDowqsJLi5MLng3tScN9
c/LmNGq59yNUEH4n9bpJXUGF2e3VY6K307KPuhoFo5Ruk+IxIA/xJTxF7FO3cp4MjZ6gmJ5GPOZw
zeXRYH0dytjdNwa/tSlPgyV0cGPpRWp8oTgaX9SiUYmxKqjMPEbwSIkvDkmedRwiMyJjcp6JSNoD
4Fj24PNpsumdUtm20fh2C5lDl5ILNTYGf3LQ1T1WDWoc9RSsjZcYO+F0EGInG9Mo+6WXUG/I5hXC
bUAeyVgdtoh2/N1wW8X6HX4WyNX+uqA8anS/RoKgNr5MSV/thev/MJOBoizJkVc7Ad9p+CGMS7+n
qEDaPrKUx0IFX1a4BnTGJtC+CnB9wGd1FJlSbIk6P9n01F2eeLh8kxP0OPlRWFb95FphuTFHUyXz
ayifqtZZm1CQv7qeD8MCJ9STiJ1iz9MHZ+N5IFn7GdYak44Om2kI6gyTf4jHLDiMQs9x1g30TV/r
/pGlcfBUes2suqEeSgSfnzSQWg+R3QX3clA2nVKdAbeoB9m7zcB+l9Pns35dQ87Qs8y7XqOJfJO6
cIoevFdOGcgGz9leD6Ncc7aK4RD97XA4T/2orO3WCBD/bpVXrwumBds47MUCR3lVDQMNYipNBzkq
qmGh2I7yFMSZ8tinLYAxZnUZ1gL/dNv6cz9pg01nO0mBATsrV7Cv/fNR54FGD5U4yX7AAuvOud7N
aSqv/lrAuZvlJ9E1OWphWgWkaTucaG39hXSzuW0iZR8kDnjG0BhUWP0JFLX5iefEibGtxwCYVJfl
7ipq+nE12egKiDjr/8FAZ96N/8aUQombbbVlmq6wNJie/Cv+fPvo9ZXuJAbvu9JHh9LN8tdhRM0Q
rdy32ijaTdb7QDoMw3yLcN+667qSDQUb5ucyTzdInJlvBu6tD2GOvJ7seuTSIQhVZyQUlYuN5df1
7CKzV8g1Bmt5bdzVL7V6MMN2m2G+PQDihvpT77AxhyomD6/9xq538ii2SlwgrWKsd03eojk+Zh3p
RtL4p4DkeG1Rio5aizdhtpvYsTDqGLrY2YWJbV+bCH0jPIrnfh+RhYZfgGREClZPPv3IoC3DpkET
S0MwHsLTAMWoABHqFN/lhIpfN3I9igO/GbkrL6/QjR3c+j3BFsYM3fhLXQfxCmA8OhVTo79MWCsh
wVcYoA3F7130mdF9MZSn1Db9Q6SFwUEeySYo2G5iFdoCE/xjAKuDdPvfv71iNm+6EeXkx8+e11B5
8hi2gFn958evIVimukMkvne1U4mjFbYUYUV1GFL1hFnyiLZYQ4No5wJZtwDGGl05kCjNMtLFeJ3m
1723CXwsVGHc3LmauiHFiRf1BblV7xJXAeolbfra4cl3Mafeu4xaEa8t38XCN8lt1K/ILt7HIpo9
cThDTpxzjdxfrZ08Q8YRZJ6vKgMocTnyqrInz5BXTbVAv79dJRgrhC0snJnkvDDOt6VPadgorS18
gNi8vx7OfXkkm94JrG0vWP/fycMW/Su1MqyHNgYw8t8/BQDxf/kYSHyZmmuY5DMM0md/fgx6mCHN
Hlr696Soq/uQ2vEJraxHF1FtMuB+fJJNR9n8FIVwDvPCKVYyJufKo6rBOajXXMpg8xm3gQHcz6YL
xrcP8XGo4mPRP30Ix/Or636EQt4YULulJ2fIBgircacnhnJ99duAbXTUu9tGub76baBGp+1Bb1J+
Or/+IfIow3vj4LO/ucVvL6ZoyD9mmrKTgzIe4saLE3WVrFH27Vj6BzRN7FJ/l/2Ph3KCJzQmfDz8
7bQA8V7t/i8Xmy/eUAdbiEJxF2012AeBSexBHtnpvW62wwFJ1qdw8J8Mv3L2ZV5T7enbfGUFzdjN
QlUOrumMAGV29rI7kp9aNT2FvxjzJQowQf9S6xq2rbX/SAZqONq5jSSYMqnvSeqCTe1ibT/5TvaM
s/pOxtlMR6u+cYoHdPe0d12gktZVb4Is1abQKmUhZ/3NVdE9nf6JaSv91f68f7gwv1VHAGQhoSs3
gr8pBUR5roFF0dPvJD34hIVH8YKKnHOI+2oFvBUw7NzLI7ACC+SCEFcc/Yb6HMHfRhAOHbykvIaa
UQ3VBehilyUo+Pzb5GHy3eucuogBN2GT2wReu1Z77lt63K5DbWiO2tQ7FxDVrH9sG73SzL3IUNZk
9da0gEeYyMNf9LkpJsyM0ghfBxmT82JEde6p/7VrGesTf5fyPN7cyLXy6NZIwq0IwDRziwbmNpNw
bR0Vlevh353327AV9+OD4rKZDT3zSt79cOlb9+8uVdY8EkexkO/iw1QX7s424W+0m9RB2SPaq1Ap
5CgM69cutpT1hzhiIT9nyLlGxQrYzc15aUIe+Xb+h3k9aNj7qhfW4sNAnpcete75qrWftQuHdwtt
6ldQXlGQIntwyaMFrWXuPPDUO1JUmPe6UO/iql4pDXE5iFZ7CEQIFfvrvNsZZN8uHkCT9S10O01e
MzCxDXgiu6vuHd7LrLjUvza69W7Mqe94EIuGPMMX0UVQTa2gXHtkLs+DnywriPAQsZxpAbCIHUZb
2vugtiElmJ54d0nUyG2/SMDNKIBinga9jx8QdWwesihY9EnpnXQPB0XwvK9KXfunImneIZiUr5Ef
F8ia4pcju22Iy1YaVwjWyblY4K0r+InLeJ7cQ3S192mItUwAYvgMAaLajKqY1oWlhE99TkobdJL9
XXXfI3h/ZNRBYaAgMT065eRsuog6XwWSmSd6Oz0WJvopIqqUBxmzEOU6j+EsHMUJMkSyv4WEWrYL
34+mRzng+cbFLfLgIGd0Q84/kBTXEgX4Hu3/iCwxJmvV4nrHG3BWuLM9skCjVrKV534oGzl6uzPe
BlDBWFk6eelbqJcXud1Qb690i8nZ2q/Lew/aRj63fSrP275xkfaUz/Vrf364jxp28b7mHW6h2+Mf
ieK/rAbkvNvi4MPlbufyJ8AvWPZNrQ/+YbFg/Kk3wZLNmpUmNAwZNdVm7f5hxa5ovmLjX2x88w1l
J/BTQ8syjDvAoE6Bx8fcd8MgwJmNGv8QNTlohDnolE5xGKZqOSN3sPUKjOA8qZNYjCO5EXlKE2Or
UuHXizRYH51KXDPBQOrjAuZOdJIx2YgE+6I6VIs7OWDNozaCCOAHJw++4n9fHhnz6uePh4zF5krM
/+mORWXxg5qDUSVAAaO4RkHN3+g4JeyTwtNXbRn9GCp3UtEDq4v99dB3PzUIhW15Nqjf4AQ95zy3
XrXAUMFjWO6udu36wJLeBPqco/oAb3BnAzm+02vRHSaAx88iRcYDze036KrZQ2eb+JLYgfvWmACq
vFqck9xPLr7rv5PWv/z3f+tcA/34b9Us17Thu2qqJj5mTjV0Y/VBVzPgmID10B8Qjx5YvikO0KSe
eyqC52vYPbPFyIgpZCryC94kBY7cjKa9qLaJjrgu6jrU5ssoQHp58pCGLT1YTRwVRn/q1IlE1Nyj
4inQXJwPZWMhvy6mUd32UOgoSghvdoGpdk3cqOsOZuspCAcWGWQhnuGwI2g/I3DbCgWEoIbzj3dG
6O99QUMmVdnJIxmbgPDDP/DWt9BtmpwL98qvUfHmXKWarxWG3dEfw/KFZae1AoadraaoVF6bEd58
Ynr1VnZNQ/ukKK51kj1VX8C8bF5BkhjntpwurECjh//+MaFO8JfPCV9eAYFPZTWvax+TlR7MsQHf
TuVrOAv0t5ny2Ui67CIbzxoQXkuiM2/TJa0TpuohnPE5o8guoRVll6r101NspfAxS4AbDaDDc+hA
J+3CkaryF6tXvJO8ljZf1TFbSglmdby9BkLAu8FhiSmvJ+NKWL34WrZAcH+6tAU+0HHpubvWszQY
wUD/E0/oj/iyBHA3u/5LjwVECtwK3bd+nSXC+aL3AgdGy/WfxmhqVjjpejs1tptlhw3dwhT58VYO
MqeSt2qggXyLhZV4dF3L2MsS0ehm7SHRyr89KWwbFUs8TrDnE+Q1FGdoD/OrNAF00ftijH9/BUsB
7WQhn12UefOYpmV7qMLqGMZq8yhD/ChG7A2MeCm7GpxJaHmJP+SLEhDU3vSqHxmQ1jM4FvcyGM4T
jDvxVqGrvGoHnveZ14q3MmgPXedGT0MaJKeqx9uqmONdOoRLEx+/TQa0BQYQxkNk7vKdOSYr0fTK
4dYEqvjZrZrhBYIhOfanQAfuTR77Z6N7prFLWstFRN2vzU0ChU7G5JSxSY1dUAfaOlbJFVQReFD9
W2V3xieEOsZDWqoUrueuohQgyI1RrEQVGp8qlgR3fZf5x5/n5H5pPmp+IMDMB+XRMUrzPuGf8a1G
xgz+NpQJ6FBC6fZd1eZPYiS9oUbZ53K0RuSmFbhffTO+AH54SKm5fDaoviwVI043eRuGb+izs7xj
fhqggDtFhcmSkq4LYJCT3zOUJB5I5Lb/oDoFkkf9+CTkV2db8hkIace5VqF+23yAqyyqtK3yr07N
Hs4oHHECySRO2K0O902qRisZ69uiopio6g8VphP727wAweIdLvL7sjcaXOZRm23tQVv74L0/dX6/
RPxk+hK5KY4UquPvzdwbQaplG1/RKxT2BQ+kTGzg4NRnGWpMTDJQvNPubjE5YE2CH3DSHTxE6s5l
BVMYgp+2AiPKZjBFq3dHuaDfaYFjUngGRyK7vo8YGc/0sd9dD2VUiFrH72qe/1u0KKj5RIiiyIFm
Hr3Ons92IXrcRV4sdp0JLA3RtuLJHAKgtbHDygEx8ke/EsgAThCBrcgeV1GdB3vZeEzcjwXKmBQy
ssUtJo+cefQ/xgwEVnaeeL7NklOpkY04unSYHBe1SgmytZeYU6HACcsAGwvh6Rtr3p558+ZNFM2q
RhPmKEOwR/KTkk4L6FjORYZqsHFbChNYu+pedNbtnsf+jKLL6/G9rBJol3gWrNpCjO9BGOywgyuf
McMzKfsZ5b2cxgdjYZMQh8c+84zHrjIfZRw0TL+sRtvH5Yer6ezpoil9n+WvATBhD5bHO+jl2Kyh
Cf7czA2OIwPonqdrJEA80U8GVJtFZZ1iNE13gdXs9KGt+AhoFJPPJgn6aIsgSvVUowa8RZwWIs88
Gkwd6AZ1LIBOa9YCtjag+VGptsjmIGqVxTgCTipMfUd4X/sSvl9jej9QtPpETbv6BIscrtV8Uhko
SMb7IlolfojGpV7FbA3loT0jMK+NQh0eHaMZkal63rqIKmTUx6CEQWuZzrav3AffbGJ1XfiIkDhK
+iBrO1lHxdEC57SWhR8Vja0NAJitAyrnE4uIWQPRTQ5e4ExPpHCP2Zy68L3MWsaNMizMyYkgRE32
OTAbF11ZZSN7ZZHbZ3nkqPm9q+bi6CQhVQlnWMXqCJlH3nMd6FoPjR6+y/uulXkIn8kB2cfbYwHy
V999uD+HlvHYt4N1l0ZhwTMKsHPg5v0FZHq+8Cs9fElcCr14SQbvZi6+27FafBvycQtJBtai21+U
GLJGC1WcV+u8o2ycUsCG8cRStTsYBDKmKJZ3zDPtLZwMitlyQGnxhSvKbu1mrrr3xonGSbW97Do4
osIamfu44tUPpV2cr/Pm0HVU9vl5qNdT5Dy+Ymd5qaFOTmGV5AsN6S+Yg2r3JBuNhT6wr0eRU4Hy
ohJhKxFXaznm50F+KLTuRfZaL+ueyir6imyBeq9hBboqHMs7ycYtYWs6wFCWt1iLnO6p91xcmWux
v8Vt5GjYtXY/eCXlpKsle07u5Wg7DJa2kkE5Wc26aFNF2TG282YDECR5Gw33obFSal8klc9tG32V
4QhWwTpOm3Ylux1f9LuIm9lJZFeqAQa7nN04iNxRRYeUojnJW4yYzf0Yh/3K0Xw2uiLXPucKYg/4
1pp7vN7cc5GlQMrwX/iCFw9CxGrgX8A+AVswkEIfhw6e3oiozeApzU42sS4MTBp/9RFRyu79vgRI
PsdSOexDwNvFQm/A2drJpoWKsSzh451tF8JFXSnh9wZqydAM36jxDii+hS0Om7WgsgoDy4gT+3VI
h4ucGerqa4TP8YulAbBVEi/ZuoH64Vq+Y8Yk0wu4nZOG75Rmlyt5aA6xUd7Jw8GEAlS0/kY1HW0n
um+tzSdTu6Lb2L4oX8pUaxYCZe2Hjk3jiwoNadnzBFmxbAUHjjLWykExbilH3bTnuQ/lAc01Rm2n
ije1yEwIfXTrlFuaCY4cKwm6Qadm+xabo2s3a9hOJKZ49Cdo4GbWBT9mpfnW62s0sTySNY5jf8bC
xL8PNSd7muoaQLWnefw28KdRnMB/6LV7RCNQJLSP5VgEy97N9WfYk7AP7WL8Ujfqrq0M5XOsmxtK
Yv6zqAPnPBnjkv32bMCpxO+eqNODDtb6GdX0bmm1pn+fZ2a2oQQ77nKLJ8yITczc4G4CLOhXt9Xs
dN/PzS2meAJzDSsj+dX4IKGzaIn9KQWuuSHz3ezwO6LU1TiCglbqKGulMtsHg4TBSTa5m4abLmu+
3ELyaFIqbWWGufagpCkuMaYxfk519wQQJ35u7LDcybg/xyNVOSnx+DR0lbHrgews0PdH/2IM8iMJ
5fwoj1S7Qh+/G3+OjnNXxuSomwCF6b1qejProLjXR9U6GmKoDxUlL8TP6/JrVyn3UyHS9xGz61Wt
I1tpFaX+VBj+F31iBQxc9CFwm+qYj1F1lEc6+b4Fm2xxT66Mzwli0M8RRyBAX/tWxe2Y2G1AnjzW
uOsY9pit5YCMXa9g6eETBnne2tTrvctjDIRueIr6gpp16RjX7lijKyO7KD7ns0XKvq9mUbupGndN
0ZdkhOz4PBXI+pm6yltnu4xo99Ce68aOZnsivBjCyHjJHKskJ5lasJz+6ILs71feSFovheiOIgJO
KMazqufhe2eYAxLZIIrNJhGroWzMXZ6okC1wfcUnWS0uwDXgoZaCBHgY4D5ol8mpc83XLMRr2Jh7
MhRmfnJKkFG5F21UrTKLUjh/FobTIMasW5v/sFV5cAoRPMIfnfBus9UVkOb2PUgT4GSifdbCDokI
Ff9yHYbce2MnClyJcDiEuBE9Nbp5cOFDvutZnq6GUAc8Mp8OfudO6bLoUirIps2FexIUDvpG1O1l
Y+MUfz2SA7ms8N/mmIkXwGLEOBDO5JNuRqsu6ZpPCb/PXQrcCin5oPkUGX2x6jHpuo7yUSI6WPb2
Xo6qGS5+Ruo8m03pnbMSXF80qoccqymgWDna3W4dHXJB/XruyZBsMpiLgzBOJkDB86S4xSZO3LMa
Z+Gi1NN845V1/arPJihNWtk72U304Usz9tZR9jJPR+m1jB5lz1GWvj20T4iRoTtWlguYG2Jfj73Y
zzW67q6cD2VfNmGPmnNZ1cnyNlEOfOi2dm6ADUOv8Nf1bhf5EPu7azYlNVC1bwPWIYl1aqF7PBgV
TNKQxEq8TFg3z8oQ6VKNP42iFd+bjp+VaSBDSDLtVIaJ8l67Fip1huE/9vO3tevVcTcmBZn3vNdW
2qjGDx603IdBy9KdVVCOr7iLfPatCBsRpXiW8TAIf8YzLTnBOvYe9e5Lk4bBuRxIuxXFUH1trPJo
R4P/ank1i/WMPVg9OuNrRf5BTlBEMt/9zeEUjpG2F1Nb8Pvw66+ZhU8V2LTPqSJMTFucfKsFSf8o
BgS45KkOLvK+nhZPg18bG7NFYAbi+PCOAOi9nGBUinc/wBuiGGnax8IAVJ3N76qHDxfkcCApbUZ3
SgQWXALCZSPx3xIqLo9uAx/mfejKyWUYxPeOGPzF7VLy6MP1bq+hs6AHmYd+ZSjUeGUhQf0AB7B5
d6pV3rXx51oYQGATPqZIc3DihoM3W+CSCzUmMBxluZTT0hy9fpIoz+imhdvMUNS7sBkR+uuRUsRt
ot7dut0cix1M5aAZcyj714m/TrnFinzo7/K48qAR/3Vy0FQhurOzXmmOYHBs8C3QXe25raNvQWFl
B3PuVSNOIHFvTQ+NgpifEvLIwsQWIZt7mVDiz2MtLBF6v6WcnCHcQScMrkkmxyXzFtXhp2sG6XbC
tR8p/q6eJ0N2VRf8pAOcttR7KnxtwN5x+nk0xxQzKv9tYlYJCMLdozHMtmRuZPfWQCXDpkv7cYt8
mDWZg3WPkkgPzA2HoSqvH+MZGzeCJQLO17Rb2dUaxWRxGbsLt8+yZ1E5Gbgr5T3qydyXxiy3lifa
QdFi1KByN3tPymobxJ74jsXhqyF8jFJ9gYtGVeu7KLXVA+xCFXc4aPF9kSpb3U5BaHsaMoaY1J6E
2f1sBtPEtYBdy1rgRXeWA43SNyeEi2UHRxnPvrNHfKNI2m1rHB2zxq8g4qrxD63ZFoiJ/LsLgx+h
irS9osTsCoJpOgQU49Dj7NP15PTFI9BEnLJ4QH9N0BaTJ7FGwn/WFW9qbUYLF++OUysAkhsYCWlh
tQo8t0bibGq+lt1KIp7D0rHvh7QMj6gr4LkELWdEIfBiKgnUSzPTvzaTcgqa2HvR0E9dWypqVtTQ
qxfT8R7rTBSfB9t6mdQ0f7TjLntUbYeFQmkka9mVA/j9PqRwMo4ypNgp1XsKgY3xid0yuAet+I48
4qcq9SC72OiC4L83bNUpnk5sDZHCQ4vpm5nvnCkuv6ddSZHa1eJL4inlhrdeQ2rW0+egibD6nqfU
o1gbjda/Q+UQC7+0vT06gfiB87hbtN3UvOPa8CBfl4Q4X1TWqI+FVYllnXn9cRDTzyYH3rVLfWyV
fsVdB0mVuy4C4T8r8N/fJt/mwDlFH3JE/LmNrQtk/WiNnVjwylJPXRRDkD5cu07tzGqXJeYojE4a
/q6Rl0xb2bViVAQ66Mg7kmnBq9WAbyi1GJPBeTL05zcS0vaRW2n4yjb4WAx2e75eiEK7n/rxozxR
M8Sd1zfppR2H++tzO6WE1cfwvOVDW8baPqJqWonDLSTjgOT6kmxyI5BBHYIIJkPVBmvgml+0pgM+
Wo5JucmT6RvA4emhVev0lJf8UMrcKF/bEU/AOK6ReqbIrI9oh/Pbq48tmWQ0X2Z5vqlsHz1v3ggq
QG2F12c7l+TFGnee5kJWXb1XAZwuEgjkC+GNYHlKsNaFa0WPsnHbZKOChDpee2FNnlYoGzEl8XWC
o1jT2ojwh5o9H/1W3ypWPBxk4+kNTuLycHTfuilaTbXvveaeHez6GlKZGU/ua4h180rP7GClz123
9+x7vl7uRo5iN/S9yEzUOOZTraS7azGKfSbxUTwaiXWdhEeFDscb3WJ5DjotyQN+5v5SbfylZ7I0
QZq/2vfoAKJ8V9jlcuDudGdENZbmDunQvRrlsNLkUO7mOCfM8w35EaRjgShakmIxyELopLVOt42M
9CJ7iII0pz/jqt6PFms/5upJ0su5RqDX12lgVn+7hozL0BCO/Z5U1UuOgrncDFHFQme7pYZu62n4
aZiSaxzNY2jYeY6i+Bz/c76Md1WeP1c+Ww5heLu2a0GRz0e4XyFCnMDVUWKS5cOIREheTtyYfi06
sWg19mgm7mTIsR33LL+ylbdtqPBtyqJUKsor/af/uLyTA3pj/ShqLWBd9Md68rYUbOMe1z0L86da
vJE06d/JgOO+bUXu0p67iGWfyI+yEEoi/eDXlHpk3IiRYFSriWebKrLnjnV+xX7D140XJUhDSG4m
7JJUVd5jXflceZ11MVwjRh0Xv2cZFw4LObbmBQktt1vqeSe2PVIdW756JLp/8TZqDeWUJB6bBwl0
Zb2hnD0dVZ8Z9iq5H0WkVqup14eFjOF1ry+nqK2XWtlh+1Xp52qoUDhL7GJhudVM1TfQZ3FMdVdi
jnjnF4r5JKf8OgE6fMBWOQKi6aopQvb1ctLt8KLPvRiPGgyfoudIwTq4ru1tJybSdlkzeMfUTj1o
Rijx4B+wBeewzZKk2XU+rgZT0RzGGY4nG33eeMWW/eb1XY1q+AzTmzdowdwIklr3ID7R1aso4SmT
p8BxRnt1keWthlbqcLh2Za7QjIsDPjD6VvaqSeeG6qAjQJ0Qe4fBe5INkM5PxiBKaAWu9zTF2rRk
8W4vq7nbeqxYzEL5bMJIr+79olixuhrPcm4euu59NLXK9WpGOOed7ciCS1oqT4aOhM70DdFZgb7v
mCNJZIbddmh6a+VWrtiY0WsGPgevNrgqrtW8oUXpL+xMfBdhbSKWjJAiDowNRQxTHFUtqi9VZlYX
rKOvoSzr2I/PM5qhsY9yUE6bQ46nbeF2oMstIXTQgZ29LfKgWvwPZ+exJLnOJOsnohm12KbWqipL
9IbWklprPv18RPbpPNP3v2Njs4ERgQBSM4EID/dACV7kUs42bGhGwHUT0EMMPzwLZRwXvaZV83/N
FE6G5/2Iukaa94TVbmWlXRNdHz5GmaM+4aN2JbrUC3yJuXldqmB8eCk1MTW7BnYecFCcGvY0fBnH
FuDwH1vqQSBBhrSgjLHWUe2Jx1mLxgZa0WxLuyrYu73pI1RKVzRj5qWkleIM7qycrbAwKrGEnqi4
jMDgmHNxKWbWK/Kb+aauzGID+3V18wrEHwrdan94Ff+wutp+k2MZMECpVfBJNt0OugLiD50JtLCV
YHOq2h9qqHJIV64JPMC7xEsab920sD3C9kscNy19KlfhvZy1zXjROrlbqmWq3VsqGJLYkC9GKmv3
nl409cRYR8WNGJMnz2ksLyOIvP/zPDGmTBjoP/N0JwZN7kN5WkV5BT1HSkZtcJstKPNuzd9A/pJp
DiTyE5zJRNVFJyYYIh3ZJIH+rQMXhRh3AiX9WGb7LiqypQIe5kvB3iwfIcf0po9cJpbRtkF0AmYK
ueQ0oGg+rIycmMqOH01Z+douMGq+oIXFX+G0dhx2596TgjdfIWyidkq2UepIOgBiitj06sYuLBJj
V8Xt7yuUbTcuclwbxIMm4M/k8hwVV89psOejuJy64Ynt+qwvNPPDs9RhnUdRv+6d2P3oE5jrUj35
yt9UvVRR49yZ3J5feZsuJjc+KDHhdi3CsX11Sx9wWtTIKwcpvFcpRPNT8qt0LkZbuaIekXAEOolu
TdALBs1Gi24G5bWv1MkTCJb1EWWxf1aqoLxYZVMXf1RetXJfulEDS4ejzb02lOa56FYWH/7UtLap
1XDpcflwnK4iKXxT+Cathf3ZFKN3BW1HqX1evnHbr36VU8yByoYfbHkRsA6c+DU3LQ8AbZMfqj6Q
93oAY24u9aeotPprayXDtY+RRzYACgiTaIy+mKt+1ZxFjwh2f32Migl+yQ6hRTnsuUbpcPtGcnz3
XCPQ7WHv+OWbMCXcSk4KbDGJKAUGoG7BH065cD01zy4CP++BjCgBMqJUFIsBcP1yvdKn6mHRF00F
cxzFSig0TAv8veq/+mHg3QpVtylIN5KNAogYxl1JftNVYBgmilpraImUt1YpCqA3vbErRiXeDlNw
3VNBKvkpcuxx6id333LGNdKBCtIKaXwP00LdQghTzYdOju+tEfkHM4UU79H1qVJSnQzZGwYLCfSu
U5T1fHSiYl+GWrEXV89GCmxSJKIfksuyH56VB9F6WCPnF+SNsjSl5tV1EHBIvLq7B1VY7crejuai
C69+vE9VBAMLGXXBzIeKwdV16kEnZ6uX7EPbxxNFldHdu8BGftkxv6dTLyXccQrD4U2M1UWsnZ0g
v4iJkedql8HzYdzDE55V41pY0kqMZXlu3VwE38WYk/KPV6c/xVAPy+hd4W7kQWY7DyNkMhP9Vfil
QwP9OBFR8dhWpy9Is0ML3lRwNDRmene7YQtzoXWhWiC7j379LmdOdRJj8KFwlECp+iAG+Zkn88Qp
w50YlawgW6Bznm1EN2uJE6R9L6/0UCHvn9v7FLnPY/7fm2FYtHKnHIR5bMqcCLU+/nYLFeKwUDgs
Gi9QK9RImC+HEj5jPY6bWC2vv7tiohgXs8MGIQjXhwiTiIyzy81O3rEdIObEXzaQHiPWDlpj93OJ
ZPoC2VCHj2oydkXpgjsVTrD7LXR5JLjYqePx2Yy9Jx/VUIcl1VC3ytQTg8IeDcS/qQN3ynU36v5M
GFOFKvbZ04n4ebBEWm/a0Ei/2hx0GylfkLqTVlHWm/FBNL4HMLx9YB9Fazd18hhKivQWDNbEx/HH
R1xKUogEGW92Zg39ObLgIlIDL98VelihicO/e+8YHvEYuqVa3MZIDi+ipzeI7Grt8MLuhaNGdogm
jequLLKFq5IgD0ZJm+5YOoRs0bCCNM+D9zz0Q3hxQGppbYbSpM53Dh5SMu2eTN7s0VdK5+wn9niA
pFK/inVs2N/iVLuM03qIANYnY3CBnPMQwkTB1bgbovqXMD3sYwxniY8+g3gSwtbaGWW9LQIDfqug
quZ0sG1PpygYqqqzN1ItqrvasZ4OXOXUCLsEBYWvyNpRuOpF1xnQe/62Pd3ErD++wp7YAwIYKt/7
Jg+GL64LoYGSyR99YNWbvnHqVUhtn7B7rjl+2OVYbwy5aFbQRgczNir+AVHibl4XEL83SdveUJWG
LEjZ+HatX4WFHYq6Ic4pQcrlTFx6KexNkm3AOOdZ7U0HxHdROP8/RgEEUXwU+M5cTPaT6GcLlHhh
NkP01vTFtk8T9ao1cURhoUnhCjcKJQnsu/9VGKvAbl7KFt7laQIKAwlSdPVejJns98+ONLyLMY9w
7VFV0TpCuka92a3x5o3lD9XN2tew8MyX3FxVUu3Uc5a7S3BXHxH84u85rqy5HWX1Rri2tjauISup
uFkwmoyuc/izjjpUYp0QCu5LF1A6XCnqWZtORsV0WspT7UUJO+0oep5cEwuq+26JFLj+4gRueZr8
xWA2+cuV8bc/8dtuKQZdbSxP1qCfrcQHtIQ8zWy0e3tn5kY0y7tcv/Enpd+gK4C3a3CybV36xg0y
QO885MFGDAo3X+l1NHQJxz9nGd1LRrHaVcxRc61Zj9FgzJ+TeqW82a4aHsUcV8rsnT09sD495l8P
LLroTB6iMribZqucS6OsFnLku2/QpfxySm386WuvmaTFVF5TeazY6vhZB14DWkUDfMTfzKooDdQA
MpfAmsQhKAMheQ2soZ53lm28uXmy8VIIKIs+eammpvQ6ak4kEDJpFicvjs1GQoWfTfSEh1Wgi+w4
er0Vs5w2CQ/l4Hyz4DpFe8rKODJHRQNSy+q2VAPDrhb50am1e3WbWO0ZRARsWqVoA9fxjor8KTwe
Jkovo5PoF2SZQMbJe2UyCbs5cjhJQ6Sn5Kxpz5lWcQSJo+JzrLRyUcjKsKsqzX1HmsVO1Pxz7GR3
00F7uDQgryQGGVMUE40Vt1BJhnYzz2/Z1Ogu/OH+6OdbYdMUhYAvx6DG9m6U82U3lyAs6A5E18SY
8MoheqAwozgaXaudtakxJh3azqiReJ66lRJpZ8gktLPlW1cOLuruaSq0Rj8FylWt2BfMxPQcqDg/
ePgHk4iSmh+jGcGMNzWS7RDqEpdZW3CZ6QjKoImFzM0fp6pvfruT7zXYgf7T9b1m25OZ3epu+J37
xs8esh7inuN4UFw/4Bc8sXoiA0s6X3a/pqa1VlRN+mW0zgq1teLbYJoILdSJAZl15CxHlKwPoYaW
UACf0gSr9q5QLuxCwwOnZSw0pLM//TixV0po9Gtl6kok72BJMt5tDTLfsFW8ZRaRZM98KCni0dU2
RixBNOqld0oMjYvapyHEtryTk7mK/HAv+Wk/F11Pc51F0ib6/zhJy6N0bowl6C2C07nifzN9yFnz
utb4NQze2Uu9GZ38g3PlJ2of46XVDeNWFO5BmEuFuoShLKtlg07WRxqZ/SzvO5MEcx+8kYl5zEZ5
ijCilTSX2E52PcmYT0IxMHiAE1rF+eB9aoN/cTsweRK30TNh/AJKHeyw3SgIXKlTcNPzP4tx1YVG
/uGnislGY4SwPkPvA9YjZQne8iC7BFBaTozHVlEhs56y22VHCGhotfAIcjZ65e9lL9LcZeC3q9Gu
jbVIjlPfhrBBMLzVoN73Q156C+GmUf1D3VuZnnWYPK7DYHyIZQuEmpZQIAFlmh6lWdoobX9WMXxU
6EeFS5FZb0f3k8x2R+yzqrijjsVMLDrmiG8boAO21fDNaOVwmCna8BJGvrbJyU1ma1+1/Q2a8PVh
NMgjRE3trOXa1ylrqNv6VLeUMPRhtye4qqDl8bBlwbH2oHWeeobetiv2w9FWMgdpX+YZPFpd4rwG
KIicDQd67akXafr4OnGeTB277Zp9liUI6vQh1USU6B2ykjx90FC/6Cq6zLcr8z8S2/met4b0w0WS
hWRFgMo8Gx27K4fv8IxA3Bl0xhvcMcEEMCqA5vbtsgv68mWU+gEqrQLKiakLz7h5cWR/MSgKXKy6
BlozpWBh6Wuue8pVu4VlbR9xI78FfUenS4pFpEFyIMYkP++Pvl5QpMmgX0V4RMqPyBmiQ0RJwYrH
JakVISqTt5wvxiLRz3mD0K8Agal98SuVhwT+AJJqFhvchbArbb9KOfS/K2WVbzTdAPPWa+ZnmRFy
raqv/Ir7ZexTTs6t9Zfq+gN1MUUMhQt8R4tKg7o1hNBYUnprJxrKNwBkikscucwG09oVU/P3+L9c
n/O1ukEV5dkX0x/dsiZeUKTq1W6IG/V51H61ZGAhloxWZnSyC7glAGr758CR/K+ql6IV0SKJWRZU
fIOEkc+Ex5U1Uj0RDGxltZfCCnk82Yx3ZWK4Vyin2jWK7eyY+9q9CltHNQQCgQUCVKlMYDhu+R7G
8O+k+VisGyDPH0NpfrWzIrqUlDC8pIm29rlBcFpFcT0aTZDI3PfMZdMTJALF0Bxcters45ADYxDC
1wMJyBTsx60GJLFBTyzbgLuRbiihFbB9ZPVdi9BeU7QqIbfmlu9j3vcQFxvR0Zi6kiOh3pwFdyh/
gJi21k2Y67R3tlGOiJDLXuGd/3gXUL7WbsSo7Ri/KMt1TmJQmES3zrq9TsX/ve+7ceN0kb3UIRP9
JCJ2bFrXeFFTxTtafoWcl40ojNyGE8iBB1eVcIXohLNUpy4YO9RZ3TSiGJUuhQnSTnLJhENwFdy1
IPdOik9cXzI+08x/l43BeK2qVF2BFcuWFW/Aq+ZOSFqr9JHpkoxXm+TESc/De9xVKMXXXb+SSu3Q
GFbz0k4IzxSCGgC+IUymE0gUNilvO8awRItR4RfWwbxkA3gVvW5Q4YOAY5h6MucKSDjfgbMzLz5Q
AL63Vf9daQqOFynKBDq0o+zt2d6otnxqckOdC48cVjkpC7/XRK3mlU0+3h1BdVilpS7Qm0TQs7FQ
aBlPZhEc3LJK0XtVfNBiUbMzNDf56HR73vE3dG8ssz11uU8OgTfiA/Vsd8lOVF1r6NXNfI/4CKRf
3mxUgLhkrb+MC77mgUqZm6Vr0ikE2bnrc/5m+P0br6qnQLJd5PlVj/1wk2iSdHQ65Xcjx8XNgJMD
hap/7DXIy1jv6+2QdioVCH3/KY3ZuQHj/MtNogXSvvH3NCCiZ5aAnai6jFZtwzlR7uVub448sKwm
JgJHqjtTIW75ZuXqKlSNAUJZdzcQjflSqVk5lwfPORgGWl1SBKevTHn1W6Cl4Q5qnmEuuqVvmtCt
62TpplE1gpHDT1xjBT6tfCNxmy0sxbI3yHuVb6ZKwMjUC4I70yibIeqWaz4JieDEG/L28J/l0VWs
lDfUIGRV9wpMZ3gdtGxCvPEAmpoiEJ+Z56bvvwLoan659laX6+onyeBk1kdKfjcpp1lWg54eE4Xg
vuEn6XogznuVgUvOB9/IvkZ2uaFGr/6VFIhMEGj5EvpeOU+DcrxGakBRt5TUuzT3h6OOsjkEH416
R3o4RKUlsH+azZz9X/2LW8CPxIzktzqOLcAETsY3jpr4mOLbdQ9zw8VwQACj97gyqknzjDjnTkpf
AY0qwbawkLuErQYS63GwkNwM9ahEl4pGDD27phoAqrLhLfvXnBQF0JlSONKGv4/sVE5NBeZkgT4P
5N2Ep0/El4CwiWGlgm3+OYLubcaOHR8xSlXL3eEkUffbDB2a86MxMo/dUVevig4lJGHrChdgRlqp
nxBmudtGdEuUFmAhBLA6zZWNUYceExEEo1UC9DzDMpuJy8FTpssxrdaZ254eI0XrBvu2dQt/JS7/
5e9Dkk2A5ero1SogOvI+ylp6JKcIpGzqBrVXbTSNm4Pitt673KjagqDJuBGj/FND7Js13VGMklSH
uUuSXwykY1+mJftakd7EkkGDLJzoiiU7sl8L0fXY3jyWFF3YIdaGXlgbfoPyrqqJVqH5RBogQQj5
aRNXHQpSO6Mr++QxIox/+fwnGxuWTeXURzI8OmQC9zpPKAjXWvvSeJZ9sanlis1sPDztet+rKFiA
mRAenG/tSzyhEmsisWSo/pmqlrw1qokQhPDrd7pGUpb7c7Tu/MY+ltOVYoe/r4SNo9Lv0b/8/tMo
oAT7sV4We0cXNtcoUq1d3VNPCBMRFbK2o+v6XFzq+siuQ1w+HIQvyTx15ttt9ZgqbKWYLy7/NYl0
ibXLFaNeDL6VUCgglZugBaibxKV3GRPPo2ZDYVtZAtMpUofk45+BIbK8E+XziCrj9rQ7ERyz3C+A
2xOqRo1pGq519QiquNs//aRQDXZVMHz0hmFta9eRV1Yl9zs1cvpdCzM8VGlTH42wYRfImasvn+N6
njIuXIXx4f/oq7qnggsEBArr0yyUz6mdjl+9zCyXcpzWOz8IuhdVqT+E3S2RkRmGHr1mP2WbF6ue
h96FIl1SNEeXfNnrRVmZEtsOX6s2pB4R3fB6SGfHojb3oCwf3mIKm0vnHOWvokPuj1mdIa0cUlxH
YRONFoMtBsLLXQUVrFlrV1PwdKqSnXVViiYdjCj8slJp13YRpanecHe1pL7mslpc4zx60/N8+IAz
AXbCVeHn8r2+l67V3iu31bhWEUa8C6zz72tTg3gy8cYzZdowfJuZuuq0XOV8BVEUkKWfpdZYBzWI
e3j3QWj6MqenIHT7V7a63qZhB74Qo1KVxcdqdL6JwbjQFLZIe3AJcTMPxnKlaN5ZG1oQjXrhHEWT
NCS5Z4aL8G8rOSGCCVP/OS6urKLZyHqs7ho02Zp1LQXuIk+JrqKl1u6NlljFzHWlZi/61mQUV3/Z
7FillJ7IJBsxDQoRxIhW8FMHh7q1vHNjd78bw4IuuA/HYvXXAAUD8FwVNuLlf2YQ3/POiZ6GR74v
87/sYk3Xh30dro6t6PWm2pFVI5A81QaJap9R6bKtoWfUav1T9iPsBoc0StGehUT4bDX8nqbHlU31
0HM5YRNr/vEVpr9WV31vr5hFtdH7MZKoZoasw3CbjRMlYU4lQjOQpuuybNva0XRJX1ylMKXOtDg4
qH7O3cdytRMUXvpJV0dkqCAVUFopP5mDCxGxEqTKIpRC9M3FqM7+oWudWTXyRQGrzKsrh+B9UPka
pXqbLEU3dQ2kk0MQaeCGw3dNCX+qE7RJDEbGjV+JdcfHvZBgvBSKFLyDZXR2ZgudoXDy+qLkdlWo
oBtYn591PAcPWe2Fc++7x5J09NU2TfJpfCeEuUqMElpaE6nBaZKqc5aTvjygD3n6WURmdBGQBvYo
1RULFTzx5Yl0AIP+lyVTPsOojS6AhasHXuL/v87jcSrj47lG11MsRrnyrkkHMAUEmv19KbuDOQdA
DzRsaqhsrBfpGHOfSPOGckWpCQ8JBasHcVUL4ziaHM7V2ufkNjmJ8aBS69/+Dy8xIUrIqEN1BjT3
r0XE8GMSSszRodllnIj2kdNU67ZxXgnwSntf743yKC6DLvWosMI48IPkpkFRA2g/qwVjR6Ej34PA
JRoSuki8Ex2ZZempd37UthsupjAiUqhT0lFkIv9zUlIMAQgoqLuhkTR/VXdlutOdHoIUClQLdUKT
lpzPHzRsj/6f4UrupO70p9sH8FSjQgI3mwL/UbWIo37eFUa075Ww9tZPJrdaGx4PEBpkWU5/uo8V
YDDqoctJOoo6x+6qfCJXo11FU5pqc0RSC7i9z92r9StpG1hlwmfXaNe0ivUrWm5UjEiIzjxtDvfg
RRVZJF6npcRAZqGPOqhkGJ82WTY/nGis92IlYee+uqjAj1NGxExNycKLZJWPxxOm0tZT0rPNTcwJ
LQpu21rdBpyxKN7Pe8B93K9a12nZoRbhLIWwA+0RtQtp5dIg2TU5DK63kPKw33nTxFw4iUsXxciZ
EtrV8rkRK6ed3bP7v9iw/c8uVVQhpQX8ZdW3HHxG8A1e45VnFzgzbMNTY3YXbzB69FrN0gCYhq3I
rDcisPpW9KyoLM8IfBZnyyl+9EYBqvqPSXgMKvIeDYy+iOlARRy1uXSEZTWYuX47vMcj5ZR949a3
vkvMZZxL7tGpW2WjK1W8UyFwPqD55q21rC4vko4yS5gEyX0cCw7NrWG/xU3f7qUG9fEZCRIbmCaN
l/TJIS/2Sho4B9X1GIQq+Peg8FDVITzoqj+TORjLsRFesimxGAahdbLNdil6opG4C+xirf7RDl4U
zq066Na5U1RULLjmojJjfVd5FJt7gS+t9WG0X1up5NCaqvvaAFNISvviBCfLMCLoH2ki/o2vNdS9
iW3VZ9F72D1nx1lQOpCAGKdau+qLi9DQTnjIcRxfbciXUSPqjI1uebI3p0ADSEJV+uvn6nICEWiX
kjh/2jJ0wJejhmCKWEYs2BTNsCatziuanpQxNX0a1dvc97PZ4yk4MoJcjqm86tU4eHMTZoqjX7fr
53NuTC29ZIRP//ur63oUVaoE0Pz0tIU7POyPV/c0/XmFz2cQ6jYpkdAzN4+HTDluAFRh+/B8zNCy
YOBJycA9H7UNJHdJKdzvVygWLIP09yt8vFuBb0P1O726x9qq4bHf4dUJb7G+eIUVxGnPJ9lNrzCp
H5/f423pcorAo/73qxOzkRDcSZ4NKmp6I8TsLEm/hGpp7J7LW6Qd0SeTwgUwvOIF3NFU7yrnx9xs
7BupspdKtZxPim/g2EtdAJaKW7xnSjrPTSk5ZaqDYPeIlAAad2duTMZLqhKR80eXu0wQkfWMdfUg
KdpXMSiaAjCGZjjDw79sKZqvCYCuRD60CxGzt/Pox9PfQTIPzTGbDactI98qsdcrJpr2pO8XVWgr
N9/L1BuUWAe7r6VjOPWGwup2fshbKwaFm4k46ozdtg8PJi5u7UNHYUN5PK0hGrXO+2XSWvm/bC4q
hY5pVefHowxhRczfVWfiYcSsWg9QBTHzZCe6vTJUJ8DNj56Y1dfQGRVmAR3pn+frqx3oA8W+CFMI
4cMGMols/ny+cIb/yuSYatRpUlyH/tFSq8czFSa43YmDIgNOto8XJGzaZ+S1zeMtAeyfr+UwAcav
femdo+am6amSFApYBy84iysjRk8YNFG+EV3LiGFyL1QQCIFeh4u/vJ1I7rcl1Y7PBYSHaHgENx1+
P8LTbEaILTl/HuE5EBfN70fJKEKBP579kNzCkSz7yRIoM6FtNh0r1ZA0Suq9aMt2HjLr0en3ZJ1t
0u1lcXIcpBJ62a+vGuiCBfkc81XybW/eamn/YaCUOFN6bfgWZvWxtFv3lzOSq0n9nj1hS1aZrZmH
NK7K/kT2v1u68hORKOnDT1CwQpIxvavU9aAu7OhXSpc4mmqafOLpKmvTb629JbX21kntcttLfHO1
zBIyLOy8FPc7P67hAFQrb5BPm1qFLX+ttclWjPSaM1UcpeSS0Y5PhsPDamnOrOePYAmiIuUjqPmU
U5QBa+L9khKvGoXtCSpZUzpbuaYInd0K+IfWQZVvg1IJiJk63ll2wIOAL5YgoGzjeaQm9XGsTPkW
ytVd2G00mhfhWNY77u4KNZXaIs0t6RM8q7JyVNckkcz0vjtmagPpbqf7W34aylKYOSHuu6KXX8Or
Mfo2ZWBmXEP+6lBnifhVSxCSjG+8R9Ey3ldVXlOjPF2OKqwVtqHsOsXLiC/6SK61+XIc0uTuoAO4
aXrEEWzLjO+5hKyCmYHvEN22oeQqzORfojdKtX12QucoZsL5YtxgSZ/Djcx/8dTY6QZkSf0qOl2U
r2Fur69ibhKOqIMH8kn0eCUwEbt+eBCucQcIsCFUvyV8IL0mnD+3/BRyeabnVUCsnkbrlWAuW6m2
HIPgtw0x5AIfuwIobBD2E45hP0loTlOEo9mM+c4dMqDGf+y5MQUaWjniRjq+RaitoJxWxO+tNKjQ
//PPL7paTsxTC3Vv5wHSemcP8CYbRXihXH18a5DLnOYoqROfNaRiRc9WET9PTIWdwDQltg3S+ZIL
SmDyHRRujh2q4EcxOpL/Bofk3QfQVVdDq09lHSfvOnKw+7EOSsLxTMraMVuZYCxWYpKRyxIo34DD
Awore9j73ZUXUYYpmlDo8jgBOjzxJNkjjBpYQqKjUMGMXlm+hIS1hqhRr02klbAtB9Ey4+1aicEO
8bYzecZHT5jKBpn7NB74CU3THVLae6U2yHj1OQlIiFDvUuOFHBNYiUCwsw0pLgDB/Esxqm8wOwD7
CaYyccRSL5FeGGvTHaeauR7aQ4Qyl05jVlNlNXqyBCO+VhblU4jeezOlQSwK6NJ300XoLkoy+Z77
JqkWXVUJZOvOpoMhautI44QnyYMlXLLZvYo5mvGl7L4TX1s8VirSaJt3rf410qlUMCkMf2lqol51
HCRHTc7I3EW9twlkyz37lpYtbCVK3tEv/ZFYlvEz7q+PdRC9ukpIrXw2RlcDvmqlqwPrw8IdR1Sa
+viOgG7+ig5j/tpWKEFFVnoTprDSUVkOG5DV02DRJMUqI5K+FKPcG6NDq3dARKfRHD7l13r/XIt8
3BTViuqDGLecJFk2Fl8y6TN1mvZ1aJNFAYHze2PYCvCLQJuJrpYb1sr0mwLq7rp65ySGlFPUUz4x
OWuJuyLx0b4oblLeKK16mHsz8fdpNqGjJ6844zdH+UiPdn1j7DsJpXDdkLrjxE+xQPSum+vm2B+F
TTRAEfpjPDVjWJsLJJ1wmWZ0UPcOYFcZEX1VhqL1OSxsYhQ6ONBTqbmXqzicN93onirTs451ZvXz
QRvtr4Tgdh7K1W85ovKbzK2KNTWZwYenj2hLxPZXaVLCTtURrZ1WQfma9A1lvar1NQ2HdwXxCY/M
xsx30w5cYxdcno1Vu8eKjc6eYsbCnkW2E23R3/NnwiUOrN/OXgDrsi6nx8iktGlmEqqbFUZd8fsX
fU4XqyLh7QmMdLigoQszXweUR1QHtEP8vUTC9ySqA2p6QHp82JyoKhic4LtsNsFJVAdMY/Xk+X+Y
J1bRjX5rK2VwlkdKBaSKRLxrRM7NNzrnZlfAR2zzKiyDTNAHmpx6IcaEzbTrVe/UI9qtzImNKNpU
HcxlPiJw6dx0qws0vf0xnBbLXNVejWC+A9Uwbz4aK1BoJhxMtNq8qdmIPLYFzIUxYalMQ1q61LMv
0NaEtTGMwqVGAchRAZVtl2U4D8OofFOy9PeVsDla1LwMfY7SeBB8cbpfiOSWH1ZupluLArelMLte
sHesRifZy90K6RioDJIu+BKO8ndK9turHzXZadAGayb8q1SDKiKzupOjycnVVRHGnZY3nNxlH1CY
0NbwO3Ps4iDs3FtruDOTZhsaifcR6iTnJ3+pk+J1DAXbWnR5dsafZ9d1dr/MpmcBw8y+aKzfz65l
KzXvVHdVwaISFl32s7CUMxHZ7GMMkZE0o14+urVT7IsMsseuC6L72AJRIE6T/aQafB7VvX5uNDVZ
NLrmQnXpIQIyXT2bpJFQ9m6jg2M2/7YLX13W3zzd9u9tq+8VVNk/3L6AhyyN/GOhNJTHy262VBPX
eu/V+OwGtvIj1LIbqLjkXfN4WV2ZSftQG7sj7BRUjup+9QlWfuuxjf6huPkXpLn0u1xK6crOCb5r
QS2fOm8MJtJM90skeUvhCh0Sik5OXr1mVH+vWr3xdjKl7GfYo/q5qgz8iAcdlfZycEG1jbq11UJn
wwEjEmRB72Na1rNuHOIvRh58y5PK/UYk4ZRB0PGzUMelzG3fnzntEdKTDEFSE/obKkZmlH6s9Cwp
fzq+fEFMrfmmtcHPsfWNjWQ63UpGeeTFBbyX5S/QRWQvbVlwAB1cZSVs7aiXZwrHNmnWZQ8P6Aq9
uRPrhDFQmBuy4OanoXPOAwMU83RFJX61aOIsWNY2dCJLH4YxPgFnX6okpfl75dxoFNHtMVq71CWF
dh0sIwvyItLdDev8M+Vh4119TBHr+0qmLMM+qFex3UqzUIqls2t36j4eAMpFXlZ+bcM38MfWt7hs
3Dlk48qRD8w86hAtz8tpoBm+J9Qhfw3NLlx6JecAcwCikssd9GpRaH0b9ZyKjMb/yLuoXQV2KG+l
3ECxI0QUW3j0rfmqUYN5D1Ld28APagPeM8t7kygvwgFKomQGqR+Qs6oq16oUqLwF5IuAYgKvqz4s
MNkbKU7yVYkQjNVE/huM/+o21p1uafey8cUcmkVgpcO7W/b6xlbRDRH2Uv5W90H82SDntm6AH60V
JzC/xElifNFsIgp9LFvrounizyH+JsYiapxXHKu1DZIt4/ugVQthVwwOqmGVqMS8ev+NgPJGPATx
HWsRSMFaM2NpXho+UmecJfbiKp+6T5sY0P3y/3HpdEennqLRF3/N7UHa7+CxR9ESij/RlCE45SLI
tX/Z0qTLzjyJcE0eAS2iP87xNIA+gQ3PtvHjL7ta/xdr57XkNrJ06ydCBLy5pfdke2luENJIgvce
T/9/KEpCT8fM3rPjnJsKVFZWgc0miarMlWtRcut79fmD3fWy9NyA+G8jc1hWVC0vu657S42qfCim
ykUEfjmK/DJR9V49IE5zN5FlKwkiURWLPO3C1wdllaOo9+Blhrau9R7Ck9ZxNrmm52eHk96Oqtj+
KNf8P0mLu3vPdPJjkvntroLl82y4MOrUUU4GQ0LFL4IL+eaHFZwAbuk9JUoLQ2zIZjRU5QswgOxa
mpq8MZXWXaSp4XKwvr8X8rCDI4GTqWmmV2ETV27sGAcqgy6ipzmhB5VR4hfnioRUEHfp9W4LywQJ
wUSOV/4wyE8Ug3uHeiwBsLr6UHDW85cAoLsHMWrEdbGyAuRBRVeL7O6UD9nXrEzkp0ovmwtki6fY
c2HtVcOAjK4R7URX15Vukeahex8NunGrO5H7SPbUe67VZiW87JH9S6mzj5epVlyhipccB2MkT9i5
4ckv9fo10MtlNGjQMVtECke9bdai29TRN2rjh5udtNFDytnTqGNAoo6urXOzqOG9ZFKCWlVGxmQn
Z+i7WqZRPZY2UWA9Ds6NjPhhVBvBueXhL8ZE43V1uW5Uv1ybpjLGAKGbm26Y8tYDQbJPAze5ikZB
i34lFyaCdlqW3m1BPSZUK3k+KqAmcMbJWdjEFRWc5U5uSHDONlfy3RVsL8oC5GE+rtu4JzcycfAk
TpMcQoqatjH9G/Ogs2ubhh8o58VRNfdHEB94YNjfw8L9oTa9/JqU0ggsqfKvdVbZOxjhA7gWTf3S
KdTv5lpevCphHpDfKNrvYHkNTXN+aGX4HD6npazzhBrMe1MnFgx1bfJQRBmSpn+1t9PgBxuxDRRX
mkVs+D8Kw6vUiwOemZIMeVzrAAvO2agpYCPD7xCcD7C6DMNRXM2NZSjJVokaqqiRd3OmxmcfQtXj
dBlq5XOrkiGehd6EXZWo0xe2u/NvPzE6O/elUqxjWXd3EtVoW8RWB9BGJik+RZLgDpSNfVh5wZsf
JV8C06muPLiDN33KgsfVq+daPaHh5ElMGYtKPZAy7JbCKeYEC/KLag+isDxTBh4bY0dlkdFb2osZ
6soqiYbqGitqvFPkIgG/oJmnIozjjV/2yqNFkdiyo5zkczdajwTZJyA/2y+SVguXSvbAZRvi61q5
pNyxftQrniBJocgnBa7aQ2pL3m4s5PGa++mwGhAyfe06Tsn5J35zkpNu5KQAwqpbEOCSoxXw1vjk
TWVSTkMp5EL0RQMkLwTh0IxoNEa/RsQawl343OeIvirZD0PXfh4qPXnwJ+prpe+yU58WV2EKJxMI
BOMcdvVWmETT6WpzJVawEHNmu7hSJ07suw2Pu+vv9aEG294XlBPidElUXW0/zU7CXx4DCT36sQKI
pTlbg8DWcSzC4lBnnUMIvvHPdqVpG/Bt0Q1efHvFwWV4ygajJmGsFdMzN0ecSfNWdkPdmR7pyhHG
FkgMkoktRCnraCOMoZLaxf3S9mBodommDUd5UIGgKZynM6+pntouBgmuuwSrEznZyk0HMWKf6/sh
KYt9OkUmQxgZN6NTxrdcEqFs1XvW5SxZmnJVfEJH2IcnlNBiCzEp1ZwpW+Vh606HqAXAwnXbFVCN
uZm1texhYUyAj7aQggMHcPTepq7lN+6CegnpFMZJ+/rbrbFAF9o9FTOZr/10cyvTRbQMN4fVhF2s
Zk5u4Freu7ELMcEJjPEpqutyK8U2yf1oUJ8C0ywffH7Bzdo3iqWrUhTQwkhwKJ1YfbLMVN1lnkEl
/+RsI27zlFLaM7nqeZItFbBuO+GqyHV8aCTg2qKrWzWCl06h7jqLlBC0QfJT4sOsaThG9Jp7nHqa
UTU/1SGbYf79ypdohErCr5VvUtqy54oh2iZWsbAJc4ULr9xyzEB0FTzNuoqS4kGSKn1ZNZSal2EL
R1OTEDokCfCFIvJz5jfELUJ755WZ/YP83Ivbh8XnPDHypSUV+qMGSm5Tw6N6NsNI2zdDou2QYGgv
YkWoflJIuVxYs9ve/1Jm7E55dk2x4/uKRQJ6Z1pRb518OUwkhTqwqL044/zdKeiDjYxYcfATQtuj
sfMpUgwzvU9R2BmSdQL/ECzdkpYnD0GdZy9FU7xknaZeBrdNX3iVGeBGg4jMNDhKGVR3tlYexKjV
VCH8nUa7E6NkPQrYnVwTfU7mEoY1NhWx7r5qLmBoCvDvWvzZDuSTMamumBbHE891PqW6OdGNBs3F
CSuAma3icjyvKQiLinZRaVb9fdy4npR/L+O4X+galFhy3n2mtMM5uVL5s6mbaljHWawtPgx86Jpl
xWmL4khhH4MM7hAHCcFk1J2TXxOGhnydQ2tocMIvgv4bOzIImfvuB8yHrwiK+5+cBJ5g6oq6axj3
xq6iLodaFzu/JiSEV9Bsm1tTH5wljzfe9qlpKDA4mooNj1yvIS8ujBmqqAhLDxGZacPl+TUGi0D3
9FNXVe6z63XTF0WtEWakm7ROuS4bA8mLyRmVAHM7ajp0G1PXbxx4nBFDvi9l5U5z8aXmRUwdORU/
Qni0tCZXs266JVufYBNznqAu0hujVR5z8Mw0qdfemoSfn2rFuaH3F0CSe5QfAkgHjFUeDd13OVee
UrKMX9zWrBaqZTqvKJgNSzR3kye5kYM1xNNHJ7HgCfQHOFvDMdv3IHFgPlGkbFmX7YGthg2enVHF
0uOtZNjxKovc9CmZmoHMApmGB2GRXe/kWONeZujs+6ZzVpXMGNHtpnxaNt1kBUSok1divByICGct
fMVV455D4vLLQu/tRerLz5FF9ZUJJcN2IP20Md20XApmIUEcFE4FsHWWT9LxwFrlsUJfJVZfLZ0/
z47Uq+jJhNBBXj+jqVrdFDiHD2WWlisvtYzPQ5t9sxIjecidSrpAD03S2+j4HqHzMEUjH8gmV18T
v/lm8J595uHSoH0JLCDUmmAJY/MNtfnuklHEtA5sGySxYyGZqXTVvvQot3bhmxxQC0JgSB5PfFv+
UEZ+INEBQfGubr2N6YCwhO8t+Obwj9FKSdlFSijtCAB+HUqIzRMdAvICPvSftSwwRKZqbr3pg+5u
kTpJt2aRNw++mZ9jd1CRIdM4+pfJn3INswtBZ/9mhcVDJ/nhvu8D8wiJN4yQU2PEVy//khV+7S28
jnrRLGh/dOpG1uRtHxTOJz9zu3WtyeXR5gBx9XiJy7Bhk6XB4LBBdVu/lmPjLTtikVQLFSFM0Y4f
Leomsij7lK+a0oxflEliFfKUdOFaec4nathksv3mw7X71bYDmFU6Cs54oIRbs4QZxZWN7s0xgWuV
ut/+6RnDtvQKEneN9tymukOVnvTgmemu1iFbGCxIR4ZIXdY1ItNd4tvbCE7yY9ZX/c60pYM7Zula
GZzjGFftQiboQSCm6TdtoJmbzG0++VZao/BuB4sqHYKv8DLdbKOwvud8eaByRgMWGvSNI9X1AerX
g0N98wWHScycCoVLOoBLj4CB9J4fPogGgjLlKEWw0k+mSJKgFUtsY01uRzl31qCc5S7/1Nv5rTBT
ovFZ+Uz5eHyF2Fl+ySTlFZZC66KGeXUejPLWhUB58iQMj4HzPZSb9CRDOuGE/bD3LBhQgPdn+km6
uA2Vir6ZfO5AZWzBpkPNNHWlwbxOka1HU227S2PWFK5LgNp0KQxWpdz4R9Vpzkrd2HDWT4jDCZjo
O1yxRfgW5T4YqQH6AmEXDcVY4OmFi+g7fvUHm/4UFu3hpUdN6VrE4UutZNWFQCvfpLEjw9dV7ats
p+GCIotkWwbtN5tMyAMywdq57y1KG3U/WLLbyE5cPYhBSOO7B3QRgCuP0VfC+nh0ijHsnSDKF/d+
oFr9YqjUGFBd2q7z3i5eCy1s1shg5lvRNTWTx4+jwC/rjdS/Ofmw7GrKQImyaenxfmlxaj26OpV+
ywlUcYw8/ZFUsLT0O2QXfeeQVsOtGELjaiegWrt6rTvaN851xUIO66+dbrS3sU5IO2XQfJbB57Hk
exhK6nJowupHpz91tgXLT+Q7p4I00wIWqnbVRxTPNCFS5IHUuDuk8Qg48XW+JTB53tLpijT0LVHj
giJOTGKwzSiU6jp+K0VXVvXkIinl1whUT4bS2XMZyS3PIGihRNcKvPE82ATLeM49g/nsHpMmW1IG
YT7nmZwsAmACJM7792py49SNI42nrm9++TsxOeEhBhweD3tt4O6/NessmLKHIP5RuLl96Au4H+0G
fRuqbpJdoFNhRX0mlckl3GQcuYeNlmvFdbRLi2JLuSGG492cush2GVv1Y2qTl/P5+u94hpCcy6BS
gPBwvELKnK3dIJAfmzGyUBnq5Oc8fihLNqCTXO9D24bhrtVRhA89p74OwZR8ceLys+qmZ7ngmx7F
PWrrwJmIcmlL00JyXWsMfde4o7wDK42SeabGsINbxV4xWQ1w9/TI6Aoy0+xLKUheq3Jpfrfz5EkZ
kAmqMllGtkZad0aY/+CUd/H5LfzstbzCzo8yKJqCZlcO9cXmq7SNVLvb9oY93GTL9lZwQKtvMglK
1UzCH6l5JpMFdJwv883sa+uz5cNzWrRK9UiCqdkUcZ2BdSnBRhPGYs9V3bJKb5ZpZUVfi6xf+lkZ
f5f9EhGENIhfTKCBmxbqk+M4arC0GGB5fadTyOkPZ7XW7WfbcRR+sjdEuYovgW9Q3mnLxcHVOws8
Yfdd8SJ+KG0LKL5RmQDhm/AIFXG4JnIzXBLHzBetYXwNldx7phRx2CkQp24hPXVeOKNDFZl6f0Jj
AYAwTYbHIdE7yn5KeVOmbfMGL+pBeARmDWK8ID6ndlW2bfpqJ1tevIcTwtwr5B9O/C8jUn+1eYV6
wlkFEPmvm56g+6AGwykl7LvoA8d9NnSdcFDZHybsSafBEFz0oAX7Oj4HAPWoqCnrdWkgU+3xXq5M
FD/3PFyk1yYc/YXd2qS/p9GqsVGcMfRnWZ64SN2MTVHNg7QEUqHpbbdvGqLXo62kn53Y+t6BNL0V
TqjfMs3/hlh7SgG0s8jBUS+p44NhwZHNPSJSw7Zvo/TRU6fIddZUf5qQZyVBo3znlPO9kAPrpYD6
aa0o0Wd7KPMVeU/nlkwNmGWYVMkd7VxTUiU4PyplNZZglny3dG7C0XFMoPkhSezZlku9SfSXH5Zp
FeEWE1e62fe174vFJuI6zbVvO4LNkuev7SxPz5JXIUAwxhA/tVp8AnXxhwVg8hxoxjrzqycoqIOl
OqqnsXKOekIc13Js5Zwj6r4cB19ZGXXd75y4UvfokAzXfGqCXToQcgFlEOxyzwlWutmob+YAn37Z
9z8ohhv9jhM7tFYvJfH2RVU72bqDIImfy9gbD2QQlr4uGQhF5dpOHgCxxYWpEKvxrJ0bSemSjzzf
VyX+5DsqNDA2IjCanA+nkWLVZaKRjg5NrV91RkSEXh4sSuqapl1EdfMEWVCyE7a5oSrsl0tlq926
szptwW7krJMqeLOrjjCMpQevExvlqk0M7RY5vrPxKc52E2NLRmo8UWCU7jwDxZtOLWD8CepzV2rJ
E4wK7KtR2QN7pfd7YVMSoC+wywIHlewbRwHru6IShhonOTL70dPYJaM28UWWpOHg69l4AI/Nu+OS
wQgo6j81YI/YCEafpIq0Q0cR7rqFgHmXFL39ICNoKltqy6EHpXnqXomVBpxx/KBZxl4SnMAMp/tg
JGBhA/NYFdaorjTfcSF36R49ouGOYZLCH0PJPNcgFF3q1R6kzMse2EtP1c7IRowmuyYP9O6LiRAA
4oY+mzyIuF5Q+SKIHunPfH5MMDpLGN7Tm91MSsrNi0Ux8o3IZ3JvCvLSqwKGsPUweYmBsKjcS53/
KTpIu8prEqbRyrLK8QbDlLPQlLony6KNt7tNNsytGts6+FdcxACnBf1qAJGcLHkXRkvZQMC9lpry
1DtWcWqa+OdVDNUCDN3QMEJ6DUhZ+Nwv+SXicxXL7SbmSXguDfSMJdnIt4niuFRV0vAxcPZNbRG/
T8ezUZo8AJLwoS6kiK8/P4vsYC00cGHoRtiEEpLSsB6ErbYzAo0VtKWhrXJMqlySdER1Qf1tRzlN
V1kxXBrogG4yzAZLzfW9B59XvSU0F5Mt7GDN98abDZjoxJeu6pQVvII6j2lXPzq5mmzrUP/c+m10
9ttvBMHLS9wM+caxXdhiAhSIKhfSTXEFpzI0OeJybmrr0hf9QOgU+ZHelE2EJiz4qqX4swsryh8G
8hYLQ5fqV37vlWUdut5TYZcotYWlezVlPhRBBGlPEB3NBjVitTF4tExd0XSQelAF6WR9thBDak/c
Ou1WUherN616DAQ5k2zGyPPwBt+5m2TCcXuqwkhfjBSVcOpVp1AfAm6CYEk0ha+wLfDNZqN4snYn
cCrrBvnVXoVfaKJwEn4dulbwRZunKINHIA+9eNVYin6oA+r1HcBcz4pvVo8cpxdyn2TPMD+ugUlK
D9NG3W0q5U2LneJUJoF77xp5kizDoQs3ELigsZK2vbRGrlXaxsB0Hys9+5PSCTBiadcd+K4Fi45M
1YORReDlnHjcGo4L4KqUXn20rR67IVnqTVk9e8NQPmeJfcshE77knlQ+O1pnLNthaPiFpWvbirsl
RRGu3Nq9GFnendt8cC8p8vLwc4ZvXhKW+0D2cwo3vOjNjIhNEocMdmI0oo4ajDypMjHqSghXpZH0
JNu6/MjzYyfMvdWmp9jPQDZx0AQgOfqQN5DBNLQqXlEPYb4YcQSBtwp3OBVV5ktSEfsGaCav7Klr
DLKyzTMe71JkGS8JVUpAQpV4LeaqTuttYfhu1ve5DchhnvYaDL84s8OrNtnoevCksVTU9gGk7dR/
ia6KSOUaZn55I5zTDky6Du3ofVT2opTQjZ9v73P73l1B+CNvhbNGMcWq9G33PhqbVbOyKLPfCWc5
6AA9tVMaVtx39KWlXtfRFtzozrCc9tp6g7VJgjE/2dExI0L3jNpXq8jd81RJ85yU/Sv5OeecwSyw
g+EBdn2t765NHe8paXeOlibBxiJstfKlGKnMuptarYsuOkgFV87VAOrSVD+SHTnYHfrawj8tg3jF
+TlAsB11Eyvt2OIF5InlMEagjtxFovR/prnRfslzX0UYXTOu1KWHuwDeqJp02K0xopdGRirMdFL1
QEy9XYZO772VhI43GjwHGzGqVMh+1EWMusg0mulA+qqsvXmBrb02X6oi8Xaqn0Fa3hG2CxOzXFVS
UW5BLvPcsr1xODjIVBjr0LB+XcbTpa4khbp85/DuUk+UfBNN1V6e8Yi4rfdq8udRtDysJGiAXjU+
bQ9ujBDR1JOMTr+G3vAoeuGYZpcCdJ7ogbEyThoKPYtg4kQfS0ie7L6H73xaFYFObTOxa61CU9Ku
gyv/bHRpb0mUHM5mNvz5IXYBU05Osz3W4Vz0h8BcfhjIvFBeFG4ybGdn4UI8grOOCdf879u5LQdG
o1SUF4QJNtR3D5/t0XRXY+10p0FJ5bOsEu5qVICDIWdkf4BsIpgUhURTTLJC4irWjIkHA2HY0UJR
SNiU31dxNiWZW+RpPwwIZzEKay+iH9PKYhqavx48ChBZrEdA1PdVK2LLwJ5ISjULkMyraBjTQ1YF
PxtqA9MDke/0IK7mgdlvHvjg9y9c5uWBm0F4L9af54nu7DPf6V+4fFhqnvuPr/If7za/gtnlw/KV
J/16+f94p3mZ2eXDMrPL//Z+/OMy//lOYpp4P5R2QN/RDx6FaX4Zc/cfb/GPLvPAh7f8f19q/jM+
LPV3r/SDy9/d7YPt/+Mr/cel/vMrtT2/ZHeoZYj2DmztgulrKJr/0H83FFU+s1JyhPdZ936jR9n7
/n3Cu2l/ewdhFEvdV/lv/vNd51ctd6jQrOeR9yv9t/X+2/05zHD07vSQ3fl8x/uqH9+H99b/1/ve
7/j+LxF3r4fxZhRdu5n/2vlVfbDN3Y8v9B+niIF3L31eQozE07/8g00M/Avbv3D535eynRLq3FL7
MkhGcGykdmJIBGx2jH83YiQahuKgajdhFhZxVYkJs6/pluFRDJckkPZOjCyb1nmPmdboS68yqK2q
DekhC2II1Or+mVMwRLZTL86pJGzBt0zjYs4Y6OaB7PsPMS7sLjxRm7H0OyBMzBFN1cOWYeqAwGrI
9k/QRV8h9YivhS3F+852EHzuqPO1zejewFAZn/MUBtLJS4silOTEaGBJwNk8+XS3iWE10r+3AKiI
nDVQy4ilcr+nzjlX5fXd0YVVclUZgQ1PskF9STYiscPJHhwmYqobP0LL1YbvxqB+viuuOkED8vYh
1T1Tdwis4loocXFVlEbbenoBdF3MbrVq2LkFyIZ3s63eAZicNp8hF2RFMbEyc2SJjPphXkss7Xda
RVDTO97XC5KiOYVpDC3vr1sKt7Tv+rPKxuLupo8c0Sx158hlTxEzekHepFB/F6uHHpkS9XfC9Y1M
/dU4dFuD/9sRUK538qtJy941mCSMYvo8XIATcSRHPyRdA6rCzguKTlOYPjJrnxeWf+84SuCAhpns
OXBcCK4IXt1nCOM8TbLGaEnSo16/m3P3rIZy3cVJevw4cVQGf9+E0sOHtUTXyMwzkW5jr1QGWvUx
Qmuj3HmXoEm8i7gC7OWh21p6WxfILHltRucB4dc5Y3QeqSydXOeZ94W09tG2o5i4aaAfRDMSOjug
jKwfxBWCacM+kZKFGEx+u4muq+teSsEJMzKKoxGblRatIwMvQ23Mh3isKdRLK0nKRVhbxOTWYGq1
pRi4j07u4qobZULeqncSvrMHGSdzI+VQeoDX+Ok7j0aK/4TIkErA9i+D2pjpO121v8x2EzyhCp9W
mpHlceWtGJlv5qBhCKqug8JketW/X9e9m1KqR6mhvRYvwrA8lXekTGDYst2DaIwsQ7H+3s7WLjKx
ZtSEEC2cfBOQLQhfDyjfjXEnvVtAL3ICBnEXS/cF75PeLVj2cL1KMDSsVJjRj/rUhGHeHEVXXM3N
Bxt1etDGchBbzgP/0wLztPs91N7ZZFDbpRx8yv6UcEREAVlNbr7sp7fQSDldhQhKiAHibREa1IjU
TlqV8NLaB0oBxnQh+mBPfxotw39GaEHeCDvoMecwz5h9SyFsKZYRc2efD93c66nGcOr9KEefpSYl
k5EbMLnpYfQUAFDb2xZBA5lP2FvRajvhQQGXw5nb8W/WBGNPM6rrcjMugVRZUPhPcJJ2gpM0A6Ce
fMxNUo/TpTDW04i4mn3ElKrfWD3yTbOrMP9dNxAQlXmlWB4vblsPD6Nj3PQ66Z4LDtyHXFfL9VDG
6RdPN0gpAbAidDZA8jaloOTI/VQYAFejAvq1sK7dhVQPewE2Fihk0dSV7S4Nw0nWs03AllOq6tYJ
+K2lGLjDk13HDbeazUf/HejZq9toD/Pi17tjQxV3FcCYi8CVe3AKxzlwctXThbgUDVzsBhCCCk37
u7WkCrovVGOjzZ6QnbrIcE4+5I2QiZ0aMd0u6gCAJWGB3Kx6GENTCNXl0auRzQmqS5nD+yyuRJMP
CdW2qQ6qw61+DkS/r2IPkANMzvpWOMuahhx05MOJWlvVtU/j19B1LMiHYyCnUjygG/LLFpLKuooB
f7r6J3vSp6/x7zWi9pmwZX6qnTw6w/0fnZvSWlUOoU9IvX6axOBYdCN4kkrJ95DQnuTRHrqF8Kk6
ENTkPVGGT52I+sBpraStq2ArLuPG+G4HarZ9ZxO3Cn/k8IKfxLVEyLTvtQSiO905JFPTmwqMlHNf
XKETjC6JWe0+2qXWOfydrTd89yAh+oSm++RzX1VYRV/MEU07UHqyFCNFMcg7ssqtYSo3Xffz15p4
sy8DZDdjX38h6lGbTf7qeamMgnoHrl/OXhUk5K9GZz6JGWFux+cyZ9OY60RrzYYfGp2S66Of+u5R
XCVd/sfg2eZG9LqhcI9eBSSZh/svl/D31WzrgJkiMOKiPjGNzgP3yWIdseKH29VU66zSOpk48f8y
b3b+OTeQUaGwgo3sB9m2GHXvQZJLWOgLJ/5E9O6z0evKD8S1HUMn9Wt74VNsRfVnp41I6YSt/+iH
Nr+ZRigdzdqMjx/WaSD9OvpdCd8NH+KTIlfWvpNy4k/QDixqxHNOAfISw7mBFXDThkAvwSKY5VsY
Sc46hq1rYREoJ2GaRGt4x5pTMzUk6943s024KLKyjkpb2s92MWHuCjdhS3PN3I2Rg1bbX5Y08vH9
Heb5Wkg6ok6Sm2sYFELFiDtYsJJvRTeW8+TiJPEFgG2UL5sUNQvPR23L12p4vnoUuBQt6BeQanUk
zv/SZOj1ovdqwO29EENhp8BjLS5zL0EFtiCs9s7oFpm51roQlJtTNZtAiZSp5MB/Ek2jQyCB1v2D
6HkFBDizRze5dXgE1vjLg10T+EcFeW+lSKsVaUfvXAqSpKKO2ba7Wb8WRqgz/fMgCJHiyUkY/9ln
njP7VBPtkhgIQ83byWD1YBDKtRe4QiJXyV/aCiW6X51fI4VUSJuU6iiKYabfPc3L1iFUDkvxMzj/
KmYDzLj+NDDb7r+j04A+uATSp59V0cxLzQPztHmp2TlDsIl4bZLyu16PT9T69wubjPthjNCLURPL
I9dKSVFsuU2xrOAq8Rv1sZ8GIcawl40CMlv49pJpHINq0rvNtLYgrRIc7VINrmI0yPmPpAk05qJr
kZm/6F4/CQnJT+WwbqmPqUDSAVmY5M7tTFu5jenvU4QuTokFCxdnojxaiUuIxYdqYWcgOylDLTf1
kPbVotDkn6738XmquOqCiYNh4KwiukTZqWbqAeFFUvZoU218cWtNeR5Iei61yNL3oKaUZ7+0bNju
PRfF6RyqMFnvluaUfTWQfN0bWvFnMco2x9XJBqbRAwTWlPtxysOKRvcUfR/U9Z+i10w5W+EbULrz
t77TmvN0cSXWVTKp3MPSFR/7qCuoX2c/pfA+XPUSwIywtQrVmrXjOtuxyKRLTp3ueqhb1OZ6L1/2
VaIcRtHEFQCnbJITXAjDu6FpPIPr4+Al7c8r4fLOW4uCT2kmlzvQO+VBlSGW/K02KCQHRTcLsiNp
Ef8oTLVQJawSUmemnE4U/L/0CYVzaVI5J/Uq0GMkC9/N6JX8aJiWd7wvIEbmVcYUuuvV75cxtBWJ
8tGLl0aQfyeVmj+RgSqeJCn+g1x/e9KnniIb/Q7IJFJWk0deqMVTFjQrqM/Hm/BXihEh4p4SKTEo
GWb1oNaE7qfpYpLrxgqAI7S+7zew4+ScpAa1/VqeLztCJQszcrKjcAZFMO7VgUohcX8UIuT9YJOW
hLjaarW3piq1syUBjxVdy4NUeaypyhHdwrGqhaxH1jn1JPnt55y2VbSzlMAz7haO9jbPYRMb3lQV
tT8fTsvAir8mYHCu2dSQwlSuvpoY635SL51tYiDRM3QSIlR+RFc0wsXXg6cedOJhNokrakZ7k+DM
vA65Q/vgplD+/r7d3VOl1tztHbCu00sQTW/pMKin/rZzpfpocPbMYRtQ66Palzuz84adrdQ19LSY
YtXUqFoRfXEprPc5YrpZkUQEiltUa38E/9zU2d9MyGRqPqNA2ikNRwjRxK3ngrqa+pUsqXcj5S4/
h2fHD7ZxmtGYjfNzshjWtVjdKuDyPy5txI6doO35l2VzSl922gB/I7wg8SpCceaT0jgdT1odkU7T
yz4p9gukyNYrRGfluQqRDLT6OP2UukO+tj3KyzliQ/Rcygsrk5WVMyHzkYJOj8aE3BRXwjYCRAdW
PI2IJvt9JbrQpDHsGDG0PN304M26vcye+QQvdXNT/KS9qYrhrroOxZvZZsqFd65ydytMHUWXsMxO
lK7aYPd7YRRNCDHE1gTQMfFcN7e5MZ/C2s1uoDMtjooGRZxZVToA7rlhEZryOTFAs1Fiugqh19zl
ZKtfm4p3qAoNJIcnJWbqf6mudpv6qE/drgbBSoWwexKjpu1/6QZnuIipIGCvSakWNzFm6/m20c34
UYwFUr0AgRM/K47ivHTID8Pw4pjScwBT3g3AZnXMXBCpUy+B2uB+1TgxIgRKW+3FQG945c0p7WYH
kxb7kcl5Hmh8aS8reoPgBW7CFxybt2k8gCmzr1gdEbki8v377PuYXwLHkDRlLXmeu3E6Hx6C2Muu
opENpKHGGgFd0UXQ+OdAlVdQ08iyt5md02kUyYlu5Uc51HO/V4l6Jbt6vuqsuyZHIOj3gJhhdETt
QsmCjEmXNiZM23vuY+5TBdWYiZdSnqT2kOVCK1jQWs79eRjhQggvRX+o62JX6RQv+9G4zcj/w/Lk
tTdXU/m8TVdadA7RALySU/5pCd2sm6I+/IOEwzTQ5nVJBQNgUqLFa1eKqdMPHXgCIaDdd05t3Yap
oSoXFeCS6FisBNbNTwzrZiiuta37yFrMNl2RlBMVTkdhElOFLzQ2izpVfTCKrCYGFc8L7reZbfNt
nJaK4xZumqPjW+2ewmyK0+N8fDPZcq8SvSEeOXVt2Kgo29cf+laqniLd2nqyOoI1ab1jDMJ0GYiu
bkXruPGqnRgNiv5L6E6petA5LwWfXuEFtwrE9xwIEa1g6aL6P9LOo8ttWEmjv4jnkGDeKrdaoXPw
hsftwJwzf/1cQrZl+/nNLMYLHKIQJKslEihU3U/LNmA5wq2sTlFJFKUWuEdZ1SoiPpXsNdOD9sST
KrkMQp8F8jCkhrXsVeimsqgq4vllNbMBdgoEt42Sr61V5CgtgAO6qQs723LT1R85bOBODkjga2iB
3waI/wEjcFja6HWf/+prwAlAi4W+WYLKO8vHFcm77qpRJ/22mwt5JYsQKapbuwy8EgY6LQrhVotO
jxuAm1Tjqn7Q3SZ67ePGjZ6KrG1eC7X9prXhxrHL8r7oVfFEWjrhkVXNSjEM9KeBaI+Vb/beVraG
Bvt9VEt0AjDoPKL8fRt7hEnFc+cKH+IdKeB72SjHR+WXxGE3JC1BEb37lQLheu6tFID9J8Dyqmmq
q4Sf2oMsSL5SzeChN7vigWTOCV+SCuxy8uJk6SRsVzPDAIz6q3/T5Vs9MM2TsMU3L0WQbOi15Nzn
3ClZTkLHJxrx3M6FbBiyzLrxh/S5scqfpnlAljnFsbKi5aV/a/n7KJiOrUSUzvB5eXUtmn/YxtT8
v/pdh0UR3/9caYaVkfgxsdIexJ3RIGN4zjkVdSAgBlHIq67gnGQh6381Ewsa7oLQO0j7ZQY55K9+
V9tvfQpYHRt+D980tRQsMnjh317pOkRe/f1uMgPf0MCybvFfO8oZr3PLfnqgmOuSuwqkbjQClr0D
VZpvbVxszJktLeugTUKChwlovNr6QUfD6Lf6PLCVRjnmWlSOHe2LolfuCRw0H7s6+6LkZn+QNVyu
YsPezFx1fG8eEQ7ZhXE+HLLW0VDJIVNjtCKBvmkmztImiy4zgVw6Il/LaqFMxO6W3XSDz5bvf1sF
L0RDh2SoaS1agXm2MdyxPcZx7ZKnEvp7ZSa/MimOawKEgqnyiUH3g7O8MgVPm1xroSP/2YDKGN5j
z3yVdmtKIzAUcxct+V73HCTJOdLcCYBDDILbnGKhIEtu6GVi2bcaOTDwviQIk9ymTZLf2kN0Hxpm
uo1+maS9tKqgWPx9OZDRjpUP+jJatv/W6dds0vbfpyw89+fsTeFvCXJy1lrvZsc6CTtAC2QaFOSY
LEKrC75lhHmSRPSdv8ybDhvrddLyZuVpTnLOc0iCwP3EbrRK7WyxRltZXVssSd13OXxopkNgEJ69
qQJSiezaHla/GeWlLHSfAPWu0T3CtYjZJrZbTIdr8wjivl20Hh8Tusmfrw0heFgk19C8VNP8gact
t2NwpLJGpoRxW+fTu6zJoi+M+UvTV2tRj/mDtKkhIJhqcvhxY/IQzeaoNlzLNmM2gT8R20nR2+XV
lqaNsxg7gtWvEw3xh6ehXX6ZlXSwPWly0ULOIW2ZC1vWS4ZoI20sjsJlKcJmB2fknBcjEh/ILD10
rjUc4WYeo7lGmnz5MELh3wBNm1ayKgt8+N8IlI/wTtItqU337HHiLQdJU0O29RayQbesAEOTJzyM
RJJ5SDMOhTgnRMcbxRSemrkm7SKwjFvWDntZc9TJIEpRjOXWRnJrIY2XolbF2RNIhektpDlpC3pV
PxljtKjTKlpbrlKewsLkdBY07y6xNf3E/9sh4NnWnjuLAxS1M4KvY6EtU2AoJHN3xj4zwvxzUJK4
6kClAnakKOt4Ku2DAaFk79aqsbVxitx15EOuQLCor2YefnDCVX23oy2KGv6G+0y1tcmeu2tdYS3z
0sdmta27yFmbH9rG3ctWS4kh3icjX3G0Rq2dSizkTYLEzUoXlXUgbf4bSIWABAoNSe/ZdC2uNgtG
+y5XW/LN6SHtyjAWHSzrn8PI3fz/TPevV5W2+R2y7xJrn0j5aj6+bOainU9eZUGy0Soi4PdwNcke
vhi1TStU/qBzX2mT42WVRNAH4t3NG1m7zkuWTAYLZJuTLrVvCSufZZbTp7JLSBa1P4Gyd881J2xj
nZW7XKjhKesbsn9N3brHG4TylOsBV0KHdIEshvlpMNvHPuYbrAz10uw542SXf3vhq/6GWpWXo5uK
dVUapMrMZFWhmxTyai5kl2mms7az1zqc0u+TKMYzdzQw10PQfZCssi9Jq3z1gRttyS/vdmXoRcjY
qB8m37Fd5tjgd3I7fxlIQNq6zjSuZbUemm6NUFO2lVVv6qOVaurRjay6YoZfIXRxO3KrfPEhWZFu
BHqrVFXliP4zcc0Z+LVSdcTzoGU/qtXsb5VVN3Y9UGTdj1ZZTe8KYz366rdumlzIr5aK6lBiEOvb
ZDHR0T07GEtDsYT/zCpVOvUoa7JIg3QGWYhvUa9n6Xqwb4SFox+3gU46jKpfrubFOokxZc8hEIlm
ssEQmXFp5admkKI0904qU6wL0cOe/dXslqZerOSMl2nJrF2MmaesG6Rill3S5XszTtEJRC52NRF/
/qGaQBiE+0mZenM9aUG4bysne9Rj/QMRz3Rb+D5xOq2fH2XheENz6J2zrIx1Wbara6Ou+NrSrJBY
Gtqy3wE0fPGykmRCtxILV9jKqZkFQzgN8M9ZAm3J1PTf7EWZ+caid4BPhk2L34BuchQE2u5m6lC6
5Pgiem8FjErLdD43vc+DLi7gxHfkZbR908GMyN3PYII+a0VXPRr6GO9ZKmlrEM/955jlcaK7nw08
dZzUFiqxsEJ7MCbnmxzHPoDHN2kn9wMZj5xHtAbP3dC8IMnU4dHQLO0TGaVodxIiciO3jrJI2QoF
dsFjat5NyiIsSftUmxKB8Mx2IA0Xk30sXGslN6FONMu1Zf5S8xr1XMeRes5r770Kfe1G1mQhG6PY
W/Tkxh2vdl0I49AW+lQiVanW7os16dPR8sJx0amICk5A5tauGJytrKaK+dyJfIkaK5oYM7bG0KKA
T00EB3kVT0FaL+Sl7ztxvbg2qU7DpqXSiAxnyG8df1wi+7cwGsuF5jgNh2gufLww2arS+zc7t9qt
bEB9y0P6JMxfLSMj47Cogpq/dU/0kLwMZuxONItazA+cw6WYST6X+qVTy5GbhtYXQKw5ZlpGRdfw
3DS2n4GNxihcagVXMXquk9g1s3ZPTbg8T/VI3zWpEM9q5/1oBX0X7cceZTjWCc6CXDr/Y7LjbRUZ
xncI+zd11OLkA9LA9tG7sWo7v5OO/ESU00L1s+BWVn0tCNalCprMie3nepjQR4qnT5bnFJukGXA+
unb1NtvzUoyfSJkFy8pXmOOdZUmE1D5Xh/DNcGJgxm791I5QINOw+ybNTtoH20IfFma6s9ij7SF3
Q2qer4w/q6My9LN8Ic2Xy0v3gHArpMOB5/4a89c8l94a8gLZ4jqn79r3NnkQ2yqz+4Pi5z2C90hZ
mb12btEyNxDzxSZbY3XoD7LIq+xJGXx7G9eR5R2lDTQIMTSiqBZyBEEmIe7pedYym+KdxvlPgfgr
Wt/kJBVJv4l/JXPxB7SnhWw1w+g9r9V2NzWaIKthHhEGDSdBhRWSpfero8wCA+ljEWD2mW1sHIO2
7FjQFCxCqoZDjK1SxdamgGcG7Vpo6sr3m+9FgStfSUp0Asl7IbPip9g7/1dk39v+R4MUgL/YZkLG
Xw1OZpP8ep1G9pYq8Rfh+D/n/9c0V9tFPv7XiMyErMJvl3cTzu8mnOWhZe/rezUD8eAbmb7QlLpc
4WPI71AYy+7s+Yr4AhKYrLO0yGIKUJGresv+raubNCP7od1lyK8ZhnJMuY157VqOlFMbjtqdRnxZ
0mSkXYDihWngRg6DaDNFpu8uNJ6rx8Lp15qsynFpkeQcZ6rGRvVJGyfNr2sPIRGh13cmX518X5sb
/tRtrw1u03a3NU7Hy9sw1FkETFkh5Gzfp7idWhdHqTBL5z6pXeNI3MtetqmzKe9tQB36yOporsqG
pmj7daW57kpErMOX7OC8RU37rAZtX/rwRz1bwHsOchbuCu09ajbXdmL/mhuoLkfbiXdO2JqnxswT
nq8pR6BarRKiA9ngFE2GeZJXjl/pN37TPF76ySF+n3zNvGzapfzTcXwzwuYnsWtqPVxY86yy33Wq
OS50tIt8f3lJDVZGSFbWqp9PG/uu9UnBK4qdrKJ1jhCwSSqSrDopqI+qfUQwwLlFX8K+FH9VZYO0
dW4UbooxiCAPEvunR32yQN+mukdjrroPI868jEKQ8dWPFR8zBXkmv9tkZ56CzSrpoXXIquwnxzYR
aw8DB/Nl7F/z1XXQbIuaXGwN1fNbI+9+FG5r3/YsGkiBh7REMtXPhlmyvEQIARynGdV5tYFdDnMC
zGCplf5KzvDbpZxW9pYtHgQRfmhII00q4lGIbyKJWaRowjeReyBlGidbb6KWXvSpurrUyUJ1Dpde
o+tDsLCCj99aTDkon8dDPWf7TZ4gy/CE9YpRecrtRFYh6ysKMy4UZJg59QPoI7R9PBThISTPFfq8
vo/SZOPj49xFNmlVU1Gae85srZ1v9A+K3pNlDRV5oU9ds2EDNX6K8SKQfzq+CR8mAt+QZlMl3cWe
WdV0sfep+M0u+0+Ek1z6G0mrHFFVBMkygE/qy/JUzeq6Scz2uCnGcD/N2ru9jbSAhoDepp7FdnU2
Ljt+UcFKtvqgWQ+eFfOAmseW2WjdqUq4a+e+SB84e8f3XkCYTve11emLuoLaAwsOGQdT/6xrLfIY
fheCMzdIcRW1WCSRG5+6sEgeUVw6l9DE3wmzyjaWXysA1tzi3SWTGf9RQbIfGu0c+KOamB5J0ayO
oKsRECoRAeqd6mLyrQBAESf51VGrFHxpKeHZsrPsIxtkVRaFTR6756PI4wcz8+XaUV4pM9I5779c
p5dmOcnV1gfhp9Z+T4Z82lR67WubcrJIWlTYrq0QIi2X3EdrllFzkxnF5WFode7iqRslGxxI6eI/
RhFLFe11V19dJpHzXToZcfeqKXq1i/QoPF0LKyeKuh+XVwt4pPAExxKthCk0n3BJ+jfSdu0ir+rC
mZaepimra4M2OgzDa+pvzS4l73B+sYtRXuYVkR3Qm1Z6Yvz+LnQbV1xbtJ+dKu73vjd2e1e1fxTS
Jquy4Vr9rUtUKsnit/qvaZTJM5YeslpL2Xod/F/nsucXVpoi2KHZfAPaY9qGgx0sqhmh1UD2BwXg
FKtCcfXbLHBBb0nUVgw06hhzvrMczRBnr1eNKiqXjFFz/ijjJG5lF/ADIWQlBJh8vzB3Q2LbrB4r
5b3vtRsy56Bxq8HA4dfMLp/t5VR+02NIHWEUiFPRGPs6aDe90u2j2sw/gtSpeUrqynMYGeVqqJX+
zlLNcGvD1rh1kJ5YtslYIG0ngN83zee0tqNnvVDsu5xE4gzc27PHecxT7u9lkyxAPxDSrNboBtKb
dcV9XRsLNHe/lGgFP8W64PmpK0tZMxEzerIHfmRO3K5G1torW19YShg/+kHbPcZDGq2c1Gu2SWp1
j2qeR0fugC+yURaD731yWC0eZA0ch72tDXI3IxW30JLJnHky1w5+TDbVSbvFEXwc24YDvylnDTND
fDoI2cSczFXIJ2u7EdsygQYUhkrPQ/inEo8UxtGSGrCzSXzptaGsi8/IvNgglvECKGnAKdMQ38lI
K6IMz2WTxncyCGtuq+eabPOj6FyriboYG1YdttkUHBfG6oJY/eLBzo38gbU0yRLZlG1lVTboOXnC
UWSfpKk2u+ogGvvp0n8e5CuzXKrPpicZuyhZ9kbzEbl+eyu7cJLhnJvJWl4HaGqzVLlJHmrNWMQ2
i+C4CDsTVHDi3bipco4qX2GzRODnCcmy7pT2Nef/akLSigfKc6vb5CygUVRtPU/T+RC9elmaAUdk
88M0ETFs4wjZn7kmC9mYzz2u3f5329ihwjfUJPfGyjq3HOiE7KkdcCPrMUqd22EIyjMaJeUSldb0
y//dI2WO4c85Wq1Ek0TP/V0ZJ81jPSpvHu/xkM+1KmuD3dQP2lJRjPpRz4fmMU7ehJHED9JiojGC
kqHZb2RbOLr2yRjgJPl1c59EgrDm0jixN0WZO+26j55HdmAq0Vtju/qmdvXwJo9V69RyM7B6x7ut
eMxVpOtyOUyusnYKAiBRfXfAYU6ILU2NeB5BL12qorPEc9t59m/Va6vs/K+xGb6/HczbdBLNQRau
CvmAh24OyvGnTV6pLcQLXMEepyDZHOA5psjqqpAlVxdjO0eTRq29Sy192k8FdGwJZW9RQOKZZD91
2qTsxq4lVD8T4bta6kugn8EHgZOEg4XOs7AjJBILYnDiDrCrHp7MXhGnGIIMyU38TA6pX6wvjVbU
2DeWr74GpDRw1OO95DW3CNea2m2HgM0qdyf9qQyM+pbjj24hqwI4+F1Yx4j0VEq71PVXTRTto2yr
ACzEShmcZE0rxmLpIAvErfwOBo5zO8ZKvCQAAHmR0RqPXTnpS+SWgg9btzeslMzXrimgiggIWdao
BC/FLAg2d5Aj41mYpBogOsmRLK3Dj6k0N9lom6993xfbLl4HPujviYjh6mtYonM4NpryYnX9R2VW
8VnWVPFSt436TEhde8/h2jFJcpS/W4+TTJH4S1kVWZ9uCQW21sTpvaXkx9+UlZVNRNkr064g6lok
uIbUuTCDAebUr6shhZTBZqDfyAZZaEViXfrZAD9ugYYtr+OTmkMU5I/aGgKEF2zsDBWtwWnZGVdj
fHJbVXDHTLQHSM39Mi5qhw998he1XRnguPRhWTh+fmu1ZelcLlOvyG81x8QFbRcQGZUvrQ6dG4db
jtTQQBj4yFMq13tkcdqmfxTerBmeGtGXxPOWuB7b72nU3RnAqN6nkR+MoZfFXePGxa7rLXyEWipO
elSqq0DjwB5m92c5aHRuCihE32yzTxeBmlXPWYfQemV73aLyUQDnfLCDKMpvrh6NatfEVvuET2LW
GiO2XbZWeeBzyGN8kY127ruPfDCySRbInb+g3+0eZU23amepOz0RZ/PUoIv/OZdsLJXJ+XOuEMET
Q9fcozEPlnNF4slPUmMl3W6d2SaoG4XND3/db/VuUJxl2kIcque1dSNgf0zwYHawIsynRIvsTdll
8bqZ19pdVIG+VbgDd3NVHfTphNeac19qilaIxyG+lwPlZLZZ3KDg0fPMox2BoJJsrdS9lXOp+vDv
V/KfCz/k0aP73qXwRWMSOhrE4abt6nYhW9yu/NEsq5c+alprN8R53FwHRwU7Cx9+0EIbdW6jFTFu
t8JC24wwVs4CE+6vs8mbsedqoI0hskxcXnqnIcG1ihbtJxB5qqO9m2pAmHHTepvez8dP+gR76qe5
LSHtSrNq/9P8R285STb79P7oLc1BFH11c9jGg+p0O3ZO5jaGRv9kjP6XzqrGL0BCHhQARC+GiEyS
q0yVzM2K7U87TQvZA8zipu9csjm9oCCgvX3VI21Y6pzAH1lNQl5VlSY/ynpL3Hg/c6Hc/gtLa2S7
cuN75hcndGWc915UqB2VeLVt/KnbCs7O3q5b5dB1rlhPeV8/ATbv4crVw5e80ucbj/Edx9AW6vCi
zdzpqSOwBT6JSozX/KmZFeEe/7CjoXZsjEJ98h1YsL1p/ugfIhR17X+1z/27ub9n01/OLz/QP/tf
X9dnnr/6y/fzZ/9/zC/ffzW/f3vM1wMHKE+6a34L9Lb/0kKBnuIEfRhnQSZdCPDfzHa4DMQX9NO/
DpFh74Hcdiw4TXMHPSjaeI43foLXBoqtUl5tAfO4nO2IF4+fIPIsjV/2jES7i33uPzlGt8N70ixS
BFduayOuqkWSKtZt2es2Ah6dWMkWWciGa1VeVbXOkL+a86jdt8Ew7K72UetNPGWB+oisM1ymNBbv
RVc/O5yqfoe3myo2vLF26ncDGjXLAQzLJincCrQfBXpa1UFW5ZUslJ7jct9oakgoPJIUUrSKqTnK
Ii7c5hjOhax65mAuQbw0q6utMlr82LLuK1O00Q1/WshxcohsGAuosuR0VuD9bfW9m3Sk3ir/OXfM
8ND1tnaxjxGIkyGxkNNUUSRhb2Ccuh78S5yk+9JuUVFPiObauhnC3bDblQOOXvLmbFKRJ33m32XT
4xCyvXFztlv2+Ig6yPTooF1ASmmH+OJsI+1mRNiVBUdokeZniTuS28bHZnBB4BKWAfnYrcqlPzhk
FCTiJFutcM6zIkpsrenB9NgC4pp3wywmm6Wu6u5bFIyvGlzC70l8Z0My9BeWRXzENOcJgtVftwnr
FpETdtCp7SdBhlu/RXkuOIGAmreYeo+ULySuYafaAZEBGmA3tSz2sjbgGjnLq/Jcd+VwuVZ4xq5M
kfCZDQQCkcNP1lDqk3pekpl4rLJiyLdVN7Jk7qp8yeHkcDRJ28pgQUH60bsPr86XQzEa8G4LZe2r
abiPtX56qM0I5Cxgud2gmu7aaYJ64wwoxmqKP7w08Qx8bLLgRkTt8DI6kbZgA5ihw0DrVMY8URDA
M9JwQKWk5Inxq0AE8keV/VG0V9wSHj0soBNpUN1zbbdL1iKcmkQat43YRxNnrpJnD/Suy1bRoPNf
0u2ZrpkTS4wLfm0VtXgrlFlDvI7dMwdu1a1BdAnaUEpHvmQQbJi8WZQN2RGZ44h7WbC4P+uqBsrQ
h112sYMdMJTiriZy+z5PSEwJxQR2++cQIyx7/IbB29U0AencqToO7es0nJMibMOT8TK0Bky5TKY2
W2keQsgVwTjHeBL6Kyj+0leb19wU/skB5rmQZjUWKGgY1psG1ZLzfmeDBDtxUzEOxZUi5nBlNbup
4spVVm1UsUfKM2MzdVp6dmI/uxQpUicIQ4PAtghFOeVEVm5VHR02s27Hc+p3Ftk3mv0JRPOmMPz8
W943b3mlDS+GrfZrRUT1AYW3/pA3ebnqRds8dWXqrTgiD3e1Fk4v+BcIo/Erki96bXwJnPaTQqwJ
aYLUVN9kfZP2j0bWGE8qsVP8eaeXDGWeu2ByH2Sncv7KkPOgLewQ0rLI2q2iDvGmNOD3kfsyPOud
e1B47n62HDiY+kBwThiiOklKJly6oW8+lyMpdLmdOPcDZLHbXiMOYCRS+3OJ80137eIV8n6y820/
3NaN2bzPR0ayAyq9MHDHrNtXnRCPIixfWvyuWx9fwK6awa+Nq2lPc8TRJq7scI/oL0mQwKyWiH2J
j0H5Xgpl/EpAKXc/8sUfAtcOd3oR6jun9tT7xoftDXhs+kr8EAAt5UvlOwlxN7W4821kq+vORnKW
UIcsr6NbdyZIy8IbJ/VA7E+6GefQiqvtcuUAmXYavlCXFnPuGGh8xLZuYLR/zcNnYyGEirxaWWTD
3p9sXIt/X8q6LIRhDHuVNJL/7KQ2isqxs98PezMqmYUAxoAYIVAJKkFmeqh1J78KzfuiGrq7yP0c
GTqy6kkaZAd/9B5km+025n1QdOquyohJ7UkpiJaxGRjrLrc0zrDmug9ldsmtOQf7RnfXgPFYONu0
hPI3FkLbTRVH0iSz26yDNU586on4bwQsu/aurkPC/tX+JGsAb9u7wnLwMGexWEubLGaeAloF2gkh
E6aStsYTb6mmNPtLD/NNpP4eD8UES7Qjdysn1gLtmDn+sRT2Paf30TlRXURmAuc+1Uv7PkvNZo+m
driQVd8exBk1RVx4nTN9rrV+PwgiXRQ3nnaNYhgbFh3qOwGI4E+Vm3pQ7vE8dfeDXcZ7xxTuwvf8
70YRz0u+WcPafLRK1iYN52aLAYLys4ijZFV7Zc3rJwgBECV4tGsWLLZNyrqaVs5tG6g1J7Z5d/Zm
uQIQseNj2xIlOBpK+ub7yDbbNqA6y4IuQJ73feHV8Qcqfv6iSw2EPXqQarFTC8QgIkIz7C59AheL
FlYb2fctjr/1OBB+SNq4tmnKmmwMAg92Vib0245F743f8TE66nyPUK1mZ0x9fCT9m1uRNcRnpBZ5
LLILuB9nMZPSL6ZH5M1U3CMIsg22Y8JeGbQ39BNiMg75UduAbJvALr8a6nhTZDOE3zPJGG4nJA7S
YFxYnWY/TxbyuGFbsan2KzKkRbxya796IwIJZQg9Bz6s29VbkSzYC/lvo2rlB1AiyVL2SmxyvvXE
QXZkHgTyZeUkGVhUUXcns/YqftNWhRRqqbw4gUtSpIt3Ihfdo+krS3U8BOapS4oQzZoh2wsklL7o
RfbVVM3oXdUIXwwjB11ZzeLcNUkmAmUtUBepX52kXI8A2m9bTlnoC7Wvu7Mzp5HJTFqZcUssZgcO
v3tw5nRcaepjHzpL0om96yTF40Tu4h6R6W5RVnG3G4iJ2yCPpJ7jJgzhV2gnWSNSlsCUuYBc2Gxj
+MQ8IX0jWpd6LxZKkVoP4FjEYhws71PXlmdUIBx/waPWmoG2vOoxzGIyR8os3GR6zpOy12OF4KgE
TVcR2SRmNPYRN5U+rXwSrlgntodLtew8sWlMgEwOx9L8GaJo48Saqu7VuEZnC8zoIhFeeZRFOh/e
VHzyw8UYZzvoNcZBNqqpAX0EH9m6NBHzSByiQhrDj06Jnm4sBfT9SBwYP+PcuIs6V78L8q48kWAI
1fWnqZ6vGgiT3jDat1f7ECvG0qq7YqOFsQ8nGsHO3WU67ojE7ozmZSo5MZKj7aGu+u9aPcHWH4L8
W3qqe6f5psRmuzCccnx0qsnlf2r0e3a27qpv8g9WABYqGhwhd2oWcBJGip2sXhsuVQ6vYrfOjn/Z
B6NVVxFc7ZXsdi3yHBeGkd1Ji+GkhbMaRq1dCsPN1oO3V4XfPcgicPhoPdGpN7IKqVyD+AuJZ6i7
B4Vv4QOYy2zrOw7q8vMoaYOmSfa6Frl72a9vSHyJJ29zGTB3y0WQberJG1dyVF8Z3UNVqS9IkuYH
aRoctGa7OjrJQcTu5aiNBLuCE4qT1uOIGzWUK/WqxxkLlp+7p3hX/NTfGJbu73Eraw/aBN5V9hjs
+gPvlvpYq051U5l1v/EatILVPLqp88LUEXkR3qlsyPdvXfMAlQSEK1oCK9OYIVVIE67AwFY3+C2d
N4uHS1jYxksQatGhJwZtWXiW86YHNbdCtYrYZefmi+khf5I6wbLJiZjXNCe+qVNdOxCfFm6jKOrP
edMUa2ij6gPeemtp1HX0UpahBl8mhUtvjZ8UBCG+1F10U8S6zrPNGbehN3nklVC0ATdnNxsFuxu8
8ZYHWD8Z3z0zcZbN5E63ZdzZz2FirYNiwg5/ZatNcFPNTB/eM4FXugPr6uGJQIVc5whkHj7mhIUF
xVCc22Kq7r2g/yyHF46wVqkJll1weh2H6RFns37juoSat8XQnXTbztYBartPZqmZpLBm4efaQj1a
bnmq/ibseus7kINn04rz9zDPy6Vaa+IhG0Z/I2fs2XpcZrThtp6UtEd8arDyp3IYTEL7tfCzGXRH
EQs2UcyYEVXxVePEa/wya8/oInDerVDn79Fb+kFPA+Mx6AnD6BP7vdcJZVGgD9wYUKQfVT9hFwmg
YCrUDEGv7BJF52dGe8udo13KKDqiWtvlmH14ThkiQOU5y0qrxM53qfZdAiyp71FNxl9DDHVjbEMF
iXDZOsTs0AJCspeyVS9JardJLUTbz7xVXOGsYBb7H0mw5uGvfZSt1iDalaoHM6yT86gY2ZyqNjzN
EWZFLm6q2hqf2esXe19EwVoGlv1pD2e7DET7016wXviXXfZXhqLiRDI1d2oS+ZvU1QIk6PXoOeh0
ZdvG8A9sL4qfe6EUe0sgfilbcy1R2HeMPJHmVtcVqKkPyXHS5kOcpv6Q4R6G0iX7vgdTcI3+kDbO
OzmO/xX9oQxGspc2GSAiG2qTc4Ga4FBbB3TsotB2dCadY2QlEu+lw529FhaSJ8V7g+L1SzUD9HEC
QjibuybfzHjT5kQ1Sk+BMbbGSV6J+Qqg/3lQpmQvTVd7nlnNtv81SjZwIP5jqNeYv40SwfS1mmpj
JzQtOrdpbK9y0n1WZgFlXdpk4ZPasBOFi6oVSTznuupaFrjk/pHnZSy7Ke74H/4agjrY1i1b5/bS
T87leSRNNnPiym9GRfWslT0R79CadaisOiOvdhWg20Xi1gGCm/MrxLyCnFvOcxk9v4JRdPYq9TT8
Tnrr3luTRqadNlRfXf1bkUfDh1lk+pKPIT1ztGzuAwTCNgK53XOgxSYaabW9VlKXnaXWZS+W2pGd
U4p2N8zVzKxAL8dOtZetwBw6QpmC/jCqYfZituknN+qtEznd2YsRsZXnV7VvAr42asKr1pNavBPD
B94oMKJTpLjpI5lDZ2k3nTwnQoOk4QlFpXe7L1aja2UvyL4bt0Uf/hjupSDGQijqJ91K/jncJ6jl
3Zryy3Ag7Matb7tiaac60Rh66C1jF29PrI/sBZw2eq3bNxeo0XNT1cqdn3CQnjrRa6sHzh4XT4Om
TRG/DuxaN6pdEy3F32ThKla9FaOHwpxeBaehQZ19gA+9q0ckkhR/7FZNUJgvU2h9LxLUKcrkntRk
lthzEgb5GovIyk+ObgwHqbQr9XhnE9935DjMnxK9v0xViWZhn0YeIaxVe1Ml5UMEnVrdkhPQ/FZF
O6a9QSrqoWzV/BT8D2fnteQ2sq3pVzmxrwcxcAlzYvZc0LPIIlne3CCklhreezz9fEhqd0nVJ9QR
0xfodABLBJHIXOs3cQXD0HPTlWGaKCDOhzRt3xPkUvZjV2IcODZRetZQHF9Gtt1uZFWOU+eOdNRJ
IlZGdr1ANVQr10hA4XXG+Dh4RBEio37FgbAkQz6KFWikOaCA4Daa3MntwEvtWTTJIhZx82oalnrj
DY6ylGf5vt4uU4FNtOxVX0fk/V4JtITHNMFJDY53w+o9Sldj7RU3dahaK8KawaZLeIOjMdBZ8BjZ
gdnmtZgj1F0DyD2CHyJK0pH9j4M63RuzTM6KtbezaPqK9zsaZUuij9GT08Qgs/BK/Z7WIPU861sE
DIGwsT09GBk2tMNg+gdTwGdDKiJcKzace1Hl+BVNhJvJpqOPKL72zMKkBn2kLbFN2A5eYe/hblun
OnTLlTsm+muli7P8IDMMdjFcSKzheJEW6gTUIPeisyxZdflNUQKbROAv7WXVuBjY4y6eEvrcDQob
zk4V3bGz6v4oS20W/SjZvVAOaghUnAEfzZ+G4o7eX3vbbtZVsQoCkzFps7gN0p2LldU1bdZzg25L
PXqVncUMF8nDxZg4yaNMftmK+YWlUnYru/APyFY6/hZb2ckSJLleqwxd5SYdSCcHse5fMLETK4ya
gDaFsNllmzeXiLuvFVUnXYxL4bW99PR615G9XcgRHyckIdJSrj2UoDT/c5Ew5U9xQkR+5o+R7fKs
uHPMlRtjRy47fro6H2iew0gt7thKtE915tyGYwcSZK45WvqkqKF7kjW7zr956azJMabdk42jO16T
xXQUc7UAz7woTacHOsGZKqI1S913u5u2nrqnuAvGZYpP3l6eS8Qba8nInHby3EFlwh77wNxe/wYN
hRGvwzVBnuuQ5Nq0hppsZG8fewLo4+yvV2LBWaUWFopdXzx7VrSbVN1+t0zFWiWAHyAPBcUj/MHL
tR1VjlXMfv6oDllz75j6F9kurxOONeqcbjNdrAzudddMzvvQmhqzbVOdgzB2T5YuLMIQGhqCTTqs
6gFbydIJ+gsszP6izPT8itfkpLpAzv5qF7oIViQuBSs0RsgOX2iYVWQosMxNfqEqLsKu4znDrOQg
21IzjhbMmGJV7psI8LfGKn5duvq4j0lsPvb5dNdUPT5BDbHA0a67R8uGjIhDwLGfa9emADWTCv1Y
WYvgq+FlnvQHWR29KFv7STBuvBgMotO21iaTzB018NpFMRcxj9+YVRfMSxja2pndo4HrLVZNFADC
mXG42hRvU3e6yQpbeWuYUkXKipyt9Q6RUX5dICLfmtTdYaKWP/GSqA8oxM4Ou7SjEfTHiOuNqj2I
PsuD1XgJylI7hCyzDwY8GaclQq4zaS9EP1T3mZK5u2CMhu0QJeNjqg9/EPq3/ogs5hH0El7ywkw2
DsiLG4Lp4QUJXORkrNj6w8nuLXVovzY6Fr+2ZyUnVwMUUNegXhU7NQ9oI9QLj3UP0xxVefDi3jzM
gRng/nPjT0VXthptmW7ID6P5OPc3QouX7rzVZHm/xJDAOxK/Np1Vb6vhKlQUe9WmjX3CwbtlzxPx
tARFuesMwwZfQ4cvagCjnRggKTJZ72QjGS3n2i2CALKJa3WLAaWuVauhd6Ia1nSPd67YzsZSWHiN
TcpsPHzH3KXCpiGa7n2XDSciKydZkyeQPVRXw7xVVZWiTVnYtssyqauLHOLxDttPuWYtDNSA78V8
8HXEN/wsdveyanR+cgrUHYznC5R7wvrVs0B9wV9AnL9X+ZPfAj+OsUsK8wcV7spaTbEYKFBl2dve
FOzZLfmnxA3xQyL28hD4pbLgwW/euzL5cUWdHMh/rlijm7V1p0xdYxWq70wtRtOiqrxXhJi/V5ZR
XQKYBNg9us+yeTRUwivp5G6deVRhG1uhh9oju+0J03ddcK9p79DHXQ1guW9wpqpfs3Ql/x8mx36w
DLa80OnsvICLnQw/V3G3VBYkoaxlOk4YLfVmdYwUCKebcS52sxWQPNRaaeMdwpgCAZRmIRs/xhgo
925FkarLMCPsKJ2BNX3cZQ2JqohnciHAaD6NdqKTB5rgAfu5v+6rxnlurPkXlL9gLOae/D7881oD
tLmrWe2tArPNX8YybZhavWzve0q4cjyv2ygluGvdxakr7XhTeX235Sebv2aInrRz4NaEArOKixj7
T4Ro74RvxwuszaYvLUhS3mBpcqfHcUL61Iet+JdUoyxJwcWrKuO1h402q1xv8zGui/p0GVqpsczw
5uvbrL+M8yEpHeLofvG9TdEAkTXZbvghLNJyZC2K/vJ1mJtU5bkQr3LUR3MzssARep7uPjrKggBW
ZANglFeTn1ernQbe1cjiL0Xvr02mhlNSD/hctWN4n4HlWeoWKNSxAsDQB3n5rmnNM6aX4ffMIBuq
t8y6rrbNWq1gC2j6N7pTYyqliO/GGBivbjkGRHDS4VHv42GVFaV56ZCA2eh1VN+2OowSvTdnQmff
rT7w8l0wtEuncKHokTAjw9IH9a3sruGD4gzTf6/ZIG5LwsFI8eQxNnH53dRa+OhowLgypSD2HuuY
v2E0yd0Om5sWPN4rzDw5PCLOso+7OlhWdZ/vmKWQXawjcxXME648NE1UBNd6LKqsWhg1TPJ//df/
/r//54/hv/3v+YVQip9n/5W16SUPs6b+978s51//VVyb99/+/S/T1lhtkh92DdXVbaGZKv1/fLkP
AR3++1/a/3JYGfcejrZfE43VzZAxP8mDcJBW1JV67+fVcKsIw+xXWq4Nt1oenWo3a/YfY2W7WuhP
/FCJ3Tse90WUKsSzwX7EEyXZkUBOVrLaakI/VJjv8JXTCzLBOxtedJS1vvbsR2jv4I2uvQYrSyQv
z7Ij1weoVWWOrpmDUJfZJeu2MYpX3wmdvTMlzUpW0RrMlpWTRsfBLIrXdgWiOn2NDZJByaQlSzlI
jbtu5RIK3ZtZ+JQ52WlqhuqimV6xc/28W2hGDn1cNmalA10t8I6yRki1ulSaMq6z2o1XTplWl9zu
vvz+vsjv/fN9cZD5dBxT0x3b1n+9L2OBGgqh2eZrg3IOmLr8rhir7q5X8idpCm9kYIqySVgbaTEf
deqzHMVuImEzzY7A17LvxcyZkQfRaS2ePvF3oHnVHbec9ihub/4aJeZIyV9Nqm+ZqPKq7bLwo+E5
Qbdi8kgXyBrYYMgo4XPQJO19NjmQeRnjK159ioRJVOTy+y/Dsv/2I7U1R9ddw9F0zTHU+Uf8049U
B/Q4dWwVv05V3Ww0s003JmvDPWHM5Cnq87NjRuqXzElJsLQiJJ4dROfATZSF7Cgc8wltXe8BunF0
06XuuI6HEpu9qnnAfBTLyikJ7rsmSvbXajCnDmT+QCUgu22VCOOZIGnhYP7VI3MMI3rucY9V2UfG
QZZ0xbBvP86VZ31c9KfBnC8/V474aPcG4KxIB/J7B8pxKLLRP9gwzfNrPTCwseTb2speax7yMQ6B
vOB6hivP+OhOojSzlpjO+/8wi+j6PE38+nN1DVszhG7Pm2fHsH69Q7Wq1eiZQ+7ulLDc9Knq4h6E
/o/jQqgkzMC+FGu0U+RV3bFoXEj6Xd682rUeHoyky+5CEWV3WoL7Z9K75l62XQ8dzA8/KDAkncfJ
NsRtU2IXXbuV1Xa0sru+0B2CqEmzGeWHe15BUjcvuzWUEA8ZDGjKsWlkzWKoFHSZjZhiCaKeEKlT
L2NbK45uUsCD+anYIDi8iybv4qk1aPco4xvvE7Hj2bSO01DG26E3wnMeJfoa2Gh/F/FErDBijB/9
jhAVu3TvWSl6KGbDpLwlQfBVUQGfK7pzRG96eoSLdV+ZWrObAEYR5mzji06s8yJLcGW+cQGUGf9q
yhtEDqMmfTbdaXCuJxSlDzMzBRf6cX7TQSv0CMOFCk9jPgu+TVZexl8Iq0BMthFZ8tXSXpqix+dX
F9B+51JsT0i1y2I9he61UVYBmps3zZ8iJvfrL8Fqx3M4MFm7TQCEWR78eGc6o7InuRmjYK3UxlJz
AiwAINEfkcD3jonSdAfizRDgqcl2y69YQ/9UBNS8Ro19uvkYk7ss2laybunW18j0662XN/tQLYKn
QG2LlSD2fswn0zm55IeXxhzsbtPZUDIRr7xi8g3ZQ3OPITf5Ua8lX1lZ4xWmL5H5g+dj0edA5ZyB
/GPnEmetgRvJTsC30bmv4PsLbyqWZpWOi1GNsL+aBxuNS5o1C9/BeDfHye3VE2jJH4csw4CGva69
ZZ866Yu6S9VTpAHLQ7Z9I8dZ2nd1bIKz3cTO7ZhhzT54VvDu9rA+4lGw3ehqcbEHdNzc3Ajfqy6H
eOQ5CfgYU3kgzXQyO897IibTLdzohhzReFK8SvXXHd6RpDWBkbllcTYUeANI0mKdnU7lQbZlYDnR
utSKM5GKp75AO6JiB+qv2eIR2AHbuRsRKfbXhWDRpmTgIuR58hRZcoMIIk3Cv+bjWpODIHzCw7JO
goQvNgJbtjYnL1jZLJfXWqPz5kY1/gTLIT8Ir7LOta1b5zECTff7N4dpfJ6XDENXNdPVVMPUYHCb
v85LQ+Wljd/b4svgeWtj9lHQ5gORt5ZtPyWBuJ0HNu0/jaUzBKuK9PhPbXJ0CzrsEOeKidrIfLas
y1IwICuvTinJp8lAWrBpN0S/E7aQVnyqAqY9eeiGLMIvQ5aRVVBVhHgYJet+5cIq8ruDPEe2X4cA
IXpCz8pHUafW1EUuMvhsBkbXv/+e5HLil/nbsGzDdYTluJpuOnKZ+NMbVpQR7saKVXxRzChb2kSF
tnlZ4C0KkOmtEyjYoWv3nDtOeyCejH7B3O5EKCWqhZjOyaR4F1+Y3/rCGvGpZf/CcqK+EfqgvkRl
sZDtgWeEO6KhxUZWtQyLUBAcj0TtjKMZDNX1sqVWsCBv1PQ0iSDdJLrWY7yQhBvd8R3m3th+6ZE3
imdQ7Kf21F+aRZu/+2PsrHuMgfYJuosvoZpfAcYRWqXXdtzM25eEeLIE+n4an9EuAcNuqEToOBzC
yskf5rzkqshCcyOrytjkZ1ipu5h4V4Hwsg7DO+jyfdTmxQMG2WRYmvr7OCra+vd3y/nbeoh3rU0i
THC/hE4a49dfdVXWhkMWM/jSBS1O0Fr+Mlm1dxelpX3q86pfNKLt34Y2AD/guxZsZUd7QiNngyV2
/ya6Idk6rR5uhZk26zoA6WKALzlo88Ehs3aQVVmSbYHQydXY9k2kx9mF9Q6SLiqPTYkX8gWxQOxi
ByaXvlSLo6eN/bHALOOpGcU5qKLpjChR/uTq4jv5juZW1oI5SNkUQX2Q1bQN+2Xl2v2+ms8sfbZq
/mTYW9kbghtfG2lVb3xXT2+CGXIGBrI9djOfyJq149tlU/f1EdQeUEvZIvs+RpW9joy4w24hq1Ga
aqP+G5O+Nef3Ut0iP0Zs8573WLGLo5pgSqISwohVhhpxNw+tG39ne5Aza3e0b22k3KaFMHP7Nq/M
U5WLcV/OHbJXtmuNZf/DjZc39ufHVCdGKTTVNlSTzZr2eSHcI0Xd9a5vvI+6X61yqwBRK5T+eoj5
waNG4j7nVWRt2FJEt1bpWHfphPCujcCirJEHT86iM4GDsgWeTaW6de6Z4SKrwdWMPVJm8oBWVHZy
bOZ+vzEVFqN4jjuoThFqGU4dS+L973/Uf5uqdWGo/JwNFSasYRjapyVkbIrSMbRIe7c176WG1Hzb
MMv8dBh61PngO2os5CZ7kSIufQtqpF+ZmedeylTPNzHbe4yU0CAVWe7dlE5o3ahAaHZdMk23XjdU
mwJr5gv0s37RG2NzKEKNWLxZ1DtA16CEkmnteKm3N8Hv3chSoUbdtZT9Vfqfej/aPsaRWIv/4ZX2
t4dfF66lO5rpGMKdN++fXmks4Cb27GP1HqXp9yw7E573bocosk7hjOWR+Byhp/EKxSOx+miTpbh1
9KOGwdb1hBKNmoUsRtMMIjbKcSMvIAfLDpRs5uiHdxhJWo8/oN4dCgNlMAZorTj97RX+LYvqUM9S
TWOy7omBgjuAMKoD6IEbptdnW+qYzG122Gq31yGgvq5VYx7io7myQGt2RAa2zi5VnT7qjjBvpNkQ
TsTZxVdFsxOI6ELAoioPcmyextexKXh/ZyHKoN35yrDpI72G7uu02qIdyluQ8s57oCbY0zuA8YiQ
2GxixavZ+O671dvNEuYC6iJa71yqBDFWfe5AbIhwcB5kZ5A1/rmYPEQ3545sZI3XeCNm4CLIb9tB
ncNDdERT8WICiPz9Y2LL5+CXOcBiTeMCbLVtBxCi8TkygGRloqFl+24NIMfLOiT4hbvAOlJ6+7k0
vX4l6traBXNV6cFwq0aT3cpeXt249xIVHgshHjOWmLJ5tMBO8XL7ihqo/dxq4D+c3FSXstPVsWHx
eFQ4zL1Ofhf0/SPuROVJlMK+FX6oL1uUlb8Cc4dRZYyvU12A+sM1ZZ+FfvFYKdWLHNApWb2w2rG5
Q+4xPgT+lKwTb1C+NOFCDsj1zF0VbjAevCJz8Yn3ePXPl8ZP75F9gPXIKsbYDYaCG5kkXjqpRdjP
77m/yBxtVS2q78b5AP3nR1uVmdWdPCCV8nObHPxxrhJ19XXcR5seoZTEmuKXa32+fmmDCmI7qZM9
f7Bt9RTACXlLDOyF4nLI9nmt2K99hG58bb91DRy6pFMr1Jo8680usQOHssgCvgNXgsEIIme0Q6+E
mlBn1qXLBjSvE6ihrlvuu4LEH0IhCY+J4WMXDd0/gj5Xjf2BhUcfPLt58+DoYF/0vH52IQjcTmbj
PABnM9a9i7hbiBvxw+hXHTZ3+B5FSFcsWbiAMB/asxw7TDh4JZXiwVplrK+RDKvyKVnI3ushb5am
G013CRvHoxg0Y6v/JZQi9U4+yZ98iKxgpD1tsWK+fDTJEz6d/6n66XItjL5VKXRrIc+VMisf10ux
HLtRCyyNcrtZd31uXEShNSQ4+FhjLg1zm+xVC1e/ln4/LkczfOOq5Ni8GeNuSbi7LPq592S0lnnt
IDatHV2JkJe9zjxalorBB5zCuJgc0WRAgphYi4GiVqM7eci9BjEDL0yXM5rm2tYIc9rb2QwXnse1
80FtWvgtsX7+ODWyW+WkT+2yj0Z9jbrRk+m4452tTvVS67t6K6vyMGRau+g7J913TTHdyTYtBR6s
QHqSNdlejO4+d4rx9qOpFRH6+W10yQzRXET23dNIFdcJjkaEWsdXbL2+k2/0L66imfeDFpya0R5e
RWkZoGlQb8Ih5edRfcxMA7XyNKYFuHwYg8toNNJymfgnD2mze1dVhofaj4g2kDLc+t00POjlaBxn
/qHjdllJfBIPKHAuIAUZ2+WKAxmFl5MWP+i8I9DlH+/YLhcP6pC2a0vr9bWsjm4c3mVjuZS164ix
1JamrytbGMuEGH1iCQh72dXG8EzjEOodq78+22ETae+EafX1XnbIQ9ID+9y4wpi1rPpqIUfLnsZW
b4OkKO81F/HsshH9bWw72slrASQBIi2/JgiQpcg6vuRpmm0z9BR3Qs2LJ6y/7uSA91D37ZvArpUQ
NTp4HW5j3g6OMxB7GoczFNj0BBlgcR2hsZI5KLF5/Bghh/lFhoua1YBMNlWHxXLlEEUIsCYfxDB/
Z0l10HxE5IOUamI13j7LemONWkOJsiYBHXvw0q8GAjplbA3fMCoCWIyl5n03+cjjpI218yJ1ZO51
7OuQhGfOtew/LJLKkl1xybJ03PM+TlGseGlhemHSNyAAWOc/Du5c/WgrUpPbOBMtNyDc3EVALvcV
q76lVA5IKxvdPRUgZlTm9jlQeS1LxYBpTO7ttNSPRc+3PBU9is+oNr5PzkxZ0pThlKqE9EzMRHST
TSrI72XRaOU7vCHQR4Gbw6Vp2zeouVaSle8TIP+tV0/FVlYT/aYYPOBhw1juptGsN/JkJCGXOTy3
l15RkHfy4nEt24M63DWRJp6KSe1ukt4UK3kZrbJPakK40Mt6pANadCcTYZmwBb3hzcTGeFHa0qBo
Gu8wcn+X7ZoPdht8tzQ2GF7j4RDMw/VGUXcuhn1rOapQxdmsLVK+IKBvDatQUOzsh7dRNEgAlIsY
v7VlHzviyVJbezE09fTa+HWM21M4fhGRD2+90r8ZUbYjTeIDwlT+zOFGRgR0ziU79mBBmnvT52n1
PfbTO2XojLvJDzMY02K4ZMDmlxAmvE0c67O2r9J6u1FvctZ6Q1CvvShZVOgnnl2hZN7C0GAIVnyl
mzjzUcmP3vRAddlhlZVy6/WacjvY6IDFenmQTR/tsqT2Xs8/igXnpw4zMJT1xIdtq8HCoWuKz04S
IttjKt7TmBkJiGZXubh54d+xw3EWBhQOMrG0WX6fnYQe3JGiPEaq0R+MQTPPauOLM34h8SzLtpZN
8pACtMGmZWhvSEUSwW5ZMriqFjz1MYBboC8xKJI2fEKpwz7HXcl8RaflxcODb3zPyzB8KlS9Wjlj
iueROzS3w3wo9Ah5h6zaqV7W3KqOzWEuyU45rDSNYikg8a1l26dxZTJge2k9QtrRjpWuTofeTUsM
dOrocRpIg/uAL76H+GY0pve9E0G48JCeIt/qT2sfxNj1JAh85SZKtIUAKn2wdYRjNRhpHYKVRrdT
zOZyraIqbx7HGnWYhb024ds9NRkGBlXBYxKJtHoqIQquMQYLto5vlU+ZgZwls7qNWwxVvTQxEnVy
RC/namjb9i5AS3opq07blTcsMKNrFUVF9wAvEfzRPDidLPVWL/xvif7oxZP6BSj4HxEQzbehLr2F
Xwn7Man0epU7VnAH+y/fRP2g3g5KORDkH9WbZOQmJVaBxAp+PktL1dsLDNt4p/Lf3tLG5gQpT6z8
atTYZHffNC3o/+TRUKok+TNiZbeIsUZ4LsMxWFcFEOE/nUxPV7GV8ASokeUe+1LfYbPIA1CY1nNW
ZsZN4Y3jZa6VTcE35QfZEyjgZKFoxoSIqZo+2b4JJNpXqhvZ62oZmovo2gOJp1fvhh6VO3fayCpZ
42jbE9BbT2OWPqFHZS7SVomPbl4HZ13X/mQy7F7CIM13BTybtYUw5Yufuxphv0JFlYVetwuOetDk
903GDCJ8hG3mZrs0qwNsZjmhdi8NerfrYqjVrezlx4LKfVIl4LO4ZN+vKmBKzyYyeme7N3/6XEiB
6VqeY7TDRsee0VK7+h7HsRxocollV2yFJx+pxZVTpfULcukvMJP4fUb9koy3+9WZPIBa80kC7sl2
CARW4fNJgQNSy8DW+GUKkutJltMvnapwvvp9ikCFHdX3/vxJqR78/EmA4OqXrPJfLMVXvqdl99Mn
werdTYq1YC4VoETnZLxM0ctDlTabf9jkzbGOXCbrr1l50mi6qVoEzgAg/T3O02ZeESgqfAo7CgyE
P9v4oFeZ/pzq0dvkR/UZ4T/9OTBiEKx19TiULH360VvJQXCxsTUGan09JWjGm8gEVSSrM2Byiwqd
wY3jEs6g9Cu0SYydvCISkaAsipgk3dw7htE5xoLmorErvyH6E57y3Mt2QYLPAqs1hD/EFB59N8kX
QcSWMg8H2KXpgDNWYj3KEf7wguZb9yD7A2xH+OzmJGuhxqsoHdXkZnSDZ6d2LQRTDHbjqrX1KkOZ
gYTOEW4p9KC5WitZtIvjKAJvRNVNygF5TdfeyarZWDBDi0Y/BM74wET8rDtWdm/HXXYfs+UAiUkm
oyt4FpZ+xMMbZulB9oIYaW9/fwc143PmYc6Euq4qiNVYsITEp3BWZDOblLXTs8Mbxi0Bwskgezsx
MXop4lgNZtrRbStU82BVGT8q/q0Q7TwSzdYoLl72VVed6L6o8vi+xMR678SiIY0YQSx30RJVESbe
1mqorMe86F7VjhdzmxrN2a8d1FaKaZ8oevc6df20mwQwzgBxuNfSQHljIgR2skwccsCHX0+HHtLs
nZpHp5+vVrQwZF3HKm977EmeR+DZ8vS6mPKbgiw6BlwMK2c4RWam1TEFffri/PhM163jg+Nm5lKO
8gWCfhqz40FeA00kkprjSnGiYTkQCbzoKMxdCswXfKa300eTK8DEGAOibbJNHjyseDYm6rrXU5Fz
1o5mab2omOgeffwVd7mRovc2lz7a/qfS78fZkfvjeu5fpU9XiUNXbIFOk2tV7+pO8bZREIZLNmjT
vEub7rQ0SDai7fLVR5uvtdOqazVjLU+THZ2pl0sztbvtR5stHATTRr3ciH76Bg4cecxaEzx5vroX
BmGsSfQoVdehc4/+e760sqB90zvxCH4sAISjrGmAwKQ65ckou/r997/vvyX8DYM9Amk1CxY6YVvZ
/1PCKLPY5IR6E7whVBPGN5a9q43sEYJX891y2q0Ya+1d9R2xDHTbOJdo6u+rYLK2kP3zY476/SIH
OLgAYcWPfD4oyPqvrBgkqKzqdXP6/Z9sfM6aGLYrbIPgpmU4pmOKT4EzS1P9MCAr9T6NwypypxqI
CAczKfB8tu1mxzY5XvSq96NNHWwsvvGzW+ip2b3ZWX2A2gfcXINiRRoB8lSa9m8+eP1FKlL1tkcz
7EEZ07OVqv1bUXGDdCxldmmwgjZd+Jl+OzYVoc3BxF87T3jJW66jYZtIjyzJgxwIUqHHtyrM/wGq
YTifJib+4Y5tIaJs2SZZUfKMvyaPYNGDxMhm+wGLCVMkZX4kP+PPRt4U7fmQ6n5+9Ao45wSw95/a
ZVWO+Bgr2xKRo9WamHj9zRf5NO6j+nFu7kLcgdUUoQlr9vcG4uaHQLhvEAeIgdTmiEGD7YuNY9b0
zkNggi4HmPMX2QRaa9gzk05o09IpL9Kr2DjVTmjukKMb7tWi7BHTuIgo55JKx2/Tr1pUW+YT5EUU
rwwWwCf8g7wIDLPxFGMdJztF3cZrr+hNmSg5JMQIWXICY4jngyw1tZkvkFlu1586shSt9oUcaPGo
LHUNIdmqLWzk9OJpGRhh92gn1njiC7lv0w51r/lQDm8wpuKHa79FaJRFcn2UfYBY9CxrjnmC541V
Nmi5+oGGZ4OhHhOt/FGSbfIQz72fBss22Vs3pr0XPuo0/eQXB9VtCT6MyZ3QioK4+H8OsnNyELzf
5OZYHGT9o1uNkDQmaTCQpHXx21UmZWPMb15tPqjgVyKtTU/O/B4GRhPfTk127q+vYUDyG8xaW3AK
c+/s5oMEZ0YmEVSFvEhXpuqdaDeyT44K06nao7o6slCZ3+X/06dq3bgPPfPHp0bpoC6dQQDZSKcJ
BV0MGhMk995qED+w0gr3DHHTOctqr4/Km94TxTcQYDh2g56d06z5gr+wcUJV3jzJkuWZ7ABxybDK
wmSbOAHCkR0R+3xsJOpyLasfB3lGha7rR5NK8mHRajEyKU2v3AIEQoxNz5xNoFrKrWz7OASWHyz9
IkxuiB7HBzS8cACcS/JQK96YL2SRrFWyQRv1HLVBcoz8DAUsp8jWDrdhVUVFtU6R2UBVAj1oglwD
xLf2T7/M0c/ou+yhbohb96Ourq/Vum3vXGyDdMP08qXIKkIvZdHhR8fgwO3bUxZNR4I/ya1PDg/Z
U+EsvMY0XoZBt9atqKetrOaYAy7MaYzPZVD7zxUrFs1NzJdkGjsIy7+cZXWXFJIMy80mIi6g1195
mm9GwH0vnpVX27xn+5PnQYGiZXgvB6D0Ni7swLMuQ+h2B1HkSAgPbvEVNOh8AadQnFUGcOqAsJB+
aUdzWsgOoGJ3REqap87zC9RlEJSNM9DroaPfyAGiRJNaIejSOfipFss49czusXfZtHpotLFzrjYz
CefLsEI4EZBVDIGNJbOx80LdfDZroFlzd+TEoLkt9itpX1lrJxDDzQwuhveF9JwSKIdSKs4N6iqz
Ec+SxAy/iPdBXaTwct3mMOT+D8KGPnTfyCcUd3igjaeqLElPAcF8q81prYWNckZvYbwfXeJKBRjS
XZzpw72OyuJdax5ln2ypNLsAnRRYS1kldnFnmqZ1g6disK9Dw9jEqpa/jlm9kd+FNbTdMmim+pQm
JSm8UYjr14sQ8yrL8uxNM3ioceVR90MwlA8Cwyd5ZqbFSKAVAk5CDVBJMX137Q5j8A5X43ojdA+R
vd5Bo9PAq+OsJmW2tCqEEZQOycvMRNu0LuHJQW4t3WthlAWchK6Fv7pG9f9nzN8/gutkdVvNy4KP
j1B8XfzDa1n/+1sZZypDBeRq2oblfn4rC+E3bmq1w5NpTs45Ttoz9h3lm9bij9mh0bKV1QzZDqvS
CZhVZAaXfUsIcuxXXu4rXczXYxfLDEE8SIJKBCT+PyXFtF1WGWO0laVrb2n9Q2oSmZJft63zyoq0
pGVjkAuEyPi852HvUJcFGOpHs+oR3kR1V60MbWebiHH+P/bOrLdtZcv3X6Wx37kv5wHo08AlRcmi
LM+Jk7wQiWOTxXmePv39kc45TrxPZ3e/X8AgijMlU1Wr1voPW+ttm/Nvtm3HOeU1rqHuLOVUpdCM
yY6C5HQwLDWZx8wJg0GtjnOxJNpBmUJrP/eMPK/ruNPs0TNGE2XKPg99l+20trGC2kFQ1GjvE0vK
iMrM4ihikdM9s5rMw3fcF5UbqEwapD/xfTuKDEDuazZOZttqEz5YQFoeK2CV+6G1G/Mqm4oarTlR
Pao98Ucbd/g/rquiKneRFjYPUb7ot/z+iPlWgM5s4bxUOjhuxsz07DTMDjFKTtcjVd5LK5z229qc
9s711mp6W0ZlDD+91EJ+2t02Smb+GQWt8Ph28HY+Waq9vJ76eux2btYzGm8bhwnXcRFpsGQ1JTxE
Qq6JVcbqkRSwBRKgyoLtkySOc0flUid5K4YPQ1eQ4eUTmfgVeHDKJxS3Csv4XOXia5ws+ZNYks96
U+qE/VPIC2qDAMUc8mE9QDBOfBBGTVc3OkDm1nDptbnFUOqc8p9V5r71dI2HeAusGqWvQu8tlEKh
FM8F2HGHpdfzvS2W+kg8bj9QJr7VNKF9rYwwRTEx0q40La6uorplEFp39PFyVfHD+uDIRXS0RDPs
65EOp02etv2UnmN/ybCk1zt59WYIR18j/L/KMuKKUXGqr6qTPMLyGpD1U42AQq6027bzrXsJ9sCf
Vi3Vw9hb7cGqHOlTjHjNdkCGf5SvjloToK+ePBSCBM16QTnSG8+eF/sMe1i7bquBksy6ow8p+KJk
Jd2qYRueljyvd2ZuODfJCMMFXdKPbVO2yJdV0QeDuUEVKfPjYFnV5dzo6CfNxfwIzUPsO6EVIPLZ
KyqEVSWsn662vQ2cJ0svHlFZmq4abBOYknBUKpblMEcSYki9WB67pE89Gfub03aS5UR+j3Tbg9SO
0o1V4CS73Rjey9Fy4mG3nYTpYrbrQts8ImnWnpsEbZZlXgB2tOusSSTah7dVfKJ+rNZV2JxILf28
uu0VDSmH7dxudVcSdURKN6f26OgU/o04DEQ0GD+aDH3D6k9dh4ECjVvy/7JvO0MKDV9LTRlMyDEt
wtD4VE9tg2QHgnMAVUnZpxRoBtU8ZuUqTRdWMr5SVnKq5tC4Txf77nV75phk3UAS290U3hJNP2/b
W0ISL28RBIC0lN3kXdW58Qo1kWbsWvLY1q/NpR6vwMniB5Egqzv0AGsQ5/WtorOC1yZ+NVawrYcU
Yw7YbqKRwyCLGI5+LmZkLNsaq57XbXVtnoW8SMFP4Jp1W6TczkDaQzoLwldQbkMivjVjdGcloXge
xvqAU3EZu1X+LccgPHGr/pqZsRG7ZZqgaBEtz+0cXpuNPX7Dfef70pTKZ3XRJ1TBELibSHu7qMQj
sxtaFpKCGTMICGwO45Acoqc52CS51uZ20NZqtQ6vKNvOvW2b1ECZcaWYa+TbNaggiAP6nS/b7rfz
7BHrsTheSn8I88l1kDmHa5pGvmTW+hVzXBk2q6IcCyfpz+C2kIkz4vZeiomV7aUZvqAUdx1GoBVd
aRcVw/DKbhIrqWljNm0spijKlVO8gPxZ+U/djDWFqeWlOzSTBQCNBck+aCIVnnVOlBCIQGZVufwN
CmpDEMXtJ2X1Z9sWzsok7qP8jEG8dNo2bYeaMaKQITqnu7djrRjnQcWIL7KkMXaqOkfXat4tuFeZ
M850mX7uEnnwVacsHvDFUuHeatE3bQIC0xJDu0Na7VJkfZ7KKV0V+BT9gyMQP9yu1ETKjyuVq0Gr
ZkrqwZQa40xqqzREfLbXlYww9JyPS4aw21iLfWtJqy8Ce6xMT+Ah4s/pgYQka5J0FzTyy2ltJUqd
X0ZV012UOBC+tuJ/bXu3t4za0Zeh8oMOkAOH3Cjsm7UZm7IcSAaLbXVbGJpdmP7rQSgbGipGGxxq
p6bilUolbgakNzNbyx6B/KiBrfftTjWhOqOXgTJYTHYAulp+Y2caPqzrDvTQqt3o9HZQR7Hzscl6
LzP1CY8UKBLFOMz7bRXc1xEnOeMBb5+EcjEEsAz17R4/V75qou9StOEXTNuFl5erQJmkNfsiE8Ul
srxgmZHdPdRLNNwqzjJ7cQx7Xc4oPmhrhilac03dKPSjXTSPb5u2ll2P+k6sboYyhj9KmtuXOJLb
TPrhzaE0Z3jqurpt2xZLReTiwjnEItJGnA/FoNuGBJinUA9DSLdCSmFbX9b1qY1AMW3rjOL/XI/y
5lGXCzS/CvmTDH44b+TihQkiop2FwXwJoEGc6uYdWGFzH9uVOJlWHp17ey04SV3zoS8L1C9Q9n3u
v2VZWr4UKhjSplHtDxLdHsCBrDtHY6MGpZWnh6zu6ztmnUh85HX2bcBwcztLGarraKa3ArgXenSt
h99n/lTjV3oSVULdsVSZtLBjGJrM6/RrzoscZTzYchU+GeUqf7Bo0Skn1wcH5kVto/Zbni7+J6NH
5jrBYN1LxXlWscZTWmjFkqGI616djjghYflXhxoRWXklkqY99s5OsypxyKsyvouLuyztrkst0gNZ
MrSAbAGGLmWVeWLoQcDokDKYNem7Up5R/Zoyma6Dy8GgReNz3z8quqTvuhn9NvJ23QH6CelkrYFS
08XYWiiBuYJvLBn2FILSn1QFca1C+5Q8g5zVbpbyA2Z0DkgfFIxV6ps4R9nFpayEyiFv+g+Ss2BU
FFHAhGtvXFBNzT2IldLJSu5JeqDqrY7ttTHjxBUO0JEEKtInSbYouaOQ6hb4tO5zkKm7McSfyo4z
LzSUcg/VTd6PYabtF+Op19XiOJBq8S3y456BkOmeDPjkWU1F7G30x3AR2QVcXLAyC7ih1ChdJHoh
dOKhJgkeuS2p8aQGGs557U6yWO5HRKMTCffGOWbMh96LpoiaWj44JskHeFftZ81W3TQeKd2nXb2T
EWTD+QEtGWlUv6Ylkn2DWdR+EYWFK0l1vssjtbpLQAMCKVDPiFir5w4uWKqIHkeG2EPhZgoAHDsn
HAwRPm8hklEzjO9TSJNeNqmkHPF1A4RYN0d0+HboYVLMT7rjgo49Yg2Va05kDJKlf8rlWrsEPvMt
irWDFRMzmXWZFG44zHVANjzqovwy1/SPU2JqQdTJ1i41kO8laom8RHE6vCPNlhrLA7O6/BIyf35Z
00nPMaKvPYyMJgmr+1ivHgyjywNDUKoO9RPp62tkscxP9L3H2MbcHd9xOy7OpWYmj42UHRRrHDG1
Eq1XUo681QHTDY3uZrEF+qGKMYDDQQ+mbOIOw9CdezNYgEH4q5rnHlPfc5/ZyzkuAahIFlVxKGyX
VYjLrAxzbW9NuhFUdfKxzMPxHM4kZVM0M2ylCS/6Wb21mY+6dMn2EdlSRKHV6V5Jmv5qW6gWyolT
XWDBFzeArmpZO2lzC1ROsy4rqrHXI0iU3WzGyPdb2NACtvXGcHE7+RzVtvERmqZrx/GpJosdSLk0
HWdn+JzDHz/r6gQ2WuPfqAFw9VQNY2Fm9IAbwU/uhgaBhHCx1cNEJLvLVcsTkvYkj7WvCpXhZZ6m
s1zkNx3cRdzpwddCkkceY9a6XVr0GKHnsU/CwjlkkVXuEFHemVP01VS14W+6NeXXnAG9GlQAzVAM
wOBQFP5CuiSz5pQpfLTvOfJaAQqA5gn8yA5X8wSLoAx1JqxDQreApeqSPAzx4c4w2FZt+IKG7f2+
k3WUXyb/29PgEo5gq+MolD7fM8knIOfqwOv93SEmRoWjb7CTLp8HO14pNHO3W3Qndc0E3RB7sl80
KX3qu2667EdnOZa6fahliwiaJNYFkcoUhFIM/KkT1l6Ja1TOF7QN+yH+BCJJvmqX+CptLQWowSDO
ea9mhx5fCMPfJuMYJz5KpQhdtUoeRF/f06c6flSNOf5amXFoZO1RZNgOJjoaYrqZomG2pruT3un5
upDE6WtT9pVoOOZ5q3qxIQ/eHCkNzlEWpJZ1tTHNzG9H6xRBRMKFIHfzCW9CZCNfnE7EB0N0n9Vi
QeivKu9KW3cCNVKCUUj3KFUlH1PeIVexnW95iXSdNvfyCZSIflFEdGellCUHI1SbUxL5zYqy7fsX
Y9aveTvhZDWZP4+omTZh2l+qcteB8HSwEJCrU1f33TnLMQc2o7L3UM9N3VS2BVkL5QYpf4lqgsA3
s52Xl9///5W/jLG8iev7CDpdVy3LfjfGluh2WrURFd8LS55uhsapMHsK9dGjynDfxipBekWOV13f
zqou41vDTv6GH6P8moDa3kHDMiCKk0fDFOk9Nh5tvsJyGqf4DhBPfSxnEIa4KVmDBEWtsyTSEND4
UVXzq5BvVh+M6gUnGesQE+PhHJReKnKaBim4k14MMzx6Rrvff03qX34ma7EUUAe/FY0a5PvCqSJZ
7QRPdvmulNkTNmjdJXCHDDm2PALWibTKVs1V0+YMMuLAlCU6xrMy+eSAwQuPpb0XhvoNJf/+POEu
i5bKLJ0ySPjJXMi7cRzUy2XER/P3j628y+3x1SLVLcOktFXFWYuH7/AMSsr8CyCQ9V00/D7k1Pjq
9KO6w6kPVY0wqo+FZYIpWbqPRuyT7T6iNq59Ke3pyFgHCxbjPkbtaryShsolXekErTVnbmIj5o/6
v6fwWhE72sqDqBXZn+PyAkElede10UmxEWsI8fwz23yH4Yh5nKKl3ZFqtA+jTXJs7DKESXIMNnEz
WnWxs8dQmoq9NSJfHFPcPdXgLf06DJEuicRwaZkzBRDqrnB88fDsy6R162T+VugUA2MohF4qzb0/
R5O1Lw07ZuJWDrs2GWrog7Ozj3ptH5dGc6uNXQ4pP7P8CaOrfajrCUO4Q3hnRCPpsKWDIKbVu0aP
Oi+siPSc5CtMuritv0m6bpzrjIBMkvC7VWycNmv4766ViJnkUfgAt8w5jrp46QmUoPlsweY0H9Gs
rS6qtgN+S5riwBCrBIjOClR2n2QNH1wUNbRmwIiq7OKjuRandOan2EUKLBlj/diO0eSPaH55jmkU
9w4y5hfO0D8baA/mRAGqcqHAILupWkK7axA7TIhkgKZBOF86apVexPWouPOgi4X0QuEZdebNeIXf
aJaED2uN+OMoO3HhkuqXbkXxqdCp+GPdoOQnDCoJpgplF40vqHPn922pmxf60C5eR85WNpQbFOFX
XyDod+XStX8zUr1j0Ly+yjp6Ehb5ageduncMql4OHX6XVvjdbERM+DEUbmpJzj4FsrNXZNFTpR2G
K9M0his9UjDETKJTmcGZp2/ZT/pwP6wOfVD9HnL+Kb//pam/Yr+2pyOBDsNHUSneW/o7cqciq1mT
11XyPGGmiAsGNr2jXN7ynpTYvM/jhWphPFZROvEq0q37TGldbQScvCnvVwtCVsmMD4eW7TXFbPdg
FMj0iS6/LeXC8eUlVvfLOj0p0lHw7880X88NbPPK+LGjy/mbj/OX/s6iuGA4AA4UU7X+IjCjqeOy
pNOYPo+ivwY2rNwrDnD3BoSxFzJS7ua+yW461NDASQyeos4w0hRb8TqDDlvScPVuW6X8Mtk9CNrU
0gBBJsO9NT44pf1tjubqIaLm/3dgEed9NMMXr6lUYjTNdnQ6kl9njKYi2rzFsuBZihC+WZBUHEvr
Q5clhArIl+7NSZ3cWArLI5wdykPAYu9RG76xMicoFNM4bpOpQdbOUjuB1yuO6ohbVtkz31Hwp3Aj
0JVWN7ZnTamOCYnDg2JHq2AJxBoU05ygGRfZ1cL2gDXQ0wxS7LOW2gBXuuac5GFzIDecPuRDQ9qM
zrTrp8ff/+feIdi2F9HWmbzZsqGCdXXe4WWWvEc5YUqTZztXW99JzYgRPIT23dq3mqjSkzkppg9X
6nmWMIrqp0CaW+OUT40PewkB4jE+a5PcXBp5XKFvrXyyMK6/0WzpiGPhIHX6R8i+uEFC1tiBXhRu
3WaDR1IF7ZMkqq+WIvzSyz19dMikCp7rhxBez6np0SL//Wfl/fnL/xv8D0GLavOSmor5rk9oxtxo
7agonjPDkHcgaccr2MAORttDZB0FYeZ1LtIdOJni7CzRvd7FL2G9qF4qq8Y+053ovC1Kh9Quyj2I
PRggK6FbJX2f3tLzhsfKbj9jwTxdSqR77S73hdRcYag8IVRBehR245XOs93oCA4J3q0LR4/wtM8k
/Wai3HeVFp+FdWScznCzxMcBVYPC0VyjsqG7ytqH2uz9kBq9lurKCVNysPzdIKO0i0tYD26mgB5f
WQyN5L0uwiiJvR7TELeNirX4wRRruTPywp11U8LUJEcqBYLONbIPxWW3qh5FuVNjYY8gOFgaHszo
pY/SnNU7ShTX4BfLK3V66LpFXDDljMjTm5C686LCZXjIPIDgqrdoHwgJgXi243Nv9ienbvDyYfBB
DNylqJheZ4TR7gKg1U9wPHHzVYffNBqsiuviipjdOdlmKU4UsUq3S3XjQonDKZjt+WUSvUrVoVCC
cHV0DdXiOe5rpC7IY7qYBkyXFS4dYY0vZYe230TPvjeIuqDIkfCQEfdZU6G6sWbghsFysZ45TUOD
qFiSfTT1Bk/L1YFXtcm5gRmCG6Oc2nhuz/rwQoG+u84IhlxkRI5ovY0HPWzSjwD9g7AhR1zO3+xM
ii7pwev9FKHq3QCtc5MZ7Qhy4/LJWBcwpF0cWqvLKKy+oVH03MADv1BK4wphZ/1O7/vpwkJNdUSX
9loVQConI38q+uasm6jSd3Z0M+KzdYNYqtcq+R3OEeWLFTG0m1fk9q3HQllMd6b0cCpk9WoyFPV+
VuLDbFfpzcgcE82zubugWyK/PcYjFkIxTFrwehemIPWPPCmxRZU7fkJkcgLxPp+jnlTVYjvtTYT/
2d9E9NZfZhWWqRiawWBoOQp4w3f98IAzJW+d3j+b2Md4aTwTxeXwsmynpw8lArq27ZoXst2reLlX
bhIheGIq0S7GmPFgiuUpn4RxyFIE5xMD4fEvZD0sF5ks55gma4aKmRPD+SUOkZBBkMKji4vOcDPc
1CxG3F9C01U1aNLRONs7JZqR78/H+VJuv6RZcaEB+rxDIqDEQLDoz2iQGPukVF421RxYIwe8S7Sj
MVEDQr4s/Zy3Q7aDOsYo0sdMQ7jXmAtjDydGPUAegBsaifI0IqqVrn6fRdv0932iKt4yPORUvtBd
mxJfLpBQipfiebJBGpnT0B2ikIJSur7CYSOuhmSYz8I0brqlal7nMP/nF9W4dlOReyqRFQMM1r1b
/a+HMufvP9dz/nXMr2f811k8UZEsX7rfHnV4Lq++5s/t+4N+uTJ3//F0u6/d119W/KIT3XzbPzfz
3XPbZ90/1e/WI/+nO//jebvKw1w9/+OPr99zUexE2zXiqfvjx64Vl49TMcPGv+T11hv82Lt+gn/8
sXvOvo5fm+e/nvP8te3+8QdZsD9lnYiC8o0ha45sMqQiFPhjF4V+07D51YP8V40//qMomy7+xx+a
8yepHdVgPqsblqwpnNTiWrrusv/UkbUxZK5H1kaVtT/++el/aP+9/tv+vRagbv06fTZ0qgumAkBW
JvFg83jvpvBpgtiesjjooKYrBWeoAvTV6z1Yj2Dciq4Mkj7cfBwvXN0RVSANpj+KurhQhnHa5bUF
n6gFqGGQNYU+3rpzouPxq5BYAxRFIjnpMxf58rjzmb1Ep6GIfaz2wAGnOBSOpdqdWnAfWRojD1VK
cMi/IAjd7rDOMr3WZMAQdhR5mtTJO6WOv8oAUQ6tZV6tU5mjqFTULHXA9OauiGXdNRY78sVcPuNz
vhx0yIZ7m4/oMeb6Q9F+gp5/VVaByBXNbfrsiy419i7U+wO2hYh1zqbtObEF/p3EPZmDK1tr8JZe
XU8b5g+wEOLKW0IZSJJxQBDeuEcJ7CRHCLBIvdF5QxgvJxObvmLRD5Ul6nOjGKE/245r5xOKuvJy
Ycldvdfb9EaNoi8mbjv3tuhLfseXYZI3Qb7MCq4+Dz0MP3JqWQw5s6ldzV6AjCOUTpKUmRnmbwj4
ti5gfcdbVAOyt1r5k56m92FkfRbVvsnOhFXYh3ct1CRdeV5wpUVpvbpS0NfxnNlB9WCto5F0cJtW
fOlLyugS0UsK+AmDJUx1RNf55ujnDhmqPM9l1+z2vEMv6VgSc1TGxDypAx5AX2kq/O/3stp9BNuK
m+vU4hS4RKfYxPjNjr4bEkmvIsxjV4nVWxzQbo0UKIjjpPFu7KGVCTrU/TUS2VeIiY07vJBfZj3Z
ZVawEFNHrlLm514kbq6bD2FI0QlF/NprmxncH0rJTlKTXzEM16hnsummCUMuwfuNG5mEpK6ARsfw
rrm9ih+fhBo+eWX6zzOBd0GtvbgfRCc8Ecq215Bfm8YK14O0GFB9bY+pHd2qdn5ZzvmlIX9rqvym
wjcLIllBhTxM/SThn5LO0RfHDI8zfDLyG0uZHjNNu03n9EttkFO3yvK+T3OfGk1GnBB6k7vkHV7H
WhzvwlRudrklXfTyPHhCFAxL11FfX09a6IdWguJsyCcfeqj/Rqd6gDQp5yvKPh/U0pVq6g+9HGEr
kl1okVT5+aR6TV9WQMqj1bfbqd1qmC7KcdT3Zm3BJGscJPXG6QiidBfBz/MUVLUPWpGh71U3hVvh
eSVghUJ2mdwC6Isby/lLYt8hAQcr2q59KGTXoS4FHQK3KKxZ5nnGjhh5U5AEFDgg9VhLdW+im3Qn
hdneGWq3UJr4o1Zl0PHFC9LjIfznYzYaFwT6tmsbHX6TpnORzPfzjM9yNsHcB7r60CM6l5mNn6Wh
B3xLHLqsGl3ZqUqMuJJLWJWWH2loliW5jJxVXTs7s9WpQNDVpM0gjtU3RIzCG+NKy+IucDTpyqLT
wYuQvk0SC/Ev8THJrcd5nErQzcNdLixpp9rUO60kB+qsIuIftLhJKFbT7AClVjsdGyF/NOvbes6m
Sw3/CCRCnNX6cY58JG4bvxCVfsjJO7kK6rgU+O8IXvSLXMggteYW/W9tdK2+Q+s7lq+dAbsmeG5j
TT4K9fj7Mq4XsCobRhfnhi5/yRKKe90SFVCWlafVJhC1n2C8D9vkYmAmLQNpVCQ3crBUqpUMD4Dx
aphvVS05dYUCwEsD+VnhrAiSFbLkIKh44BahFvci6lcJOLBZBnoUJ5PM6gnyDVlcc/YRD4j2UTX1
bjaV/alS0ZYaeQCt7poTYXhzUscEb2hp+T4g5RSH8x6lr48woG36BiYmg2EftKjrLuZe3FpTOx0c
hQRbiccXvVJjnlTViI5Vj0J4/pFUe39SUac4ycpU+WWGikguy6gmMhHQBSm+NFxDua5OYR1kHkFa
fMzs4VCmo3Ho7XGi06EfnR2x7IBSNF6B3ZSba+2LarW5SxQmndq5lk4ia7FgHNQbqTCMUzEIwL5S
IXlxVucnKiqyh+2d4kkmlIViXK7AehcXgFmY587yCZF+oBdLjqbYRBaxdtJLq9AenX5JkAS3nBNO
F9WF5pjnMpENFx/YxI8b3dyJTjdfn6JZH2V7nhosjJVY0EPZknfjREKueX3KIobznfYgZoCA5Eul
BlQSDQoQW7MW5tEmC+uUSxCZ2kMpa+pO6uMLCrvqvtHV20nLC0jo7hCnWmBarRZsrUJVtEBnDu+i
cy/vymV4yYE+78u5rjEC/TRkbEWvfa3jL16jooSHdexNVOipPzvLGS81NYi0ojgquMz3vTUdRmk5
18jUvE7X/38A+jcBqOLoxIX/fQD6fxuxlMXXn+PP11N+xJ+K7BCAksWHAqRThNDJcvyIPxVF/5M6
oolYG3rDr6HpPwNQ60+ZJJCJYTl60ablEDb+MwBV/tRU25YdC2le5Kjs/038qZgan+Yn3qsho0AI
SMnB0lbmgZCS/TXrRgDZtlNqjvjjrHyauluCbTFN6RIo2OEG6jKVXlFFA6OV3ARh3bLA7eNHa10V
S/ZYdMyHxw6QKZJmaNuEzjwEWwuUW45ZY9AxWgf9jE7M1toW47q6bbPykWLltlHC4eLgqPFRRg9r
H5XzQ1wO0eI5Cr8iuVCi5pOsLitdOtwntlYEbwsFeUCSMOtGhlyag54/6upi+Th1FkGzPkJM6oey
aCSxNGqTCEKRMFtbo+ttoUKpX7xlalh/a6qZ8wRWkGgce1FK1+vuYVjGH0ci9DsvhNHJvEsG9E5N
Nanl12/MJmFzgaCDn9jmkGEgxLf4unukj2uLYALNQdImMOawDDqTScDbagZQMsOoJk5AUiGS33VB
saQG3eLajMaFMvrW3BaSo3SBPdVISYUFfeeCB7ZXrp/8baGY68dn0m5RqFy/fmNB6gY5WwwalKkM
YlKEAToSlezDTxWZa0Qmfe62eTvg7ShwRh/Bx6H3wOxpT6d1N2N9jcd63gZbS/lXS/RaI3vvdsti
ChVf05J8L03KQ2j3bZB2aHS624HbujqsX+RPu96u/tM1C239auH/1i5IN4WZBM/xdvfqdfe/Nm7X
eL3T1nw7cjsxrw7VzLuWSik9fWYrry0gkyo0jYyUxdbcdm+Lesm+MMkL/bdNWytfL7C1jFrC2aBM
Xo942/52gkH6KCirQy4pZTAVNt88fqQsX9vb5reFtb4rr/u3jf92/adLbU1RjwllLRjh6z22U7bW
63XeX+Kn+/6lmTjfNaxbj+/v8NOV4NmZ5HKBc/x09k/7f/PwP53wU/PtoX869d/u3458/2jvjxSk
T10dEJUFqA+0Hz//t9d7a/23215/F+93C8RNL95tlEp+TNtPBxsLxvB3d6jAPcq+tIDQcnX0Ug4q
XdrbOW9Hv7vstsNcbmNRGQjx8ypkkVoGW0sp6EreVt9tKyHCQoJdT/lLczt027W1tsV2oe2Sb6sG
1JcMZj3XyLfLbU1jRM7d/f3dtwO3xXYbmEoPUj/iWrNeS02RCPm0NVHeGWQ/aRflIAMx0zIZm0LD
rgJQJTklbBgKwbZxW9iZqi8UQ9dd21Hb1k6MxuJZS926JEjQrOxWKum2a0EZZLnfmrLB1Ov6p8uo
ZiS7U6UgcpRGZea+XksCHZ+cmgYzjxWvupszBZH1Bj9Uc/omGh0bTtDnuULKOs5Vb2r6bylJcKay
0+QP2fd5lEGwxrGfr0BmvAZUb7TFqcog8EJsgW6wigkEmhU9acsw7JEdRRaC2q0XNpio/PSUrx9j
1gHezqKJ/X4d0oa1Hx/Wfn5b/W+3tdsQ/K/FdsZ27usZ6wXereI7iELCu0v/Dy4Dlacnu2pfbFd2
tsF2u/Rrc9u6XYbULuP+758kl0UQJzNSJT89Tcs0sVLnu2obyWTDyAMnn3DCXlvd+lHetr0/5m33
2zFv26rahKrxtv7vLqsO6GC529lvl/jf3Wa77Ntd3i6zbXMSUtepXaDUQbwwrUOXuo6mW2vbtq0y
gt8oKIDt37YPcQsaZTvktbntSrZxdTvn3RW31XwbIbfdr0duJy3rbbfW6/639ddrxjqmlBIS/ouC
kI9VSvByK+OkyF8APjF/W0jZjDLeHvkcuVM/TodWHjXmwAq1f2UVBkrl3RJqADx1MkZJTA1mMJed
zcTRY3wm/RVbkCCM1Dk0eY6uOiphQ6ccnApAWJraXzQdemYlgrT9Ykr2UQHDeiQ1gvdXiKupbt0h
OTUDO5YAyLX1EyZ2+m4gwvCFdmWb0XIT1eGhrSak+BvEljJRP8gY2x3isv2UCelpqxPPSu/45WJg
NUR6CqNALzIesWRxDuijOb4xMmVP4wOmQ16PjLE7wPYnVzf7bR0/pSFSRPNoXmit1HkGjKdYT/c5
Kj4+stDjvrD0iyqtb/AoekmLMXSZcZBGMc1LpgiYiqPmRhoFjmuGQIVhp8VJEJHvbNMKMlV+zDW4
RbmoLuW59UtidzCa1j3CisnRAPoCmBP/4NohiUiBT+/m1BtGcWcqiwRgLUvdr0NR5ru4Xw3IJFnZ
66VILsW4fCoz8dVCNNJXxs9yi5NHdVPrhhfV0A/k3K+stZ/DRnlpNDJh+Oa5qSCTZUCGdvswMVxr
AYR8q5vZBWVS3l61UT2MegsPRdMv5TiNrt3hoJ6X4Yqs1UiRfM8w7A7yMB4+ZBZwUopPd3lnXhbw
Mg2Ml3e9HZIIusUQGmFs0IPV9EIOrgikugmpytY9/4sKREmH4jTubotLolIccUYKCXUb6DxpMHZ0
qpReC3LArQcbp/WptvekrJynRIGjo7Z4RaCJuHPMOtoxqRfH2FI/D/Etrlm5VwmBXZhO2rqquoMS
yghsGJavecCdiP0NUr89eVzPXMbjhGZiEavJ9dAj+9h/su/RVBwOlphH12ilZym+CGuqtVksfyyd
pTw0uM1n6FFhmIpqZtYhbbePjAqxOKdyPKxGdU8ZMDGu4sXVi6bwOhuZvUIHGlVk7bFOSFeLRMS7
2m4sjIxW9WZh7UKsgkcjr8mEdJ+jtH/B3mTakTrq0YK4HmQK4zNAgmsDTk6JzasTXlVaZ55sFMdn
JwMYXH2XzAjDKifbZzka9HWJUU3XK4HTVi8FDk+krJR9VfE6kGCJWl9fRHVwwOwkw4A8sZrhq04W
yoipKWp55ezyUIhdi0gPXxwzG1gjCqpi/4+9M9lulNu67BNxB3XRTEC1ZMu1wx2GwxGmrjkc4On/
ieLeL/J2Mkf2s6NhybItS3DYZ++15ho5eRbtsVlk7zOZ5/dEyFEy+WNYpgd7oAHZ44GkiSwQkfIT
c0PrNlHnS4VTD1Fc88MldzLVltPgOGjn1bc+L2kWmrnfZ9mDoNr3m75wTzYgsTByS7Saorx6unls
61k76Rk5q/w/SBVj7WuyEH7ijS0CC9XLdarswzx5874rPDVsXCOYpkI8NJxVgUhLFKoDXVzMC+V1
Ruzqr5pdaEvuyyJHruEkRASNIDmVQA9t11rmsw4d+dzSwu+InN0vC3tWyDz+DLwtoJnOhowSus3j
/qK6xzJJrN1kFNdJsv0bc3Pe1LX1kigCxsUy70eZ14cJi/0oIEIPcQfxzB22SzZ+YhkFc4DD2+85
8YOa/tkWp0456N3GAqMjrBgoWF6Rli2aF4WgBd8aDPMctWPGpOIDJJBvG+BXTAdrBdBSVreOX5CO
nQUOd/R7s91q7innaDxY3eILxPSzxZJgdU0aJKJ4w4ARGJI5S8MrCw2zv7TEzqBko62tJpjFlrU5
SrfxfRhwSViZ3Dd8uL4+Jr+XMfoNY+eSjqAhs+kpqlpUBWgs3MEDENI620ZT2nBQDMWf6uG5xtlP
B7Qmm07BxToYxtOIPDQkYAU8slttWArnq8xoRBqpwsyXRTdJinw7lHRLm3plvznNdoh0sV3HWDFM
zbad7iLDfi89YBNmThBqCai6JpMhnCv9sXWaV86+jKwbQfYC9tew4N7gRdtamuxHcwYKMfOYTG93
U0fmpDpXYzCV8UvKaYqU+lMj64sGytQGxOYx3MaGgZ8hD50xIWcHUeGYIbEnyuScx9qzJijLBm88
q9aHV0T4T/VkD6OUXN2ocH0NkZ8RlQsQvjwOlCpvg0QtdrY3WE/MF8bR1U8CPD0dWFRiPmeasSOR
YvZdD2Dq3CABQwCkz1CDQKa5m9h+gBmohWnDOSmjvl/NKfphsq4E+921U96FrcOxJ3PhMpDMD/nw
RhMZT68TqBHL3TDkH2wQ6mAee98bPG9bk73jW3az0hWMDo11lm6opA+dihhcn/trDqCKaWaG49OC
OL9O3ebZPKU1unpOvFDEjhrIFruXmQIwWHYoF71AYJsOhGPu5jF6Xey5DszJewWusWzMAoRBgS5n
mKPPTlinEbQLXL+S/lZu/y67QgnBi6YBZ0q1j9gJ+HGjP1VTqjH8SRl+OCfdTogRaZkRDJOnbYek
Zfikpbh+7TXAXDDZ61C4OC4PdY3q7mdHadjC1z/oqJU4DKmIhJ1uFct+mbDB2cTMVstkomKpECLw
CTvkOvlwks6taw7s1vvnSiCFEQbSJ89AhO/WcjPOVu63GpHWvVu5/kKQn1Fl990jOqjpDoXv1smm
4Vhzbjh5JLcsJEM4jJ+jAPoVmVOY2hHKUcJi2OBZHNDqsc2HakOA3lHm6bxPBda6Pktfo5J4syVj
XCPMn+aIax5t3lF1k/XI8HxTh6u9zIhdVn/LKk6FpnaO1ne60ca7Gvs6YmNWPolmvhnkplpxsIab
/mq0FP6aSaHQpxjOB9Wsw65uOqyQnhLoY7MTWfXs0iASrMdHYjW2Sa/JS8XQxI8sXWxMcKEiUW0G
T8yhZ7VG9D6+4MftwmEYrp7Rdn484vYa9ObesvVXvVNPdbSbbGRLtkEANPzFPhSqX7Y5k0HtzJP4
2IwHZDpFsJTxOdXHn43kT6mZu62YGAWO5RzR+bZnTU8ezalAWJsNEO+TX/n0akuQKfr0XUhlDlpH
Ie881g49FNjAMHMH9wNE5NLuu2D6NmYWELUF5Ids9sVl7B0YanIXjaRkJ66i+a0zzqRAZJ4vKoXR
KBbqQ0sJrXY1cR9LtbFVEyTLGBSOC+RVMQ7QZwiqZQbCXwzITsyCVCv60GwN9dA603apTWPPGrcp
NVS0dpXBYxq/hLOCT7TcT13euITYl0woHZWPOLWMj+nz2iemKFUxp0gv1XCdx1pSOw3eUlHPw47O
Jr/RcyXw6sYAa9oEuvlBEphx32vr0okmamdPqBXE+FXh/Y7tJOAdj8Ildp/ZsTVs63Z13+yQZqGV
8srHyaxQ51XNJTbUR12WIjTU6skS4lfcj5jlG9VvnOS9yAAdEB+kQy9uN2qqiz0g5c3STizNSZac
8I4g9zvOZIGh89TeUR97PouhzZS9OXMdpNxCcoDTMgtEjckVB57fmIgMTLylO6aYgUZMHw0ECWNC
/RiH+UOxxm1sCNCARv1Yem66I2oqCisr3gvAOqGqdw1rHnkZjMuXjTrq95ndXYuYizFs3IOAvnVp
svHOSn91LuN2qdtvRgWRIT02CvX2lNPrXrLfqLvrYBg7iiMs1hvXWjhGmdIrzprzW5g+JZriSzdK
ENxrApm+xsnHCFFJcyqTB02XdZBF+p3S8DvqgZFyHNU2CQQ25Jos2gwEvG0riYZLADVKBxHvnG7Z
yHhG0JSo2you3hKxoKboltwX7H90+hUvA8xynZQNTi+qA02Q/S5pd0wDEUR58kmK6LMao2apIvmt
D9rZ8ZhhavP4bccvtOPzreznb1lOBr6FFseM0qyF5WRspOYgCSQH7GKHmaZ7+xhKj9Ij4RvGZeMx
Xt+5yqX05E9v7vMLnSOcGYZ51Kb+0udpG3RLfIjpCqOGrD6tugdYNSyWP4KSTaJl53jid4PcLiyi
TaKmX1gaO781bZo2Xgp+UYpDUgy/ujLytu00nVwoACkk1FCzuSg0jvdlK2VYZwLEg3exIFCYCGdd
rxggxccPLurDWo/2UnNfzH70/JFNsm8483NHPicu4BcN9BMpMNgxHDW/G9X+zCqdBu1A667LNoVe
v+IL/ExqeYYs4881Is6ZqPEGYsQdFqXezwct2TMj1ncdMKpU0R66IVeuasZovVna4grZ1VQ8dNy3
h+Q0HroJcvKfxzQnbkAyy/Lw96dinZiwspsYxa+/6faNcTE+h8WZwnYYQyNZnvr2CU2nvEpN7gYH
1zQbVZx5CzzB1RbIC4lflAYjmR9RxWatcDb4F4mdS09ooHwy8Yq7UZvih2G9mYvooYMQW5X1yYkl
YWvrDe3IBRj9QiVaO/9+jMl3C4Uk4ZT/5zGx2pl0M9V3rYtqwLWiewzZ0b3gYGyc9spJobPkD8Q9
lLp+XdYbWrPN3p0hmN3uAtwyrlnnpPcSN+Htob+P97b5llL+Hm8PuUqrXwtcNmEp+3rz97mGHumH
PiZ+9faU/+0bmPlxTv75w7eH11BeH1FUdbj94dtjUSJBEQ4G5uOuCW8P3b6ZYlM7Wfb89Ocnyya9
c5BByDjJHugV1k4+XwdNSx9kO6G/baOD1IyLOmfFeZosZMvrDVolEdSDjcjxn8eKeazAqQOOyFUl
U3zyVIyzoYhjbuXWNV1vbk8Wqc04B0nNjEQxqJCj8qEWMShvq3HJPVnvk0zRbru6MIPmdj9pLJ3K
aLpmvXu/eKwhwIMk544wryiMlHsL+fB6x2B78+eGrdUPkSXLcTYLfmOxuoumCq/r3+dNiMb2xaK2
f36Ro9b2KS7Ta9mU4q4Bx/fniFqalAi/ZPC9ogQrSfX1YCoueqEMckoUT6fb0243uIB1P3KrZn+7
e3uu5lZDaLVSxWDPT90e02e9CJU6v5C8NMEUj71rsaYxxTkv2DDERxx13vX2uO6U4z2pn36UuSr/
x/q0SMyHxtETgOP8JLvAq5pqpBksHH81oq69Ens2jpvauUIaILo3cZdwxa5eb9/Qhqw/EPIGkHp9
3u0bUCDMuxYMtJHlg0LhnwzbvjSMYExnKrfRwlD7n+cmbev4Hl7NXaG36O/mLA5Ji0sesPi44WTO
QNSdiFhkB/7OlnQXEfRtmz6I9cYc+uFAT2nVZCHbus3G/7+K4P+qIrD+jzLW/9Xln1X/2f+3jGD9
mX/LCFzvX6gokY8CK/N0GtqM8f8tI/DMf2Ge8GwbYRBCeXw/f3Ws9r8sdc2t0lDAWp6x/tR/ZATG
v5j382yXh9fp//+TjkAnFPi/dQSaxq9TAT3AT7Qsk8SE/9YRtFwnzUYXK7vUdenwmB6atv6UpNZr
YTrpQegpPSjbZLyxdfrARrF7sL2OOAcU7IL2/z5m0XNX2pZXJKFNagS7a/SCGpcWjyWuLmV6MBYx
bXSDjLEkLSDWXxDrYVvQyzEk3dWkfeG8AV1D20SKYIJ8nlAXF3kcDUbLWS5hAgJ5iznd9QtttrYY
RnPYZSjQc+0nJoMo45KsVim8vVKd/MFhc1JqBkEdtfOdj4b91JOaJ3UzBEGW3KNn2xf9QO0n2FPj
M2BGNBE0wxXH52OZ4NnjaXbm5GpWnn5YHQh5+XHomuSF+p32WuvO+J5pdY1ALoHwL9cszbQw7xc1
7B8SWw5noM2LrwIB4d3IvX0NuTvNs0NaZ+l1IZMjhfUV1Ho23Vv1PXKRegtOKtt4aqlRhdts0Mpo
CmJR/64s53fkGMUOA8i7N+uol2RFNulympcFanBdIYkrxsi/00b4BbWgLo9Ae3cUVwgHUSzAUsjm
V1nqTyUlZFiVyZsHJG6Dyt4kBFiBHWhw2V3kN36X+6GLrkVGld+qOU3SkVU+HXHU0sff5yKFwi3X
tAnVu3c8sw8Wymwp9AbFhvYW1Xm6GSq1C6I82kZxuqWZ0G4jSu+yBXZoeiMeTGldLM3dum28yzz3
ONZGu21oMPoTIj1oEVO803JafGrVoq2e4ZDElvfcWJXlt13X7dK1qLebbL/I6qNW88e67w5O33x0
Lkq8tvSWu0ihD90P6hJyWUsPs9ff6XF7ZDhD0KOdMPhQq49W2XstkLA+2znVEupx9ZXhn8f8/TgM
fsUCvMetjizFmj4St1ZB4WjwLkgALFWNEiQ+zHaj7QfbfVex+GyLDhsCuQe/lDZ9oT8deSR6FS4T
+wLwsaE5n+YEB86lKLUFn25r1Z/OSLsplnlFU1NhhqAozh7kxqWs6fgzbI1OtFXyhuu6TpAMSz/N
F3QiP9Qm/b3oXRnibybfqjG3kn7FQN+yKBpgGsTOZbOS8XLjz1GPrUMeXZUMK6tXzu+Zoe/10t6R
MhLK1kqZmcXeI1fEvaH8toi0euwn62tMCwKYqnifVf2vKKHviu0z4Q3VH1CxPhX4RjavNUmR24pX
7QvCIqD4yGAS9rXLYS7WgdZ7aag40CnbPDuNJIhzIazrMGK8AjLGXweNfJJD0OrGBy0F+Ae0bYPa
s7dagx1dy+ktWKvfjTgUWT3Wthx39jLaOxoirwn26srGsjRxQid68dqo5o+6cALARtieYt9rIPOt
bEB54X8CO3bRUvcx44zDe3S2Uv0u6hyKUgtfbuVpqT+N7FgLLKI6pFkF+91YMAlRPLrKMphbke0n
sxX+1Gu485kiI+z90keqCKJIrmj63Q3pq8+xArkk1uUl9pAqlBVy3bK9GeRAachKfisoXskqYDgi
AAYuSGmULju6ivnRk3x9Z3bdIfrR2hO1+pTYRzODwDGkYp9Oc+5rg/VNCw4+QDFFp/jRbSKkRFGr
PJn60dGdX0VFz6PMMnOTlgWnzlAGNbkYGzVuc4oiSA1RwUySgOHJi9/zVXPFNYDD3HRxetMaDqh4
fshqfpwmg5l6kckDpG26+ZFxyVyl4r/p+tDgADVG4GD6YDEZZ/CnU3/uHfa06CvX0fioZaxlKUy3
dPqQpP/hWO6ojpyfZnrprO4X7YgYYlbuLw6BHnVfkLsK/mDHpzZ5S7EtRXZv5G2xnXMoMHbco/SO
MoWYHXTtveodsqo7Es/BfjEn9rlbsTgDQClUzdE+B4rqFzArYWXEssbD7gLQt2si7FU19HJS0NvC
GWntjzDSPPck4L7pAyzcPlfGLRvwgNyjsVEuszpT5yGpClJ2fXGj2UenRDYw232xmyyOjHqCztZf
EjfWyXtNmtAtunQ7gU3ZDfO8QXpockAnePcTaLWFTOLt0JavEWZELmZTMCR9ujEiyWRitG0wt5ke
1il/IemKrV7qyueE+2BPO5JLLONF0sSJs5yaH0yJ3LMnh7uJYeEGdfC7wiTzMIl3Zaj6oHDJ861X
Wa5aLQEzF5cxR25Dd7jv4tg8sRiwKFfUo6ku4Wh0kERtVjxsYt2UA0ogbRm0G1lLhvXq1vFrayvO
ph07gMEYAkM43YafRXWzTWcXpb24K8C37GSRx6G0FXjwcf7ZpPIlq7vldXH3PdiEUBhU/nq+GQ0J
xSMTiG94fwY6MRwzbPfE5JtTe1+NhB5aHkLZvqWP7FzsWuGKaKfHyCWFo+Imb9K9TGUKac97He3k
BVwfgzfDT21vp5oGW7pmPNOh5qWKmE92wVQMx4ZQEpZdONXFjpAs/iq9VK5A0JzbVxrTGC0jLwqb
hSc2i+IwtWFmFekYwecn6L/3NiZiX2EhwX6SKvt0HU6D+SJFdsD8EM0Pc2l/MKGGmzzJw5Jq3gnI
QTjVSCY6JipRx4lc09jXGpFcosw+p3M5nHtrDAaVtJkqAu+btp8z/KVMP1WRo8X0t749o+HIn7co
UvqXpO2OZLqx5k4M6aVHekLKfEvA8dMRzF/wXAJYBLg/GZdoMfYQm9A7UzW5wIHDVHh7Qlp+e8Nb
mVlm0MGkD1QJr2Agd2IqSmbyMtoozny17sXMgZeT+WWrOS1zyQWaTqnvsJiFWddAEwI5mIs83elr
gDTB8awt5s+OEzEksu19hEeMw4JIMFHY4fKOl+djrs3yrEbuFYl3fypKRP1yMuMTmoEPjSTsbas7
VEAyf84UxQuc9apNSk57cFXVO2a8gU5kjhsn7qPQKPv3RTHUXWI2F4fsD575zPYq2arlb73NcTTO
1o7cyEMki0+TyUHYN1xJqxzRkOKwWPUpPgAyAIHZew+67k2BVVAJpub8NqdQKZyetkhFp4bWb0/I
r4o+iDMMicKgH7KOtm8ktCiIwEeFeqLFgddOhwV36SYbMIaadXRwnSUNavKkgsVj7aIKFP7oHiaD
Tz2fFQ5RUGH+WBqhN6bi3PRLGkJ8hkSOuyckymwvPM8LSqNBmEGkNTYMiZy028I0ueO6NG2c2pjD
2LEHjkgO0KKK3nRmdYt4HqfRC6Jeqhf4G1GSOduxyuqQCL93y2mbTWWTeO/205+aK1eADaDGOLhZ
z1EbHXsF1l2DH98qCGlw7XNjONlBQoXwZ5UowIWk6U0HxAKtMmNfy0hDKORmGDUbNrD3nhyxog0z
L6lVH5ei2Q9R95ikRhxYi+b6CMbClg+hYw9L4sdbL4b5oGXEn2dVVGxUw6aUkE6ojC20DOGN+2KA
50JEZ2jzYQblZHtAx+LiYJvqJl/eC2qXHUEvQ6hP3XhxFudDK9ufAvpK2FXxz3QRG32Mel/L3Go3
rRPUrJhOsyBAa2bLEZT6+K31BP2SXlFv4FDT35ZgW4CerGWbSblJqclA5sdYS+NOfkuj+ZwTe9vW
xoWYbGasBe2uRBjvLQMikQ9maGbDsYEhxuLmbikRYSxiQlv975AEt71snIOuSVzUQoCnSZZHh2Zm
WJRdtjWc+mj103NOKE84YaFizmsy9Zlcg10H3e5ORUZrO/ljX7O8W0r2tDijBQIB0rs3UIKTh/SZ
quo9bWPKTWIYchCIaYGpfbLR6VYH59caYW2pQqMRXXGewLlwJR3YYjzV5a8l8RTfGpE02K6Lf8NT
n2d5QDWxunm7bVr3X9RKH1R61YTepa5NscFyGFo59r8Ow9xmmMC5QXbyaz2O/MGuGW0yTYO/127G
NWOMwzoq6bGqbFtCtBbneFbXRAT7Imh/B1JGX4st6y3KIF9gF9lUWYnXsd8Wg6vQnmUiA4M9GZ2t
qxmI9ZKE4qsY7k0T/c0y4k+ziIjIa+WUcwIeOkO/h2aEMiYb3iCgISkYs4+yx1aUKQ1zSTQdZWvD
jrQqgDaC1FgujA9izi5K4onD5DD0i11ENgI6iNEt+64xviG8Po0tS6mtXQD/sUXEUU5KoYcDS72P
+62Kow7He3+u7JV/3RnuhkHCYZy7c5RGByVX053bGq8xHG2/FbImRpH4Ya6hC7sw3xlPtn4/xtQS
sYqquZrsIO5UJq608WNL+SKuSx0oZat+NDeIKOg9ciBvzSgKO6Xf5anyM5MauE+LMWkEmMe3DGoS
NjsM7ICSbXU1Ppqbgc38MEO2A7XFGIX0EYparudaovkJhViQo9/CUV36bZXjcQUVFXA5/XZd5y7p
nS1IAg9XUYNLb/Z+pKb+pqnR8ESH+1Gt8C9B5YECQX5j/OJUfHJ5yrQzZstezexN2keTYLzAW0aU
oHZkh3Ez+7rafGo56jA7zb2t3VNlZUsVZqYgc6TOnz1nPKPr6va1MJ8VD6Jz0824vXxTqM9ZZvj9
BDChFYgoEo0Zk0hzvywJgvXc9hXX3KpeH5pNnFo/ld56gVzMx66/e1aZhUmGl3QtowwN0J5WbaTM
0lCjm7kl4DMcC/uY5wgkRI+VLLHMLYhkUmnqHwNxE0GdquNWlx8yTepTzVKQVi4YqkR/culTFipA
QhPmk0pIcWoz5OnUq9q7TjguUH5EHk7WkG/IascTkH1VcfKWua11xi9yWRToTFwvJ+0bWetHLKKj
O6hbs1vaHQpNbHXgZPXSgAyribNHgxpKJ+dwAjhe4zWiyHHRcCAFoQURHWLEOOu8fy7OEC6x7Mrs
zlHlL1F969LzwprwKF8VAp5ljjxISmuDlzOY8LwhB5SQGAdnW0E7gaqTIS+p7xxbRg8RGBL0gN0x
1w0mN9jsFOFecBFs2L0paGuZ3lou2OhoRR72QGOJ4aA/oLI9nYXE+maHdTGcByhRrKn0qPoEZJWr
PuuydQ6usbyV0KcUPI5lxuJSR9olRyWzH6h47EzLwlEyAepiZGid29xFa12C/3RVCVcXzUI3OGB7
Yz1VX5vRe+kMzjR7eLVbd9katv4laxrpwOib2WzPcuXrCLr+F5uulqXHFzrbz6PKEpWuo+FRcG6W
2dME+QlZMW2ZICvip2K1bAzlfBlaWkNDM0sOJ1UnUT19z3W1f9QS8iyzSn4u1k72WXMg8usdE25w
wRr5lC7J8wIGiU+UBSwFyEkGFlYCNAbQoNYvbzdZ+QspR31Q0iHbt8qyaTr8JrcbDQe4zTm3u927
CcRbrRp2rhlddXUI5tJRD1FSwd8rSKYBXnk/ppAGCUU89KWpHaLVx2PNgOU5mvhSFu5uoPe2S7SU
lSwX+9tm0gV4sS3iyQgSux/JQG8JhJDflYG8hLzvbhPrybV39FfRdzFyrHFlQ1A6jIzNB1bkLwlU
M7HET1k0hxaIOCpjqwJOAk5cFXZHi0PCfU0jl1c2sTC1EJlRJ33ZznSwlYWGhSVY0TRrwztdbbQS
34ym5/fr6YpCg6hZ5QlnvemrqrwakXNRpE0NSaJASAj7QR0ETSAtZUunIv4c5sdIAUqBLmtUCxy5
VvvFUsRQ1rAvplsec1l82FLeES0hw1pRA6Q7d7pz6lLzRRpuvltSpAqoX3ymQgHgsXKTeGhRVfWD
MT8iBjGSIF+4MABc/bGAKxcOTvODywOC3OHYZhDXygz0vGtZZE3hU7WJLN51jeaFTuHe5YP9w2v0
94YBfNs0MK4axAGT1/qyRnVTqoFpa2KXtWBEYWroHPQsKwvx6L4dovRJ1avwuguTXvQvtaPRn4UH
WWkN8MH+zplVY28V1dOibCjJHkYc6Ts8TAwznPG9NJLAMaLYl2WJRpNJbIH12W+NbVcl0H/RDfpu
uxClUOSgeIw709DP86yQ1jaa+KU8A3aOSESoOtin9H9u8EY2R2N9yu0xkAo9uKOpAlWO40BOJahv
V/lqSuKFgbbd9xxKu9u9qC1f+tL9mY50TcAk9SG5BWLNnquPNpETR1N1dRaZPnALOK1Alo3jcFQn
bGGVB46gkC4znfb95h+QN28CNSSesVUj0Js2K9X6spRpkTvsz3t6JUjzbi91GGc8X45MgBLFBu7Y
/KM2l4cuo+R3VxfE7eaPPeHvfY0PCl9Dcvh7Es/VxPv253zW9ybtdLCf8WkwMm+LtrXTsXtlHgZb
RtW2s0V9eol7PVuCdG3msNtsD4P7djsZDYeOFqL3vbn+77dfqcXxf377+rdJlaJBGrslshH+SKFU
5e72H1uOAFp9ex9u96vEI71Hnx8tQ/z0RoRoCe0T2fPpWgKqWtKmJdfaSR6nxaScYj9GtgyviM1Y
LI+mNxwkaRU7BS4EVCde6W0Vud2F/LcEBJzHQbd+ULeX3hnFe8vViksM/jIPra+wRxNSoDnsq6je
uA7LbwJ6i525eEA6bG4nK8M7OJVljP1q9VYonldt28p7/LdRwcQPV487ajDWhNLzmj35HLSlsB7M
5aTsDDQ+MgDec1JJxTppnWBHNiVy40FXOKoxCMOhc+wQ2gQ6vgQHEjJ7/s4Sd+xlikVj4ciHowO7
8mgpBpLNXt/bCm7SgObi3OzXCuO2/uaJjp2+6gl+v32EDS3/1qMazRNASBk3t69uN7cjjgTL70Wd
kPxWq7VQR6wbuSrUgtup8s+Nvtq3qNOdYO7RJ4hmNaRlq8vI44eR6vZO2KSZ4Mg3kMz2JEdmwlgR
xhvkkQfihxN2GNbvMhb6sSysO5dOwRYM93i83RhOV2+sgVPecYrxaDQtTn/HmJwg8zr6RlEf0+9m
tVkdqbj+kRxUq7w+2uVTlp4mLmyhNrDruZ2Mt5tmPZ5vXyVwvvYD2d5Kt5o1LQ9zV9xixbrdLOuh
8QUMi6ssoBQI0M1kHIX9olbgpG+fg17gvPjzidDNcXXlSxkttoJ2+hPd6nxmq7ece4aluCMzgHDq
8jLpCHattLyfFZeJ/HrTpslWKPq87fvkVbXY0k1Qi/98T+uUnZXZ7sGZautcrPb4RcFy2bBhKulI
nG2XTleRwnBYn4CErGfEjsdo/Z5WynNvR9/SHFgzWgUhipx3gKMHX5fxaPqQ5sedwYmGCLEq70Z0
X2Ph9fuebqg2djULVGQllxYVum9NuBtkvv5XIBXoXj3RW6CD21Ek6euLVjtmXEiTxgAGgH5JJral
yshdxVyQ4gguj4Y4D455Gvtqn8M8J+OC9gWKXjDU37XQkrOt9/SQaLj5SzLnh7TL9m5sq9tsYPcs
5WzO+DN0DVt/q1/GTjiQHxgomHlxTvJ22YuWgBh9LLYDWyzklcqPNnbYTcHlUOry5EYVGjiB0CZs
JutB9Xqizqbyo5np9lhq8S7aRW6shoNBk+5X2pWknSHiBcyV7QTwvEA9p26DeN1OzxomlpNgxO7r
c0NuvNZnbE+SmLkm6KYAm3d5+nvjkLmGoHHREDyd4TGv4H7vgcYtuDQoAcWp1IioF8tADYKJWqRc
6lYEqzXrRCn0ik4pxFcmFDtF0+29qhYlwYhu8ecGJSlNIETViFp/T7OThokFx85D0V3PsX6EDK3B
OuOrdr25ffX3G0kPq2CKsJvlTEyD2zfUxKT6ayykTP/8gttvuT3Z1NLXnv76tlUV+ziaun3UYbUi
DV+/9BxN2c9mEhaKJY84em+P/r3pZO38+aGqw0NVk3uMY8GgRJucIwwTFdvgeiWhT36MYb3gfdYR
hJXqviOhtqAinIl1gb+BInzshp80V1bLgwamWu48GSVkw3DGeI2x4VLA58LyGBvKUeXCeWhYVeXM
slkqSPbhutqBE+fypM24KzNwST2is0CL5MEEpxwMSl5vLVYB37C0LytROb37t3QoftNdCWp7eDfq
ltML3Z6o++eUFGratN6bzN0oQFDk8z7uabcSxxclv4qGFMwJXlBgyIbRW7fR+9K+9TCPRl58oFzN
CA6zcjppo419RNGLr0lt243BW1Z0/ZfnMPN2ByLajOfMezdnGuOphYlwMOcXLtm673iAZ2ZJp6vu
nhwylH2CB+icDOyzSwfNI5LFJH1G6Y0VfXCtgO3RZqrLt6LPtpEBP7MyBBdZVjwL0l/fN7wLFu22
Kru6PahZSCdM2JLnsfzAz+Cyrt0bs1IHrlreo6rH9FBGZKWvJ3u9UU0oMnnVHLRqojvUUiwsQGwy
p/A7p2ruXNraWmdz1q9R1npBlh51wVr1G0bzjSya4Zezt9vsaswmGA+HS+lSDD+5Msitq98XynRk
jn+F5LZDX/sOWChD5PM8MDjlwOKMsf1OVs+dE2GTStG5LzVHACvlzvMmG00RWnojyu5hy9+PdBer
qeM9WiEeTU3HGIdGt1F78+SwKMIHtfQ136iZ78CqM9h/7oe0C0cDCRkL4P+wdx7NcStpl/4rE7NH
RwJIuMVsyntDK2mDoEQJ3nv8+u8BdLt5m919e2Y/oQhEVbFIVcEkMt/3nOdwBbtr9IXtEjwAxdtR
nGEbf61VypQBJJ4i2fewQqcgLtKxFlbib7K0uMQZ3Rzlpmg5cSu0vJ34XrirusFqVrvpxVSdhQph
0u+d99ZKL4Ub0lJogzeEG+u+WTe53nJHu7u2HS2jSl/DUsFEgphIccqlgqkOwD6hdCuqEZij2q1K
yS8LFRSj+dqQ2olCIFYCW5w7F5NBx/RTF2u6ECfK5xKlePyLzOodISvPrlH+IMT6DBtpFXXesdK8
l9KEHWueXMt4JxkygpO9oP73CJtpweIm2he9Ex4HxexXholBdsRlQfwOm/nRvIERrx0Hm7E08cNv
+YjJY7CYskVy9DeIEF41w81wu8GK7h3fp7PuQ4tgCKDnUHCNN2JrVxh3ip0z0QFm2yEg9+pATCEu
x/l5VVnjKsiYdXda7SyiHgdASIWx6WTBGo6Rt/Mi/avP3GMxI1NYzq30aZ1JrYKDWVMtPZTTRvPR
0Pr5EHJ1ViU8LuvSKOEq0LXiQAg3SAGHdWxgok6eyRXzBq7rvSIiFQElpeMFUroMOqaej8uq/06U
W7iMExYx1rTiaFt0iK41bP2cwNvBIUB0dlDPP+yvWFIQ20+rF3XaEI7EDC0Rbb1MKDUjmg6RnuAk
CUOuFZxlA/JVuIlWyjUcqSU8WFNw4GnQLVA5LNt0JG84iZxl6xsd9oGRlDDSiFM6umZ38KZNwpLn
IL7p03y7HpVHO+WbpMp0y5vfNKlhd76ZLvGxlYfKt4oDi7UKOMH0kCg7+IjlWo3Q1IJzfdVmF3gS
TOACY/rG/e/ZI80g2aDKUGJLb449qPKF1iSU4qcZql6Ry9HKDLv1x/NUNfai8+qtU3d0ez/++3D6
IDT26HQztkwkkiSCo2kWcCN/I0qm1+ZH80bRyL/m0md+5PQHpirWrrfgi8fjV11WNSvX9MVoVaSq
ZqNSgqPIhG2BJl2mE+XQNCT1BJSE26lZyPTXBJB7oBTYHDxLHzFhGzSBSKg+zBtv5IL1lB4CnSNA
dbAx/Cm2VAl39fwNK4AyKKa7gUpAqGHUUihjqWGwCXL9OVYYFtd9jDlStbJylZdgi6qmxSY5zbVZ
e7HcCExvXRE6z6kxvRiTpHroaufx/4v1/m+Yk7qBE2DeVb/pnP8CnXx9q/yAVIgs/bNe749f+zv3
RzX/hirNABOJwg5FHASfv3N/NPk3Gj06uT0agrw/kD8STpDQpG2ptmaqbMGu/qHVk8bfDGmoCDFB
skrI2Or/G/Pnn5R6Es2fSVtFBXmpQr1EHfjPSr0R7W6jVI15j4QRrNIyGpAle/vaI4DZa5J0negY
gmxS7JAgYdyg+JMKkeFjg09S5Tam4hJAHGiusxJH/yXT4l9SWfl0pJk4Fr1XqkmaAXoz/1PKvYfF
NQZWKe+mSkwRhpVz7Ci4g2zF2MMdu6MSfyADCV41OvzVgCiewr6q7hqvghOesPrEHVchQ+c+ahvh
yR2Z34nBIvFD7fxr4wYbiHdA7s12qWfu9z+dCH8APv9XiiE0C9K6+j//G9nkn3FK884l8lEIYeO/
hrb0CadUenXUlZkq76ODqqIcs/BSjGFBBStHIThK+q80NG54yBq9+zp4okbNrR0T0/JPpAQEJ+CN
hwIv2MXK4qWtoAOza/XZyYkayKY05cRNNoFGBFLbVg+apVVHd2qF4dJa6bmwTokS3//Ld5p2eRYP
Hnp0EKzTd7IwFAACRizKOfj5OyG39Aj7i/U7J3q6LSuBjqG0vA2DM7JOamKWrxrELXUYgCPb3rlZ
QUCi6rOelC7FLbt4tvuhOFqJPmEi1Yu0n7TJRa2honsw45IuYqqi1PHq9V9/9Omi+dePzrUjuaK4
qj6nk6QIIPCtIzRTc5JZTSV8GNRth+xoESd45yyv9Y804zFND9G5beL+W14t8VRvDENpdyEVsDXI
2GBL+EW/0Rtk/B0I/y18K5RmQXBUQu0MiT1YDhaMbo1a5dUm1rMGenD0pVOtLIsg2JA+08HNrHjD
udEsTIl7m/gsOAhqRfc/0Zx1gat5GXW0zahSBFuly7OdpV8Nb1ILyszbje6IgJvmW+HW+HUAPe1Z
710C33TO8yYKV1ZrJlvD9Bsqx+I89EVAY1XBDg+JWbrQWTtYWt8cVjYLuwteEVM055Cl0pqhYiIz
4MO3aXJspKjb6/yoi9pbFNI0ErpSPZABk10EloNMdegtaiun60wMINETIe3lEqWPyhJWIjeiy7Xv
K4CaiAnfB7N39klQfdFSrwOcZcs7CfA7I6nK3V8fb+3fnaomOmd8egZy5M+JSDZVwoZ7u3ZXtObU
WnhRYxuhp8t0BR47QYCWdul0ae+zAd0L5qE1wX9YFr2MxYNGt8cHwNRgPyTUbzzFRHN3hFhGJW0C
B+3WiO3HMVLnv3D/tX9Gbv++wkwiG0xaTXxy59OoYRL5FmKIUO+TopeB23/wIvOqWxGyTDOxKTxq
IQfeg2ILu/Qs/eoQKNFj5bwJR2hHUwS/bGanu86WOi0WZ6FQN13rBWLUwW+C7V/v5Ql//Pmq0lVb
B54sJj745zGaMEgsdFGv3hPXLm5wJ+j6Rt+CjlJNQwSSbacA6lP7YKdUqsaUjB8vfA4iu97/9QfR
J1H5p5EJUoiwiLrg09DZ4+d/ulm4g4VGGKXBvUnbxyJS5akkYRkVFDVJNJVK85K0X6MslXS9IgSG
PTKJTtOu866krInarIsvZUondRyaJUZpYmL3OUgG5maExAShcuLg0HRM013bJwgrgvYB6312SYvh
0LlgTDxXrZalVYiToqTDQQnjL2FEV/2vv+q/O0V0XUimFKpl6P8ykmlSyZxCuOJe9cEP2XQhwHIB
fL/UrVUcGg8Y4n6ZmX0na2/KWurjb6GpT70Yc60FaO7zsG62gz2WE8ziqNUsKqg39tvRIfKtIOpv
8dcf2NT/9dhYTC64Z/CPhKhPhgA1Dyk06+B/EePYUI4DFqeWuqX68wPgvXW1DapQRRz4aDAiA8mA
yI5IVAjKAZ7ZRMZN9RG0yqz/Ydgt+QB+NLFFsm/AFltaXhwUmpg0AqFrdCPGf81sdURXr2bt2Tvh
6zSJM590Iv4HujT6wXdMuUryyt+UQi8WrWolhH3CEyaHWnc8nGha/xCRVnGqI2DVdliqO6WnqBLh
kRzt9lLY7Z67gn0NiVxaiVS7pdi/fim0h4DMqnelsQ562HiHLGTV7Hj6M42AkoZhJg8GeXugJ/qz
a1KsSvxyLacvpZV6u/nr/S6nseLTNUHwJrBJVRo6JaNPRHE6xG4DPke905SgDGSN7cNAmu9xBJpL
B8HsHxSnpTXB/IIG2tgs/G7Ym9mAQJMA+F0ipLtpKnkgiGsrU+XSNDrUGpZbJLGRzhZS1vfsbDii
d8e2gVbDdjZ50RBhqk9Kppq5YTrIRy81nQ3KqSs0V/PJxtMcp9px1BvtbGfYd4uBjEIN38CIVDC3
s0ntMupLCAabxIdo0XMfXHShBUgZId9ey8rmv5yhKpPtf9lTADnh8kn2l/E5olTptaY1Xane+zx9
lQXCX7vxv0QxJ2JVgIuwASeD3ykLSMBJcjQG4qWbpFtEss+PBF5NDVLAIxg8V399DM3P05aJCYpI
mokkpHlb/fzJktrTwolOfO9yPTuGXVTdiFlNMXU9o8+2T6WlnHqFYG4lp0SlUjzZkoyC8s4Eez2f
vjkBCTtjKI1FrSn6uSTkZhHQHz4NrnMetUkAO3FlpZYrhFhEpIJWY0Rdyh/WKfbZRoqHTn/tTO6L
SjeqlMVMuYus+k1J426vsi5WRoLTYoPSl6Qk1aPJHIrRgcELTFJWYklngZNfp3Ag2lxn+ZojAPRp
oAaOv5nWtksotthOPCff6LhtVp2hr3RVHS6wjsJoaE5Bs85jhmbmHtDOM+0F8ay6YRmOtC3Pk41D
zu3SJ7FlWXlatURNN671IANgnFLq/utDMvmsPp0uLJdIELB0RjWsVqb9aUAb7ciximDw7gr49UtC
O2QjqWYsjRTnfqacDKN4D9wevMs42Ps6DIBcp/4TNZVy3xlRvPQtPEZldDGGRkpKn+O4knnBtFEV
e8sqbTJQa+KwDA83TGh+jyuPtU3Ygq93OnEB4Llp6ii6CfUrLHD1IXL757o1xbnJbjRxr6JF+skO
Q0YRlj/Q6G4xwuBiotvvP3SkrD8mtXKIdK8BLay161Su+zboNzaX9ALpVgMeia+E/Ya5KlFRjeOJ
FXec8NiEOAj7+MEKYvr9PrOkFkS4OYGjbTraOVpV1HxDCpmABPekl9DRgd2fdJPknd+PaKz2iTxY
LjZvbwoyJ+1pLaI+umK9XJPISP9YKa2tFad4tpqCLB+qVLndqwRgaw/OiPoHgIzZIHfrKKAW4StC
znIXUpDpSwdjbuTKRTkOnGnxWG19OD9xgcHXoxmzKMIc6lKII5I/S65IFRJw0Lksxho0fZGBzlfA
XF70THpxWX4ZSlXdN6wAcSURREDy1KGF33lycjVZo98A/ZXSsOh6CrO5R8m7CS+DnWEgcR1zrffJ
j7GJwH2WPt/TkIhqmxMN6OBKanvjlVc98Avw4xXVJh0cWm8BoU1Ena2J4VomRvuTKCtiDbrqkrSx
2Jo26KuywY8wKs1ddpw9HN4YnYL1robwe0p/UM5jV0AXE+0lBKJ1a+vwW6WPb6md+pswis37kA4L
7hnqvrXNmyzdLyX221uQdSC/kmBVqpwQoSQBIicPGDFavMFB/y5jDcyLBXOpbNFJQTjaZ5UYjxy2
YCIBHZgYqzvdQIIbV9ElQM+wDnPKjiKK82M8mLecS2XX5059JhG8BL/hpP7Jzpqftkq0okMR7IwZ
j1YjhKEN+ozq4g5BdYlLB1t0U5JfaydHzcH9IAgciF3ut07h4OSuuuTs5hWpBJZYCGn3dyIJmlWu
KRQ++VomKSZX2JDFgpRynAUBWq8MdTrKiqSkUYQYrHVZhXnj3hJqdOniX1nMBdbHlrNTRXFx+Mwu
U67Mq/rzgDpl1RgTO1yjprMomIEzIE+NHN08Qu1ttl2JOYeXyqs/etVVxmO9GHWN3UpH5ljGubfO
DEmLFcpFb4v+RfJbJ0UAzM9HxX7tFb4/jKO8AmEfjVLcsLGL2zAO3Q2aW5qgBq7ZSbS+00WDGA/l
QZ5OnT3vkrcuebTSOCW++QYbKFhjeNwFdW9eoTwUWxoR5B8bCsIAm+Re09LztVY6PwYf0WOrf+ux
jaF0rlx02rQngLdVYg2yBr/z6DHW+vVPqw77izNtrFwggMQTsmFtZx1dEJFbWHbvdKy821h39V7R
3FtGm4xcBPmUpdW5LF2PdBwdpaBTtjvVL19AgGiPJu0BXxnGSyC2FrWHBQ2XaKFw2iKuHt8HDHhw
fbCSqBPsaKRnxGSMLhPF7mNuPPs5a6FoBBCAsIyux2jd5rmMFwbXChvPxbXKC0G8/s6jdbVFrTwp
tHXmd20hlwwEJjGfLUog+oGF6Vq3Juu/FdRT46L3H2Uk164B8ajVxy+GT44UvGw6Nk0RrQhczJ46
ec1Da8HwpV4Zp3xizMJdpWFAsfzKBb0DPsFMkmVt4sRU277c+a3y069VWC3YI/UM3lzlNPJZVbVn
xR/7dW/TDqGmTMV7bjj86SGr9/IwbHttIhNPBFTU/cWBZVH++6kGEXNe5xYHO3SujMqEGkzKByO1
R7H+DbSenwvfpGFWkbUysZ6LSTYxb4A2njUL1W2vsFubwij/tCmdg5hws1YqOT96RlmCNLT3uQAv
gQEjG3cJZDas4RBMG8sbh4NLG0YxaTHBKoKalxcHv2vbraYl+9BTCE0c2rffL/vByTe1aIvVrjmU
0ybR3frQBAkSD2mQRFLQ9YE3u6JNWmJh6+nqDpOiZ974ql4dFMEGxfEPM+nKDXrneOE6FcGe0Mc2
XRo/e9J7LoERbu0Wh7uTJjFQbrpRMYjuBSkghMtPjQALOQtLqxbKzDg8amCHCGnAA6d0h7TpDcJA
UcTMfZ558+kpYldUrEoBAREZwrqTeY/yMH3RlA6x6dQTmTdzm+fjaTkoctdWQCymjsjcBuFenE8N
seIwP/I6skEW8/MQ9mlJ4stSt9Jr2auPYSy9vUIa2dKKLWXbMdhjH6HF4GvOqjEj4Fhm9qRK6qCt
R+pMC0ZCBGGJObE+lkWmrC31p8jNM3rkcKGTWsSatiXmwTZhdxVT9g02JOABGJprYAlTA2NpdwTQ
xc4TrI1g41l4S+lpv3VOtR27gH6qpPfbtMia3S7fIL9WaK252GIN9IO4dhZVTMh9VyTsKOoVh64U
v0A/vTlatAqA3Cw9nxVuVMf7MuzWZe3t+goviNd2a4spzsmOhnRvZP7eLrj3x1ItdkH6Bipp09nk
QtcjfLfKIJIFZdhJ6+N5rU5WRaw8mgbJgr5bU870UHgkdNuWg14dKQ3BOUL6E89U2mCSZM2MdG5f
e8crq+38UjgRdOf3zY/m1z7e+/t3/+OPP/6C4VMcrFvFX37+P5OZc/vx3+QFan5n6LE3TbTc+e3R
/B6taHF/paRWkHdIa3L6xPPv5dOsCC3dzxIJyLief5AxPI1kMdUckZG13vwX5p98/N78t+enEfAz
5vz4ibyBWPgS7k2c9psQ3NkR7AqeeoUFkp3V70ATt0qPx5N5Gv5nBwH/wgTceJg3I+TPZUMyG1S/
mgF/UDeA5eplqtpIvh1VQ9QIny40LNRyZmSvIoBBC2rlFMNy7YcfEq8RCN84pG1hoJI1EPmmhiM2
Su0/dnTG08X843mDzsc42JaDWKjI5dJJ9UAu559wFzQOA7CaMgxHND+8b35p3sxPEyOVO8UwVtU/
fgjN4I+35TEgklaEzurjF5jJx9yJ6Twk+WDvDJSw+FrrfRIhWjNKbp6uIkgzRwa9tJPR2IVfvM59
NCYE16yqc3HVTpIXhpMUMjQd41lmN78wbzr6uYCwJ9ldlk/gy0J3CMnhDjBvnEkC+fHUD92EG8KU
+v7xov2Pd3+8Nv/e/O5Pf6b3qnjtVDZjTidGQrktNNzLWQ0XSURO05z9yau7YPMbgDwzjD82GO1R
/Xw8H/5BZZ5f+/R0fu037Djp/6A3EyRjD8v/+BfmHzAdaBd4uouV31Dr+P3uJMmcPx6Oes+n+PjP
qkktanDLMTCV6T7iDtcO6OP/x8+kBOzHj8/w7943d8M+/os/ffH5J59+pXMKQhL0M77LW0n5tIY2
NX3lvrF0NV/Of4fYmap+nCWkbhIBSZj3DDFtabIbBRSCxDJQmfLJPo7o/BRR0CRCzWK2vx/PL3+8
dX40H+ggm3M05l9oWxVIXWoBuNTDYIdrhHk/QuV8XREeV7AQnyHd5QBGff1bDzlqYfVlVkX+BnGb
IE3XKqECONlRQqZpso+mZnSqwR6cN+Xcpv547hqgcZUK8RHu53xtjQYrjL9LLWcZrKGpHnUJFwFx
EuBAwxMmQDzOe3U+LiUT341WZE85q7q9O81gtOkAj/VzHNSg0v8OAv84OvNrfzpE+Xya/t7rHw/d
KOe0CZrmm914PywloItlkAw5ZLjsx8bO0ThZ6b3BLd/jRFnFo9E/ZBF+nUXOiktAolAqwuKRnmxN
122ws9DDlFEXrS1rip6s62rbOk26zJhKLsBIl2daEGcUj8WrcVNMgEx2endVcphQY+494VlImjxv
0fjq91GtIABl4snoSNPS6ktDYBnGa3mH9avtKLR8R0JQGcNFWlG8lgzB3PPoElVFuc60wjwHDc6P
EheyFcunsCvCLb6U7xmD1aKJw8ka1vprorgYlAPnGwlk6iVrOuIbpO7uxZR572IlqEzxzfFtc9Mi
FN/VtvrVgFe3HvAINVqigAio82s08aEaIISucHsQcyzoFTm8Aa7+liotboKQCpQQLJ7oMGnMDQA1
lBV0RT2ytEWvZ/3eUfsfIw1gxIGKs3W9yruJau2j+UxleQ+94cUwM2s/pNY7sXbDRlQYkV2sRLDV
nIci9YIHq8K9lLfhc5vIek1zOF6pQ+7h0MjsdZh0xhuUSWWpA7TcVl6w77gYrh4Mw2WACnZTBNnZ
CcWrgTqNW6yLzzHpvRW7/ZIOdrMMyvSHkor03OY9WXVpuKMOemNAKo5yRIcfB/ElDM12H5vRnSTI
5KlpIdEYUn7vtUG8lPFO6AZGLhgjG5QqML21YYs23Wbu0oZ7krnWyBm5FYaFc6h0agYcjx+jpV9a
B8p64HIfdPtoQ3foV5JRp4wERkZRpeqSFKl4Mekg/VPS2OmLjaVJ0Z/6qrTfiDsln0xrtJ2aefHW
KpZ53TenyGT8MNSquGnV0MCnVrdxpTqnIiMXrkaLNyjuuC6y9toOyLFwRw8PgV/uYE9gfTaau1b3
lFD0gR4lTpmjVwcVp1rIQi/jPoifb5QugdYhTcwQLCYRX9umvtdNGK2aVtqnuM1fvNZS9yDI90VL
YF0zUEMURm6vShd7rg319Nh3yrdmF0fyPvSRc4p9cpEFOebHQP2uKEq3JJzC4O6KSUVOPFjXLIy9
bhpb59Y6ixG3B8NFfnEoYq/dzK7eE8cLLqGjvtC/YQbLCn2jqt2aqzuDhsCJNXQTsrpMUfFbj36O
8SR5G2k5v9TOdy0fHoYgde9qIL/phexvXu8aqHCHMy285GJYIYPYBMsos578m6x6KfvSeMRLfo61
MjxVov+RltSovMYnvk9JulUDMgORfb0iFK55spV43YmwX0OQKXe4iF/wAuV71qd4MxSxDfT+1MqB
/kXQ7nP6JiY+Wphno7PWtJBPxw5elKQE7uJhfA7zuHyKelgLWn+L9I0HDONuJ8GyzMyDEhgxpWK6
ompsMUWKtWU4Dv0WA5LY0rSBNNNCjPUVT5xs38y2WUz/oEgH7+gE5jI19J6yJmSCqDYwi6jyWI/O
a99q8UlW47hstQaPxEiNcBBjvNJdqR+ZePXLFFXhTi1AvSBIddW0WeKV/DJ0fHJW+yjUy/qLkhEi
jADcPeOz/znU6Rc/tza8Jd2A4uPsFk1+LPqmeUB68KiVGvUEnq4I5tDptig1vfjvDs6KS5rbYGOj
ag+a9+tk2LkQNIAU3NdIgoQKEcXEFtB2xZ2VPTl99VR7AzSI3NpBKycJPv8COPRCQna/FXCAFaf/
KupIXWVIadaYF1yQG3Cr9J8Ca7vqlG/qF81NR9y+yhoiS2416lMwfAuw5e2zFlKq1pi7JmwfaiP8
ZURhuetj+ibIyvI48Vcta9mnig71gk5DuU+GB9jCiDh7kj2lmY6PXUuFUU85ALhOthar1tgMlWdV
EzvLOmlxqD35uo35E2uwUWiIhifIc6JMIZx2K46DJ/aZX25aY3gdZQE23KvqCyybEMA4yQGO9Sg6
WZ68tJ5Ae/2qD5EGKy4rwEGxYC9Rj1qYsCPSoDulIlbORkPaSpM/apVNSUvP8Ud3ycoOsI4m4/es
G8q7Tbmu0bpHpnLmGoPeliiE4QvWvrOux6eKkOdHB07sVvXD4kDGWA5xuvOfFd1t75agEDY6yH9G
syHo/UegyRKvrYn4vxihEEWctFQjse2EHappqx8mO1BHDSjK70PNPc2OcaU2U6OPC6LcNeO9hZ19
mF9xda884hH7SVp1vDMnpPaQmVvRpydbGspurOCzaiOU/crlgsmzcBvk/D8ybAHWhn2z6YyO66KZ
tO9hFD4PNUJlDzT8YCfhtYZqwWmd0PFwSjZ9eu0TIz6gmCwhBOiQU7BEVdwYrCmIN6+HdwJHL0NG
1Lk3BG+KKK29l07DdkItekgBF5VMKpl6lfgl657S/YDooSGtkTnUzTLr7UEXmYFAGeiKaEFTCSGV
xxiHP8CUXynW2JfcCA+RgB4r3Th4qGJ4IFXgbUUWjjesjm+6P2Tnqk3FoqJPfajvikUT0CzkJmSg
39J2YSkvrW0xpB717oR7GFXRyZAOa+mZ0gqnr1LDMTEwM+mePNimOc2VujeK82ILsEti8Oucswwd
xEOjtnD6qAeOe/fyr/yX475jL2wGdfzimyWMfOg4oGNbbHmDDggFVxha0NKCSGlBqAVGLBQDJ03p
wkyPolcY7kRumtgl/U6rNqU5UJrDMLPJcaqCCgCfhKDyi5Txc9tJJq+UWB13StMIsBEEPswEI9UQ
l5Hd0XXetS+pfuK2I7RE0S0Mc/Gu0wd7S1mY4gr+ImG+0bxTL8JqcPFt9STpvupppa5Nw/vplXTm
QL3Ke98rTCtrH0rurfdaE9dM/IhLuFi1gY1vXGX4ZwrDWTGMV3XUw4PDWrmrreo6qmRDm17/ErBq
poI8Bk+u2Zw9zzVgSwzjlrSWpe3KHd6B96Do461ouVxrBETr0KouSlSXq37QyVmS1quQv5jVxTtH
A5CRoh4G/pP/pJnzYDSaeNeVgEKyY75y98rXERm/KqTCex5bz/6YjG++ZxLNgU2W86NgzthG9lFG
JtwbDXsSthHyV4zOgZhKHJYuXkSRfrfyfO0EVXdwCWxYDJJIkkRzm9Po+c4pN5Mr0YjM61GPrIO4
CXZVxEqjZC59YineOJF1V6pp5uXGuwaS1TZS7ftYpDi/pnKJGAO6bHh1N3EMBabrzZXvyYayMHwx
P+kQQIQgo9woxPbqkd822aaN2MSYrbarruu9o4BcsIiiTuzqCDhG5+k3oLX2zUi7rWtRwYi74EhL
cEcpm7qKHL8WDkzbgsGgoh0DK4gyXKarFEa82j0Ujf4QoplZxgZolUKpmC2bUbynWcVvk/6VxEz2
/RirtnC0E6IE6sWyJwzmObeAutWijtc1cBnYafYtJ4kCI7z42ieQ2mKVG4pFUzXt2xNTBZDE3Ph2
udW/F4Z67YdN3pmM1djHjkXk3FCBXjXoeCu1SPfRCNuqTqpVkBgWkR3Z11yFLtzkylaoWgVHynIX
Id23bYV6fMG0KkQTUbfYsJMH8HDtHnE+eAHF/sWEB3NCSf5K6chx36vd3uTedtVMZ18WHbOK1k4p
4fZvZkUDRipN8GyI6JpIxP29y7TJrMZNUILVj+Bi2JlucNHLelnH5iX1dZyH0TcjH6yfaeW+yexr
oIv+wQzFNW70rwQiTzjB/DV1IvVQazJZa3lFLMuUq1OEhrFT1OZISG2+JjqtWvqpmgBbYgXMjQW5
ZZtc0GId/OlvJkYdLzVk5Y761IKa0RU3odM2wpP0cdaQ3fkQMf7GA0ECcVaXsIvRziEuRGiet9pW
Bc8CSXf8RW38wfdTdlZmcfhwppm5OexGT/2ade6Z6VF1sHVzW4beeBEBaoOyv7VQ3L3kayE79ab5
YM7VoshXBoET154jscj10l3bCnV80ncytda37lDfhtpugLO7h0w+mkUszzgkjWXvqdlZ89t7PKVY
gwg/O248LHNUU5tYxRnpqNgTbNvfzvJML4g1YLh+vGF8XVIvqWhyGJCYeiPHft7mKzCWSztS+sv3
drJ3NDi1Z3nJZEaxhbAu3VD9AASxlDSoT63d7YRdjfvGJLacvTDQAh5T/nKwms9xZLKryEvISg+6
X8gQt75a8LuRpNtPs2bRa7Srg545pZDHool/Fh6QEmQ4gslRFh1M1KOmm6gP/sJ7AZ1/okuTXbz+
m5Ij1LQpQt4QRIcrr+B+P28ixK7nIhnwclnNjplfchoTAyIRwFH6+QlJ7yiRYrte+tiwdixvnir8
hXX0pSolUkkHjJZrwi2X6EZgeLAGmdtOmdYefuPt3OLlj9JADJjfi5Rjdg5ZrJ14X7sZkJuORu6c
UtYj+Ga1ZAV5r95Fjv1Ox3/HYICLuoruRRSpRy805cYNh+OgWxxwYShn6RA86haauVJ75UF2w0/W
19VOGYzvWo+DJ1RSf9f5IPRYEx1jw/hCg8/ek6jkIMgV79mYd2iDUmUjpFEdmwaDDtfNLm+ziI4Y
WfJ0VVxY9jUqXRA8eiqpC2XU4CXhN0vZTUkaTlLsKQFr+4IcaGr7pFjo2SAOiuXg0MIFvK5AtCxD
Gh9bVsRgcLi4lpRt4mOaiXA9JOPNjBOCqKgjNyW9G4Ke8Iw5PWKkdYr6al21zY5GhP5qZO9iZH40
wEavWY3tmYe/cs5Ux0p/qKlq3KPIgXRPlaYWItk0vuhvg+Yv6pq8bU7TYAGoTt4NRzlSXyCxJkzJ
T9aB3Cf6zhQu1jLP9jdj7jBFcJtkCZtBHLRQIW4prpjPI+vaeGlSY94PXitqimejTF2SgSbGp9YH
xIRbztYfBIYSW3ZbxWKeCeM5PvLHBgml3xqKYWdWJmq3UsMKMxVI4rp6B1Hjnvvcu2lee/UD13np
axWJcirUI/fdehHmQB2wzJ4EwsBDKlWmpLFMdrB9dVjOMTo5A7OYGxWXJM6KbR3pIe6wPFkrethj
81yYSq09yCH8mXX0WMHj99vINSC5YA6CykCEd1qrv5RK6GfyuddjUxbXruuqlRkEh5GzdNkDRd2l
hK7Tmaa57buxelEguVaZfyKuiZxeV2DbN0V/yCynu/ljSNL1flD87tpV5nMOANHUh2BD4nG9agAn
Ie4AYhI6ZJ9gEj9bXnxVCiyl5rQg8QojvADVeYX+vrHaSHsnQwnMDi5IVzbac8eQCJAqeMIlSuO3
tS5FpRXfnKTdlDL+AXnNYz2uPRaGEuwiFxWF5ugAV/Um+R/2zmQ5biRd1k+EukAAgcHs2l0kcs7k
PIjSBkapRCAwBubh6c8Hqtq6uk6fLrv7s6GJpaJIZgKBCP/dP3/oXXYkIAz2EdUDO4q3YMr59Gth
PrnHfmmfooa7IdfJjs0YyLfOTXce2kOIWyfd4qVcjwxjr2j59VqBgc4bbsRUY4qqxM4DCnNsNLFV
mzUNx3cJVARK8elzU5JaVrrGzfs940sm7bo51gnmy0VhdtT2+GwTBmY2S1zKLyKxm1KyGF12jqak
3YvIJ7TXR4e0h8PRw5QKW8KQzO/M94AdlKwbXuNMvw1ZZpx7KdJHy2YYone+08zQ4ogk+D6HF5Kb
LvdrXG6HOP7uwOBhzPgYs1zcJkb5UcwilDZHcj+bsPIkAayAAcNlC8UWcEYOmYSjXsgcxdgPtFbE
aZuFHkSwqz/fGXNScm6coSHSFEN478VIy2C38g1PjODttbjcI/wItcCvmNlDhPEo/YUfmWe92HeV
shg4OXvuaADDDTdqwywvMu5EOTG6apxdnJr9xQRcKhPcTfl93E3JSa/LLDFyJ+y8RIPoq58yelEw
gd/YjPCP+LwLBr7O/pe+ZraPacCOuoHafDcvHBcaI0/3C6S7WTfAm1ackZPr9s4e73kaqavRem+f
EkzuQZaVibCO2Ve7yi2muRiCaOrgdlscUvr2AL05psLaaH6qRubIqaNzXw7D77JwL5Q1jbs2NXHq
56MMvUk+yRayZl1JbBP1zO6gCh6GwJpPmW44s9pThEqqP/i1H2yAwEUZi22LZBrakv6SUks2RwMq
yrhaOJLI/NZZaQp8hWpFUXSQH+2Jaycp3TvRm2c1g7eAOXvQmLjhbJfL3kii+ig8omWM4JiD2zp/
FFb+4g/qMZhi5xTHIJacgQ2Iaw7F3gwqh2IseTu1Xk8gOyzNW8CE81lq+yf1JiV8AglKE2xeEOCe
UGbD5Ra4Y5gWBm2OGU84xU6FQi5v4pxMupusDhuMAY9jq+VNkg0FlLToboRr6nuVfB/1jVgS/2oX
6EhFSvpEpsvvmQEtozB7ridAVadeqYg9d/Xz0wwfTf73UpPo3qBVgdCjmPBg8ksCzVlakP3zVooX
OU3jx9qzMnNiwhznDFQDfGfDpe66RaD7NVN+Y/vVPeQHxMaKuuC0wp6acTcDrxqJpffNTTVCAY6t
8hHdVoSWcr0tu6mXLq3VgXEz7gEl6RTs3a+O1s2ljslI9J6jdg3cB6iFlOTMdYvjwZ8YfTTuFVQZ
fUYFnqS0ukRDbzLZDpjtB3HyPDOSwKqLP6SsrDCtXbnFVdwfW9O6gkR0biJs0RA6Rmd+mvNEnySF
fHtkJRl+So9pXC8bo7sX2YRKb8zZ3unSNyqCsmvqGq9DxPzFx/N5iTN916rVvBgYW2EzPS1HKz6P
waP2Uu/y+SE3HK65tnjMgaDi3HR+JpxRMQ7jntuMRvk+p7fskqsrBVvTl0x5+E6TXWklxBvKLHjW
TvCUcyNc4jbYuW2w3tUZYtwE4HGXJd0dTrj2TtA8EURmzhq/M31kV4OQjRfkH3UwAFjXCw+yVt/Y
WWFeGLJ0p3lp2JBUSXeWeP6tzLjW9H69qCnNHprvoq0PpaqyF57O1rWcE4iR9cExiDabOOtpR6Ii
ARvofBNYpKyXrD1MLaVqQ9ssh09twWoeOaIYR3PUCiwTDsOE+YfpN+po/j4lRnKpB46gmW08lR2f
iZ4WrM4KbuYiOxkVlYy10dRnAnDfKMnwQUs13FF+ncK5QeVVk4BSbWGLKKcjGQc0rETYYSbqEMFG
HeeUyjLwcdERhwh2oblAWyrg7g8uhWYcRtytEdVPZmuTnLcSWsps77EkdWx3ePUq37otwLNBOMZB
M+j2saSaqhzXtiDOahddSR8iMkKhparuUhvJoZqEeZeU1SsvgabbkS34bFv3dsKvXzKhDDG3F/va
T92wp890a7MjPuDRbc4+CksyVVj2XIBNufHdGKFul6A29l7VlHutXru4mI5JRCC2K90BYVXdRGWW
hHE+dNfcp7Immvritsm+k37fKl8U7ymr6cbGvkLiJ77R2dorJux0L62U1chV0DUmQhzGaNlvckAc
po4uq/KIrKzxbOtO37aQAEPPsSJw+NaW/D18pWko76Ppo2QovxsSThdIPjMIMRACU5ZC4S/fGlO3
54rIGNY8ExuNWgY8smV305da7AbJ+UHQvjcO8obQkbxxg+xHEdf5qfJnalC65SnIGX0g1zW3ZHx9
MwKa1zRPPHMC6GaFR+5+F7VwlQxSmscheET3zp4M4yOfu+rAzHAInfWoM+rsOqGM3OQrKt2PFVcb
xZ9XN7PvUnLGdAF4xW3evvz6RAxcF1iyQ0Nh2AOz510MG8OqUY7gvR2HF5nD2bMSIxeJFQ9Xu5Md
BNEZKH+zeMfPwIUY2UGJlhMlo6Lq4JvYG1PXv9YDIysRG9V1nNMvpO75vSzzvmJg1Sa9S8F1bYSe
thqUKHH8PCnyK+D6BcHttR3vb8p678sOg63rHcQadffMmZImhXg3pdO9jDlxxrQGJdZ0x0/ADt2f
9/ko8h31utMOz++h4s0K2dNYW9yhQJ6X+n0p0mE/9Vg46thyoRlmX+N1PfGoP6F1yXigTSzFnz5P
R3yMxpZtpHeE2bLjUP1Alct4w9zAONTjlDDmYOyoQdQcxwDPnqNB7K071pJtMZaYdKN7Hg6IXf7G
IH+xKSlEdoa2uoBRQXziOVxTeCwSr9ylUXupJdCdVmObGwbyZvxOeBK74eD3CHLxZL0OFceyevyB
gJlBXJmTfTQWfmjpxts4Cju/LTr7qkfros0lveOcrDkKKAn9SjKLKIGClkWM4NpJ6xlBf0DpRmM9
Sm+cn53USR9ilqx4njG1ePPT2Er+D1P5+MqscNDr9kxZu2gRV8QFgkapwYikmv1t1MAl1ERoZisR
z57Nb4qFt3BoxQAMAMHN1z9dO3NOBvvi23KE/qicLShg95tNRtFb2wd6u2Nh6v2LtS6e8AL7o8n7
RtdS2OjZZfNH/zq47eZIFxT6XXEZcPORok0ARRIM2uCgDq4Msc5VDD9kQM8I3Qmpt+3S7qyxWzDT
dG+136ntwoHr2rjiS+R+m2JojLxZL2r0YSqqhh5eu8dd4E6cOwHj7BNHvAx29d0R9Xgb+QdRBECl
JQcgHQXsP9zicUkIJE/NoZS9/io8YzcW6qkQY7kzere7X6ri5NRpWMGsA4/DZC5b4/wa7tCxs2be
PapQeOAI61Y46cWbn3vqHLZzlQcskPl8VyWA0iN3/Cp9m18SgLio7KPBSemaO9/hEhaHuI+3DCVq
HpuQkphgxlCx3eTSwQIHJpBFr0XS7fyE9EhpQcEvV/oRTAbUECr2cC448RbCqD6UcF3hK1z6eRjv
n2PMShfpQOBIX9k61dDtad2UWUNFi7sArrAZlVD9caIn/AWr9HQJnGm8zEyKplba537M6psGw8oh
8Jfv1NyWvzhJn3+qpKZtJLNe47rR0Giq5Rw7fPj807QAhpqMGS0pb288A2HbJWjbSXwCjRXNoRDY
xkAh4Zzuq8eR+BCTZN7mcljbQNMAMKJXklfIFut5buKG9kVi7JA6Hco3k+mmYXz/GS8rGa8+LekP
jFh3tRO5X0GAsiW0vurJ6x/tXOmLN1JI3AE50a7hXexsDRWABQrbarkRQzc+2Ok3bInyqaMj05mD
AYNZb4bFpdJtv7UqAW2p+6hU8Zaw8z8wfkDVxb3OQ3nx9uxtz4zM2H8V6qzi6c0xC5a5BHpM4K/E
iQLC8uqPmGLY5BH49pvFGUHax/B7grFEyPR9ffCT4TkJUqoPE1ZKZKh3eNZhildvg5viw+okhEHJ
bdyY7upX6ajNcF4La3rEnkc5T1r9SNVS0GBNhbuQ1lku8saJfGAWHendwOm39MFyMPSHS8O46BJE
xVX30HpHTYzXqdh1211PXCOgvU7aLzG59zPbJHfbMeVGPeXp0FHo98si24hbpWd7r1bjcmn4QHcV
/dZ5X7ShJke3w9/t79sC9USNthECp2OWrJ97Ws93sc8qUZoRwXOmU2Fazl2Y9XTitBOCeRNYyIpj
FxFLz9JdCweT0V4lH5Ryc/yp8pTe4IGMXuy2ZhjPah8GLo4U5eVoo+X8jjW8PpryDInDharKo8YW
xk61pnjxc+8n2JvjyHPzUDB5Kfq2xvXuK1KXaLqLlDwH5ooaTuaLIxaEMkF4roejPZrm0Si+E3Sp
DkOl7hIE2Q3JEiBsrbtr3fGQ9an3Yzy2VbODh9s/VqK58xP4b400cvjk6J+AJdaWhcHeJllgsdMW
1l09dDd0bCxYvt4KJLUNcSKP9QXOs9AeXaQRpzwP08QclPXuGOQduReYpvspDqhQ94r8Zir7H1Nq
oUtG2cmevZfaWkH5XkaBsgMm1OmKcddpiaDKuJKdNIB0P7BuOKA8NJHVnDX1bXRz3oqqLe47Kfa2
GuOb1rfu5z4BrmPmtHtWxXyG8Rx2ZmkyD2P+xPkPDpIcbw0HRmyztI+feYLOsZ4xeFanrmNf5Djp
U9pUw3Ep3dfO8ejr1d5MSsX4XY48KQqAcDtjDgLiNiMxPaZOdIhb9hW+2Hvc1N1FDfNqIJW/gs//
W1/2N/VltjTXpP3/+X//938gorz+bIqq7P4Vh/L5NX/gUDzrN4fRdeDazItIutsAVv7AoXj2b47N
u+25juWSd3T5Tv9gokhKyvjPTNU9gNgrLeUfSBTxmyeY5fA3knzkilf5xw93/ysM2/7l8z9TO/41
MitFIKUVBB4/oGN7DnFQkn9/ipH71tAvCkfzMXaDH/66rqmHxYINzFHZ/pvU6V8y69LxXcvmN6Wf
xA5MXo+/Ztb7gY6iKo6OLAXZXvhUEXvDiqWrbbUDN9eYv7etSUvsrjY5gJb+W21Mp7zgwa7AsoF5
O1d5JTfNSKXC2FGmNM0xFdorHKBUL4j7zzp32KK7NA7mMiAPVeMpagipOxky7uTRkyDVlRqb48gS
tzOGuSL729z/6Qr440X+84vqQbj5U7z21y8q1xKZgHeKbd1fXtWEDdtkw8s70up7nDoUbBtqFd0i
kvWFeafFho7qpB+OmX/kilHl1BBJQGEEjKZ3SncoysUxMYuPgoKPPB/GLS429nl0ztOdgqbuAl4T
RF5YhMZNU1hfsj7BDMq6CupB+PZpcNdisdgRu6pD2I7xXKXa3pgYnPrKPhsYfPaBl74qTB7nHH0J
zFRZjFS42MCOIdfnDbIq4wx+UsYkkHT9PBxh15DyMsqNF3dvc+22gOzrY+JbL6WaTVgmzI/8ID2m
fkt1FM18fIn64GR6LPWIkMQbkLQ2fMwNsbeflDreZ2b84WYMWpdMPeme6MY4AZqrWtZwJ/ta1Zh/
ooD2bkTxsHDzcfs379W/Bo5/vVeew/uEFU1yh/7lojQbR9sFZq1jknB+seroObWzbwFlWUPJwLek
enrTgMIKY8q1tkNtMkZsxu3iymOLEYTOkg6hi5BVZvuhlyXgHCm5iGAtgCsbSYiW7k7W/tvUusxU
HeFuOHRt0iQt8OfFh0ZD2GjyLt7784P1BTw2OMBYfcg0YHegHEDQnp1QDcx1Xw+4qMYxQGsNvueM
x892U78BLrxy6uXspYgKgZpF78suhdCvbPfui4oLz5uyTTYPV2Vl31rJSb+lKQar3jCeZuZoCJ63
KTJzL7orxR057mybBgmkVZ1s+B+IsvAuOiU8LiKlD6Y1mptoBjWUEHIPgnlLKzP+yuzDbzLSovKx
CLhi/uZ9+je3FNQNavx8nwf/JyTiTwtV69h9P3tjcFS2HrcNJjo4vHLeWxwHO7FuR9/+8ze0/t1N
7PvYUIGUAAL6K2FDDlZbcHIJjvZkX7Tr3i++Yjq63gxu2X/Rqry1jQx+jt+/ZTNXsKp4h72KVqa+
9E+Nij+wvMR1fBz6r//5Z/t31yzsD5+rBadJ8Fe2j7Ba/OZGHhw9rBJMoQ5ewo/GUwnKufRk2FfM
R1YA3v/3t13ZCrb0IKCI/4aYCRohfOrd/SOerY9J+s+MCaGaVulHW4OIjKm7ylr/+T9/U8v8V0TM
5x2K853ZOclM+78/o9LYEsHIjXuklIPzRnwXjxOIqzGH5G4Oq7pC7H7IutB5iVrvOUudfFNPYggr
z/yw6I0qBqQjUu+s/gmeB3TlOmWRieAMHFZ0Sw7TZw48XHwpsiA/SB5qjMvb3C3unVbRNjarL2Vj
PJSOSxKHl3pmYrfN3GpX830ReQgV5o67T/XYcW3eu3Y1bj23peGbEiigZC2ke1BisLuqbzENu2AL
Y7bayVSvbEQ6NtfUkN/86MyXTGfjNurHOyxY0UaCM9kstfetw/9DwJA1OPOybVZjpYgC6IYwHj4m
bBhWRHQsVR1lbNTA+1neb2AluaAI53XhyaflSlPRrjKdIZxm3jaNAE6OfaMmV4Z2Pj/bQ/XSA1Sg
W60bN8E8P3odz5zawFXZq+AZoYwfLODFRep7c4ktYwzi6QD/iSRbXRJ+2pt+kh0bBPqKAh7201jp
8qb4GyCBJcC+/eUBi5XCAghDF5/vBoFc790/rQaRiHL22s10jAPg0SOTiXKgYQvAvxG1VTgAITYB
syYWyrhNNCnpPELiCyXFdXyaJ9ovhl0OTgFSTtmAZjaPlo9vMS/Snto/HkQRBykM9fBFyd/ir42v
lbBe+rSlWnQ9C2HQZkGHGkHeMXFwV5dolti8fnCyqhGk12RTwSjRH1Er0Es5ostdZHkhwXSfJ0ic
7JNi/kD1PXtCmVtHBt8rjgXJ+BhUY71XA90BVdvRougwZFkcBj6tDKNofp40aULWLCaN7qYlL6iX
J9tMrrksH32akvCjNvYGWuIaNKF7pc/HPVSHvSxKb5PjHdt1KZk2WgBCkh1vyIPFqVso3uppRTPK
st8T1P3i0mY1Ea6nAsV+gdv4Nap6RIVWfmlmHE5Frp6YgdabOl7Dw3TZRd7VzzPi1a0B941un4IC
tqHzHvi+sFI8Ku1JtHeFD7gzGZ/sVB/FoHbgddXWzcabZgZq5/MKkeKUO+e1G/M2nOrhsazlx0wg
4VCgnZQaGIqlmUW7Hj83kHeAWiQ2PUmuyM2sfRakmtCZ4GspPZ0iwdNpwQdQIf3MFWXqhuTVQ2ZF
6AxORszmSzMzwkgWAluhbNGd39ma+ZsFQnrazYQma9vao5ZvZ7TazYJasV0zYn3sDnQmaLUfFrCk
DJm2sMArgAFBwtXAJQGxMuHydwhlpjZbQLvAtplhGCYufWlKaZ70+nC2Qf77+apZOXptiCveZonv
baqT1yXOn1JZkxnRJwyXAkAx3Fu07mNBDCGvqVCPsPd5ktI2Lgb8sFvGfGt72JRx2R1pmGX3BHAg
FHPwgKlY430enuK17gpN+gU4QAYOyKZgxKOos80uVisAJ5BezPhneJS4B8b5r7KWt66JL621EoNl
yD6UJk+XeqpZBUUsDiY1ar5krFiplxJtLLXg44yVaW+qXIOHp3NsCfIWvnNlb4reOniFoE8h41ma
ZAQ3AoMzegKZPc5A0ZQzKwrdU+GweHcVqtSS2HfzABPFMN6Lanpg07rhaeNtlI0w1ExFvbGi4esg
ysfY5P0vGtO8YFI/txy1xcAOlXDHBhWu2Je98WRHrMxLyRLrxOWxVUmYp+qBGjPuJ398bI2BngQ6
ADfMxa5L0yYb1+KuZrZ8nDMYzkigX21um82UFRsd4VowxvQmS4kPZ8WhrquvjQ2jvFWCiXYxGzAK
NYDs3H4PujMgmN9rVptTM3If47EHzBHd5nX9VPry9LAfg+QGtYgaZaO8waK/d5klay8BATP8rMGw
IFpT1Woxx5kuvVt/7er+OWjFt8w5Q4sHhS7UBkZ6ujpVU6bDZRou3vgFI9S27yI23QQCccssE/HL
pfSaTTrQGzf31UYnxUuT4zURefCe+SiBMpue8mCBtezZoWsXlGdVA845lnqELHHXNTmctSERO+SU
GPywdTAENmHThf+X59ehjJ6pDQrHqVpuhzZmVCDyr2nJq5M4dM2OxbVoIMwarsZZMY5fAjL4gHDN
7EEbQXn0qFncBFb94MSusaf3XmRpApuKkQJMkIhz4yb1KGtIhKt5Anf8++b44o9ty+ljeKwTRswO
N7OuBINKp3vxgvLBWFNadkfxLS7jdASS2fn+rsa8G7aL94IShLhVFs5GT4ASKQTQmG/APLQYDP0u
ydcuUhzSSfoeqecGYEUIUGOfJPZDGZsmhy4ccfahm5xPC/+zRxp+ShvarTDtsChE3VGT19x1GXly
es620nO83dDbVG76sA/G8QVnBuhbQVwuWHDmWyfqmnnczsZBTbxXJOS+G+obdzn9FemYbmUQvPZt
8DBZPKtjUEmtbg4OLoTVEBZvHsymiE9uWxyyWnm71c++TXTdhHro92ZhXk16rpB4E5JqPWHGxX7T
gfMV/Vho7H1+xXOTNsSLdMuztuMfUMoIw/woHEIvdFLnIbupFzwgCqeqTrcaPL6I2i+mEfyICnV0
NSW80CxeM5fqK88iYUkgBnrSlB1703kbmvm5YHnZzDmEMW8qqcXBjD0EwLg5Rmb5uQ+8jzQVJg1X
DT/oUH2h9cbYeK61G2mHquzkLYrfEPDzEjOfCaQuTO2AZtCJJvNEMKTia8eZClPF460lHzRPuYR9
xtZgtOQc4mpdwPpBxRy/JC4e5oby8c2QghlowFUdm355Mfp8v+YEj2UACwheDrIsa26XfUgcEpim
svFozdaXiibHbW3Knagda2di7oXRUaBFmA1vsH+B2fMxrd9s8StutTh/TXQHVIVa0rmOXxLBcQ0P
m5WOXzsDBmbkvVH5J98Mon/KfCyIr1MpSnmQMBaM2Q5LfNkUBbA/A0Wb0lOC3geSdPRqaRpawWX+
TFKzOffze9m59+MI1dtDRTgZenrrvPjaJdF5wA8LDo92NGm8zLiOT5OJM2PUAxbUIttZDoloHgN0
qXnOfabB6JUnpzHANXBybfFoutI8mCs7gwNg8+sDsnqHWk5DfefKB7ary76ycXj72VyE/WKg60yA
XUxB2Q6/bn+mrXk4f/7pnx/iVaAoUoqlzH4YAQZFy3nw48NMWv8AgpiOo9zUZ+IY7r5bqluiccs5
WatTUhDR4Rp7Wl/LnlI34RHsmg61xMrpBxf6eoBk5t1tQlKJtbN8bYiD7Wl17s4qEjw5RkyUiUcL
XpZah94WN1qaN2ZJ//so6EDoxE0qGPtlxQuXOI9dhxq/jugO/BJ2I3LoNrVRUNksugsYvX3dWtkm
NrKffaPux6Wg99cvf0orv/EAnCrOHssc30fRdMM2CaXeS+7Hqn0p2wzCo7oU2HuacboQ+dmCUn73
e/ebc/bX4+dABKQvqp8ix0nZmaElCO5VnhcwFcGP6q+EV5fnev8y4SFmD3UZ6nWbQptFai48+hDD
fGiADbh63JMZi2nHd1kwxe/oxPrGuQ+Lk9kDfrT7cjd4Lf+qa62pAXxLnSid02BQZaMJM60Yhs/4
tCumaCf76vWzlwbTIaVEvNFZKy9xwS1qqEoxivPpRl0/lGNOmYUCEkZNJf5ELlm8mAcHq9gBkaZm
mpNhUFUFjqq6qZ7TrPvRrrCUz3f380+f14paGAKrOWKfDfArOXymv/+ZA/edHkdr7dIglgQhuaFn
VxDGlaSzRFWA/SC+qhrzK2km1oyhfI0wT5WroGGm2QcO5WcOTEeHTkcIC/IquvglAP93mN2An9eU
OFh4upVm0QHLic/+jL4TdyMH16Gj9C/IsO+yiVM4dMKarVvoABk0zFLupFh+d2gE/dQwu5Qm8QHz
SIxzwa/IUWgl90vTv3FqY3tkUpjjLjfu2iDAX9ism7vR5XgS8fI0XfrB+JX1Uho/pyENSEnxC8DD
20g9kaVaCjY3bDHPHsdLSiTWNoFZ7Gr3I1sf66v093lIjDSFfbSobZyiozEAz+LnkXsZ+Lfxes2b
YuhOWhB5mtZvpyIbnM+8C3xg+6uE9ylzGUXwXJv5t3pZ2NdSp0ndcvqjjbIPB2KWB+SEtkP+prlN
TPqexjgnS2mayU515mMqMJ9HI/+Th8FyGKpNUPF0xWBZAtZQTGdxE2tlhRpQ8R4rSjh01rK13ICa
b3EfdYPi8cwWLlX63e8gUDTlMZ0dL2zs7Ojl/XvhYjxUgzjlSORXoWDf5j4l6WJDXEOEiSvGo4ee
2r23sPE36xUzLYm7rVcd013Ejr4LkJoM4zomylJOWxyndJxDj0VGQI72aXVkcGfmp0lyj/errDhW
ScCvNT10XvN75KIIlCNgSXrFNtGAUOGm7RcAawdvRuGQZvVq9Vh1nZrCvpRalwZKwDZnUhWOuEIr
m00Tmjut8o3HANbgh8L1fD8NAMsuvcXN/fn2JKw0KlEd5e7pt27tNR0W2Dwmj7IUZXCU1V0aQBjJ
zGVkYDs+Loy44YkzT5OZfWvY/oMpEU4Udo4N6NNHQ5FtmoJ1TMWrQvwlJ3+pvqpePRgRWu/nVZdN
CbYyk4qxid0JIZqQzz6Whf1DAstiFUKyhotnYWbO5ZVwxEJfxOXynKcOFuT17zi11VxQJ1+uVb/B
s52sR+pVifEK+dA0zo9cow0FEWER0/ypDPMW8m0yYPOZk2D/+ZKqFNyercJVqJxj7lFZKjy4/GtV
9s7etlobbgmjFauOi/Nt47a4urnAd2OXPRXTdJtiLdkNFWe5Qjn+pjdzgZ8A0llcWDe5zo60wCPZ
8KDYLVzwm6njff0Ut0vEOJTt8QQ+BPodCo/hgpuvsP0ei4WyG0ASOzEhDFcak5vVrfPhmc7tuJCn
vhtrYtXpt9hBhbGM62AhSjRpBarHeYRDnFG7lPM4TjzyVxYeQwPEJEHVfQB6Gs9+2R2D6CnBuI9H
duGmVYg1BKqBem9lWmW4iTgp4JE+WWo+NYZ8ixk9cCrQu7qErRZn32kRGU5Zj0sv95ePwiRnyAUs
k7UJK1gByBHApYjjcck3If19bzXmA5HmQ2GjztHNl4eLVCm6EJIFFx76hQzLtc+QyyQ30g/kFd7m
0X8mgXNLAP2hjbhs2UC1eQHAQENuNOgM/bzGFofOdKJAeyuqZ27dRuzMvn5oqRZkXpt9mAsrLd5U
m6VyY0LR2kYz+Z0e2ryAJrxFsDeLGhKXCkjr5dvCbNHVDH2asyHbmBDrWGTaH1EU3awqbpRdu3p+
TIb4i1lwU0+uMLZ5oMNgaFcdjV1wTAm5S6sYTkcOVG3W/qx11oSzSi7SIk6pmfEdUweBNEjHo8Ga
EiYwftEfGLUV8dAyycePP6pHvKLvTT2cecRuIwcj9Bxfg7Eip8mNgg+PXeLEMad15uggOuMuDo4F
zICqPjamqLfAsTJnPMRaVycmBV+U0z2Y7XisUKQssYaVfEIVHscOsA4J78er2xVsxmKAl6P7tbFy
Bh35/OJifLMK732gIRLwISF5y3BCwQ6OIkXXYluoUoUURaS14XyjRfpF56Do1Dx98+RobNohOw3E
mQGXcq4prYH6ogEClwvjMBBH2YlnMBtY6hVY9fyWdMRDX9HBDJz+ugSEtaK8OQZAVi515X63+vwN
r+S1IGy6w/ia7tKc69Ezy21kLjTvKvlmRUu8H9v61ggcoH+zSi/FArPIMHnWdT0lp0FWXcgeDGe3
e/hl/FMkoJYCSpq0f+L3qiHlQ5PdoTNTq7TadH55dUwCzX/6vFm7a+pqPBtt5RNBsJqDbcSPmHWW
s1UQL/PgBYXD6ulpQdOyltRbkpAIootpnqvEnovNDECGkkc+D5LozrIF/c29T/SmsMtrxEB2geTF
rI7UMmLBJlEi3pUjQMyRVNhsUHwGEJVIIE9MC0tCLM6ff/r8QASCiSnP7t1n5c/nh6jPE864AKO6
hLrOf/7FAn0OzX8iW4BO2MClTGP7Ke5tddXExsa64M7LKhE6yCKURjKfRDLlaNyeeh5H8mIGfKOK
p/YmKlPz/M8PMtBqY9NmuUuqurwYTnP+HA38rynhb0wJxIt9FO//2ZRwqsb3PzsS/viCPxwJgfmb
JT1M3CDxPYwFf7gRAvc3l4GS5QqPEhLhSrwC/3Aj2L9J07X89boNXL6OgfY/7Ajmb7brBdI3Ka1n
MMdX/cV+8J/sCJYXrLPxf0K8pblOhR0KoW2wMIKBzwpX/5O0PxddN5Se8s/sr74QBkPBwvm4xkT6
mqgJabVXWDHqCnDo2qqlvSRaMgSaxbuRYiMgRpIfgPVAI1iGq/a/JTVbantLTgeHAKJlr/OPeSZS
Pc/B7xODlcawLhSvhPgA8eRmSjzb5rKbtM/Uz2yuGGrM2358iTh+nPCON/t+zJ/Zn9oPs6fJxkCH
0SNtrPiQQ7ck7+fCyzlno//kaB9TQ+fZW2RBETf+NcbBGjXDdJI6i2nVMDQTHodxf2ODX/EKVFlP
nfCkt9s8d79gcjMpnwMDmdtk4deQrKRcOHUjtmXasR/q0v3puaQS22T4qUjt7pZGXlXQTSeH+FE9
sSR6eQv6K1p3/JVtXBxnPvZj93VUtnGr6E4bOOUy64gOUWlNL5nBjt92boTTF99xtVyALx/japkf
qFI0T1bfnXwbMdQrsmUbVSIlfOufrW4w9zFY0E0jKRMHhL3NjYgzgoZQvysVTX51MDEP8OEtz5Lc
lqa3zGdIzoZnXi5NZnOkOs1dvJ3YXB4meQyS/2LvvLbj1rV0/UTcgzncFitXSZZkW7bXDYe9bDMn
MPPpzweUl0vt3rt79P3RBQbAJKYigDn/4HUM15JdkDcpEfflm6sV4Oihz+28KY82yFQ82iOx5JnB
xSyqv2zRfST4KdmA9qFDHYdwiPO9rcoh7Aq3Q5Azo5s3gaEGo1celil3T3X+1HfCxAHVmnbG+jKU
Rnvu6l3mEtU1HD87FCk4SOhwJg7TwTz5TFgweW4Qj7Cs6mIxNblUmrhmsxZco8nfu695X8UHRlMP
xYzi1Fok3+CMjlgO64hZ5ibjKefRdmpi0U46H9P6h8bp0QXr+T6fS3jn2fAFDelpm65LuQN0uUWB
yTmZpnGZWr06dSQfd5lF74nFMVI5Tge2kCTeOKIHVTsQ9mwTi/k4+m646XS0ckT6cnCE2zxd0m1v
MAFooJg51RiH49T2+Lg6AEzd8a9KT+YjYdQHZK0g30SEyGoUbUutPjleHFxW092BmvbrOvpUL+8Q
S4mf3exoEapD1ZbpPS/YoUU/3mn8z45mrZeFqfWIIu4JPALj9NF6GOtpvGbGT1vSixKYtjtYxwR/
tQj4ZdVtGs8WF9eYqgu/uHmbCf1S2s1wagJRbfs+/TS4TQJD2rVRFS/dq17/raHtdAjG8ku8kLn0
fGLS2Ask5y4IzcBzHnUzugqNyGScIuTpT8sXi9DPocD8LiQd9G6Ch8dPG2sYsqUIFp9KX98Oo/2+
KuzqoTRAWyLZMRH4c/duw5zEWaqczGvv7Y04CoM8H8J+6RxGNe0eH8xvcDnsA9PIGEBnETPmyz/3
hb2JAIXHszOEKOAUabDvKlTrEv9FQC7YGQtxbKYNkCiwY+vIDbQRb01W/WUwcj5OWTwj3WAhEwHy
X6+758Jcf2JtAzKovMTpuBuC2cc0U//huwR7a+SOTdIODH3b45yVf3PePn4uHkmndCFBhcefj7Ww
49UYJDgrKnMLabKhSw59+mV2MR2OOg1EKfyGccWRUU8+lny0N+7Sl9g0Y1NY9PTvSGwu4YuoERNf
EaLADXHOH7WXuEUMvqrSk9kU7+xuGveD4/49MugNCyOLd0hTVXtA5M5mYQ50QgVyJXhMuM3NnkTn
jjtcdJklTPGBmGW7RTUynFyQB5n9zg2wpMxyePtjHesh1F/o1FqyD/BIR8nhcwMBak9HBWA1Q2RV
n8eN3eJYbDJpKOp1BT/53YlJ7885s2kzjvelDbafAdlf7sz7Y89cZdt7jcwGfCp/zMFUHPJKrCcm
+NucKFmS1giipxbYsrT6u54DHDW9/DEf4HL3Rq9t9VHacg6nFEgR8Ngp3tiiDk5oPXmb1nSa/aD9
WAPT3aczwcV6xi3Imn7k3hSEyxzIzJEVv9Ln7vs5fcJ5J90CfRDbbFmuGSGVQ1GV32xX+6jp0cWA
qWzE+BUDkgayo42fkH7aaXrAkD2D9SMMb1cFKE0jqv8ejvBLO1YEkmZL7CzoryQecJqfE7I+/uy9
XyK92xPwJ0QMQO5djkD262IRnRuynuS16aHas5Br6RpjwVvILhF56eFA4am7swHvhTECwvgirE9R
LvBzHdqrEXW8PlJ8fiVX80SCs+Zlh72YZuu1rwfEa2IvOPs2edAc/ayNnFUAJihE6LWaEdpBax5w
+j7aa3NEq/+kLXG51YHZb9tuhAWaDCJEbbg/j0gjuKOzPlpug4iMy8SvqQfE4ib6BH9uUJqD2bkA
ZNPG9qOuLwZU0S6B4Ix6W7fM43bAp27D9A7BkZX7JlYCts5YF3A8Fz6+EQhjF+XCobmWLp6mlhAi
jM3u6nb8TJy5xpCF9JobW4+Q6cmCaEy/kzS/VGkZY0ZzHCOPiIDW43MYIGhMz46P5FQd0EkGhtDU
2t435NQW3R1nWgnU1MlzCvlKTuLhkbQ4ifVw39uUQHg6ZDtfwLs3iD5qhZYSjzR4c7Omh/dIB5zC
lJuBvYTCn/DvMP2HobHNo3ivpY12TOC6orYdf4ggDW/p4VuUGxvM6KGsHcUw0uWic+C4xtWJ2kpC
vcDINyPSxaClG22+AgJCbmskPgHgfOdOAskeuyrhTTIMCHJnq7WHOEZx2E+T+KT3PnLYmguYf1iL
69AtmGbE8dYpFj0kkYyPxITJ3k25syiy4X2/8gLEjXmMV88gYQTzHB2DBcpnQ3YxSqSikgwLD8L/
bvbI9BLCU1bvaqmq2dJc08P13kPBald043uVPoBoBPe29ibeMoyeG5PpuJNkCKlLQ3m3sf7ChIO8
aDViftVYG8FHDPCRflQRcFWsGGTtUJv9mpdTt4ud8W9tZeYIZE7qH5XyaRc6ilJgAM6lsw7IM6L1
MBvN1k5iUGJpAE11yKsL8c3m0CupUPKTBNBymc/MHcKWMPdCXSqFo2TyrWcMDnAAboQ6ybnCAKTD
FD2so9RGTNVJpPCQvrG6j6J094hG6oD6xcco7/N9JpkHoNzwVg26a1Yv0FxlK278K7Q6bZ9ZvIhL
OrR4hFIzZWJH1e4F8uPcjDQ4DtItVhXd79piWtopjXdijNILdA4ke4MXK8JAA6dgAgF8T6rBR5ux
yrOwyjDxrB2Caz3jVxB8zZM63cmz/EOSx0dXCoUXUvhXFZbyVb233RhXUTxcPqlUg9JQHZu4qI7I
khABScW4Ecxl6FsFpj2iEodOilbbOPflG1XtbG5vrhdzqN433fhkjEaL3QLiwjdtWFWFNZhjxNgi
6KWSF1Iu3XcGZrq3MpcLACA+ra6OioQ5f4lbJFl5P+uzqt0LS4rPC6k2D+WFwPRab9Z1gtsjvW4t
KXbuyEI1xZL/gGvZ7u6LoMNDqQsGxllV1dxui6Nui7pXyO5fHTON9uYHslekvxxhn6OVcJi/AlAa
UjO5qAJIQnLp/J/tUEELn0io5zp0vhw7V3hzhJ3mkfQcg51jpHvj+V4EIp/OeuERXgrWj6XWaCBb
E+1cTPKdQ8MKnBgYXqlJrwp/9DCYdrsfBbFkcuITQkNJ5x01xh1SGfpXgYrjP7VKSuvrK5YRs9Z/
6RMcdlXhGchz7Hy3xYVz5NsHCYWverBuMpnjc9PhMRIiPsz2KmM0nXgJYPnt1cpR5got3AzCHjwg
Mu5rR/i9mEkRy6Sk+k648hMh5H9TNQM1DDIisj328WsKfmuvHop6FupBjYRd9m7lve+sDKQbECRU
+nB88lLDPai39I/3t0NYHqJPNmNi8s+LTWauYdh8Mgec6gDkkTOb+WoAZIQNTygPeq+6IfTjb+8X
MhYj1rfZkJyYTtxugbpKdb12apL1lLdFLeOzXe19kaCbOG6bUWTbRLe+o5U8bpIZuW+vN54NZsQk
uIkDm4KxtxWMPAP7SwerzjeRJ+z7DMWe+qNWDZCPfIjZ5ookcOD3P3Seig/QQqkXijznA+uDxK+w
HaMfD6ytIDcOrOufYg6EEXoIqHeI4AMjHMhfodYt6iOYpTk0U+dlTHx8JIIH2JCPZhw9CZe5G94Q
25YccCxTmRqyenZnv9R9/R4BPnpMcI42knlezuCduPgeV7eHeXzIqupvTNde9ZjQY6HhQTTh+1jq
r1mSLwSxm8/xWH02kSwBKsBPwCizR5FUxbG2Z/ASoVO3KFrN5TWNJ1xUdNNiaGF9GjpmnsgV8mnv
uv3gwdfXVyffx8VwJAbO0McbP2SN2Vxi0T/0FsTHuEjgGKEaJwequp0bJADwPYdySTJY70+D71UH
AoChscxPQemDPy91kOTpxf+mESdAK6g8LoM/oUbnM/ryx3Nn4w2LZ7n57K8vTVGk+wjxkk1b5tfE
mb8xISnDVNMeNThrG9Mmxx7bzNZ9vyUSAVgKt4+YmIPGExPvs9h5VxVPi59/x31m3TQLaRlRxF/h
V8KoXHQk2Yb86jszFAoPa62sefHFCQDGoUXcMzR8F0Z+3T/lHu6yyYwxtI25RIRFzVC3A6O+ERzT
a+R5vUyOPywMMnoh+EkYS0r+ZZswZt4iiAfjjL7OQspfzxhX+Xl6WntSFHMIuvsrJN0Pnev/NXIT
1qRFBW/SeRFd570o8rNf6i8gm1DwgEPciPXv3GROTeYTz5Ope7bhx2YuiXkUnMxNXKSvw2xtkWf9
uERkUOMA04vS+SGEhZe8hZyGmXgAZ4enshmJXu5JhF1QfkNDrvjZpbBKg578IsKcuTk71zYrdp1T
I1GMo4whITYZDjQE/buXskGnbDmiFx0jM5R+W81cqq9Y4Zy7D8WCKDsa/le8oY4Wyrd9uVxye9iT
hog3o4087oAsTSk+rsjv5kbwBfJeFJr8jhBXwyLcygFttf5T0ZQg8opHHFphgyCAKdzhc12XL5wl
3ivBsomNzD9UCRMvuyj2syXtMSHgEykZ4NIxc/fSdSuFYuPpacZ1lfPbAYodV+I10DYAvghCueMi
ySBeaJXBUzp3n9clQnMfiirWRZ8FXjObqctPvel2IZIMYOxEjD7JnI8XM0UPpFq1LwLpC1T8a7qC
08Ckx6vxXIl8OAZJO37VTTSvMK8kFx4A3cHuZusOJBu9on8aOlQeQJomOSCpJGasrBXpBQE09Mkq
2L3tVGxhVWwz0vmhJUbBv/eA6hGWE+UIz7dDDc9HxmtxcP3qbDR9xaS3Bx+vD2C8P4vWScPRbT4D
u8ewGL00ZEd/9AtWtkk9PjYMsTarHnVARoA9Dw1CsvHYbicbnGmevix5AoW3HCGWjwcrn4kRlUlw
1HMMrjxPQxut1a66GV+BHMMtnPTsqRmQ/Q6EBQLQewkSUYT1aI5bD6cgu5i9fba4PxlZxDsL5hSK
i08eQCD6idelS5+ZF68E7mEzBXBoNXf4aQ2QgoOWgISwvs6O0A8rOIYKQu1uXe0LfgZSMwWao590
vOWozwtvt2Y47/gxXCqwuzO4ttTyHwBKQjAs+SGvrrm3MzB4knCM9RGgq6j6mKbLU1cRjS1zazzo
Pb5pKIi+0mt0vFIEApfq2sUTUzWs0OpBfwmy9ZurW9WDiUQ9cETNfYRE/E4PnJSPM5hGgCbkz1Gg
ycf4VKKRT5TB2kSRD+6rAMnkGk7YaSnEXJzYwtIxdonTfO6IWJMsIewx8zSdWPwk7LHsxdxsLTtv
jnoUvW/5Bp2roP2ZIBbRW0AdylL8SIiibNrpp5+BhdNQt9URoont4jlNRuD1UO43DsC4Xgzv7Lb4
Thdz7fiQ7UuG95hrfUbK8QddOhqB85KEgWOT+NFPWfY9d9wFSuswXd2JvjFjTDbYFiIHPr5r/T7r
wM8XdGn8kKDCauhRIyaD0maNa3eAjd25REPZD54g5qVbR+Mrw6iWNIo+mXwG/ZTxqPbNG4SzxXbD
wtgZbK9IX0TulI9uNY0ATl2g3AMCbPwnxKyfCibWYe83zVazJ2s72jsxPNTRHBq2/ZeYEWVwxmE6
IGp01NcfwucnX2LuGtTltLGMHvwCp1b35KZRpwDKiVhPWydfamRMQ9xAgxYnw3Gq3llrtzxHToTG
WpliRzjHGC+ls7+xrXc2LMPN2HpcsFluat0o9rjyvaCe7CGakGfH1jlaVjtdydh+SwLnAUAoHa4N
VqSyP1T5mjJryD2CpXzQ4mF8ikaLDG9znNIIzHY5Py7xaD9YvNXpOh3WbFqutjWRe1tMoJnnvCzQ
e+2KS8pXItRc0JQgeklX1/Gn1NmVfWdfCHiHMXlm2zFeEI+wC2NvFcDmvenv3Mo/YBjdgdAFFAjm
HvZBEI6DyZwpwOygXInAueam8vtDGmnp0zIeZmPVz4TJKvC65Ip1Bz5iKlyY2eYT0P9hW9ifcuLb
ZEp5p1ThjS4I7yo6GlXzwebDBssR1b+N16NFmBEcgoNe74gFp4cMCcwlzen845/lHDUX6MCofkew
IdAWlR/D+ahZxQPdHCZpQ/CYBojfFXP1Phu/pf0lMltn1zMk2ngNmrmRZX0UIOi9ZslQEcu/BhFI
G3IR4ki+9MtqzN8YN+0MtGL1fMIJvPCfo6zeWiPjFpE+WwXn03kTAkA27lbzVSt9e1d6sLQi+6vj
LM25R1WBifJp1bHeQFLgx2B7L+QFx03f9VvHyr41pv1tJeKB7rPW8y1iqjnw1vk+zlzpmO36OsKf
YcCXk2fCZziHMOnFjN7RnuBxJjbw8RqwjwGNb3VerBYlCtGWO6fEltwITpGLMx6a4O1+XWUoaSpf
BRa1u8HrJN6NvDZKxYQ8hssyw8tIXPudZyTtrvQzINxl4G67tG7e9QX45lxUdIxoWXljwQhF5C0W
XgHImbLZElDp9qnztRpRntH1v9sG/eWA51g2iYkImzHvGj34OjXIoZCRbyVzC1YoP3GIADJgDhHj
6rWP00rQIgDpVhao22LCOKAgilIkpAQQCk3c9GfV1tu4J9TE1Ou16FxUD1QcAfAjxE7Zvhdpg0G6
6fCl17BNmhejQW90AqRP4H+L6mV3sxFL1ZzN531L0uyMTVR/rubqmZzIvGfAw3+Qi+7FOElFTs9H
+EP+U/y8iw55JjGc9ewhW8svPqEMNFgCQJge6fd5GcZz1UsNL+zZnDBLR/qVGs1ABojxdB7IOgA0
pOAErqsRVwe1XHe/ZCaYiLR0pzNu59PZHxgIrguAP+UQN6MkRsKNzIhqei4mCFrdIJwhQxuQBfBg
09sSrU+GM3GbZifSXRD3KvBOngyIQLlmEi7xpPcC9g5KKuaKnqic2CtbuTmyXgDpMFJLiw/OZIq9
AyH/rIq2qebzOuZclqsdIzlxzrJ+IrRFoWr3ZbU+PfUTFEbhGQTl5Qw8jqTyhGsEQMJk+74QT81t
7RTGUZdwVhwWdyJ3m6OGtc95nZuE3j0iWSScDFlcCWItZDirrXxUFVtk8RzMss3dQHZLy9gPgY/u
jGh8d1Y1WzZVTW7Rmn5/tAL0rLreFmAGnnzLy84OOApe/CHzzzoSyohmCRvatmaeS9c0z42sjRkc
K4/M54gmwjnKJxuU6BRoe0/k79SyLObLqWrGbJsbfXAJcFbDDwNw8K5yWkYTGlISdjQap7z9phpq
sd1X/SnniSlZBVUIKbDw75oMeLtdDlx9o85Pq2eLV3ZrdFywLinQqlCLl76PTnP9PIDWKDdME7Di
K7JHw05oFvJk1RnnDBJCDx/HsJHnaC+rcYYGJ+EXNFXhttAKWvGSN/TEZcFjwnRR/f83JyFvkus7
HiAQeR5qzcKLkEYMmZMJCw+wb3Yr3gXjglI/YpXMuTZ1q38qYyYrq4eYRpoA88QKT9LvYBTPVnSE
y2eJxn5cy8BgTE9IWxuJZndRf0VfIAtBrH/N5+IbY6CwsJYJZm+Jhm6d/gDD+7HueUvypQqT2mjD
NdchMSxw+FCAOxM8rS8M85lLIMkajikyqQaBir214HPBjKafK+eAuIu7FVqy/alvUU5Egz2yUwYn
8YWgr5BaiiI1PtbG+EMruAIQ6sDbMo274HkbMqW8uaN3jnuMiDByQPcL+kLrivTGHvz/oJH/BTTC
iwmg4z9jRkKkE8TX7/Vb3Mhtn1+wEWCi/9JtACBoWLjEI/y7kIWhB//SXV0nQOsAlULc4Q4dMRCy
sFyXPfVA900dPMcv6Ijl/ivA4i7wXc9xLI+D/F+gI5zGH8gRH51uL0DNAm4yoXf7TyZ/mTR6pK1o
PgtkCLyYT/7UEfjGB/FX7baskV6h2ZIS6JtUXW3139bNEekksWBX9Wa9PJ5qqqI2ZLCc2dM+noKn
Ph+w4e6m4plsWr9XboI3p8Ku6+awJAXPJA7Hr1SG+1Rxcy68bQRRCyV9tVhtVfzXTd8c7r7N/Uiq
NmugWMUwfRkHsH33lX/818nOMPC9r1a1P7a5nRkKB/qmlMiN+zaVAbUnY3qsFWC/PTEeuqgSZ/pQ
cdZtN9ehKEd9wYeHpaqACf1f2uSLfq1ZEzAiGqZfam+1cQG69cycXu593/B+sPuWt83lv33zD/7d
6j+WxRUgt474SwI3anD15nQ/kqrR7z2gBuvuEcrHY9uCVheqqioAktfnexOSA6ttRua3hYMFK2gN
Oowx5GO+P8U/HqpqVsq50o9NwjGuh3438vhAhmxGIYt81dA6SsgPeyk+yjFvrXpJa8aRJHclY05u
qJap2m0/9UqboC/2Rm88qvd0UcvUanzkL61FD6daxeT64ZDCS3uzr6qak/3kDt60V63bj0OekWre
DiqbSFPMhvaIR85wJvzMtFlVVZFOxngaiq9EIIbzEgtm3KUcj+ayUL54qml7aM2DaKzDVI5uvbrA
WUtVsYTfIHIXn4ykBPvhV/NGpVxUMXQz7lc8/a0Rgeby/AWhZfIxqSxUTc+ByFaEQVTeRWVlMIvP
CO/LPIxqW6K2doVbfTFnwZhPFopSpGqKV2SowaBcUax4BC2Nv1OpMz8mgImo8nF25I+JlAYlmc7x
EAg0IwlzMMJJq3Ps9T4c23sVgR1FAyDfTDRWOReqJNTNxFDlnaYW5L5TPrlx4OxbKEfqcqo14F+o
6i39VOCrEtYBE+DK9MzyHYZEoYfrGiCJBZDU/fQ9I/O2pkSku/LdbeTlq4yWaqpCJSpVLS/bB79L
/L0jU1bAIHASNlc7Jzkj70KJn9x+XbpndRfuiUX133QQEMcZbkWGR/V5CdL5jC0KCnAVwpIzUjCo
pMthOzgcqo7T59smrxymcqZ39pE5QPGk0cDgdHBTb+eFSiLRPnTIN1A4vVCdlHomtoazatQBJZbn
qR7Y/VlFiNljD1rAXSCjWpSvTVfF+1sTXA65TqkyJ6Ka8RFGu2WKO1ss377Ic16DuQVIjINH1tbj
QaWz1DpVsw1zZxJDPaok1j09c8vMqPRWm6DhZ1jDd7+fCFWqLJZF8v5XXkm1qzV7b/h5s1d5JW20
QAOoqkonqZrflSkvU3xVOSWV98v7eObGyCwS9H2SjECzN+7EK+0E8WfFvgMJw4Dtd6GavnS2tNfk
p1o+DPEXHwst4towGDaeHPf7RRntrXh9QJC6P6tFSdybh9Stj3Puf2rsgu/971zUn7mpWU+h7Mwa
9hi/83a3y7QSUm4qs9b0hnnSy6tKzN+vUjXV9TYymW/DLp59ER3SwlgQaydPq65cXa6Hvx2Xqkq1
oG6lnfsEwVMmi4cZEs5gZvnuzfuq3o4677C3dtEUtJRR+O0XLOd6waAdysQybvlwtdwG1NISgwIM
/d+z4PGKCJ/nQAJXTwXd4mnf6uNT5uQ4qQNjOqt8tGpmep2Q0JPduGMg5FPjbIjBLI7xG8WPUwXU
W8R62xZSddoBIB0RKGzMvtl68p1H2HM6l14On5UQdijk1FIti6rlL68mOYe8ciY1lrOLW+TI7RNb
205JiQ6xJF+qNP2Mmc5Z1Tw/Jn0IhnU+kVAwyCXBv/HdsJazwKYsZ14Hve3OgSzGmRh2oM/lLtaZ
65LqyMRZveC3tt0iO1gF8B+T2Ni6jeCnph6/yquqYlXZVAC44KzawAlvSA5T5bxlHrvXdKkVgv8E
FAN6PG6ferlV7d7sBURfpsrDzicF6Mkplyri2PgEUGIkG8KPXZfZe1V40sP2vkw16xVfnI2qqm3U
6ntTLbOyODmYi3tRLZseOidCyKFvVbX0zXFuVQA7odvz3cNWS8PJs72aVYmhz0Li1uxwTNe759p0
wRbBnN3aRk4IViO9WqNHhdI19FCz4T0r5FAS+S8GRkbFV8OWC29VtZ6Pyjsi8rBlC2Z+sGyq8yQ7
GRFrnKWqqoWqaORqVdN0CYTg4/OrrTZUzfHZGpz0dhC1qVqq1i+u7LNykCGbpnMbhiayncqD3I+E
NHRLRBg/KDlAgdAoV2P+KJ24ZTVRg1xZy2RNNQHL8BDubbXhvXlbXcofzK2qdipuVt2/j6m2v/+L
2+o//lt238cJsvqAI9+bE3pzlrcNb8fwWhFt4sgnognK71zPstPrJjo91Y5Me9zGUQ88Ty5TxfC7
ppqQa35trGr3fVVzWNvkDO1cNewYfYRbVXdclP3Vxpotu1tVvS29H+f+r+gRwdkVhfRt++f/3f+9
qt03fnPE+7HU9dybf+xyXwGWZj756dGUP1ZD/mxVsf6u/dGE2BKEdPAOoWM2NiWkpZWjjXthO6XY
Rc7yXS3S8S2AbCXjavdN/miqFf9xWV0nSOBgCAywkn+EoS0H/ONYt//yb9cPoxMhYNPav87494Wq
c1dX0amPlKrerkpuo1YLBQC5X+p9GwdE5gndkaCZLHIUbajuoCrUzZvwA1wBQ0zlXsvd900D8Hks
AN3VapBXjuNDEpfeXqUFHDlow2UWdMg9V3BLGKiFuBVHGOkhIP3nRpbc83ZIdRDVVnveFqq2vpBg
M7BqmXxPQ+BNQwQQejETWRGce0RzNrAv+10rdTp8jLp2tiMs3HAbjxSTpZERUd0eAJzpvTGj+yER
LKOtZ8SxBZw+OYBWQdNBjSVXNdIGCLyGvhAIjxg6brRDYJ+DVQe1JGtJWzq3mp2O3oGp/jGRvU8n
RxeBGlVlFWI2gWVCssPUVw+1i2Hy/S/ViE+FewFzyECZDPrGslALXQ069Wh2NoJMxouZBGJf6DGc
1DQhpDn3ywF8gQOejmKw6+aU9uA9ZLg7k7MWVSvHjkwfY4Z77HGSSKNOWOi91c43e9CHs4p/3wu1
jJRgDxPMWrjXMOi1FUZq3VnY8nYrIjQaIH6jzT6vAj2SUnXHvuyJVUFsEjpv/UnnE8yLIO+EI7FL
6saomirUiqKJpXof4AwVKr8VJiKF3ervkdjnG92rLzMJfDoP+X3G7fafpXqVPi52FuwXKcdwC0Wj
UmkcYrEc/9zYkF9rdTC1RtVIlKOpSG8gg9D3ovyvTbVCLYNPjARMgMuZCnZHARFwN7NRP7HQFbpH
wdUK1ZzlrcIri4yLHM2r56tq92KUIX/1zNUy1YT7IOcDchfVvtXW4TlZUXDJb7MFuVatUDur7dLY
e+xdNIlX2eUOsndlbFid701NdZGJmuzBs63OrUIg3jdN0goCgI4t5ZuNCgv7UIzbyTlHh2Cto+6o
ciMqS4IUDpCmGhGTTe7C4wX6lSCn6dXb0WqGqypQyQ+9fvCPAFwl+FoKWahiKIlDbWwb8L4+NLcP
eDuisf7mOwcNm0wUeWYo6f5yLizADDLpojIrhpyn3ZvDaidopfxerWpqG7W1ajbYlBz/P8MPmE+/
/C/BWst2zf8xWvux/5q8jdT+2uF3qJZ4rKMjlQlrz4GVAcnuF8vPMGwZqkX419ChEerIB/9m+RHf
NUzX9V1d/qgNqbr3T6jW+5fOn6XjAYb6I/mC/0uo1kSt/89YrQ3PT0dC0rVsE21kLvYtyw9Z1zTB
UWF5cA10tgpcY5l6yAnZm6rrDcyK1Q/wVv1zA7s4wID1MB3ucpAJtbc+pYnjb7Ck6g+Vh1OcOwW4
STjTfqjta7xIDNKiPSV0vEDc/asQ2kSayfZ3mrH+nGsy9xX+OSDxlvTQYXyyr4XmhhpzZ6ZiMcAn
gU195sXYs5HbmZLsS6Lhykt8BSvWKT02tgzRTPPBRKBtX8J+RHcSPlvRwjcp5SilSyfINupK/DKo
6neqqhm1v75XVbtci/HiryhIjnKwmZB1/LWDEpC/3Yo3h1F7vblLaiu1EMrmIe1WpGuyRJoFyZCB
keOd9llVEZks9radfHDkCrVIFbmcTOtylPPvltlTT7xBrSns6J8q5GAGy2pPtUrtfm+qZfd/U6kd
Vfu/Vf/n/64OdD9unDbOaZGjVAYFzVmX42FVG2VT1e4rOjmqvzdVLUYjiRCN3Pq+y/0wahfVTOR4
W5cj73+3saGG8H8e8bZU7e6o4b6qpt5mlDMB1fjjnO7/Tx3rj3+lmol8KRBZg23x+3qwn5RTFdlG
N8MMq2aMwHHKHv0WYVah6DdhfxWVdkumnVgXHG6x/dvmv5MOapPbMf5jDPvN6lsOY8D5kviuHGCo
ne5JhXvzP6/+8ywR4Ce4EKRwzYKiajeZ7HNzNa+URaumvgHCDVsBYx8pSjkVhq/6ayO1uWquWpKd
pxe1q1pwP9KqOm7VBojGOOh3oTZEEpsZ630fX2JNhhJhP8GE3JKT9F7N1517dZCz+FLO59X6Wc7x
GzXbl/N+R0UAZCxg0rRxm9vPpeM4J0MGDUgASyPQ7urJWAIaX1jlpjP+1jJ24cuoxq1qyFCHo+IT
uoxP3KpqadJ7F1vGMVRLFWpHtd29+eaQaqFarTa876eWISuLkG5WJfs2XhmP4Dr7DZugZLtG4rKq
PDosyY3reCmSDf1f99DaLdQGqoNPuwqq4/TVhDXDPrIlcnAhw8M2AOxjJf2mFiQJ7fYDAAdU/hRV
IygRopYGNmW3nG7EIHndqnYvVMS8cq1mW8uAhSbvxyoAuIZlm/FhF9YnAIwF/YThHhPRWoc4mWas
GCgK10BqdTU+pOUswTeSNBOh8ASq+LlLoyFs5JC1T9FTTac23apmKVr0JLgKcxwy+HrIjeHU1peI
u2HGkY/ZcAtdqzC7J9rgEAfDvgd5Bnv61bHGr5Y/GPuyixH2rIbmEnQiD4OAYHipW9Ee4Nj7qPBD
t8H7rpWRORWOc2ScVtU6XwDeh9VkyW+0n4oEfCTTCRUwU2HJrsFhBOQC3/H7wnTUcXRMVuw3+fGo
AqFw8lu/m6omFg3gW2k/qpyFKvJEdAevMk4o/SBdkZAJRvbtXatjEOUKAkQaeBqosyXyU27cdchZ
jdtKDE9mME63F9GST+7++qmaWtYWYiHfb8NX8/SLVtfFAeQw0ciFaLwj4F4CAPunrWqtORCnJLy2
HGGibzXYe+e88eQTtho+eMia7FLVTghznzEn5alMcCMr2+vtXRcNLdhn5rtA6qEXQneYz7dqz4R9
6MwTc1Mcp4RNfN1vN3FDQi8GSO8nFbz+2vBvRTuc7IkJmCvRML3o/DPavjYmbchjoLnPbB1nH6bD
MVN8XNYARKJRBRCCEQ06gc8dxIr3OmCa5NS9n7FgP6BkhdYVWrLra3HUfiLrHVtbhQ6DSxrm35HP
yZ/S8dDEn4EqNjNK0/ACPu/+tppHsIx2dzSTLbJZI1wXOI3pzux2Tow9nnes/DBdH2P9CXGu1v4+
RF9HTLnKMBOhhUkg1I15279OCfiNnZ58La0rs4KqOPvzhclFEe+TaouUilt/TpZTuf4wTSDuGDsl
53Tak74FuKhrYe6DDAxHlO4m+6NrH23nZFkXZHO8Hy7iOs5HB0z1sBPGUWQPtfuaWIcWEe9kB0IJ
5LudX6vkQSCLqx99AfBoh4MyIprrulkHNFDBSXM70TDr+OAQEijSB6AqQ3DSwHuvofZzBpDvmdVm
Gj6LeWusO44YNe+YuJTVHo65NlwX/6UqDtPwqYSuNMRPTf/dHQ949V1Q1W6bjT8eCIripAfRtcKe
Hha17x8BWPXlOc5fPPhDNsLhjzEzVP/YoeHvH62vE3jRqj4w60dL2MyvZUfwJ6z1R6kwB9uG+2t9
SK3XlQzoE+Q7tAW64KCjXP/TLEL9s3j1tfOsH62fCN8YjNfeGQ9Y0mtkmWBWIoQWbergUACpes0u
OERP7+J0a3zsH9Kt5e9iHIEilBU3Oe6P7mm2Dg2cH8yrxA84u2txiesHP8eb81hHe0Djvvktgznl
8ZlEjWm96sFzrW1r9+CLQ7KehfeUD5csPY8rvwssyBGRRPmujl/t7gHW7nrBL5j7na1oDPw/9s5j
yXEty7K/UtZzPIMWg55AUZMu6HICC4/wgNYaX98LjMzyyKjszKp52XvGIOkknIQDF/ees/fam4Tv
ptsCyYHM313GMIHDdIr2VeiEigeGXqWFVh20n5yzqvYjWrxocmsZIf5e+lk290W6q1bt47rD2E8C
hKkAJy+0LGNbk8UoUAhxILPqKJupabzj59UmJ578svBnwHkkPVlog/Hk4nKGhukY5kHsttLkisfq
QRMQKl2tbL+IW1iH7Q6MXbAqgUlgPGSLtwYOdUdjXFYfCjpBIo/V44JByJvepycieJOtZHmZdt/J
uxH08TActc6fE3/a8DVDhE1atgWJMS4YEWzpM3nXBT7qhGRkI0NUkh8g3Bq6L15BRqnCm1icYuMS
v2oYSxcgnfs1mk918jdLIT/qGISbXLqrCB4T44dlyu0FaSBnbZPsxLhywsiVVB/HhjE7qE7H8SCH
7qDZgWQTvMB9WmZYS/qe6s4xaT46gK+AKBPp2pvIVkmV2+YWcklH/4HA33qi7655yhlbDHZ1/O4l
SLqGGaRXqf74hs5XNzYJ8eREVeZ4CZzylQhbnHd9ZSu6K+LDy+1W2CQI4DOXfX7mYDZO1lk5YEfZ
lq0nAAFg3OxtdJ02xPoQ34uBz9+NBcgSoC2eWDih0KsO/aumvNb91si8bts/yD8CxUubLR9tNdIQ
3peZ56ba8JmCFiT5UVZsEAWWEz5VL3DR1XijWIfsIIL1Fv1SfiSdHAymxVAsjccBMb7oRx99fF4s
+jA74Rs9f7uGIQdSt43PwKkaLGSJA736JT9RVLuoV8Hrloco9hcgrfW7opD77fbwy/SCOZxHeXOo
NyisJcTOKhlrhxCbWPVEmHMNI4TMsOweiNSEqfieXrekbkmranBcZ9vuznpBaGx9L5+NQ4aCYIsk
/xFTSEXc8P2CA8gmEXt6IQDEnDcgrkZc+iYIZmeBs/4qKjTJgDDBJ7S2bca1zgnwfoMOJ6+FWTBn
37ESrhrAnOWqLvt5vh9ZlLbfrNXPwIUB06utwPVUscHbGunl1FDRu5eP156I3QWiqGZ3Hfb8fZ95
Boml/WOY/ISaMaj0dlpizaKXHOMfWVxyeBki/GE8EH1lcMRsk5kP4gIei+Txoz5tB0aWGGGoG9co
no+ScGjTDXsI40Nj2qh36RwXIODQweMyITeN+5I9/DC/8Skv0WusHth6emBBEylIrqmF2dEVnfxm
fIDhJ8kuOljMrOQdFKyzXaX2apxDH5Jhl5uoIRDHvYIW1h19LzuCnfhQDBr3O3rI6qWaXf0u9Zqd
eq9gHPQxKR8IPQWM8B5suzXG0DE8jjTDS0dH/FExHDyH1wSC36NBPLHHJ8c6BA/iZcLTFGwhN4RP
6p35o9qGp/D02bz0ADfPCSRQFJABwW6OwBHLA8ETHLgrD1T1nGCLI8aO7ciR7MjXHr7bn5XXf299
3d0hj5LvlHOxle9mBgUmAE8qrgyIvy/JC0QFGOTNC77JwFFIiFepEXrBFTwD/0bZiZeOJT2End65
6UYp3eAugDQtP2EYhGzTtQ7NDySumgFN3YlciylUidcZNZu3I/Q3j7ZASsv3dlNdYm+V24ibsH2g
g1faRbA4YePPXrxX3cGhrigTD6D6Q3HGc2vAeHQ/QG47yzZBcyz70suOWL3xPQgd5Th7IWhvuz0L
38Vnar+YptpvQHk9Ap7utW1+Lz6F+/QEjj/Cl6c7QXKGpVs+kQLLp9rE9+absKpKbOkFNnFdOiQu
8qm9lI+GBbHclQ4rrchk2gZxn32buPE9Xm464pgQtReRM4wyEUbDJ+kqQ8F5lJ/bc+EW/nCnHUk8
He7Sg+4oLge73xOywU5ztKNybM/DXbMLNu8COtzjcqzPim/WTrgVeGhF3onTG9sU4MblCHekudI9
GAbbX5ggzMUjr6DQbbPSOWp+9AanAbvGt9kz98H+vf0GU+E8wdC3zQ2zj6O8L44R8aN+y35MHdya
LoGhNpzhU+Bg0HILtzxlvuXLTnLX7VByVdf0XF2F1/hhcvtvydWyk6thiz/r59EjDNsmxJzK/1v4
oi+25oLRhE9vMAQQpmDDq0VK5XPVeGEk49BhD6ucVwQ+ORyxaAEYw8e75aE5wgiudlBetpprHLUr
WgUXJcDGuqPf4BtvAu/t3Oik48B7w2/gTLbgMEKJOLRs/U1QtqUD0k5/A/zpbMINk5JdduBweE6u
3XH8mZ7NzXCsv2XMeqh8vYo/X/MzBjsv+Bm9FT/yrcieYIzRDtqhP5Egu6Cxfiwe+xO4Vr9/F5/i
eyypOmOL3XJSxfZV/CxcXoiVdX6C+TnZV+ujf+/whHvpob7Pt+Y39al5m88MhAyQ6rfmLfmuOuM5
AUj1mB7Sg/yEnfQOEP0TxkiHnbqRT9w6uCb5BR9V6jD6+K1TYE61taOxRVWxj17Xg24rvMA0Z3iD
X8kIV7/DyulPoHN4crLze2lbXLgk7utPjtXyKSvs3XJI/PYJVxFjTPdCcHt54uqUft6O++4luUSA
qbm6cBa50wFHr5rgLkM+uEfcHZc49YDxOZzP8Sci1u6Fn3EyYZ/TpYPJGoVdo9q8DUKIjreFa8bH
8pE8CgFgHScY8Yz64DjVeUMSRQdD80n4EE+My2BJ/GkHHoWz5U7fh9tpN/EHmc/Tj+YNgDspFz7H
e3EdmZJ/D7G+OuWzcFl8yQ+3KK76RNq2jS0+j8pruhF34S7eTR7X4gFTjqfshZNyQgriGQ/5J8Jb
Deul9QOTJFEEOcYxa7pLX+CI4LaP7ucHDE+X5djP99jMD0wpSL3gXBHfoCZ7wza4+4zvR3Y10tsU
R5ALuyvcJxcC7l6m2wB4GyUCZrdciBCCPZWfoc3e55trH4Rk8j9O35Lxg8vgx0igtaM+d7vChZPK
Uu1bd6EZ+YHVWRCc8cFKHfMb95q36FU7DheyfvnUyxGdYPswdLjVwPfaw6PxIj41Fyw46bLJ79f5
wbv0Ub/zEZMKfJNbfw7zcXnhgjh8wEvm4xFHwGDMwMYUYTy1DEuzB/29sef97H0MW2Z4rDUflDN8
Jxs/kUN+uNdcGEu5TL4v+Ylg6/YpuzDkZZfxxH5NtzBXPOHQh7Z0kfegQ2ymQI70Lu6yxtaP5DHv
OPGxxeMB8mq32E4MN/rGusB4P5fbDsPWNXxpfLQh1KtsDOPtc7j9wLrlaRt4C8F2utePgw3k20ku
fO6p9iQGSdGZfFZjLzVXnA/jx/LWjY72Q3rTLuC43MS3zsVLddB33SFqHetBTrzR8ODccEmT75gO
UofhoH3CLc3w3OxQRLk0fh/NTb1hhsqWN3dweB6YU4xgsPj24X44lJtl238OjBPbfNs6tQOK1U8e
4/v0XjsU/vjgN5jvX1avRIoRwSUFmTPznnM2eKa2yB9Q/VRit4g98Xn+Nn+r7ppr+pCfu2PBKGh8
ty7RFTXVBf/usgv2+iY/A0r2Ejd5+0hc4WE6DJzOynb9b/U5j3bcOPqz/C27EzQvqeyRpBY8LaB0
X+mgKeATmEKBR7dfzejElUZ8boOj2fnMi/fESHjIAinv7lgv3Ce+dGaayVErP2H7wNqNzmzcTddw
r+6sxS1QiJneYnyKIKnN8D7VZ/6K2DaNa3e1yMLd6xxHQJSu5YP1wof4AF1n9wlW15s8LUWVABDJ
UFgbsT66ld2EtRB5o/V8IXsEMoEUU9apFVB0uonzbve+cCW/qlGm1PvlmNyzCqEIddPG3W5ulaiv
h7d74U03NioqTiJqurfPgwVnj/eywhgpPaY45HZROEJKG6sduXCO1LWQFUhyIqXr0ArvIIEiaRl8
WipePQBgmsUy3Juc1StsKBbGrYS4bktIxkWmJr9pspAF8HrD0kUXBX13Q7jcBMO3e21LDvQC+esm
OG2TVcRzk51SAELKdrub3gxj0chwmbXlroh0dFImFUzzKTSb3FtChQpJUTzAXNKQ4ykseHGsopFW
6rtGpTZIvs3fsPa3RIQoIj69m9MPqdOpvqzgj4gZNcRzGlTTtE7Kcwz7GWgFnWnQyqChqkVHQExE
JLNpTMJJUMWbiXgEefVY6bVwoVC7JSwaS6zAZ1JCpbG18mUiBp4EYfIZbsLJX/Lf291+0ilpxCrp
OreS7q3Qe6vr3u4Zt2YdOWCHPAjzzRc36EYV+kNKWQkotpsIBkUxI0i8aRO7+u+xEbeHtxuxonA1
jKzAbnXQ2w0ZQDWk+ptvLQjuOyz3/q0u+6tWKy/IzOU65naM8N/R8Ic3b6AJn9bK8Pyf95DOUPtc
n7vd/PHw9rrb21KhopuRo7eUAOCjZf1MxfZTBIZBb5UBIO05VUWuM51UHqQOFxw5vqDx+F43DSBS
7AY1gDJtEjJw8mA39mHiyr3CSLTK96u1a4M1uf51j9TQw1KgacKXf1eK4A08INf1Pq97YzigKr70
dSP5g6DX+0VGMVtTVadGqj8bBKrufj26/QA3juHGITX73568ve/X49vdYfKswqgOykKNVWPAl5EU
Q6gEcWK3GhgxZn3r/dvTt5uCXuU+W2++Hn79tG4DKq5Dtrm97Ov5X1tR+qZZnK8f6WNxT+hs55eE
XDqDCMYf2qp2ii26oLbczmRnUNkMJlVn966i/ZJjW1AH2bOk6a3MtGZTWuru62e3e+GqJzOXVQl2
e4Oi1y1ZO+sGbjc1ZlksG21WQh8doIOvW729ieo1ynPp1kZcXw7MkVf+2tTXs78e395we+tto4mx
Wgtud7+29+uVtye/3v71nl+b//PlkxYWftMMCMTXduZ/fu/bLxwN0CgjynXnazNfr/vzk/32+I/t
/PrJ16+utTTbyFZC53ndb7dN/rp7e+Nv3+7X3ds7g699/Ntv+m3Tv76g1bPOJBMXAcy6p28bvN18
ffCvH9yeM0hd/Nsf77ff/PXyP77M7d3/5RN8/YrlfenUJ2S1bzdtTrEO/jftzu3mj+f+ePjPXkIP
gLrWH5uRbk2rr5ff7n295rbZstZZgX295uvH/+y5P3/NbRN/bPbXawxleeiQtvs3wRH2DYasELTF
hpzIX+oswhG5hK7X0ZtE6+uhcetw3uRMt5+Yty7q7ee/7t6eLak1ydhONv9sE7dX3G6+NnN7+Nun
+f++7+uT/OvN3F739ZLb9r6eQ6kaef+rPfrvaI9kRZL+JV38/Dn+x/6zaT/n3xVIf3vb3xRIhvIX
+G7A4KoKz9tSfuOMG9pfsC6QnhF2zHmCi/PvlHHpL4ylBvZNDW2bcVMt/V1/ZP4FDtUQRX4iqpIo
/c8o47LxB2UctrgmooEhRt3kh5K5Zs7+RhmXyR7I0b8323YCAxTNwmnpYECFFosX4FOEjIWskItG
QfiaR1eh0QM6G3m+b/PO7dOgvoZW99CHtegmXULjqh0rJx5ZZ0Mngvtiwh5OspJV/FRJVMBJagLT
cQhi8dyUk+YTf63sA00HAwYxqbb0aqO8JmPe0A0uSQFZaYtlDgJG6oackr+Vu4pMCRDq7PxYfwuk
5KMxy+S+VYkbVlvjXKBIOpZN+iyX1MNGwaoP8C4Dt20t8jATQSBeUVDJv6ruzKLrzuaQXc1qOc3a
0G5wZ7e7MCPHUBThzsqCF6VW7ETT/BPYvwsnuq9ZK8rMOKkXqPtOpZpB5G+7Caf8MsRWcO0L9Tsp
iO+1YpWbUjSplSTIHuqu3HUkrdqCRBNvTvckj5FCLpPMdWowq5ayAiKiEQiCEpvWNds1526CjT2X
obBr1OKaLJLh12oKx4MpagDK17XCJN804fg0902+LcYNCTvFRh7ZckVC+MqfKdw5nhEulOIet8Vr
WLE4bBvr2uggxyPjCt2NHJQxPuYRMxbK0EIRxRtMLH4Ol8SpY4mVb0lpeQ18QhSH5GasK68gAzWR
ZB41xKNFM/MVC29VwU7EvY7dPQuLASyt/K7GFKUhHoGVT7YgHrgDG8BuO6JJTJJNy2S0O2PKfaNi
41mQHjJFf+usvtgoigN1u3wgDoP9lkO6aRtSaAZa0Gouzra+vmPUDcEjtBvEY0JUrJXwXE7ylNtp
7V3XzVtRZneQKkIHcoINO6ihuzTPojDxR4kgrfM5FaUkuMlSt0u/PBcR00htyTwzMUD1zkbz2EFn
GuPgJC2GfjRTanOjVPrqLI/urCHNUUCLUV+Fc5tOngBJaDMP7N4hf4IT/GA1DYnIM/zUON3PppVR
vZc6bxk5NSoOOiyeRxZ2sQe7IF0hmz2J5NHyLE8cag3aPo7hCV6LHDiBLcICowebAGla6t0qC04m
y0RZkS/+QuBuIdFeBC7oyiWYa/hIjj4qwgVEzmuxXErVpNNSI6UhbeqsaAuwqBby0ARaLLVoOdZj
zDE/jB+6/loRXvrYCy+atCTrH3XZqz1CnVqn09Uk5pHczMxLl+i1bxNhr4y0p5s5BEuokLmZy3Qd
Erl8rg0g1GGrb6Z4pHyCtJCCZKHtSqkhXKPujmYgQgXqTEJskuZeDohFaqRho+fdfdn08oaMY7L3
VLpmBvH0pyyju47ywkWzWG2ChuhQBAVSnKabMiiVjVXrDkQZBJEeHrrJEWRp2TY5AQUBWdmAFWE+
TOClidv0ul5fEZpbZclc3ZTfgTzdNwoDSdxkj/O4hIRyEsQb3s25gAbGLNpHk56DMTfUiADeINen
zWXyJ3XFtv/Uy8ByiZDjYNF4WSePmp8KurUJ6Cku03jNQCDS56EwGGRrXWdFn08t2BlpKDaVWt1P
xljaIG1hKuXZRzxEupPPyY8yhBarhvU1bQNmgxqhSIu4porBbQMOl/Wu0ZJy3BST4BNEMwhSv1V/
hmYJD3Hk72xay3aepP1iNJKtxVZ2nLtWcQhTTX3TGB6zjMJ2plSLNzSqAhzcfBb0kUPUlJZ7eJbj
KLDYS59CfGyuJAw7hTQoOwJz7RXGJqzLT7MstlVQaAcZw4QZxR/CBANRj2jypZVM5CbNDblMPxpQ
6jEo0XGIFVfEx8gBTV6VBmXOaeT0UnZ1jNSBPt4w5SSC9iZkmQmQgZFT++JFE2GF7KECGDJcNLPO
rE0K9YbIWkJ3x0T1ki0hQsW7rJB8HEY9bfuZmmYW5lezLxZ/VCCWKxwKBfSXHQEVhM+tGVYQ8voT
ZMGzmVOtJHgvcXE9BASpoecq4zFxshLVxRiHn4lQAWRaB9X4RxgNp7CqqVitUh8Wg15rzvThhHx2
Rz1GVjCpm25QBS8NqXqrAv3YogzPqQgdUi80zddj82dskK+rlzIKgUJ/aytRPxL+IPtZHtLCAh98
nmJ6rGreek2upGTmZNIxiLFK9MqQ+bnc1Xcyda22yIRt2FT3qaFWF2MQ4mMBdj9qc4X+GZYLazHu
p14cdiM/PJohy2mpSe9h14OF5KoilLCq1VAI7oduPltKUh/Qs6V+EZs/JkEBpCwHp7mLpk3dyz8X
OdGOAao9v4AmRW2nbk91i+aPnJ+d0nF6FjIgPS2OFa82+0NbTm9iaM1+uqBHIJEhJ73MmRJStIc1
R2C9bvVm4VtJe1bnqfMEYNHeXDPWGXtBoI0Vlfo5QmdkKxMpQkH0wdWeSLl1c1M+PE7Nt0FscntI
SepF8wS1hbBmv28mgKtl/GAtXboP+1OPCX/D1IwvHEdPbd1Eft5BWA1FPD+3k3HpKTtXnewSTuxN
JVINzQy9KlWXrTpQaEpW+/EkvWVyaG3IHTlDrpx9q3mWIUU4o0WrFji7UzYMNSKb5ShmuRNP557A
6K2kB99NVRURpYLCUEYzYA3Vrs1xY2uxP2lxJ4hghvihE0xXV/pHYzI2qp6BvhsBz6iW9m2RzSuX
IfRlwFXt2RxjGvoTCEMVOkCXDigqa6F3axI6PbOVfnJhVokkPCf9jDtT7885LYi5BbQddyBvpLx5
UxQEHAajbRpURyI6Z181G0yls/RB7O9LqVoyIiXndilTogLWFvVloWKCpI0EW09czQ2JSFhDlDeF
ogd7iTRue+zIppotJEWx4MfJWxuLNY3qSfI72uyW2q6ZV5E/WqhYVHYuGh6sVkspzG5WqS+VMCT2
KJQaskLkoZN5aZaOJHhJ8+eIsKcocloGOeYmFIgZGLzIknsvq3Z0xHW1AZM5i2S3sJ+hbRt2RUnk
KMw6f9B+pGGv14pHBuq446LY2FkZl5emlQMbyIH1MJvdd3NRH/UqGO4kFAJNm5gPefFYglmnGhy3
h1SKx8NIWB9r+2PJtTnn2vhQLAo9+rSzgHhmyibs/FgkfDKPjfiuUuEwhunCiApbWG0qVybG5tqQ
W3hMa+VHEhTLY1oeZ4wsjz3ggDYcrrebsUqe5mlOzqPRDlcVNpvDBZcGT1hnHlaHxQ+XQNwgmwEh
Acte09lSp1YkPQtc6EtVRtxEwsmoIL2u6kLZBVUHYZLq2k7VguuaQH1WA4Qj4QDuLdIm4yqGsrFL
VZINTRIrnWLpjJ0SyNqpq5c3fULIJuEk8Np+lB6YK9tWnmtXUZu1a5CCh4ORcv/rKWKiOchFhAUz
WT9Rp17TkJOjBS2wLaNCdNuReINZAPOuZPTJ+6ibniSB01fKgsTXcr5CNKnftZmaYDTyx5WJ/q3q
721laVSh5eJUiKSLUxyKz1Yu7xvNTgZjOcJtAoWYcrqmJGCKqduHGhmkNXULcWcaJTkY/N3sY22S
QCJJC8EX+vCUZRnCCaWZHaWS/ElW72cjvRj9GDiQdfboPKFNhFK4beFcOsvYXRV83Vbdts/6FBOq
me70whq8sQ9QGvVr/kgRP2fhTNq7jAwlF+poyyUu9seRfmJcSi+j2NhqNBLZJrMCCPryVU8DmmoK
l5JokLdgCJoFyGaIdDLpawp+h4L0vomr1k6yiie6zRORg7S+qmir9bRfsGOTB48yq2jk/syCg2Du
3s8lg4se4XFuz8XOxtEuquZA/6U3AL2Yqp+oaNS6wbjmU5H5Y9wguOnKeqPlod/E1oxFVfrIGChc
GBggtpSWGDgdsCrnTVeYpAAWS+Wj8VBN9gjA0nlZkldiGpgglj0ttqqrPbyKEFjp1c8TmkY4lYgQ
puFH8t7qS37PXAR3AAezmTZHTbnqmtUeDIMOfbfOUAahOjaycS1yq77US7HRIu2DyXkH3YH2uj71
hIyPHy3YM2IjaqLp9MhJ5ZHsdnOFFkthc2Q1NUk6yQ2KrKDOgSyZ66wrjfRnHo0t4YacAnqdPoqJ
vJG1eWcyNyHsk5jfUDE/NZ1zQ2Q1mbeT7LZ1tTUF0xfy8X6KxXw7yZy6NM5iMu5s9TXUYHKGcbsZ
dB1hSdvspHAGqsQsztWK5FGLpFez4i+Sp6nuDXBsFRPBWjCEp2JBPxEM2WNQDkehCd6hTK+c1/aR
THnEoXP3I+S6u4yGSejLGvtqyK9mzQI1rYgXgIc3Y5KM0m08GO8gp1nFTnK/A3uyeJoa3hHC0btW
BkHF7FLdiXVWEWJmikdyuiq+XYjoQk76Y7xg+h4FY9eafhaGykPN3ITLoGzTnWIuG8Y/q7D0MXAO
m5rMPbvOSreKfhgGscVdVpZOZsrTNtHVYQuskqwWnUt3kNIFzLtCtJ2JPL8Gc52nkdfsjdaYO1Yf
PBHYZDhD2uymBXlOnI7WoZmIswYHx4xSmK+E8mwCEQG0aRnSNkAxOVYWYvKwOupS3l3GkgR3xEt6
HMnElwBcTsvwggNQ2LVtdwpI03Z0HSy5uuKOO8vIierSL/XEos+Sym9MD76nhkznnPWDpW+NqVy2
BlJO0WivYRpDPSCuHvwxGWZZ2ncOIVKc8qrwrBWasBk5uej6MlwQOcAVP8+5zDVIOJNa8kjvYZBs
iU8VwjbFrhKnGynNIcJD+nESozNOiyyf2iVOj1rzgeWpO6hRf1Jqcw9MiGmDrEfnQu4JdFXzemfF
jA99vZi7fuwnl9IStsiAKbVZC9tSZpaXdiddqE8R16MdR2TAESqdAoHYA2wBu14iCaiQYPbNQsU5
2ltPkoodkgnWZ5FUH4swpTsGYN2ROWNdzFSgG7pYRs9Amye3xKtWf0eVj3Z16YttXteuviCsEio+
HFaoTdnqDc5inAEsZNQFVnu4iG9yIVn7ySpJnh0V2U8jLuVhz6wRS5pyKNT2LpR7yampW5fxppoR
tQhNWfp66Mrmw9y3+laFne9lDRLLKqK1vDLl+zJQcBi1yEFU5tlL2JDq4FW1OqPPOJBSHzjMwiQR
i2IY0dhx42HsIOyzwMtQJS8QPZinoOctW+mU1pl0f4ZVtGHh+syV6+cw8xWs1LqvFR2MGpxAnNFI
y8KeEtVInWoyi21bWjBXRzj2gqg+5g2qL0NlSr6IUCrlCXUDUrK+mzAHUEFruoIJw/KpyqT8xXr8
DlqCULVilTzP34auRKimcGG/T8rgXRuICDLXMFQlYzGhwYBGS6t+H1iH90mPeE+vWkckdE3KSSsw
aej3AlM0s5wyT2nRc3ZMDVn6eWUe5v7QXzSjf+yaEoDKhNyXqZBL7nDn5ZJ2t0wdZ3uqIiark+e4
ZS3TMzVAEpsGey1FtFEa74shNm/ppVBFQLolkM5M72EkCd+jjrJUG75LChuwmOfTFStdaaxCz1KW
O6NYs7Vo9y8Dq1cMoSwOSC1EUEbMNJaSwmtmyysmTfVZUaJkWpg0Kdh8x0kQvDBLPpaIJbMsUoqZ
y+RQrLjTvA8IBYXUbKdVcJ21RSWFNn+5reKSGna+oJwDLmabJYRBrHVgiNnPt6WE2QZslRljVD91
jTj5U2mgNQ+nfbTcjzJlG6HsBbL0TMa+2M5b5OxhAgWa2QQ57Z1uV+u8v0oWjqI6OLA80/yg4/St
mRWuNTQRY46dU6rJjQIAr0iMQsil32vrtVme68MO2uhHIgws70fS8iLWyIVc4szJd0b2KEjaazNH
hEAaLImLOqMWJpNpxkx8HhpULGIYbpdcf8RLI7jpOKyo/1rahviKZtMID32S35GHxmU7wkNftsB6
4yq4ZCycTkM5F5swCL+PwJ33QZs9qv2cHeQkue/08dgPkXxs2pCkNxbeHlUSJP8TRRcL7vtDrsQv
PZ1KSuvzOWurQwv4+lDqPe6LEkRQL/X7IKgyJ8pJzCbt6TEmU23kGGmJKMCZioLNlLTD/3Yw/jsd
DNoL1r9EXX7LYrwFRfwPIam/3vV3BzU2aUkxJUMj71TRtNUm/XcHtaz+xaksWgYuaVXGDv3VwVgd
1KYM1ZLoUlORxd9gl/JfmqKYwOywZSuGaUn/Iwc13+cfUlL5WJIsYdU2Vhe1rK4szN/6F92ilFXN
wvdcjAprkVL0q25Sj4NYTYQ/R8MTMSbFrldj061jjbO+0ZDCd3G1wdb2OARlfs3F7HuYl8dhsiI/
UIpzrEcuxj4gwcUlFy1hT/70eyyQT0U0wbBbC8U0E55G05wuRTJPF6szdf+3P8Tdr5zX/yj6/K6M
i679v/9H+6MxQ4NHV8W1/WOozBCIo/3HL6YWc5VaUU9QoqzkmxHVotyp3xe10dAih8WRSRIuiLxP
NgWRkU7ft9i4KeSeq0j97CLmJ9Y0XEq9mk6yRCYUGaudv0bZnBoCBcURV5oRE9PBcJziEgkR6ZpB
dgrM4MeQ4uCGdftQGr10NXJC1Cn1D16QVMMBWxfBbmLxk+Dz8dBQNrVnlVJNga2PJJnkoPRjckg7
ANST0RqbeU5Dj1JJQHjoeBcIFDTaYFCeesrWzLbV6IBrrxAgX86m8KgvlbItVIprIXKLf7NPdY7V
Pw8WVTd008L1b6wM1j/2aWxEpk6d4Uwhs+OKh6nBGtQe45ARXgcyFLVqmffCovJhYwGPfJW8d+X4
w1RDyvTE7x3aroKel4qXYeiVbVd2uG10htc6oXfUaI/ku6cPrC5sdjRCNAvbXBNor2HWkWSe6SNr
n6E4wFkhY8FErjuyJipicbymZYOQW08epywq0JilYbzJIlpmhpyzKJ+kaFNrzPc56eBvl2Z2Adjj
MnddOcsS2CmaEdJVMdiX1nJnRjrhGKHmDnS16YRUEbXN8jIPcJiZY65Ezg6SjPaQxibC9KjLn+Xu
XGukFCpK9vgbLGUljA+rQXWe0fv/62Nc+q8nrwEN1+Ao1zmHFXk9B347eY2Z2HehytDQah+3pFVW
ewq7LhEQRTG7TQI5PgyqphNkhLMlpbWtBwVM7ujQMaPey4V27jtVPJJE4ymRsLHWGIZafP7Xn3Nl
MPyexGzQi6VBq1gyYww362H128fURJjNVRsW5KcK7T5JtVOh55qnRWvNbdatf/Pr5JXP++fvo2ks
kjcFfgLKxD/+vorjf6EmWZ7dVpCiiyB91h1WLEGQNU9qJPU8dxTlY2WxHmtOKJbvratbfXmwxI55
syo+GA/KbIXPnSLmO3FUGM6MDyY9wP1j4RkYHyvKJqhomIiF11qzcSqXHBGrjMeoFQP99G/23/qB
//ELca7Jmqwqqg4x+c8vRIs7jsIij88EXr8bWRQdjIiDfzKlhuEqxDegp2AZDG3w2qESjuRsZodm
oQqU6PUDQRG4u/BzdhJvAq21GdtKurvdpKr1SS4aNamYU3CWltQdxSU8TEvRkQXdgAVsGNmpbpLC
uoz+2CMSDupxXyNABAo00BRZg+PFmBCttjEyYjyDmtVLYrxYeRk5UbSfpSA6S0lvEMGdmb3LAi60
lpYhoGr98P/xdV7NrTKJuv5FVJHDrXKWs718Q3mFj0wTGmj49fsBz5w1NfvUvqFkBSwh0XS/sRp8
GJlMXTUKNQxJ3mhpmIp8sMpaa233j2z1+DazpOvQMG0q6BLj4vs41aoxmw4RyshzKMiOq8h0v/3f
x9353z8k35svj5YbmDYXkvn8+48fLp0oLEGdULuOYAOhAuXVnIHA0uYDDx8Db5+aSKh8RJzx+Dsz
/PSPhV3FTGlVrzPPAMSy3XuspfoxG7R+L2kJe0pHvG/J/NwekMSiQ7brspudWUdluulnKnz4ZH+M
70wHxwf85jSbOTkjUenaX7ZB/1RQPdm172zypg22Yz95a7MeH9KqGHAcTszF7UA7RqXxPJiZvRvN
2j7Ekw8OTeczIf96vSttZR+SktoYrRwOakrqre2W+S3C19KHzY8+U9UdPqt5s73HxmzVu9868kpR
2/99gAlW/V8/bcsGH/Jc4rYpl3e8Od/lPw6x2/iJ3sQStX4BaVUbuXEOcLXj1VK4raLEYOmGQXZ5
YNkoPwy1tTY/pwHsrHd/X2OE2q9qgnr/e9d/PMXxUgNn2PzCv3vr2yIF8RkrVpvzfpeHwxw+/Pvm
9zMnFz0+HA5hmG5grZY7taEpjpqJUPrvC5cHvv/l8gbjQg93KFjevu+j+IB38Pefj0HGlxF6nX5s
Y7n5/36mv8/+136N3+R/AyHOR2p5xXLrvz7W93taHvn+p11V3FNjYzR9t3ekD6I/v355Qmg3vvZ9
5JdHls24HP7lps0pm9U38iCivdFjhg7b6KJZ4Tkhkh3nTiLa7tobDH19oKwt7F64kzNEAYlrvdGi
+8+UUx06ytdRG/7phW1Q9GpdUnv6R1fS3fRj8iKz+Is6xYlOLvWzKnRnk3Z9ugaTy9YK63igV69h
593SFhyJGhIAgKZ8NxOmq8KZrmWnQzkb0b4rizMX/AolcN7v0lLbWiYgRoyub1VR50FXB9OELDRv
pjkIoNPHQeNyHmGUTVCtyMHFWhYmCXhtqNGgaq8i3853ZtjgpdLV80C/ybbr2UfCWnWtp3+Ync2V
lZO1LTCwlZgCB9N9b33z5ia/67S/9ZmHqZhWU742ucvchkYm895B422zdMD5Q58NyKkcERsQIctp
sCkDP9mblniKrY4LElJsTt9PO//0iwZOd6yqVdL7QBmtva/tuFqn+Cl7EQS8qyplZxi4NEpuaeK6
CGJ6tm0SwyzYxsekJm3lW6fM8m50bMVnTeo0UwicY05AYxqWRfhH8+LUWLdykX1koQ5PTQeJkavf
qVM9m3bTwYKYT2nUXINa0qEXFE9TZHOA22pfE0u7p5kFnvYlDEDtI5XgXx8QvPS/PEXUQF5me2lQ
kqVEbd0t+zOT+E4Fpnw5Vto6ttTKb5s1wWzl3o+wGQmdkdHYcL1MjhQ1abV7bmLXPXHFPtOUTc9e
jA0xBUJ0QANXvce3l6pfSZ0/gQ5Q+eMzSgrbOlSe2kWGph9HD/hUU/zASh+FFr0WxezHLakgVjGo
LB06SRPhQ04dLu9xfamdcU8qa3jsqD9hVC850nIaV4ZKTXjhGEVMlzK7wVlrZt6rAXS7msyoXNHq
WOSqQUTRdsQmCbqxLbxjDXaCBs4a4RAdRpOp/vGG7JSrN9tJf7sCZ4NqetBliDAid2lM9E5Cx70k
htrf1cTXpmb/0/LiS645tFBBc3Kdh7U1LiWAO6CHn1btJrGphSeb1yQ6mJRp40xT2puiZfQ+YNml
wafhK8OGSDfGRrLSm3TxHFsVYKRwaVhqqpvmQAUKWnUwBhjD1YuCXQ++dwpCY9un5YvVV3vSh6JN
K/C0droNNp/k2Leo8QA0ZGhNp/z3ZCPbMis5bBW6iwrWriqx+NdGf+sKCak/6JcIBK5qtHyvj+7N
MfVmhyQQ8XBsAhH60Wkwxl2Zej/RYN0ZsAiUaLO3sdMyVnbVeChN6zSGIw1kmX4qIhykMG6cpG70
aNNQxqmVbuPwqwCs31hMNnaR8nes1uVJH6sdPffjrX/x0nzONdnqDIgAUygNpokcoNYHHXZUeuvQ
yAGLwXqnTvtS96wHjcm4aB6xQghP6B4Bi5qYX2IrE69MtnZpGrwOLuaKMhcXBHoFlYb1D35D1EuW
xEFYGfyRU1R4rYaJLsba+aH5HD8FNrmtqozKPAHEXHR4qBTNma7Adp2DRorOfjaZoUK1IeXogenW
plZj6g78PwOU4Jp3WKIz9M4sh346OUz6fKQT0qVga7U3LSElf3Sj996z9yzFSBSZwPzoWnGS9Kpq
f1j3kaczQGKmEvjV9ZGGFqdknMxZFU2pnT4C8OFmHduHFgt72tjHrkkTvgCr2btuhWQvBOQMZRDs
JhQlSkKqdjL7hFmHITTXLQLmdS7fY2SLKutmBYkNv6WyZhN08jY6D6LWzKOiERJDm9sCciljE7uP
EuZ+ayEQW8kCLmOsuhVVHutRB8VTuW7tbYNgg7rWzv196H3zXFRrL5DOc4KpPGI8XMdNFq3tuZbQ
bAoc/uCQobS7NeuiQ5iHlKg6n13QX8wO9TOs34tj+lRr8g1PMj76swZqDINs0ybTs1njP1ZSkcwq
DLXrrS9OsH6fd8lrxsC5HmHDSUCuCcSIzlNGKEs12MZGZSQ0oPlQAbb8scH73aT82XjVW53pTysk
gz9KbJfk6pCfEqTGWrPcj6ZWt5ihsyomQl4opPM8OtSFDWdREFeXxDSKUd0ZUheu7VWKIiLU1AiE
4pdbPQmOg2Uwg7asZ0PLYwAcwQhgUrQzCvnSaRaGYgjjDdSqtwtkcMbr4+wBJh68VD2n/XQgI/eq
9+EfUOs/RtfOlaDq4ExE5hmG+oCsxvM4d2EkNjYWOsJgkFV3rfFsbOyhmzkJis2d8t1tKgZpfuSr
3uk3bsOqKXbqY1xcWnJUGWCSyrJ/DXSEkyVmfJgktW8D3R6IgAm0W9kKYlbnZyyb5c+MdoC77sbq
HDpTv11eNr/e4MD88iP+N7C+Rr9Qpw44ahBdZVH6kkj9n2Uf7TDij+u795rr6Q5xpEmqlIfsT8tJ
0Zn3UfqPSMrAoNMs2QjHiG8KOuGSd1a4sYJG+9ETR7zsy5sKgoi4hj+amhJHlmLFvisGcU5h6Sld
yr88rWp+m4VxJo1Tfmg2sTm+qYkLsMtw1XTEMoHeFZ903O+Wp3Lo8TZlEfBI3I+s3oZsjhZqHhE3
Ery+7I2iYoo+fpkeCpycBMa7TofgyY81DLhALa9hFXw48zOp4L32NMt9UMrUbkG648vQSecaZVwy
KjsYP6co3w6GW/9WHgj3iGL3mSnPWbFq3o4h+n2azY1HncrX1fI03X6n+Nj+ORJwvLbQ+d7HCLGc
08p6ByefzIait+WZkAi3lNr59y7y1TbxlH0mPie6ETmh2eXGCHrts0S2JrBw/fajBIOva6XPCEA1
4tRH8+BJV3u0oc9Xy2ex0USQndv+VJh31g0tr/fOEwFlWmG2Q8kkWcH7L8sBoqXxgctV/U4Xu7Xl
PBjOdVY3NxoA043QzeZL0B29PBUBBOWNQjhPFfqBgytgXGmtrp9yS/LNzgcxYLaL3CH80lADrn1D
sxF7udlZ03INqZZw3sIgfl6eGnXR05DOsEGt+9umcsS54Hd3a6xCY6rW2V8yD/51IIlMXpVT2T8Z
4dTSwxVXB2OQ+hPUdf/9j2kuX1edHxA5xD6clqYsSv5QG+m1fZOIW9axXohfg/2uTbn51Yexvqn7
Rr9Q2iRvJujg9xNK7dxYdv4zTWCvNWjxS49A7DbyHtfhaJW/AsH6ckC45MKX2fYgriOln5AbRkz7
N/8Co2DPD053jXST+whLQ9drr0PnkgeVjt5Pf4BFnN9KQ9NwJ73g6suGoKWqazeF8Lkmo526hP1h
eRZTPmct+V83gU7usjxBD1L/a9SelvfjhvBV5YjsPctteQlax9pAnbRffQ/ut7yhGD5cUGNyGysj
vei1F6DtcvxPjy9reQY4BG3QaDbuDJ7OOR6xBUsxyk9EpN+f2plZcxadxp0m5IGmZo/8C0a8HzG/
ymUfbRNBElll/BD5TnEu5qFpXtz/cBPBU/nAk+TrMYOwfcgQOpymXDe3o52TOEA08PJZQtqv4N7d
Q5JqCWuDmp71pKQXw0nGjxTB47IfqTnGqvbc7NEZG6KJuebuXFdLP/qoPC77iRVQQpw26rE1KXwd
KT7ZOSmnF9OD0/KMLJLdKuGUeJxqQmHMAjIuxc3dmZ54EwYhgmpSX4lPlbKDsfdcO8J8cmr910Ch
7Bcnjw4e4IZ3P2a2rxN3uvbmF+hmfgGXdF5zE8016aCS3nBz+DTa8/JC00kV4uAuO3E9hyzV6bF0
fRQ2814rQexDgsP0Nji+vKmKIt9lr7RWPQ2D3r2kTesenTq3tyJLxi93YHLjRl9SNcWu00nlCHK9
fjUB+Ja3r7uYv4G1rGsZhepu5ImzWnaIfPlTOl723LWWdUqEn26X+1Gos4iUw49qFMxOylQeBuWY
b5NnH5a3KKwxoghyNC6pTKwHss/I+5g/uJtRnIsXzX9MUtc89yNj9fcDKJdN+L4PX0kDdraZ9mTj
Zh96Mscz8ql7FVMaPSUs2vUGt+mI2z1wWaRpODweqtIgz6GtyWxqE+sCs6ytl8+uSOAC5pneROmw
PjPmMmcVTD8qnak9riViZpn/uHaYbVXVmIga7OK587Uf3+8Kp9UqJPbyrieOffU1eIHlgTaeblnk
la/9RKCaDDLWuKrLvggyWt5tNw3Otm4T5xjnAgIfVfklMcXT99Fpu3LdRFXLWB56Nydu4++9Nkb3
OgCMPhOLm1N3lRNKPn+BuXY2udB/opftdpZFL62uhPvqN3ROz49rBvF5y0+si4bwvvzs6CS2P810
r5vxL9Vz6Y6MTJ0C24SXZ0ogQ9h6UeEplzhRjk3qflLzVx0Ky6mvIkaPYJQ0Sru28K5V5jrItNEL
1X3PVbV7wtQjjqlnydWgs1glwHiWmcS4HDoKuYPev6dENo1Ipa4iaLe6XwX7khUsl5iflL9oD2ZC
QZs1kB3et4O9CRTqaeiXT8+voGeMBFHX4BMz4wfHJB3I5ghrC/EERumSNWAy61I8i1V1ZHfmLGPf
GpPZP2u5/QmMcchT33mjOT5am2bfHzpXmrvY4xxtnUrhLqAiCyFufQ5rDLfLJpqDRD3wpPlLK0+e
n2ArXG4qZw4a701EP9jSl2DOv/f/9/OWJy+bJVLx+8+O5DwEaeflZcsOlvunxaW43Px7J8N4QHyy
Y5NuN7dZtUuMa0+EoV2hQtLQ3E9+O6JyJltEuVq+7bPyrfQQvCTEZ65j6gz2wpdvSfxRwHAxIS6I
G3PpgGi7uQNi3mSdzly36pnzl3hGjLAlA1QmHFxdQ2Y8OUiXm26Xu1+e1MejFhhzeHxOJBSK9G3f
5RhnfJVu/f7u2Z37/YR+pK8oE6R0FvNmuZWddcCpg4UYLaPz22ljOnP1P0LT+EDxXImwbMaA6liH
PmnYGHMXoPuPu4I8o7r/SNpInBHAZyZal9ZrBzoP6nvhWRcvIgpzOTycZe3WzAaaOTN6QygWMFdp
3b8uHw50tKIqa1XoFSPHICYsUz9pbxJnjZXKDnH9q9Hjt0GJ9aKnJGj9zfKtDZ3wh1Qal8Sg437J
/F0eLVum6HPOaYyPalNiVItJF12VpUcQ5CWqJD6h+XuLLZIaBd3yK4GQno6RVIv40qiSal7ajLut
lgjsIuy3KO9vdppsio6lpYdiZwmh9f1/x22KiAsv3cDo1dwupMoVCSrolfP9+/jeuzP7xZf/W8ye
Kbp/u1VsSxJSUsLJwuwwGV25jRiqoFjoT51grTeuA+SQJjmRLZM3B+al7bqXzWNnl91ejyFSKRYj
RLv1Lq42omxPMo/8L4IZNn1Fk+zUDG+JTdaQqP2DiILgxGLRxq5EvS81EcZsuW/QqzPXSYis8ZWx
SmdGr6pIczFSc9waseWeNBX+Gtr2d+qFxdrvmgx6zbrZfVntG+He86lGaKWGtyV+Yql0a+d04OVW
A3MGxK8N5U7Gdr9FRDihNyXjMQnca5hfXIztD5qo4zOJBMwP0wp1Gi+9tkNPXlYb2Lum1linpw7u
DS8hospIOjwzeBI7d4hWoYncrM/I4DEoW8Q71d20ZEqP0dS/SaebzjK18nPZ2tXTNNaUoGBCujqu
sHappeXrsYsdhDKBtwsRhJ36zsBwqMgBQniKGSdkacylYR3QvLdHTVDe/Q5DQw1AHGXMrKs6Wenj
S2QP4UMmghR1ci62jp5PT1oJysj/oeqmA7PNYrIijRGGI3Vqkt8GwzhURU6sjB1gmqg8NGjki2fe
nCbQ1QS8tlZ2/m7ImvNnC2U9BC21VaMwL0ua799w3+VWphkUOoug4eNov5AevuoB0YVMwMITiqQ3
N0aInSnIBgCRpb9q6Tnz+k/Hz4zdqMyH2CKN2WsJvaPM+xBbLHS2NTN/zmuyx4Y44wCZRrOnx+BS
yNE8/d0IF43ARAIIVjzxM4xJUCyRCq1j1z8tH2KY609Uj4yzo6FhUyFQPC0bIKfulHhvgejVseUE
PUlJ/FCZO7vcpEV7uWvpQVxu9UGKDoP+uaVnLldqRF41d9ItXYjmaBHN6qmPKIMTB615KIyEOHk7
qmijD1Pg4DYmA3f5nc9B9YyG2lykQRHkWqI2PA5+Np6dQl2ylKBH3QyZHM1t3HiJuu/N8qeOhgWB
3/yIDnzuikEch/mTLJuCwhck3YRxKycOT9O8oWwk3xZlR2qAHlto5cVN9PpL0DDKx3Ob9bLxEW19
3wr/3y12Zq3KuTM5SynHlq4xnJZb9tx79vfP5ZZeeZtiLq6O5oCTZWPN1X9ZXbxGtpnu4rn9YtkU
9RymzYzt+8/lPj8jtooWTVIP67Y5hTiImIQXBOz7HhF+lvvaRcSihRPKZX9+6dJ3FlsTHctFjaHO
9tRxoo/eM6rqjLGYXBGFgnAD6wY06jO2m/oADA0Fau6mQbzZ/QRQY+uPocThU4SVOA/U1K/kyHgR
zRysJiVyh2YmSjlWy8Zltr7C+Vl8H5KuyPDc5cHckMywvHySrOEcClmu69qhJEt6p5LsS58r4Jw+
2tQj5QZLVs53ag5n50aAGUKEhA/Aax21M1a+XUKwHZvsY4QuIWzAQCgOInIayovomBHizBKJQbvw
ONXMUicQZvk7wIUUhV1+NIeUdntQtbVdWGRtB9Wpa+agW9JswAr4sXcmLpvcI8wiDjtMgP9Oo/5b
8fZf90UuP8RA1jCu/C46KYJthdpgrpBPt7SComUXWXmBKyRpkTSWFd4oH69TpPZeoUvYXRZjpsBi
UWb1Tlepf1culgqWuV9wMMWmCGwHYFpOfBvhcBxqDftDaFw7ql6AgCPut6KD603ZxULFcwrrdpeo
uP7EWHFNoFhfCqdRZ79Hdp09x06gnsp2Cm4lGgNhaf0pDSAErRhuyYYSX7kR3Q9jEo13zMPErkoN
T5DvkmSGDKretiY+RlQJMVis6VwMR+yLzI0fiiErfGbvWM3jIgJSTufliufcULwMjyYI71b56Gb7
fBgePcdhGWXo4SF2x52JtvihaEpQYtd6CJGSrs0A6qZJSFIFfPkwAluS/DaP1ik50U7WZxcDndjK
GC2UxWaeXbwqmmBnfHPTF1Hwkvfp70YPq+vyF1g8U0DBoJKnRJ61gWOTbofIVPOMz87WXBTZBuoL
s0jelV1vl/u9qodFMGPj6FpZ89YUxLaI1HkKBvEDK4+5CTILTKmW7sEcEcCYE6mCutO82/D8xyox
ctwrZfsujMnZqKiEFJof9ekaJkGJLF2aWHdtEY04Ho1YO+qCa7PXj827hx2L6Xzws0bxzOxp2maF
IHlOlzFQzi4pBvUkb5mbtvdlY7VVgnhCBZR/4vthsmh8Sa1BPFCQeNaFHQsDJh4tKfUPHXQ7a4+3
GrfamzW2CVb07AqR0mGtic0HtKfddkymYhsnShwws3PqOFjx2sweH+O80dbm7KIZp1Fs0H5JDnVb
YwhIx1Wf6sjcqimkg4MRKO/G5qjHjnnA6/inaDodCXJVvQV9BreRtIBtqMo3poXozPftfse8QRLP
nCU/++g5yPpDVFn6m/KTE7UmeNncqH7xTJUfS9U3axRc4Mn6rW01hzfhcRkxyK/DpDYh+1PySvsF
qVEZiYx5mnEpDGT72NRFd1aGCP/g+Cq2LUJsZpBtdxyaunprIDhIWMrv9pQi+lLEDAflE8yU+YI5
RL64CUMDmXbJKNNjo7r2XvIpXG8sDtKS5WU50xPXt8jI3+E8Jv+K1/Ctcakrn/Iyxw1gNtflL8ND
tKfpNcyNh5PfIvPcCqf4ftBUbr97KsdAJIqfQwDOFvZpdOtz9aPGIXKBFgX7dizv6PmO+ejMm6kn
nTMFRy90G881q761WfMjC9JcPqB9WndIK3BFNMMmCd3xETt5dexj2LbQysgSQixSjhDaZsjcM+xL
68MErFzFlIx5lRH/9Al9nE3Z8NrdD3RXLnHULXVnQSRIZAO2cGv/M5qhBKDK6gJB1K29InB3VeZg
Z6WR/Jefu1t/iqcfQdCjiMrjYhP5VrepdNHuNHuUz7JAc40jIvmliAr3K8/9o6U1+YhaP0R7pmf+
SVRkClgAXAggo13hx8Vp6PTgkcAC1kXq3Qgi67V29AQCkQuBGevmq4Op4vvP5VEYTkhSh6miaMP6
2VUMzmq0P2yrnfY1/rxdOf9ZN+qjb/CjI2r/p3X0icg67Fp9kN9HxABnPw2Y4NogwI5bZHdQy2Lt
NhFcaTKCmwDv6u6voIC+R+IRv9ghRAAsyXiIiLh6mgx9pmEEIZjWNLxginIi+x9d9j8FZPJ7ScTY
BvFOcc+JjVglQamtcPzB44xZ+oHLa4c2MX21E0y6GVWknB/+l9n6j7Vv1n8GV0DNhORjT+IA+BMS
KZoRmVo5DMsiByJ1snCVjVFLtJjrvoTTEGFvUdFe8ya06Z5mEPzfD3f6bH/kSTQdbZwZV3vyMAKl
1Rsp/l6R2q+96w7PBed8adnynmgRNrLRN478iMiqdXyxbfSs2HRtJ0+j7TrnqpfPos5fjJqIktSa
PnNTEJCM48c9tTJ5arXW2DRdjzF6qvp3XvORNTYW2ZoTo4EqXtd06axHCb6FS5UlGokt75NQ/spu
11lruR8WDH9RHlWtG3erJt40inWSOMIOwDQ+WEBJB2AmXLDuYB/KHi8j11fs5Qjkt7EJLmOFeXuH
FWbB2JtqbVMLvxV0VT83ox2sWlG61D1ZcHpYn04y66Ij6NFEqLZzTTM9/hFHKe7hXPsZGxocXYoB
2YpGbTMyIv9q1W9bYaVYDVZ1tTRbrMumN25t2r0p7NpUKRTOJe3az6YhciGPqoq8FfBN12+cL/+H
ElW0b6VjvAyGmZ8DWRjYVzHmMJrmzHxL63WavK+0MjZaLOTKdV1zO4UmZeQmCeBtmqb7dgKY80Ut
jxg4SOhsAlZn0s/30CJcxPRovCCVAVdIhLeH/RJXuyM+3bG1a4pIewtfXD1VjdXsfCnM9b++QWmS
Yh2ZLy4WO8xdBHe3SbpDjaztnSHOMeTNR0W3nusssY56llfnKoTHNQgJtHpHPcWT0m7kxuyXvxyX
6GyuKe21LSUSEMLlVpBbGwzu1u9sEr8bh1D5gm9/G+FaYBnhfQ1IYjGQMBVbe2Vc36SEyCBy77VV
CC+I4bJ/BP0rRRvjxR3IKKe4juRW3S5wubazlEg/t8X07w0NQ57W/YHJeBjSEGGhZjG1SCZF3cd4
yWnPek200UMWNcaEOqfBfcy64M5ZOSL+Nkj5RrP1Rzl0L6UxTnRoqvQ5L45NQ+dGM1JkgNP8ubUi
foVtC0LqmtNNlNm1dFiKtaqkKDWU8Y5Sv2lnxrW5WhbTbYGrLMzN40AiyXNuaAhgkuShK5A9KDdo
bwxRnvBv+cCyqpo/Ifon7VqHTLDobUyHV8JYuivghX9rpVewruidtyaO90VAjLAKjeoIaVxtproV
5LXzWunUwYndvWb68J6wqCLsJLJWpNdsVVhXP2bm8SuJ63Jjp4O7HduRGVoBgcCnIc67wqAmwRdO
2jDKvVOVv0B4CfZPTBLeIyIjgMc2VZtirfIdqgkGjJ3SpVHIrts3l9z4JCpiYkY4Tfq2JJkiqdVj
Njo/9apw5yX88IjEvjjbTO3XYUyaSiRaYhya+ZOHr5GlUBehY/0VzjNKTR1czBBbMiHXwn+0LEJd
m77vf/pcWNyOrGvwohx5kJE8TP3M34faBrd296qFBKW0IuFSF4IoTYJMcMY/Skay9OK01rPtwbK4
iTbdTS3JNwMi7APRTOGOwI41FH77VQyQQF1T/ANGA6tmeMVlIHX0ZLrJU+1XCbamVBwcn9Ls0mLA
nlwnP9sF0UqdFXlHTc/FofUNg2PfIRebtIEIdlNZtETYm8oT+btDYsFZgteXEgM1YG7wU+diodPL
+lx56b3xWn1j925wT0xL7gkV6c+jSKJzYUTu3hDwqWYHl+X2PwpRR5C3RX5WnrFvA8k1LIk+6AQj
OscNUX0Tkm9U7TVJrW2u4zhZ1VZfPpAzgd1Iz+CfaKGo+Ni8Kes1khMxU2X0WOGj3PLWiScOGb7o
O9KfOIEbCiMlzKhts/Czm8siFS/KuNlqSZvhTOwJDgnicE+IKKZVSyKL6szmbNWyOVcJV3nRjMcI
AT4ZI3q4MgIz3+pl3qwzHjk3vmpIDnZvmosmK5TDq2rya5111pG5CSHqNjUQUxrT/EKrjFe0P2JZ
pw+qc+qznmnXPDZJ+M4Ic9FGO76CfBWrLNfjS5bne7uQ7dlIQnKxCu0hjCZjpQjJuOagYe8NFS1p
2b3JaJfkCQG89P/ctHoyjtKJH5a7isxATluYa7PKx1tlZi8Yrr2XnrgV5KXBe5807mNSv/dqr4BO
ntJEAAC7WPB7wpO2lZ1tfQFOgqVWxoITppqw6DU4wzSmOoWzN6ErPi0XxjcVzqfjdvVTWjHat0Xh
/tRrY22JKHrORs9cWxIbTZR8pl0f7GpSCQ4ykupdoktKS4xyRWHnR02z2+fM4QcL/XHwg6h1V8KJ
gP4Kq0btUj5zNAClGhmfUcKsovGn7OblrvWp8OGj1KB4YJgCdUowy4498xzRYB1mLtN8SWTFvZ6V
SOw889zFasL4wZFIx069YzyZ8DZGKQSTp96ZsyCkDJunDqO5WUXZI2sIuifKJti6wm0ODgDGjB1E
12WTKIv9liRxBBTQNLb0XpZNBrQ7Ek490Kn1PhSIoeo0SveJhYM/cgMsOBolW3GXX9uQy7FdooAx
lMwOuYz1UxYScVAUbfUJUvUgrfBDc7QDa/GeqRVDQdqxfPU7P7+RdTMy3KVdlCCn8uk5gM5BkJJr
yLYIIKWKmuhsaJ8XOUHUBKwE+praEeLlbmGlFSD2Nmv1pHjRgkzQHOI9pBHSbcmCJsi08ZR0LeZw
au3PppaxUIl0NOSDbR0lor1SGsZ1bFlmityrmZto6R6RrcNvknWbGvLHzrXlNe2DS+SqmCWlQGRW
QDhriFo8D222rOripAN8k/i2z7LeOtlZwuzah6Oi9Td48ltJsUr02Vpe8NYJj3JMpiNoREX4Nimn
3L2xyC9xt+TlHYHJFgf8cKH4jYjjexTX2asTJ5ve0Idrbc5sIPVc9yayvWPtlx9GExt3dCxnDHek
1nRu+eqVxglLYwohU0fbZFQVYEWa/FTjSab7wTfDl3oYhxdzyliGZL+hsORVc6L2kRUwEcJhEG5U
qAEvFEJg9knrqzdAvOrtYKHNIpkBo4a3LlsvwYtO6DSDB0FJkrzcZeO2GeCYpc44g4qLk1FXwxzI
OCulgM8E+TDeoDsvsZT3qLSLr8D0LcRfCFKa6LkizGrdd5n4UdKPlbSe88eCZieMgpASy2EW7wT7
uvTTU+EI4wpMpV8pwNWvyPHkaWi0iyzJZxlb+cPDCrqtZZycRRS+SzBh0i7mGOG5wKYOH5IGG1Nt
FS+hNLtHS/NXTlHC0jMPLfRG/+o0H72dBmfcGcS1KVjTo+N7QEZ1Yb3pvpXsklED/s8c8810kQuo
EXfrUBhA9X77O5nyV2/uvKGad2L52lY7SG17N5eWGmZIRE3vPxdedY0JxQO0oq5aAJKNFKIlDiPd
CtCD2ZseWTsTVOeuej1iTdC+u62w78tdcdz621L01cGpBJghV8080cMtl9VsLasBVBOZ5WU0/4e8
81huXcuy7a9UVB+3NuwGKqqyQdCJlKO81EHIHXjv8fVvADr36uR5mRlVr/s6FEHRwu691pxjmu8G
JS0X3+9jWk7E5rVlfx0a/gAXpvC3pNYBaG5aRER0kyPTRvc/iOSBGd8lVqVyXRHNvqcfI1cNwksw
CJpO5cO3ziOtvJJIIBpb8y967Fo3DfUMHI3KvZzd0zWuZ6xpcNMVXV5YbXhE4FzcWCYH0+yi1hTD
pLSV0BQZKU5mFFX3tho4O7yNYAWS/F6bEg6+Kb0ucaZsDMPhHGur91YYlnvi3BgwqDlahrHY0xVD
jFiF3ib3Jv8iMZyfN6FDBHqcTSlQtax4TVPFOi43St0ghsAXSMkFChpybMoIeXmL2F89yTYHsB9C
Bi/8xCKhhXkoAoiZhDTYxmkk1cSqmlM035TpqlQMFEiytNYNXdW1qh4DcC3Paoa0cRzVbmONk3po
GK1Q6tYjVJxKhOYGSJ6eRgDBjFbdJHZJ+spQaFdhpcOssZxm3ymUDcde6XfY9+WmopKKgSezD1kf
2Fs1LG9bS9pHSto21IggWtfRRCiAhd16iuv8PFTA6NQREUKcd301tHdd2ld3SEOYyNdkZyhN/ZFa
yEyMMZjWRT8UBzNBrGHZdbpHpX5wilkFk73WXupfjN0iBh3bqz7kwPTEvd61cChipFdxqSlniurf
jJMiL4e8te7GhuM9xCj2Na/ugnFyYzRD+YQGrqlenLKbngeLOajp6QQHzIsIRMCJkcgxUCJYiTwL
DtqgGleFPoL3UifDzcziSa8b/brvP6BItddT7WNlyFEDtZRgL5hLbmNV5tipxoTZqVOubdQlJmi2
R/Aw3TbuhTjTwvaaA41Ovgb9zGvRi1qVJ3fqvKsGOYAOPBGHvivrDQQTGtihZxyH5Wa4pOpDZiit
1XwVIOcBH9cerFgTl9Aom3XVZw+p1pcuQmP92SqJLJh060Rmr41Iivx33fowfB9dcRsNN70szxkd
OPs+FMht8zi6px3oXIaznNzWKwIUGVvbhmPcgHyb7fnY1fUAWBPNVPhj0ovQQupFu8vGgR6/ln2E
pc+UJ6wvk6g3VuwX3ZlKQeUgW9zthubcoJuOXDUOjP2yiNirW0usuddQ886HIkOz1lW6G9scK7oi
LlAz5xsqpcSnjIm4yEVHkkivcUaPuCSqul/fDu1zqmjhjSbr+jZniKz42nNmCYJcLFaFr2Q/7y2P
KZ1draDg7WSjIJ/EdHWrJ84FZZTueSKOc1uMHcImtXKzoXKIbsw5ZahokDCjtrQQ/fGFwuit3le4
8Mu6p4weYwCwECy3AFivzFojMCiZdHeqO/PesGfeQW41T/wkGmNhlL+2jX1f+f4p5FDfBeZEfVE0
1+2E/YQ2C9P2xiOz2QwG+212yWqRRKEd+AmhGmieRIZ4h2qcd2fUaKe1wDrIIBkudYHZLAjr2TmQ
J2eYbKuDJlTvEG8TiCbnUdJl5OYR3tgABJJtYT11kSm3eWN99JLKr9omKF80BFhlIpQbSsgQJqcs
fka4+OjTnDxmE2/RMxs/sxrkCbmj+CfOn8jtY2x8CXIjapS0CpJyCG6XG2XMZ1iJIw9an0JEkYRK
9IUMz5ebsKXBUQb661LBDdBZqmTcrou2/YS7F5yV/nXD2WsfK0O7j6i/0k/v7I1n0WbWgVjkdNqQ
V6u4IMOSSK5JTXcosXBbeSlN3a6Bu4lwhwmeQWG7kc1ORAr1J0Mxdxa9r71J2deNK9p4ZeAwBaIz
ubff8KA5p4YC1wyrSAlalPWGUxpcVZLKj6p+NOfycGn02mpxxv3H+/Cf/md+/WXurP/2Xyy/58VI
mTBoflv82x3e+Tz9r/k1fz3n71/xt4vwvcrr/EfzL5+1+8wvX9PP+vcn/d078+k/v936tXn9u4XN
wko4tZ/VePNZt0mzfAt+x/zM/+k//+3zf0JckNLBhPkfv37AzxfOv+C//x2VSPb53oTvbfMrM/rr
ZX8io9U/wCII1ZLUKHWNkPm/kAvQpKVmSiEAJxgq3AUcnX9Co0EumKaKFZHTDY5aAzN1nbdN8N//
bog/HJuoXpuhilTxC/2vkAv2TKb+1c4LI1anHC80Y8ZCCIzKf+95NDU8z1YedvsqEcAIYNrAfz43
gNu52Hod12yap0b5EVf6jS2g9y384IxekhtHFnBOGwB+iJbK7ezssWAoBv31zu5s2IxZ4R278sfQ
JuedbZBiqliXYY5sRIScM6hKSmYSSDoo4Dpcw1ey85jo5wbnbXgtmTWDPaf7cG7OYga+pAd2QicT
uoUuXylo3+NFPyUqNEzh9xeGgqJGXouN6QH+Yaq3UksJvUzlS1Yp46IeHIT6Gqk43EYuhWK49+wJ
EENonJzxpkucu6o318qU3VVT8COorEvLjN7a3rmqreCCcAIYuWRwi+oyJnzFLRosG21rCbC/1dMU
FHcY+8isK5/rpNqNYtjUAjkzosQHQw+uW1BkHURo1+JiTX2Z5NEGnGnOapaWdrIK80jJ8lyDj0Tg
PN/Zl9UTdWfOW+QWA871KEH22SXzio1QjZ1tkmXsRE9J5+18tdcIXqJy42cfehltqso+CwWrzaup
/eMIgKlsFlgiQeE0kFZlEm90a7zQOINRA2arGvEehiWqlxRgWMl3SDoQxyJK9gItvK9hKkIasimE
fWYM1osnm3ev4nVhNyFfjRCI9ik9rdSkHkYfyVr2FAWetjW9wAaDPQR/LA6wDjEjP7MYmoMBM04Y
ECY2p0bnk1RUw6MxNW9typIfRvHoj6yHAqH7phzsx6jVgJ9FXNFpwJ3ImT6Y5dC5+Lq4ns5gIDjE
oCvXfTcgIMFuEtY9hE70cPqUbdoSDJ/O0I2MNf8+Zlq9wutqr508+0HCMXGojDopdF2GNIqJDfV3
DTbjVStJf25y+Vg1dkf6pf/ukRJCl8u5i2SVkURy4euEvCX0c4K2Rw2GJy9I4R0ZDV18VY7XSqe+
a9W7GofKjVZ7a3QPAeYTom5mK79jEVboHYxJxNtKMoek5tHbgBP0mu/am/IMf8RZ0GXucrB4jgPn
Mug2U6kacIN/FBLQHPOhEwXe0K2Ecwct7pHJ1mUcsn1BDWFgPVEgonik+sxps3AbA7taw59F2Zfx
M4utH+HaGb1iONMSBK6eWxSAtK1Mu3Gaplr5NwJXhgs75hJsEeUDMENt4nzS+AjC9KbQZo3duEsM
8cPyrAG34XzglfFZElB+AYF6OYzxj4FB2krTWCuVlj+a/dxmgXw+Z/CKRxXxC/soOEEVNQHlPQPg
rsuclWZNyrbyM1Q7dKGeKJzb6yYHuTZXE9yqxv4eWVA0ZksriWvMUF2Fg861xa4s0nMUMcMq1O+k
g12sK+K9r04gbd/i0qeynNIEZV23fAuh+j+MSl23/Za5wR2F/K0aq8A3GG7YkoOm6gi6DlKcrHl6
VhqDwoJ3bHQZo+Lg/5YdvS08KM6NREaX3lMGgn/fsgmlIe+0Sqf3CZ+E/2QrOKvUJ2ldgtWCx44M
OQRw3GPAo+7pyPpJxnyuJel3cq4F+jueM/SkCUBgXl9cZwVnoJTJ07Zk9rIq4vSNoaaBwLI8SwtO
LBm9VRfiQaLN8jCA/jRu4MiLwNpWiXpDAnLiRiig92kdFZQVaeX2FX0fR5uP2bbANhkyZ4k4WeZV
9arlzg/66sQ11skaE+qwJr4HiWjh7XJDOdo1sMrG16/jOWkZWdqGisKc3vpQ15yOYkkfaOz185AS
PL8HnntZw+R1GsoFUUgQnIgvdFYEJQf7wveOIsSr6oT6LcWszdAoBmE1hGOrcb4WhDbreeqhzs3y
bReYl73CFuwMk5RCpDarDunoKhjte7RD+5zJs6uaq/JCpFWPU5GMT5Fi+nBkzukt7am++CBjApHt
emx35E11m06l6dfFNoEDhnOtwrAz9Ctlbj0rHvmVhfcea3DEVRV0aRF9tFnCsJutFZtPfdMzz5Tx
tM2LisrMWLyRhMRvrk2qtUJzLT3g0EvAKigkdOoG+LD5XOLX2mms4mg95y/Qi7gVVfuBPey+AhO8
spuGk4XlX8t49tvD2nD2mNQDenO0Tqxdb/Q0QOoxXFHjvwqpxNhpz+k2M6qzUgfhuVywELXhc1P4
ojm5ZmjFS6LgHB12oRm+4Ua6wlP1KtvsR2CQdDW1z3nJbqCqyQeJYaGbUlF3KZ/vUuhRm7AzzjDB
0Ch0FJM4zeBYRoQzDLW3MwdzV3K2H5GVKH44zpLPS4iWF30vyDyF2So8gkdLEpnbkKRmSV3Jm8Qn
zokHe6LuGSTjadLxrU1Z+Ry2sEMLdB4rRY05lQ8IXqTFsYzku+LiRKm8hpQ2ZTbjiyh9FX38WBXi
MNNFQtwrNkXOQohPJruRa3t4MOh2rmKwfS4uDsMwOrcrzs2ecn6OuLsya4KnEXxWAzTr3uJk48TW
GYDKyJVNk23VmuJEGoL3AyuqJPhvpA//vy3YLExB7upu4lRhz/2vVjt1IPtL2KHbaT5BWmBIVx1V
t5XQEQ0n3bEcvFUJHQ8mKD+iZ96BmA8pw2hIND+XuKrdlNnVNpUIMZfLIQcPiHlGHMk8+opC5HqK
ukMQDLXcV+5AIT1RyogpnrUUBvAOV6ZxEgpCWmSMW6flShnoFyYqNMZvDBsUs7hV6BW6gXOh1yRA
xnki1gF0DipyGz/HhzUPXcJCu2Aeq0AwUokTFU/LnuPokEBtJKyYOQ5BhkxKDtAe4R04WyNDiBpP
GJQrpcb76j3SEtknSM5X/qUj9ZgdifwIsMTNegi8a23qg3UToU8P6M6Q/kCqLDOvKsw+7V4tD9iF
sZcKpomtaW66LkDYToykJOdTPqQ5Q6VYYZhlxVuTHEGZE0th0WzdNqpxwyonbNiymmNDEePrpsRn
eqz6rl6ZIwq/qtpYQ+ccdKZ+dlOoe0bgz0GJ6xHbEnkj6TI47g9V5aibnk5aIoZ1QMWMd7sxA/nq
w7Pd2kWBDM6rKG35NTdfywKm4DrrIhLzZu1TgH4oou6C+VXcfuvSF5l6LreN7UcbpqDdatGmmq34
qbz91qsuGlxviz6DKovx1qvYBaSCtM8imcS1wPi5LYDSI4K7K8MaCS6orebg2BUeBjRQrqLXR0er
QNySB2j32n6SJCHXxqWaBupOhJa5CmIvwGpXYvaN6FvvUg3oo9GgfcxmKfAi8B3S5N6snAT5xPwP
mmWG24SEOKgl1eepUbGBtbP1YN6eTKCd2JvOwtqh1YEqPcgusTlA2NF8bWWNqk+kfHNetEHrVgnY
Hqa//jm19HMl18ROn6XtdtJa2G70TWAZ9GkpyiPIuvXMTzQ63m1NguGqdrr3PK+680CK7nw6JYF1
WZRg9vXENqH/+PdW8IKu1SJTllIcIt+zpImSTVmxw9i1GA5NB57AXe7SX2KIYyU/liVC9wBltnIi
djW6XSTJkVrB9J5F+ACmzQwYo7SwwUR5iH5Vk8+ZQq8Kow+9+tZ6ksKqtzmEn8OizaZ3jan6e5mu
ubaxsuBjkWmLcECx9nXXiJEiypixIyIhUloK7aAqHkXYJEDQ1dfhmmEOjvrBxrCSaudguLFURthT
fDNzlyWNyJOKaRYqj8HuinVnY4Rabur5yV+LffGghx7JxXkjN0xUUEClzew8bNSN1uPsENLqUJB1
zA0lg4A4C/tzywtglWrYbMbKv0QgYR5VyMrHMs2sr3swEgDyNgqwmvmx5SktMndUpgf0QgRkzy8i
2MI8QhDg4K2KwW1rcaHq5oXXR91nwZctBgGQtPKoFpkCv57nkQ3gtN2xL3vrAtb4OeGCrpyM/jZs
auWySclB7ZH1lXqfHMuZfqfUGc44tO+7ZdGcgks9DYqNJFUFK7zQ7pIwUs/raSCTtkugEqgpiDjH
9kFJ6P1LMfk7JKvxiR5HDHpjeE5bmT4UrWNukowBQpyZM4YepV7L2g6kdfdLfeFnIeZXkKA6z8Z/
gW/Ns3XD0m2EA+wstqNTTfiVUJQ4ioZxqGr3TVoTDuRt5rlqGJPkQWn1DjwWEwdM/GEHdd8IuXr9
v3y+odqkYCFt18Vv1QJnNCA9NEW7r+Vwb07lZSUZTDIR1MP4g8G+VhPt0lqgRtVp968/+zf+1ddP
RxlraQatFef3cCsG/4oRTlm7T0bmifOEsW6duyEZVXCrgEsMscfa6X9h7X5Wl36u8t+KXb8t/n9Z
+6JaNRP8/nnx6zKnOf9v61fMZ6+/Vr9+vvBn+cux/jAtYPkMCwwKVsZc4/qTOCqMPwQ9bOB49An5
A6nvz/KX84cQwoKiQNABUNIZRvpn+cv8w0H3TXNY0Ahl0vK/Kn+pcuH9fR9RBhxxYy6zaXxDkzLc
70eU4dhFbQ1SO2dymuBvW25A6+nQIfRph84CYvzsyFDm/E2UyeRhfi8vDzYCbnOnZNa67ohfHSs9
o05eHboUvBT2A7yHSeV5btyPOjq5dpg2SZ5Ac5Fqmh0qMnG2Q6BcfYX/zZbJvrfBzod655wB2uHK
lR38ivE6nVCsRcuyqVFrnl2UrY+zoXT6VeumN1nHrGIK0gdSf16CUb8RPlW9rMPYzLQXfAdtN9U8
87qrWMmGdRbh5bDK4r72J8ipfUuVDI4YJGknxoaDzKDYRoGtriWzDvyh9qkPo6OBzmElcVdRc8mP
JQjONXWmFrGXsUdAgGoXGDGMF7TDQVa+67NsXbPkdYH6srTjm7r0T6NogB+QM6KZZcEvjDYdY38U
wQy/FBiBK8v0zsushuEeOj8I+MDoQPSsCbcFc6W6yormgkrRmonOBRY5ZaNM5mOZjldmnJ1UPXwx
yUxbJ316yjDYZDge95O4IfuYhKf2pXMQklF57ZHdQ6wfomk3v2ET1I8YgA4GTU2oQSTeo9lYxf1A
3WlOuknDwtlJbN4rLqnwJmCqKrkKL0qFN0QNLdLPgyZ7wWhQrQbpp25soS3X1ekYhNVzYdt3YJpv
1bK6tmt57wTqA+pyhsN9RFCMdeGoHusdiJMsT5qCGbum1sD8BOr/se+raB345UeJlGCV6xkYU6qH
6LyTydskVnbW9P074/h3G30qkJ5m68dkdmWbCeGnhxIbRcl2UIqtzsBi7XgM9KV1Vglqr7UawD7J
TBrFRvlD0yxnNYpp2uHIpFB1cqR2lTTqp5mwtZLiLu16AiUyTrtBYP7Ai+makXWMGp9sedlQT+wL
5sD8aCUyySKAgjXKlh2vCl7CnqqBlPm4rbRGx+hICSQhYad33gqTrJmqr66y7KkXegpYkDxxlf0B
oXB+qz4y5waYp2JU6wxrCwYBMwsCJPYn9OFQt+2Tr47ULQUte5rkCKfOsl65YgaC4QNXpLSutG4k
Zx7Uy4Kk6fMRgVM8fkzqcJlY0EV8jGytDcO9oZ3otiavVNNTNYztqhTxQ6V6j3rmXBI0pritGEm9
YO7bYw0Gia99GI24VkCyNvj6SmbcuKeivakzUDBs2qKI5ObpwT36xQ8mcdU6TrWV0nmQKark1hbG
tDXjiHTz4UoHC7HCoVbShw8PaNvdsrTkqq2N60wuYQzepZmUe1w0j6WT9S5qhAr+mitGJClaeFHZ
zR3oHZBGztzjZ0+2NOxBmZU8FI1vr2pYH7DKSHLs0UUgjbntsZknjZQrwxebfjQvuLZnREJayqo3
/VMz6EfYEUfG5iYrVWSacO1Yo/RbjD/4gOc0NK6VoJyDIsM3QiHPRJfC5qtuPSt64z4C894iVUNx
VuQ9tPFZEXbxVveic1qzNzCdQAH2HTGJ+fx7auQ3Ls2UnoM0HlzNoCptwthIR2AJcRZd1Sr9Wb/8
ETUowXEqOdVdU4kbYiIQeqgc012kX7fBBVFjRCIl9cnSw4ceBwmVD2dVNtg5lN6imd5fa9l4I1uK
lzowSzV66XTqEWlt/ahtIFVY24uVrwxg9MWtE7EzY+Iq17LpP4V56TnjngyzqzoJPz0VP26RoPjQ
q4Av2dypuQ66ZdRikroypqv1bG/gksK89bYLuvdaz29E0b0MBV+SGvUlY6vObRRnxy9f06G/Dpzs
rKfqv5Ft+qoM1b3aE5eiGfc5wdp0WW2XkkipInrtEsAsXARkN/5QtYwwKbQBYfQDW9GRXI+tAvJs
0/pcTZrGoGmNWit01jIB6acyOYpIgdRyVIchc1Szc4Eq3AveXrNltBEebPtYF/sktTaV1+7KyXXe
rYhzRRtcgwd4n0Zj2Az4OjYaWi9MhOPGJMsAZFlmo+01LikXHX241XFkPJIW+ik97ZBTOdwEExXR
wJDnntZtnaE/SgCt5OVN1xC9j4z4kbh0Jd+Jnm86uJ2WvAb9VghK0mgs3LQBcQyxK702Ui9nnaFg
bAtzU7XOIcyNWWi9S5LshHTu04/0i8mqK8SCw6utD2JtD/l1h7gxnI+uAV4JqpwIaFTwOZmk56Gi
AcWFSSJySAQZ0a8rLxaZUSu6B/sSGHTj9wRzxRn9dxCGdua9dwBz3FotyN2Y3hrNfxiG8AZCppt3
6EGbttT3IZHRq1qKp8wjJtHUoXkgEcePAARNyu6MgvT5oMTXY8BwglQLzCjUDxUP2li/E+Z0AyZ8
BFFN0JJXupU18L6xcSEyGiNRA4IusvZFT2HYlI/DgLtw3tsdrUCia3v6mvxkeHPas0/4nevX+luq
VyfcM9BNo52TPmWB2Mtx+MQftVFSiahBvy9U8zYbkGVKNA3YypvdZPcHptsu/S8Mlkp9U/pklXBq
AN+xV2uYKsOQn3T4LcYUHG20wWSSMUkkAMqprGtVqzxX40l2dueU5CYW8SttazIGw+ihwGmriGhO
PU2PUJzIQzQLzneDuVJySVJSht2dGSPuc5P9psOrUXlN5yJUwAOQlE8mLf0VUA0ahYI9N/NG75wh
BWZrwdWNPUQ3KiASwJQK42AJ49BZfOEinO6dIaUkZKCJc55DtQvPosn6CGJtRyEelWavvDkGyTyF
eQXZBoJZDCmWAsOqLpOXpjfFLi+inV3rO6DrtitELNC4leh/nUw7hqa2blstXxVhdmcVHOJWWr7q
RnRHuxN0VFV+Yrcjw7G812PhEOHUB6ssSc4LMlnIGFc4HPT7vONwDQr7QQLfLOz7sJtnm9J7JGsI
9npQPWvgxAlVKWiTRTdW6n1mGdI+haTSQUbEFI2PVmMfcOB4bihCzjd9g+ZqeNMLkhw0X1wW+tuU
qyujx4fjUHiVz+llRw+TXiqGiSrhjJga9R39QnIUU/GooDvHfMCe4Al/29W8ROT241DAOaUhshId
cSOcMQ+GgVO/bdH751ZKQbm7Ve3i3XSudUe89Kb9UQc5h0/dE/Nlw1o0oosRE5iW5/cQrIZVG4jr
WhZiFaHVtPWgWmmEWKwE0BOoNhoIav8Kal6LABlhGuOj2H9O9PgtKn0QyNMlDImbRosuVVSSkra3
m6XiSNFz1dQp8U3gd2qE0ARdDg9j5qD4nMrbydZfKGweEWqCgEyS2zaxzpG161iqiKsnBS+N+us+
9x/NfBg3WRwczVLnvEung9PfWsmMOwWXGaJdY4OVpl5n4fBkRriU0qZAC07dGJNbsBoRzq37iItQ
4F/l5txxTXeOtjeT+CNTIfL408FPJRcte3yPKOMIXyogSQj1sjFmjDUVFJTMBh7bEGHofJyXvXeH
ZrQhDAozmReEF8Lx29UUEMwiu1OOt8SNak5wY5DceIrJZzc+H2BmtFM779U3gjvLnhimZJ7ummPG
5azOH4HP+1urfAfScBMpGE+SJHgd7P4Js8DH2Daf2mStGWm/4UrzmaizrgIvumkVzFNJmx4qp9t1
RkMqjdfeqHQURrM/VyvvaGkm3i2/emn9mg6aWW1DNMS5i/kj2kehfNKiFMRM+SNouMSOavLSa/ba
VO19MzCgn7T4pLZEA9uVTUqNgkY36y9UEV85aidXMrDemgTzYibbzURsggZjjet4DsHF9fuqhtCZ
ntmWQnCdKLn8t7dGbr/pmHsY96IT3OfDTGlUZYQMlWZ535K2O9rDOyecGx2+oOOdeoilsY89o4k2
Xh7E+EgIjJZxeaL15bjESFf7QI0ZMt8PRnY3+j6Xf5fYzcQl9JfGRO8AnhEK+0tkHBkQbCvK3avS
HM6A+2NJabWrKZBXvSeutAJI3ljWZ005MAmqyfuyif7RWup//a1W0RRSunzf4tizhfNu+ONNjQtt
X7Xl9dirD6Kwn70iOlcii/MLpD9QNTZd3wa3lMXOC32sB3rZUUmm3WR9jLV6ihV7hyqK8cAUngdo
Llel86CpWC3py4LTCIVAjGZcVXroxo36EMsA5SQNIY82bNen+0imx8G7Q4ZnrqxkHtUa7QpLDxfA
sAekF160NQmeoT60mA6GvT5yjpoFuSvv2evV5qxNUXb4AdGQdxgo1XVGW2ZVj7Z3sNJzvSdtzUvl
vW4ED7YHgq2Xl1TtSNHDc5Inny2lZLXszjPt0dC6zzDwPvypf3Kk+dYG1oNvMN52bDrw4too5I8y
Lk4efJ61DIvdEBSeWzNCCpzcpKv4HmkZ/rThvAqvBsT+G9/Ld3budARf71S93ZcagwWK5BkSvBGz
lDVbpfPijoA5tOfwmuKMSa0jysqdSYxpySRygqPGjA+bYHVlxLXp+gWXeUcJzpswvtEmvd44Y/AZ
kezX+ncm1z3N2ry3vZoeBkQ7+wyF9TdphGYOZYZlOULag9ZDDTfLYkrYYFCwrw9Tijs5K5DReuP0
C2PB8a+CkByQJuvKjVMUH8vrEorUSC5hyDiN9ud75/PHo8WMNiYO16/PWx5Du9vuIgXcGCr24rC8
wwJD6ejzjy4wkGEjMPV4cyFkuek50iAu1EShWjRr8aRZNH9LIivHwK7x+njpwXdmolQg/JeuL8QG
yjNoVMuI0m0T17fdOGVoT+2rvu1ovH0VY/owRhwSo9emQJNIbOQo4enrzOSbhSiRzb/LNGt/jTAr
RZhMGWa5VyxInOWukw7pwQw0D5Eo0uq8yw6AApyYccl8d77J8bjCj9zN7FIu3n08kRTAb0tqBQPE
L3eXZ0t0TuCdbR1K1nJ3ShBGZxaBLfOXwEE9uF49D+sep0E7LGvuay2F5NPl2PXXyypd1krccM2v
CWD+Zf0vr1i2xPK8r91hWV5uUJgmjPWDfWk466Zvb5ZVgTecDbusmvav9bP8p8KaygGfEFY/r4rl
S2oLegsIFAKThnLHaJZvzVATU5sEX+sXEHlHLqehb1PHM9nrKIFkzZmvo3mfEDY32njDCTY70BfP
UPFakhgv4k/9ks0qmANh9q1bC/xslv9fH/zLd1ju0ihFtK4F0Bfmr/i19UL6+xC1MWgO884RzFW0
tlLyvVXr6+GGFPLwa+US98ie9ctRY5OSAMYyYq/7fQ3qZXCZhztbmeotAbqw6CM7eFHaVGy+1zCH
yIFQJTLk5w26fCW0wrAs+m67fBcEY1coH0g6EmaHsjPlQO81Zfv11Pm4Wl65vOM/fcxpC9q6XG7W
y57QRQm1hBwr3Py9tcGSe8NDRvDXQTY/ARU2T4B93Bf+uF/2YMxsPXZwk2YVphHs/XtvYbf908+1
EPR6gVG4TkZE+vLZy0cu33bCgsXQjaEhPquzrz1pXvvLnrQsfj+WS5pAnJFMbZIbT5ItFsjkWvoK
O+Ly/OXm+2j9ZRf9urv8f6IMunfmOsi8sr9e0gRQgx+aOtt+bdWsJP2HNMyz7yN8+XnLS5bHlkV/
3gtF123rJmY1yXC7/M9YdvblGd+v/30XXJaXrbbc+3rNsvx197f/L4u/Pfa12xalZXEEzD8mTxlF
mYlxBumQ5BeNRL9kdEVnWV/rh4ykduVr9UobyVmp4eIAiPva4r2l0cyTV6T9nmQUU660z6FDYrbO
scbFJyT5e7ioYHboF1JrPOGVzWtwWjgkCdLLUTzukbyvi1Jp9wpJ3oflJnfy5lCpFQLIZRkOpYY3
BCnmWuYSe4Dm0UXNaH3GGBHJpZuf/4/vZraHGciewXbFdJZgkzCi4NjPNx6SIbC/y10Nw5673MXX
We3DSkC2Gsifd0zLPy7/8H0uFDDKtlbKGTqdD5/lxpkvG9+L348N+sAqXv79dXf5l73s9t/P/xf/
/35n+rX53qi0aDg3h2rafr/8l7f7uivnr/PLo18f/csD31/w+13+0WPfn778d7DMF3JkbX+nI/v6
7Z/fr//6OG0+Hfz29gRZ+NsibO6/3u575fz2vF++6vfbNJTAVr3GXOr7oyJ2LjURz0GWIBrEq16i
E/nrLoCi8qClo7NvacaLv9ov6lAVh+VmeWy5t/RllkWkv9vWE8pOkL/D+Gnuy5Ta8PNmXB70YxIo
68H3NxTNuYwE8zWWL8PJ/3s5TvFvUKhiELqc97NlGDPfOMsO4M+nT6ciwyXX1dPSnjHTnut9swDz
uMBtzHomdS5XySmipkGyHXVaxg52X0aH4aunUy5DCGLc/T3sFXJu0OMgCQsCgkLmS5E/34hWWREv
Z5FGC1cuMTz6TPFMl1qWiVuFCTYvjk71ktI72KgSEKU2H7TLPUYSuz6YKiqVIdBzMYVbn6lNgkRC
EJNUANHKyqk+2OgmD8Vf9357rKqEZBaKiq0Ge31o1P7nTe/n1eHrsUiQTJ0SOIImb3lChxVnB4Fg
t2zPkDLPYbmnsmK+7i2PhT3EmZWphiuc79lZXdWMfk3TLg4DsR101ebtvyxblfbg5bm3WdprS7ct
pDOCxGTezN/dt7GokCRqWMCWxls5D+6We8uW/u0xfR4/Mvd5j5ZB8VcH7uv+sqG7jJpaY6MpnTfn
som/O3LWcin6Wl7GlxNDr6wp90szLhTEcM0Kk+wwpjOdspvpeXFYfnZhgbxg3qLGAhr73qLLg1GW
U5tlrNoqgjUwBXA4Lc7yCtz+gzFvW9L1soTJIMv+GEXoPdHc1GN5SEiQ7Y9FHjVno/XsCShxjgLg
7fvmHz1GBWaPX17dBTODb1Sgry03TUYZoEaVBdrqz8fGWcUT+VSXHeEZa8goiHqQCvpOcUYN0tz0
dfdkqhjp6H9wDILDZBP9H/bOY7lxbcu2//LahRswG67xOiRBT1HeZAehlJTw3m58fQ1A554897wb
Fa+qXR0GKFHMJAFss9acYy6HHUMIOjscSmjGWEvOJ2Y5O8uJ+X12whp9pmJLuV5Owe8Hex6cfj9d
7ky3tRB5yeRrOQ3LCfp3pwoQMR1U8pH3COs2y0kpLfRo0CB2y532fYqWO8+JexOQ90BLBEHLkfTp
NSZ3uU/8fOZy6GA359X5wVRQOLAKpZmQlB8+nQRvmL+nYIbzpY4FdW95/n3oBjby5JD98/IVqvP3
+P19z0fLUw0e50GLaIDNd0sUkyLRJM7LMkAu9w5AS3daL4ff91JhRQd0OZS3HVrTVuaMa4OzD8WO
kSFUNJ2g7xknqurJfswBk+XgrVbLb6d5pPDzUfGsqXxerqVKlNWxmB9+P12Olp+ZRHEdBhYQy5UW
zl+DMr/Hohf4X2kFGdO4g94/swilTQNI/qP9F4WEjlP1v5RWfP2s35vkX2UV33/0T1mF+Q9SAYRg
d2la6v8rqzBtVBdkDdqGMwcS/lNWYSCroG1GTgF5pI4w/iKrUP87wa2abs/pc79lFCb8TFMFqWO4
tmoAup0NS/8iTCKRVJV+SGWF0t5IM6Dy68ty2/rzYuf31Po//NkyFnxPy7/f69+9dS1CZVsw9dVi
o+El3i4vKpal9PKXlLJxAtiRkCW0HT+989OhOKXuBJBMH3ZkCQIawRIcDs+FU+gHkgZtkGIsEyGr
zJbOA+9Fi8BMkUHm9Ut2JK1vG5c0P8V71ym5RxuTvHmK31bXA/7FEGH0TM5u+eg74WvZQTqqMzpx
ivHUkqWcNRXOW25rPNVOQIZfIblb+0sa989OXh/StEYcENfUqd3YPJaDjSu/VuBPUgQoC9Wjdkpu
pAzw/2TP+Mze6f4ZK+GP/ob+zJqIdftoqqivE115yywWMFnrEnyGXFJ2xqfWWiyVe8oVtQVIRk+2
mBvm+nJxcRVU8EkBnQLEeXdVC7/fttGENGSCkMksvo61xtw0Wzt2OoSigqZYmT/rcbBvLLM7MOn9
Gmb4TDDkD4ka95T/3W5D6y7bmi2rshF1tpE+B5woz3aOCfvUTWEMDkNYn2w05qpVaSogfLE+5Xi0
Vu44elTQUzxinz5B4dvecZG6xQSjTSYSUtN5doPZ+2A5ldfXj7llfbaBq64FdMSLjAi8Qr17W4ez
dAZHfsZQWRsgVGLtYbIKcytEuWvs7G6iOtoXVbMWCkUc4MCEWVNQwlFvw1bpG7qOysWJjYNRJS4e
K+OjjyrpDSPXQaSJH3Ak4eYNRKCl1jOxnQW4I9VaCYJA0EkMyJzJbIuRsCiwRFc5+A541/iI6OKJ
CXZMyfAvcYHGwQr/sVep7ntvaXz4MtRJbihWddkiCFU/iOPIiTd+V2yCDVJ1Tv+eFRx1Up2dPs02
LCNo8iZ0ETsSedqoKK8l4L0N1Aji17SwojAprtMItywzu5NtzITv1jh0EcWeHnK8F1jFM6j4ct/p
JZ5/MpO2CDIPVmaQcY7AoMLkqk/m/Sg1Z4UFfK2noQBPIbkFxprFJumclj00XG0Yt7u5b5lZKo1l
PbzJSO+lr6LsEYJ2a/6rgEbIN03r7GdYEe4mqh7Bh30ft+mXqlIzDM1Dl5cW8lSJJku85/aUruwG
JwH5T2d3MA+NnD7jfvQ9o70TFH3WSlyQcUROgpYMKz1If4BwwkQ3/qTc9haOVb03QYatyjZ/d0pA
Bk0r4C0aT07pm+tu4FwpemV6cXtS3J+jVj7M4+vKAffGSRO0UnLC54ZxjzAEi4Her5RBqLt89EtS
i6JfVkJ7oFO8yYUYU4CP9CIC7hXk6OshpB8Ih70zHvW8fKwT4ggUlcLwvFP5frAVLFTiJcoIto8j
/TaurbsEkcCGvgSqiAafg4Zo5WjpO4IiIzwiPYYQl3hQCxMydjrSEQR2AO4JkpOSTZ0Tw5B3l9iA
IZN1HzF3l1CmLQOAYWr3oKdXRkd3DkHfqSKycIpezKkFFt02gHUqDNVE+5zSLK030TGYyH0yDWw0
ajxIBLjDjs/yOQW9uNBTvAEPwKWhV/uuEuugHW8rHBNYbhp7j6UK70TyJBUSBAO7NDaRS/CP7fy0
K3U41+Z+dJJ4r/o0WWLLuSc3Kt0GKfL6oSIYuZuilWkQJQHaL+5JEgsSR3qK6XOLTY28i/ohv/rw
I9R2U6oAYy09fhNuD1PdIFVFkRL7DwaKVmJZFCUqMMffNuAnEXd/lZm5t/oOxsRo554uxI/Sh2bf
XWrpxRjGNqVIyk2JjQ6vn3kLZ7bTapucPrQLOmVnZEVmdmPU0b1mkeQlIbogeTfpMSo/OwE8ZipZ
r+miARdKwONGh4myKR33Nvc3Pqlyx7RAQtaiTV7ZCLQolVteSPOJIjpSEXiF+jQTeWEarWXsb+db
a5y64Zya1hzk+Em0ysE3xbGeaLJrVk5zvFC+qqF/ZUDipzFai047F2HxWZLHwWRwrgMnxXvCoBuK
9M5VCfYKCIGKgbjWw69Ip4KTZ/VXaIXoDfyBqbL9RcgdJLokfIzbptz3XQXvi8Jta7W/4rEFLu1g
1UPHco7M8jU3NYxgUcq0F8HKtzSu8pjyv+I7v6bZlJrTQRvYIx+att/Hmbki+guAr2vy7abmFUq6
dYPElEX1GBaXUGg/h1G/B851RofRYZGU+bkn7ZMoyRVsr2etFZB/EoI32txlqI3krePnTzhblJWP
WYkeHHa7CZSynNPXLFRrcvAvLUKwxsHz5w8bIzFHXChwRvzsy43yBtiNwtpB1+bN78lNuJdzZ3yj
jKbCrjbe/cpfi473DuzuV+nSjNJFdAZlMJ2nJrqT2TNgGO3IBES+HBhCNQ3Y0Vi/UDfYW8dAQNTr
sDdQhK3JirnnLXdVh2gHdkp8G6kIuTQ9OCcz4pnA85MKIRhNfehSV0B8Xeg7Xhyh6KzkyWnvEeKh
PEFq1pdk0mVzsV/lflpVnRmuooLEQ+kSs6URSQ2L3xV6ieOpfM0qE3dunP9ye23dDCrkapZ068ms
ZstesO+bRm4aZIAnSTipWqPLEzW83QRHyVpTYHw3oI2dagaIMLDhljpFGIm2UVKz3488nf/w2kj6
W9aRuG9GeE5uHkokUHQ/mmhgEz6+I7yhH1k09rY3hq/gqGiFDSaY3JFiUt70OI52Y2N3J9YK1qpN
BVkatevyYYx2U41wM9Ok+qkRnHRADEfgpJWc2WJT2HSustWHNQYzF/yy6tmWgukzowEi3Gkng6zd
G3TeZUvIc8PJIskSHaYD8VCVMYK3WbDD90eapFN9dR0DhmEUDg1CUiQZy8hLluSxVSYBdn1VjSth
ANECpFggLwWjruFOxDTOBUT45ao3si9bGsmZPR5j0V4dok86Uatq0iXrq2w42BIryZCiRnBGX54H
G76zYwYlrVKd20ghzqmS5m6YcYNlYHsxJOMZdLFyh5kMIxuQ4cj1kBLl6aYV6ArNUb1TGoNk0Sps
t7VFQEAfh/c5tZQzLG2dTi4LBmF1F64B1iDpocKc7FWBz+WZ9592k3xOsfqzqe0HPxzTdSlGlsxd
96Mi2dmTUBqPdUwXWTK/e6YpnxSCA/ZWno2X2jce3WkoN0UhYX6RnOb3n2J0wasi9GBQb1Cy8VDL
ENGMPngEWZ1yo/vQ28C8uriUMhcsoVUqj1nmlHcm5m/fPDgV6iKR1/k2cJ1LVUTkcGhM5BN4kI3h
5CqnO+jOeBa2Vgxao2ps1I9VpJxSADwhMuErDMJhZ9oWqIEhzMjWYU0fTEr/qIzmFQssSV+Q7DR4
vnsVlBLJF2td9YttiMaWAbGNboiywpFdEPdpK6F2tJSMIkCpcfMWsI6TkJWNYZEkgKcW+L0VlWc1
DmamdfWlugToNLEBSnA+6vThapgqnFzImdvCHgAF2INktYBwIyiGF0Vmym5I5FmYnXkT2tzYZtTu
JQS8w8C0uYqdNN/Faq94LNJvxoxAb9uZl+22q6zYOZZ7uLoU7gP/IrVu3MR9aW4HM17FQvp7Jopz
jW7klPokzjT+BN2p9/djAl99UO0jlj2sLiNJYW1v30MKyDduJJKDH1fqc+YYtzHe9FGTrZdQA/IA
xXhSIxJWqsapK8cY2qhzyRhIOq04N8Wk3iJkh/Yuw3NnWG9thJhDFRAAk7F4rJrJOWVl9WC6QEfV
3N7r2X2jOtPtRI3Tq6as2jp5hnQaK/8uwuW3jlXfpp8wxUeUug+4fKO1z85im5OKQZFRe2l1D+y9
wNKdDTfozoprPpwDHxfk5LA4LfKKdcL8MA3hHw9/+xmkx48IYZ/nq3Z/LAkMyPD0+/gAlryD5adL
tEPBeIabfjxac/iDSuAw2NU/nyOMpaqjz/sHnVJtn0kab3nwK1YntmvTXGJaHgoo8LPGSj8FlfEe
tUa3tiBpUW2bUx9cl1DWlTKXAL+ft9U7jtnJs+ZCoZYolF0Fcy32gXBTz4Wu5RfLQ4SaVemDDtXU
COuTgdzcm3SJ7DHDRbhEGWRLLXo5BJbveLhUX5YW6tKv/f0wzEXP5SlmrLtKoN/pGl+FJ5Jjtl2q
2nMBe3kjlYGdDYgNfvmfP/r+B+oKBWYfKt+d2uXdiLyghrgcLi3T5cgV0R5foNwtbb6lR8Zai17t
cli7MKkDjei+P/UPf5ErLC10OMPjVmK7WCQBbDyUyWub0ULmofzhl+x8ZGGhQhgwaF11vbgacwCq
1KHnWmjh03Oz8Stuwj8zOmA8FUfrnFTIBHC/smKkCrtdQjfc+VQtR2NmTJoXgW1k1j7Wc017yfxY
jr77wGK0X/HqCgJqKIrjRS0hm3czrduZEGq46p55gV7KXD1MlobK8lyfK+6sTyY6dsZ6nGv27VzH
X45EnXR70+423VzVJ0O5Pi5Had0KD2PsWz+/1Fc3bZuF3/ksy8W3JLVE9Be4QMdcrrV4BgHMVxuU
Ntywy6dfckncGUtIlFniRXPNsJ0vNbxxY7kfspRutEYFNpkr2fPD0m8s5xLk0PjHQQ1gnC8tyAlp
IwZh9sD503c8hzHXOAHhFkdtPlqe5qKsvdHoPk0HgzQmFNgWBqX3Jb0mXgry34dzc0WG5IUkLmHF
S8/ZXar5vxUOyw+Xp9PMsDfr3M3PXcY2fNFmqFN3ZhPng9+iKq2wZfBCP3sNQ/rfq3r+BMsHWj7L
eN8VWnKsjJh6vvyuwc6lU4aJ8ohgKN9ZnXWEOt18O3bryE1r2CsxQwlGYkGWyqrDF3uMC7JuoEvT
NOVG2dRFjOtl7iwtD9zTfxxJ1JxIFv58vvwaLz0/JEdhQC3EHvnPv7PQpE7e8pwkk6x+/du7TY2R
HRr1ayxHPlsl5ubMciiQfTCKw+dbfhj3IVHQNciJv7ySCE76PfPDcrS8sB+Zh6neUOGfQ6z0uPNK
04KkNz9T50ir5cg16teqw3W6PKsTSm2eGqDaGKbS3JRKHhH9DHTMYDn7/RfmfPS3p5aW71yLUQV8
N7X6329vGI2ySUSJf3f+bpev1XUwTC9Pl4dh/sXvp397SVhM5r6fvURLg4oyE5dhgZDUU4Kanh0F
T7bZAkxtyOA5ahVAtCCgKbS0Pmyz48r87oJIMlfs2ELsfltIswd8jmwI5uZ8vubLy1kOKeOCJauY
E9riTlnO5tL1+MvhNOsCnJqddBT2O9o+DJJM4TzioRD7BHXu0k4wLNhkpaK+/O6vLf/95Wk0d2SX
o+UhLKu3aegM73eP7e+ON3+Q6s7plN3vps5yhNXZG3t9li5pNbYutfv+wMsvzQZ8c0kNag6yZIeH
/mppiHADhbMgkl4USasFQmanJUUMs3qGUf8Yz0fL0zGo2YFms/W8nS0AWn/oBfFNy4PBrM/YND8f
NOVGD1d/vwjna9IKuuq4XJMm9Te4o+L2L9f3cthGlEKTwXLWy9PSCJNdqmmnv7xuubLVVrvRTMXY
/uXiX17z+9+otJKI2KwMwUzw70Yh0KJVPrKCjbADff8Hlz9prBKqHhqdEsjeAClpUbPFcxMrmm/q
cD7629PlF0ZS2P9rdv3/Ar1puqr+l2ZXoHVE6f5LQ+aPv/mjIeOo/3CESsyQrVIY+26t/OFzdcx/
WCqbZ9XGZmrZmvO7IWMAY/vD12qo/zBMG38s44eNE1X/7/RjMK/ypn/txwh35snxbkhgBUAWa8a+
fbzfR3nQ/N//o/2Hqxeoagon3TdZ+VXEFZa8bqVO1S8aStxrOptYN3mKsuqsGvBGwjAimKXvjuk0
E6CxppLg5AUOSqJsJJAoZYdDDIca7AcFYBCAJc+v5yJj44bUCLQ7RoQbZ4BNEhQGSDTH+FVLtdxA
uPmarOqoWop7io0+2qYhkqAiFjcKDfFNI7AU4Jyqt6Ot5FvK8jdGEjce9cXSG0wSeCjmhZ7ROTeZ
/jpoMGLNlAot/AxC3MzbUiG4qUsgR1pGc1Ey6WxrwqZX/GVPgSdG3uYbh7TPoDUl+meOTnwTT8am
SYh6jgY8/PpNXogfWi1xnxSTxm+trYzVd0KSb0m1pJbXIJNxs4OchpaSVcdgWjjXvm3WETimtT0H
psuBiphtarsIZMYmDsOHPuvvKhTgK9oTsCwi58PNVIbFMfTwLmabthHEGVcmRuHYvI+Tiv9u+dS1
PaD35FTkE5kquIuypsEAmUkI+qXIwFcPYu0G3bDBV8O8IL9ECvcA2mtkGogygq2e41kete0QixyS
TjlAwabynyMMS+8S2PYY+w5Vpk2Y6ZxbtZiendCNCWhmgOwmHJdB0Xt1S+VtUNtyXaXauqtDuAoW
PpeMIVq247gadecz66ObOlF+6b2/aZVjocY7Qw935mR+uEhk0zx/yfEaBgWLvs78SGxk8UpbXiUf
y5/qW7trX/xMnKlhrSPEyRsrYeSOSW1dV6O1AaFxNym4rmCh3g+teFM6mjikbhjirLfdJ2kF9Om6
FyAwEJ2RouS2s0fP2XjspQhiEGdBGd6rgHb5st4pMvpqU0n0Lq2JMEFKbZSfUHd2QkReTw1tZaB+
LgqkvzkBsONIKqfU9eA0uJLwKQ19LFPV1qHx01dBgMqmeTBRuAlVfhjmF/leiEtDbDsUzFdaIFQv
8fnW06Ql0FNrLw2rwwMdA5T2Q3opnSLe6p2vbbPc1AneomPjFPI+DhExR1gyLp0aH0Qiu4e0gY6a
VHsGluxuqE7fBJtofBxJst0rMf7wRmmxTZj+AfLN69SmcMakiR2GdlAVIgWMFXFy9PHSg7/GsUKh
BYUg0FOwJ1hAsBNH7EWcUD+pCltY1E3HCqbHrqFX56kdl6/0m0f8EOEhDCu5yTvCtcHFBbmXtJWz
JoFpNlcUlyZR8coE7gHA81M8Us6MbHhjRnysSEc/ky9+Lgqu3REi4E4DbRz2+FPDvj7nrZDbhho7
EQQ0RoW4FolTr+0BybYLZNX3I8XzGaW2nd3cQbpT99qnIkv30CaBudHQuKLholVUQJVyZWIBgJ8/
dDneOnnMZC9JJ+UFoJsqOiyWszNBp+wI9SS8owNeiYaIxJ4EL3quGdMjlC4uo/AnYMtmXY7Vwyid
5GqpgM9DNz3WONLubK2v+J2BPjtOTgMmdFjFfrW17NeEmN8bs+w2qQXq241M2hnBB1LSfgfH+3mo
I2s/+3tXYVdh4Aw62CkDKExC5vBqNIOznWMSJMHzq66vBoyGDh0svXxLO3vu1ojulJabsUZzPY0f
tAujR5PWzqTVcKqHPluNWqvuATVWHvByG1WxfV4wadak8HmChJSKmc4NnbPMttn06dvwjyrN6r2y
dy8xZR3+mhRnRGj1flAFkGqVFW5iPbfCILCSgaavZhwjzeKxDev7ItAOQeKi5i9Tyu8D5nvmwhPM
gnStlGF1tYiSboL8yWB5s5WuvTOssTgVsjmIMPrBBEofcfLvI5RnOGzGO7UiJnAyXC+xxvo8CLpA
00RPHT5n9tzm+butjpd4FMMVK3AIhMr/yDAaeCpxGjTNw4sW/lTinCCCZippFtbmmj3Fk97Ez1nN
yq3JI+I+sK02UROB8Ae7R6zx1eEy0C20OUONqpmG2N6EpbKBv6h7jem4W5L8Ts4YpCgQ/XarVBir
ovBNcXT9VsYOqzVVYDAlOdF1YfQGzfgWglO+0ezguZcg+bEurAI6/JsStfga71K0aXXl3pzgptSB
etXc6j4com7tWs3wKnSSf6Dn3PeFmR9HNMc7LaQOa9jAsjSnng5Gg2+xUNRbp8rG05g4ySYYq2xH
+3hTxBNIragfX8NSuzChNXsohNFRAhAsJrZziaDDXvnNiTo93jeUCsnkw7/q8+ZKsr1OIg4jaULe
uF+AzjbfO72LDpmTep3R1m8mUII1ynfgdJLzh47qjHMrvPqBvNHJGPFas+/ICS9+MtdYLyTaP0kQ
O20/nlK4XpCf3AdiUIjsceqXZEo/etIWiLH27Q3X0n5ypq01bFx9YsHsklKCNvGzmZkHwrJe45Cy
mVbGN4NLhWQ4Wu0EZ9pwJWphJTkHyMBhHU+nsvOMQelBY8Qj1T/36oRzUdgdsbtqFTsoJuM065Ib
JxYX8KfukaFaZyUib9TcdTadUiuPKjc02PoW96uNPIIe0q4uknaDF8/gi4VtJdiOQTsgxDKYQoXG
pgETAuWFB3rM3WTQD45dHEKTQK4Xm/plrIedVSg70AzOoZ6YA3sljW4wB++rHmwfRFKkHa6HA9s6
0UZldULiDv77pCjf1DkhYIkJwKn27kAb1Xz2Ivg/eh1jm8lNW2Y40SyB/5eaEN0Gv4nXkgyjbV1k
fDMuyWUTgXlsb+IfiQKPD/HDPC+RXj069LHpGMGITcL6GFsWTbqJ0VJV1R2fIXwJ6ucu/NW0P2AB
gWR0m35HF+gxsCGp0yV3Q4PSTG1n5GGykNBDLfDqZGrWmKjbfWkFpOHRYYHTf6DYyUJupBvhsxRR
1eam62PQlnJUEAYXF02U07q2ifBht/NOdFq3Jg6Bc4xUHOTgQ1SnJz9I1JXQrfGg08T0bIrunlWm
XyyH3CNYCrFREwfeRc2XMcUak+akv9R6Try1YdJGVZRu27bcKkIHAEgEQFuah7KIjiol4F86/FvN
pumVh6+ADbSdBeuAPt3EGgtN3sqnYcvqqx891pX+PhKss3XarFvEEkAe8uYDuWOwN0qTojth1ENG
oMVgz024AXf1jaNZ8qT6mXM3XzJlkpp3Y39Phy+jtp3UG3b8MxWMEAPfl8DPABeKLgKDphOTLvv0
npI5kDJWt1vg7ZfRZqmvj/5uAICy7jRb2Um4L0htbBDyeX5b5+QSO82darfNbabXxXUuFU0atEyg
/I94UR8TCwVxLUvK4VpFXE9oj4i4DQhnLqjCIm1dT6MPRSfXohdjQSDHnmNzCZQ/8QElp9FCkgP3
3/VMCD6eQG1R5rp+da0fWdjaG7/UU/r/NOXDhujnojzLTH8z2dBiSAjRFPVJz41CerkaOLgLmKT7
bsJN4OfCw/SIWV/NjpozXotsRnVK+0cv6amUWbKbpvgatOmm16gWmXVn4E05jCxdFBRGeeTeJ3n/
bhXNQcGTuu6kf1HK/EvNxL6qnslS+mnXACYJbO90/YCL+6c/FF8hWBMzenOd7iojuZ96thvPtQso
oXjvIxPMZbsj8uwQme6FtelVUaFj+mAW/PY6jgSchEizbIKGWjRDBouIzphw/dJmkg016GHXRpQc
FNA3U71tlXZHw/jZHBuMZbG+UXEXUctyN9o07aEs3RvEUq4c2/5Jw2zjBO2ZMJUHXkg+eh9uS728
czLrkZkWJVL01bPwXqWyefEbAzdp2K4BUJySatjpNOdnC0iAHkS7IGgwq+f5RXqZPDmmux9lgU9x
uCcd8exkpDnlQnsAdnNq5hzEiNY8/BZmWsOlj2bdFdI5cmX/6kzXCwKg+9CDypIaWE+sSK92iIYi
Opti69TlA1kRL0N9h5Z4xxX7SNKCGatbRXO8aQpOlSG+LHHbGJjd53+wMpq9hvgKTexp5PcmKbj0
qohkEcl+/nfZUEM5bchcYY5XZIBw6KGmHbsG5rodFIrxDiUWrOJ0+W3DB7kwx8JYpClU6nyDXCwX
t6s9bCwZnWyaMkWBjzgksFKW0Z6OMUziAsva2IKCgfkzCXdnUiyaoK1ghm8/CijozqysSdznftS9
Ntfe8O+94is+j8AAteq9qfsnwDFNcm/7mn5TAuOR5vhBnvlhcn4gInzxQ6qqZfaYd9F9njQ/GjHC
5IBfnE3nsC53tGj2ZVP8xBR72+v6xapZsHR0p60wXum2hNLgPFoyN+asiVcCTi+WNPax1h2y/gGU
oNexxGFBTxqYaRAxKWnB2qA60kezT/fhtayZXCfMOEpmyI1Sz8rz/MCOLEUxgwSabAsog6XD3RAT
RlHfKnp2C1Flj8+T5aEKObu1AXw2o3vFKcma0saCQI+kPQmk0muLqIJBWSn3fTnfkPpt1elHC6Jr
wBBBvsyFYpdXUgFHI33fZANfRjs+ZI58dKbsjMgLX2e3jVt9O/c9h7yFm11e1Upea93O1mmhoB2o
bioUCcjSoUlEdMjNM6WBlx53u4LPORzMnCvHOGZN9NYl6h3tW5gj2Qb4JMn34t5Sutcm6U8MQuu+
b75UMpyFgsILBi6AQdLXwrNglgYUtVK17Ie0DcJ6nBtTVF/J+FhrRPOo2CcaHXXUU6s2u9mIzfpu
JRznExTzxjC0W9cKngB2HigFY1R0j0XHldZDshurbZz5fAPMqWmW3dajsw8MBJR54qx9Id/6MF6G
zDwV2yZt3iBk3FtO+I7OyfLxV5vdRxFEHhrgh6xoTnIofqqGuUXWv6l7qA36LkzSK0jDrYpcXDRs
tzJs7yK6I45x3jCC9Wt+aaZ/RzvthwpzyRl/2G31HDDATYmFHsZ6rFNUlRhwuf6dpz4TT6rWfLqt
8jNo5TGnf1PQRipc9xxrxcYaPmZusIrWajVfLIEZvxVx+d46LN5CcYPYEMVh+Gr6j3kDYcdQ610N
X3gkX1AU5ID2pAaPg0s+CqjWlcwa0AUOLnD5Sx+45dCLveQj9SnUOqyAi01pa68tYSYZka2N4t6M
LCbyEjozvU7GNCzVSF8SwyvTt06J39F2bohffOiK0Itd9SxFQeqxm+866PiKyh7d7B4YMHCRIxVR
yhE3NG0ga7y1EtLzsnDXGNVebSVOZ2Nr0KfRXf8hjsNDLLRdoMsLcbqX0BpRrd2OKHZycoWgiNox
WyKsngyLexuPdUhg0GZUmpMiftg3FBqvjs5qhOJYz+yD1V5Gz1EFW6acsT1JF37WerCtenGNElzf
bHg3CyVFslqq0n6vOTliuC65rxhdIZm1a9OFw62Mn1kKZiWs411AvMQqIbePqsSdzJGmVonyWDNt
4qIvL7LWj5VqbAvNfp5Krmok0ztyzLboMw6FZpFGQFxjBQ7TaFZNmb+BNEIKXLNpoz0PIkEnapp+
wf3gUnQyqm1k1S8uZJjKqGf9FbCPTCD8SWvUKDIi2W4Y9oGypyIH0QKaEU1plIWUCMdyaHdEM/3Q
CgsZJ7xn7SaP0mvWZgdLwdPfDte8V67ZrA/TGk9L2BqNFRGBTwQvP+VWeZJ2j7wg3sCAhXqRvxJn
+hhn2oMokRBW8lJOxOcNPiF/RChEBPmwJSpMT46EOMwLvcoHrso2UFh7tFkrK/Y3OBJ3lHM2AShv
3T5XWfsaGjuoO+zBxL1pDLfwOV7D7KpEYJgEMy67PxXCvxySfQ03uTNetbRjmSxODdeIoVrbijSA
OKxfSVB4LGGDiV3AGNGP9oXS4w1mG277onluWZ7XUfPDsYILC2BWWuC+kGLnvXVnwsPx5vfKVXkO
qVLkktzzNlLudGuT2YTjwjyPjeXCtwdULWXGWUHQOZgCkS1yTL/71eg2rUZjgzKWbpCE+jHc9Xy6
jolCy0+j3nuOWn0FCRhqqWs5UrqXusovI7oDmHQscfpbywLnXM2iKDBFxNwGyArG83y+qq54663+
GYvpj6xJiVUzdyVJmV3hiai810twSY5KTc2S2AjkZyqCX5A0Vq2avvu2hoKyFnC1jO7eT9gKE8cO
A7dB18UakQa1gTmLV0t2UZboWNEb/pWsy4d88O80vT06MaCVGAULK6zioa0fwLGYZLoScKcwkXb5
Rh8bWmhAgrRo21DJhgCINsikJ7/NS8qTdQonf8Y5gI2ioBKtK7O7+NoAjiAnRoQN+kMsfjTmcGXn
yoKJrAPHlnfpdLDd/KFoEoarfnqte6AtdlHu6BYCT8ivsNbfWh3C0UhKkDSyz6SRx7H7Qn8+D+DP
aW+JjZEqOpdsiv8V2sSI3Z3tBIxp4pdOtU9doXNybVWzq4fciLDN0m86May0ticNqOkvBdfyMYVx
1aLiWdtR7xyFOawUuOYXqs6s6sgKHKrZi0h1uyD4rYhZH8Gl+5VC/luFrb5v3Il4McVXzxPjJ8r0
FgBys4UT5N62goRZ12Woa6aILDi28NukDPyVa+JD7yR6EORBB3YAK2fTt67NzhnCh9Y0D2Oh197g
IBuCxbDvgAtjzQoe2RH8nEKRbKsmxkzeUzIPUig2dUhP2AmJughlAndaPMaWewvBXUcEbdxag7g2
NZ0311Ce6WCT2R0Ej5My3pJB+uybdslpTwgGGTtlQ6Cr2MdlMoIMI1ky1TXWzTkxDTGSFJvkX6Ry
+MOG5rlLUhc5oP2iF76xjfLxUDNv1aSR0xRk+cNWL2ItBwg8QIFV3ZtQrNZ1GZNL0/XkaWT1Ngsg
wNeE09FVwWGXlXAzsDLsqqrhGyIhnjJ7e7PyS8J23bDCqNIDf0o/aDK818ON6EB8C/upLrsIIrez
z21OISooVVeUtWBEk8nOiEzrDNqEldDcwwlcNuP/yd6ZLMeNbNn2i5Dmjs4dbxh9z56UNIGJpIS+
7/H1tSJ0s5SZZve+qnlpEBYMUmIIATiOn7P32jmceZoGCHzCYNiDiPoeluigp6zbO8BRqd9Ke5+k
qHPjjATNtCJuxRDr1ifUGnmZ4tMg6tNrYPP5sf/NGShPg6gkdKOpYTtgv+5GTiUrsU0oT71NDQVR
wUHTaPbwvJwieUq79Efcz7sy9ZoNSUcRZ2rLTc29D+vxZ6Y1t7s3wjbZARRIkKwXUDivRQhyMHJI
xL6eyXXNWKTVZHpN0i7IDNLmutPtYgzQ4OGzgN+vNiDMzUU9I073uT1lXYizZImMej2k9X0cW8+j
LF5DMI72fT2XR1Xmd2Wu14nklHV6h4G9P3zF0vA521tXZzs3DStgZ2iMZns/X2EysMnSGd6x9DiC
TgAQdcxfS4CJC8OZ9p1pH8u2eucWdxbDNC5BEWFVqVFrB019LqRJCf4hgTzZxMyV75nZrDptVCsa
y5wWmAUSv3lkfw1ctk1fOySmcGzkDCHKI7rQ+kxL5mEIUvHIGNYaPXzk7FIgfHmmViI0tjYpBC0f
QcYFnHnmfmToYBsoB0f13Nv9V7/JFqS4o0ZP9rbr7N1AvviRSz/OkHtu2RCNqugy6I54FbPdmS15
LcP4ybaK0VWXfncJdkwK7BFDiv6SRN6v0kPQMA+rQcjHIY4+BR5IaLBPsPfezXo6x35CrZWPH2J0
dokeXq2ITYlSSKWaFzheKCHrD6N4s3o73PvceRuSvpc2VzItaQO3cZVtOBsJ5qMv6yykZndRJTEJ
jfYm9i13EZvGuwrEgVSTR2Q8S5ogi7AfLwy53ly6hYvZHX+EYf0Q0fUb9CMzlBWhAhth1NiS5/op
GNNnM+vuJIRUEYcPRZcendYvT0Mr9nSYe3aJUcVNPMMYELTL0nAPUzEyCnHrPc3pT7e96hYDNIFX
ahCmIQ++WuGa56pPvwfU98QfOw/QObdjX22I3+Ufk/vRHX6kbvLV8dsvQjh3rVHDRczSJwImEjf+
nHL4hTQ0cLss7JZ2unKOwHLPhueuTQslmQXkCFDppZYe5p952hGY/V3aYoSNpMRCorkviXNaIgZ5
aiLMW6r8bo1stTwxU8eknHQzYuV6OAM1nIhTJyEAi8w2K8sfRlQfJmaK2AkudhE+RK366vXei++m
2xk+GTG25FCIgWKkbtajkd1rw66RB7WvAWwjGZPH/RJk412sCHz06nDnznhTu7H4ATV9L8f8vs+n
dSRbprI2mMEW6itdRYspRXTNQW7C1U1ReXvw6mRApYbs8vZw01v+47V/fPmPv/ZboelHzTaZLEZP
maYUdZ+IQZQbMXMI66pXv9A9N1JPzqyAEfP8mMME+KVF/I2suQkSbw//g9dGhicpMDZMS1co0U19
SNKou0IWkC5u+rab0u233M1Tqt2r+aUWXd8e45tg8qZv06MKVk4IR1b4JUFaN7HajeRij5kGuXOV
FpWZgn9wezq38s639bj5C9blxjK5kVt+PWt8TlbfxdfuEUtYVnt90y7d3uavpzdb0u3r8opRGmhZ
qKsP/7fQ8KYqvD3cXrs9uykQlSZvgeXyT+XhTYNIGFmKHcAeloWtC+Si129jIiSYtGWiCXn7Jo5s
bZMbG0a6xW+x3W8x4e/XcI0Y5LW867K/943hM0VAuXfrYhX6OjnpgHacsqL3mfEN+Sp4K5w2bHFk
wW1CNOVNbEVpvqWCJU439KrM4UfS6oFdKg+afU/aFNURXfe08jxjPc0sk5aDcScbazwQifT3MP3u
MP5Ph9qedrIWLK5Tf0nqERSAo0bgcOrr6JQrzDK7kt3yohidN9FP6aFnExDDO76oDNmc2fTTei68
ZBu4eyMlowo9pTVq+0COy3TR4/yo4yE5mLbfHsMiOIipeq9BBez63E/YWy9iZP8XcGPdpUXAx4rq
HpkyACOu1bpAfKbI5liOjeTXgOrhcuPDLDJMs0T8xtSkiluVNppLMWXQKpuMzocpAISLB2uQzaV3
6rMsUI3MhbsvzbnYU4cvXlw/Tc8i6Entaq1Lb1rWZWoDrn6LqGXDvZut8qfKkmjNX+kumZOsSJo+
11HkblNR3EftqPdKWv4pMX0qIGvlG+M36dFG0aX5ozHb7IwdEQokwxfIiS0OinOMPYJuwcRRTcgu
7sOaldprvg8jWUG4L/M7A6vc3UzwXgdQr6/nfqWv5FuS5Nety6fiEOi7tEQ7r5Mky1HVq+wijGem
SyM05KAm7CllpEK7LYcYveklgVLsz0Gk0pE+0yPdB1H+aAa402ixTSd3R4bBT4sWwcyIDVOOh8fJ
nIMVnbx2NXFjolTNZixFbCXoA2RrCbkW4OV0kSMD4dybTtH1nTB7MpjOUd5IoYBsKt1tyQjmU+lG
stTLrOZO5BH41ptfuN+JHW26ZwqQtbh+iEyUUJowUMmYyfFTYc6ZlVSutb699uvbt+84mQpXY1dw
YDAOgoQj0yUbsjfL058dDqYiq6hd4+LJRswX2/XFJ+M1NvyXEW+cMX53K+uH6OLniVzkBFQz++jj
MMrnqEUWjxnrtbDAFRte+Q2fNe2bma5sNT8Oc98ds9Ra2YY4OS2VonSHU8EAZmcoyNfpobSiU5NT
58W4T8OU1rNV17gIiR8U8BsK1b/Zhbnrk7ZZpcIs8WNAyQvxWrg+daoyvMcqIKGviEIsMbpngiL7
Z497lTFqkPYB86Rhuq9kU9LQAtWQ41vFxK1b53Xwh7Oekq+DgV0Aet5CuM29zJDOSMgPO0bblCUY
WPyrO2qIGxtXYnkHOLdljNpDa/aImwLx/1RG/irtaFv1CoewlScQPb3yY6gowlQmvnVluc1U5hEu
ZPUrQx71NbrKn62fDns7KM82lulgfPQjbh3TWNDpC5olTqK9dO/9PlBLnHJwnovxCHVOL8es/9K5
FgDeR4CRaIHq4L4zzPSE9U0v0xGnopksyr44wttHnGlcRNaOLIQ23RX4/VVvvPklk1czzJntJsWu
dubvvs/llPT1o5b2eogfHeeCyPzZa0Ebxip/mepsZUzWqcKRs+4c9wGD8b5s4w9b3g/EXdMkZ2ZR
6PZbjuIjKdxpM4Gboxb4kZeFt6+ZkNwbY6hI22WkJkzzKIuNdU3EngM/WTns89CAxHfzLGw4QxyG
dNqOjomZhoqyMfcdg7Axl6hPW28xFATYSTDDEG6bhRVJTspiRpohsP1Ew7kgsIcqDoqDyGHZJtWa
BoW5tLLqhwrsd6XAEnXMKkVn0ZOMvaepicZd6OBCrTE0HgHL9qE03zqHhovTHDKlgn3UjdaKfN83
tKjkOzLHRYFi19VnWpGCXvQo+cOfkjzuhSLNG6DuPZb4ssc33E0BWjEjkmRYC2gAbKCNEIp7TcUQ
EpZzLSUbSxwnh5GdqaJi7dadXNYjnYhoar7HuqVTX+acNw7bMo8JefCpGzc/KlLx2PIBiw5cq7gb
r3Z2c9I75c7Vjt1u/lg35QuKqffejn/E3adlOw4s0clfuXOwY9217zMOVubQ1MtN5Hrs+JkHjJik
o2mVehPWIL9tN9+hx3Zg+QNsoBAPpwrrZduOdzIcu3UFAXNV+egCk8RyTs730LDA3rOj5OO+KwPp
fPUd3IjhfOdGGegFt9breCTZjwn9og49scYXw7Xd0it0Tcpmmh7hVAZMNDsD1zqYmtAqPWRAV6qo
T2Z1NnN2uUH1kLL1XBsmYeG5z3ymVtPaM5oPs8+3gZHOz8Yc71mRQpgu+cUp2mgbCPkUOtTMZpaP
S7Q9/VJ1FRm5NvVbmv+A0k3eFA5ZUJBWQkvXPccOEp3CP4HLuNhBifLNg/6J+tlmdob2ywn1WpkA
bifh4WKrH2jLejtLS1L7fKLawsc08aOFxaRi7QE5Z2a9ozOkL7B+A87oUuzjENYfwrBsh9miXWvH
gK2WFtmyGYeDZXU/Afu9ZkPe82+7B8c1T7hi4te0uwvt5jMY++cK7QGOEGyhgyBAyBfbLvbv6bLo
TRVUdJ9bPB52ZkOxJq/ED+R7bYwYpIkCZEPo/ijoAC8oSmHMmO1mFN6naNFk9p0xUP+ID7+C2nD1
mNm5rRdRi8YxS2lP+GypI7cSmyrfJ/zPlvU1zHbS0j8awY+8UcjrdIK5GhPiMeK+uyFgHWtDaOhz
qIU+T6mxkoOtMN/69pqAkQSxuZoYFVvGTqimWwUa+1CLle+gyL6D6U3ztCEGlZYrXrsL3Zd063To
dAR5vuuqSt5TiB0Hu8E23thIufq5TPNN5sY1jH/efWIQeJIUQQZR6G00nOj465Xry3MN78kMny2L
/2Euum7pIw47unXFrQpO37jp6urt15doTra1LcErAg8CSQIoILwWf1PAxAJm9O2ZSxN51zvxeiKr
8RClHhLO29O5puGcpUFGypN8zWfVMjnkR24PpCYXmzjvvvDV1UEaotEQ6bEJkEaE12eRZuuCw3o/
0U/lEsz3opzzY9k0xSoyaryM/szWvnVdQPvKBYzcTfZCOcyF1Th/m7IwZ9mq8iOLO6ltJALwAZ1K
/vfH+vpQGT68Rsd4u72UhJr8WKC3y6p1MAUOTRbtK8PBjGZ6Ox00G9TMzfH20IMxxkCC71B53c50
MWmo+soRz2NxGMgKXKS0QVbpaNKq6uNFjtM14BNHD2ggw8r5gTjOhlWL0fOY9l1xRFtCDAlLIOd1
9i6D2uDWley6SF+6mtydMhvRilSxvUpE0hyRO4pVVyMVyCJOH0egxIuCMTpaQRHxHuMPtq2cD6hI
jwPbk2U+MriIiVVM5UjD5Br2VgKSOdJbAPYgOhQdpQn81yooJa5ezh74wIrugkfnsauO5jjobdEG
p/bq9oRlXB9zpzGXsgmuq0vAIOT2oorzFacUTXAg2uzcVb3WOc50jCbHRNv0dm6/MKLjVjmHYrSK
Y389CMHIwACnyLkKvG5fk1N5e+8x7afj7VkbcW/tYoqoZiJsxc+iB4JtN4msP2C/z3uPmW9qRvW2
6NW+LcS4EdVwDG0sr1VJPUOg3V2b8QYgqXwxGcGvAOacyrzRACV793rb/la5dMCayiHROKCcm0z3
Owd6g7EkPTPWLldab+CWHQPDQSml6Sa5Y0C2XYAbfBhGpBLDCrpjtLEf7Ed/oNabvGobhe43q29e
4wwhtCGaTQYZZtETErowGxrmKo5//h+g6n+Sey8hOBHG9e+zv3bfh+9R9Fem1b/+yr/cENKx/4Ay
JR3TQg6K9eDPyC9X/GHari1tCS8KUpT8bzaVaf5hEgYApxQ8OAMJDWDqX9YIqf8g7w0bn2kJ9b9O
vMeS/TdrBIFelr5xs0xXaEIK9D+sEeSO0bR1AvNJlLFBmlwK1jQtpkWcy3MSUbelpHgsyiE/yraz
X/BNUwR79XRIMvKfejm/Ng2D4NQHHWRHQpIobhMbKRD1J5VxFEimqTiutnqPnN2xpRIu23aPrSpb
5JUTPA7ayE9W0jwjpdiIlumvjeZ6YvN9EMCokHyROe4ZdAtMBnmdZCLq95Q9wdDsJjm63zSbG1Yg
pZaph75d64FckSvjf8oHtSNMOl976F7v5xE9h3CLdlWEQDMpkh4q1tHlLJBQdAOdu7aJ9bntgvXc
uC9VDunea54quOu265fr2WidY8AUfeyC3Rxb8w60XYPSfoHuuThKTMXU5k69FJEfYAhREI/II1+E
9nXu0g8fDesZMm2b2rns6CUO3XYw3PfWmd5YvevLEKgH065L7BTXNRVI+lAl2cPktCmyE+UsmDvZ
C4oxB5hFvLIr1b412v9JR6NfuBg6N6NFRJGwcYtEqBYxNqySIUHn6nXsf69hvWMcbeJ+6BBoBOds
9Pt9rGixp65NAs34syiGBFK48cWICJcozPkxc8YJS0kTPOURaizF6DSs7PLc18AgzBI6Y5yLnwgX
hiNc6Y+49VxSEIFd+2NM6IZo2101z1RZCiJDG+bbslAVxTMzwr9cc/9KJvxrGKR7DXv8zVy7nciu
qxUXhyAPUWqupr96fDIm7Gy/G/cpB8CUCB93r9XhTSUTkf1ojx9AkvrD76WRHH+jMCcxJGMOmdp0
zEOzues9JKNEmCk0GgVAgV4+KCwyq2burXtmHa4XkGJUIr2edHBQZf8QJaLfziFu1RRVE2PfaDt0
8kLKV7kvbQdQfQu3nFlHMFRqi0C5YCinIkSW5XzqvUFyla0FqvpLkTXbEDHC2k27aOm2jLZIgYEU
3rw1FN/erF77tHMekS6v+3n4RhEerPqGU5UQU1RU7GJiSaKBjWPQ6hBUI3MzEaagqs8tZCtUPN7T
fz7g5jWS8O9H3BaEXmK10BjGoO9dXVd/cVWV2tUB25f8SRF2y86jVZicGZUyGD9bQbaEb47phQCP
9DQmJSKiybgfiXhqhYH/NCrHVTVByi67+sPpcnoYaZ/vLJnVJ+zbKNjwhsoo3sQa7T08ZebLFQMA
GSCLagj1OcTj4JB20y2NLrbuZVzsu7BBdTe+B7mdHNKyf2uIaGBTHN1XIbJYEdHTmXX2Whv+YqCy
eTHLQh45SvnJMK2t7gJ1SOthaQXVeO9onwiE0dwyyEdrVUoK+nygMIlmuZhV+ZXN1ylNy3ybdTM1
iD415Uwvq6jbdYWietnr8mskGn0dvB6869BMzNZn7nanoTblTrG4TSjWt1kvoXDkcfE6BcPJJpfI
yYRat7bRIo8iQVqP5SaMS7W0YowHdlB4x2nKgHERHx6FhbVIs9A+xGwBuQ9dUkgQyIEcb2W1DCGp
FrNILWVf4D4pSR9uYu+LugqjCK1IQhqLpf2SNUX05Nj9nq4R/rYmJg7JIjKvCB9bbWikr4iijSG+
WmACwfyMIAOkwE2bY1cRQHXi1Lj0IQinhI7tsXTlCyrdO6aTEFeaZFxNYwWJBZ7Nxgt1souiBi1V
qDLOZgS/cw0AKur0qiyrXZUm9qULKH6n4WiEmjtJzyU99+V0rNhsWSVUASrzFfaEK1SvWPqeHpY9
GdSbShn6kFvoCQJZQvV2bOdJ625X9t10mKYA149DkExRfrYYrBa12RuLDnvvknb4Rx42zQ6Ul3mg
UkzbVpw5r5aajqxpzsmpcuh6xqI8diwmZFfn52GY8s0k5cbHBMUwfk7uxunBCjP73u+inL21AwUY
ZQF82HLreqpEWcmDykEVVhhhJ/5n9IWTcpdnKPE8p0U/70+redDfLDNClUY29EaW7o6LgMI9z1be
5DRbA+3v4hrnu4uF5YEnCpIDkOvlYAbW1p5tklBmxe0pCU7hwN3R1OU9s8MPzGvD7j8vA78yQX8v
vI4Q2vSQJSLUg+tnmp7192XADHrfDxhIPmKPAVoVSlLT8go4oYq9Ve/M+9mz64ek0ozNBr2qVefB
1F+Ghor2XCzNWjBoQNU/O2Tcc3llef8a0IBZSm7v+z4YIagJ5ynKDsgfyq4bT43jL1KnOmiyiLYE
QDtrBnOQ2FtSP0OrvVS6/DJ6SGKqeYQBg5YaCehEpHw7mScvSKO1q7bhnWiZtUK/p6Vkwv+KCBwp
mqZdQ3tDqGDlP1zf6o5h0OlFaErmlqXfH2ciIZfo5bHw56cKXt6mqFNmhaHPvz9GhH4Ic5X7S1x/
76Atgl0mbHK0GnvVFWO6o30M90RdB6Cs/VgxoqUDG/BEg7fDp3klGHFhnawSgWgr6H7EXUtLAwzy
tjVUtqLJTbAHrlCapoZzrCbx2mfht76M3l3MZluTfi7hssExk+jn+0DSd5yQ3KhhGaKj3uT0O9fK
dswlBC8C3Jt5GZeQnGYu4KPrmeYi6K1+E/ntgKa5tc9Djh1BT+Q4ZN5EXcZGGIAVH287xgiExzRm
AUi2Tc0naoJ3abwyObeji3ugYNtbBMN1zpR8FgreRTU9RoYXbmzFXkdYRvNoxqI7pRUC7RxBZ5Gd
ZM6WsCqzUzcrerTXh93Yd782Mx/j/wt+oNpJp6DI/1YtXE/Kv5+0FsWzEtp1TQeTsfr7STvQ3jaC
ufYf8dmhKekD7+i7pXecW7PZCdt8LetsZxjz+NgTbTN709l2NpKG8tKK5uq78K2tkaf00ERKFYw+
ahWZhYnKwhxP2UA725gfjamBet66xjap9YNBQMlXnSM8JP03fGQSidPTE9HWhicY0fheI9vuiVOr
vSXh9P3KvjKiqoK1zFIQ9Gc4nycz6DxGcoOPnGV+d6NBHltwjcTVX3kt1rkfH3JGIqfRRyng5ihU
DORHj46f1hTRfGhuLV49EiZnxEy7wZqRQdqBe3KGdcuVcx8TE4JcNVVb5TSrKuqMzX9eLuzrfuIf
B96+7m2kawpLmc4/Vot8BiAmwwBSkju36zEmbrQqWT2/IOLx73M07Vthh0jWNe4QwowI+4FTFnWn
0oGjhJspfsyKC3g8Y11dLawTvuNVl5SvwhcOFr7AWNZ2710w1+Lwrq1FoaVzyWthYE1Lj5LKYO8X
Qcr0rGyXJkw1yDkpewKnp2sCfexZojhIE/21zsPiMPdhuCQxN4d5ouk/iOapDUihmYHVbaiS9wbt
sl8o6H97ckrvH8HmLKlYwW0lpQlb2LT/eZAGWCL1bA/OIzUid0woZneRfGhm0R3qsBdbfucXEI4J
AoaxO4huHtmu4BSqemmjbmepMzwn3yZN11L7jgP+VFQwrk1QUalKqEqJJ1dtLOkQeTM5aGSZWX5G
glyeu3t62P0Bp+5ZVfEbinV7VzSnMOtPAtPGpilD5DDmNagtwCnkZt7Wa9Q7kzpnx6o4PyvkP/Vo
efuS3vysm+jU99mKFMhpUQvMWSUV48rU2YhlL54usP0pGqJeMHlpkLPQbCMcwz5Uba5PmcCsg/Co
20/46RY6ucRBFH4xpOPs8uitN7r6FHX2ZuqS8KxcK1h1U2g/CzkRo5zM7jFrSAqhkGAhOeDC6AEf
ZuyvTCw1YT8gQR3RAMG2qxppLD1ciAuG9F/cgctyYK+zHofcWdQal7RdoMAbMjK24tyVR/yAEh5J
4LnGzqBoupf2EJErWONRatPsPNQTNlpgfk1BQl6Xdo+AgjdGCzSsaiv3Mhf4+uJIhCcGVV86q2HZ
IN/IKpJ3E63bd52Y+MA1oy7H17uMmnCgFGe0ZX32DdDHDM4axM1VntH2k+Cdt7c7kB3m97CJqlMh
qktUGnfpIPVdXRl0k8MUOam5mvO0uSBw3FcCtU6Bla9QhQREhR2BVrUZK+NQhu5e5HXwaiWgJ3GB
gBCtwkN9dVZEk3hj/C9fhpFA7rQmw2804IfaGOsmM2rWEHibTWvQC421um/Ll8zM4jukfJfCbMON
6XhMHRpWniCDUNZbxwbucVYx9xzsyFsm6fBDyQ7RVuEGxG/gQJrMLHnGqhlGJH8xTSk2JSGzqLX4
kh7qVmXxh1VkxX4aqeK4pNj2mphdtYcziNhJg0H9iWqJ0MehfbKsKduE0C2R1gTIg8ZAnDm4evGf
VzoWs38udZ5lsx2V2nFuDZt/7EhRnWb4W3oUjy7FwZh5MaaiTh0aOioXbkqPs8vSjzDLvlOJ8WSG
zNfMqinX6TBW28kHAydjl4riOqOynPpoxeTDRv69keUPthnnz1cxI1nGD8KMQxLSJ49mQ2i+eGg1
0L+4Fhl2mDOh/z+3JNNuRcN9+7bOWnULzilthn3oT3wSQTfc6cT/7HX/KFLLew6CfFPwMV/6xMdN
I+N649NAWXLP1Lg4i3Jp9nrECutAyPKMDk2NTDfN0JDvZ7j+zpfAXsbQRZ9n+GToDWpTYww5GrPW
F78qULNmePNKt8r5xUF+53TWESwBcwjPm5F2Bd1XRf4NbvL52SWkbp0GIlxXI0TBvHzo89ahIVOE
L9ZcVbsk4vemxhg/Z/6T611/WszGefR1uvfshgTMiHlT5bO6CRU89DITZ7BhYB+EdYp99OyDrul8
ONZb40o4tuQUn1zkIPs+tK8R7vCZvU59ZNfZYNAJd9mEEQNAi3FTWexyzxqO8lrOBDEK/hRHNyPM
EaAqJdNjS/o1dlxr2xAju4gc7lxR3u2thA3dKGeqeQg2mzTttznF3oKxt38xq8LDbUEqXohTZKvD
GtFAayBfGRP6GoPxGvWgKXK/FNt6kqxx8CrWHUVHAXPxmJvPQoQVAtMevaePPNYvYmfdueEqstBt
zri9EC16wcZHLovQ36UlH1YVE7SS+OzUA8KNvfQtjBErVCStMqxvGI0EIK2L1GMP2/inPnanB47D
ymmSj8FJ5VPhErnrkKR5iOiB36GmQM3dQikZquxD2nfccf3vRgEw1W+5IgM5pHvsmNbVInL07Sy5
AFaDB9ulL2hu32nYyHN1/aqtvCMQu0f0DxZSbRffdN4m6wDay8aNXrPGMO8a0Vj3fmipJforYkAZ
YpPjmGk+Qi951KbCz12w/baTn349vLuVdh/iV+SCwSFsELJDrI6t4iEyPqM21MuWac4xTOndBwoL
2dQ7Gr54oV/sOc0wK7fV2ohTEjmHayyh574aSOZQTXOvTALLRdeJETzk/js22bQwr1SCdIIp2455
vA+c/KUMCnyVIheHUjz3Vk3JU1jRV91nu6o+M8Qp0JI7etMW7ae0Yn2cMibNqkVmNifE2cgwwpPd
Rg9DgDLM6N1NgDOL5bWcXhOf047iKAzb+Us1IuOCtpCvMoc09olV/MREKmEi+bUcM7W0XQVHMnZO
AOeKe3UVexj9mN6Xdv3UtQyvU68iRcDx0vPcgZXwCFVa9NFITWagxw+6+C2PTOfqo4Mrob1sC0de
cLb0ZGaYMvySSVWRa9+r+9gp6TnUn/QpzEsYlN5qjCLif5Jw3ngqdbd2bzeYM+QmClr9vGOoZWH+
8/YGMqOTtsOX2G+NdRns0ritd9U04AZpnOzo4i5fdeyfYNrZ/i4zdLORNWNdHEj9oyw3GRnIa9Ei
nkzzMJrRY/r3o0PjlOyRdJ8FfbvqbMs/2ElWc6Dw/CqJmBciHLqcEUpLWw1PYKvSs6mncWv10yHL
0CrdyubJ+d6mZb1n8455Ykpwx3vxNjcm84LrDj3AtuzijzQe0o1ItTiZlViAU9WrQfnwf4pmGbjk
MhtDNV+GnlGjV1YWDC+bYlaQ6DpL66sC9okn4KuSs7kTyJX2nqRISMjOXCaRGi4yrr7NNIvXwsqu
er3hkRmCx0Hz7rlYsK6LbrikJQKCKrd+plWAtgvjwZs95XfB1TpglxVrmp3UTNpBsnmvKLnzL0Be
SCVMHbEYw67ZudTuv+6U/xd98v+JPpGuNKkJ/v1k6QiL8Hvzt8nSr7/yZ/CJ/QeUDaUIHHGYOZqS
MdGfwyVh/iEcm6attlEf3bYQfwafCIJP+KNAqVoe3+E9/Mndcv/wPEHznDPDxWtvy/8NeEveuGF/
2+3xCyhLtSVdh/AV171udP7SIq5IdU/jAKElCvK9FacCeEknTqodxgNECzCIyBzzqdzKiZXleAPw
2c2VtqiuUMFOabK9ZjSajRul+9trN4zf7Vkf0UL7/WVhZksmJ87u9s3c/xb5UIaGKzFOXsOobs9u
CUh111mAi7Dx//ny7+/dXkvnCZnw72+zqifb0kqOtTKRFoe6GjaRjUepApRiRF/7DKU0eRzkVxr7
G4qQgTqdeJesB31D2DGFBlFp9iScxjgrZ7cq8byR4LbMxHMejDAFbGM1hOx2GTgzB3Ddn33bVVsl
KUFOddbsgObbqzlzxOH20Pjo2CadvlHMIJC0rtF9guO9RwB0O47Kz9lwaGMrRwLkbkRDft+/ouR+
fzmW1re5gf3dzOOdStERopxgoAau9QYblOxv6ec22+oK6r09pA5ajFwTrm3b7Sn1GU0pz/F+RUTF
JixLY5a0rW5PkRGUiKpCJCpBA9A/6he/38btrVFX/utd3b7kfbSbRgwP3jVHq/rvLLvbs9trbYF1
dYCekccAjKqWejEqCwzLWOuKFJX20oVotLYNi+ANrSGgudiLgVDzIKxhJQvCzcZ2JlUgK5n2tamx
YaP/NHrRiHzAiQ7s1SJZwymOEBnjbQaDjcLej9giVyWE9NlK1+N8leM7fbLVXoPibugOUWZtBmUV
uxGDXe8dvApDjIXkf513ECOswgcQ0tDzhTt6YEe1lLTmUdB64mCXDDiKygMEQxr9YZBOtywr+e4R
UHmLCPNvaMzrg9llYid0T1HHV1FR6I3uwvNf0ttu+UC3qJ/bsxtaU5JqPttvxIsZK5erKppDDdRU
unpvufvU69gh+ghdFWemB5jU8wsSIVxSdW8haEPp4egpbEQPAkBlqDG2tqb306syKN4RDZVsnuWh
/PXT5Q3RfPtJu/kxNl/h1yMrtHZ9bPsc3e7B7nx7w9CWwJ7e/ADBPnGK1iOhCQr4e9wOh8qVwwHu
LHQgqklMYQwUM0o36B3kgbgT+1waHmSp3Q6Dk3CTF+V/sXdey62rW3Z+InQhh1sABJgkUoFKNygF
LuSc8fT+wHW6dbyrbZd97aq9uZgkUiTwhznH+EbFEpyEpd+//ZZyFAZG5HdBI0DiYAnbrShJ4MDF
vwXb/c0yvJ2mAUoKsS+0bU9OgDJYO5VFYTPUESSAo95i54QVYTljiwm7jkBRtDVby2AWi82C6dHJ
BNjZOE07W+8jzQ366lmfSKBfBkPfG3APMlh1XtpTCI2K2k/TeNuUkzfJONbbbkTsY+BIxE7SirW+
+w0t02+heXII6Goluq4HOUS/SaWiuKphgjloNkG/gsawzLr1QH6tQR++WS0E6moYyApGim69ifJH
2iBN/ryRRZuQ6rncWJknTOFXOHOAloOFc7UjfHnAT5cOsQ66CAOPwGrL77LJl/j89gQvQfNcscu3
a7f7zFEa8P8k37ezn+CDZo+0jNEAKD/tHl0iErsaaBBros4xMZDZoEgN7Wli5MwGxdrft5RC6K5Z
lP3yTw1g9zZVBqR62SecdgR+60VqZpSrbAivRIIUVVtuEQG52lKQ7HQ7Fv5epVvulL0+bG9cWSkt
P6wiVjapEsAUts70hlDLygtc1ckaVRedXoVh+19SOcTugieL9JDSUGILZZ4tqQJrcftkCeWdVfkw
xpiO8L1ddPlhydnjlenM+II7TcwadgD/NfQWkXiYVMTot9HOjODVrZH3lKniYitKFeXicHwQ8N2N
EaJntaru4lKCVEalC9ZknDosCQDdwVxCbBGHbgPmBopdQw9Th6MUxP1eEMG/3q6x/p1h8HfbvLfw
la+cYOqRzZ59JUfFejOQ+x8wHjisoqpy5vWl0EUx7BnKdU4VaVPGeXYYIzE9VN6a2LPXEG/tp2RN
Lr1dvV0Y651/r8EV2wQ6w2YTkg0/6WiPozmu4K4rgRNmarlTZCU/UEPND1CU80M/IrQrBfS/eUcp
Wi86KCz0RvdT3Se7ICfAIVyZ710Qgc9bAwygRIgiI2zIUeSxZn8sUKzBvC43tWk+FGOzbZZM9vMV
Ga0kbbkzDPSa8joX3O6b9YpQ7IzWeD4yzrfYkX0KvzujEKe9RgIIohPOeD+wqhPJ5cYu1rO7YRKn
7ThOy74XBqz8RKYMgRpAqZ0XbJVauDFTerCy4SDJDLF1CzS9K3k4WNRd6mmTWrIrTVXg6SSAiOjx
+aZyjEx/v6nbzYiFkK8Y0161nLwjQQih3OM0ryOxeg+9jLpJra6pM52S7ckrIdxi3N8uCrMCr4dV
qFdhfMfrsidb1ze3i2K9ZlZ5stPQQ6OnBoz89wFLZ1iAepFdm2lEql+NR1mKGb+6kAwTGdNyIz0m
5QhB0Rg+5Qhnb79WPbLhNQ7Lz7ll8aaMOJ6IfFRsERzypEowQI0n9EGSL1FZczHd7WMUNME0vmRa
JNmB3qPRGF8BV7VwIIJjI1SDDYRhY1rrKS0wvkTIWButfs0H/TkNJlJr8axQCZm/NPQtLegaWD00
4uf4rkNM68sRFFdTlf2MmiEJENZLLsXEh+P+0xXFq2YFF7+OeWchMyuQN9MARrCT4uUFPj72A3Xw
FFJrGaDrFx2OkRNnL0aHUSRnjafMAsZiJEJaEil2vhj34B2PIrExbFSjD6ocFFXojiusn2hpp/ik
C/AjBr4afUJNz4pxm9VK7mVGR69hytyyLdd54LOirgwUsNbQF8qrb2wjkS3RySgW9Ete0LUW4ElS
tA7iEUVgt84+FlPLMuhIVSfRYX8HozVI+w1hV60LJRKgspo/x7KFDDteKxvLJL1QmnOoBv7RVeJ9
rEz47ogu9Iasdpsm0bFW6DOwG1Z/k/4jDaubxOqeETmzw+2H0A9RVnXFsBJhUdtb06JvcgInyrLz
w6HlpJPQ7laEXlCoykJUq7GYf0yt8jbP8HAJhIicir35ZFZULDMCqqePWiujg6w1O2uGPWsZbWlr
hnGSWyJGVTgZR9EKPqkp7NWOcBiDtG7cWDEoxbOe98ljGmNikJUMtlhu7BRzzpxJE6m3IP/XNbgg
RGtMeg62kYWDJ2gagrAuvMgUom0OgsxpCxzgYFd2A+WiQkXgUBa64mUTsvnFiJFYFmTekdQTJ0x5
SUQIfANHwNAyN0dJ7KrC8GH2HYTDSHwZNaqWif44IiraqqX5nmIiZxOj0qrC6tTe6fLQOyqN2w0F
lvGu12vQoYNrVHAWRMXsPGmx3jNzxMTKOx2e+xBAbXyI9I5sYYw9CP4b3P1zdFEJ0MJlJW4Xqj8w
rcpzpwABKemi2+rI06cJRa8GDsPg/zGhzTU31GwBGi6JcSF7ArjVkhxhB7MkpZ+DxjxxFJqBdMKG
hzmMEteY4QI1skZ0o/WDeJqBUB0TRy2N1NcHRPKCuFJpxy2NxtOQlMDN+h5AQI4qWEgDXGh1TM0D
aBdgZZyjmo+cDURQYICPDINzOOJfwvY0gmIqc+1HECq/kvjDkct4SpZsQqt8DafiK4x63jaua6de
BMvu+WKQZUdfpYF02Rj6dwm525fU6Z8DVd+R7bJnSv1bYxEOiC2Y2mOReOBgDVeyMswR+U4qWWjf
7J1VrbNnumXRDxNpwirTBlssrQoC7/aE34vbk35vFrefLMc1HJuOKV1x6PO/D/8/3pfHDRmTVbwG
hnYKqyNQAoRhrDOuNAU1u+X19u0i/q9rt5sjXrJ/PayzZvRkyyBroyBhY2Gxd7vW6Tg/QyBFcEtB
Q7NnuN19u8jXZ/0+9fe+2zVdb1m9/S8f/v01SUlixu3m/IR6Lv97/fbLRUELd3OEjWd9V79P/LcX
+P09tBzW5aKqg2m4/fTtoZKVsx9kHa5K8rmWqn795cD3QUuiRYO1L7vttm9I+NvF73N+7yvndXf/
e/sfz8FCQN1P6N4xDBJJvG4Tfi9+n5vews9/b9+e8w8+fdFXyeL8feZ/+856i9y/1MRR82+/jgph
56Vj8kABFn5MORpnyQxHr5BYaA8rvf/34sbTv92s57leXUeLG9/WWsMtqeL38b+3//vH1HXtdvst
t+enDaFPHWlLo6G6AWty3p0u2jRpgb3dtsIZQJkRePUaCEQnGzFIDZVqjbzR1mCS27Xfi3h1af/e
FOuBIqzRbH/vul2DlkxHG+eOcwsG/3309vP/3X2cMeRt//763+dACHyoKvLERUGR9nSvuWiKq6Dn
IBYqwfRvdbn/X8L8P5UwVaxG/7sSJnm8cVHG/3MR8+8P/auIaRr/wQpFIcwCXZL8K4+3pP9g7a7p
3G3qlqSu8tP/rGDK60Pcr0q6wS9TUe/8WwWTdoXJj6yyeX7j/00FE/7zP4RCFE9lQ0GHT2iBoSmG
9Q+hUKzH6LqlNtqr/aUF4oZviC3r3C6J8zarDV3mnKa6HmP5q41G3TRYYjdmLZrsSuIffar+LHUn
bLUIqwz9zWaDZNYZY3ac7QBvN2stv0fmMggWJGI1P5pyi7sM4Q1xUxjrE+0FU5ApfYfKaDxNtXaE
14OfVTPwChMGxpJIRYgticFZ62fHmuTIz+us8/QaUE+DhHKbLR1L2zaD5/Q2llVNKNqMNEw+Tlkq
boomY5GevFozm5PUDLEvZhVNXE2tiZ/JPoU1aoReU+gLlaYd2yR7MedwOYgKe6UCdymqiE6GJqrP
4duo74WeVRVo1eaMRtmZNToQhrHs8lVQZoxZ5CQrxhLwAJamXj6CBFTOSD2C+4qF9RIMpaPNqwsx
Hu2UmOdXEQ/PigQgL0SJRF/BYGT3mhLvIkJuobZvTPif97eLTpd3Zk3scCqu/BI+jUwe0YZI5TbN
2ecMQoLPO1EEHyY2sPpYeCRRPLnXeD20+YuvSePhRn0kWQAA+AI9XadrZFR4cVQL0ebU90DBRWLx
aEdBxJqvzTjvRNq/m6wVPMOkIaiX00mdcA1m8gJYJJ3OTTbgz1+xfUOJ1GQgjKpNVH9JBaLsEsXa
L24bxFCBZdXYQHR9zkcDr91UHFiRUDdrMBZEOuwlZSwpngFtlqjWFMplEdt+Q6pXvFE1JKJlPiAu
WUy+QeyfWpK/ErRyMsmYcEvcUJNgvImBdKBjqT4IK/kxUlEBDFCbzrpMtgOZAR+BFjHRKIIj9zCF
4zVksC5pJ93CZhRrBEqvV5krz0J7l5bYCxWUfhQ33W6KZdvou/xYTHr294I/TZuj7GmIs2NatUzO
kCeqsDqFcvEeoKIqJygDmrySx0xghmNQbfPajLdmDMJHwX8KI6BH7zd0VJhb0XQ1uXNb7K7YBOs7
LKmPBtRSOVo6RAQU7NHM3mGm9dqQsoXcK+xZhPG5NubwHrXBTkhTTHQEVH6lBYDIIjnmld4+zm3F
qtTKw01suEot0xqQkisYybsikL7UCO5dEEjw+IphONWNdBZA49plMSHUFVfkgkiGYa9jaRen+3DU
rX2BkQwTW4JVRKdG0EnfZo5fUUBbLaZacLcqQQXLwlYp9DP47TiHokS790BzrlSZZMcgG3Zs10sn
ZjdJhRp0r4oGg3hU7WhK6AvzjCY1WygWtxBDmK9H4nzHIYYYK39rTfpc0g31LBFo+dJQ5pgr8zUB
4sHXGaROpJo7M4nA59TLK2FalJkKmqUz/V9xTDyrWOGQJWqcMhVsqURjFM6G4Yc5CVj0Q2dq6HHu
BRNeBRXiCvKVE1oP4lPn8TKUZMouTQXrngopQ2PjmDJSUVmpXHqqX7JSvsjQmtD8dFutxkeL8LOn
RD/pAKmQCYVCc6/kDxOwg6iCmEy3wRlTfbTrEkpwZH410buh6pN31XOZCihJJkIOvILtz7nrilMG
H9FJ2/qNeLhkk5lobLMlLenYSCtZm33QAEDBi3qkNUW0nMUi+1OH41Otg09SgQLWZQmaN3DNYKK6
2U/wgZtk1yvRF5tDiMFq+gXxbseeeKAUPP5BKRiD1S6/aQIDQcJEzMg77XtGTQT8GlILyLzOEgPR
BCROEFJyDksq4kkkqeAFn2Dg/AGPwE+ps+bGkh5RLG3OxJ74tITPmfUcmVTEIqCCFgVQii+BC41y
W3O8zW1/r1ftJc7qj2KKzy3hNHSThXCrC1RAqwXdRmD2Hznplfsq0WxTI01VGXBiD7rBVCUHTow5
J57wxKvRIgJN3HcL0CPc931T/RTXaAzPWZRNe3kW7/VO40SelEOSm3eIKnYQd/AkzApGW428BtJl
HLkSQ98QWe7rpvIqB9lHRrKzY4TzT4Vkshrn97lSKq8elLcwpS7Q1fHrJEr3UdRrvvRWiSMRq01I
UKvKXggQHyjO2BBtTW9f4zI5BD2hy2NIc4XIAfSx7fKEdPxPTy15RbsrQfCgsTEE1CWgSv5TLsSw
d6NlboEvlCerDQ2MNsteGiMDfeibzEr/WBohHzEqB49EZQVzwngSrXsTdKqjy/FwEuZiM1TNz2Kq
6NeStf3Ba1EdId4vHRzK5LgE4zv2PQDyAqiXjC0XoWmf5JGZNUi6q4qEy2wSAdKO4E1WeAq1fVCv
PtyCkTuJteBAvuJ2RHiH44AE7gxVJK4zHuP8qNIce8bMm4z/xK32qWILQQKnXuqVi5qWLQLtQd4R
Rdw41lsiqo/wE1SQMAarC9jVs4DDI7iDXxy6rV6n7si8QSX/UFjLZTZoKljTvGln/WSN5qcmDC+6
WG4C2NMmM5AnI3aG5eao+ejE8vxej4rgVumM3hHfCWJeCHGK9MEyAhtO8mrECd9Zw6xW1BjhZkN+
z4OhuuftscmHp2zRnmaVkR4NRZx2sURhCPQ6oW39fFE5MdyxdkCloHYsFvDkI3Ox2ns6XzE6GJYy
GKqsZsTRtvq2e+EAjR1/8FBcRwXNVz33cANX8ZMuvrWB9ihi/KLNoX7X00NQo89ZdLy9/UpwiFlF
ha0WHXoDzfyiG8eqp5SPkU+KTvPCprILRQwHCkNXIl37nKmUhiiVDUeRok0VA/JQaRVFdf5FDMGp
05Q7sSm+5E77CNuXaQgOciz5hSFvNNCcFCmfg3TbRdplABS+6a3EKfAjoNFwONA9cuEQ+OR3RkPS
2dh8LrOMfXg6W5n6SOgm8pPyR6Yv1NZ0zDppb0Kw6bXqVZpNZY32OIg1csxawGMTI7ZdIn8QFWxq
rNMPcWF+Ff2fLmrBrLYUdyl+A8HIyu8J/3z6rfQLQGTqolJovLVFcNeG2o9uyJB4A+MaZ/fVOAho
kwbitRPwGZlmvdOcDFxF5BMDzlFhxtiOmhASr1CcCTgwHCEwPuKiIrhY710WCHdhpQEgTy3T4VMq
HQTQp0hZnJalHwcsusKvhU7Uoi8PRkM3augueiLszXVdKdbKvvhRFfjoEod13OZeHcWniRB5/qbG
Cw0m0kRWcZALu5IRvBQ0WxAiL87fhCo9L2RX5kWwwRRWEmQioYSmcoAqdDlobfZkJBoOvVC8dNJM
yyFnaJloz/czERSmvmNLDjh2el3ypl8Xp8HWnExc6Ia8nSJZ5S1rEqJdy5dIBqAGM+L6Tyl/kQYM
lLBEjrmYBKcWxQgbQXrNGsHyg0FC8ah+T6ThAPX6sNLuLgmFLyMyHzVpwb4n6U4wQlgJF83NFHU3
VFljtyWioPRJTgXokrr2LDWgXcako78O4aFNJHp0fP2D3iChKnZNykCnxsXsofkk8ph5kHbquGlF
ZLRJS6uCrYkdrG2XW1+oF0gpi+qRiPLbVc3sAadOhHgma9vIDAVaP7dHbrfjuo5cs8+Uv/f9PgB+
M4Jhtv6234vbj/zeNOSIKNE53v7j/n97+duTb2/sH89J0+SgyD1K977osLqsL8QM2/7rKuM+wZe/
L1WTYGMqY8RiPdhrZf9EORNn3fon3S5+G2O/95GO8K9Hb/f1jRKtHSiN/AkkoeZnfnuN27Nu3bR/
/KSq7knuZIBcGzDt2pm5tWeWHIwkK8bI1W69mNudt+fcLrSGSsq0qkda/bmMltD5x8//3hxS+ntk
hUakk60svd9HgEOnPjzI1T5BXM5aooxq+ijYVE3aD9xnDBN9m6xTnJRQFa+d24fpVkmM1vJilE/A
lW5XeyFEQ5a7ee/XY3QU7lr1ntlq0YD8HpLkApcGEVpnQ1ztbHjCzvQ+PihPpT2cYCfhzTuwcoGC
cAGYDQ/jdXllRbrqHb4pM28A4LKS3sfPEt1fNX8ygSL7Ca1ydkEOFe5rcrLuUSEvr/3dVBkP2bN5
VqbF/lagwpXgt4+YswDeo8+0B2rbo9dfOX/Zq/SAgUon/2g6Jz6U5CUZ2/hzZODJNyIiTj+X9rA+
uNp9FyQ0rHH1DrXzcviACEXUMXLZ3lW+2rugdFqn9ZVXhhKMd14GUcmBE/5SPaeHNbQvckd8itSm
4Q4/1bi2mNLuMn+t6z9zDESSP0mTq250c7jPQ+ecncwzIR7AM1O/6z2RRPCQzWxEUkD5GHZe+YhW
ocmOXGpHjCjkPUU7WX7Diz+JhA/O9iSA4gLFa5uC3V4HiBM6Eg5+zTDt2Pfoe4ylEOTsVtiSNbAm
uTtMyUWT7hlHwQClwpYuLFtr9CSinTKrO+ozVB/1eXpMxIvweW5Lr8MptNVaRzlkT/kHA3R2xlu6
LZ3sqXiqHyJHsDVvBfQDxt0aNsE5sQ2c5dPy3gzrNDtTFToBHSwh2Gde3ruWvu8g14YR7l7ED0gc
afzEbpW7ySeOxi0EnDd0wptvNqbh0brrsMi+FfQUPqhAH0OYQQ+vkyOfKPodu8ae9hUkENrKLttD
Owuccw0Od2u6Z+IKuJvm+XpZJi60xHPwgxgYxnK3Vd+DZ3OHttfXz/GdvtN/ii/+xfJ2bV4Rw3zF
F6n2g581C+dVTVwOVXoWm8VebJZffADK1mo5rsgTCvbQXnX3Kp6L19zRz8yK5WhDKNwQJcdm1I0/
gvdv62KeoaQNGy118s1EIEq4t0oXC6qsnSkiET4AordyM9uH1WQgOt6UFyIUPjrB8XD5Ku5HeX8K
H9/oyEguCRQHQ7KlE9QszMuutsWWj1OmJMJABqHsSs7kUEH3pceZRt4lOGr3V+XxMR52gnPtqk3z
VXVIs93khGeFVyfW8PKcuD3hcQcCvtnScuI9TJGfvTeKS/udqYxqTkubbpMObI6Ea/hQnOZNd6xO
eMyXbXoZRxsBHyOOvxxiejb89Zk74erxdiUC7k34Qczif95LQcML97m5GTpqKaREcwZ4NTz6lo83
3C+LW1/4vdhG/Pqa1zbHstOR2E54sjs51Ut7ZIciWy+qT52FWo+zfHOwfd8lx8lDH4IK2o7vyRs/
dU+dwhAyn8y7CagmmQHbaVc7kXdVd80WkS3s6rhzjc3fI+WaOr7lZOxRgcu4zet36jdbEgSfqfkw
fxcQxxLeCqo+jN5gc+6E+4BGoD3ZHDz5ejrzZXKUHeiohfv1w2yvO4mHx0tKBqJlr1RlEPU7gxrH
PswP4l77hrRP/X+3PNDTDrY9OSr6dqp38X10RoVsoVu5g1/2QZEEF/RrvIHG7aUf8Sbdr2koe/Y5
5QMLJj650q9QZucPHhxd4ythlbIR75ZdFB281f0tu/n9R1md5Yf+T9E7fCqN4PUO0DM9cvR8gwkg
vifqhXSW+/gRTUPP2euOzYf8A9xLlF5Y6VLKotEW+9QnFxeBPiIBD7TXtBzx/1jq5/CDcbDo7urO
UyfXsj8WRCqO+ScWT4lifxHqoTuy6gr3Wu2ll8CdXuveNWPuWdXixW4xbCpRJCKfIoqbDudEfi39
RiAdzlG+xmuh7Rbw1vgVoWmBea7vOFhKn09lE+41jqZL9NY/jP5gnPh0lkPtlE4KrfDLdKEFszeS
C9DtXsY2nh5xhDDlCPyZbC2+otZJ3tLBLTR/IXfDzvechdiiJsSQR86ReCMWj8q29fsLIqBij+Of
NCp8z9RrJLT2UOptnp/7hARMfPXjNXFZXq0zxpPyxWTJFFg704GIBAaHMdyVHwjpU42bfAa1Hz7E
TPTe9DWzUhXdqXIp/zBAO+t3T6mm/Mz3i41S1NbEH7IICKrS7yJv2KrrsUdAldC/5P4QrF97zBIv
kR8pXGbPH/TJy8/wIXuiRX0indARr80Tf/D6R98x9EzBLo62nG+7xLSDXeuNBGLed9vB/vs/bPTl
CxLlIdx47WUSXUSLi0ud9d4FcR48FOfyUl7IfYjUbTDafBKITEbSUVO68X72Lfa9bV4X9aSx2PUT
j3eQLr4FwrPetLS3Z6YkAmYSwZdbvob8yszAMPLak1wjOMznI/CQE8c501uwr21xQ7AcMAUn+TH/
6K1HvCdkZeXgcQi1nCu1zwTlMZPyB052/iB9FV6r8qlIX/I13xsM55n1beQOdMOA+lw22slTZ3mL
dor3O5I6Cs9L0Ta1ey73eu27eWcnTrDYuoEDcdPRRg0ell181cCsJDi2SuO+QmA0iC/Rin9cj4H7
9JmN91f3Kl44Ua+RC7Mu3CuH+gPqn8PgyZhB5qXsaF/GYYRiF9peeOg/9X214zR4Cz+DD+Gg7OoD
RlOXAoDpDB5T7L5szzXcMJZ6Z/kTMzYLHSogDiHEt4HJZXByJ+xWkZO9nDvbRFBnA19orOGeL6e9
mJLPR+jMm/VLBLTH35u4z+thWvsDVSO7OpgKGsINo2PrTRpGw132WbBEY6xDl+W1vomTjQSyc3UQ
GAvZNAjIn4mJeVnKD9iXLHi4FPPtnJ/VITuQ0eAKKc4+QnmOA65bxZPyrdE/GaZfjU8Rpd84amxR
pEG9EXVESuoBUI30CJjfufqm7gjbgyv6ms3a8wkb89xgTtsgK5O8ha9c8cLG7j+aU+Ql1rnaGhs/
8KhmuYGHBtPhKH9UYGjZAHUeplMwnsL6K0Pb+V0T74LxcfpR2E1ilrgTYM+Je1LXMKPCUDlLfbVf
aghbL8lS3iOV+uavMj/DpLUnRJAkLBmfGSxa1nsVYqIWHc2zWmUbcYcgk+mKMtVkPFHi1IIjTlJ1
kwr4xr9Bs5A0RIQw20Syjk2imMbgLthaw4fqUkmIOFIYdqQtwpRT4i7qVvlibGM+YSEtGasny+b0
7/nm8ofC5Lv1WK7Ul5Tpd6IwtmOhyol3YuSJUBHu+yuAkQsyacmpVtykyxKUBXU1MHg8gibQHmv9
SD2+0PZADsNh870cIIWgNTJVG2sd+g1cpymlZPmicGozXW10zjG3Kx7kkKUxmSHVtvLUq3oVqi3W
8+voKybLiPfqxHluvIIV3omtPeyomMimM/N+Fpvqip0/SrgYVzrBhiJx0+0plaQNFWibwBpAaPrM
WOGULUHAuKichGAOR38CL8h6Rx4PiHFkKkHlJil2MmerPO0n9URJZclgKHvCY5DchxB579IP4w0g
JijKafD4+IYfQXL/fh6MfRlTSrpRec8+c0JV7vi0s5PAxuPQJrvqiaUL5UcR06xq0/6rBtJp+S5x
1LHHeEn3qEc4n1Eo0nhi7n1Wx60WHlEhwUi+m/fiZug3MH/K9DwdSgc5E99YV+/RVUbiVVCPSbzJ
C/cjFh1B2ogsi+RN4BNlgDWK+fktAfZy35znSzluRtkTy0cSkurU71OXoop4aaEDo37jHeBMJORa
v1Pap1l4CaZ3M4bBsA4uGcrajw4zbWK/dlSYWYJH8C4c+XE5TbFteYblZfWGBcbshz2xpfvlQGYl
x7x2otBo7HtmAZElRkICkFPfBeunx6GEjO1JSJ9p6uwRIJjjTvtC0RaN58wjXQoUHfnpcu+yMZO2
A6aH/EGP9lO1VYLnLPGK1YPvFC4WYKY6hdFMRnGG6rD8atBNAWw02G0p5146sZxhfuwgoJOdeTWv
4+S2lGRhz8x4x/xaRVJNSap8JqiOEcmrNKcOHLHaqHw0J5q04eAnBmObg/hIabwi3afN1sjh1rp5
Auv5D/uEkXH2iVqISmYPUFjRpkdHTvSoUfx24bWKlZ+lXmBtZuFYgPdXN63hFqF/Wg+/rXUq6IZZ
Pu2YlGDp7yp6THarb8vTpX1FNDceeBZhzCNgpZxyfggxfkZHytHEoqK8TFEzBC0qlvkxTzGzsyER
arDGg8Makf+S7KGjmXnhC1gI9GV1gIU7TZmX6/RM3uNMBEdEL5l2ySFiHFQ/cWA3MEbFPVO2JDuV
+jV+ECNlfVX43dnLXJmVsNReyShHOzv3W/EMnJLm11ENmctZxE7Vnsr3fGWwIeGDSvBIJiLRrYzU
ma8SB8h6WbhoHlySyNrqlV28NtImj34CwWbt7uQrLXZHRDdvmjEnMwH47ENqIUxFLJgY65bsYSLU
8pnpgfnJ7k6cN+ZeoYXtQcq1Wb/W1MM91h3dEwp5RnRiou/Dz/SzO35Uu9L+qH6U7fT6vbATe7cE
p/upVEZwW2JTGn/GDEzzHV/Cq8GahkOUxBpepjmzl90SWPiQgGWjxk5llu3dp/CUhO70pPMhfUKs
Pk36Jvlm2QV9iWnMOD6T4yi4WcqASlbt1/DKWFq49QN6bVrsVAwbvx3YGtFNoovMKpXL4pTfpXv+
ILt7IpWE4oHfQEFm+Kbq/pUIHsMNO710X5yKajs+Tj89ue8NhXaw8eKWpGeNYgRHdU0C8QfKN3B4
cE7Ji7LZQ00L7QV8JesHSlWCWyOE8V1sHlP6uefIrclWZSKZnji3eCV27n59YRgrH3qfEy7l/dWh
YzJmHYsnTl7OyMyjV069gDF9YgyyZZZP45ZYQ5rgO+kIB4CjbL5Crf/Jmf8h3W0MqP/7GvSkRy3q
j3hB9lnB3qemYg9n3JXpD4Ev+TV+yB+MQ+kDhodLdnd7P+FwSr7BGR8tj2mvvGORX2EaOgX9qUje
FyzzsscfFcJLs/PcJSqvpITAsnhtmPYXhQWV9Zq8sSc3PAlL/Va+UmASvtJNkENSc/sHecNKhwGy
8MiE5nsopjOHVndipyq9srzUne4dpTKcB8U7wRX+XohwPVErSW2TylPsFfVGZEXLhxPTkHKkbwpH
cUsyx2a1TaDIhOzA8pOtBeGXDLPEeL+3aFNp8DH+CXZ6x6JJs56vxuCFG/kyjR6b9kHZlIVrvpe+
5Jq+gUyddOI1avjU6Kc4/yPZ1isv3gEB4YhmOq5XWUiCx3NAR7kRn/Hlimv1YNGO3Tk07P4RjyeQ
hV3QRDarWVU5l8FWfNepfehn+O/tlQNoF/j8DbLTxg5DVu/Iy25w08/miMS0etYiX/gOKpQaTo5w
YdiEnnUeaOKoTkDlpXbDo154r/W35o/H8Tk6BK/NZWTCZNM52uiMQ9OOHhzyYJ4a47UU8Vs5nzCH
G5tyop17Lny6gSWEC2U8Rbbn1Y2dfgZ/kIJax5LDC7x5YUOJJ+++1hFQwz96ji3X6KjaH6vhbfxk
PuNlPnJfYy3Uvb9Wf/KO5gf1JvZsqvCnammqOulH9vQMsSc8tg+sRvoPnem6BPV+6Ci8wp8stygu
KDN2rGOpDrRXhPZoL02b0LIFn9pVOfjWI2vzQ75hh0lf1O2pYcrv8nvi8UWK6X14P48YR7xZPqR0
dJcjUhHZYzPB9Fw8sRbIP+TZfzbohnGk1g4VEAoYVHoYp0kPpQ6yFjuuSeNnXua2dyRVca8oHwSO
oYlcUGdp78SFWvMmObYpEvBtblyqYDOqZ4za1Ss138pADWNPrEPN9pC/mOTsNo9863cEj1X9IR34
U09Ww0og+yqZCGpqcEkIg4xnG0dxflvV7fpeNI5YBrXli/+oyFhIcNZ/7pXgkCuQvaqLZTxMLXhf
1qF6fB5sZQv94Dmt4Tf/ZLk7CAdeo6fi7wd/ihNH/Te1EUv1p21LFJIBhthlQDuyx1/rIzZunIAU
RAbWwOUXtUTBHkyN7wszhR28U6djCV9Q82DFy26JgmW1FwJnxweNQ7G+BB3lc6d77V75Z624bbVX
67EuHksqzoHm6O+9sGXjdc9x37FYAVfqsHt7HRh+lmrDMoxR48ROwyw+RZLemKpMkFW9O2V3jKi8
DOVrdm2czBGjOsvf2Gu2EAkrMq5da3zhl32xuUS2j4SnP4Xs1ynoygd0xzm7TXt6Fe7/B3vnsdu6
lrbpe+k5fzCHqcQgKlqWLYcJ4bA3c868+n6oqq76u4BGo+eNc2DI3rZELq7whTdwDJU2m6oO4oTG
D0EUmtLIglG18WQUD1KM7BAfWAfkkytqRzZSGmEYiq1ZNCci6LCYGobpPHbA/MR2eyNXr245WY2e
nKdvRmt4I9ZiW4vW7SpaZx+bHnFp8NG/Rj+kLsTF1HLZIGOXbWnl+x9ILA5/ssoOPmL1RoiJnlBM
T6il//jN7jbB2/cGfkdHSO8w0nQ6VejC3ihqsLTORO2Z34anGUDluJM4pd+gdk3fqPoLWwUF0k0g
uannk9pvphisCLpO9vAmjqy0K5AKw9okLyJtSkS04ktrOsKZQY4RlKZWqG4sejin8VV1ZuhjG+Jq
l0WmfHc3sGRHCh411RoCUPOD6D6jLixhKAYnda3BSNSsiBF0nsEdShYkPc4BYCzKTkouPaipDY60
fzMLOt8m1beU3OFbjo4WUIMhLAEZkQxIKdvlnxEBS3Io5TXcJ/67cKMmypbhpdGekhKXxQNCGH78
E1LO+atyKNazR0cCozbCqjHxGFGAKSkpUronSQo+5vGkvBWX1OFs+2DYxOQtIM4i/zap0KS4qkCv
/EbE9iP+TEOfrYGryV+nb96JbUUjYYeHvxCmXqCQTC86Se3WLF2zPCrfkNBkNrjP6Dae42mdgek9
SEgSnOCUpBcDEH4BBuvGriUzMuQWNwiZt/xOJxkJOiQa7hGTkN+vwmPFpP5OEZO7TQcWMsVqkGBn
88QEp9KEGbRTVlQUndV7o/FyQqzUIVFf0xGwG6NjmZvEoqXkielda97y2aPVRjOU/DV94Xcp7NQE
F6kjay7PnacxaDSXnImSEGl1DRbrKSLiqx3+buxtAvQdngVkEiPD1Hi8FV7mGH2U2hvdGdMvrI9S
+NuBjpmx7QHQsqfWjjxwYUG32uHjR+TcKodcexPY+rlmIbCLxpuRkmi8SZzXyROvmQdbNqk14Bcg
EszKgt6vw3NQt2J3WQbSNicSUP62OdqzG4GJit8pxYpyx9VzrbwzLxSJ+Uw9nadbUyDFZJoZWaHc
98oHspMxHhVbyvTCv+bNdvUqhU8oO7wm5SpfxQlblpdEy7bqsKOxXrK8o99q+mVQ+/GDP+dz1nTF
ZqCR+STOUg4MK3fEfcFNRMRvTm1B2XFJ8Hk2tMD45wV4zdrPMYYnzkJGnPFSsZi13ES04eMTBmHu
qdkG1G4MBBA/dyqeIiXKT2Yn76lPV869QNiV4jt3nVFsrNM7ZX++4fKprHdrOIL5CtzU8sROyclH
Si1VHLjrbZKilOss4Zlxr2SDQbpGjjxUznlGVeaiKWhI+JO4jB/vwg3w1Duk8WSkIkFJIixrc/Vc
I4+IXYGpFGjscFehvWU2LcpPC/FZN/mJXPAJQ7kThb8qZfuTGeKbvp7b1EkoVfams05a09Gld+YK
31JylbX1vf/xyXyC1flcgkpaDdIN4hz9cZv0pFI2DRN1dLhQ7hWJXxJZ3hUKFMPPx3PwF7d5QXRj
vQU64+sDDbf8EfeOPSuPkdth0isOV8Ui4l/4FR4HVngRreH1trlbGSsmPE9a2LfrEHCNOP1x/0tl
83bcOX/E9TIJ1oeEKlNvFyDbNusDJAfFMWVt34hze8RIV6Z/x9lDlEShZWv29nwaP/ng4UaXQCBj
QkwH5pzL/0t74w11yjzamcdDXTgla1bVm6FdWBWa6rPkcwX1QUR3ZwrSG5UmsGiDf+Mh8mbrwkBr
mcWg2X1Ns+7FOKjkP9B7YpcFwmfwizx27pDbVPFdtAcUIq+hjO4i1SFnya81MMm1fwAMlOgX+yCW
8laydnkFw9LF74moUHrRswPFEyGlmHBjzvPhAahnASinMxtPSbfNsN82nrifkalEPIiT65HHwO9a
y1pACQCmUH6W1ym1Ql+puBPuMFeBdb6Of7TGAzfKKHMV/B6PQUJlGLVSSgoGhLBTBGJSeeUPIvQt
rCP9OuYHj3KCop97teTxSfTcIzhnMR5RLHWagNZhXFefQdrHVXHZy5HGBssiRSSoPzDJuqf+mQYp
AqXrWoTK9ALTmaoHMtZRTdgCSsejxYZUuOVi2KZge154XB3rWIscIkdEqWHiita2yqWtUfjPi2Wz
nVj9deg+EmBiUO5KxG/UE5A2UXZNfD/kU8fbL+6Mbpjo0xq3FAfEWCo5oeaK2hvPmMscghfWntHe
+JbbXRFcUIfjHXF5gLLxsGkwJxmYt7S51oENDxYQHdkheQLhuOBBtw7/Jneo4BToP5F91q/q5P9j
hNlLISyDqWR8cNUkF8Y3bCwc8z75YN24s1lweCSsRcYHPVwWXLF2nbbNk3qnhsdoIIiJ0ack28xC
MAWGbMuCw4AV7S7KXR4dA0XXWokcsDoZgE8Glh2I7xvNWROpAkO2LaPO36dwZxdcYAg01snBgmw3
VbVxqcn9cn88V6ZlQN9OXeuTY3awvutrwD2RODEZ4z0DS5rHJXH/KyDIAFy0jXQnoJiPa/Kam4KP
RPahyV+X5cDHr5NgoJSJY+zWnODUgTjxVKqcZGU4ZNHFcibLg0Mz4JExzBsMSrceuydKhtT7wQI9
x/o7i9E6RD+gVPPndb4KW955MP1ZxyLlk+yBSUaCSw6skrWV40tq4ZZ7FCdU2IQ3EYznY9mZiGwN
60grjICyocqXXzkzCS2UFiicXTHHCj/WvLYGUYELAPulrdKRsrbaPSJ3YC8H3kWHEfSUPbMo5sOg
XIH01y/U2UByWOZBErCqRgM2uRpZ4LEM1vWjbnHcFWS7An73BKO97JH/s3nUNdbONUmFbdE4B8Ny
Du6MqCifVrlvKveyzQoo2UPkjYVmkQb/YdeY3+u8Vq48Swqt8MZRwtrWMWx3KoWEbJnLyurRLhzW
Si47UEGZFDhXbq3jNs/mnn1Yli12f1L8+myA74dEbm1RZ8yHnaZ6eWenSLKDO1P3TEPuAuosCbRA
oM4CbZyEpOSTdLdOfCs6d4hcC7iesnicLvGgUrDSQGTCSS3HL+EHxArbmPqn3gvWbjIRPnVaxpTw
BgXv5lrhkGtt15nU+yDLFfqnBClQCBGkODQLti1nOnuYGA3RYUbufngfupe160UpIXKimBhhm6EF
wfqj5IQSLNBkhcLeVv2ijGDRpvGQ42Zi8iiYsiD+KUmhcT+fWYEatT6CLAONhW0RvnIYmSWC92sT
bzTRFaUEuR4yc+S3V+Gb7008bONtGL3o3ELl89Q4yRFJQ7BbSJ/hoOfzehf8JuKC67erfQq7q1dE
ByyfeQKTtVsjada9APbzg4oIH2+gKQN9OQaSS2GwzzhOt6XMbKTpP68byHpmZ1TSfHYSAMpLbBeF
y7TptSvLEnB60N5rNvrWrYa9vDKhnS522u6HCU8PJFCuLN0uZrOzmVBR8jxxQ4AdWBUCOrC4fYue
hPg063LlZLNFLP1B0XbhuBNmV6R0juiqgCo4G4ODCr667CjkMNxCcQ2IuNhYHpsRi7V6yj6YMywp
roydaBnWh80vMZnZjNg5eESh6ImZz0Nj58kBregYQNFeAqhlt18AQtigOO8EzefXMZggbyZeRp0F
zFq+LaUL21gfnxoTnDGxORYNeKQxd9bYh7OPYhnfMoYEZ6wWcSJHfaKDo1mU7dcmA4+Vv8pDiDlg
xk9okNkrJQct/k2h3gWwZNr3Gu+tXjYbNfXYQrKlhd8BQDhJqQ4PzP5w3Io9QrU76mmZ8vUMJoCW
DJEYd2/8sMk/URslWSdfXY9vkCeUP0EWZVtthRl0Lag/H6QFxWQO54YKU0BEjsSxIKGFM2EkuW1V
NIoskc3j4Zoa1mgJKXU3MZgWLqpCU9AtGjQdz+iCDbaul3aPQ5UMShjxexyIzwvSVTCFcDXQ0KQL
lWSwc7RaqOeiDlvp6hUHA2Uv9aWCzo8EjAxK5LZQc0T41c+kg0aRozeOmAFzCo9xHzMqGt0CpJZY
bwrn38a7IX5AqBnIMisJuYTtILKJTxaFs2aVwJlRpqxiXYAhzhNpR/V11Eec7YLWgFgxsXN1quIM
0UutmiRSK9fyYZdrLNpvg8TLuAr5VAqnc7TkXm84CXENNmr4jgGa3oydlTmpId0mUyld2OH//PNA
R6QmSM3L40dNiniBpYi3x1vneTrvJio3RZz0yFpN3T5v9W4/1jFD1g/HeBWBSv/1RQ4XgJiP77sI
RaVersytVLNwG7Wq9//NuVZpPU0rOUrGGecATXz+9y8kaMqYs947SlHQBFq/NMOMxuS/v3+8Glqm
X17k/rzyUWNDA8X4eImdKi+FskKar1gOwipNI6TNbE/qhI+pgfEk8N0OgFig/vNqTYRU9s1Dvubx
8nEL//jD9a9Bdq7U6PU+Hz+sUhRDG3KwrqXW0xggIR+f/Pjy8CpOH5fzePn4oQaP2RLpJE4KbKUw
xx+rVznpqnVgH1/G9dv/+NnjHx4/k/topyR67CnGeMyNTHKLIayButSVMyYkclEosAPU90aUERGp
8bvq6G/IYTvaqApoWxnXUmJWbOB0B0GA0muF6nWkMrMAFtPMtbydUBkopr9tJiICKwTfoYZggj7U
+zKwOjxqNBojC5i2hBJaYgwACIYivBQCQBlFXUj9ViJdhNNVVpnYuRktzKZVu6xGQBnvPnMjzONT
1XEgD6K27YusAtM8kxJl52Za2YQmUv7tYGK4M5nfeXtrNAqCWiMVqJxuEMpB+CzOR3f1u/M0uaIR
QpFEbfTrLEtPtTiXnqICfK1HhAkmwhP0WWNPa/B2tyBokRJQnytnV4kQHohVjrRy6J9bcJUVVSsz
zYJTlfc+DsFiLCk04Rps2yccKnKTXMvShl2bjdShKhWjIYhr+cRIh7PbFmh9NH0BYM9AFFRqyMjr
36nH/aRFZGmLfLsTVjTTEyGlW88h1DSQcOgqRLaUkBUKdGUWpB7cGo3Walj1Igfqo5aInMkIIiSX
yDCwG7+XYueDp4/1kQZtQv5cGpgrSAsYpJIqs0mBUB/TgDZR/zmUDFpTY7wX63fFIncocGfZipZO
JDXZQw6jbfqEH9gDzRxA/CubSIne6zkQSCyjEGO2UvWyMkGarHI1KdV2k4KGUZURPGKI50r9Kkwe
0I9aqO2I8TKCaUtCKE19ccpr+SavWRdUCN+khAjUCwatAfLIuqC8xKoZBMMTo/Gj7LliQUgBBQrm
se8m7Sxydhl9tC+mcCGwB+xZRemH0RGNitq3lVjaMew54JBTQm8kDt8kncwQHHPvC/J86KMBzxmx
KA6WMkCUEBvgbFppZ9Ia3ktlgKlUgStb9ncsx+HYNoNyKuTquow9CCkavVBQloNkaO+1rAAlGAQ0
LmKE57C1qE0vk8PwOhaXVtGtN2TuhkVzrFExD7jm+Ulcdn5faZs0qMqDJjQnw0CgK627Tz3UJHcc
a7AqLN5tLRjXXoo59yDr21loxuskIs+JjYFqjvFbVMuIJgbctkRVf2uBcC5EeA6jgRYUXVFszdgA
zJC3BbrH4iEyJM0fQdJiEZ2DVBoh7yX9RxoLdIGWLnUTifN3Vn8NrOZ2YwOxD9rHWRlSeY+I+h7R
U6L/OfjSFB06Rzqe2iEMvfklrw13UCXr2FT1ET5Nd4C3csgC6a8ytxBoKgpnbI30GgAk4Z2laVLi
CQn+giLMo1yq9+Ly3OmQZ9sW05UCcAQ0P98cDFBs8kySVOE32mR6iwN63m/FQPsV8xJ52VL3Ainj
JGja17EpPkcd0/Shlzx0+c7rTIepiz0qbqDy0YjmbzOtYluOI8eMoLyNUFTwf/Am4m/V2iEQsBvj
CkqzDtWmsMB6NMsYHxLOEasbYnsJIHuPZMUraBEYiFHDgK01wxd64i1NLkVXxjgorwYOFgP7lrSP
6i2kYV8ShcUflWK+qlG0SyrtwBTJv7NAPpkF4PUOy1gJBX0D2fqtPtJZG1vKhlHzgQjmDjMnAe9p
YBrCSpCspiV0FbN9ncVs8hWUq2seDSVH0N9hZG3nXvmjjeQ3MK6QYrGIiiRpPk/0d8cwIRHCieai
qcob4igtlY8l9ptYISYsKUQ1c0dOuKrzVCl4s2aY/FLCyKWM6CILLkRYxS4VaDrIi9xm+K/7OVRH
Lw6sCNX3otgvxoBkXXns40q59nXyEkhW7bIZp76cvCJ4JZ67oMJ9ZVEOMv0sPY3ll24eaOoAxWob
PJ5H43Oard9p7uNdPsZ/Z3SugKhHr6UdQjn1S/NTiJfhaFXlKajnzEsgHcMeEL+yFSIhBvSzzKo5
ilWFs5EU3Qt9IM+jkzFn0kkSFrZNcxhdITUiR8qrO7MUjUUBV568Iz0fRuJmS8ucuBXoAobaTRUa
J1s0HX+v6k8yBceklRXgtHm2XSrCznKM0b8k28UvguK/ShsIBTAdJ83hpUvk1g9h6NB4WEskcIfD
JolPcVrjf5L/bQ0JfoD0E0BShwQ6jn6rxKmj6fJbl4ejE6na5I1Dpbu5Mfi1NnPUqrLuaiPpkdGo
KBpnd2lQwGi081UwQppiyrA4OYZJVlmiOSVb3VGeFGJbtpYegSN3FOX+KFf50zguH1PZXdAVpUaQ
TspuEYejGlehh/bbQA16vKlUDbGp3zJ4pSfIeYw4W2jYhq4VlDpnIC6CAjNaxgxpGjJSC6HZdxqE
JLRaOWw7OXuB/nPBbPOIcOFZwODdMRZ8H1QC+rqqa05UsPNSQgUlEYpfDLCcDJVy4nf1KxDhPjPZ
nwtVolRumH5MhL7LQ2AdetQfhdl6lqAhh0Vj0TIxCwDcmLe1ya4a2lf8itjaBaqKkk6ytYTmT7wQ
bZYmjmk1ooZpI4e+LlLSTAsD6a3RmS03RdGTqhVQEwTAkUDsqM2ZNWtGlHpPNUpQ5slwgvU4pcVf
iPubnrH4qlDYbgYTcZ4AUdSB+9dhvCyLFZ/m6GJqOdiG/mNWJ8Cs6AcK8mFekkNXNxOqZ5MIbvg3
1HQC87Dp7pGAghR49NRqazdIht94VoObRWcJJwz0oxC+OIXh8BO2RuAJvqJVOxRZdYiAE2WApfRr
XAY2qYQ1bZOrVy1tf6QOs12ZcKM2KYI35vIeBwAxaljC1Yy8WPhptK2jhrixaNJAu1kKOIKW9CxN
p1mJo2OPQpRgJoo7ShYNQoMkhzS8KzUSXvzDtlNZImQaGR9NbOEM0n9w4Dzr+FVtylVRovJG1qmD
qJJ2rHAERvIeGcdirTGJ5Sq5WvoJOLg5m7hJGYKvRoEe3WLag60C/1mvnaY+arG8XIy4r08IE1DW
nwlYqBCYEeJjSOpdFCSgjujrHbQJIk4aIRY2JkvA3pR+m2WQHPGJAx2UIF+la5RcJw2Fh1Esd6Nh
R7JNjqQdpEloXWOW3hQ9vSxoEp6krEEhvuKcNEFvJhDSZZktZ5op7s2F9ZTqPEqEIlZ7OmWD1gF9
TnGsbF26UjHrsrwloahzZAKKU6G2CRXwjlqdjmNVFrb7ZBjqewts0a3or6Pu8KzrDeULdfVHzgjo
BpEufS0VlIYbtYC8V966pCcd1iDcwejCXV2WfdWyntpajHd90q5xYkHlzGiHF1LTymuhYQMH5tvc
zDonS7XP2QLuFqnNARsXFocqfTZqfclLZdXXWrrtunj0dHZIHhlcTVdXTC4hqZC7hT7Nrtrh81XH
hBECO1PWN/ZYUgcJEvWzJPZ1kB//kzcFPXtxzIGENNEhrneGxSKt8Jd3RoUJHtCuzcZe8oMhN/E9
wShRZ5tEOB7FXBOubNC+KIilY5RFZbeUy10ZrzQEAJ+FpEmHKVjOojhIOxlxiB35tDIua1QAdD0N
RXdSF+CMAMJIqPdS2qRXLCASL+pprqcrLbIsURJD9E45ikHqSagMUjWL8e3SJl8foR+ZRp9tTNQQ
UFAcIs6rlJoUulGqtCiEJ56pYCwJEzq8m9rqIppiCZaU0nv4nhlQ8BOCels38I1rLcop9Vhw5sli
cJ6NdOUL0D5BtfBVFKmL6KokPVUmZFiV0GajhvniTK0JU15BC0I1QhcYYOJVwVJguF4e4DH+qWcj
3ltLGVM5aT97vfIXAd+VvMtGdymlfdCA3EZUD6FbymhFyM2KZnhBKo5G/sL+jEEGMESRejVyU4C0
wGYIiai5ZdG+C0I8c/QOFjFL0vjNDBydLIKSUwzqv1u6/Wp02HZnAb+xkykmF1kdhRfSXYWz82dp
2nqrtocB0e6tZtJr7IXnsjD8AFkt8ge6mli7eknW0UUvjDPJkF2kys+YRjq4Zjz+EjXHtBqF+iDv
3odgulN20EifTHY5rd2hBVZDoLCqI3q3Iw0JfCRI7jHlbNhbcKpp6fQLjRh4aY3VT5bxOKE0e8Ky
+uaMq6m4IQ77uVUATob0DHtC5yIDGSopsE+kMfeNvFOe1HHwB8ojQxjEJ/w5gbZbdX1mfrKd4gBr
JxpOtMRphNu68CvDLDiYUvw+xRyrYsRqZLawoAlhoQ/hnd1IOCgBe20lttFZD/VNFaomv9B8lCjw
Od3cfIqj1tBUjFmi6LFq0fIuxeJrlNAqXAba8qY1BsD/afUHM1aYQlF/RnEtOcoU0qQEa95WwP+j
mu5HFA2kXfhqTLFyE4xx8ERrxjEeXyHzewyBX89ovjoxslgED03mNNEV7fP7ssxQyCwKwH2Zn4u2
fV2iAl/gMLxl2ls7DD9Tghw0gjzipqLMgdpgjFwutVu5FfftlMMOAUEilRN4BXM/mOkpao6KJH42
C5IMuWIdDNQGMDzUTbC3w3Nr5cM1Fcc/ygiNxNRghQyxpW1aI01vWpxhyXSvylL7XdRbEafXfGpq
vy8W2kDJtDad6QS1FuXWVD1NHEgO1ai/Q20Nu86il4duzcBJv1geCkro9UogGtFv+RIWOguSPjrD
DPdMAMPnSOkbG9bg9hhNgO9gf6+G+Ccus9/KCGuquvVTIwX9sQBLOXCqGov5a7Wi5OirNEjcLfev
3sTUTOwFx8oZJHQrSq9W0CmXnSaL5SepGXZGmpPTjJ1bsINve2nCJCtUfOwbCfij05Jj7mINBq2L
atlNqGtsp3mGdoAfG2U3P8dXzVZWYuLYUMSYu4qCeF/b0bgQTMnVBY4vrYuatRvV6nthWX+UXCjd
pG+/C50nLiPH6s2LflEyiYp0YritQFRkkNtVJlQabNZYFEUNRR/A+KSiBGLB2+Kps3zUyG4nA6xH
isTvNOAcobA8N0I6B+fBqn5j2pRdl//VgjEEIQ8HtQHAzE6D5c6XkAMnksJlduaMPnJMM05Qdbo0
zXchwYIKTHdu69Jv1JLtVSWVC4borW/b92lYlkumPVk5TOMUEVoPzY8C7CKiSoJAxNxSS7d4DyFr
rx0adm40tv3/96r4g0xoN/9fhd4MCWm0/7NXhf/7FZX/m1UF/nX8xT9V3kg1/0tUFf6TVEXUOdH+
x7+sKiTjv2RFkXCrwATXQAHuf8m8WatRhSWiDGcQ7z3sLf4p86ZKGFVoli7KymquhXn6/4vMG77p
/+nVtb6FyHXhhy6pkmL+h1FFKgV1rxmBfpZmvAFSjuIR9Z5/KoJXcaZAt4rkbv/4UsUoqulh9Kyv
jgIZcsmy83j5+ELYakATbc1tj2Xs/vFlESLErNcvj29LvDMRNAOom41yvFP+paWO1mfz3wTVH//Q
C0XuhUFzKFLyfWY+ApAPg4fHK/nhlqE2ZgUDLKi3D1HxKjGoiz9eBrUMGmXAHV0t35YawFgkNLlT
hw3UCs3c6WX0FKjW5Fh0NCnAYTYd5Ra9GJWs3Kh4G3Xtl2B+PbqdmZ841LbFtMoIEEW6SteLdl8g
DllZht/O6beFNxSgtXrYR7ra7x8SkcKAR24tt0+Cxo+aruj3qoCOLobOFSo1wIoEg2sKE/O1ny3f
oAsXkxygEr4AAGg1LKZWN5BpsVCgeLxsm5aXD011BV49taxm97hOYfWMeLxCGJeAo3PrLFz2jy/I
aUSeOKIXMqASHzfz7qEPn64AwSnc1xzyu0nGO6zSB1eiENV9JTFECiIIjIMMPH/HbRWMyKiGa/sP
7SM1VG95Htd2itH3w1WgX3UVEL2mJofZ7eZhN/LvL1TO6UKtUhCPLxzfxZ6QN7mi8Ne7D/XKxxdK
lBVS86vP8dqPebyS8VfZ4ZYIMjIv9o8rf3wx1m8fPxMWCjZTzm6aYBYOoWA1OEgS8OapJwu7B/1T
WomWRliubdv6qhypBGGIUL/K2o2O7PRLUQPAPw2ikrNJXFvhA40newDd7cJI2nJ40x6cv1Zfd4QO
kJDp+2deYQhtARe/g0MDW9GiSC1eumFFg7uBjv3sIZWw8toU7+lfCRZ481aeaECT7SuI4aV4dIFm
BI++XJTppla/pQZOf9eoEKVSkCLoFZJ/dHvCmXFbH1AIpcJPPidvpd08QE4lPgIHQT8eNANaPygD
b9CcL0B6Ggdd9BH/obuADJPQ2ETkhnoEITIwCwtH/5M8wSiEBsqBDrsLYDEQ0gJ5AyVx9Ts4FRlY
twQcYEPzFYRHP9kANbLRS4glSZohvdC7hA+ywsbhnhp0EM8VBJtf3A4YvsvwEl/1O+LFFnDhY3cD
0cFIGDbc3IW6Qg2P3Unl02xigLtBpuJKjNc+8/PqY9oYzlfqw9Q7CGfQyXRFq48evAi8f3VbIGYw
IcVHtLwVHVhyQMHVfatzJntz/ARMEzgwxB19MzY/4HtB3PKZeuqXwNB/RBPFjmcSGka3kynabMA5
iF8kC7R78bVpz/D/GxWO7CaU90hb9M8KYlFPMADfaA5LGnvIhsIE3STQ9eKGuK26IU9IAww4iAPe
nkKiztp8rtDdKjcVSgQIReT2KDrZTT+Cne3eim/jtbhbwGEBzhCHGf1h7ezT6t1BHhN4itDfAg+o
CoaQJjvS8GOsjfBX04tPGUWAp7mGnAvnyjZflKPwDqKDm2Haql/qn+kFGEB4WBm1nU+JH3U8+sGD
bGe/EApD2NCBl/wgLyCufFc7P8kKO8VOvacH8HtAeIFQl7fhWN+nJ/kT//bmfeX3WbDSN8PRrM6r
IvVfPdury5ZKsEUqUNBEc+EpkjvWxgEwJbjP8LM5OLEv6k75gtVgzJNA0tPuQYbnjuR0FIft5a+1
z7YDHEec6xwDvLD+1/qJXpRD+0f9VfbaV/xrXdl35tbRbyEykRSe4Y++Bhn2yAA4sMs8VE9UTEAW
SG8BxgBbC1SvMyJKYW3US7GjNXmByVVxHEBNQpngS/4CUVJmO1glS47VphP9wiwG6V3Zv8Oph/10
qpDRflOPEWlm7g4ny9YdObfJ8UF/wVWjloSAS3aiJqnDKzjQ73qpEYhCOZI9YwWJmH8LQDd3Kr5F
5yjde6t8sHcE88bEaUP/xV0xM57BN/CCym3iy18zdM89mCSOnoy3m0ou1mkQ+oZukPx2oQejF2bk
rnxGdYUxb78W2MvSd/mHEl4I0mAHvgk018AW1cDon1/pCoUbtsXRgxzij+7E/QOteI0/Flqbbumx
W46fQ+IufgVeEJAoOtUezzICXBJQZvCrF3Q+AjS6dtmT8FND5cg2o4CI3J61V7xMyL+wEoG3gIA/
9vdg8RGAE2ewArYluCb3AT6AxJv283SgswZXsOCgY9/BefUlYVI2dig4Ib6voPc3+KEg+aJ0npjs
0sDRryzva35KvqNka/2Ezx3yRRdDZQNR/lBoW+UuInAu03s5vCb1KZU86yZAn6VjV6J/v016EHNH
Q/hs0XWXJheTwuZHunXvAQAOlC6ekL4ZQju8jyLNlbuGLHpFiQRajgrRGpjiHUNdUby2OESJf6Oe
27fDaMvmEedOoB50LBKyP3myg5akIEd7nd7RzjKhiyGPdVtuwfApQzxik2X11jOUXZwq0OoBjU6Z
D2FVPX/iPdTQAifrpL3LZmHAw002IYgTaF/WprV4MnYWfEbDmwoSI9kH8IL+Zj7/QTCAX0AdEDz5
RvSIzfbRTzhD/H7ByP0aZu+khfK54HK77XIa/W3w3uxzgBgcfeilueillkjJhT+DfqTllOY++qBx
D0XUlXNK47SIHSl6KhvkTBypOw2jx+U1FOJmO14l5U8pZPoLFyv1fmeDHQ83ODL7SGhTxgbC1V7p
rdIJP6Qf1l7ZJ8/6Yd6pZ+WyXIJXc8+MphB+EN6NDt1DJjclRXFbvXMJ1BCa9iJQDaC1r5yrNrPp
UkvBbojPxdpLtVVtvwLnnjNnfCldzVZcss7Ml6gXVk6B4kl3Tid8104Ixc2HwkndO7k5T1D7laIf
FfUt9MuEjYJOTmmriHU2hF+0ykM8CuODjgc1RLcDqsX1d4cvBDg9oSKI3E0oJgH+TwC4Arri+KTQ
+7KUoLZP0rAb4FpnJx0ZJVK0ygmzK0qkIdIUWBoyu57ZiF7Xt0K64gL33yS63eAZ/Qc5m+ZVeFJr
T4J6zNGrb3lKAYj9P+T9QGR4GcHjmz2KLhWMB8jANe4DNi10AUUWeNG1kygHK73TzZRXU4dNCH7t
R32rTtZHbm6grMs4InioLaKJewYwRE3lra5sLulZPgwURY60/b/VN8y6jhnysDaiyKgR/hUMuzmH
lg9y0OugNHug/zzFKT67q+AN18UJnwRpDxjvMh6Uj3p31ZFL+NN8TuduccxLxXuAIDuouwKVYDsC
CD6eKFa/w/AMXhqEMOCzHBijGnAEbUYcy2+I4rWBTfUzppw5+gXU8PSuPNHQoVDcyzh522Oxof39
bX2IpMlvA5j0V8h6wxWzEWATt/lArMRVeMTs2uz1Os31TbanzY10xVU9ZNf5bXxrXhl/PizuD9UV
xFJz5uAYJmdb+u3L+KLDRDrMFchdt5vAJJwRD7tLr8ufaHIUunXFaXlt9qQBFL871qDshD/9U/Wl
ug2KPiDzZOaQLcp0v0EZ7KLn3g9vwovxy8RpPOlV7N4soOd3ScEViWgbGXhwdW/mgiwHal3b4Yu6
lnRHvI46U93tmuF5jLCa9WCL1fjwurQmUnjZw+aIRzGNBCCc6FEUn8l1rTGibdY72a4X8S+CQwA2
1ukHjCw2CAiOOZ1zV/nK0DRUNtKX09aX8pdz2gI2lLvKHc+3yCt/qbR53bnvKAii+vRKVlVfulfx
m+q+9W66seimhSsReqI2AFMKIPTi5iPR7dPw3Dw38kmKt8OzUsJc8dOPlVsHV+tQP83Ufyy3vqU/
3HytOOOFD0AXEkc1K97XT/IAapbaBiyp7WCcZXqU8R7QTHsBVsevlrpTSbviWYWpYGwLAJCizYRP
Pmc0Qc7pJXjjiv4nXee12zoSZdEvIsAcXiVSVLSSFawXwuky58yvn0X3APM0QKPhKyeZLFadsPc6
7YhiAI2kf+xyvCJ2BJdssK1/GuG5sOVvKdRz3LtVeDWKryFdtz8l85/7Z4L0WrHbzTitiCakI+7+
HLPPQt33kzIrrhVizgCc9oJJBapNWmZuNbREWwX91rZoN1TETeY98D8jyKytQAnVNKuXp1Aj6gKr
3U4gtf/76O+1v//5Kp+1wL5TgK8woTR5vStALSgNTqmqpl/6H6ZOnUdj/AHq/j7qpYHcb34tpR6E
3HCm2CW0Xdw46XaDJYbAhOdPD5rSZOv/97spu7a2pjPyiM6CEZlQHAV6fGAx5IxIkeLk3Gokz6Ru
l29lk/Q4VLjUVlijfx63WcdoQpW5dfU87MLKSo79vw+VQii3YwJBVT5Bk8obu2HKyW/+G8q7mMf/
QIqGTQyBOP21CoWSi4k172bcTosikN/KkwwaRwUthOFpV60VeJDGlrZ99gWR1NyT8WDaFhDKLEL8
+h8aJ8VSNva5jBPAxgZJMnnoEAkhKce0ALcJH4kOKatbGEv5ql+VwyitIOwK5kpDcSsuZLAyv9lj
PAlOQyxqYSUl1neKhxksvD1+sUM7u2EZxLTjr3+jigqnClYXJb3zGNjtSv1oD+WLrJMKnTmP1rHp
DuNaJx4rAMA9ysjWP/yteJJe+rX5Ekbb/8XyyIVWsUVDf8Abwb1HdZ5oDk1F+bf7iU4kqUVy0aA6
aeeBRAsCWXDRsD7jQMxWEC+pPifLYt/sEadOPIX/BHnZPOP1+BuspNcsafswzqo98wqw6L9FPwTF
ZHo9VfWP+jd/Ib2CjIb6NDBcCQgIHl2Cy4BvwziHtYHYTb5X1w6CFQcSqCZ2Vzx4uP/aM4AcaLbE
w4fU6ZkHbgcrbncBnOo04upca+dm6x960J1vTP/BopHNg3g40xbiTw+GgPk09JmOTbQedvw24H1l
Q0/fGTNkQjOHbLqUdv30VgXuV4ZYyTiYC5oISxDYyOD2rMoCLekXdtK5tv0IuJzQ2R6C8z0sB/ax
cO+9IzQDOqbPTI/44EFRdGCsbJU1bFMQL63bzBA09YefWipLaGvZutlhsLco0y6EaxM4OMjjNS9c
hAuu//igItubufUX8mc0Hp0j7SQ2lmt0xM6JmBfzIvgSnETqR42H4YITlLWCkk/9wev/oP8kcaph
viRzlGcUCQg4Gvi2uvV3qgNvDlk9XR+3vMCMKMIVy8jERAtEoF8qrgI+XllaBxG5CYys9hYdUXYZ
jxIKG4Pqk2OOLzIuF0pujz+wHM5e5xh4bm8Nblt6MVxzp/sCJ4D7OHgASxRPeujIPyrJNxkVuDNW
MByxlPlxC++K/BjiBHejdHFywRTCsoncIL4VsC8OZC+zgRD6xEvF9UgiELMH53ACNtKF4BzSm1P7
Nre9QH3GQGZIQQyxp7bFKOy1CpgG6hLsJeaZqpeW8hMHJ5J7sgfpDPrGuzJONfqcjUfL1PyHnl8R
DgzSEsjdvwn+SE91t9jMxTLsaYjoA0cjQ4E6RcWAGgEKyLv4z0RltSePFNHqv6a9130GqMgR1XNO
1LwJV4edRljKUVqv2k/tC2QT8gCKHox7xP5Oi9a/Zsm79liJ92FTHHEBIj4XmV8GXUa0oSpgJwDs
0lEHe2QfKOD9aUbWFFiISgencGFLu1H9q7dA13zNq+hl/lJFgMB1ZWGAOOIxpADEDW/PVAWEJ8m3
9sUiCZ6oCAZ8Yi+6cBBnxnOavOHDgnITPdtftrjgo0CbD58mIVbbdaeaZiUxFRbkQsayyibJ+6I4
sdHPvY51fRWd+hdj/yhl0MeijjVqD5xZgrGY0Q+/SeXUrxGgAxetP8ChmDi+cXWHsO1q6l/Jin5y
+jK3YkAX1xUo+/jhtj/gFrENu/6iryGy1A8Kss075lE3OuKMhGkzPdKXdRm1N/y62DklCdbrOYnf
PXamB45yzJ9d5fp0Zoa5zMIWOnu+8a6CVXL8PapM+YpsFnTqBRfTnDhQdKBOADQRVd6jO+VbbPZX
vBDcznwxnSlrLQdoCeWy+onPPCS+gquPg/MwKWv4FXhL02BrhSt2aMWub7JD9kIlbY0qfbxBUwvY
2Ir+TtWLk2gGjEDt6B2OnOoLmsIbFbRwpzx4dsFgjIfiqJ/GU24h21nAZcqQVS7YnXUAL4rNapp/
3DksLtzHst+Mt3mniJbBlTvPIyc8GENsnkPoLOywiKyKL04NbMUR1BaFaUTYSeNdfosP/ckAnoUh
JvFt8XfA3jnzX3fCF15ORkKIwXoM0OitTCqh4WoA/E4YYZ1m6hVsZIbDdZtc+P273twYNA/njk3A
/LBFkf6iC9YT9R5Acbc4YqDHb47Fms3HwoJCEJKvwdtgh8Zfqqv4k2A+jS4lLPOXo9bsYS26Al3M
aMcJxS7Kwgr7A7APLJrNe3+RfyFuzqPQZpthin24W1G7wyqIGMnTaPM5/EJoCOBeLc7X2VM+zzsI
3vLNRO6Pb6/lsV5kn0jmaBp7z5rF+Bxf/YEnjQ0biwgjfeltz1Ta6CZqO5rdyabaKIxsADLJcspn
rALXSlBuRAu94Uxrnlrsa5GrChfwX9ZFIb+dMWC7XL3W/ZrnQs/3Cf7enfLSBsfI7CQFc7UpW3AF
bjmszPTYshp/Qof0eKXFK8l34hS/7bs+OpjXRlQvtVMh7QTrCWZr/pvZWaDccO8O04w5m5E3a+0L
TAHFT2641x0gG/nGKQ6342zXJqvk2MbMznBaRhmgoejx6TmYE+aFos4whAZsEhsMYIO2R383W3dD
8mRvCcbEemP7XfSOfofewmhKU97Ndkr6P79SfbXMVQ20tX0T/7hnsykcclh+roE3AjIMNYwqtvJQ
b/4ZD9QPvWXjrdt1DaXNAUIJUZsPFIppIZZvS9+MfdjVQF/yDawmntH/ALU55DY49QvxhvN7QEnC
knj0v8ReEAYamkPLhqrPZXYPH6WvETeZD6Bh4FIQzp2bd5jl5p1eKToI3/bONRvJXI6OyRaRVhX2
qr/UN32bfsYX0cF9lts68FWasn8Ffahe0kNb9f+sau2jgl4xoWelZBth+J6RHK4P7o7tFwd0euOQ
nNSVeOXCYpnl2a1/icURv8ANrwo6AweBlvpiZh2oW/NQPCVwn/8QDcPrm8xb08BZVJam6FKxibmH
Sw941TrjJXUurIqULOnL/0sB7YUvw6DjRrSHo7kq7BLf/w25/D3lCSDA6zn4Vmm2lrRlusvkhf4v
YAe2FsBgRWQDDnVg6phQ5OTtsJf/setiNmBgtHD0d6yy5pr9qMDfF1llo1HwFsV+PDeG4/1iM2IH
1wv07Ms42k40P1Al2OM2OpUXf81q/eZNeuWqbvYUS4viyE0ut95GJXRztfgALCF8mffyTXWGXQjV
Ba0B9iVFZnlS1Gn/cSxbyTJ5l2cShbYDpEU7YS8dtenEzCI+i5XPJji/sEdVylqe0YorIUfvNYcZ
ALd9cx8U5D0rmCZivie1676sLx5OeBbdg8Ui/zAmh+sHsaO/e0CleHrr2/AYgSjAauLy/byS92lf
XRETB1uAG6CQ5Xf00UTYG/Vj+oI6VLvjDf5D+uJc0tRj0r4F4zcHDeG/t1deHmoDfWd+E50gls0y
lwkpwSUlfHjXzgUFnWvM1ADG7bDc9vK7wZp8dOv2FwMpSdkxPgxn8YnQJd8kQAD3zDoyHKDbpHuA
/TDVNGhgCPY3hWMd/BM0xWA9OOoRXWtPVhPdgYE4xSLf42JcY2E4WbthPVz6p+Sae0RABcnS29jM
kQM0HKJ4qCgr7ka18CBuJg7RBfxX6YspSN2VPRLBCVCR5EuqlmO3JnzHNiPONWezXKASJiGB4mJA
Ti4RESFfXIZ7zbVcygT9u4hqdLBFRo+atmKCUWAcO0Z8wLG7cVUhUcFCam7yZGXCLVxkM11Tz5b8
glgBxGBDIJaPIHLXrQF98VawsaKDm6sNIPeWgrxOJIcAET/Pt7RFYvvq3zuYp70tP/H+29x0ImYw
CHjwsyNZH4HpJVeW0guQG+hlMr4dDYENiYVxYw6xdWCMQ7BJxCV1volnBBjaB6I7n03fB7DksHaE
T2/dP4d/kMaRyAqH8ik0q/a7uXvIyPHWn1GPgsdDma7dzZ34ReFK6xz1IWwryQ0uw71n4GizonSR
/yDvBe87V/MR6RfiulG2+rSKpoUMsohCU80NdwqdcghmGLRLM3evgPHNaDB875RTXlqwFPfUfUaA
CnvFMVzzWj59Kkq0oAjGjdFJKcZQJrmo8avjLwo3/TPsrxqjWUcGWlMvtOU9lfTvdY1B9dxcuG2l
t1h2CYW3RYuuTYJLgVZ0oa8Z0CH8IFL7p9xpeni+k/quRotNWocnZUIRatcsi6Xfoqe91a2LO2di
5ZMGJ0sJ9TGdvZED2hZcdd3HSxHiSobVfUlF8btYwB96MkUYHwvSJVWer39Y2chxB9TMduARaUDj
Je0kxRuPyVuDZpkH5mR+99WaLyYvSEZ8kE58YNdOyHbI936QZPJQ01s8gcXbQQ9H4LMqtikPD6Ey
B4l/0Bxmd3+2d+2r2Uf4wVPb/2SGbcJ8COj///Jxkf5rPsxhPqjo9eluva13wYEeq/9PeY9c673e
wvEn4R9f6r8BalwI633ujQZLLGiaOfOPmU9z8YTTRNoP3xMAubetRIZuMLh6EbTb4ellu4EpwDoP
04LNOmqBlWzNeAswR1P3mO5o0oHrTiAsQEYdF+F8Zt2kL1C/mbmWLJempeK7nmEj8mWI41Q/1XiD
UxtFIW0igPCtC4xRnuMIeqLMyWuXcIrKi0pQrs2/1Xoq3ZauaeqvEKfVAhDDRT3Y5ifBsfemw2cE
H7dhOJ2DmIgOFq1vHoDv7COltibY7JaZddY0l+HQqE6vkrUaTQKYBbAR5mpzZNnxOv1sqJ5DOxPt
mG5wAtOPpiFF6RmJS+JSOrCdAAmvKpKvg/+S2ceI7h25psPF3SMCjs8hRAhpfgcTAF/wdVwcSV6g
luI4g4wUHCMNH84GphYHorHsqMS4bNkzlonIOHoSLafFPsOKNuVrYjTr07ilyjK7xz++7rDU0z0E
HceEhM/bBgAGURxy/3nY+2+0T5v3CPAAjifL7d7J4WkoWh9Vz8rghz9KuFUUoZi9UDjCb/9tfsyI
QAglHEjwJQg2XgjCOL454VBpz2o+mETqL0QPQpyNMTvbAfsEUNM2nrcH5Ku72hO6orUAqgneXopX
9PrRGoeZ01R2Nq5YtPNezc0n7H23ywo1NLRGesKGtGi+OUAVcNAQUkH2gLNHfH5IcV3cIQodBbYj
mc7URGyDZwyiRcRQbQwt5GE8aaxrYRHcwlV9jc0FUr4YHwlK21dSLMtTccvztSGsaS7QcZAianYr
C45tdBr7u8Wg+5zYmY2CYIO3smq/Yuo8rk55x6YtyFoHEXoYD9mGSTRrSkesBSI7YCc36rIYvAoC
pqtxQkqnHeUtxyMEi1W1qh+4cQs4O0yYvMnSsoqo2+5DisYxZakOXsBiuvr36YojsVVeoblqeIO0
IWhlrU3q5KljoEJmjPk8SIK3pm98WHOV0yM+CV76m+6At+ZKRcvqCXWriG4QK1Un/BxAei89/lPW
I3Sr8UTDnIZRz/QlzKM2QVwHuNJhXh1t4zuVC4c21rOlTXljNN4mPZbvyYVD3UJFvhNsKBE/NIwi
8tFqoWxoOEAEWcdXUT1G2/6oMzXEWya/3kN8IDpNCLw35UfmRlu8+hi8Fgp6ykXzov5fbHMBreRS
3lWvzPEcYdPcwit/DpQ4iVk2/PRgEyIwYLvWlsHBPw6HzJUhBFJUmjt0YcBQd1YwwVf1zqM5vLPI
2PDkcqVdlafJxn0cUCdurGapyPsu/xApYdx1ijENTnoHAS/QZzFaGrDcqN38ZsqugiBETYheGUc0
155wB0bpuMYYkTT0XBjN7mhsLz2ImVUOkc3cGMVB8u3AwA7oBmAwGQU50MtYoSJLvZUes/oBGsz9
hwGZeYtB3bHiR4KrvjF2nfAmHThYKqY/IfelCPDXj8PqC5Q8NuhHL5SP6je8pl9Dtsx+aQif+fEz
hIKbsMXThvI4J1F61Lvqt8KcN8tjF8Y+uhUA1i9MKOKvU7q/zhKlrXJBC7AD90nV7527w9+It28i
DHvIO7g5B/2ITGgp7swLvcOhcowf5NU2rHSxgiZAQWmhRTt9132O37HEM7iI/tHn2DR4exdNyQBM
twek175JiqMQpIGwOvvPDvsNlV3jgBWU3ggCdR4/FS5/aysQxiTgZoxgIJtdjF/hg6QCzk6FJYKO
Ds0Tp91qPKdIer7MHRNIgnNxQwIOcWjD7iCuFHww+d7KV1hTS8ziDo9BaZdwMN7Vk//L1Az6zd9m
smyWyCJuyS8Q4ILBpOhtH/y+bsXfjkboUD/EtXKjpQif/Sp86Jfhw4/W0kaGq7WUv2tClB+IvHcK
d9pN8DdYrVx6izdjdNky8DFvA9ArD//KpqCL0IgBeDhFOycpkNb6NX2GArZTtOD5L1fhSXL77/jU
0HwTTi2TXVDd3ZQPlSZPeE1Uu7iZXyOoBoo/u/ad5skEXz52Khef7fjOz2jO1Vn8UnfxEbSyDHWM
BuefHmW4T6/KVeB50Fei0EBd9EqTWYMrwbyPhfwEWnwNXiw7/ypSbF6aR1o+xWin+89P0uqYCsN6
cGNisF8DYuGtpCi0DPhFvMcQJ9mivEa36Yo2ICOqZQfPgcpuhG458nR+WXyPtf+XcEGtfeL6UEJs
lM4BvdFrChsseqdxi27KSX7Hq74KzvVujpAHDl6EAAskJDcKlrvmLT3qb4LNLY1eBQ/WLlxVl+Js
bbRTbJenwVW/YDkr/QJZyE5eayfTcppn+ODRDbZwQc7JW2/TXRyHHQ5VdC+U5Qk7z7a0ydywW8or
JquNxhodHmUWCvMXhc0D8FG6aB/Nq3vT+Wtp3/7MJVscsnu6lJMd7ARtMXKdSdeDRXZT18lF9529
9q8Mdjxf+lpFJV5uuM8/1GIg683OeWDxtHwQHJKCrTqqDjQRje10VuSNfiTEjMt3ayvuUrZPjp5y
z7ostsktB1TyqX/xWgtC7ZctgoUifUTIaYjsH9WB4TBEbCERkV3KJ1ytEZ0a4HcorICmURZlmJ3v
KmS2iL/B0gfzEhHfqzO6TwGBHRk1+KXok+i9UN47gqTJkWRXIXfXFuJ3uecnIZY1FQgfy+reX3HZ
83NCvA81/U51N8+8+mzf0/dox/qkeY21VaCynW7ja3MQtvF7u0FFpf91+ckaL/I+GO1+Q6ResPXx
FjkxSRCDtfmghV0CrTlIH9R1fzGQGXv/nu1niZhvm8PLGzfWsfwMNjxaE/XUJ5oQ+jbFsmsXzFbi
uEc+B+Hu6KGIRQ93r541KXiPRdFm3x6es3eL6tTWv6PoEPb6mapAQwH+xUn3Hsdb84yw7IzM9dx8
lA+AHcTRuLk+2bEFBlzB92X5KEdOEE4afYtqSC2RoVEIx+fO+IuDXy7HM1G2cWKM1xCArkFqfx7f
66t26nfgPOJNqC4NItt75bLBHFuwMzvrPcG++CYiIOFkpvwxfQuh69uIYnbzjDrEays0j5RZiHqx
FsMiGl3LZid4VoY93Ol1V/fobt1IShu4ARw2N580iPDLATu+fYI8yALbIK6lYsyr1oL4hJbq+C+E
OPSM3kkYZoYuADKSJgdPxFtEzEFaU8LTcTD+jTSIfppPMtUQ7Pqb9fKuTJNjSxSrTZNCSltDdiCe
9PpdVrxF4lr/1r9jecGmE3ARGRpta/GaNnr4JKdqn+pIO8RhSsG7eGTYmY/99NT/iCCBr9E6e1N4
MNul8SmcOOlS5Zj6TKj06PZQFyWfgrQ57pt+bWWXMDn3ytoLViWtVgLT35L+34MYYnZMvEAVp1Sb
qK3cfIbyObJHmWPJ48NOjV8hxTBYOCXmGOD71SPG8UmqpwIVWFQSatk1q6zKqS7Td6V4Ra+JsSkI
og75rnGXyYufNRJW8TpbS+foDDn7AJmFR/IrzDY1YM21vtPmObhzQq1ktBLmDXkS5ojGT52UwzqY
D2D/Oq6bX+g8zHRc5JCIAWK8148Yiaq/DvK96S01qh/MMlPWeXLAUoWMip1PoK2PiM8gaYNhPW6D
fUEtY5pDWLIb6pb+sgZwyVkFwPAcUTTv70NzNDYmbdNurSjIUPec07SlVz4bDtO/xwswBmXYlogg
cKK2KyIS3nCaPCUPyShwdUxfUbdpGSvJoUIzgthani8/jhjQNv0mFXbdANn+EsZHOT2kDAfIEbIv
ERlOwl3oN313ysZ5rlxKDzKnMbEduoOSfI06Q3gQi91HYB1iBjZ6liESCxEkwOypKIbMpNF1zMDJ
EG/cgtsxQc0c9pbgeojqGCI1rr3O1nUb2V3yVC/WCXlSC8yxYWKsY0KiExYERhkUTQit6qYe9viy
URexMePE6W76V3f6a+y3c7f///r8f/+UFHZ1PZUgfsyf/fu6wPTn6kiFHo6XBt2HuJVWXg+6BFjW
/Nro6erKaIxT56XWxgTCkrYUxhg0QxAsUJQDycOgDL9vKaXwkVGgqO9HMA9ltTcFlVzx76W/T8pT
hmCzobT995o0ZXzamr/j798WTnKGpltMn0Rin2Jah0MZ/kj9rLX/e62aP1HG4v/+b6zxH/z98/8+
8fd1/32LqQJwAcrSNRDjaG/9fVGamKAD/j78+9LGz0lMIjnedlpSHf1uMxRk4yqTDMeWSQS8WUkP
TbfqmUHn+Y07ogGSo6ZZDr0+2nrmhLe4HQ+VP54Hr25s3+Su5VCqj3oWHpMk+LQU8Miq8CmLXbNS
E5VBc7Q3wnjchELkVDyvrXccskFxg1yKqPY+PcGqF0aUDKsEPV3MHD13amp/xRRukjwqCFZGqzFB
FotZTITcJpHSzE5As0UnmijRmxDGz7TL+00Hk2aJ44SjT+fc1NuQxlXdDutUp7Md9p+5mMs71UMW
Vftr+DYOd2UTZVwjTexwB5oaa5DSaH9KG1naWRoteRwTP6ZIL96EYzDzc+LaNqsRTjB8p2Qi4Gg7
fHwekjTBJzBKQlqWIfpODbVF3ZU+4x2QNdY9B2FcU2zuwTYmefDsIoYKoU4dcJd4tAdaC/i+qDHM
CgjRiguSLbXcB8+nlQgvrbLFnYjIa1IjxHRdd/B1+bcWkTPr4JWympk8E/3yIuhFzFnGT5Rqn5lF
PSNhwjG43tjWDJQJjE59+BXlmwg1BcZ2UgxFkvAUO2x4gliYAL/7jIz1mAaI7RAEjtmPOWSRA6sw
HMJLQf5QoxarOtKAaGRogzr1tlbO3x5gNA+De1h12cXLIb9FgXyWRA4OTQF1bAR55mYpNlixTtJt
rX0N41rLhO0ksAeOeRTaXHKnHpC4S2EyOWHaPj0xKCAX/RMjlA9ehWDdGJgcNcXaFtACNmV9FUrU
HKomjN6iJnXaZt5rkuwzLHFbSG9RUSJSyE1ECxMzoozYeAWG0biyp39ZwXQY5YSiFOOZ1Awf7ohN
fxHzF/kqtU050Ie3VIMhkMDz1wIgDwmP2sZQWifvhmHdjBNq7gAYQkpPUdHze8lKdKReog5ZbnBE
IY6M2cwiM/lX9UG1K8zxODFWkvLsyAad8Xx4PeNatUmlyZMQuxovtsDin5r6P5FeUVpLONtiiRKV
zJKFUrGSS6HbT+aIT4XxIV5ENKBG9YdgchYUVNCgQBBt440F3Izvr5KTT61MKXVV0dPA0r9oPLTO
RgGTmpSgE0B4th1dVZG6oR9xtEWKdW1Vn7JfwaC0iq0sKlLtKJH9y/3JYyEx8pZihOyD4Cl81LnM
VF5l/3ohbvdSzM6tguqx2pKIPExDV7dodbeENJHnD6435czxQHSbyyo6Q/CpQ5OI7gRPmAM175J8
NWr6TucCdDPiLW1ZZt1EFdzvAQibMhL/qYpm6Im/gLfjWFkRn3v/M6yHraSi+xIRGbDF+mtVY+rR
jAgP4/4nTTpapKH/DHJayjnYLlgJjG9RaqbyVcxGk1vs/rU58pigVPW7jOJ/NakhCXD8qKbprgLL
KWhNgX5bDPGI+LllBQeVuUgEilg5jc8QECScNvFsqGlzzGVSmHj4Fg3xYxi410w6Hx0BADKy7K86
J7ffeoHMrR2Vo6lSchRUACoSZ/WfBGik4RKJiG1TwDWeVl2GVFA/YsqNskKvkiGeso9tNlGFbU8Q
IQ86B05tNtu4C19JC/gLE91OqQMDVeRE17qjQTr42BI8VCLhWJ4tifkFbZTscoU2cVQSOTSSgrG3
zBnWI4xHuRkdWTcw+Jt4c71KuSZtkiF+p2ZoDLlByBBOq3aqsN8YwTGTfPkN4MmzkttbXvGctAzm
awaRNN6gPhH4dfCWFiSgGk37SQNhLMYU28nmjL4o+Lnsb7LgXQTPp09RCvEWLWIJyCjQiC8iiya5
tQeptWKEvBhTpvTSiAY+DgUpGpt1PfSOoCc3a5jtCnr7aszA24gG4XCvfyV6+js2uuUCrAAFJlKD
T51Ah1wae0hLZDkNbOxv0rHNkZpbUh7bpkq+1IJtlGVfdye/RTZRB6DVmIOZizMpiToFjxlKuRqa
ompOts8qR+m3rH38PXSc+yxivKm56nz0hplYM4Ej7O9iexn7+l7nl/ktbj0jYFEFuuAqI/boCMqL
MCb30FKw1GaatJVDejRVNva0cdB4SBaVEbPhUUxyMEIW1Dc7o/HR6UKLBFpc1tIoLKfA91Zdpx1j
j2jU0NQc6tC0aaWgcPQ6OadpOq4z2jy9WbuGKsN9DiaEDVOf0K4YPYT2CTVGY9RWaVxjEOGHDGQ4
bWRLaXXMfJa8EYGEHecydU0grobcU0tsUmwJaFeEgpHLFcXlYgLXIozUvmRPpAnRaI9EpGiQmvup
ESZHLVFP5H0NmQzmXAHWiWFsxdbToGfnGSGklWLti3yq/IXmtYvOA/TrkYXFQhjSQSOFQXjSI1nw
TaqGCgDHFbhWRSoEJ9Bm6PBAYh+pVD1qndyv44RdGDSeAsMCqygn9DAFtNgoR8qx65iBUhcgjZHw
wZt5GwdqxvnWGjt6sS39/dBgaDpbPxh9jDIxEByw1Fq0Dmm0S0OyCj0E8lUgPyST6rLA+maAIYd7
NIYkicLNSmrT9iAr0J/XKH9AS5az6A58bi0NbMh+W/fU4UlGRKZbtT6ml4wJ407DYZJWxqOONfme
qm+jUmkc5MVaaClgjmKMY6vJf7jipOym9dBNrX+C+4N4lF4HuZne0rard/O0uoF+gKyH/U6TfZTm
Fkk9UDgq05a5t7L0k2nbATAUuvh5dBoC09gqU3sbWYEsVsIaoruir12crZRe6TRGnmhAPNWpnROz
VTn9p1RXn2lKI0tAxBYZHolvSA0LxEiCGk36UWLtnlelxNhN0Rn6cR96iD478hfAuU1iF5LqZjHS
haC+TIaxCfXSlkJEDTKTgs2SYTepj+dH8fWXUvcl2RewlXCgiCVkb4UGhrWaMIzRPChSGSy0JBxb
3r/daH71lo/VmycEH+NgBmsdkir8hAh+j9qIa3+kmpTCzHNLo3O6Cv2PWNPZVhm/NQxMp/PCaavW
/alM8tDNlIC5cVSvpAAVfx6V2JDCFrPinAIJEB5A6Up1xzEdWm9+L40bAyf9oooYRizAVxcLmvRJ
ENmZetCFNILHS3tV0zEyitI/rW++oYXwZf4JGfS4I77jghU3L53MTbm3hka9TrKO75Y5DCmWtIng
xJ3uQRSqKxzgIBwZhBbSzFE9Vq3E2KI+0GimlAKjrNEKGXIFu5cq/VDLTD6bToWfYrgdsZLWGkjZ
ZkRbmwbwlQx0V/1hsDgleno/dalLS2tEDdm3d0VRIkaupyeECIMMfaBEUF9K3OqwGRRHBOuV4fZd
dEZpbEaj3KmD6l+KCByuHAAjQ6poKqq+UqHzGVYBWdOydqNFumJphdsNr0w7yEDGaqzCjmCYtIDG
kDzaeASSdm0SYEwt75XLFKEmhBpDABm/j775FWqdtlZGxZrpkBfYTP4+VdnKsjH+0GLhN264oBp1
UrCSm0ArPqoSibGQ1s9UhskSiflb6JXQ6Em4e55cO9UhNDQNVyHUBJISkLilchVTUPwhxLGC2h7z
Pn1TZEZIt7QaIqcSnlCvBT9Gn0Jt8L88ECgLLx6BecGozJpifFMM6S0NBHUhgFpQVioMz0tZUFRj
IvC8+VvlWbToqDRhXrvFrOyNynZjGSWIcQX918wWn5jxpPnEnjUOEfhld3VIMSuaYYP5uJYcSyt3
JZPY85r5V0DJ4CMLbixRO8qzGKVQTfFtHIVThbXgXaRp1of1RzpE9TJQenSTfWy4GsL8eKd3Mim0
3O10hfOjCWRMJlnKRyPaOdFXKtsI0adpALjDEKlGBVdi2X2LE1w/ocn4S89NiQe6x1IWSKPv6Brm
0L4LkSmOfrTyPFK9SYmvXqBDZGzp1XI38mWrxU6XQICB4UdNvCyp5zNeLCTt2CiCfpKMknpXvYqZ
cCugmxhS2kMmTQqFLBUJM5gfDi04A/2GJ9m61MW+YjL22M4VN7SCPDxonBiObgUMdcxlN/Aq2spj
0JypKdyEhHGeagpBz+MGClJFDWRoX3HLQCKdcQxE88xhaMS9N9KtFTUYkSLlxhGxtKafdbKhraSd
e5GGWDTeI79dW3FE6SCQGJ7rC1wwHnaZsQ79Q5OgTAYzsymwZr9sfcfczWCYAr3VUc0ya6fl07pM
1BZFLPPDFKZxdJ1E5l0RzHhKRCm0NN8UndqrL/iHyZuDZYnFSVyKIKc+sM4Z7OZb9HetL7MCKjU2
EVT47gQs98AfDrJm5hYJfY2HvYO+LkavWGHmRq1xhVowqG6eoRI04os8oB7vlAZpycj1Fef77qEn
VSRvJ3tW8hB1jzKj0DBJbfYpph0dyHGetFMKbtIw1mwQ6bsMFrVpbqXa0NjQ4io5DHOdry6Etyr4
agdtCzUx3llmzeowVdo6lY/LB0mrSVrhjwpN6wm3ba8wnyu65AkyBj9ovgMRTUVFcaBsSHos+uqg
Y2zRwNuf9VzdguLMym8R7DQhDW+AxYzKKnFtjePAzHIqDlZcKeh0e5oHpd4fgtxYFZbWz6UMPN4y
orhQ9lqQNGDFvEmGA1qhr2vVCQ4peNReQU0OLtF0WzQuFcJHLVd1TFXVv5GtV7MYip22yf9Qdl5L
rmPZtf0VRT8LLWx43FD3QxIg6JnupHtBpIX3Hl9/B3iqT1aVWlIrooqHIJm0wMbea805JmmrUw1T
vUF9NNjEI2m+P5yaJNz0/XycZSXZ5xa6v3Eu93bXNk5Z+2gH/cjVY/8mqRFfS7OyV5f2jq4xMIEk
fTBSkxac7BjD4xwE8g4gyEOvqYi5+sa84k2RdcgAv9GkGVXMSMs917O9mncYpVq008RN+UMmrVUd
X8P0oKYGVlR5BqJboqxqOB0E7PXDDJRzzEMinfriEWlGKdfK+1zdhUok3GXUN/lBMZiSyHFSoghv
sBrdFAg7SgWFYTkRLkBccSUk/06ucYjM9IX5YKlIH1NDXffzVm3wVkhqtGdaeEPFZEZsMXi5rHwx
UH6Ec1URucHqLu8GwRGQOX5DGFoNIF2LFbBYuVW4RmSzoLXs+3zSOQgNdlSTZuHAGv6sMNhgzjLf
5yhCE4LwvWtkVjvG8IyDquVHrOvDpPNhQxTVVZmPayBh9DmkNryZjDcruMXiUFKTugrsDvTioLzI
Lc2UYekeTU/mwMoFMNWLIrOsK9eNrz35Bd5SLFg7uUXnkXbhaytTFIphBsQFuV/KwLQqpknZVNUT
hxwFJl/gF5G151rtBkiXCE9lI1eQuctvKhDJuaan0RqnpC6QAjQWcj6BgGxIPkIzyq9npPpKQaus
WNaxOks4KJKbcggOEsYJa6AEMqbi4M+RdafXNEQGmlcTxa9AjcTJLIRT6Niomh6pZlKO+d2sym9W
KcI31jYfOkTGTBj3ua1T1VSbD85vz5lB7UVvA2ZZ56Lq6g3lTH0MxnVQRc+arKHL2nYDJ9RIw8zb
dJTVGBoOGQqXKce33yoO1NTK0wMmMSashloloDyVaE1o8DqG1Frlon/zlZg0HpTiBejU1eTXPq5r
opw0EN2jxfCWT+I19e0fIKbwr6SXwYrmkz+S3ZU+W6IZvNnImkM1ahb9LtKKjUguEORUr/2gecsy
Y1XU+uxOhjbvbZtwoJh5SzHX+boX/pGBDhiZYhNAWeYUNyxxXwIvu0qzUULqiSlO7544eUU3ydhO
YNrsO8sMbNefibNoKnLC89wxpkpzxqLCllqod1rL+JcLrXbSoPRMSZY8NKpKif3Jt9KM8xw1npGx
Lx9BhQdw9si2ItSkyI2NifIA0ivJgBKTUAsnp+rnjEKZjB+BWZIckWLG1D3rQ0YUi/xSSesiyMYl
8SuxvVGZW4Ai1t6jTLLPUVxezzKmzkFRxzW8/5IRGMdLljOR1wzXiPW1X8nrfmrpWdp5e1LfBoQn
GQM/OV5ZhbaXFAOzoevgP4KNd61ZRaTf088I49e6JC/IohzNqmG6MnrzwUZ8l2H1w/OiTa5eSl+5
1nmDYUHNnqWz2dUfAYU3t6jRSgylOns2SowZmC4hxEy7l6p9Abx4HZgqaMowMDeDP52scSTp0KRH
qvsTE7mKyYEpoSj2AZxeTQojhqB+FczEBofhSKhC1z0HAXHkhUk4lsEqOSzzJ2Was42iJ3uf9ODV
NGA/VLtFZNm2Tjbh45cGBtJCUGxWm+taskAxBBl1jiDU19ADpW5fNxPdpHnA1GHU8AqajsyDECxe
L/DyyPncAHnL6e3PlCNGznCrWNjpJlZk060UvlVYpu9Gp9+qTaYTwovGyorLl9gYX+VWOim1ceBc
ez3wyz6Uvr4bZTVdhXmDYqXhGMxSDf7w08iqeOPXcGSg0Fv5IRkw8sdI37OBwb/FlsWJZLxiPcL5
2aje0yBnQios5MXFQt7551fDqb4Z2sVQpetwJm29iM+XhweVaU00qpdFRD9MDgv/HHfo8qDl4nsz
qwyYCJftn1cvf/5P7//+87mveV/f26ZFh3HwhDR88ZIhHgmVd7xcXK5dLqSih9jYY1L93rxcu9x2
uff7wX+67U+bl8f50GbK/l3UvjslWIXtbMx2flLyaablI/68ern1sj2rI3dJGbQPxYY2uryTywV7
15I08Wtbmv1/bIMNpnbYONGTmc36JpmJlpbkhtg0Spm7FF4kn1Jqt5pPRHI5WRt/VKHlWHRPs77S
d6Ec6rs59C2y7JjSXDbbav7tjmR5iGlodB5Is/v+g8vDLpsSRSHPGIiJWZ4o0jVtNyoWTrZOTghB
U+H2XB53uedyUWQ1L86i8zaOVIzbRo6hK/71160CWrVQ3idN0REM2z3uVgOtQARFbM/EAcrWQisy
K5r5fsq5uCrp/mpxC52VBk1fT/XKKIx2d7lQxhZBRFjUZMjbMwoRqDNm0X6MElqL3AKjG8Ui2iec
wLWajlnYNLQLyUBLgI1tIH/mu3gBReWXHXzZvNyWZQPS7c6s600dtE4heuwNl3v6IBeQM8v8Mx2o
yn//XdqEnFCnztjBoE+95PIMl+cuA2khj0j9no8Ted+v9/NVLk/78zGXu8aWTooYIJ5+P3ny651d
Hn2543fP/d/e/f0MpEMQ5dU12+/H/u41i8giK7Tep4IJMMwshj8rA6RAhglRyPbdoCFcVAQ+O3Nq
DwmlZ3BS0DN6K6cZRrZdmL8mmgBEW/l0BYqQCKIp3xphXB+kbqCrlNDHb4NNH/Zu3KZbKUC3UhWg
vECsOL4tvfa1/GVoYbbrKxrxwBypgjJzYcWps8qGVCAZBjUxepYKtGPHzon0mAYYRL3deD69D8mg
FNC0hJkm9j0TsOKUDAxpdkXQpZBlN2iJPCiDvsKsRLO+z2uEnxZrEW0EakD0yzHPPvsgktwa1nnC
XIBY7em6o0TnYJdHXWQU961BA6GC/o3SB6wLVTKHSTf97ha/YpRqwbYaxZ1iEvotsDiPqYwQIYo3
KafgTb/Af9scBo9gXSb7EXIqCz9X0V2DAedkFvndaRQ0ljo6mEKlTdctavA0sHd9MU6On2DaiiW0
xPpczhxaQHFMtMpwPyaEklYp1dcFvUU/Pof+TC7RbCOhEe2HHhBxO8eV6Si22Bfh0CE/9RGjN/4u
sDCAyKb9uPCmW/ogThBEOIg6FD1Ab41Zeu06MMp13rzJ5jpJ05ZGo05HP0lAI7PYjnXiFrUQv66P
GlShubbX9BdTV18VUJJHvaGYpk1ioxtox8MCYUBx7hPkhmZaPeIyyMgog3NSt0FwVVnUSUVCalgs
yHTrE8YHCP3jtjJZOwT0YJM2qvfmIJ3oE9SEblUy82LByrTNYZhMxG7TDD4NiTgQD6GjH+tit7WK
I/FJ1XrQ/TPo8re8Wuq2vB2JXZjiiCKRmtyBDMwxxiR+/mWmEWkLA8bxoJKOYU4NjdMZTKEIjrWR
KqcAyogq98RsNpQDCEI5TGVA6FYinuRW/TQSkj8DzBX86ZFyAAdMOF9nknEHIHm8pvaoBEzWEh0F
mKGb9gb+9rqiGLKTNHnCNZUkW2GxCsptaW/6d4nW6zdtqnzpCi7+KP0RMEHBUZ+j29We+0YGl9LO
j8RIBYJlwqzEGy1ZdL1G+04zcFn4DZJrVaz12gITn0qaVxkzqqkZmQx+xpxVzWlpI4FtchOqNYRa
Qv7M96Cvw4eC8pbv2yUQ1GhdDUusI3XdtZ/5OzmJthQzfyiV5m8rviHJViVKnYX+QxQA/DMbDZzF
IKplA7Y6Td/0amht2tI/NmFU74iSYhwBUU1J4Chjwhqb/rlKQfWWvIOsRASb+TdlIa6bcGTpx/fd
S24PFvpK7aYPkRjSsY7wCSgNJTwpFKhp0GElETLwWPefwghR9ZzLMHXCjEknHuA29I/FbFDr5fiA
HiG9s1xDUSGTc4vBN+j2Ggq7AWNPU4NUYjhfqwM0vlLKAjS1WfWWGZQNyOwh1ssAvqehbxOU9hC/
JFDOZ224y9oalWGMUIbvFgFzS8AFc3oAfgLR7ZTvWzMKrs2Oc3JAW0jTomA9quLFim0ZNUyO/lJJ
fkxa1JGNzTIcBrx+6kP/vaWE1gkdJIaCvGvseF9VF19HbQk+cFZxz/odR/fY98hipiu7pzKlB4im
esjG+jwSOmu2w31XDLQth/uqaWS0peGnonakGVAsWLc6mt9RKII5PE9KlxiNS7c4EQebGB0802mT
tfBOYsWV+jNvkfzHxm9RjFL60EaSCnMYlbTxUcKOU7HPg6EFnYeaFCGHN0uS7g4xpgpoQFmC0tho
9GyrqICFdDINipSZaDguJAS6d4D6rXbbBvK5mtGF0az60c0ppqb+ZmiaeaVY1D6mUmAvlAOipq3u
PYaUSqEt/xhjkIRDHebM0uQHSa4avvUaD5IOKRNY/F7WLYxtHUkrcUcJf4G0B6q5YEBzzBbVeDe2
CnpwLaJaLEHCJsekRVyT6kF2XERm7Llm0ZOHUc6ZW2fZgTrpWZIvAvRIc4vYqFh2mLXXtej/h3FO
CBzjh7bn5qQFEXCasvcpI4zPZoIGJB3Hc0LdfjeUNFYyQNIKSQiYhgt7K4/JM8ESjjmOz6lBMx1s
/LGbpSXgCauFoWBhkmuVcFWk8FM/Hbo6TnfVehrIkywFY2puv5Z5QzG/xeJr1A+JBdWeHfnOoKmV
zxEUUYMzcyaZH8ZyqBoKLZwkO9TE2+BzMpjtzeMbaWunQZ5KoDl8+hjHu5CxZFsZFuQqvBd2owuk
ujYE6YgjBSGCn+14umw3GMDtaDNjg1puu9wxW7DxKlO7L5qWGNNQf4pSyIZxLXe7biHYDMuFGBLM
FEH+I5TCcBdmNQEp2vgUSoAqmlyddoLZHvISLmpJD1w9Q04Qo4PaJ1UuthWRSMpSPfQbxRuXNYBs
si6oWEdaTSE8eYF8Xi6UX9cumz/f4vIHTRTRmHMvN/StwnRuXN65NYh7KUmB/JjEm1h4y9FFPmZj
uy9zMl6ZPgKgH6ak3VnKktFHI51QWCNXHWFLAEhq28thImb1sxqg/Rc2Os/LlP5yoVnsCspycdkM
JYsKOgs2h4yAbpf4L4HWjfPPN6U2zUC24tTchMsenmicD9o4ma8MjhYWlywiKgV0SbFcXK796bbe
sjlvGhiMaiWmOLmsnCSpZEobqB3qy0Q/BV3Hgi5ffsvvi2aZOHeRHqxkOs4rDcZ0thELhfWCSA2S
gDVLLnvjkhfXLxfxJaXtsh0tFNa5ohpjpyrJ3T2xgWTdlD/JrFl927eW2BomxCJruZhThLxSW6Wr
QSbSibl5MOy6EtdZXejH0CwYIAxF2U1LbuDlWk1I4a4cjIJiBqXYYGHEVqq6zMV0lhxsXd7D5ZrB
UtcxNCRcYXQo9Urs2sYSO3TsfWj4W72CZqIkiH6DMsQEnwpt2obqLW2RYpcLq/LC2ALK1jzPA/M8
1nrZirZBxU9I2qAfSFh2zEbdlYpQd40a107HOfSqNVAfmApD5YJOhnVpEyacLDyxlCTwtERQWtKt
mxpNIYaJtQx9zGsCPyJPZCa7k82Sl1BN6WtY1jGXi265JgYfMf1MPuwvJK6ZE5RM5BOepdrK93kv
sC9JnNCgepEnG48xwUzLBfXVbdHOwhvpj+7m5eLy/V82VUqKaUYxh687AKC3/AbM3H67sEcYKhZa
gdVsSyhwUxZESqgiKh28okPxUjHhtReQ8PcOeNmcYjzlxTT7TtdYd6o6PJclnrp+XrSS8Rw361Ae
31Ts8Yz75nYYy/2/Zxp5hForjScFGOFsbynuAN8ESq9RswY+mXjE2pOBjjtMfpk/QhYQMWVCF3k1
PEfXvq/epPtiT2tKRqSKUnuZC8JcjpkQr3A0mYfwx/wMXuxjJEDtyv8R3mdoPTxzgnC6yr6AKC4H
5ehR9qSDWOJLohVAvIPm0gRRlmY5NdZ1+5QvwDEQJGsG9fkOnnQ9AHpdd+SN9k7Yb+Tb+dy+F2xO
yAavNMQQII7oAT4rHL7CQZjTPvFSBr045F/1lXyLGY0mYYYbHOGNcYjeBKsY7KlQ5NkDKT9tCmmP
d6qNXWbO9ejhCFG0dai/I4YBVlMCGr0XzzcArNzouqMdd4XNGKHFvUSllFgqfGILaMo6TO/BtXJA
nQa4wMUfC5EA7rzxUXI6I575zvjQT8qd9KLu/Dvq8cz1GuxYKuzdKz88MGdgWFGe48fp7H+MeMMf
BxjYrRccRLTVMPB3K1j2usFCcq1VjkQXCzn5AfjsXLLoviqe2A9wwIO19+kaHdI98XivZrnKfVdo
66DGUYAjFr0Fxl4AD51EgAotrBXyOEBRwzUzMcYNJPH2zQG1hTe+BdWVfvtpt+t2Qip/mPB5WxUn
w41WbWzzDvz973Dt18xIgiL/t7zLrosob5u//UWxoLMzL1xu33787S8IT8jTZDqhmxbSVKHrBve/
v95GSGf+9hfx72U1DnGqCoya8q6UkKy4yZe0LzbJW7cLbqGcpugW1rJ/HZnOlHmUFc2DdZzf2UOY
16LRSxe2y2Q4Yl37TJu2UrpwUuPACy2iP65hdg4lDFVHlTzJJgeVbGfVU5D8PUE0QRn4MH9B91tn
6+wZCscRD+imfOhv4tvsvnxoqTisFKf+JJBlYz2lrxoGF68/pTvO/egwZXZYjPUb1ZvoSHjmDYMZ
WoMNshns1Min8e2rGJsmTxlWmsPRsQLzhrJ01nBHtQ/mEQzzSDX7YJC90K0/6/7DuM8O4HjDL4wJ
GBrMLxxQOpm9e1ZpDsC05/gNMaT8Qd0a+etwR2PhvuJHx2oDq5h7OKrhNRAjtUFKtsUw6x/0G3bZ
lvbjLWKz6hGJhXUq1ieMEnh1qQ2nfH87JFHPZsQke5O+odVfSzfqAxTMte0Gn/ObgbFb9aL7dOE0
Kk+W6kaHbitvQk874QvVXppyhX3KxXrf3oABRPCcPRaQRXC9oGxykTtjjuQ4NXEDvMXuKtoSb0R1
kiNsOi8IgHtiaD8Bk0Wmy+zAIdjCIe4ZOItHBzvEQLjvFuPFHp8COHVX3NKsFCEznQMlcujiC72B
3RYZ32lymGU4UrWByLDlI5Jhdy0+smxbbcZXluC8VU7gnr6rnqe9/cy60mPmtmZuvpFwDDkLaOH0
rL+gJEQh6u4ImHX/lz1/gfv/lx3fUGShGaZh24r2xx0fkH2DoksZTorVn/Ashc4yxrB7/TDtJ2VR
mF5F0LpesM2gbMJo9ANHUrMQvxet8v/yZghC+C9vRmgaimdZI/vgz0ehTliWUdv9cIoUaoX838rb
MHcnviIQbThsOH84+OxIuGJdFZzL9hzQwMVm+QP/SHS+vJ3/eB//H2DB34aF5u//yfZ7US4z+7D9
0+bf74uM//5z+Ztfj/njX/z9GL3XRVN8tf/jo7zP4vSafTZ/ftAfnplX/+3dOa/t6x823EtSxU33
WU+3n02Xtpd3wedYHvmv3vlvn/9a3oVlkRHxP+Rd5B/Ra/76x8SLy9/8lnhhaX8ltULVmRfZ/JSG
Zf3lH4kXlvXXJdZC02SE/PrPu/6ReSH+auq2Kcukf7I7ahb74m+ZF6r5V5M7bNtQbctWGKb/L5kX
JKYtu/Xvdnvm5qqweDqk7Ap5bApv8PfjfadQ3JhpKm2xus10s2hsM17FUXb2pxB3oy2v0rAzT01M
5pkRk5GsTRbHtWC5Rg8bGaPmaWk+YOaiQ42QxgBYknpZR6h2U7+2TUYtIVHeDJOyg5aLm9pQtF2f
RK+VGYbrgYSNVaFZ7b4oCNNNs47CYUaNcTBC+UAejTsXEIIr4oe27fjUorY5yJQ2y07t99MQ0FRQ
YGdkkDyIE2bMz/D0pjk6yKk/9Ki11nLBfC215CNJIrD/FXQxVRW/ISSoVhJFgFUzIrnwG9zvbXcr
cdKqbVyXZkQYmJ/puIKpFbWqCplfYcYUIieYdPOlkEbIBZkgKZ0QjQqVFA+pvCIYPCkA7dD1AKEF
HIN64TBq9KEN/TlOwb5ncgmnv/zqyXwWa2LF031XkI6KHsl2lJC42DgzPXKm0N1JmAVoNvIVj8CM
6PYSzSrc1CYlyteBUhRltpVh9nX2J7WRq0oxD1maAAkQZzlIFa9Cfk+Vp3rQq9wpywRZXxsefTG2
J3w5h7pDgh5F4TUd2tRVCu0t0ML2HGp4Fc3EqDZFIN9Jd1koSB9rAN6oCKou0R1WKOBH5PbJ9kf5
puq+4vZsI0l+HLB0OBkLYUc1lfdOM00W1B2A3iVTwY7mk5Z1JM6at1NEmv1EUMW5Sm8SDOhmD1fB
SFIyfGYzuG7S1txmrXQrqRQ5qiL5MCpkEf3c1bhM7YrA5CHwIjO7LfoCx6wQ8yaMYqKZK9pQwlRv
Ggt5Vkpf2enL9N0vbEDtZukZOZNCMQwkVJhSg0JW+hExQ7PzWr0JQyjwXZ/BnJiCnOwy3nQOWqR5
KJCnbpV0um1Z3DgqyuCtbxKcoRjlQeB4txufEoeKL2ZsYLXp07Cf5CE4ESVru50/dehtjbshKcpH
jL5Tg5I7xaBTpoVGXCBnvz4gQCBv09aZaX7PJmxums/YRLph00rRQ1IWdwiac1KnkYopTbOWUrNZ
KbJubAwbgLBIcvzhIRov/IK5KnVUILR0HYfzyeAUS2vkvuvRLfuA9+ZAmbYxmk+rk2RnUiSvQaSH
s7E6m0Qar8Z8qelnoPMV0zygO19THKdpnqUD0Q1ZeIjk5jWaDWDTkwy/GxqC3b0oMTGXEyAta0H1
JW15K1mBfkirG9oc1imJQ7ykMegbvUd/35vAVKN4O2Q9VVrC9IQGjkNqgzeJTJykmULPnrN3KUlO
oSrhlkf3pPB74yIJGWnom6k6M2YALxHY6iQp4VqiHEHgFRvuOGkUmwaKenoHejCH/FdoBU0YdCjr
IVoNrYmep2qf4qnaxx2K27SBh27N7zmWGrDvxpG1JkQ8hK0gkdqbTu8+EzmgvaO02pLK7Ji6NBK3
g3a71UxmbKZ2Wx1Vvi4NOQFtmw4ZjkrHhvxVpTkFQnbyYDq1FYz9PCETOwNXa9LvDIuZlV/JAKTp
geUSQ73p2/goqahQVaMMXXwiOxpDxH4I2BdSxpKvGw6CvWOLd20TB8jXpMAg2zmvbgjfnlY9QoyF
IDt2unrUUoZ2dPsSK6zQ6YV6K5fmM9VX+DRZth+kx1TpMEZiKpE08KXEcWHJH9C5zIl2I9nYn1p1
Cp4SOET2WDaQuXPGCJpMoWw/hcOou2hdwIIrveWNdfUaVMqpj0Kgs0nxYE2luWl6ypJhkm9Q5X+K
ohhubDuHxjNb91kv+WtNaq27Am98EGWDx8L92p+72xFtJJ0UGex+3Q47m3FcEEfmJAgEyHkBZ2N9
BSLyKRZ1P8p2iTqNPq12bD3qglfloMOAl0bdi7XuaUbo0MzGE2nSR2wStwgVblu5+tAsprtRn7Vr
c7AOfsopL5q6djeNZ+qFa0vgeAzKES+LVPauZY2wITsvmGUSs9FklPJpaCLwb4IIk1DMRyQ7oIbL
ENsEABNZo1AhpIOasGZKivl1rOLSm0X4qc7FeIjNL5IB8WLYW6wtlWMZ6pYSsZvHorsxVUAbBM+q
fjzf4hJc8iJ8t6OQzrcQT5t6xpCN+KDwokE/xzYYRd2kaImWnT5CzYql0a9USm+rcTTvgmHaKkju
QK1giB51qAppx2S8k6giyXN1aKz51dfyRUGVPBimPJzsUt8GJYm/ejmWt9lINFxipZ6mMRqQ7I5j
LNBRbOY3A760VdawxkJDgRO9pl/UyOVnaefyoU6AoKkoEdH2d69GbeBsBe1pZUp8rHyoxr6ldJ7e
sUZMkXHErU/bSlfx6Pt2sVfl4W1W9ZNMm/5BNWq30+y3nphjt60s3TNjhT4CJoGrvMivJd3YiYDz
bWTPH0nfvcWYArwGLxoiy3zaMyjt4gBMCLYaRIv63RTboyP5dEdQGaHkncWA4LS6lxOmOGTUAX1U
Z7cUNG/H0KwcJZ9Z2SUSpr70usw4F0oThj+yv31o6/chjSDU5wxnbTnGxxqCUmxIBikgGALDOJxW
ZbLM3bEFOqP4Usa6RMduHM1F4E+MsDOB8QlnVGcJpdkTK/xZTJtEhUycl3CIDVU2PZwqlAfDJIQs
A4BDwi4qpqemDjKHni+48yChkRkiCQ/l/WTioCO/90qZe1aFfYrSv1de/YplqWF25jHoUZRqjSQ8
yvHow7T2QwT6eKiI3sbmSjqGzifB6V/ZJXqH+mM0IRgXovhhaNVLS0VzkzScRgJNNdyWcnfRpndR
W0Nx0m4tMVgOvahHkimxMveArqa0hOmUg/ulT3CFWA9PoDS/RU2I1zvOT5RH0fToIKREpD0orVDW
SOyZv617u34or2Vf8gqL0lbUYrcV+DHWVktjlKwrtwsW3kwxv4cDQecKMz24g90eg3HglCZq0rSk
7lgmlVfiSyE2B2AEglUmcTUDW4IWEOkZS3xyje1ogqpDkJoPnngW9EQKqj1F18vndCQppFAtGB9G
t+31aAAgqjDSylDSJOYgxRw/WGoln2Ny0iT7LkpaMpoJi3MMMWErwsk0N/sstuZdO0W9M8/4aUfI
Cvb0MDPQj6A8R7sYEMJh0RICgLIUK+u6iMmQKZgFmiPgnLpStq2P6DcrTxTRCf+kuDsxy8foi0o0
1oxogrKhV94oAZUx8zvFhCU15hbaXrWmvG1OhIrZiozTBa1x445Z+JFJoiDAHSLC2Pn3kRbeRz5i
tKmvIRRSIqf6pNVU8Qo4b5Yf4TxfLvRF5bKWZIr9l+3LBXNsAXHjVr14yH/nEi/C2MWaREe7iPCD
6yg2XBxSdNQTxto8auW13tFF67Ryx1kEm/ly7Z9t/rPbxp6ii52gPLj8bYrvaFXSPFr9t89yeZxf
CfKajBF+HzMirCK/XlNPMqzs39stc3gH6eKSBPbrnt9d/X5TgQHnqLLQ0X3/tSTRwA+CAlWFxWTq
5/P+q59SBNAqaY8bKw6Bl6kyQEL++pZ+foLLUyUl5LNMleyfL3y5rahzA41hYq0ajWaCTXx71YKF
0C+7Qr0kOFzuKJY94HINhz98QJ/T2fcddc1wQ/UEACE6LlrJmPENMbNLhRfXQL10bS4XfpzvCybz
nqD5vFuGut9dXG6zVchoQU5RDTPp7LVdulGWDkC3SIiSdARDQUucObqCBl3OKzQPWfpDWX5QOmvF
ql0aOhfNmrxo2C7X/nSbplkbOe47bzKZt+yVSs89dKA7bUIFOujl9FPKZizHzk9pG51Jk8g4BRYQ
KOc+AuSDMhmt/aKY+764qOSKpcH0fVthEM5izjrx07TpLiK9YIYo7g/J4aLv+76970eQgQUy7JgG
Y2eWrLhJc11d/sgOjdtQ5MXa1jW0XUFQ0du63KOagK+Uvt5c3nC5fNeXa3/aVKapW8/anj36oNsA
gZZ3kDYouqSqqXeJEte7yzWLQ/bnZlhiBrPwZzlGQ2RHzcluV2tltbts/ryN/c7B5+gl2+tpPe+o
MF9dxwAXshYlyPpRtq+8dGCSFd6Cl1snB9yMx8dxR3VqO61JKnB0MHJug+S1Aze2vp53j8Pawx9H
PR+oC1SLKT7YVMrnrX/n9ckuO6Ci9iDGuPoNpdX1gbr/CvnDivR0b96RDXNVu8/Lix0YnNEGXSe1
8xhbq8NIpsFjbjqPlrQ2ztM7N3QOL4jB6Q6Y1Vx8kLkmJXDrr7zs8Ohj1qJ8AJypW4XWCqHillnw
De9NeEwBbjyeG3fcF93nK/x+u3lFMRQxPowpp6id0r4DIrAK+S6I6OXTwR2tjlp+5muZMw/IQqG/
8/VMiezO89bWn0BvjC/jdM7twZ2jFhAKKlO39d1iWsvSmj5Dn7n2hJLg2iC+MnDHeSsrBpOcE6/t
H9M2cFNm6sP1sOYnwc01IImID2my6eur/ivHZW4DCEWMAYmfxI9H3kdy6CyPt0Ejo54WEuuwNjgp
bOOBj4WwmY47liMrcLnCpq2tgXgT+QCPCDQQJAPtHNLNH/bgVAGu8iMwJTDso8WC+R2LiUInBhyt
sREvaAW4FTNDOdBPdOrkbmjJVcT0gGUXQnN+YvK/vNh4AqXKr1A8gZTGdZR0K169aLBMO6h1AoCs
tAUd+TxzXjt2gQvVld0C5csqhwNUMT7hI2tc6846VzBSzil9CULA+IfgJlfxGO+UG5q1Osn0WDxb
L3mYplX0oJ7hcIJIh3h4pd3mRwXK5jHcYd29AiZzNdyzwhTEg1hv8rvcbSisDpaHn+AaiCZfWP9Z
gTt+4dvJpgf/llHxylbIHXnt3Hkd3hPWkqymt01zL6/dkZH1UGyj+tguYdCfhD0oABJX6i36lLec
QLcBhXzygOuuDkaQXkf5lggHJ3LwLX+ho8kcnd9rXp3KY6jAN8t/pOVB2n5pHDjV8NxvR8jmysYk
pG2rM2KQBwLVkD26B3lbIXfJVNVhiqOnO/Vr/FJ55zSn4telX6HTyjG35JM7sdvd9afso8QL9CBi
ck89ulklGD0wCQ9GeWMDMkjKe0EMbXXT5M/8OQV+CLx8H9qZCDf6W/zq+J7ZecfxRcIuO53ZH/nJ
utXjvJPfvcUU/USt5AVIbr/qWbzD125cdqR03uRfduqQK9XcCjDi+ZnXjid2SCf94ucv0e8tyBp8
FTdaeWTngg8X4i5mR+OXte7y+Rg+8OF4Sg6IkB/WbG6BBVQYVaDbYr+Q1uz483zMNTBceAex5dTr
Zthr0prBYFK+pJ61fPfKntzUW2RFtnSA6ctOmZqOSgq7tubGbsIytLiMdunlW8oTVNo/qvLeLt87
9SOsVp4NSKzeFvVWBl1MYate85RRfJDqN3SMGk+g0zmu1xl4SSb3PT6IXHhimDaie1X96x5bGId8
Vt0kE0i18aXKn2XysNLiWimP1t0sUAUhO+IXGWjCcnwLYmPieNuzFg+Fx1OExccjDs3ioWncoGYi
BgqJgYvPXHNMJmsQp6AnaVuvtHcLgOI6qbfdfG2/WGd+YUQ6fK/96hVs87m9OkXE6njTO0ewQVTN
UjJkQQRbfdNSdd1k9nnQ3Ff1hqbNFY1WhvLk8P/ZO4/l2JEs2/5KW89RBjgcatCT0FpQMyYwXgpo
rfH1vcCs6rrF6pf53vyZpTGvYhCBcLg4Z++1ERppa37Fx2Gt2x2mZeZg5thXhhI/Y63tmnfm1Z5D
0bDkm8Zd+mXwmyWXckifqDMN5NvP8YvxTj0kQT7RRMonEnZGDx9bMBve1VUO/hvngIzYk58gIN+D
xTsieGWcIEgDHMpEr+8YhFxJvxteatISuAfU3ahirEf50uCo8ZbueVh18DwemDmDAx8c3ALultU8
cgkwFTlZz6GtMnjtfjWsoC8P78w+TKU9zxqxczbLorvRdmBbWDkkfJBlMMdPQAP7icmSSPNpoFLl
C31WLXfCVwcH82xHrKSMeuVR1uv0S7llLO7Kqt3xYVHGEWeT5Bvo05hq2ZeiCbi9ynvl+Nm7S/Wd
W9csuIoBPDEbMsyfvHz4TCWFadcItqPLkz/nb5mqv3+8TiKJNc8OdNverNuSu688Wtd61r2AJ7lZ
V5Y/PkdrzQ3y37p3frEGPFNOqwgta5S14C5Zh1nYVT7oaSWcojboryqPiORA9dAsSy+5YESeQ2vB
YjZeRz5RhhbXms6CeXLgYM9wQAvAx6Fzu9hKkj/EW56r72+MPJYLEgFm9a44sH7ZZz4lB2PdfGQl
BrI9J7f3mvB6rAfrZ+vGMeyASWvu04lFf5CTAaSelaPySKImk+Ywew6f+vk7N8G87+d8Ltwm48gd
55e8f94Wg3+iN+ym59TY58uJXjTTriwvNPqN7Cl+Evd8jNmB5dm9t441sOi5zhyFt4cpi3tlHVn9
jCtPWXLgZcM3PyWQcEdnGIjjsOEnjmuWMhtDIReNpGDanvA+8bkfmSqps66YRauXV76ZPQrhGbAl
9kyV3jYdN8GBD57JJ35iGtR2PHn0Sw68M+aAFxZ34/jKu9BJdKB4NmMN5c6Cql1WyoofZd1ey+oQ
sKDe+ELFc5gzoXoPDPtki0DTuoLYHHiM+FxS1CAr/y019hXr5LZeEjLDXgECIiKhnI+NO5wAN7gy
//Nd/TRIzX7FMIu/uCwWf34ER/Fxg58udy/VO4+1iz2bOXvcsmTjPeHC+NHOERAtfPZFrRz4zsHE
EH4/jVKJWAnsDeQ/XSUQY0vRuGezIFfdJf6iFm+z2/Pu8NOM62Hs76kf+BRem0fWzZo5tbghYwKP
3l24BaQCXMJhjmaraefJlrAJb5nu3Qax/wzO3Kx2aPDySU7+z8RCstAclTsCfINNzy0GcJI71YHi
R0utBDcG/64kx6w1CW8JNqPOEX5b47jFL0RIJ34qEjrMh5z2QTy5pWHhH9/sew7p4EFmTA39NMkJ
LP3zrj951iOZxS9Euk9BTLeOD16lGoArWocfQgAjqZp1vQVQc5huvpZ+b9FW4Oyf44TK4optUw4P
bm63e+I/tYOZnJmiLMoS3Xu/Q0TiBFMRIJ/TEXllOe14mS4IcZ22s5JVrQc/DgPwmJPzejSdXc6H
SENEW7suepoTSfCynYYBcvQcowI/6dHDcj3aJ79cDcOFnbnarQX53QxXdsRyLxeqTowwh204xehb
oM0TUZ3s/eQTTYHyxNJqPYacKBnA3lLnOfUWtH7Y00wD7FAwj7DXf2fMspyzz2bsJpveWaCKkavq
tUXqw84fgQz0DWNVwBDZqlsXMxfZ45tQrnq5Yg1M071vn2p+S5r6SVMJQMF3sTD15Xq9ZpKryzvl
sSxXjLTshfmKEdADu6Km3a8a54iwh8sK8iPmAoQgawToI7MA08owR+OjiS1NQU4Y7Fb6ufphB2td
xcj80LV7LpgTB2ML/zXOSc6tW7ISSCcn+uYBWhJ1RzbprBhVs9FO0FDYG4Cy8dkIdyxQc/0IfUx4
i+RQvffVVwLEULnS3UOTMd7Vxk48aLdiwUNprYFKRtjmyj1YBputMROyhH89EsOkLGK1vxRUpGtX
bqxfTqlx4PdfC2GSFTaZVTnKBM59HO6M+ikCsbPzOKKuguRuLPfcCnub3PJs21s7aSxCEoixIkE1
wTKyHyEMX5Ule8ulweDasLEtlwzAGqRnEhxUNiT6sXolhI5xzULKrrW+MxF30YObN8ocUPEJsvA7
j1wWLnmIQwswD69toM+doJMYXInRXKTpBCdCfftMvWmgHo9nn+rQe/3FMmXtHWDwrHVHJhM+XF8S
AXvEluyhQYQIfeyOFB9pdlZXlXCC5EZzt9jRaaF74q9UCohsXRJAROhyUJGZS7IMyqVJS6yjXGtu
YeBjYVZgWNOoPdn6RX3FUcEQ6nmU0f83HzbszQuIAF+uEoVy7Ift45KAwvPU0ek2dqHyEjFswGDr
R6XY8ycDJ++nDPv7iew+fLWSmR9Oav/SG2KO8gnbTrOsnE/TZBZ6bYy5lq/DbDd5l+gehYRsrFRU
l8219s+O+kZDnbdiBus83Xjsns2FhYkcA9vcfrhDHLvyT98bE+C8HI5uzokHx7pzjHXy6T0OFxY8
6DF2sJfqPqSyS+I92teWQgCrLhYpojcOoc42ZI1Z58OjSH/XQI3bpyyDs/RZaXDaztwHhDlYdJtV
4xOml4EDUkOroP/f0ey5Gne4nHFShcWaXHb4ynCqixtJexSNW/gNtcfJyV+wvUfd45Rz484FZjHT
PwikSp7cm1SYMpBsAli6947Ud407B/Zujqubxto2J2WYZuQ9OWd6u2Aa027uwbmrQbJmtU2007Il
krhjVeRjlu02WNvi4NbML/2O+YehYOFBmvIOUPMW1sGAQ06jvdwP7ZU0J697GKGAtsvMH9a+/6pz
AVR0wTPPElnA7UB0cNAgi57j95Fg1Gv62t2KmKP8ghWYWXKP/hHJ0gA+eObsKtKkUekQ4zArf/F/
/xyfxWN9oRFTEVibzChGm+3ZaU/IHlxU090UAOWFS+WYYDMnDJpKG8KDN2aMCh0bisYOS9oc6UIq
ltXcOBBftx5IDZijNZ65t5F4COPgM7st64OnMRO2oF2nnIT10duMDyhNAak46Ik87ki7razFBCyy
oZ+TiWXtNmHOXpnzHriut0qxL6rFM5Vv5Ty7OSttxZzJYr4snsDtISR+pMiyFJSG1aM0OGHsyF6s
n2scEYRV02mncEcfFVwQ+EvOVxsYsuxR3IUJCAEoLWK3VbT32NA7Z2W/H5ItbQzz6u2Ltfcomg3R
oNE6ChcGhbkzsym8uSPx6VMQPKFE+kZfJHcO4Er/4DOdQZedKXvjrC2oeDMrRPyz/pAR8uS94bFU
GT5EHaTblObPwn0t1iqZeRjpsQns8rVEQYcXqbjcuydj4R+ss0JJYWads2W2J8Cxvw82DfwudqHi
kHz1HO/ORb/oH4BCrMxu7o0vxJjemscatzSZSoviEeofs8+RDyscDyp6BIyicPeO+bN2R+BSdhyi
EyY6EivK6p4PGvovs8cMPBVYYeL3MJIrmzJDicFma50d8eFMc2I2d5jzT3mNotBaVi/hM7Oo+kqH
zFsTI17r2yBk/iakDR3GrGiXTXHLgwfINTzF2l0hL0MObAl+J767rwk2ViLzn6nlFr1gyq47QZFL
NVSdvXJ0Yvljh6C00yEmyRB9lADlaAlP/598fAqbokV4sJfpjvzrZF5tsZtFzJloA0kA2Slci7dN
TJ3jPC5akPrNoXuxkCCwp7Wfk0OwTkAjNgTklc9oFDKPqBNYX1PGrLKnmcWpipYOrTYbYRBRlLPm
Ku3FcBTOHDYAxjxJdBow+HqbNhsBDtRaI/ClMfjIdpMT+vBCENWky21m+dJyLqN2pdSPj2o6s6Mk
WQb8ENCOBEB2C+U4rN4YBYR1se1N1rRthvBG0BnY76V/8jewGyHUvTAtRBZ9k5n3SDiXvLeWBFib
8AGdWfCEWQeuoTySE/o6zd5kjNIamumr/iX6Cp5JCKEKQ/l9ob0bVE8WziYawLbOoZWr1SEabtVX
nJNuiGKCedw5KrwdWFhXotQQROL5pUQ3Sw9agXFoRgNKVICo6PNtUn8J32FLmwl9EOUDFEDsEJjl
UXTk4Dde8nucUdW6o4Oxsbds8om+2lXz5C5gZMA5yt+ya0lCRI4YZ4/+ieKQc/LPErJHuomfbdaq
bo5h0bFm7keYkpSyTezmUOkG8ASCxZpFvwteG3hVa0+fTi/+U6utG7FANBvekRPWcnx2itf8iZLq
ex1e2Wkp60ReGhC+8uRkOw1OYZ/TZho3TB3RziHFG35hu+1O2rP9im56Xaw53h94JMGw3NfP5qvP
LEpLfJV5BlLZxug3XniJGtRrBEZwcv/kDnAKJFdOZJ8GxMpaHnTS1fbOowW+oj1Gb4Jzr7ccGSJE
aK6gxeEMW9IkyGgvPxM5+St7d47wfjjZU9c4IxdALaAX9zEPNDmTRNUs2ap8hs5UH+mCi3PS94yO
YEMwkb02zn1+RR8d7GpMPF8E3vwKHvPnfDntys7uQ6pvPFScpAASQN5HC9P9LABDTfY/fA/dA3mV
qXi0AWd9Eq2Ljnfj7SkNWKiMl+BKmNxm7ACYgDfBuv1Fos2s5fHhVf18V5OLVpMjzLFkuo8bZhLv
yvb26JyAgTzAJzlF1stIGW2lSjL9WrIQ2/s74HA3+lW+RV/1Vb2nxvb0RgPInGbbJ/+ZLRRJzxhd
51bGTGdfyEwE20oyIdN++2ydiBWlLn7WmckjknXZN4TEgS2rdXI0nvsPbAfZTb/LHt1tA7bxOdj1
D4zEzyK8tCnZUeGT9HbW3YMkTG/2XsyDR2iiJ5yXI2rmU7RTTg0rMkPBvcSLmuTQNSDIbO7dEiSL
s/OEKBJLob6Me3Nu7ticUd2IxLXuiNnttjXm60w51Ip38aYGkJf0nP2/fwkaCaxBiUkJiSY5kB0e
AbUmvbqbOk1Do2BPNlpaH91kF/vuPhXBPkfHQ8g4LSx/8rUgkaAgI8DIMfN3A0b+f/wNIOypw/WP
30qvRfegPtQqKJR66s59f//3l+9/WsuQVxoi4nv1HifOj++PRKltsbUEKo2dWjGLP75402+//8zN
O7bovm28OWiGlibHYavxf/unP77z+zWMjF7RP18tK91sFUfVvWHYO4yr/pJG7cYt6BZ9f/GK6Wd8
/9KgYa8tv38JkgPGm6Vi0ah6f//Pf97+z2X+888cTyn+/hLff/j9b5K4DDYsNYBc/vGjvv/8n7/9
41c+5tX5j7+JpI+4vmJp+udf2DqurNn37zOMDjMtx7j0/RK//fjvt40ilIAEZeCxqjw2kDzTSe60
S5RRFL+mGm5AIlWbYxsui2QbtsXGMCwfUjjITaEXRy+ZaCkhtasR/0qksB/t7ivN2TQ5x7+I1Hal
rQ0yTjhHmcYE3oTk5dt3gaf8sqP6WElxcyBDDyk6yhpOfamQIdjoz75eAguiZeFgYeYERP1nUIDZ
oeUFz+mEI7Vme90m2pSk1Ep4q9pGLZEVRC7+bd1AJusTJdQREoGjdVsPJRo89QEbE1qfqMUnJPtH
HdosWWnhPWbOfeKyPVML3DjDghA8ETpLaGUHr4guYfKCDX8lqXJ0HN4gCG2VqmeriFvL7+Jy5QAd
y/3g7FcJCEGLuUv3LuObasud1eB1MUJlJ5PyMQ+UN9Ucrxjbob3/6locoOBGPTQCpkM2Ykk6ARoV
oK2ZIZZmUx+tRqMAOlLUca1bj1wUZFB6QWoGZafMDQ5HqCM5AdB9ZRUxHJg5iPVySUEn61rM8iS9
uBYA3h7ebi4+UJIcVc968SIkrKIZCW5617Sd18XvaVeCJkxHNgE+eX9J8+Wn9i/ayOm+UfV2nanj
hNwMprCusUCaaBgcp2uBTLdOn60B8net7UoSgRGTQCiizzK6hz4Qd1XZkvhJNkpXoo5Kd0NER6gk
21qtVwl5wGVnshdjundLVI1SPDbOurUfwD0Rhkz8dmOMa80EzUTNszZu3KZfFaI/sDxnTYS/JLut
eCI9j+CUBdS3nKpHwj3TQ+0zD5tfladi/Roluz3W+BKRC3dsMK1DbWEOVEoDosqI66TWcMggnYX6
qJuLvL8WXi7fRwJGSte4S+rhJclL6qBOQzVVj9EZpZ+ah/XWb5Q9BP9FL7N0ExXWuk8ogxnwI0GX
06dmYxmGCg7FIvzIsGULTP1e0j3mNqvrUBuA6tuq3wL3OvTogRaVMUX2lTlxW3F+Cir1dcxBcxTC
Jv5F5zyZiKe+0bJtlYy3yByZUoSGVqYCJmj1ygJt4CtnfbpP3lyLUV4GJTmruvxkJC01jXjLzn6r
B/Ps0pUeLaQao9o/9n27b7Fzl2aBcrdNSPJVsVZ79/i3d4lG7moBmeaI/f6OkJaEgk7stAJgWrXM
RS3mXiAf9cYGrGSIt+Jd1Z2vIkrISsy4XT1gct8CpGpo7qoreHFnGFi8WndfGwHZqgX2Wag24FxP
o+quUPi6J8SveyesP7XOEQuXwwMY0kfU5CVCTNS3QwFgsTXezBT5Qp+xj6YjNgLuXyqlStdiIJQT
CPDg6s05UjMb0/QJ8fNZK3AkaeXgrKTnfrl6Fx665sXQmOYKtd8ZsWkuNZ3utj9oNmp0Au/i5Ku0
3HntdKzitn0tgeZO2elq2n7JarxH7RygY+BYiBsUv2NGFJhZPQcNp4tEdAC/UfTSsabZEdtFtMyf
Yi0hPcsYT7miPPk8m9xdLNemQwCHQkUmULe2N9CrBCzSNOFt6LRnmAP40GFzrFWFE3PgG5gTwFzW
Edk3bgU7szKPhq3tzUDgsRpUiJ8xO9XOu2SfbZl/uDV9HoMGZLLT/VFdFDKw5r7lzS3hzhssscQH
goe0DDFtCem4QNTcOXZzy0a6n4ZC2VNh7tmUsUvFrA8uflzcjLx6LNLuxD0/we+Cjuku+iaka6qo
z55N0QsIDGzmSzKOayXPL4GE3wYCH869BSfITYIv2d/rWQ/CDaAmWTz+RUg9QhocU5FXI9BEGuBk
FKZzxWhRdJkECkuSS9Q2flcyG+fSWH9Jk/JWERdbT0a/Iibvea37IDaJLUUa3EPu4MjP/B0XWHVz
6GmIwkm5qu+rJviqAzFctJrRP3qo1aXTUYJgFUT2kK0Suw0oDwIvCaviJerzDud+etYvOpUQhYAs
L/k0EiHmH6akXVD4r3H9y/RHHnUV42M2qIRKAEFFqL8TyVVxy5PXF9UJdfWkKqWgrmUDJxu33Lgd
jHy3Tp4Uv/llCD3Hjzy1uqZaHTy6NokxXGcptsqhewxMaGUKvUlkn4JobZ8jbES9HgE7OIg43ym9
Za3VTNIGjhQiGaiY5zVFEBttb59nFz2l94UUNwVT3D2rPZzSQNrbMnMnth0RKYFjPKulyo5dTRm1
TU0hpIweYJq8Z62/zKpmB+Cr9yjW5iT7EUhiEw4ZoSAYTOOAsXo11Jw+fSpiy4yAkXnrxu02lZk2
76q5ru+U5mDpLu0mlTaD5zpoTfp4o0WGe/QoOToJok9LH94xpRcztaJklCSUaFsK+pENWDsjt6ht
HK6WPkma9oB5Co1Ce57eNRW51a0kEt6sKAHYYqe6IxNi0PeLwFVmZkkeSoA4bFk1+Tvwks3/t5T9
X1nKnG/L7f/ZUnbImqD6N1PZH9/1D1OZ/TdbM3GUSd2WlmmYeNS6z6r+r/9UHPk3VdqC/xxN1fgb
4z//4++mMl3/G5xeoTrgCIXlCMf6H1OZ4AUdaauOJYSjsvZo/y+mMk3l5//uKdM0FgChS82Y7GvM
hz+slAHw/SYLNNroRgsRzq8cykvDQzFGK5TVAcQOU1mmPpHYAwUko086Wv14zUmWUf0CHUckVgME
4pljRgdbM/B+FMce7xdLS/KohTFUrQ7qp7RR1ADNXNSA5NZuXuiztPe3iYbih4Y6BGoUqaJ8jSUk
OxA57TzIFWhZJf2s8tk+V35BC6SsCIwkFirPXmKT7Ig01GGLNRpbesWZ98bUD3Ctw+jgimejNAc9
Xi2ioqH42ahrO80cSthcRJG8TezjjSnLh7IgOKD0eK8ZpPR5S3oS2ARBiAfNwKK0oZwozWdtteq2
8fINLUV6sY0OGU8h5TZhl+yn8Vue8AJlPuz6YkhWQ+Fk86Ev+r1mg2jAVgYp78wpdaNqmTrvcXgs
g7bbhGb/AU3b18p84VhshiUq9LmdCR0LQs+JOQjNObR0+sAtqmNpIkTRWpKNA8FkrWA/aUwEXB49
itCWN86d+h8P/7/YSX93mWv/PkCkxOZnMEoYc4Cm/9V0GA522WZtTpKO7jyoNdk/319imwOMYVag
jQamrZHtiNpwURLD1hhYf7+Zvxk2/25t/f1anH8bq1I6uqrjwzRtS1N/+B+FoqnM0FG+7RSc40Ge
vupkX5a0rZqLJ5JHxUk/Axn/1R34YbvkEcHMJDTLxvzpaEL/cQfGBtls5ZvxFovjQS2o/TGwpxkY
Et2yrkU5GQCDRdixG89LatRKReaHC5+It2Fui2x8+vP7IH5Yjr+vSGI61UweWBsGwI/PRBUVsS5V
vJU+NyJMYX1XTs0moCPBNssIjYDUMzNlPIFVSbZI4xEHWrTzQ8IRe91kj9s5n20PoMM0QXI4wAW/
X2rC3fU6G4DKDe///KL16aJ+c69+X7QhOd9I7E4mm8t/vWiPJyBIk5CLBuqCRZE8vNAelnWrQJII
2VDirQ4Wele8mpqKrNvjOQxc1Zzhus4gV30UJvwb3alp+ykZPSgXpkrxGLv6sugFYHJ2T2yt5jGO
0TpjBx2LigAADBSLXhl+wSk8YUrkRogAlGNfr1xjavT54k7YBVqH2Hn4i3c8DYwf79ixsP3alq46
UpM/3nEPpt9PIhWzfs2WVolJtysCKq3do2+P4oBrGCcjXQNVyHCnyRF3nqIRwz0Sd593lrfK4RGW
bZusLJO4E+oCKzbii6BnLyZ656Et2FOH7qlxI4iAOZOAk2MUSmP3zck1xHZNEe2MCDhYajRvRdaP
m5JIiVlG+b1wgZF4cilb96+eFxanH28bLIVtWZKCG1+tH89LrFUWgDwCHerSecicpuOWj+fSjX8p
jdusi6+UPMVUEBzWVwPZJ5lRLsulVXnjysEcs+jNPTFubCg1Q57+4iP5365N0wwhbMO2pRQTWeA3
ZEZZsP+qSzOEKkedhfjlMc5eMrtkSaiQhCiWzkbYWH4vB6JVyW3IyRL0qOPrMdqUDjFMPT3mjbhV
ls+RnTym2jOvDMtq0bQw2zJQZ9Thyy9DqsStiYfRGXYGIkTbuBSeVm7IwVLBeJXQ8wm8qMJWLhSP
OrWWJ7sgDG4BBrLjn79t7d+nMEO1TE3jeEFglqn+WOUjL+wCz8zhnZjEnxtxeOGwh4fIxFhtjcE1
LWh1p2Rm1/recfnNCHkAVa1/R6pJQsoPBsW/uKQf64p0DC7DYevDVsbQ1G+z+2+fhAyUTmt9RMI+
3GvYL+NZ9U25LhMafrEltz7d4Y3Xqnvh2ATVW+UpsDriERLtr65kegx/e0y/r8TQBMMBjoo0tB/j
NUxqUykVHtM6IIRTfsAERPSL45faXNdBg8PkNfjebsTk6eXqIsv8fFMnU+O1Qy6h19ZjbAv0Ic1o
rgxhLDMoin9+t/QfxIs/rlE3bcdk5WM2me7mb3erMeOqNLOeqaQyToSCOFDJooVENKoIu7rpcG08
NdlbQeFucv+X1QLYNjqhnowAaYQjP6KQg72df1BbC+97zZyrJXKb0E4uQom9hRtgpcocOXG1kxYj
lvLYNOhjs0FUR3xUtBNLGghW/pd3/8eyML0zzbFZ0zWyskz15xPZDoA5C6MOtqqkyV8AwPaLFgOg
jfitrihi6XXPY4SOpNYKthXT6dXVh2RHng2RvVa369KNFYXKXzwzxo/dxnRhwpLccN3W2YtPYIff
b3nrmW02uhbat9BZW/UACYlyCGv98GCouKj7EO1IEI13tqtr0w2EQ8pXmMCrXjQJm1CPhc1KjQXU
AgW5d7DIcpIlpABbOsYoJPHKm/Dnz2qbFHjuEB62AZIPWzE3QRw0D3qvaphnQ+UN69jW0NuK1As4
xJHMl3LUiDWW9GYlyM7MSK5NQaTUMDlz6wx4ayF8pGUAFQ6+XX+4bTLuo6Y5pSLSzmnL51hHhLzk
9Zs9hsde7LjVy6z2442DCrJxCPZQIuIQ64ymljvB9Vwu5Prnw9r6XyYBg8HsOBYnJEc1f0zHbFfd
brQUZSPZfmw6qhM4mXyE37zxuDHMi560V9cx3bnttumqKOwYn0aRr0wNhhN5ceuqJCPLiXpja0l9
YfhJeBlsbPJtlnP8Tz/BARcrU3rPbuxUG55ne+45Ja5/tpmzzukC1PPgyt3IdVaFmp/ztpSvuftg
uYuKk9MhM2IwtaPzEno+erJSIOBMXXc7IPzejTT9Mh/kSwzeir3TND/0+y5CZdh0X11l1Qujo+fu
SdQOAAyJxMFdKXiW3/yKMMeYXlNpc17QETN6leNt6mgSryjouDy39Dc6QDrQ7SPIVTr6XezcDE8R
1zQDexXhpyjIdxyVLNzJsd/ZueH8BdxG+7Fe8hCQUGrrKic39qrmzw9IddI6q2LukhLUzbxOqzMg
W3WT94iJB21YhwZZjGQ3Yp6r2cj06YMJwpfSYnb1DU1fxpaAJIzWUI8AdUAGqZd/PoS+Z+d/nb2B
tfB4Wpaw+frzUBAogkGkVPiApr1w0bUk0HveMlNZ20nipdMB9TMIEI272biKS/Y/XpHdhoBtskWA
I1wOwh5Ha5hyAby/un/6v60tNmQYW3B0MIDA2D8G+GBXRiXB323tUsh1EKiIIJruFocQNV1BJHHe
d8NekYBD0yTQ58TAJSM1sD8WPb/wFn9+u/Q/TvQ/bpiO+1iFIqPqXNqPXWlc5opoSQDY9HpMo1+v
IgzjbLs0e5u2KflMwl1h50sPHrSRdZJ/OrHI3/TsVQuRImW6Xr439rRV9ZNNN9r+XmafbGeavWt1
KQUpk0SkQL+QMNYvO5+QaYNpkWhznopWG7ExxE9eg5+19WuoA713KS0wdwlP9ZaP8hj21UeWZ+HR
DLN8U9XjxRUkKVVe6+4s7uTK9+jMj06rr80y+FWGvn/oDQQgEVEOSydkFww9ZqeH1oUgl3bnO1xn
S0MBpPI7IgRBtVticZR672yK1Ns3MS8VOlkF38Uq0Gx5d45JOhpE646MOMKXBZXdXR66dPKysV/7
bfXFx00cdtjqKzHYH3qZp8sYL+6upf1TA0Gdpf4IgQ8ql0hsY595Abw9X4YPwn7lZvtHPe3uXFW6
sAx8Yh9rgsBNDtAscjYS4bwm2yv2uifXildNRdkP5MmCNFRPLGyRl3sW1JtideNVR1Urwf4ujRHR
ctLReoinyoU3hNAcs/jV0pR+T83XR+aQsJ9NXIQ/rXxNUmmw1wsWkWMtMMqbx7G3+z3yEOQ0rL4b
p0GBlDWkNzi+60OPc82XEZuWFOvSbwckluJrABd018ThmzUSLjlYgwL+VCK+Mqc1xLTXZke25AuT
4IlMbcR/obGtuto9xSO6mDptkZn0HZ+k3a6EEwqSsUhzL32cULmF466ve1Abo+JfcpEUC3oZG1dI
zCpaI9a14Kke00bZjpJYRR06AIAO6wl8ByXxPD1VXY+Xx0SAUaiIuqCvvNo1CPPQSzFgBw4dyc5+
J+ElX6UWxktqQMhq4ETj3ujLB47NycpsIovvHDAaUKBfuS1j2U+zemuW3UdntQAmFILsbCPHtkPW
5KLK8jPFC/R1FfJkq9rrfZRsHKrcEgTmjE0VYmo45eTTwonm1LzEBg0bPzf30qkoC3WVSZqHtRay
PKph7B8jk3aFCKNVY6bKQtPoNHqGybk4T3r8pfIqdCKzLfAnmPJ6bFNZg3aoD6a2R+Lt+qQgtuc7
fcTCqJGpV7XQ9n7LsbEWyz823WXqrkKnQZehJbhLTWQ2ETYnjjhim8XEdbnIBDwFcQ6NQ/aIFmjj
0tL7teVGoCNl/OxqKdq2inp71DrBBaA7YuiK5Uu3n7K2CK4l0UzEbJKm42Zqe3S0QXvSXR5IXzwK
xeufRCUoBdIJRB+F5BAsL1b91hOrzKzWkeu5hwbFq5nb5ooaOufa/r5NB/PIHigPE3fjKLRXzV6e
YYR6RzV5b1X0Z6ME7N9Hjne0posOKuesxZY99zPEg5VF3538VWqdOrnKre8VRLchxc/7daH73kng
HYIbNRSFdozaUYG+Td+zlPTClTA1DmqKni1vNOBGY/sgE0H4bhge2h5Yp6qwlDvAbCC+zuPUVA+t
1h9ds6uXIvXVq9I3hGfzxrMSkIrWYpiA89Q/2TnRL4BEHiNNHNg/Khs/ScuzLbg4IDzus1+PT8qI
PdRSHO042sBPfbXdNiJAN9yN+lNOyjKtd582qM4pl9Uw8Gls8Fit8spID8RW0SkLIvmcCs9ckL2Y
7kEp4OZUaNGStkDbIzIvlTPKNUd37pNNfYJ4ZPIcTMLzNICMWm+/Zx2S3tRD86OE9Dgo+tyVnubc
myTaY1wNyRswwluOBXbNTq1mK3karGDJRoOjfzG+yJKpp2jgFcTAGEr3M2mpGnBq/BAZLY+C1F46
geDAg7HkFibOtY0qk9FHi4RjNiec1Ns0xPUu0oFkDz/dIOp4SDBQnNWMlCkZIErIaj1fR93Rcs98
lPFW68pfltOTxaRq+ZagY3BOSqufKJO8aGxkEqOuQEQH/hFkwD4OxHoEimRgmp9lpa4sdIdkwjiu
WvChFcbCDoHtt3+te0sz+VR3anqMwlws2tIqVrksdkGEmpbK+On7VfsKbbUa2O4y6rtyqdqE9Ert
JvuSuarD6+8TaC2GskL+qubHsRJbXU/kotbROAoz2eXC2cWSAa220BkBd6Sr3N+PYVhei8HG0AUP
eNRcDZt+e18mZriKPb2YJ05prgYt7BdjZt5BFtTOPuVwq7GxpggZ77qxHmeBXqpbzcmgnHgtEbwq
kWldzPbbdIjcM+M9KDBiFCm6upkk4SwthmOXlY8xRjU30tuXuHkjZxzsQZLriMKjU++jYQlLPuAg
Uecd0aRzalDlivmiQ1Q8IS9T0n1K45CaJg1sgAFs1zqB+v6/uTqv5ch1LIt+ESPoQb6mt/K2XhhS
qYreAyTIr5/FvD3TPf1wFVdSKkvKJIGDc/Ze2+Vp8oRdjU2wLcmzSv5SRlpngyDs0MS2mRkwmKsy
uCBhryxHgFoF58QVeySJ5WMOhXVJBELePAHPLVtiHykBHfCR6yasJcdIJQ9hlZOs/hImnB7CaZHV
Y55xiZrdmKbv4dJDFckRFNY9xnugaqo7mz6Oj7QztlGCPKKaGudg9UjpCLi04LAHr7kOf5BtVdfQ
TU5zSZOL3F+1VrDP4jyazvPYd6Bzsy0p6mgKMs/nHENmhx/r+8Ktwn3IULEc/pIFiTByNp4KFxVX
XzJDmfKk3RQ5Il+B777r0dqWmlhMkc1HtwjrvWCGg7SO3ImgrHM8OGNzDLPuLUjHX/CjdOnD7yA/
z1Dga4PIe86XgQfrOBInPElpSGXoddErs+HO2hiVAAnl8Fg7dq2LjQcuSJ9TRZuRW65n04VPOi1A
GxnMe2cE2ZbLL4JJTpqdWE/lvUH/GxIySWhet6uNAnx8UPl0oRmQ9P5bTPLftu0jnBRz9ChaxqEl
wBGfsGKi1Zb0Gx3vlGxIOFWMaaiddh2JiJnrPVNSb+zUHy+KMTI0qgBG/axowxTfqIcr9d3EHV5Q
mjFT73zGAvOYjkDRuvlLR2tkZRrqQ41uuBrYBhDhonceJHYUz4Gs3E+EERsRZRupiZ3ZpBtAePs8
nRuCMLKW5a3CHZirCPdeSkKsjYVFWFtTE585wF9u3sehQepCdwNwHFszTPCXcf6wFQ7FPFbpxnXq
ATwpsRBalHI7togkRkfTvvV/LLd5g12dMHDr8TIa2c4IKCciJXc487YgEj/TxNm1eT9ui67fZym6
VTqsSJ2h8yS2vpihxjkzGh8Qzni7py/O9phzW6zxPcftQh+DykbKkpOaqCobdKHTvyYc4CgrxJbH
IUUz6k2cNN+W75wFyXariU2OBkxyHSpadpm/zxzECX2LsazLwhMRqOeOUI90Jow108Z9TmTo3AiY
c/FKiDJd54I8OlPl3lqX0cMYhaR4YZohvGfc5KC2cGSY5Kll6FDjJamOiDWo+BycVCLAYiyKpsb+
SlVzbSdYxTKvLwCsftsAo8L4Qq4eOvwJt5Jl4kCncruTMWFPnUtyeBJ9Q8R68kX53Pg4d4fmVdJv
WM20NTYoVuTKBWmUoxauSvMQxix8xFygFyi4XcY2+52TI1iO4BcIsk4kRA16icAFI/JMYyPECBFb
m199XVaPZRAeEpYCNNkohrKlG2giENp3TfLcdBOxoJHXXRkBcku0qJymuftFccSWPXhoiZPwleBA
tk6r2t8AK/1CWRkWhEpQRRARSogMt09v37g95PbpPx8WPWsqFmvNcPvfkVBJiZ709jgEVexjtwei
ofzfx9w+n1ozXVah8+2zfx5ohWa4C7WJZ/GWXfV/v8jtqcc8AFjeJhGWSWOR847ZvmlL3or//8y2
bGxSd5Y/4F9PO/UkyxQOzu3li7cnu/3fPz/5z4P+41ni0AYZkBW72l4ys25/iemlJoV8FiNR5y++
/fh/vBT/97X/eJp/P+a/Xrj/fmn+eZ7lKQgseg17mlFTfI09juuuNCE39P1wz1T4MGSoA0ahv8JC
HahVFQSnmGjzIJlPRkd2IvmEONvMmrhGVrRd1mOViK1hfHACCvysHD/KRO0SCKtDXl2XKK9j33gY
7eSuc3NQEDJ5GyXiGpmrYGtKBCkp0eVbSw/vcVKFV1GCLDLH6NjLpGJrw1uRli3mr7zpSfccHsw5
J28sMspjFyUn8jyrS83sHcTrxQ/K8sEJj9oPCG11OIJxAEm2AbHBK+DLf/skjJ8y87sbPc7AOXFe
VYcnMQpdvQuOc0V9buj5q0thgupkG4/DGgQffiocLy3dvg02pWqTFfpaeNl4JI5qWnUjTjbgnR1E
q40X1Vho9EUmCeHKhXmoh1kQ/V1wlAqk2vuiw7rnv5AA7FzNCSWclyFycYdkHxgPylaYLBP8ts4A
XKEhTStEl+8ZxlO87TixrePajdatIQTTLl40QnmYbiogmG7xUJjPKa3uTTeL38GgbDRWIQ7jhOSY
8ehzqZBs/lNQs9loo3yZjKShN0AKRYEAPJJXhBMOajMD8jv0yCuNCeoekr/r0rgrdYs/inz1crzS
1/gyrUV1qnA4ISose85ByYjjUsjXzImCCwnN0Pd59Zxw+mys8MFjmrTvMotOLi6XYYR5TqnY4YjJ
Unq0+WPjRDUw/lAcdDQ9uAULqlvE58Sud4Pf3Y2VVxyraGSO5bzbA6Jlf6AQaUVe89vSTney/tJx
or4PYJfFSzRzlF7cCW+8xVW/0nWAUJ+Y81MM+1TPU8bPhkebBXSXNjrCYmu+5jbJR8FsYLAmJTOp
WiY5Phk4+eJ3p/cQWWBYKtKGZx/RcqBoeSRMMqew2ogKonqp2AMnQ0ECNQ30sUu96Bs+CsoJVGth
I4jy5jg9gPT7yXVV7UrT+YmmLCFAYrQOlvQxOKOtswZ+Y3Qm5LEQpYI1vHngT+uvJdOEirnynZGZ
NDTEn75A4GKgS1vZqbLgGnnqoACcAbGtmkWXacAzdkipQFh1rrDcbYI2zp6F/nHN3jzyQ6RBavCA
iLW2U+3/ItSagFvxnc3P3TwXh3YOaOA7/XUK1s2Qdts5lmyn9vwFUhrlWjreF1X0ksfuD1MkF80g
ksXpmHvGKUqwXbZlER0GERAQ7ILpauKAgW6EU6eaQxw2ef2hVcWl76QBNbMPx1C2904Gs5HO0YpJ
c36JrHqbdEwETE+wEXchK1fbnW10atts/g5MWme4gJwSEUNn55hVC/EOn7YEQkMjiTHdS9/nj8t4
YFKjZtf2052T9i/o6i+e9206CRa7JeN9RteSlISREXtD8vAEJ9A0tdym8XDfFf20LuwS2bDZWKRz
eL8qJVg0XMLYLIKOVgSThUQplGrrNPLDyhNClCy9V878Y2YIoMvp2W7GffpXRbEFFNM/oY3DPius
v1yA43rUEG5Bi75ZAqwSdT5heW65xe0xoQ+GSiDn6RA5NhcgUpQErWHl0ODnmAx4ebJoz9nAG4pv
agwt4/RcF+5p9gtjnYIa0MvwOba7p7DKoJ6o6a3wHMJy07fQdFaNXTWn3oyyPSmQ11ro/TDbJ9sN
6aLiX/Wm9MVIDfIkDXqqokWfFxhuue9+wA9u/TqgCPVotFSZXcOHdcRWlcNLRtvCabO/pRE8BhLO
I5Zw1K2zu02f+rIFY9jiL0Zb+Uhm7XXybHPLsMAR1g+0a4ylUl7KuH0HaElIUYwaQI1EMKA/3md4
HDbGSA88jCSq9BlErjAAO9Uz9Qw5l51LM8GSW9/in8mnvn5AsRZfDfMOq8lb02AFIDjlK0I2QfgI
OXCTmhhdz/Fblrs4taaIFAHq23n2T1lFSdEXtnhyZLITOHE0pGKvFc6l5w5IOuO7z1gfRvFhAGI6
up1dXwcpFxDEm7DUyWx/TabZ4pgA4S/L6Rj3xoPZpu0euutpziNac7OA9SiYnZExr/ZGFbwlsU7P
rVl++hR6rTQBUSpBCR/RLhu1/zLP48GKHB+qbECd2aJ6wVpVp7W7TsKR82zJnLTO9AEAHdGLsuBA
H30lLhlruSOHgyrqa6q8X4oG7i6UOaMPsacp+jEgtCXV0f7jax6rsA/NNYfEFG9g32Qt9Td94SDl
ykxCwgACu8LYRgbjobR3fsV5I0gnczeqngRocQJiCcc3gklAmd8GOArzNJ8uYzRj5xvxWUatfLJ9
ehqtW7z0hEz4MCgcVk+OqgBhiqE7FpltnbtkOeL1vX2StXxpyPCDHZ0DVmu8Yev4g7lPXSp+tqqT
2eM3yNKJ82CHayaDi2AgRj6Qt/03EvMRoYrYU4qwLI9Mtue+4xAhAdWaQJSJXLCZP0blLqzZOM1k
OhP8g/11ODb40lwMdSycPnE9+DoXh02evhKzjSTX1sC+Uo06enqpqoGmsJMSrWPSzWP5HrE9GS0e
LhEjrO2xeg26PnR+KLcAZKHQDNiElpvUDKNiy784RVm5Z96KLxm0pxuQD5UlJS9sVq2VZVDTTHa6
JUPN25YeHRCaFR1jmFXFmO7Sxn+qtMBK1wlgICBMt/SEnjJVBXtlIeYV+nmuneqHvnjR4lxCZtGc
4Cim71A235UrfZoEPcWR1Z4NzRi9ao7R7FEDdcXei8L5Ho77qvUNceYm+vFqwNFjkjsnSNd4DBz7
zhjLhJzqlqVhsD/AJO+CUzyX7oHTDo26vvlV9lrDfMdDEXrZXSv8Y5fhRaQqH3c9nq2j3zq7ICMB
cchOWKhqfxPAnj6HdnadkjI8TOb0pCO8fRBx+67b+xmYUKYFbBK/7HQEqbdNm4mXx1INAFVGQjIc
Np2joNk07lsbjk9T3b+1CePsNoEl3mh7Z8z3yo2gs9nyaiaUJG4pr0j4zmbsPBh9xyswkpUDCsHn
9ocV699l3lBys7fRJlj6nX3/HimU8vUkNq52LeTPbI0t5zGuEUuvJWYKr0e0JqxqOFnxpdbyhTkB
UGKDBEH6/k+z9SA7PL6uheKplSEUgSnaDBm/jgJnPRvdBX2gux00XlbyfJdSvL2LzCa5gl99UhbZ
BHZNP5LJu2Xcaxk+lz2Q1CrN1BLWRVO6SuFOZQ3dlH++qAbG6x3iIFvAFJwKPeJGNoBBZ43zGtvM
qFRsGKu+z2wmMuPEblRXG+XWNQdYDvMHPxHbeg7N0+2DiA2N/I7SKQOdffvgRzOxLQIoKXxVhfmK
Dz25ZtgMnEMPSRjUvPpA6RfBNxP2aSywrEnZAJCCcX0e/VeZJswJjGL+RJ27zR0lEKOH+tRAON7H
Tn2JFqLk7YNByto//8d2BbmQhtD69jWYHZ5uwUwvGEq5gCbT5f8iufgHLUjr+9ryju6CoYxpS53G
21/4788dVRI8FAdMXEvhqLOniK4aGgnpaglt82emgFXK+QG3HazWFXm373YOaYWW0ATR/Xj7Nysn
wS39738+pfvWl1F4yEp/JKm0z8h6rWaCr2bjmfS68dR/MmjuTsny/duDtEbxpm1IFbMTsUBLSAlr
5Bvlyq+8td9w/ogFUQ+F1TFGrxJigl26Ed0wQb1ISG910mpdtcTkVSkXY2UOcj1VlBVcASTLmcuH
vC+L03wXLH9U6Ub8OXNI56WJ0mMYiWlPO+jwzzeX8ztvJINC/T0HTsMM7BYhJxeyqyz5Sxh2P+rl
/Hn7kLFVbDRtKywzRL9NqWpPZZZtUPveZX6JBrWRGWmZ9C1J++5OevmQGz2SGcbl8tBl8wbTl32C
lo5b2Ajsz9yb5TEgkRctt3cSefzV+q2xdSquXynLnVryBW8f6GdvLCUolcdWrKeC5ISslv/65u3/
iuXTLmiYpEg8FBVWoXUCIn3tLL01Mei3vsAVhJo5tpYOjp2A81CvtQ+pwJzlJ3vcJysgvj1wHQEi
mqEA1CVs5AJkkRmD+TfGGbOah/GxCM55ZL65hcs0Mxro8ppvM+faFZLVB1s775ZtvXlD2q8lIJWw
9J+idNiBn8KmY6sjNfGfOqZu/hV76qMtGYc6BU/tVdW9MMZHFJhv/UAwZWS8ap8KRAxf5gBDBqy0
3BjtNwkxX4gvH3UHPChs8GahWcJRX50NmvzQIGiZ2zYkJUciYKc0mxloMeorKRlZlYhKFNMlT2YO
dcuX/v2hpx/F0EElx2oCV7p8sxBtuzcyzuzL9/7roWmxXHy3p7x921RSbDvtvv/X44ZwiT+8ffH2
uLn3sI23oA7ykqlQVYKlmRzwDZX5t/VG8gdQu7Rh+hExxNt0dJvKZoI8RwUA4ymU0I/IpCQCLouC
cwd9eesX5lVHpb9mLvho9MF9BL4SkQWUtBan3RjzhgAoh9sfPbnOMgmDYxnnIWdYDC2ew7f6gNHG
kLaMjWUjnrnlLPOvIv3hvtHrtNLj1qu7KyD96OLDOhpTYHN5spnCIXsiQyajoqe4qeo8A7uRnXVf
6jsv4bbqlt5dXFTMMRr53SLzJLpPEFVZHmgk2Aejbl849gtqunbveVATPIjWNhpl6IfVjHHVeray
Vh9cFVN0R+zFATXGxHa9d/w7pwsPOmn7Bz0X+7Y35SmJ7CMuTLFYa7t9RhBswpGFUhHFdYLIfE8n
krO+tP4KoblH3YlUKiZJmQPqQde0aFyyN9nzJ0xMVgDprs6/rLSQO9v3f/dFcBV+/4gr+sGX8Y/r
VebZTIxNHF8atvLXMbf3Zo5NmKTN9WhS/E491rwAo1KYvJZdYDMbZlBnldNP3Qdvre3Eu3YZBPS1
uOPueE3DBL2BFcOKdAJw7cl31o8frPb8ifXRdWzOEkny4ob6QXiInJj3z4UmtTDnPpNjsxvqdmTm
Mqs9kq8/xg/nrPGSBf6L5cdEtqex2OCdeMFxIk+eS2q5IYtk7cfib1OPEQDea1T1yNY658Qcswxh
WPVdtPPy+dnlsFJ6NjjK8t3x3d+iqmJuXWYfzNVA3KCFlkxjteD3caJ00VIBSFUMkdQQNfu0Kx9o
9VLlcjh3ku1o2AfVq0ul53rnGUtsN2Eqrpk+GEQmCyd5GOPhIUMM4JG5sRrdBPN5FMNmC1ta1/nG
M+CJkSUPqqTN/fPU+Pezw/AqR0lieyR2CFu/xBZD4KpLfgxntukuGOeq7REmqasu9aebU64mzviQ
14KwJXoV0nsyx+E9KYaPKkmuAjZGRs/ey5oQK1r5KxDoz+YB2AgJnVyxNbyc6ot3H2iDGz/6RfKb
WmvBiCRHe8ovLPQmc6Ufv68vyh//aMv9oxjJs0B/aZLrst5bkjzUw1yVHcbnXmJWtC+inL7LPvjb
IDRvEBKEXWdyd1oPTv+DBuZ7sPxf9otUmEdRFA+ks9S/J9Pn1U/+6ACTu4g8EDs6u0tK5zOfl1aA
zcyiH96m0NaciTLEAsTbd0B6pxbsDQL3T67LdJuZgiZ77dxNsfkmAx9YDTph+vBEXC/Pg16ko6gn
rGXS+dkJumcL/i1TVeIpAwNCWdSbRGSOiwxQUOvhvTMrm9ktfoECzLYjwGzU/OJ5T5iE6Y4vWStJ
OZwrRv3tOVHyUxZmxej/PQ3yfKvYVksLOqcYovDcaXudY2iWhnefaGgZVmXTBm3pUaAht6oRCp6l
75zBpwtGlOKkSHjq2ouvGWxwuL5PYptd/b5ZbENu+9rR5PXJ3SFegAtmWbNsCHdxlBzNBGgwMyla
a+7v0USGY2cARAMr2dh446EQqpegz55GOFMEY1u6YXyiaiYgBq1fnDyLGVa/ZBYFLH/YweiCA3fp
ohOGI90/Ksf4isLgiVcYtrpmb8fcHrP0lA0oTH+jSBAnc+Fe5YS2xN6hxrhdYsesy/GNBpMjzL+I
nysVMiEQ+VNdT88DYfHNCDgqtAryAIh5JtRhZfD2DB76R4sGlpX+RhiSF86jk2NRETL8tjyTGLwB
W3EyOrs+NVHUeMMaiHC/r5walWuPlOQrRktH8jjIrBEanMXvgd10TIwHL4KKZs4IaphXKueb1gQk
N3xKbtT8llK/u/R1sgZOTT39Abdvrjs/YnYlvL0h+7ck9V+ZWtBEU3SQ02L8I+sFO2EFUOnivWo/
IzPSa05Zd2ZpXDNr/h2k4ZuOGYUyKUQQBzfAmykaqjejY7etgQvHCZlJ1H5sPF27GwLwWj2NfYzT
HE/d/oNhEv7+LGgOWBWweQ0DujbbpHrQZL/YAwZnzi85lN/ON+GEJSVpvxjHAl39NWmLsrkOUEwj
bkrUBFPW7jgmv8z9byPFdqTyjqtFyrM1RFxECPrh8T+XnYVxrEXUVmMex8pACVwOX1Ms0msadu9x
ZfU4TM3wPqabumKW/G0xFDgsoQHbtIRYjdN67RoMIhAmlBsDp9tmNng9swi622TRAp1t51LP9FlN
QUbOkJh34SKjN5voFAfeXaB997mdnp0hR6lXI6+wUON5kcyYU8D3KwlnYTsqNySs/I4oas7t3PMS
j3hFVDTuZxW3B4eDGEhC0rMKJ8Zj3CBfr33Ol6ZpWoyf+7+5NR6KENlTmpesr7aN+RgtI+R0pFUk
rspTKgO4k0HTAg/F0x0UzTPJ1rRQ3H7YU26mBIoqGtAyT8+VNz22zPMuoSvFxU9be4e3JEEo5tUX
qwwb8mTsa2gX3/Eg5gvBPPKomYmNoWgvavkQ1JDhtMXbi3eP6OLFdzLp4lxrWuRmA+EhdTgg5vnS
WUIteeoKFe4WG+ZUlNaB/tm9n6Geu30I1EwxW27K1gv3uSemU9rDGeFCJ39p9Cit2UQtF3rGmIO/
MNhK7m4frAnlHhFRO+HODwGDe5JUxsWViOhzZcmQRKUIrYivcRZmRLAMqH7ttnYvms0QQzYUK7fW
QOZVbz5Tqw7P4tiQR/QcePCxCtOzz76qsW9Lpl9DOXYv0tLlDlcEVSK+7n2QccnF0iMbtX6NVS0e
bp/4sTXtrGWGXxsEhroeaAKb2wvkK4ruvO+BHcwJ+6pPNdOYJK6GkpeHKHn3Qj7Nn94lLsGxO/9S
zDirLCA0PhO6td/2hFEkiH9E5NyFQiObU5Gx9XNsEQWd4LVL0Np2Hm25t22OezKb/dU4dGTNwodA
cSJ5NkiA7lwz5Z9Mei4yvNPBfnSa6Zln2diZPExs6vd51kJ/HqwaGd4AqmX0ec59lKbWJZ7Y4no7
R8xILhVvssax7SqODMnC7FeQeQbnaIRYjBLKiSKzsrMiyKXu/EMWtk9yBjKQpxYpifTMMdExxJiN
q+48tQkSandfobxDHiM33GZQHSS4Rw1YBsbuhGCU9CV2prTnhx0z3vm8ZPvGpxFvNPQV+14Gm3FA
fYF4ABOleyIlxqAd11MrilNcuA/1kB0tGn9UUETwGfZbQGzV6mboVY2brs24X48zJ7/RUfjz2EC3
bpBtLTeejtgPrhACxDXJdAHbq7tvZvcy92W106L7zAfjJ3RHFy0pGWjxIm+pCbwlh3L5O5Yw9ig/
FxXmY4pAqIU46hm/f7vTdDcP1XNdDTkzT7ChdQ/fMKGGc2q2zQpTSyqMrdfF6TYoJ6KlB/dvHi0Q
dLp5SJz0ncii8/Lf7LH7ZmJcR23YvieIxBhrJt1YnIPIfmmmdLoPRnhUA+u/A5ZNT8mnUdRPdW+s
tBVHCFlyFF5QD9hcyWdidrZJU5Zqt3YJPw7owUxwuFwJmHMI4u8i6xHUOhOtgamer1n6u6i88Mhh
nwaq3/csUhNwwwoZZhphKTZ875pXLSfiDkt2HNIE66DYWxyPUycj5zdixuNFJjMy/x2XTPYg4/Gj
jSg/EqUOcBHMzQwYJMz6cjuULlHvarFMk6YVUjL5lqwPMblVVDMyOZAQShVRmtghy3hnt2N0gl3B
XWkW8smxbOi9P1EeJtTgKK41o9VzlCUPyhuMI+lD7zImiYGZPj6lxDr3mQ42dRAjwCqgZ5f0CJdr
3Nwqh9bwHObteZLWrgUas5l0cExUA4cf81UGGwX21fxYWMVD0pKhXYWQgJh3pJfKawgp1+Ke/fDV
1M0ntxCBuwZaz2DuwqOwYEDXdPJsu36zmULt4Q99VzBGT8pLn1AVL24TfZky9+qrNOAUTH3RV+Nb
l5MCCK8zmph5aJ/mrB+TuFYDoPEzJiTz/KsdOkVb0bv0JvYBt+FEZRPTCc1ORFgpsxPXV0ovr3nw
unmtW4X5RzS4zysXZD9SmvixagbA7co7B42x9hAtM5Xw3gsUEY43BDhMlkSOyv22ZouUjjygh85E
YpvqZhOF8vtmjb+9YmUlh20OrAljUtRjC51fASmZJl27JhDnnpd2U3V1v6ldSsTCauCXUFmhMMf9
iUKEPjBNisDNLn3oPQ5qomJaLBQ3s585Su/sc4GvI0+DzvS8+eCh6L9r3KfbozrZodAM8bSCKUDs
XVGDDAkEMagAIW867F5PIkSwg70Y/RCEYUVVACTccgAMha0LQbzKruTnrlTrIxzJAyBZiOOuddg7
/Cx4AdnubtZME8pWPJUvnPWZmc3JgdnLObdyik3cNHX+nYyxebB8msH9DOPQS78rFxErkhaYHovX
3gKtNY4McKsSCVPEHQD4jHPnLKv9EtroJutyQQlgAMekiUzPcD08C7+cZsTmjWyUuJd8RR0oeW8w
z8Xis6AZt+aE+ZK5PGXhNMM6bqNj4fCKo4s6lRitVj0OWOWjmU2LF7fV/NM5VmN6Jge3GR6UQ8VV
9Px4EjH9jjpytMNIrW6PJNOV4KNlSc09GDmxG31mQ/QSy4mVjhkS8jVOu2oqNmNo/HWGIVyXLVS6
YWZCk2Og7rCGoLNaz0iMjNb+YT1dLGz5g9XQi7PHCnZQwL+RQ21NEqQQo11v0my4pJ7zJSzWo9zs
7uqEitpssOnarPMJ82PkjNwL3r0xurxJtvfUcpFM/FZBb7zoAk95k02fUnEW8xumPkbKm+0SXZZM
GYWRgcqs7zfLK8MwkujRgOKu10a61ig8aHDuBeJCB3DeRlnJ920/mVtxLOLqOEEbtL3fScPRoQn5
kVv7rgM7tjxUU0vqavhIZt47qzYMnJoVdmhEKClv352d3buWU+39RpfnLASO1mEg6JXUuzLhkBvY
lPNBMRqvfiL1abTcQ2uad3Pv92QnKnmtmbmXzEyPIq/0camB/QIcUOGwaKaT+6ni0X0YKCNNbXcY
/oqtQQbUQy6XCc+8YdZWbcZRk0Wg/M8+Jov49sEY1K8kMeLTZDTetqjTixErM1rTmRtAV6XxuZrF
ezIayGe9yb5O2kwPhG46nHb0E8P2YT/b5lPjEZfKWuKdHQWMqhyoh3S/aTjiH1p4+2Fh2eu2tx4T
xSUqJ2M7+mySy0VlLliHRLkfhljwr3J5/WivnbwJZ5obwYynCcpfedEh4UYy3C9n/klLQdwcx0kZ
HERbALwTzFjRIjC4a81NMUKoJUgppN+E7NZSUOLAnP3DJqAwGFYhZcK4nNTsjvyFngGMrBn9cSPG
x9pMP7IBJWgucDNQPz56eXMnNGlKYt50uHv6UqA27VKupdG4q6lkkDhQNBV+/uxKr0KG8weHXQBR
HgG2xWl9JdAO8bstnNCu3baj/yaboOMYRLkUo+6p+vatozJet5o16LYQ0V6pgSs44aoho3gdFYbH
zf49V8tpVAnO/ml6L1vufsFcgtk9xS35STrlcOtUx1Iw9aezNmxFeV+aIEvGaGoPJpQIKkX0IraL
oiOdqPdCVmPVD++WgeE6oixz4cJQ6jMyhtMui+6E6wW17cCmenudfP/DGNGmuRaeeRvH0O0XbmZN
EivVFonGrzOF4IbSlb0eBopFil3KEH2XcAkgTLH+TFOiN9yTG6N2cWMpxBLBGFG0glBHNAZVRHGv
piZAwrjK6BmwYNkWS02O3EfKQVH1MHRIGmam4ljnjPHSJjl1IvlezP+yL77LiqsJIS1ib8vY2ICr
yNMbnmNLvk1cVniUIKn86xI0O4beGZ5volBfiErJWbHyifWx2nVVe5eHIA274JhayQcuejK+Roxo
UCEoS3hQLYniLj2OvlEXrumt/TExsNMtCzZmx5If3ZXzxJrsw51XGDYFOBjiG0ijiBGZoA/oV0vb
ex1gdbGIqg6bOyPGICgsBHPLejWAYUIUgWaflbyfOPDlPJyUxYCRJauYsLPvsJ+ut5Y6NhJnVXKK
RyZR04LLpo3h+hex9ClZ2mfgvQvlIi8fGqGuKYsMGPVvacFJhY7GBmWW27lymfXPB5iOycajfb4y
lvfxnzWRLALDysddOGbfAEqTdetglimsTWoPzrkgPUJ6YwhRkLs9mO45kyR3LVMo0Jhqeh+GBOA7
qgKC8OLpvcRzaI5QkmtH/Ulp6Bxa7ZkPQW3+0fo5Dmv7F40KFM/VPF9S188OngM3P8asvjFoUNWm
WZzqluwsz1ZXB1J5OXD4Cy3XvpIaDAd1RmddT9GeeHvukwhCSoV8E20/l3MD8mDVCuICAThu0q5v
me9W315lAfAouB+XK6SzCGkIp1fbrq4wBe7GGhxI1A0ZksjoaHbukd43hxwFU5uG8mZcrh7PbFmk
qBLNZSXQIcC8iEXFKQyHW4o7zo2DX7OaTqLA5+y7+fuyHnKfoDoQW1iY34mIXuq8faxIIJJT8lMU
/iEZK1a1zFMruhprRDMDb6l4bimvnZEOoZMunf2CctddbqJW8w/1NY292VuskGVzH5ORhNWXy7uh
7MB3CwR4ovlmsiKHcFQ3hTjcNuxoya2wz5jmMrh85G1kDDxUdh7Odhd8N2ZwzN0Qd6B9TCx4w41s
fkd9wDXLxWUq70UHzMldouwXrns5rSoCUv0JEfBcsfkGA5e2yyCFzS/79jFTr+I5PCz3rp31867k
19FG8KIly11nZmDzDHmnTGpFtZQT2iEQusWtHNT3UcPNYFa4pXta3R546BodHhh8HtcNuLQzf7pv
A+NZDa7BOB77G1VEM4d39uINnmY2AiK5+5UMWeQSvFZa3LU5l/8NRHW7XeIsJM6yuhpop+kt8v7G
mBCUyrK117AsRYjjMWy8+cuXuR/0agCHj7GE1QF/7aYE/FFb4Xqa3DsItrwKriCFD67m39Sdq/3y
dXNaohzaMtgUA1IhJENd1PJOuv/D3nktR46l1/pVTsw9+sBuABGauUhvaJO2eINgsVgwG2bDbLin
1wd266i7RqEjhW4VMZMzxSIrM5kwv1nrW2xMp2t3iPTm67mW7225wIFHAoKuYOYs7Y7yTYIilhgC
nV7jiFqm9Nx0krKVBBN0X/G+29JgWyK42CrNQRHgacpFw4dXcA/TRf7dLpxTIwPsYwsnK0theftM
FKN4EdgJ3vYcZoDOi7MXwKeCckrtZ8zEbHgfnqJTiQruzwkjaD9R4T43TLGl8nnuiWw0Gpo7jn5C
qLAMfFlzA9INOICWSeFYbiNJgEdLK17klAh+EG584EcsdzBkGIPzUNsAuZG3CWowwn4zBieBQSuw
3DY5OCo86fMei4axnWvcZxLXRlm/VXxy20yGTy3GGis17tMWgFJahGxNXZIE0d1B8HbNvVUDw4/a
9sEd9HO3dFl545+73oHoF3ObDkzW5clwl+Ht3uRz+n2wOekbV+x1ONOxScraGhcHBqQGSDeqWrZR
SErmkJHxcjwOX3wkWLu82p9f1268dAwaLBTsY0WcezlRN/KRjY7zENQqu/En9zMvvoMxgwfPSn3y
r3DRIcTP0fTiZD46Mp1OtQVFPwW4uPH8jEizJpXECnNO55liCCN80EUFyXtWFTywzlmXQ0JiBFsN
jMLIg3DfWZxBRzfLt0M4Pkk9JZuwkYhwppYVv9mla4aHwwZJz9YcrOjaWHDjtj89Bg6aKE5+3Bo9
q5U6nA99295ZvMZz5iNkm7zm6KZDvWum25aJ14xuKcii57C0mqPCloMOR+z7GNfgrOBpwIyw0lRi
NQ2bXedo7rExBRDmhmodJCWZFXV3B/YIU8sk84vloLypuHxjpOkR9dk6u27p4ImCKTalYZZ3I93i
ZUbAqdGT/I70+b9/IZS1//gX/vxRYUtL46T75Y//eKwK/vMvy8/8v+/560/84zr9oNetfnb/6Xft
P6ub9+Kz/fWb/vIv8+x/vLrNe/f+lz9sv7iC9/qzmS6fLZ3/16uIP6vlO/+rf/l/Pv9LdEIB+etP
5v/lGf74yeUt/P1vZ/4Z/SGnv/3x1eOPv//N+v2H/g1OaP3GFtayPZBAv/MH/0ATBuFvnm8DDPIc
T7iu5wAg+zc0Yfgb9+wF22M6QtiWCTalrXSX/P1vjvjNhXGAAdIC5rIgDf87aELnVzYIC0HIiXTc
jhMKy7Z/QSc4wkkaBDPxaRi3WZmzk5E1AictGBBVKrqOwvjk+XODUsJ9LHCZEnlVJgdzvE+N/JQZ
wwh3a+kymgwMrw8tg5XGiKWcSB2Bt2rlftkqFa7EnAt3IrMHyf51O4x4KiAjbfLIJGooTKPjUA+f
jb1LLT2//+kjufsdu/BnpJ3tmv/8PvlNeWRI28J2ATT+wmMYW2/ypA0oLmpmQnG8bjeyt4DXjoQp
WqRZMLFJCQkpacJFs4XDlocqcOlkWmpk1i6lZT6XEbZPz1R7HNoM12SWYrQIuQtE2yZ09EmH1pPo
/HZt6eqBs/K7m5Dj8PVAdjxFAT6fbRRyP4dDg8jlmBoFtSErkq7Mym0hemT++P2HM+NP5pWGPqSg
WLaAmskiiWzCZlsZ89rdd+momiTZKSRvq3kMjMQ6ieUBdBvKJbaNZkmE2vLQIi864Wjzj7Nx/+9f
Dn1uLnMRl9usczZtSFSGk9rz6eshSTsGDlZIUKjO69PXQ79oopwouh/TCoM5OCE8AaLIdlXkfKsO
yrc/+4oojckl3aBqECzFU/1Kj8lNKbERbmh+Z2VIkRQL0zwpI473pQhv0kqWDBU0IilH1x6++3z+
sNwCbF11n8tRnuYhwQBf4CzLAVSoqiA0VDhqi6IL4eDyx7kzwz89fH3NUP4GToJ/UIjB9ngG7sbl
u1oOvzYeNLEoyDpQSlNZ5A5Ue/zAWx9AGPW5nGIiQn2GWKTK1Hnvnb7+3zTP1ql9kUZNaWFpdhCs
1Yg1QQad1wcVz6jwJkQipyic+lPL6bAZDNYMQZqKtetQnUdd/W5LzQQPh9GJEVN7mhzr3uz40oym
eiFiXYV4clZ20qvt14MSCBicuErPveGlZwYL445I8+evL309xDHabOBDBhnZzv2MXIVdkdbG6etB
BT+tqsAAznwXSs6bYlDM0uBKeBxUQBtoJ+fZOyHmwRLEqIAJJqrLZmZhFuotxSuGwwZnYFdhyLXf
AvHN1C0mn8Qs4ezr9mSYvA0F35TGhmAvA0OpGsC/dWDdCszdAJTBWCIiOTX9eVgkdzE8tHXVM430
2vA5FFmxi8qMQxUfPOI8cWyzLjlDehCsHtLHGDcTmiYWquOdLqyUyBF5nesi3ddhvCG8LzjYIRoL
zo2DD6lxZSAXJf4n5KlTQe67HLuJRXR+lZu4BrCeOfijpwH/zpt2tUVmY0Dp4/Vyrxddn7NIAEcT
D4VVE1BVjdW9ob4Ao/CuE0OMeAxe+PllYKZtTA0jZZqnx21S5+Ohm2B1J557yqgsN0WPJdSsIN3b
9S7QJPMh7FlHoj3Luko3tuqem7R7h8tunEYMbnNgHaMAqZX2+7MeknwPgPEhVlN/9gid6l21w2nw
VBfUzEoh72o7F/op7CO3CLYezEkUDeqbM2BdxR1y8muvJUU0ISXewA6MnJr1jhXubcfiimfV5XPZ
CUbxMp+PffxRgbo/1ctDToDYYC7WmVmtwxwX2deFkhtmfXCLHqG8V+/nsbhvfe1vCpPBvouGa1uU
j4zLapo7z0csRBcjA0UY5AgOgDmUsXNUfmu0znSqGAYew/gpUaNzGmV5Fp38GcYQvyZi7yVrRGn3
n1mFen+Osx3d01VrDQmUzfA18V1MNpa1M+P82amG6pgM+COmCF41/fLvK94gNajeMvHetWw0NV3g
KakNe53V8nFg7RDUzhPiqdM8Bca+0/VNpWs84UH0OfkPbly+RR0XXxUvFipO1Lw85fTNezx9byXG
9W2dx/MpDolPbjDab/y45RBumBiJmVdJskvmux3HA3vivgV0rjGPndix2LZod3FrP0eYWA5cJy6+
89xaeFloxFuE/jhkOSAuvQz4XmJYZxupJy9mq0oz2XasQ6AGlMewIeoxkUyeItPfzGxCbqyErRhJ
F5usxA3O4Hrkwxk86R1SRYaL9vTSmKApCWebRBcA7H7THV0WE+fSueSjizdamNdF4nxzSXTNesQi
6lNMyY0bGNYmbjPAKWN9DK3SuxYkQUKhZBvVMU6WNLqEh/Y7Z+p8VhBYAhxkdaQrzzPTx4YNotlu
HdtSu2D0MR5Lm7ixKfw+ZtUuNWR0P8dsfkwaxU3o9ch34rNjymNty3CXiRz6DupONNDlobXLQwNt
qlMTCmX8OFYYEUyWy02V1i+2laB6DFEvOcS+N4AtTkkPkKKhh3ZimhxjNEgLhafByoBiGi7PIYM6
jEgM/4hZscFItHWoopkNMNMdWRMX7RFh6UAFdlQ7bmdAyLmHIjHqUqZ2IRq4PKyHdahJF5mxr1WL
oJOBOBMAw7gX7fL32OSqAhcTAqSAMHBDfCB1438VsorWdjee4PsZQ+Lj7tOJaS8DP0x529yz27VP
KqD2A3judfktNanMhguc3hjuMdyJJMDpLez6Qaj82vX1tstzGrbABfrpGLvlUrZzuup2hG3xVNIK
2vJFhCHVnhj6VWp7Yts3zd1cISipQNjORI2VksAElW0GnxjiedT3ponXwtCqOuv+zeu85zRHews/
3yf6hcPScqWxYcoN3T2c9xUqvjbVA15KPn6VZg4JOUKziKQoxDiPoLSVVzUV20te3XrJJSLw5XaI
g291SWZDO+NbI1RGYp60Qv81D1W3dkujQSvmuLA7AuKoA/81s0M8O0CoMMoJ627CGHVXJMPeraLX
BFzBXqnhsR5Qcjusp3N869WUkicWmLB4qMioafQGo2GyzqGHsEgsxTFTJE60Pw3ZuWeN/jHroj3u
bkKFtLMtSwzrc+pW71VLnvbQLbMxkaFSrZjbejIi3ClvJbMCSmAdqRNomO7KD2tuIY+uDb2Ghc2V
NdbXgc0vJs2W8Ud7DBa75RiSFWDGA/4sZiDB9BwgCApGjBVsejYNosND5iHCEso/+0Q0WWH+A7cx
qQBz+ep6pIIp4hOFW113ucWK3mhLQhgDojOlA83DT8Q7tMQaEsUcozVzT6XdMnKSNbalarpSACr2
lH+kd6Gsx8TDVUY1xTXqp7rDCdEU36GvkWxN7Z61eO3Mh8rp78lhQqgNZtVF+5/nyA5aO4NDFjIR
U9YT0A7qvDgj+NnajFNJbHs4fZ+X2Es8ifvSQwVSR3S/7r0/k2tT+tahKE1rjY1GsoRGKhWVRMU5
jM7HjIYhiJgqo3IJnPKTVDSrjsU9WC3UdKV9bQTDdSAkFIwOnE2XhDs70oThBNRS8nUC3mD42bvo
iGxLXOfYG92u4yVvpGC/RELRnVVFpMMNMbSoQA8rU5l6D1my1CjgqtRm/tIkSC9zLTd2U71004+p
ZFgUl3B36rDZ9yWMykzXjFDH53H0X0sVPVTsyFHUEEOGQ2nnz4xNwvEZV8neH93g4DCyTRNjXWYI
9GTFkd0cO1jJa9g6il1AsXHaETouKVxoZL0Av4SFXKzrdqyqWO9Yo4mhsrvpoezFfMq7MsjLnSTv
Ia5DRF3AljyvPTtz/lzXLHgcFycU6W6YtWY26tiSS0ymY2mXZ8vFMBsGn5V+H1r7ifvNMlIRG+Hp
n8ruj/U8crymCAHaeSbhezZ++jrH4FwQoTMUw8oQ4XVYxWdD3s+U2ReMNJSFDZqwdL5YdnrJFpGo
MGMYpN7HXH5TuiuY6VAG9TYyYgpTIACXJCup4synIpKQH4OSlVhOvprKXmo8QWywkFXEwXwsM3LH
JiyLSVfgTiFrYlWTCJnEfLbWfOa+r+4jeYOFpo5JzBHK+T5Y8tIIx9wXLJT3ykuvoymYkD+LO7tz
EVBDCaEwQi8PE+pkzqjn6/g4ZmV9mEWoF2snjVMtwVcp3MzSQ38ZWUxH/QF/UIKgSzLEn/KafUcA
NNYBR7/BsovYImQnvEyARpNCMg6ypzqv7h1vGI6NdTdI6vGG9+w1jo86xSdW0oUwXnlngzSmuWa7
gnHkFHu9PhHIQYYH7ECfvRmrqO04OvPGmTOLgXr76lfx7Ui4XASqBw9GvW0S3vRYuDsTdtamM+ec
EXj45jrKvm7jNe5NGDdVOIOJui3H+tkuUC/1ZI5g4vO4kjMa4I75qQ20WKHcqDIKyRHvcfd1SApM
F3xsaFySyATMCiEJDVxT7GY/xwTYuI+yXn6lXAsF6702UtMqHDss6m24khJZqFGK28pwWE+zmd3o
trmBkEdisAaQbKf2e4zga+tY9m05c/UKpHWuDe8pFxALmuAjiod7xoH+WuRcJdzczrdSfmQWOLY+
9b55LtggE+s2hRWR4taIIYp612zYS80lxlP8GQh5a2WCSHZFhXcDbULs9kyeV3NM5RhbLN7T7iYv
HUrBSa2N8aee0m9Dig4kxg6DdHtRHp90MnyoLldHYzoQoZTCGPIiKG/xettlaXWOhqUosSB3SUK0
dJtcMa78qBZzjaZFrPIKmaU+6mHICDOr2X5y+bMt0DAafVj1c8D0/WgY1BymzQ6qPTpxR8VdiGaP
DPjDQxC+RcJ3ZwiT1YvpbUEmIXnzloT0WezFOC8b+BH9og0xZ/G8NjoFIxaRigMW++jYZKInMK8A
UFjkDHjOuA4kJbxf1NXKwVu6lYT6dV2C3HhE4SDC5h4S3FO5+OXhO25bKS+qVJ+OIGGSXsQtGvh3
O9ef3voR0Xib+Zz0wDl18JDic+2NRTPQ8xpyQr6cCgKWId58KnhzAB5bjj7a8sh4RcFxAOxxa+R+
yTawfuAfpmzKuIC1gXw1YfSoZTNljc24MQOKPAC9yQ7FpjhX+J/ygT1xTNzYZNhbTuOSVpcaOr4S
EnQFyBefoii+gS5NINOg9KrMq41KUAFnmWBlhDqzqjvkjFzdjX4xteXAio14IGGOCtsLVb+yRZBt
qpH98TyrR5Nl7k4U9jZhibXWiaYGjOab5b/FMQ/TkFE4FNekVHLXed+YIHK4jvgrJvazmoJk0liD
zeQVnhP3V6M6EwYVrBDF5ipHsDRWkoqB04GyAC8+LOONKqAjEaZHDquyX4Krnj01KmFBRnNOB25H
8BklhCavHbkEoCMwQvvNndFTRxJJ4FCpUzgQa6fy8GeeyAdFfluSfxrMAthUQiPCMr5JXO8O3nBF
DFkXrISHntMuTLQE7XNW+fvAi55CR0zbMSTnnSJy7TTRovCK7o2aGxm4qbVHW7TmDL+F5vAjMoDM
zJeQzZLOrFM0VZQbA/QqhEwkZ8o2gtW7qPvgsZGWbNo9WgEGj9wcP1IrhQZiY22AKkoatLTp5blP
xOM4HoCkYmkYTE424ryiNorWw8TOcLRrOnIIB9jlhLdD47HECjs+wo8k3kdtuFUOYb+hUN9Dmzds
JOklWs5IYG3FNlTZOYm0s5+ihPGJzQ0JB3/sPue9JfdjWGMTMj6GgR1A1L2lcEdTHLLo264bz2WN
ec01pNfGA5poME1p8TjFt0q427FghcdqnG8bDraObpoxYmAHeUEGzpuU1K+7WU7DT0qLxKgvXkYA
eODhw4lqgK/RCNtCskhqDYc+5NwM825y+AVS5T+NVnlqXaBZweLtR0rDmpDProkdckK5iM7sglYp
nUBek18XVJO1GaKf1FX9TRlOl7qL4kMuI3kqwnBTG81JN+2hDasr26WaJ1NxPITW/OTU4wPBiLfo
voGEiuRTue5eVCzlhsm7eHn97CbufcbOwtPPlefetqZYaVSpIzWFj1bb9eVD53C29FT9SWFfimZD
RmO1LbGispnDa83iF9FfURICbOfRt4juxtApo6rx7JWgJRIC4JqBrsUsudIWR11poJXdrbmca071
WTflS+XTS8wjHVfffcyVYYHEInaervwOt43a9mH32JAtG1kPBlRrFNkGlLjpOoBdyrGo3TVHz7jJ
kSmt4mb8kLM6+DPBaD1uFKsx3keDVbPfGqgkCuc7Bdt6SHFs6DZ+RZlwnHTq00RrEzJXeod3UWTi
p93LG5xozMqs+D1xwruIjjOFcypK96dhFAhxec/G0D2JKgOPwoV8QeBavoULkE8KON1C0c2rU10G
13a4skZ4Or3bwTkbjzm/xRtlXo9xah+dTB0lZeq6bIII0Udo7XxCX9b0wbtcwQgYQUZQfZ3oQCCW
wNKaewQu+FryLJhPE5VkDeHFIwfaTrueqX5nHGMjfEjpFZza5C6dPRv4FQ45JQdqGIumA6+oKCZ9
HBvSE1WrdrEpzdu4VGzcCrGKXFBFwBnW6HTWi8HfzymZAxlzlha4HaGytbt8tr6RjwZcS8l6L1WJ
1xMRPTk9TNPN9hwRWbiixGaEOQ8fRcfurtdyG1QEPquB3lwUQcOIIKN6BdvR3Qxu/Sx3FjpFGm/L
3pmp+xx4VDQ4YsHnqZzdOEoKx5i/52pEOc1htEr70oXhA9A2QOiRoryDRyhfWlQzG6O91FGO3Ygs
vYfRPHEhYu/cQgdapk8HwuTeqq54CpsKnA+Rgy617tq4z0VybamM33SJLCHp+vGKTNkfXRKjsUld
a19NI/tLR/rXEUU+tdb8PhbheMQC7d5gqaVEDSYy89z5HA4xMW8wCRRZc13DetCeuIdwBS264DZJ
AKizLybP2jH9faUEUe1OPKyj2ZoOzSEvxu4mnYn+my2yVPGIbILOPJiDe21rqfZW/tNJqmITdshm
8olBZUdpyft2GNoSqQezIKOeZtwM2NQmfe7RNjF5zMTk7CwjRRjTA483WJKzaH8c8LtvKgtdINNx
Nuqi33KNC1Z1yc+pYdjEZQSuA3PuZsxQU4N5fgjtIjmnrHKTLDspNslnqmQuX5N2Yek239Ni/KEY
y5xIBTj5CgpVaWWrfu7VTkWmt/eFGEC/+t8br962fhA9l4Fz48f6+8js5wxJccKe57S7EUl6uKg1
IhsCMcGQCDiaNrtmeb4WNtZSJvHvmZyw29vwSWkc56s2KD6zycvBXjKVsgM6AjdCvmKo/L41LNTQ
WHlcxtc7mVn5nrdy6JBzXoaGk3sUzjGFd3RjGskzXJUU2vz43mV1fdWULIKDWCkIDh4hd6gJHMM0
b5NhOk7jMqxkwY9MDU90uzXtBC1yQxXnoO5bTZNzm9Y+WiByajlr/fGgfZTlRRJu3QGyUZa5E+SJ
W6OHa5iZSt+npbk1G+I6RVdvPJTfcKyPZfOziY3hig/vB7A+tc+qmWVGCFLVMq58s0/PfvDqsBPZ
t5IS3zeILtOt9zTYTnWL0Kt07I1L47wLi71psk4oForOULFqCpJWnca+4QxFvpJ3p8UnQ8EprhjN
tjsnQEvXmvUPX08XqNugVZPrbhavJncP6epXaYzevh74RH160LAbu71IP+uucO+VrbGYpNEpCn72
wJVzkEYrMplrCuB6NSLlPsXGQptKoSIbs764VXzH6GjYcykkxrIj5ht11c6bAyBpSMDsqhru2yH9
TGV56OiRSCflFj/I6nlIEwZenJJW2L6X0gn2y7Zwkw6jtwVL/5qK6tHqyo4sVYUqGaqJdqb4NY7o
OEzp3s8DRDW6OmTOCIuJhEhfFFuCHeKxeJZnSIvRalb+N205lzZLNgm6a2q7KdoOGqw7FYQm74Zh
hI9yoqzvM8cc6IHIMbb8/kA6y3Tshyu/Y44JLs4AoocPKIla6AQy2TY2yaC+lVyDyz94HgiVQKES
S8nxRhAaLdrG+VBJb6c6+NpNPgBug3oQ1DfeyXBDyDZEuXEILnhY379SQLV999K6/gplJBXz0k0m
EjYuSbmowAFEF0n76Rq8ziQjcx2eCAEO7nVjMQ3tg/mjaBd/XoBlIqqghdWv7gA9FZBKpgsB51R6
XBPb5OBqcecNU8VyyQVRZmWCRZ6FIVFSlSflIgpaz0Qg4e8Ago8OKaqsYuuzs7O0OzGvkzfRXHzQ
XCVQPuOdL8L3UdkO2xmo+G6lN1mcZke/+cyHnoQWdBs0YCHRzYaLpzu6awrHJbWsvEhSgFBTggzh
1LsNQv2GP3fdow5dT0bwUuMFBHmfXEm23ZswY9uJtB79r3/VF3XD3gP3i9EhK2O2dCtpmxds6z5I
BKA/UBO9002ISSrMIj3V3+COj773BuzgJi1c0I2OoU+W55IrnwATLLGhhRNKOdMTB+ggFF5tuzPG
mLD3WZXg0KsHcN/PAHoOoTu5KwaL+aZXXAQKxjOZXub2C0M+bxN3JyPW9WIs5eZbxaj6JeldfrrV
28bsw22Kl+WmMNVw7joXAemSqT0I7vSwqRCMXRUWUtI5rVpyjbFx2elwGWQsjvKxy+W8zeoEvQBQ
h4iDZNeZEHs9ixCOCUUTSroniWnwMKbAaLEbmODrqr1to4bkzvdB2TBvugAgou0797KOENMybl6l
FhWI6jEaZH5xIW+c4t4La3xUmoBUYspWTSV/xC6Uq7IzLh2B2fxe/PjOl+Dqgt5i2Jh5NKb3c+Hi
O0+RnyESv3gFd4MwnW9cGkIu2nrduz7MBN8Gr0GhPo7EZUe2Hb/I7rbRPyNq8/vZLsOb1phhQEYd
L7siv56gV21rDrd7CGf4NdEsdxFjuQFB7K02re/FNGFKkcZtq3u9puK/Mixuzz2so+tayYNAdY+5
Gj01bnQrzu39UBI8k8t9Y8NyRfIEAu5TJu+DL4+FydkEKtvZxvgE/Mo9xAM1oLYGdz/ZZbPiSkvx
T9ji3kq8LTHqIRLoDIm022LUMq2dfslm9bNsNCUy/K68cb6FXlX+cABme4Dhpqa6zhI/W+Go2Pvw
PPYNHjOMBPl5BvCujDHZzZ5PU4TrswfZw28KRBWXiwIFzRqJmNj01SKCTI1VPgyXKuLy02E9i0H0
wrNBJ5E68Xd/Am/V9ZaN7h5BHhAkGoxQ7lB4X3kiTnbZWFxpLfUqoHFgvTECEIqNY650f7bkvNfa
k1d6fG1A2BxNaqN1Z6TbUSTmlSyqeF0UzPVUpWNEs0F3Jhsd4e+SFQeV742RsXvCanAvBjlt+mH+
TrVhgON4h8EFb2ZYtkKlOMWYCpa+e9jYo0uiQ8bNb7KKe2epb0SHnqNt0q0aMv9GMC6P4Gshy3by
2zGakaT33b52tzZBs+zWPrKG5Fm/IYM2iwhkWlJpv9IRw8A+Ibg/DktyLU/f7lSZX9D93c297G9R
YGe0xnycWT1/Z10J7CDPPmffPNLjcTOLt1PCu6DAaS/o1K8WE4ryPHiLLSIAGF1HoNLxjYdUHMgW
QXmxA4FJOjuTUdE1dw00/3N3i1CRj8/ilJb1dYMs37W5VrRmsGFI4K0KW1d3dsLoxE8N8mrqID2A
iziwdWdpbDPVLsGbMOfByGKV38KsvPXQwW1aAGpZl13loyUffNh06ZhffT0YRlZceT4QVabGm0Rx
LEA3W1HEtmwlwS2TycwOfcFLNRXNfFrAJtNtUJ0xka3t3O93vhJvaeWzu01m5w7UOVdN9oqoBthE
tLV57kbvFbjkOcyTfpMl8W3pZcVLkfNZdyzfS0ESOeZadCTLptNiX2X3wn4C6uNMtw0rQsKwKbim
MJBcmXEkMjQpz5pQiTCtH8F9k+WAwWbDpK7QIQw2hl6BZ+9rT0AWAc2yTsliQ33iY8qT4520YW6M
HWytarwVQV7tZWvs5tAZcFlMR4q4T5Tj7C2ZYw5aQ6EL2R4IFaN+FR6J58C/8QdRoDRMiFxrOKNL
mfdhCavK7rMbiMIXWBlMrefeoEwOGdx1kD0mgX1Rjf1AMCJDMqjMrZLTVgv7GLZRffP1YPrZNk29
be856dFVxJNUTmLu1chllpkcnlv46C8JFZWYMMeaEVOcOnHwtAVkK5qtczfm2r5KIEtJh5Gr0yf0
p1CwVgGEvNlzwiunoBUoy+YuJuqC6+6pEtROY8cGZIoPQVnaOws9wRTPZ0BXz3HteVc2QbJ7Nu35
KjHz98BzayS3IMNhPhD+DCZjYw/ZS8Vic8qlua17+2ocuTBVqj4az5mLdkMZRb9j7jwcUhKlV7YT
cZIhJ93nsNOKVkV38UjlHeP1Zw3dzxcn7wJA685VTKzJQ1jAMsDFYrvPyqGsxZBoliA/JkF8WdYF
J40pIXCw36aiKE5krN/hLANREdTb0ClqIH25cfBGBZY//YHnJ9jVeFiJbmncrZdOPhMUTLDJXCno
fNixbO87KQ4IbYqMKSbyM9NAS9sgRSlj/xhI8a1MU6ZLXXitizl+wKJlZXjaKIu5MuZPtdUON4i/
bDDAthffsgmhoysDgDfUAxYXftawS/I57F+1DAuraVdBwVi3RXZQNh96S7ewuIG5/cBsXeM53tkj
6uY5vtMsyBjfTa2xb2vkgWSVrriL3YAjJKREt+d4JpSAYeFKYx7fNAkzFNXhFmfcnTsB3vqJnAJb
j7xS3I029ErWgCyrKQ8MNru7proQ30HIZZq6B5PU4g3W4G8ieHQsVkNmL6+qHEtBVDLdYK4eZkf4
EsVbkePdQx5AUTddaPnBopFOw+eJwKGJbJz5TXPxAzAMWXtk2kKSUzbwO7O901CFjOJZR9AjExIi
TTLHkhySTH5ftSWd0picEuR8+9DF+uYMbc8WlKZXoPcDVTwLC15TZk4bK+++CRkYB5xAUOhT4xZa
FFwKj+vuXDA2MwOxrVyVPPZi8NeBmu/dsU23jhOhwqx6Ilu9ltJtDs+FTqPDMvIeFZTgtHN/hBO9
fR6Wh36orH3pNvBx8gmYqPUsAfuCtkCQgyl04jrEg2ti1+hE0qByNPsW8AYLUwunm4yRsHw9fKkx
kCYQL5RjEaaWR2PUOBm+DhuV0omOg4VPWlGwJvRTqMNKoEo4uGr2QvzV199/PbRjHe86I3jipbPy
BaxUnlDJM/q02rtk+dPXl2LG0XUfEui8SNtSF+FQ7lc7FwcezwulGFNct6PqBG0HYNZIYAAtD2gK
EYBknkkfBihoBNB2YsKtf394zjveb7Coz0oje/QbuKBZL+bfv0S25vB7XNn/aqkfJ4Ui+v0H2C5W
T10DZeYvsuiQse+fhLv/pKW+fk/Lz//gJ/4QUgvxG3sDD2EncpTA8UKyIv+QUvvWb0h7A1K7fGEL
NI7/LqV2/d+YrxJb54eofkmIIDzuDym1SwC85/uEtprM2hej339HSv1PGXnwAsnN5h8iaBMttfgl
yrLzM9PoRoO08GnlrRaPnQUfZmPqlf1hnZo3/ciQdDNjpzkS1fCnX9R/oHC2eIN/iVcN/ICcai+w
SHlEFG798uRV6VU12YdIeEfqDHD43Zn2HDExjAyGgwR8BeIT1vn/8GmX3NE/J6aS+9Q3KU/bvKIC
SwoKzv1W5+sJQkl79oiQLP4/T/lrjuyvb/SXHFliulhW9jwjgEs931v+Km23MUjydNNlz//52wMO
909PF1gEaQNCtE0fuKn9y++1zQ0FA7b+crlEJ0BzexIwF34pG9syqLEUMjdxlp5FhLTMEy7Y67AY
WOv5iJ3BOREeAOQuMyLugSiu1uUE5Wqo6bHnpvA2VuCQfNOammui+RL5vbWqyOfYTQX5MnAgMEdR
6XgwFAe/BDSxxBU4RbdnfM/Orqaey4bbCOc5rqsBKxSTznRusw39UrkRXwEjPbN7JnhdZR7dyr4g
cHVJSxhpviYQ/jNWTvq3G4RsySmCtMqt4UWiMsdzOz45gYISjBhy9PPo4Vov2iBYZYdhmNGx+2b8
rzyd2VLcyhJFv0gRmofX1tQzNNBgeFGAwZqn0qyvv0uciPtwHD62ge6WVFWZuffaBEtDGwdJsDfF
Z7cwvlw1vDDIeOtquRs00adqQLhVGEfYiJaL4PliTVTqhnFEZHeY1P4vQ9+rGiEHcirth+L6kjbt
B57u+7Q0Xtd1F8mY3haVLc/q+WSRODCrxSWeK0jiJipMs2N4sYJdLsyvIe0a3Kpkeq+j3oJknu5z
hxOoacSHHLdcGJDgVSoFy0JRV9aEEZpE8nlavW/zv4DGfujptFSwXAmVWBlT5Vupcd64tl26SrXe
aqUOm6lYfDFMkc/Htpfa5U8lHU14j35PV9ID6IsNmNSiVNnqyNTX9frDAtGRpVCVhuUnX+d7YhKG
FDPGFPN9oXHIdLhBPWSiKLHWH+Ko7nHzXZXd59C1BUyyzamWdRLqZXfJM9pXU/MRESUjWWagVqCW
NHO8G035I0/1pg0qvO37lNp8lxfjYakfzRaXYt7puHPRnTUGmgacZLaZPDGEaAidozNXSfyTuvZ1
taPQovdO9sXkDVIDP2uDFhUadvmy41OzSd+aTAIsVN7jgZYHqV61/iMRhhlC7EaEypwmlwiWRJtn
Zem/bvPalR30nETqz7mmkMCh0Y9VC/EHlsMM8rT7dmok9FJizUgfGTfm/Gtp1X7kgslBEXPPqavp
oheH8F03RCvxQlqd5Nq1WktXHiEIy5l6KQhtgLWau0nLa7a66uYo4on4VoxiinKuM4dZnQQ6QJMx
EBRScoBG5wNDBmDRcv+0OXVHgkSHYRPSJKaUSd4Kbhm+YGwZaXKhHZtFp40+UcQ98r0Idu5Z4yM+
jEkVYQOBhZ/ee0oyXfAt3shk++/2rba+YQTKjy4lJ0G7uNHPZj4Rd+uu16nASBjaZDBEfUkKmOg1
R/hlrOD8zfyw3TdI6F7ycrouHM5hM/QfSmvGTMRHv66hn+mWg/7dodE5qkQkzWC4K2P4KSQ6cksi
78cBZve0nrAmZQf0UoBMNNSfuXiEAqqE3dBdCMe7S5UglwuFAm0hrptMX4t1t9poLR+qymNYpG0Z
ZlnkpyKKfWN74mqLjpYVYggPnBG+PhkSJI3oarYf8bYPakMmU4wbot8OtJvJQEjyT6n0z9RgV0b3
LqhpnpztF40wALcbWON1IQLHnO6jxWfcGeLD2mLDLGcg3sSktecsoV3FSL4kEHvjazSiNxmMydqV
pIdDC5l1l/Vz646tHKrLw3Y72TVBvwsCPer3FFB5ei+0V9GqqKNshmZGad6MmiQZkwcyocm81AsQ
A4q2SObK4xwnEZMl/3c5olZbuo3YD5YbdTUy84LmZRnxplB7yQyKCAvQf/qOhWpcuCKFzeI/T16l
Rk+c4flrLqq+qj801FmLHWe/auZTosGV4oX1M39YOfUt1dObGKdwENVdUhE4inQBxc7kcvv6eUUL
aNVvjjrd23G5C2eDgkQPVIpkaaWQB+Nsvm+8IUh0z8Pa+iyqoLYn0gVqXifgYdYYUX6I1Li3lT/G
DV17oRE6ixnc4G5kLQMbpN0mvbgpcnkrnfafs1reaKhIoLbnmFnmbp35uDopD/QRVZwMF8o12pJq
EjizLm351t1lkPkoypmrMyDoT/hYcUJZLprsXUOmMR9rAnOUeD9qaqQrKfsPSvX5IgqJXdNBVwzK
4gf2FGtnlr4U/QPjuXYFdZDv55H1U3J4a6jrKFuk5dA54mP7SJaWLUaFH4T7utyVRKiQorn+vkFF
gobcDsnx94Ynr/uDJAiitmBfOOiL+JnuorCPpjXjw65/Z0emSagyMcm44A6tO1/uypuldxe29o9E
i/+InNZBaqF/sNb8jDJ0N1ikOmJ0C505QXahav4giq9VMRs321Y1+FI44ZQcTpxY210ByAtNRuoj
PXHracpv9iSWfd1AXeubCCCr1d2ypcJ07QjFt4W5tW1JnGGiriRicZWpvImKh0Kdp0e9Togi7S5t
ZUi7jSxebDtf0hcX+FY3XaoH+L/JM3v0iUsYedlYY45mDG9P94botEA31HWXZzWt0tn518dVWAp2
AGiCjadQgHc2bwHxI0R1A7blus08eWKPNvxjmNXLHfWxm5mp7LPKSqiyS0J204T0VrItUBSI6WWF
9ihb+UOvYoQozHb17Nn+I1raYoOKyDHBldRao18qRBFZmFjdPu4KXzb4Vmyq352x+g39DjB4Chvg
fM75r+7BYS9RT2diVN9AWXq2UYbFyLEmyobTlPXDKTNBFLZGMAIEO68Ssbr6QB1KB4FhgfFuWtzK
bT3xo2b1Y1Jgn9fEKyRNB+FkHQ6j2RLPHTsPq5hvUPSIrBpAWEdMw3OAOu44dcQ6FnjcUIOuENRs
Ps4Cz03m5C/jWqMJhdIOvqv4kuqtaW1ijrKgjNMQkWQW7W3qoSPbqtGbzGusH2nCkWg49YesrTSE
gtMGS7oNZvSl08ZykWN8SL3KWUda+DSWcZ9abh1jbZnLyd6x8D1Jo30QDvyTjHmDDTUTsfgcWATa
cq/FjVcK2vPysNp7SRdndW0ftMmsTt2av8YSi88IZ89HbeozyZuNUd7bjkKOr9KgDE0BtSIu4FgW
ofJXtuEjsKD9aE9/VwvNRqYJmAgGmbwIY5Z+fLHhtiFL3BjLNIf6RLbp1tkY49jThT5hcu++We2m
k4kuItagT/UzDhh7GiCvDjUyzuiTvK1599+LSFui2xZjry8PqrSenTn9gCCZMjmCMwXgmEYGKgjC
abE0aUQxElISB5kkv0lxRM+1b/amNsv7FSEnytZm4x0xTct6wNYUobs80V8WLX3SEmsbxI/xUSCD
8kRPyrDmRJWn1Bx/wB+LkPnGVQfKUKWgBth7sxYje5pBcjGsA9mNX5GtozNHrYGh1FPW+Xu0eKii
RGkuaVbg78Fg0fd4DO2e4JCEftu+V+snJjycktrub8ejieP+G3Io87Yx+asz9UOuQ9B6Vshb4uTq
OZx4vWzpIx+6WW7M3zR0FH+uCuJGkpp1m+luui25rcQItwCf8N8dxUKRWnbK8xJdUtAqnjMHkSUI
s2D1iJezMjUo/4YK0IiOHYdPgpwU0l93CdoYUuNIu5ql6LEwvuOCi90hW/KBwF/ATBc+EQIIgQme
mGsj9Rc7avEKpV95PxYo4VIqkAyIq2MC6jBWuD0I9VzdziMad72G+NoUAW4rdnoFKJukyveUQfgQ
qwyqqb6wq7XkSE7GZ4kQhcPWgSSl8bHEVdOoBvjiOAojtvAg24gw2tT/Q5XEwW3Ov6iK4PyqAA6a
VucsXJIhqoF+aJqYHR2WNrcx+mmN8SkD5aCS1VcDaIuL7QWGBQIxdCBXYn8lV0tgbdCKhDKD9rqR
ianasCfEFSaho6BWFIBWiWFuyRPLWI961XWSnFURhYxXG9pZT4GuVVPF3nYYLLV0h42lMuv6FUn4
90DByhQTIhQMso2YxqavW99lrP6rkHQehcHRloh3lEEq19XUOyeczfZgGphTOhm5OtiIt8Icn6wG
HoiCkootKDnENprrQo36m0gYb1nK5DPSA9Iz/DOQJPpG01HYLtldk4vN5IZ2nTPq1YBJohYmkGFb
qwNFHdtTx9EC8qAktz3FZp75nCkRcjUduWDdQLHBwCYxBzjwch6YuHLC2IoCTcyQ3jr7T58rhid0
6Rn95JPajCbVRNmFeI4AiDKLAwDIqRnPDehNDrFLg80x2zsjen7NiJ6jC8xH46kjsR7yGyh7sk0Q
uri6XBsgTEa+NiNBs0YkTk5DdeD/vqy1TzwFFdzkwA+MIdZ78NRYbcZQ09/AgvbwvJ1nE4PbgZMV
UKXZjABDJjC+8TW73HFnDsIl2miea2dyHjbj4i6lZZAM0+LCfqkg0tg2E271BYUHAXbzly6KxUPG
x/WNrxlpMyhtOG0X5hSWzfxlG4bDoshzpgBE9Keoona3YRXx6XK798xzkCh7lh47h35CdYTrC76L
OVPFdf15Jozd1zMx7U0igtaSKYW68aGoNrk9HRIV5ljgaTCkcJy2O61AvAkuOtRa1ednB1NCxSgQ
tFAUp3g/qDFkpnhH+KnoUznrJ0jPAi5VgnidDsS+smXyPizCTTv6DVXuS2PNWpPhBq3kdc847FRP
DRYlQqoccwkxKTAXZCiT6DiQ5SRAXCl7ZqW9V0rjC4UI3hFeiyUlH1MGjPGvkNejzqlm1xjtZ426
n5VEAdepH1uZAHPyc1d7Jvq33TyG5U1e2598WUju5TN0BDOxhHY76z/3L/3CvdlV7/KCAaaulMNS
N7c6lT4b9BJwwSi+SrllO8FtOirsaRxzgFthjU3gaT4ojKC4Y8W3PGG8qsig3akVkaJWSpM737Rt
A9LWun4aDCrZqK839VD+lWnM5ORKx+iq4wbkxzxXOp3DfAtUi/zRtiF5D5pyjiwSILDgjMarNKPg
Wk0joSteXlWbFliKWy+J4FaWFZM3+Oj1APJKb4YfxlJPY5k8WxXqto0AZRa4YsCKmEQ1sKhaEs5K
hEtlogtoUvVb0xsqBnHMDxFOKfpRO8RUqM6t3IWRs54aJMZFzCvg0z3PQrt1qX7RTEEgLoaSMGtQ
BxTafNB1Xk1h2nvd0M/OCtASKM0FR3iKJoQRNQaNx4bAnABw7QYfKsn4lfRQp0LxrLzE/97emdo0
7gxxM9oIu0Q36F7clI/mxpVT6Cb5S0N515OP6w0c7NGNsAhGDdDhdnzstVnQHdrYSbL5ik2oJwRb
ckuxaT7QCQGzlw/poyQD3V4gEO6Ykv0zE7P1svCXVVY1fFxqF3NG2jBgxYqGWiuykOII2FOrRMcC
QiXOPvS/6L/MurZcus/3ZkmdYKvvIEkKf8GFSgcDpinE9YrljYjrMMLs6pJB1PuYsAaLxzFZiuRc
ZBx/Fl061rL6VEyYd6qe6MKF0IWxXK65JRwWFNIztdQMFytfA8zl3qAolTt13eItKUtYAvMqZwoG
tyzfmfk8XmYc11RtCeB2WoL7pVwmosnreS9pwgWOSxRY0WhvQ2adB4DlwUpaXKjDYT7VOQb3bHWI
PWukw2hkT6QnlQcmizet1bRTxSEIA7ub5rJ1lKMaSVHW8cwR5AfIS2G8R+dXi+PSbaXY2Gsyc6Nl
1b6STrxMXfOgWqR3aBs/zlkW8OSTCNCL6TzOzgVhhcD/UhxGVX0oWrxPMxl6etwixyvZXUuUVGJM
aDgRIwAy/7+92hwcnLGUaVlC1eQ4bNhGl3DUjSwcRpaceNPavtVrGZYD5hs7YWXHac+2tzHr8G1w
krOiR0erwe93mvsLEWzUArg+nUzCOR/maXqLEDzuTFVmXrckR0b3HJYtTRza6XddzO4gGATOaIC+
JlO+TtRxSIJO745qWfhCp9XaGm/RZmVUCfgUpvhuSum9QOJGRMmMmilnVygMB2AjH6AKUUghj4QD
pR00QJzifNE9WClOWFmZcEfWXiWJDKIBHVTLnbQzdD5THBOdb6A52LTO2awfi0WcTKO8JWgm/M5h
x5zmmhNL7mV02vhkquAXUsldg6w5h3ewwWF1WTKR2C7BgjbE07f7q8cpEcq6vewgE0NQ4s4pJNSZ
S/fXjHTadYb6Cor+khYVhI008XIRUxq9m0LB1OdRcc/hLMShLskZ7CeajwjFeVbQFP/Sw/IkGwLD
2EgDQw86V+Ge5+aeT3R8v42hpSlY8MoQFV0KTXoYM+Si83yuKmUDsKr5o95IX+jT0ji3PFVuPh2k
aaipRLFnK1KO8Ycp/VNXaF0EzILCgN6LLyVxSP4A9aCNDBUsoi9SNSzQwlwUQczexqPkrXDKGqYb
dsyzpFNAOKtiuK2Tf1ebdWFx2iys7vU6++AyI3c0ZJwhVovCYYPS5cQ5zUCZXG2DOnYWwhUnoT1n
cP/Zknk1rBb+mFpJL5ut1Uu1ycC7lST+iigeySJAEmHSCXLqbQGKJ7q0jL637yz39ktnL73PANXL
1RzbyewBcCxv6fK5dk4W0kW5mBIWzAQg27aLpkS6uQ4xUBIUX/JhDQet5tYExNC4q6f2YVJRGlPs
9aSq1fep14l9F4wDIoVdQgE76hSqGQjFfJgkGtC9jJcJJe9YvkjfRgTre+0tFxKh5S6JcWsZyfeN
hs9M0gNjTIK2aQ6D3n62xmERmIOSlpK8M6IvM0qDCHQxh6vAwbe+OozprVSB5mXab9qsncyiA361
IBbqlbNk0sZuu6BE/IXJztnZtfjMxea9xYS/ozeKHQily/jtqLSUU6W4mijfjTzm4J51i18/zeZZ
Mxe4pwh4/N4oOSJa7Hk9UTiN2Z3jJoLENSgvUiOzwpMMT+4sHyQUBNlIbjHhL4aoFToDqKblXHuL
IKDqbftpq1AH5kG6cUL9bICxEub5lsX2mTnBDcpDoE4SuBRQXqsqPud8adypqfdmylsTc/1JY/At
nbWXVdJfppw04H7C1gwbLNdw7MdNBm5XKT9JoHnWpepdF/xBLgnQQIPsLQYp4RJRtqbUPBW4t9yO
zTJfDcwL0ADpY/35RR42qXPGos5RXqv/IiUHCytYz8RGmFteAUh84OLkY9FVn6kmVeKGD7RqVnJE
I27LIN+oAOT87jvgxEhTQFJMfSUTzRDqbQYOs8QlF8/JZSPiKZS1yGtR8EPCdA39qTZ15xkpJLk4
FIGgSxH7kFs/Y+YLRcOZ22DMYmbCdMceryKQWx5JFGLRiHRcIAK2SwsGcjbd6rHdk/T0oaIeptB+
6Ogv+ZkOuqkxEU05GfIpA9grnv5UNS95BxF+6ay31UA+bo4gWEqOTklSTz7p9EkPze4Xvj1mVO5y
PHDo3HAcOSVhsmEBf4u8AseEoo8c6eQsSKT0S+TLfO0Mlv2UmLJdGWe8Bmq/dYEf1VtWg6OyflZG
zYaxS0dvQReMhGxpDqratIEZ9c5tQhZf/kyj84Uj4VEiewGKRfs+j6wWPXk4o/0iCVy9SQa5CRP9
RmYEo8jBaKUzXWwuI+56LVvoKW+Fba/tjQgFh8JjVWjYOazyhraeS5ixQM7JxgUAlOoMHEssxXoZ
lfgJBjMN1HEi+quBjMXftMAId8o0FidDunVVJjyptR6xQ9dnMH/NzZQPoya/lhORmp2QzaMxp2/Z
0MaQU4uOtFstkGo5OdXM6nayMO9GO+l7Mg9oC6ShiMzoVHJ20RkxYU5X96LMn0ZrbK+mPRxqkLzh
iu4q1BWyvlYJ/qL2kizzdydBvJZo+p847AnYOAmu3NLxKiSy6ABhGMwru0lXs+nGXAg1Mlmp+Mxs
qwbXOIoXYdxLKY0PkP3ivfTWIhIF1H9YhX2EFI6dbjun/u6FscQ3yNQnFADsBrN5jQ22bOJerwiu
udg0VaF0XFrNxi1oECQIeurlFyUrZtgIBvE9KcY4NinGiDIX73ehR7FQ7bopuvUGlNA2Sb9+b11S
cynx5cIgGLfdTqAJbb9J+gfRgYMQOji5tB9l0OFemY9YdUgX25CWFsxMxH7jx0b0tEck5L/POfXK
P01w3UGPilShr9w2/4Y48e2Ib0sUPYrSptbQwiXh790wFs6Ls73GejtutfkmraZ1gQthDVi03Dar
a6+uamZiC41QkJJmw7gX4Qb6bEiSTsNuhpx/A7SvwQD93E0VQz2qmfPpTIxJwTdiMLUBt+ScADIM
XHAIsAfUWlZ5kU6/A8jXbdCfNRqLhLPBqakxdFPLQmshl4XucIIUyndWduW1Gxh9ox4L+IQyNMUY
fDHCVtXqmRaSxEwr8UHiCzZV6g11JZegB47lbPxGai/S0GXJt2f5X6oQLeokjnUcraPSm99rlzhH
rYvlHaoAzUusfr7+/g58tOJxoyoM9Oc0cCKi8gYbgHXBUSCV2SL6eJz2ukaA08Tp2G0AlaJCa+4k
3eQHJd9b802VeGazvjR2Mc4X5K9LfVxsVutYeVPT6MS8sjgqI+o3rBG8Z0dWHhpZA9k9jbG7MdSS
LKbqYX/cC2l+NGzZomFRYr6Ui59CZ5eZTTHQUgDNHanFnzbTQiE7oVbo7xij59tqLJSS6WNCZyaI
1+y7ki3GpKrN1EbRPH2IPgicsBj3ayStlx/LFCN0n0DsZNalSjwyQhxgD312dbZsgnYd4ecD36ny
iG4UxRS5x8Qjg9HP/mCfjnkmIeoaiMfdJnY86HtVyqZ9rg06C2qrAWVtmzS0avMvrrydoRY8sw2i
foN4rmrKinerbh/hYbng1x+0RshseBkxFBgtfMZgsOjS5d/Qj6esJ8wFXcTjSB0Bmoak0qoNaf1/
R016kfpqkxLKtN4SIKsl3Dugp2CWrTh6i3tJ+ti0wRry5Wx9qdtx2M1W9+Mwl8fkRquTfm/Tw2dj
QA/eOxs5IDNa9fQsReGIGUPdGHoyEA9eFOU+wtEHJcUUjNaaGeHYHRDuX8umJTZdbRH15x3iYAZY
SjR+AvaqXmZ8vRwtSTsU3b1amvowpdBuObFCS82J+3aYf6aafEQcjwm2Ga9Wvmyo6HgJOd1sXfB5
PCPBTQgo9yuwz3eV8gxymLGTouRF0UUEehGAilMt+iHiv1pUmAjnYwSWg95a5hxjPKSLgoqoKZXP
oocvO4NvCSfuRq/g5sWVjPMe9bQIS2lD/lX5WcuXf2DjwLWOy3pU6S2Fel79qdD0AlSdaQ4x5Q+S
ORgjczoBuj50cR2FptFzOlLVcM4kbr51RcNo1gUTWywumUR2zzThuGviTTuhQPq1aJQu1fTcyEsN
l4QtlIMNtCNmfWiF2ydL95OhhVVbO4+TSqPTRCDI1IWAE0nDa48xJ9cn5dispY1eU/WrNaKZQj2E
ZNgOlMLa0FMKZYeDevD3F7hI3VFTqgR2QLX+/7eqzA2mkI0k0x/WzQBy0fW/L2V+yF/9/tu2F6v2
5/c7pPJLFqm7ArEClUVaHXt9hPPLdaQfz7fNyj4NtCy6y3FjHNbq8lKltngoJg29aRVrIZVN6Uaj
6qBAWZ2bwxMAkEpBsJw0zl5xglyCNTFn8YOT4EN+MtcadkfnRNfF4map1K+qt37yG24I5ZD2RRk0
S/TQdNMpT5z1kfeQHvH/cV8bvmWnw66RR+dBVhsIcDZegVhNb1XK9LgYkhwBzI9hsI6Vsg59DLMV
cIiaqEA29BUEdTRBrCmcMxkWh8ro6yBrmvccszCdhOk9Q2heztF4kUlLCieb/PacQotzjXaJhd4H
S8E11AhcmbHuBsz18eEOaX4qyzl0sIF4ZQPqVy2N8dLWZJCnzbxvUHLvVY5MZVYFqaOdRBphk0nz
JyBhIpDy+j6rCDOyqET/qnOC1GauYDm8YVoDBdE8L9hJfNzgj6bISVY1JzQnnTjRk8KssxIx0G80
SEkFdZQouX7Q0P25hjxvFRa2LLgGuVX/o7XIId0o3hyssmVqBWBAGi4vMCjSakS7qwmgksvtSScM
k6iiOX0ihu86Tpa1S+gc+krcOUem+IdW3tx9ah3AC6f0wdwL8IyRu2wi6SNSPoEqvZvSyQ6AZnQA
LDhBxbCANFkF27U6Ymujke3EWI3ugzHcUelkFN5LkKRqc6ABSLqN7Oynwu2pSI+1tPwslZ2/IajA
P6McxyRGXtyh/UgTps1tRYLIYtDLw9oB08ZRhyCvuNlRa+3agnRHsCaMvpo89okAVHeDxPOfN833
mmhW0CT2U9NMdCYaprjtwmg622RIY2JkJ7ythOgJ87jAKUNjOv1TswkkEJJiXM3kOdf/Ms14xer3
d0iAOFipjgnEODF782gM0YwkCXTrLL0hy0v8eKheuImNK76biBN0QTRVsurP5iNOp+E2pGRYqjEN
SxmrF0m5ldfVEagjBbBjRdquZJWlXzDdOgr0qDwqI/ZrR59CwypomlGQ70Vf2ieynNJD0mH4GImv
PLRYEo+Twdvg9i8PsWNqp1quO2oQRz2bQ7SGc65qlyxq7CDXRuNaR0zYs+TStXp0RQ+lYsXM5EdL
iSq/arVqvzLtQeGCwbwnhetJoQ/pGYoxPtGBHbxJMqQnDfT+KHGct+Nyfu51RutC6tOXVpegcItW
fhmcFvyNbpV3JDvkxls1B+DEZMjJoPygRBRUOk+Ya1aRwMlKIVhmudjYNtzhRtq8xsSqgy4aqte+
ZYjUzGbxqtikb5UTc2FZNHjCpi577bZvCk01eaUXimhOyeNXACul23NIvc8VIoIic+w7CxMN+a6x
7sirapf8IPFI8JVPaJdKhxt5lA15FIUA/5slq4rTspb9Of0zFJhomonZeuRIjBZb6RF9t3FITawL
0Ubu6fsUd2rVaOchYY65/XnfTr3fOJg5sP8Yl07pTyIjsH0w7dc+t+/9hC6ywug/TyCI8m28QPQD
Gv34PVt7AkkSwfg47izPnHVyuKtsDuopFX43QISzRy6EBAPOQ+v2l3nlEqRCEAQ1wvZoa2ajQlaW
i8q5hMZIrvl5X35Ky3qWZaV+zMyM4MXmOk1aHQLhsB5XXrGUmWfAaUd8osVTabAcMwHG7xw5rGdj
hS6K1x/BqT3lkxqxETER1BuUEjr5XZvIsSeFUtAAx66RJia6AGu8GPrI9GSK7COiHbD9Ynjq4+zU
i3oN225iWmPkjwT47gcxZcd503xFK4v8ODJPnrXiHNX25PbrMWotE2snJjeABzKbQA8Us173DNk6
v1zEtx1lNNzA+2yrdozxZWeWg4DSVlIfAe9Jo62uZUriTshBWdxZREgpO7eCrcFMWqZ+ZohtVwoQ
guF+V4Fa2IkGTTjNzR0RUBzYi1HmrrJJnDVME/Mh+lfgW4GtLcNJ0TE3V7SAH6w6OzP5OnVCEBYe
2XXQ2HAwWBDmPbefwQvD/D63iFjJjhlTmucWgXYVNEHccyuntCIx9oNpUtPPWC4XziEwEqkcMgaL
enbvTKV9jJeZyFaaYizba0hCDbx6De1o+rpCu3uKaSOQTIK2pdLgN3bYgF2NfKzBAUqMJI5wbU1n
9l+wlMQCRkNrEdhGT4A3uZLC3q+PeCpVOnUXW1bya2ebwQLU4lykI+c8y7KP+mimuyFNyl0hL+EY
g50wDfWBqSBCVU17k7LmZynEPUHIzJ1FXknDsHw2FG0D3ZeEHED0AplW7IsYytxc06sdRHaWo46m
QIbXCELhA0KL2WI5dsgiPrL3R/5iJmCQlvGtnpmPLLKD+3zAUarP+nTSI0oP1Xro9QFHX8LAZmjU
8iglMCbHZDjjoakJfQDoltl1e+Zkdo3XaITl1lAFqDn25QTX/JIqqI3Mk5id+djPOuYcMZJVqQ8+
41iobGgijoYFIHJaUOLV8bskY/aFMtSFy9A+LnPJ1iDIm2IP/aOqlEGJZm/Nn72wxNVRJcAMXZEF
FfyBMCI3xHdgltS9GR8HGwth24gbHkPLHTkQAGAB7UCgteat88wsNpLPnGwWbsbxbFl9MM2FICXd
fPgtHPkkd6I0pTBp171VEAtfGCgIRgOwJvRCyRSkRg1gIwbeT1Co1sWwkOMW1Wj6uUwd3coqynAp
vq6l2py7lfJC0hbi/kydtk7k0CVEjOdOJbrxMctgQ0fFMV8r7JuqeXLMnig+o9/rWfZo1AtdkiI2
Xa3VhwPZSdRCfVwop7gelNM6Mh8kj55G6PZnv7+M2++i1UGWZoiFZnXZGV5pEvIszG4fG5Z8QsZm
Sy55FYEeteVBmxf5lG5/8fs7tWLMX2EWpiPeR559sclDuI19aKgY8z2UCuYxhdnK8Po2/pmQu7/E
XntIPeWx+mN/jH+ds8K4MCG3KYDuQmOXvJVXygX9BnFA0f3pRmxI9Amio4fN0IYOWkIJGC0nDLfT
gwQczns8BjAr9vK+CCvf/MsfPNTPJl+KjB5oKRlJ5atKZsZ1fd88zLmLyM54rCDI0r6+W+c0WC+S
HEj7VwEynFQdDvgPJaC2F0aE8pd1YJfSXO05/zKtAJzNSnxcOHtt7lXfzQtgJae9WM0DtjbzFr/q
5b5rv8bmwoKwxS6yjzDKBMDY+eRcQsrAGF7Ac7igjC4hWlU07DzHDtOGiqEIMpJkQ6Qw6lP7VRPv
ty+Li23BhvvLW0ecF2gYUV2kPfSYpu/2gLAEelnyCURgvurItITbHJsQEHL5zKlbJ/cNKDlyRdaO
Gx6S4VC9AvH5QEpAKwnbg1+Hg+Frr/pXoZ5UeQcZbk1++ot2d44Zt+p+KNEe72OGibvxRBg3YPt2
l32Mn+W4026JZz/y5hZX/zuH01szH8mQexlelQC0N1LbC0zFhoDjZ3Y1JEQhFafiIxcZr+AjgAgW
qDB21R2mMWoS6SUjGJRknBEjuhf11/WhmzzyN6Fzo6HEkQD/xCD72cUC9jztsb+A1efrMp/p1okI
aq7NcqzO5avyYLxUk6ubt0HFMbeLLvoRt+gIYZE5xLN8s15U/NHcONJB5r5uvT/DEW/ASm84c6Vz
ebIvNI4pJF+yQzFvd0BMxbHs47cNGBZUP+LSvku3+Vig0A/LA8DN0x3hpJ9ccDi3b2mHcXJHN/lv
x5H3U3j0/q7K90y7f2d4LTaHB8Ee94Ed4o0FuNQONczTNMS1jxKjZ1O9OocE8TWM4MMC9Fw7ZHeM
igOV7Hy0aDLzqHrDSxtUV+pwtASLK8nH5LXYdNUeVwQIYwxw96zusmP8PN+lMLsaYXqw7qJ6NNID
UQVR7L0pN/UxOnA2zdtd9daTXPgjTqXLMtjRLKG3GsS4fFGCvpOG+UecItqAb0Oge9ITZBC4TD30
tiQJUJMk1/mzOIqL9diEn3PidmctbHxUucC7vfkt/8AQ8mzd0LjUf/RdTS869nX8/f8j7T2WW8e6
LetXqag+ouCx0aUFnSSKlO0gZOG9x9PXwLn/H3GShyE1qnFP5M38MkkC264155je0ofp+h1+k0OB
eALIOCLEG1m7qx1lR9Gne2Up097p802CehTga6rfMbK8G1DnMkpNJz3Z70Y0JyvnQZrTMiEF9lzv
RIfcwVHeq1d5ysyek6lwKDYyXErUvXMQiM/FRpwU0nc/CDhflOvmNjlNjh6kuONMdqJT3DnSmVpR
WPNKKQfJZ0IzP6rn8I3oUaA0a+M4gt59gq8hTtwTx29QYXXsJHv5pB3tox/ipZ65m5EC8g1PiMt6
uIX+Xb1L+qJec9xIl7SJzK2/zW7N525lvbr7cgdY18m/q5XvzsN3gq6GZmYnO4vuCf9xYA+4aGcu
5u1Xd9dY9/GRyPFghVE0fqBu/wwjkvgcMGhTQtaickiuQoyMtK779uQDcZ1hw5Y4sz7RcQ4DBpib
DmkNdnVWoDOehYK9hkGjIgeb5WQbpAuDs2cyc7UNT36WP/pvkoXXaF59cGPtl/UACnNGMxY39rJy
lDsf9fE6jBbmrtkHgLmeGUzQOKatadI+zMRtfoSkNuE02LKCndStLaCPFaSyubmstu4DZFt9mMvl
PYLIfryTTip9x/vwAT23RCl4FidrQHzKYXAw3ukOPdN6zqr74d2IA2zrdiEv67106u/s/Xgr0UTl
xHCwIdAe3K8OouUeuBEVYDqiZ3ZEMgDTZ+Ns3Vkv3okt4cXaaJ/SvnKYfyGXegoG4M5I8HTKRyJT
+lmAUnQu39pLzAxz/8X89nbIxD2arzP1BZiDjg+coUqP1FFIcZ8RaOAt7G3loVOYIwCWtYVtL8Wp
TBblt+wtpW34KvNK75WNcls0b+E+eSKzmaodmQt46+s5tzZkMvBmO77OLShUNBBOwXood2t9UxUL
b5MMq/Dbrh9h44uF0bFl6gcgNTR6SUqAe8zMgiRHMuhLsqlyh5YSmgqLcb6RDrRgUVkPCw2xDA0Q
Zzz6mPnVWbr0FjVIZaA6M+uoDTN1VT/aBwUCwA4TpGHNinW/N9c200S5lZ6jZe1wdFfvgi/vEGYL
8Sm3G5M19Y7wQLQLzcJK1uiEOQTpH1CWdvQ4E35i8UBW+NDNSWXod8h8/WV2AzDimTO6si+kmWUB
yFhIb9T5keO6n8ZN1M3Uu2hinI7oWWb1uy2j00NgfChdloUFdPaT1x7Nfjvu4kW1rnC1z4t1cQB/
+54+qefhGY+6eKf042/FjsRLfVm9+I/5sKw+mHIkIdc77V265+muwFf6Cx6Y1d3yIEZwJbBozpHv
2PYx7GaNslFpo9WUNXlLzOmZ9iQHW1Ms+w1EEmiojrIeEWk8106Nchd8DlicTxdOe78gbF3eufLC
OrTfENlcal8qtaB1+lghGJy3D9LLyJMGqMVl7FaARKTftEyH+5h0753r2Nz9Z8Xed/R33T42twgT
p6R5wlk/3I0mze1g1dyHhgNysnqAmIt/sSYfFc8WD2+HQXGA9kf72elujWZv+mvcGOre+s4Y2+QQ
A1c60JM3jg3bvXQaOG8Ec+OxPHbI5N9TNJdLCafHnbTykNSgrLVQJoNWXDIxCUtfCychiny8ZYRV
d0m+UdKFL89pWCF/aHbECAisSOlWved/b0kz+KBUn4b7vt1Z0WrSVoKrxTMJZspfaemKMBnu7IF5
5KQQZg+mfqjrRQUGAAB4A8lxln+V97V9qkPH5Rj6GiYb5cgChfxJDR4oCqb31W1wm+Kp3IIw8k7N
04QcpPFisEZhHFrAUuDgkn/I1txn0380bnsNnwrwqCXKAIBLGfBACOuQoGeokIIb7028qgcWifgr
PLavFrU7B0jHa7YvNv622dUv+n0OiIKOMJrSEynrM6hneKD80fGTRb4sLMd+rZO1QFGU7DINXNRt
ai2wAPqEPd564yn7zF+naFDcm2geBEfzL89YYvdIv/F2JfoX3rLhGe8iNqzYJFgW7TwWxjlnxnpl
3ZYQEraUSc/pOmh21Ylup/skSbPxMH5ne/OUPYeAVB1x9jh+bdNHPKhzrYaTOIsPubHIeVlYR0xQ
ythRZxaD7QgEu0SBMo8fOMfV6ZvnzzJKoyDG5s0T3xNzKOYBti+wH5jCZuKejpubPxntUbpLTjhl
emLqmWbcOpCKviP2HL/Y2AqMETuPowRM0538hG7lBA2530rEWtNrvxFOhWCauuI4N47GAR19+Dis
gMzo7wx8icTLLedWDD9QMebpKzS48qvZVwuFKcP2hKoOQf4j8H9p6zqcWxbJMdppxECssm28Ih71
IPY5XjDBKXhuHfxbTg7eK3Mm3rXZNscCo69reZafIAnk4Wry20Yo2JeEPrpYYxhtxta4sWCf7qir
U6fQHRcHX74iXJGOZ36i/eu9KixYEzN5gbEk3UViHT+6ymLMPl+k17x/lbNjGy/AotVz8EbuihNU
sEaigJCa41lfnnu9WIt7eE2ux7G+xrfP2Qe07Scvg1014hjPhWZDwO4hOfcP4E3bVxs26RZ2B1X2
z8GYGWcMLXQnFX0x3pW0/FbFk+zwGt17F0lRx3638zn4qVA5iGhx/AcmaIZyfEU899FbI7IVrJ/b
eBPvs7dWzLxdfPZuwJcDaSieGgQ7XxQC7vV3+jNcRDmwiiU2GXuPYpk0dcTi2+AuvedrK3fyq3zU
zhQz+FjcUdwRXvD6tCiSkbPvsgUvV9rFr9TuuCjEX5W7Q0AyddnPHvx0Mhm2KKrqG/GEYfc9/C4d
qBpiky/1D3cvMGu63Pk4I8+yg32Pl5G6Xr7vtkk1J2J+6X8mIT0s7kNOPUMl81xuwyV7FOOleaZU
wH7dPFP6qAuSN+ZcGhberX4vvSQr+UMeVmA7K6bqXcR6iPCTR16/kbCgf5Tf7FpdsajHOSmy3Qba
kLZ0P9xd9eSVuxAx70bdSwtrC3es8BcFkE2xkVfFi22yEjFDedjfSOglY2Zv8YHAjlcWbr8y1vax
PNYPiDmfBMQR/I8IP5mrKEJXw95/41QdfrP6KfHCJAz1faDA582+Wlge7Ar6En02u3z91Bx9bR9/
Gs+MzvvgzV0nju0u+mBh78h5wV/4SW9hQoaPjz4FzKWlIYWf6a/SXnbgumlLm3ClBau/uaN1svAP
DKu+Woabautjgb9TTtNiM4nEuMNZG+Uuny6xgg7DmnqedzM8KM/PhUJbfkHZh6YtnnM2xuI1Rss+
71f6DQOHl+Qf1Z3/hf1V3McEP32H5/aDTUA6Kav0JT0PCRjVuXl01/3GOrFGMSmsT7pue20PCQWj
8EsEuiGejyf+Y/1L7S0gcOvQZokTAou+4UTsfqEc57qO9jb8Ag2ccDLSl+w9ANkAtNyzynuzHrvF
IcQDc85usjfk6PZ+qm9KdH2W7r138plPM/cp/mIMt88coYlCKubyMbhlOVJZcrCckSg0r56qJ+Ol
emJ59O/lHUaCu2LVPXF31Q/pHmjvbhMdQbk9l8w2IjTKDKjutFgaL5ytH9rXzqEb85Q/IFCTFgBm
sm3LUXo1PHNhd8E4kfixUMm1Wcm0/Gj2PdpbRtN7eSwkyjLzCFEYYepn8Tz0O3vR3rgfXf8EY0xK
1oa8znTuljNU/Y51E1H6Z9rg8OES12FjnMkv0wTqSUPe5d/QM1Vn1FewOfsGvr7jrfkfZmtjN9zk
t6yCaA7t7cCXBWR/b2z7NU9A3mvLiobgAx5jfxZRD0ofe7IfqAuxUdLcupmOz3gJ31OOZf6yX8qf
hQCKtWQBf5JYyCfhwgw28yF/q56xU6hcPJWj9BBMIXOAi+nu62sLEXRnx+5WojWz/fNXUW+2OFBz
aNqjHC6skimNeB9D06sXASinr9mNFBrAj+/wyvpytAv+/P0IEVYS1QVDxY52ldKKZViyj+N5cgHs
Y5gig+NZiqHLWrXB7zYrSd3KRspfeiICakPtrAhxlwScvVApoxDtmrtIDot1nPJ9/LzF6jwwGbrp
jxDZzbyhs4HHe9SQwVV7Xek5LvXZ//dHL8pDo+fmOjL9eNt3gL9qnQNlXBLrZ3/ZX1llt3tbakQz
pbZShEWfsExyiZvKnz/M8SG2JG9Nc4EiJgLjfAn6heODL54QWZaOn3MwR/eIBZHCs473FCUHJdph
/JSN8CxFdx4Viy6HAuVGCtbnEuyy+qlGcjVLQy5zpji6/N5tAGMeLVOzyAruXK7E/dvG3V14w5c2
RVHCRuQI6zWYx55DU62YKqReYaCcNbrqoFdOwGOPbI/90aqaaD1itaAyQ+PMzR/16mnQUa9Ofx2I
nrz3oPqUwvBsx/mp7Kv7WhqJbRp10t7it87MKaEOT0Muaetalx0q6ytlsO4iSGO5pN5oXDzt1r1P
Ff1kuVyOLNWYkbzAjaXUHMjkR5fmzrKrxWPejMYq8lADuf340BFxw+vgAJPpLnWi/FOA3SXxqVmU
cv8hVEPa2q6Po893XK3cV2lfbRpcVqwzcbwpLY6uAHw7mUSuUsJ0ghljWLtFs25lL5hPAcswM6yD
iO1+16YcMu2WYiBJy7SBRiK9bPVjoGi8FKoFGhFxxsJTXPyjT2NjfOtdqSESYdZFTbwyYo4Ljdxs
MbDfhIXPbRhW1f/+X//n/w9kvUaumRJG/yeyc8pKNXQhEC9ZhmnruDP50Augi9nHKnhdUTqdDmcg
s8EUtOwXqhtsqqSekV2yLvVwm2sqm3E5PPz88f/yXaZPtxVNBoFnmvoF38Xqjb42Mqt0wAB/uyDh
5cqjdBBSxZAmgZJbmlS7ZLzSP3+uAnbon5+tqJplQ/RDJHEZSCpXZt6rvQKUywNRWeIUK811YHV3
g4kXfpRR0yflARvewbTRc9JO5mabaRu4httfvsr0Gy/fgKJaqqbrts03ungDSmTIA/LQ0nFlsAhh
IYGFkL78TKCKvPVJUac/OQFhGL493bP2wSBxYG5zEm694ZfhYF35LqqCFlUTuqHal9/FCFxFlbKA
XnmRYqgK2eAnrEA85G8+XjRXEvovb0K7NgBVLB4WFhPZ1M2LaNiIjt2Y5+TwmSnlPqtLHizNQCfJ
SasZa8SbPH5LqV/z3AUYk64rnKhFz9EeOQAuk3ir/Q+qOgQJzAUmUjnr6wb/khutsN3iuCrLR4EG
JB9QptYJrzdvaIEXkCO4ECEOWwaiPv78Uq+9U1XTLCyyYqJeXYzrwQMTJ0de5YiEjdAEDzMzi+6X
yfNnkF6OHE1l7hgy/C3LUnmbf+GfepzOQ22rpdOWxhk2zbFNrF1nUfyumTE5JVirS49jTkSTZ/MX
nSBGyTjg/yAzvouPps+Iiqv8rtu7utjz7te50L/semKW5K9xUR7GAYBGbhZruXLv5Mb/JoWsXP38
sNR/6FmsQZpqGqpsC8VW9IsUZNvQe8VTNa4DNkdTz8qgFYDtb2i1DAnvdCyDxEksbdNDe5KnsrJY
pSWIyQlq7EcQRsz+y7PVLxGVhK/DXNA8aAVj5925iSh/mSNX1w5Np3HH5mWp5p9//tdj1yrbzKyA
r8vImjcKVBsMV/Nxwk4pSfsQ0VKfPP2vvbELNWqXHgI4ajKzWMj1b9/l2uzRWLhlHUU9wtCLIeAh
LFEkMK5OZNA9sQpgshNtZPCpCRXkO3oG8wlIOuAY2hidn3z+/O6uTl/SsFVdhvNmMhD/OwZt/Cb/
MwZ7BEWLUlEpMrcBItHhgbTVidcJOX6aefiyIoAg08tp1VMoqCtNOJkemxw29v6L7CTeNGL/eR0q
X7UVUXD1Dnmcw+6JuWXbNfb+4dz67juciB02SgqmYbudKEv1hKH6+Ycp15+sMC12Y1UX/6xLaFAZ
QDL5oNnOIJ5vZmq4AlGtrYiKAfWOlpgc1w2JpChys6efP/3avsgIm4hnMsA97WJP0HtXb/SEPWGY
OD0SpYmOLEgmbbhWPOshNFIKJF39y2++tmrpMsQkHb4PJLsLnFzUN2k7xF3pjD3vEsHNqymy159/
2W+fcfHLAqNW8YkyYBH5HUaCs3SR/LL4Xh2TTAZFs5kXNLkvx6QdwmpRayZFoay0jhYAmd4zu2eA
wcs+9n8wQXqwNIrmgF/miKmJZjz64ZiEYrfYBWV7aGX8oQLsaTfEdKksKgb+4L8GOajMCgVwqzGS
4TuTnsvePEzAKM+6zwP3fQKOCReVxs8PTpmm8n9Xe02WDaEJ1h4byf7FnqIbeaNJwIIcD3H6rGYb
n+lxslQRQUEdZZpZVfyAu5uWA7gbTyromuQcfXPCtn7+Kva1b2IJm8OqoSrW5aJTmJYshlwrnCL9
ljya7b5K/doit0U3h2Nf1u5OA1jha7ufP/ff0wmqSYGwzjKJJhZ/ntBfC6/tKfVYRsQGjKO/sFTm
ZMXDnmd5ix+NRbd0fzsPTSP+4pnz+8hCwDhvaPrl6diuIDQPg8Adpgv4ESizOco+52X4+PMvu/o5
uiorvGBWc3365X/9MiJJMZeVVuYIajejC2eX3NugcH85a4p/j72aYv31OReHLUmLTVJe+ByQFLVk
kxSAs21ZkUTWIwtQMp2+4n0cZJusCnvW7fxFJ3ehCM/8fGoNbdOuJHvSXGnJUkOPpQCZXoWchGaj
n/CN00HwzyAfdCjYCh3ATeNRMyJyG/t9Lqdr+KHSsjdkFL3QfRriTAlP9k5egg9Mdbnmh9rGKCpv
NbarLPGTfafToVNaK5vDBUcAn9VLPxs/8JlLm44LJZ7JDnkkvfy8+WinBBkr8smMKvCLARQBvb/g
ekqrzetr9GriRbFQSoB9zDE3dfWC4GpG2hkf41Z4/kuXmDLCVeg6Rq8fvdz/hhouSMGig20Zghrm
qFir0jCe5ZUajndcmou1S4U1s2mAtyZ2m5DM1Jno/Udi3c9ecPvzSFGubEwcKC2DxUBGGWZcnpbi
eJQgizcZycsAAVS/O7VxetQ69SRK+51qRDuTh+iInefJTsK7yvZ1IE0dVv99FhjbIdVPmNefDaVY
Kn7+MErxq2JqUIO1mgR5QgzGwaewU5iLQPYey9ZMebluM8eUuO5d+bOs8Fdb0RFbG10q3X/MWlqn
EkBQzX4nNuBk1PbNWDcnYqFmVeuu9JAIECmxb8rCX+rYCGudfyGMA3DqzcLv8HKGx0TV93hJjmrd
nrDMeeVnOKQbTVM+B08hAda6gQcDl7xU35pUWec9rceAx+4S3qgHAaHHybIoR8QVeBbm0/dU9S5a
VFZz8k3l88+/15r7KquOqG8XVQuhQkXOV8f2ttdcx6At2JTyWxW2jtuzpin6s6amG3wWpI6nh9FX
7zwy07wINoRfPkhjdsDtAnPH9x/8Lnop/Xzc10Qaq65HmkVaHfTG+rQNk2q+KJ8y7Ih3UWvj3Urv
sMZl99xBGVMuhqtfRsiVjUK1oaVSfDJQZVoXi4mbQC1VywF1NBgycqAhSUMunZs2dcikNFZBYn8G
CNiRZJTIWWRee1T1NEFdrXN++S7Tdn6xgGqqpYObsGF52JdXFKosbdvlSeaAA0Gevo1Iz5yMaslS
oJdrTKXdIryXCWjq3nqr/lAy+QQs3cAQKvRl1uZ0E4Xkbbq6/2UTU/69dWjc0GTTVBUBFfNybS+9
gVyJxiR9FMsA9a5cIJWl8YK43Nu5ffniJiN0QkuNiYiHs+VL3aZpZPeXTW2CI18+Ivi27GdCGPzf
5V2xHiLRuUMDXlY8QARI1vj/Emn5hxuCqWPWh/2wS2PEiVq2KSeaRj15znVSX8ogDnE0mh9Gsoux
E1CW7+/g/Y2HzJWmvER8Pno0V22Us25ZL0ZTutPamN8S1CrEOdhaejau3MYk5Y2K+S8v/98jtMb9
SAPJYFDbUNWLc1gV1Xkc4amC0Nrc1KpN6718g0E1a+PyTMbkOW4GpD/aCCwme/v5w/89QevTbqpY
IKEt2zAuzplRm+NugqxO6hLtJvxKUN+HM9W6VWAW+05N7kcJ8dDPH3plTHFqB3dtWRyMNNm8+MV5
lWWN1zYxMU1IPtESEor6NpoN0I/w1iCgTEvxyPVvSWgdUVF//vzxf46A/51tuqzxs1VFV0zTuDyY
eUGcpzpRwc5o1Dq9xZbRYapI7+Q5pdXbMDaPLeYA2tvEQqQSaIuO6kRB/Gsvi6ey0c7N9I9FEN0O
FV7+vBdUTLK3YbjXmgMYv22YYdG3yt/e1r/LBF+cSweHdsPg609L2l/nn8Kgbm02CV8c072v4QYe
xWeICR8E5S+3g2sDQ6PoZ/KYOAkZFx/lIxV2RW1HThTBNbBweHjWOjGag4XOG8sYN8rafvr5xfx7
YObnQUzXgJxPi83lsUvPAWtKIkIJxH/ezt+I+DyDZFjIufLw55FHbrLUVeuX8fjvsVKXuZJr8nRY
54MvJoFRUcSoXStypKbZDnHr6Hp0G5jy/uefp1x7poZMuUsTkAXVyzIux64+CPhvO15qHM2WO3zG
RKPgxlaZvRSSto90dRXKxkrAFtArVtlSw2nVDATuOSmQKgMO3Gg9Se5vI+vKcYlnoMic34Uqm9wI
/zu0eknt0zDE9lviAxoD/6QZPWuAu6+Dete0L4pLWJcZwohSfhtqxrTTXs7HaemzDCBh7DQXn80G
UttQjiLHNoBL6Bj9qIDAWpCtjHU9IwcMptsMgya4BkgkKTHY/AJUxYl362OCn3WtO86BDx7+AG+F
ghFQMKk1Be9xn0QQa9gJvGDGtKdgpqjlAmccopC8SVduld7HOibyfiLI/IGO1bmOgR43CT6xeHK0
nf+wDKRCLI0OeNGf/zlAPBt2EtAnTOSUWsHBdd1rXRnbsgXJMGbECsW+t/KFVsxhH4PkCN6p66F8
IxtxLmWtA4jLnqtK8QbgeZVP14BfBtw0Sf95sMKeSjOKsPXLATeGMFx9nYVu6KRXN0QvR8aSOWyT
EjVaARDFNZptlkIiwTT1iTtnqeXV3c9f4urkInKA9oWtwv+/WEgSveDw4GWxg6cTSRU/W46Us7Dq
Xy5tV+qNjGDb5N7Lok4cycUowu2mpXmRxk6n0XRCmygakB2s01XREl+jnGEeoAfn3dSacfSJ8Snd
dt8RFfvzD766u5kcLIUqKH7y9P87lcZQxkYMmtVRKrgXDX8s+nJdeW9RMjyTVc43quL3sjBuJiN8
It5//vxrD5ynoLOh60KWLytyTAOzjXxWsyFyP6fnXaIvS0r3l8Va/feSTBGMlZE+A+V79XLW9lWU
KmPGimFGtBhsOP8zIr9RZ1nHaFCgPLBmhVrtBK1pz7qaUQ6QfNaiMVFLKOIRhgduDs5oc+Sd2neB
bj8lMHNUl7CBHnlgpSBw+n0ZvrbaEEOhc8O3r5RlhFkKEH5thLKz2ZJUvJXy/I1HOU9VdT/Iv676
V5+TqsG6A3sh/uncxDwky6T65Qz9raQ0IJGj/K2hbAoSUqCsiYP3Jn7XAb90EriqjhOpWWyDFAHM
zwPDmmbA5XLAi6LJqysa4SQX+xzpTgCevCJyMBnj0gH0LwA/QKAsoFYGaL8wSWU1YTacJjgSHG1R
rWXxYgn9nKCtyb56D+tKkLROxXEpZIMENU180sgfra2gbO+Ng2G7h6FWz6KnmJEzGGQtf9Pr6NHW
6lOSZ292L+8JRsbxjXJSL19KYSwLT0Jdy3mJUjUlSPs8KsW9Bq0pJ4RspppfQUaz3ReJtsxUc4/H
+L7VQMDkVrnzGw28hbyiw79wLQvgqfmUBlxzGfYyitOe/Nkps4vhMIuMANbO65+/tsxk+ecp5wUV
FT97D+XfdlX96ru3qLCy/uHtuzzal241lRQSdrai3KbAlkTUbjuanItpQpRdhz7IJ8VUaUouMO8m
Tzq0lTPBlG+hV340frUZZf0sBZwy644FuyiLEyyOu1EvO46l9jwq/Y/wXbFBjjQ+ogRzuMPh5WSw
yKKJM2XFJspoyfxsGVwiJ3qp1dA9TmuxZvGPZAj44KVy3DotToLMu68r+lmW9Ms2cO2Aocg610gM
3vZ0jfvvqhhbTR8GAEQcqVZmSp/ee727lcOl4hUPWTm8yTlaHTc+2tnwyx1HvbIiKiyG06GZZq12
ed5XFWY1CYmZM7rKJ7i2Z2D/jyTILgs7PYX5a6NojuYMX+ZkLDMQ7vjPcmbtM1d7E219SglbnoIk
1nk+VarWVY+AQnXTFfUeLFV2ffLLePPzXL22ulLTUkzO+5zH/rl2t9BW+9LLMqcLUbRZ6aZoqO8k
3amM0s2YR1u5s1aaj0MLleaQ8uXQkcw6uTnFNeoIy8c649/G1vgR9vpzIuTPERZcKB6UZHiLKvmX
O9XV16sotCXpxXCnu9x9dckOg1JUmYOd7qYwuxLR0KNX5ztZDo4eh6007pdD6K0HYfyaK3TlYM1n
T5VnVTFs1ur/ji2WvK6u9IKxRXjKXGU0K72+Z9asySgzpPCEs37rj/JnHsuf1KlXENvWaefeGGpz
wpo/i2qBjBn4tCanh5/f5LXjAF+O64zGGYyb28Wqm7ilDnCeNznW2TO4sdUwGs+hwXLp+daM++le
TqkteYZxY3r2Vu+9x1++wZV7FW9GtjVhcsESl8fA3NKDOkmpLhVDe5reT2fajlcBMa+fdbs9yXL0
mCXmvo/ETYCfDJ1HFmrPYTV+1pZ3lFL9OQWyL+m4Zi3ll9l5ZTtWNFQ1tqazJ/3TnW/hW6YjdWiU
0A336uzLMIpzXDGAAq84iib9rRl8bbBoxGyphqKqXPcuBgsjw83UakwdqgMrkkLnJTyTGeTVRW76
p9Af+Jv9L9N5escXOy/9etnQNDrQumpPK9RfF/d87PpSdile4Vh+GtEx9njDrfrgZelvhW/r2tv+
+7MuxpsthVGo61OhzIaPVQUuBlMFUhc3HCV4K/oMAJtA1qhra18ubsY8szDhiJ0YbCatucCyfp6I
volurTz6eWU+kD6rPwGqT+jkk04Cbike17nSBGB45E0l5WcssT4Ifa2mWAtFYmft8qY8/yEfI9FM
aD/C5su/9FRxBo1zodGCXQnHTeUrmyK1lgQD3g7Bp6daS7tKUdJZW4EHm5KL2mdOnQ1rubB3edne
2AnQF2lYl2N1I3XFOQLg00hYTTGAxu0haYeN1uBSK5rvMKzPbcW39NKbPoVgkrjjyYjplKg2kUYZ
Ju15YIGwiftxlr+LjR9xPct0Un4TV34myuYlqkynBFkmDdowB6Rt94tWJiRHg0izKvCj/SFc2vyU
lY5KEjeevjXRBFmhV6ySHqW0nLzlSLOoLFbkYNW70RtiWKgp+4hZkOSTMQLBC6x1jeRHYXvBlhmM
E5RWyzr0OoSbdQebDlBUN4QERDTRfZNwSNRsHTBILMf8JybqPrJEWAnGjd9b/hqyEJJxKtgzQhie
3QKddWhr65RYICHlRzB6eHQY9aNIj6DOF1rOecyS+02VshUaUOMi/MIt2UF29GVjD7KC6ixcsTNE
+dUG2dEr06NU1WgpXDRPOpb27KMSypMa41tMyZgP+w0sw5llgrulcfBkAUdyc0zeQIpt3/EN/luR
e5AJtWoAB2i+saqlzTQkerM42oO1E+aAiZQvOa0DQNLX6FvXWgT30PX3XdA8Z5bXL9JmWP+8XF6d
P4plKSwOGrKViwurWVRFPZgsSGrlLkqTFdnv7oacxAtUQvpgLpvR3vETf1kHrx1SqH9we0VMgVbp
4mMNf4Ch4g24yGj/KLJ9k0YJ9fz0l5Xo6nZkcMKkw0nJGfDNf5ciHXEQ8HoiNgmjdpqOBHOSRtoE
ty7VlAw53SwP/KNdqoeAWJxC+f2kcG3FZ1O1TJ4xVdjLi6OdJ0WSdwYdBTwccYHitEH/3knmnr99
g1CAS5+Yud54z+K/9AMUryAR93IJIFlQfGwI5KnrkqRhIrWEuXMTlQ6WASzZJYimg5w5S5SUKVi5
jhenn5lX3ze+t4UrvrOHFpgCaVOtUeJQSKnmewSFeBiIk65ZDJl51howcBHLZTNMPcJYmqsltFJ/
mJxO8vCmpaOTjgTu+NZcsa2bxJcR8n+qFTHTY4sBn1yvmaUF90V+LEWGhl3HNCDX49v0NjPIYPi/
+mghQvORq1SUmEAbBvBZ4ZHk7B3kXk4ir67UIVyYOnY+64YGR2+heAGFmjY8CA6pZBWQhxpQhaoS
q16oIWGvfQnGUQEhHLvBmsgPUggQqNdx/oWRCjCpDJu7b8HyI4zoPJ1Ig1o/531XrAY0/1Zee+Ad
bBzaChwKeo9Wa24rGRNlXHqzpsdj24aPY5RD30gmkTiez8DlAyas4M9z8Np+aWpc0W30bgzVaY7+
tV8GcmUkadSm0A/pMakPiRnvhk5eRwpxNf9PH3V5RWtzeMMZyEfHtyAppvCFU2rsYBLnXS398rOu
npJN7lXoUpCjcZ377++SCzXPCr3kd0VO5ZOm56VLv89W07k9VIYXxSNeDCc7uOFffua1Uw9VGkpS
HLW4h12ceswSWUEas7z0tH0hoCcJlpe6vrF8e6fkvF/+/58f7PVPNKjkT8Gm/1QbgFOjboFj6JRh
iQGsPEOVeVPc4SmLy6+aPQSq0/Lnj/yzdFyesyZ9LLVO1MrWpfhnrHKo/iQoOGEf+3OdkMMWjSNm
S5ugUbmcjbV5qmAzkQXXxSchzkUExbEcOCOU3dTqy/CY10eJjarC7IrPNKk5kU754wPSBkPKoE6Q
PGIlxi5C9Eahy8UUN27M3DLnYzmuPTev55ZgvnW40sgaoLa9a+HoLpgruyCAL0Xztpor7qmMMcbV
MOESW3OyRH3o7eIuldJh5lKJRdC88GvixW3Shhcq+QnUZskZjyb3eVEBTUIASEhYNuf2mc7h+L+E
AuqEARzv56d6ddQyZjVaQbSm0aD+d9R2xCpLkPcSpyvyr3h4tKGNRO64AV93o+rLulmE+B3H3wqZ
1wYQPCAKmRR09X9uBlUrDX6umokDoforHHl99li9DXH9lkwajL7Mj3B/zj//2Gu7P50nFO/y9Mef
0/VfK49slxGCZMiHEVtIBq5mbqPTmrb+MjNIeFZu46w4T+eTnz/32or31+de3p/DUY/bzJATjM39
WsSMsVBUN52qPJVZe/PzZ9kKL+xymlACRSTGtZRV4aJUXneCQA9CmRwtDe/7vu0WAbJ1j2qsWsY1
MS75t0GYG92ncT3IPl528X/ZO7PltpFuS7/KibpHNcYE0NH/uSAJDpCo2ZLtG4Rsy5jHBBLD0/cH
ukaXo9znviMqUCRliROGnXuv9S2YGfQNDb7oKJLuxpFHK/5S1NCPhJhus9i6h1U5lRGAU6tA5KcZ
Xwggv4mkDSwvcj5kaCQD00SWNxG7J2EMJhngHGd51w8gTZb8kXMj7F7IU/ukOlHTYovGbSJxa5Pc
9nIxlwgv04l9wnbn3+Q1bqRWY71hgL/esPKiYVxT62vVEzEbEksIfefIOMTKIeOul6TpEQyJlCqo
nPGDWuyREDiWPUbvHJB73UQihuQ8Ar8k04RLcA9jIt/GJgzh3Jru7SIJ17q57awXj4p4kuwbRCoE
cTK92PFCDFb/lNXDDXEPTeDm2tWUO8EIfjbVkq/a0s2Bk/QhGbP9jdMlpEVhfiWh9yeXmB8dNP4a
QM3ggaP1e1FnUTQS3WVDX71hdVVbLwocRa/bL07jXDHwfemJKPvJmd780c7ro8nADeEyKv5+f2J9
GZNbyAlCFO6NCfAe2W1k7gy5bSHhpms6lLGO4GTqH0WUEWlYRjdTmmXHOCsfu4GxZmMy9i1J7TCz
r1XUvEdvT7iVWla0RH4FixdewgBQHWxWUCgswIYDDeLfj4sfOAVsPBboPExON/QqvzsuYm0u0FQW
MI+ico9+Coe7Tsd76owbu+Rdkb/VbFJMfdoMfz3XEsL2fB9h9lzTIY8xImp+f1ADZ+G+eiRVD/0W
VqcDqQU4ceG3E+lRPCtrHwkLeHwD8bLXCKAo9DUaWif3NVXJ8d/f1D8Tv0E/Ihow1mLKo/2z7jF/
OaP5YvbK3rSK42RmQUtTHZSa99TXQm07c9obftTs6hJ0eGkaTwl8BdbwFfbemGyQvsoPac4yAGql
l3g/OQ/9SIiBaJvR0VoluP9ozMaTszSR4mTbeMn1kBavWtHeJzXGaMfGiNyTcdLB8ZbO9AT88TaZ
+rPD6GujIlaevXSfx32ZVG99zhcFpR6ZW/k2k1bgjvyJofKuCK1B7WNrX3/ymeo/OIOijUAqgMCN
wc73U009i2JB26hEn90RpJTj9xtmThuRHpL8jEaET3da6vQ0JqE/gh6os3w5+zrshjH5os+tecsA
jel2ATHIitZ8zqFF9WbMr/HC4TIXn8iHrIKx6m+ho8I9IVnRb+hxVIKjxUmVtsvgqpLbycE2Qx13
vPSBkxWAyqp2j0Xu26TtVqylPCusTRJyrIS+8Dr5gpuShADUgPQVNCiUWrmm0Rs+xYcX2VoJWkNf
C/S2QXmqWQ+ek75UyJA21mAbm7GhVvI07zr3P7sjp2CRDV9iR99FDtVMpY4I2Xat+Aix9C2O4nCK
YT/FmbOLrfp+vZ4o9x0xmB/XorAvrBfZdU/GMHwxmfUxN39RqWkw/ecPW3r/lFDzj6M6+U3PgDy5
glqvdnE6fj1HunXjczWI7Sw/0C3Ekt61RKb47j1xyCwfIQJyilUwv5r+uBQrd3TWP1b1/Pkn+8KP
dgUEaZaOaIVF7fdTtZlhQiF7qzxOWV2AhbQ24H0fylhOB9ZzfD6pf69sjRDP9fyFzyYvjZ8oS35Q
tGAQ9NCZO+sV/fsGL3HXbVuuBZpf8/WNRfMsXBDDym/5bJCTHv25DRZ8pJsU1vLPjuIfnP1plTDT
oY1Lhfh9971ixj6MZVod84EQyabKjnYNw8wFdL+zWuxVNWaka895dDgG9mWUAA+Vx6ipyX1Oeu9g
VtlNNLTmyZrXCEDlAyEkl0t3TmqYojO0zB2BSU+pR3AotcWBqoaasOu+XcX+1+fpf8dv9d23+kde
TJ+f64bg1Tjpv7v73091yX//Z/2dP/7N33/jv88kt9Wy/tr/6786vNU3r+Wb/P4f/e0v8+y/vbrd
a//6tztBha5mvh/euvnhTQ5F/7tZdf2X/68//K+3y195mpu3//zy+oWvABoxtufP/S+//Wg1tzIy
WU9ff9hh12f47cfrW/jPL2cA+BTS6Q9+6e1V9v/5RfP8X3Uf4RYyRoacdLbGt8vjvvMrYRNcT73V
JFPVXZ/85xdb/1UwEAHpyEgEtev65Pz99UeW+JVJHLJt/oFOVgzr49/f99++vz+/z/+qhvKuTqte
8ka+FR5/KXQ5JJkIIQtBMWoxgNW/u/aR/5O1QxsnodkPW8+O7xsSKeDPm+BRErMP57xwDvQh4X9w
77IRCUQ/XYfAOOfNSRlfYArX4WXj1TOZ9JebhLtAlOiXmzxl6mwnEMv6Qhxhg37sdRyYflx118bi
4O4o3wSjljiturPeyk2qfEZApT9tO1Y0/DqMRKjz8WTuFAPI26hs6dSLuGUslGyqbsRl6A8Z+VPA
s7xheVSzkR+aZbkaVhStyIV/woVOMjSzJeAJu1YmLeF/ayylXyBnN6f8Ns8DDLthy+D8RYeJA9Ea
VwGok5xfrqJPsqHxD+b+eqFjbKXDXsjc34ilLXd1Cs3f9GZAWoZJ02eYxtB0YK1FRDMisKE+6mMW
sMlJdSyGR8buW68d96aWrtFsOXApkmELn4udiqeDYUa3U5xgKM1xxHesfqdGf7PMJ18aEL+YZAZS
m3PMFkm3MR38gAsJJkwrWmikWUlZq941eok6PnI67OHzfqivGqvJaZZnX0XmPuStaZ76nBwdZQPw
stw7ZFh3HlOM3oAooYsmjFeQs93KK8Mc1MGjl+ctWIiLNEgDRGdkdcz1VVulzU7MY3QeI2LkEjOO
gqyFqqa5BuFOfbnxc3nbaYIoL2N1neW8Ynfh88ij/GmpsmGTGqMKU9jIZf2QGcPyKs391I5vEwHb
J0YM9cYQPdapDqRXoTtBURePzujvGq9FilpJG4wk6Bk/TkhZ8espWNwI0FyXRfuyp3+Zslg8JRqR
bNP97FXJEQEOqwrXfvIZ1YQRHXVbeWcysLUTH80VYV/wUx3rjZqLAikCSE6UN2RLR7tLFS/TYdE7
41/QeXeEyqmjywIMnZurNnGugFDZoFbihv7FElczq7Q5DfLOuF+we2zrzEyePI1hzlzJLWEZZNoU
gPHKvtdWOv9OsLQ+Obr6gAwFOBvSpW3hwcs0BIUOJJqRXCJMdxVruKI+qHZKwkpWX9Lifk4KvFq5
Pt8uoz2gMXfeqdrn1ZsOGoKx3NaWTvLV1J9wK2x7y+oeKDpgUpF5m/QcZ1438ok7zvzQkBk2ePaX
goDKj+grZOtcYSIM7Rm2BCmeoCkYxLjQo5bqA0GOQGoQbR4TMnL3sn6ISVDc17Y8+hZ54q2GNhMR
2MYEb5Alabl3oGYfSqhh3si3lxCN0uuwVDEVRAyRzL2RDFcqjUDNFM1NDX+qbzu0HbPUDmO9Jahi
WOI7axJ7ys+9sIeF0DJ0oH1lc4SbiX7oy+zYuOa0bWvg+I3eBhWpT9uRdXNTlFtYIcuW5uMJGHR+
No301pwanEbblMS2m3J+10ttOThNhwTRO8IVjh8t/vk587Ib7NMfXCK35Ti0O0NDAUFOOYr3Ab6B
r64IJf6k+9ouXermQByp3F6nDTJLuOWEhju6f4rTd+koh82AKmUfl/I+MoZdL5ZtHCcjQdw1GK1K
wVVnYIeYgeiC0rmb1bLcKinfQ5h4yWzSk6Vdz6RpE4jcga+s+RuNU3/qMsFSXxT7pSD8Mwb0FlcI
WDRff8XhTND0NioRCdnRGAeyL78mBbI/v/kS5TO4em/h3KQSFgo5aqVuol3XzPjjTB0+L+ki4MA6
xOCk5aqhare2rWW7vqFaK9zx3OPGcJYMuwuE4WURt1YaNYdaANDKB4l2S6uJYPLf0tZ+P7RZdzJJ
tNzgNLg1yODeJtNCBKqpNwdrBMpr29CjOLURiSlOhAlqe1LDXmcbCKPbLAC2XHnUy1oFegp6Mrau
CNOxuBIRE5+SNdhWpIV6eRmaHUIs/Ax3K4kfb07m6vWBJn6DIy3em00834C27ZdndwK9hRTJwE3i
fRnhqdVgKqQRDdfJ2N61btweqV2/tCr9nFVedhVBvN7UWqX2yfzigp0PutnLdo43caOPAAcsr13a
cbx08O6kIUj60HS1LuKdDW6L8Zjr49d5quuA9InzKH0486SFFhmMW1Ut2Damrj1xabnX7ce2Jija
HZ9FWrzH0Jw/0lUBEuVw1bTHmEWxPr71EPHvq0w9RKzKdmTHzJvK8kl6x1JpG/rHtEPJmZ+zCk0R
I5eJrIZuKpfdEBmhIeItFguQUhGRPqi1QIs1fEq9Up9L5yUu4/hRT6pjLSVnlfJmptQ96MtsbCdf
f7bk/WAB9hUpCMvUh1I2xaiU/U8G6CeDRuA29kZ1mFPrUa9LOPIJvZ0UkV3f4I9yAaii6CCFNG2N
IK7bj9oMccUinZDG7hjtddXkpBzXVpCI6R2ogfepjXxZpDTHRqcjIWj4WGPzDDAgfejBKKzzAbHp
DRe8PRxwel5715oqDn7ButBg2m4k9LpmKsGtb6Tv8Z4QaCSIPfQIYoaiIYOOzKsdrn21dfy2RfKh
AZImCf0MVgiFszrRMLDuamMkFqLia3VbUp8rwUIzc8GgNiYoKalCQlWo8hXQ3LxxxKGk2CAUgCuF
1KMD19pbp4VF2XSgBPU6CXWzOGmDhcMk9huYTuSLpLQRafiRNk1Wwt6t9edBV++tVOcSIqtAt6A1
Ma+EZptbnxNGd6JzbjQJWM8z80PVwMM2BefzpnJP7qA9CE/djexGAC+u9E5yGKcS1DRKcHvU8Atl
t7Gl4vNC8Ije74p+6UM/TWdmjB5nnXl5nzccvLapkMfEGbjYSr7nqkOAOv2s3QSYAHejTl9UX8jP
wixNp7BDQucxOUVeLhkSR66sQvLvnI3OIK7qi3GvswzfK9GcAPh8jGgKwF90U6LPjbe0p84g4/2Y
aYRzOuSFt1ZtbGdJ/K8Tl0uAY5Px4DpgW/Vtd4ZOiJnmFO8mo2z2iwt3zjX16KYbqyXoCb/Zuu6S
X+cZI4OSWmGbvNcM6z2vcgUoE9WbGlr8LB2aka5/sGPXOgxwbkUH6aMhgDbISycLObzgMuojA496
OelFFW0drtY7WUI7HT3r2i7hcnk5ABQOJG1LcgIV6Wjm93Vjhg70XFT+pPyUxh4faEwdKsSBUe4g
DecolWUcWZLcZH5qXulTVOxGx/7SeeSUCBjNi0PFMjhYaV0zoB0LLljo+c6ugfEropAY0xonLt7s
GcRftWZMjpfvVZRmR0sR4Odb8AXLoaWA0cy3OLdkUBriIzwpwnRpE0xVPp5a5jFxBe8hwzi7b3Km
qDYA54kg4MCCG48wFH5sDakzXk+dBWRMTZfkedkfJ5N9JbW7K/qdGbRX52NFWmEwu1I9kYeq78yB
y+PlbqsqelUZR2Pf6lxBfP8uGyhOZ0JAeg4OEg7J68mK+lHv7GpfuulyPRKqtJGFDxTMbtTBFWuc
x1g/tBawZJOczVyp9pnuQjiJxgkctAoUx5KcHpRrWU/B7jiJ3JK53bb3mj424PndZA/ayyIZZ2Fh
0GZXonLvDNYY20jr0sDiKydDxdmU+PLZCetn1ZbivETprVUuL41mE/5laPaVMe5ic9euKj9vNMfA
FY62ddf+C6KgjV9H5FeY+SfysCNySDISngmGYHZvXtlk1V1TiBD4pAgu8kvya2AQWuCbvHRoz4I4
slvZXpNa2Aa5tA62j1pXkHHGmkO+INChqi6ZAZNWdur0+rFGU4Iv14LWPVZXPQnn12MOSFbmoBLI
PvGdfMMs9GEyhw90nU9m4n6Ya5LOdOQPEDdBQNdI2rKR0+hE6GzsZ9YeG+VusdKEV3ruAG3d6KAW
C28pt068sJuRWLzEH5NmnsOuh+DLCoaFw/vOs7ODNLmsmr06cGr8nHalfV8Y5VVX+vRclpoApqnc
0pYXIYCCI1oE6UaHJFafHYZCZ+YWwzZKMuChdvSIBvpL4ct2PzlpT1Dng4q7/jlxRHlIExIlJ30/
tN10vSzZVaGBuZ/DxYYVlg8ffKdUtyxl9MVPzy6W75r2/4balXDejiy1dnmv+NZe58zatFNefY0D
PVPEOKzIQd0YDn673BIcxzGdwLkyibfeI45Kd4u/J6aNXck5ufpYA2Yz4xN5v3RuB/iMS4RNNvY+
m0KjzNJMbOyCM2Or5Lu4kcS+NfC7OEiTqvPx2LAfLf6DmwzEe2hMulqSv1vXO9W2MUO6kA+anuFk
n3wbC6AT1FkdpJlWfTEzcn+UwaHdtC0VbrXly+FIZg0cxGN+M83TdYyXvOvN4qknUGszOLz/xtC6
0ALWQYZ9dCo0C9hspVMr87mQuFkQC6YD0VkKwlxzaEn6LG8bMT6SUcIlEpbFQdfVdZRPFiJFLqsz
zOppXD5YTXk36eZwrWxl7lOzp56V9rbAUUNhJcn9sYGNc00OYh15fSLne1NZUPD04rl0O3svWNxP
9hpU7DDWqFx1mlQj9ikZ3IehjMcAOfVLbxEpl0TjeNIKc9z4IPg9sj8ct/ya5e0+6bL0bCh1a7LY
psrMtc2QmfKkIvXk5wZRJDaQ5iTnGj9ZqOOpC64rc6QYw9y0tSww6KqGINPIt0ZoIqgTesmF+5gO
fNiZhWo89wwSexs6AD4Gm3NLWPw0gg534zTwOQ/sJ1tYe0NXxtmDLNfrOqHfaNV7PLhTAXhyVaql
Mn3pREe6qEawl6abj0kPkFKSYzlrLmnRa6RYBhwvdcGOx7w2vjb1JlPjnZxi+wSO3OriK4J7Sfhu
WMLAH9hIhieF4mTS+INzGMz8wUYwYtozAMpUAv3QUqZ4hIaugvP6Ss9l6M6DvtFzJJhpbbSg82eu
fL25EU71zqzTt8Xkz5XkznNt5+Cf4I162Sti0oyOQ38dj+zbVc3Rppe+AWiwsVciurF648UMx66i
eGtdnMK6y1uo4qjeNK3+sqL+kyamuCdH2Wm7W817SkcGhFnkDVvsMneVMM2w1TUz5DxF+/tyHwO8
FV5uXTZwIhGRDqFHcDtMyfu2qwHBaokRXjatA2yxXjeXu5y8ja1uEplWlYUZNusmKUagcX2X3OCh
yg6mnUC4LPw7EeVg/ddnk+tLuGxAl8gQa8+fL0LvdVgGhYmEwo0WfsbmcutHd2nKb+pKkyd3fYF6
6eihdF9rvTKIqODO5WHoclOQq+5N70BpU4Kw9J4XCqf1xV5uWSq9LSjz9/SCkWBcHtPSZctuH5+K
9UMrAVF8+5CAOdhbwzRgGA+ZF4p+IBcKmFwWDsld39v0Z3rT3s2a3hMcVQUtJx6gpmwut3z6c99u
dXxNl3/RUwCYgdlF6U6MwBGpZvuQnkm/hq7CANTrkbmkWmU72TiE1vp7E9RYJmdDaEe+fuwQZtUV
FrRlTH7bTH1ORPafDyquKOwlRLuw1r3Tunwk09hVlJHcQpAwfrt1eayiWj9WNnGRUzSGvTB+2xSa
6va5lz5NhDTvC9d4iFtRh3T/arLxRmPTDGuINKKJ8M+NUegNYDg2cKPGnaeTNz/WIj0Zfrvxey1v
juTUtmExgOF0qdHZoRsf047W8g1VxKJ51fDtrpbrxo4ZVrux1w5hVooxzDkST4b4MMTxGOpGXAEG
hk5q1WOo1s3lca/OY9LCGGhtaoRtyFqqtQKeBxX6eI3DtvAH9ue8J7axJI3gPNrdEOaTwwyhSTMs
XK6Hp2ocl62Mm55Ugt83hTn1IbRLAtCm6v7yOM9PUJm/zfRlZHZkWCSvaIMMUegmdPGQ3M2z0Rzi
2g0tyKrbrEkgekjRQ1f+fVOtTyrtHhbI5cE70pVlaLQxbND1D7brCxhmlLn0/7hP4ueA+8FFOt3V
T7XDfpfZPuRG0MRA3MhiGhFO6yyTqgraBASWep/0z/7IxI90Us7phv1RTUh7snykL7KIz2ZLd9bN
rNOYa+eItFavcxP4V+D8lpwYZEfL0SbUaICVE30gShoHRgd6Uzn7ITMeW8t/mctqDJhya2mWHOo2
u0tnNbGUbvtzAkp0WwrxJdMesdC1wcRsaSsc73l24msrs4v9QLW+8ZkT7suZucNUHLB7BSWpzARt
FDeFhuqD1FtCUStFsBCLhmNmowgQXqiZZRbUFlg6b1oxr3RRCfjsB39gfYFO0e6Kx7rxrF1c9l8p
6YbT4FCVavlzumq1RMb5kniYYiYCAkjCVqztciYDOG6J40LRM9xmNX+WGWVNl7I+g8BBYtWOcA67
SmyKEVEnvMNpsL70CDOL3mc9IfycV659sHX2i3oWLocWSZ7RFO3U2BLA7AuG089oLZed0wlt4xcs
uEyAwIPINRL23JP0Myf0ss5APNqJs1t1pzxTiKWgZHU1KWtoaxnj4lsuZDvcyYFEGc1616KyrYk6
3yDqfqmt6kkbyLjzGHB39MoOhhY5mzXCfXGqoP6gfGijluvui7CsupfUKYaQ3j29Dc08uYbxYbC4
qroYioK6msxTPD5n/dg90cnaCHM85D4ZFH4xrstOEpRix90Rlr5HrpttWx+svGsM75XjUe61NKB6
8crApvgk1PChcsFJGm7yqV9crNSL5qNx48vQ4jWLfaw+8YGj/84Cr3D3fg9mwyUmMFbmF1ViOyHv
CHzFJo6juyVy59000PcE4HUAMrAlRlxuJjGRtA7vNS9xY9qMN6hkaj+g/X5bjXA/J0FwRKQfrNrN
D75NcFIXd8mhmOI3KxfEcVGQM1tYu2vqfmm1hel8vl3agZWd3rhIY4vr2c4IWJP+O1YI5MVMLDFX
pU8qP9Ir+DhOBM3EzuqRoMPIKIRLCeadu5lBG10OqR8tj2nIDLa6IzNBuh2NKvqrW3CKV6Vx1z0s
Jm8cVMmZEvzDYnn9XjSEhZSDohHa7gR29rNl5SCoTfx23ZlDi73LgVw7l8NqAvpgl8gKquEBR85C
yTY960Zp72O1aoLJJ9McHeGuy24mM+KZ0ozCh/DBJKk+xHwxrMOdXR0n9j7rddo2rBill526ag3W
nRcCxNp1CFVGTzAriSBwcEMZLpNhw0nOHFybdZSBWQ9yijcXJDgQHsPQdV+kZLa55ZA92HdNSZi4
5cYAlfm46cVYod56r7FX6+QuqorluXPbIHXdOBnE+YFW3yxANbfZx9n2iCpoCD8g9qYjSXebJoVx
b2C3EFn+kcY2QY5xTdRUc2o8I77i3Io5pD9QxAWkRIpAm1jaJaIhZ6+Z0IIjc3Z6TKLoPp4SBiss
Tb5oGv+PEgJe1ARvnqvXDh2z2HuF9tmxSzjISv/aEfkxLpPxXKfjsk9MP99RGz2J1ZSJpZlOQZQP
gYvOipn1pG9nRf/Z5zRMPR1tfBrd6ErL5nYCWVnNYZOId2Pem3c6iWmBrNnzoqZ1TjVRqEiFxGsl
63fVVBApQsZH3lrlPvbaY+vYFYYJRxEgWh2HhRM7IdokgMVeYMVcTtORM/iQqL3Xz9em5dxwwiLO
KGVxY1oDz01rksXlTVI8OwpkuOjaZ3PJAIVb4Nb9uKc/my7PoyJJATY1nbXFIR9L3NSzRYvW3DdW
Nx8LI722U/85b9IOcI5tHgxkf/RDysM8p2eVI27qKD/tAm1bMn+KNbkcsmjKN4USTxSeLzo8EtpY
ExIMrv8kemJcQaxNiuA5TTuJUOpliADUO31hrJDBZ8gNdJNdjIwQI4vGNw7u7D6OthEss36wzTXB
j3kMCz6nYalcv9aFemmZHGyMBKejq17TejRZ1xoPclpI7jK1TdkSHlDW8XiNuftWlsDri62txDaZ
lypUNn0x5pYlbX7Azdn62OUHl02qtVVYFl4FSLp4pq+Z7ZOFKuWyaVuK04GTrgdtbePMVXxMhX0z
zgTP+d0DgYYjENFt145hobrhIGrKhcsm0ilXLrcAw0SkOhtptJfkYzRT4EEgTBuT0cqgqas5suMD
kqOtZywnYn/jIKUnyZjOjgBMxC2YZ5qrkIhC15bTsYjyc1lw4fH9BmkUl3E/MzxjW43dFDaFfcp1
4jVNO51C8jAxDNC43RU19SsXSUmFQhErsAGbmaxPl8fbBaxZCdiy8bz7lvZ9sAyMJ8mlHqNe7HWr
RCGPgjJcxU29k4aNOdApLBdWpYyyTq5HISRkS4pH7xD2qUFOMnW9CQg9Lq+sxSuuFmMor+x4pCPC
8iqe0wYrguj9TRvXzha6A8eeKYGfxJSdCDLb8HLrshkzmD2by81qiOuw3l+Y9ni9C7SWlsF82Hhr
BrsJZ49jG2VVw8oqHQK6ZV9iPetCfNBt6NRA7C53WeohX9UI9JnXaJ71K3Oj9Ldvy1ULWVRZd91O
LoFvpk/YQEcKGBbGmYY9zHGfxd82XZ+KuFV65zEEOD4OTFv3eplqB8tGu5xFDjGzlIF/bqyKUlGa
Ka3cy83LT3Ac7SNEPvB2kvIq6eOFQUl6UyWEka/75KxP4KzztDtrFc7fvzzWC3lWxpJxoLLyE0sf
7ycTEuq6dxvrr15uMY/uT0P1PGbCCjlzWmGpYo4EkHOrvsH20+bbxliXCMtiA8hMon7nWyW9mXUV
4TesJy63LhsnI0fWGInJkaNMr0xFIF9FnzrNUEBZ9PNCTR6qSMZhiqF0Iyx4u2ZDailtPcp6u8c7
bYJI4min1L9s3HTw92aMpWZd1vWp90YefbLjsk7+Z5AOVkIZTglXpew7YO2G0F2DjsHq0DZYNR0M
7FIS1mRfh0NDXIkhkMiZVcWa548Nwu/iSG45WfZJAQSUXw6WVPtqK3YcLUvabxv/j1tW6xOL4bKP
On3i7ad0uMktGE/f1CIDKfO5aI67OVlc0MHIXo69sLdqXSOW62rRdyzWMzF93MsXETs54pNlRs0h
Oxd4KuNrOh/9yBCfkrypJ66oXeVctRa5poyAaFCWk3ZY8GmFcbbQT/UbzCo9kzc8AuowzPZxkCnn
rmYNu/Ercqb46sEOxBxbznrKkzKy92Dr7ntvYZyDFT8oo5rGr93zYpV99MwBA9a6ENIcN1B5/V4q
jjBr3TX01KFu9d0FXIRVhesFPkTVVSOG565ddf3B8vtTvy7yFA/tIpiMm3GxOVFa61rQT9qUK8fA
CkQuTIYSBk+eoilsDZ+ESQ7eQliHua5CQUc2YZFDi+EiyP0pVvQ8u5TPQhEV4RZtempoK1wkOFMF
3ebbzXrdPzsJa5rpAdBCXlzSvp9F0Z0ur7QuaA5vLbM/u5KvUOVI9jaYPNifSW5aiGKOeZJan61T
Io6Xv44lhF3pcvOy0fP023MzqmrDy8aUEy/0z/tKWXKLGeReG/KPSWwdxJh4BwkrmLez7l3sIcZC
TpYGOnE9uayPdbZo4Y/byB/Wd2y7A0E9l88h0+T7xTa8XQb6WV9/mFxXiHFCtxhE2BNJUY+59e3Y
vLxENbdQV+ZVfb0uyzvIMqSAvCvW9ohs5/gg1lbKei/CaqumUgXuEtUhEN5qaycRphRXcaisL+ty
vFzuXjbL+oNxADChwHiwHuGfTAia95ZlXvvSucFNhrqEbzdznfVbAV/ZWPs8ZRGoRiItYWCEwuKQ
L4lup4P+nisYkWeiLA5N3t3j3y3a5tEaPOvo58ONUQEEd2O8NaxpdhO9lk3vd2eV6ndUEDQjOXOZ
RQ9JWxUm09Z43mDlJHjIwOQ2aiGifbrXjfrc0NcEOlo+eI35PuvFB1F4N21j+GABcnImIELxaTvX
RbbgaM4yLud6HzpNfQXM8IMzkHDbOvqD5thyU7qocuYEjYEsP8a+uWwHRWxO0aTbKlkF3HQWleXl
hza13w3zldVG57pgOWk6GCzM4SYbi481KH6GG2cUk1gU8/oz7Xj5oOhVKpIYuymZH4pIP/bUY17c
9luqQsiyWr9zPR07aiHOtOnvvIzcUvfecKMpaGzygCaR3k54bykn+irwZjuwTBbGFKkUKv14arr6
M0fkAsCRosxMIyILdOKyZWZ2W08if2BaUF3NrSM2o0XMbtUOJPbeOW5kf06ibmY0sY54ampUBarG
G/Xn2NZufRoXAdiw/CTG/quBM8NoE3U/tUi3Za35+8vBSNN5OGYZHKSqQ9ArvMPlLOJ3sGG3l5v5
FJundj4hQ+C8NvfGrQHAde8nlY+rBJP5RcD4m5ryb1rBP3Sc/1/riUQSxKT1r1rPVylfPyeDfOt7
+TfB57ff/E3wKfxfcWZ6WPuAPf9N8ulavzq6wOPouPDgzQte4Xfhp/krOmkcXeB98T9CwftD+Gkb
v5rWakxEEirWaAPxPxF+/tNgvPIs0XsaBLdglUZg+jfHg8VqM2+05qh3401to03vOMoTTki0KBje
eozw//Ih/bY7/VVq+qNnpJK1wfwIWGvWd89YVDbn/ckgdTKQkaXQLDbv4BSNNpiDMaKH+O9P90/F
Nf50sVKFkNzatrd6yf9i6Yh7LVq6hu6sUSBJYnavufNzs+Svol2e/8dPBUsdvv4qbdd5tr8/lXIL
w6+xvRxnmX/Ni/xrpKVfU4J58vjTvz/T+qL/otUlYsfgmRwP1y/7wD++tR7ti0ycqTliffYD32Pt
K8FsbnMqrp98fj9gxeGyN5CqwzyFSfc9kwUFY8m8n3dlAUmCiKQ/ey38D8zkk47aVLSoXmrvZHQ9
0lOmSa5yb1iNk3n4MzzMP6X7vBI4JGjsLKBk3zuCXSQNWk+v94jNc69DRBDD/IBd9NnQ5uepmR6k
7b5FafyzT+AHu5CHV0EImL7Ch6/89+9VM5zaco2aXUjLT5nen0xXEUE6PrT99NANTGWr+DqrlmdM
pRFaMDK/7W7fIIddxQ8WJnLxlIn8J+7LH5iV/i9757HkNtKm6yvCBGwC2JIgaMurqJI2CMoUvPe4
+nkS6jPSr+7TitnPQggasUgAaT7zGi6HicQpyG0IWL9PXYAovZ5FRXXozLbehJl1gMkgFfswJVCd
7luv3lFO4oUEj1AV6E9Xgg5NpQViP7w41ryZl94fRfgHdYZ/vE3IJrA8waljefnPy7WA1JiRY66Q
CK3Jjwcdf21KevMMS3I0mRE2rF+9+4QK059k2/5BsYFr8st3SwLKL7PdgX80UPmjsWQZD6NKra4P
sSENCaD0ZrpOqsulSKbDKMSXOH4tGnA//z41/3Gw/PILflvexjSPiPr5Bch7U3ayp6uYkttSKrgH
siT8+5ch5//3qw3033EYl7YLI+93QVZoXFA8yio/wC/17do+izJ9H1UAVzNdZt+s831dQBeKX9Fs
sjZzpHTgNMZnC1ezzkVBDp2GM42l9zmbz27A2DEU4gjaFZRwrxUOZG463Idq/0wO8lwmIC3Kj/Cx
3t04uQmtNehLT9cl892ivND+70Web6kFUfDk//dilm6LW30ssWo0XuY52FYl4WDrXMJiOdeCAZqm
/CerIyQ0+vtiAexmW6BURxpcNGzWCQXv9tk0xXEACxhpgLc10qTIoLaiusWdDZoYySUJ6J9vYzuh
oW9SazdIwKZj6fIb6RZtl7R47GzpJBrRbc9zGDgiSo95HR7mwPDbZLmCPTqY7be0T26ZrZ5TEKXb
wQVkAPy2Goed7ibvuZW9lzAv5XjSXYawhhgJvmtPhtV+deRSLK8M7mM6kOrWr0ai80n/qthIxABv
fhdRvEf47a4l09yMnBfoosM4DR+yrt9ZVkucPl3XxaMTOGKj5LJRAKVvpzm/aXwnbB7idVa80W34
Awgpa7HDze5vo8LJOQuOkwnK80MXgbBjHIydCwNeo/6Y29wWGny7OSfrD1jA5OUPrOR9hPWgl8oH
qwul3mr+3uQt4lbRO6JWd7pBx8ycc2WbRBhWD5h5UvAERsMvG1l6rEW9DvEASu375EBFtRwqlgS9
jk61q8NDNKncUx1pD1VJnyJAVmUTOMvTZDgM2OXqOsOz6y6HHKGAKB34vNu6u6e0RaRNVOHNRa5k
UwQ1fvHAbqezqWY3+RXFMj5HoxxokDDk98Vz/bkli3KV7GYs6tmSV4rg536qxL2dqldlpCcAwzEt
05uW5LfBRrSarkENxwPMwcYpwyejBDgyUyhNnMYz1Y4xFVrg2sL+KaVaSoscG+LZZXyaMF+hIVyG
AnICXOmzKSie06+5Lvwi8pzOr6tY2bZ1ckvSSKFXVj+IcPjuSFqxbnCzGpBd+zq9L7/n2k4jg8Aj
sgP4xLy6rL/eTjm/SRue5b6b1ECu45teORiR17cRXsI4mxcXgUKAWSB8ILficqZe5VBGJoOprIp7
pQddtASU1zTuTUxksadCCpZnuBpNUvktFC66b/OrBu3mYk4SzpGBae7J11mwRNBUfq2SPOmloW9Q
tXxYh2NthWBqmLhLzjholOzN0MMnuyv0bWDz1etSQonpfRTT1c2YK+WB5RbE63hd6ZWawlqMnKTj
KcvsQ6iB/+dGt24gjjDTUvYRU+p0L+1CTLguW3BirnAC9O04MYSq0NxOE332pJuvmrxROBOoXzGF
H2L7SZXlxd7un2nrRO+II6O4qrL0dU2Iekv6ajfpTanNQx13n6nODjNzYGC4aGF6Q/apI7fFsrRn
y3JHQuDJAUk1Iju9X/+D2+/DGrMkyB5XR66ZncLPmgQ/3UAfCqx3uFs7UI1i3LcO5qvOfJ7m7lIt
mxJvycY2TX9pJpC3seKlyICqPdfGpcG+H1XQj7CFGlunGxxP/kiLCOh+GPtIO985OEd59CKuIpOz
S2AwLVdM8Bvz1qqY6SjbAJ/TgJ5XnebusB3FfhPkaHC3WKF1SRUuDEXrYUdy65TmSGUa+JUajSeo
kUcbfKDXVnKbLCdoGFhQ+kJVPjC34n0iwN8rigN4r72rZ8BHTlTk27AyX6JBxLTpK5ccP3mVxSho
xiZGuUD7Npmm7hKFeZVha7ER43xVJcl0HZBr8CL65F1uB2qevVuhQJuQS8MS13X4AM8dLrCBitxc
sR1U7WkM3PPcJz7dabxvBd7pP27R3H3s3Xw/5eFpHfxIfyGUeqLx41C4ZUAVCeZ8kOt3GuQhMMx4
JpPIg9fVEcweyl0599/7ABMEqxQvdeFC2gkS8B2Yz8f5okrPQtkLD1rfCJtXyHLxPmxj36nzS+cq
CDTV2hfRt5YXLCntXzfFn76DVQOxTvfUkdjMCJU9UJOYG9gDl8MTxrFzJmUlDcInITXMw5ONCQ2w
BOahSVF5CFFh7pMFNxrqx2huH5IF7zNVbWev1pwOfXn3GBd400RdPdHtjLZMZH3biPKuQKWP8iFh
uzN/r50ONwrWrZk9cxMM34WaFzua/aU3pFgFZ0YE2WeqfMPiywYW8zoxsJ2Lh52V0spb712ZMYeG
pXsvzGvb9A8TjoFelze2h5DpLY0w60nVWMGkvfZ0JHu3kcThIW5144MIoLTxvrBHROOhOq8xkalP
gM4tkiQ3cUEb4W6aGqDUswVKsoXtjhWRX0Sj4Zk5GkO9jGWDPkq2/fdJzREeciB/cVKJWT4XnbgW
E1MAb5mXpRifdLmWW+J+Ua0YnDtTNByNNxtCGh4r3A6rR4cv0TB9rwLmsr6N2duq1rpOtvM9m5i2
iHe+Qt1WPXoCNM2XihJV7Er9ch5xVzKvc6ZLTXrgm1V+ItHsPMMM9W0ajgA1+kuI/6vXhQUQyyre
ATPvPZHkzc5kX/SWWSB1GV5amJnMcAKDnrnsFejTXXpJiyle9M4ZUFUVrO1le6cvztc5HylmOeOX
JHS2USpOYTiLz+GuV22/7ZQRYQ3zQn21OpB8x14yxm9OO6hn4LXjRXEQ44mzAFxActbrYV8HVXwX
1pPquSLGKE8PTQ/OO3jjqPwaw4VmqwG1XEByj7WrG7JIzzFK7FP2GrOVemrs21SFjzP4OqDsGdqD
C/aX1YIb1CSF+3KnRLxZUTEkr2dv1uddmYpjExl3aqu/FDQBNvbnNSfHzHczFtAQe3vv0PWDFTXB
KTKo5NLdbyz90ZqaAtpm+ZCKLgbn4hyqqPLQKQMtm0VIFM/OVYvnEkojaoMp9uth3j+q2sB/tjEU
19vwjDjFuTb72u8FfBPRzcOugAwAsLb7poziHp0zVJ/0zo+N2N1PVX6GzEvx1kqfXYTOrPzqjICw
KhkyNBM7Kq7HyrYK6LVGpaBXMOCBQZhn2V+7ie1D7UfN78YUmazyoTG0S2DTxY6VBvWBxIMOAbZ2
Mt9MRVk2dD4IqcKUQCskMamNjqkvmP+zax6GPHU2UxntbYMvdGvL3SyV1W8hh1b+QHcR92oHiDwe
OAn6KS74/WV2HTrFcbVR494Lm1T1+q4cyflAMjaYJxyiqfFHe64vkQa6bw57dqTJ7+cWqqfbPKQj
TWULhrhXdKanob24a+0ZvsYwSKh4h5IRECG6uIRRTuYV2HzsXaRxbKdSPduO8AAekl0Ls7Vuwe+6
tA72Y28dSiXA3JwdxuuiYPZEpZobRUF6JiTyA8bzZWjBp7hc1K0pv1103R4WQLyzRPRuNDZ9siHb
rzsdXj8kmRLpKlptCz3YPKItle5D6gQsZ7gaFMWzXtOlX/LoFDuhcehdw4vYFfb07CWZOLpzIcdR
cX/Fqi/356H9ktUKruphHnkI5n0uwRHAQ3qrMZTFE3bwU60lKOricG8q4cbpxAfHTmOf7E34QTzc
ibnFNw9c9pwPNZjyqPQoP3sQO5lPvXNwppAAkTbjRuuNbaExCBYZUjqaPqCJ4qL3SLseX7droUPy
c2bCdIUw2YKYuJmr7CY3zB/VJbTRUSdPYcd4ScnwYa6bGzRsBkuiY/GeFzIowNJy2GiLci6Vmv1d
J86CKbIZsKBTx5RFMI7c/Rq2gvlHT2vml7Ufs25mhyWbSYau8pt8fJxc6L34F+wVbeKXAnmmhbBJ
ifHwlueagOL5UBblI2vSRzBc92uo20mhckfvKKHHyVV3CN7SsHsGJVHq37uZ827U+uZWexkpl4F+
LeAymZDytgJK1T5WmwL67ieLtYNFMNhMAVJwi2Ed5D9X56TTJnlfmj4giE+KXZgFDwpu5hs8zYiC
RtzW8rqnW5remoJAI7dST6ud+KB4htM0l8jBQwyNUonnSMwp2g5mz98nunB68rs8UHYBvnEBdKWN
gsdZpnAbgW9I3DPxTC+vQuQ0ONPF9mvQJl8wtLhaSYM6vZHedJPrPy4tGSd5miLcBNgjUMYkAzxE
RrLXCy5umT3aw3S/2NZL7oh7l8ohpBaWpW43OPV9GcgpZi1Xi316W8W1VyYV1JW+frFkGoIv3YdK
LWp8kbLM15x28WDSn42huCi2CXymdqZdEBefZhMhZ/JLhJw1HGLWamgo1UuRsiXcSzn8CKk6TCwT
1rmC5GuuVUC3bbB1FzZUmZYCQ/isdwfFhMkVI3WyjtCwx7cS2vw5yTPPqeC9N4g3rj+7d4APlFpI
r5dsYaCtrBvqgxiNEpwj6YuIZ3WDNvULipCHtGKnxvf2GRDFiNiedgiN8dkYZ2w0CY57mwtPZE+C
5udx/K4gK7RL+gE2O3FPnoWnMC/vRNmTmbbDGZTZdb0HPUiunVSkjCT0dpDralHK3ELmxyrsTVPM
tz7vQaE3EN2cANC6baBfvmbJRrYcJlu5Vy1CLaFSrF6Yh9qQMbjkj9Db0nNlaluIHI9ZrPuo0uZb
maxWCQIE1qudIBqsgG6U5glYJNFrtuanWikuwCTOWdo9YOfgzxpogJlPpsBBN/JPy4KiFQ5fxvLV
FA1W03PmJYyRwogeXUp6+CAfyt75XA0WWEOor7gosGXY8c2QKfoYEpIFH9fy2/rjNbnnVCbjFXjp
DUr4uNFi/R0QpzeWfBIPeuq8bn+k8izz3XKztAz4NBb3QU4tRZvOTq49oZAsKMFMd0bCjqlYD1DO
AKKWr3LB6AtkqdRtqrLa2JMmNpgbM0i5PEpNouNk7YVAgyCYXK93iKzql7WaDHTHYKv/rDiC4plO
epma81nuy3pHX3MpvjcDc1om9UNJyN5rdCvs0r0gcsgO0Emtg3IGIQMNN0J0syMTZgTzidCIAbfs
NXXarrN2kdUxtJq+VR2KquuYd4z6XP2YaL6D8kPffk4nEhC50Fb4JAzfmnp4lkuJvKvR0h9Ead1Q
T7wlGmRgBNBaAT4zK1hmlIfZ0O9wepy9Jea0ZQliaJk94TQ9W/aHtI++YiW7FFRVGqGH7OpHdHgA
zshrMgRPWLO/ydMUiqwpsyhWnbi3HIqZtvT1kYXLvtXJJnW5kbzqzI5aUKgYMU0ChczOtfYGjK62
N0EHCSMIMNdRtOVaK+37VGXP8E78ZZzg2zP9wQeQ3KMmN9WlAqkyfUdjM9w0rX5KVIpeQwFGgA6k
mZF3yIKPFUbvs0lVA/16BeFV5UirZ68RJNpyaK+HuJHFKRCUZb+B1UfDeI7QPRP308QQhLTO94I5
EuP0aIts3q2FhehDZs2gLXUHSbSRgRdCr6SMlLfbigGO8kWpgxKQkUDfa7jxWtTZU6oeedb8qHgY
bn4rmv6efrc/UDsRlsytGZX6lO9bRezjluLctJbPkn3sGoAkHaQrMCmfW1Z1l4uT6Jwmpzg14xeK
h7u6gdLV00rvNQK/XMvfOjg863zoApNb2JDZxyRUs+J4IhffrAWPorSe+ea08yWH0sIcTOgHp4Ne
SIOA6dfaH4xgIDeUqXYAMHMyspNGjXEoydnmKYOzy4CW6T37/VCH7yJk4bbAU/cjaZFw0mMz9s8Z
OohzBfFZofiPKIUZbqMBxw8ZUVtUYddMK5SlsmxiZSgAkqHJATdc7o80XOj6M69zhV03puhWWJdR
IT1KIlYDERK9FShkDVVIcSrihlgZQ7JedBZSKnc5uudRXB1IT5VtAMqJymC0r+n3bxtXotXm+AUm
pbtPjrgNFX6TZoqnkSCrqFxFgmiy6CA0BO29nvC3pcvqkLx2IYzSoWWJyazsW9EM2v2aexaLgN+G
x2vWcok6O39twHqOCaC9OeiVbdbl8Hwt+2ZrORHDfWiY9+aUv69VGkXhpJss9uoKryOhOs7eitUt
JFA8FyhNrpsdoWIK24Vha5Ea41Pu7pKE8HS2v9mR03I7uY55YDJoEue7k5LyNjlkrAqy5FrJriqq
0Y3BtYO6QtmJGHlTuI9lktu+XEpm2QuoXHpIkVZ8NCfx3mP/4kqaQEkVITai96R6BOkWbZKFitIC
wmjpHiqF1DsosWOfM5AHcE0oJ8wKGpLxec2ZoQ5QcpZ7WyoIoztbfK9bKH2yWL3I0pRuMTELI7WJ
GB+oMmzQJ0KUrEU6MnR9pSUg0a2EPavPbw2O6w6iGYrTQ47kc62ik6NWy8Maza0nSug1exV4bJJU
tCAmUkx5042OP2oq+yHUsbPQ6ufWqb64NBj3WX2Hv8gndAmoN9AECMLssx1XjmdEBuSBRPtRExAm
keSI5kERgqpm1E/pc51ClVacjFlZF/u2mD8piMRjahPfL+7TaIO5rcDgnY2MPLQTenHq71r2UpbS
Rj/ERX5KOLWTOR1VpyIpaOZvgYE7nFlUPun53gqRDzFd6Ce1m79VdXcKq9zPGk7LYWhZRebnxbCN
6q9Vpgg/sh6CoTwqavVpCR17O9vkukHXXlozrI5FaitQsZPBs+bsPOqxfjepQ/8yq/lrDutfya3p
kEK9r0B9LNb0XLmRsrMp321jFUeOfsauFKR6c20Xf5msUxm0jlcuRn1BMTR5CErznFN76KHs+upQ
3w9phqpHNlR+qg+OL8AG7aqwx8Wkzlo/0wgbkn56aGNDvQBX2kRDtPiqQ2euCoIBZcnxQ9Mb4pjH
4LwJt0mPbsVomF7gvFqo7lk5gPa2Uj53uIVTIw0TxIUcd1ep6cccXeD92FvpRQtGfQ/R5LEYHVhe
yJw8i7rv/EKSi1b+DxYBIIYWfGOSIdmE+mSf1kOg8aj/VBaDdmIsiL8OFtyiLpkJ/9FSodBRGLYP
a+wJbKs4rQfk1MTJYuYgflEeV94SVNeHLBbhbh4U+JiA7CJtpH4QUS8WESvNSj8aVVa7IHXh2SAx
7LdZ9nUl8vW5+qmoaChkSaztUEyMNuWo5af1EKfBJ7eZ3Z1u1NZpcqJfD+trSUXkEdXplxg8Lxbu
85GraZ66fDRP66PfnhpRbwCGbk5xWRdnEz7YTrjwa5UiUU8/D9UIPhHEULIb6oASTj3F7TEpIA0C
DLeUoT8YSloy++sRMr/NKmDElzQ0XnJgdf7o9v5kTNNOhVKWdzM0QHnoIwByDdZkGzqm0e7nG0nA
F2WpRI8rBpog8kC5X//xCCM/uIWLfNEeZW0S90Zma1w/uopKc69Sn9tUU58hSoV+WlAajAK0W4rC
vqR6/GqIpr6YXdeQOELeUDI1PHGXnksU1XOoJy+qaKRk/XQPSC3aGmmWHN1swFIgLmA0Oy5E5qIx
nixN0Z/iCMS0QExoB5az8DrNan2s0iwWndltaf46HQNKPqXQXj+OfMf6bBotbUeFX/FGt3D2fc/P
Cce5el6MvHqeTXTnnZI6xfqaLeU13V48guGaUrWELnNPUWz27SWGBFVmDzEKt+jlwnKLBqr7AIJh
NstL3PYKorvrQ6uIvmkgt3bCbuGpUpsDUc6jQd6FX15TBQIYofnmjEu0TcegR7jJ/qSodudPblqf
zQIv4dzaQN+YToM8rI+mIXqhcAYPp2IHt1uUy0KRvSc02ncpbcPT+tJ6UFP3r6cwNBNcr6oMd6c8
O+r0GXRqkicr+swPfEoHRrledhU7vnk/P6HuPNBt4uDM81e2IxN88hK8zPq+HJsXS+mA3ZfzAV2q
nS5n8Q/05eyq+95MLnXehgy/YOcoRedTcb9Ys8YreqgT/1vqrpvu7b5Jzxb2HlujcRskOMLQi2oZ
nzY7kG7hqVkpi3GDUibWk4gKq9rRjJ9yiXAeUuHAxpOrTSYXmjIoUWTtXdDldaJhXhBEXqUjkYIm
mgYVSr+PHMhFzqgf4IFWduoA/G2h3miCgA5txVT+KYFknp/kzkOfdNE5xaNuGy+wnoZFgbYoiq91
zXfPe7PHI28wYTCscOtQT4kx1odoAWMD4MBUoRQxbYsgNk/2opqn9dF6CMzmr6exVel+7jrsnP1x
tqt5j+fccIrQtzrNkha7Plpfs8JXpGiWI9Vjl31ukkoEMeyOtopLTLecDlK3hU6T1n5GB+9sxTZb
9Dw8VlH8lkUwHo2pgRkEpUULu1c9tbnzUO/nWd2lDGYKD2N4CWLnpPfGtMX2FSka16JIJ8KjScpT
ZGD840r9EjgmYNZzm6gHFGk/u3V1XazuI0DFYIuq02EkLiXz1ZPTrBPCh7PxagHw3PQxwqOLggZD
QQ2jVRTqHuZnVQf/PQztt5qgvGuyfp+FerV7NyoFlqjFnB0d6xjNuthpNjAyDaKBsBHmTQNkz+32
LbHyL61wvpCYoPJjI/XTh1+mOkA3qtlOdvtchHAnSgxgqJr6oRId5QnA/t4TlzlMiSky9ktKrJfM
BLe9A80L5MWHLho9iizbagj9mAW5QSIvCmp3qxn2vfQvTRvxOc6MT83CH2mW6N2Z2OZGYLxxRKlR
s/KPYRVC9YqcD9jqfAEp/8XAer6tpXXztMlCIjiw6/p2yZu3UUkvi3Faap1mnE6/V+SNby0FySym
gZe8jN9Yhe5SNWqOChovmV1Xe73vH/W6yrfO1M9ouSKzgCvwzhgC6MoxdHWpqUMvbtg0TxPi3jui
2eayCCrgtKLeEx1m61rlMZXeK0r1LE8jkolAlnwY7AZwOj1lc8rWfl0Ad3GblAeMu540dTj2NunT
WtFL3PBdloKmNaFSqbA4ebHtdLhWQ5pvE2u8Nq4K/RZV9AS4hdoFJJDG1iLR0QGFb+AeEnTaWJfU
yKGJ9Ba76gsge4faITkzskv4EaGlNlAXQOiVEhJQgp6yUIY2sl47yuZg1u4f5P1Xddj/AN65KlkB
sCaYCLqhmb/hi9plCc2+pXxllNYB7T50tzWkgLQFjX16JHaVfyHSC0hjMraznPqELDW5NNR6HUxw
hEJHS9RNgSKG6Cgzg/VSIna1MfHANcZjqJPOEvLIsnB7PyWCLrNFctkH5NuVBWJkfhcGg6BPiAlV
+xCXMARHqj1lIjS/rT8hYn+b4DJssXyidIAIHMs1IT8KPL1yEcBY/h2EpElA198uChhSXELx29bX
i/YL6MoO9XB2KIkcmlxDlWo+Nykpq/xJ8YRgi31exkPoNt409X+y7dX/4bsRstP5UvxjAMX+plra
moOF+EeVHSrZ8c4DKkZ8kRZdLcoMim7dl7AmBGiRedKuyCQd3RHFALIw2qIwQADDNyaKG+Ba5r67
azL3OJmUfP79Com/gcLwZVBtS+q+u4bxN8e/okFJyRQpw8bhV0aIYQMkb8cNyzDJ5CzLawX02Uog
gY+8zk1CxmBhv0swB2ponFhBd6TPUPgjIwZrcDNkLudkoD/tEgPMJr9llAoZE76pE5SFSQR8HiGG
8nGFIIaqzNtlObCrzfv6LZnREJlCksIVp0Ga8E4jWHh2FsG/IJFHPqnao1V/CpfpnMpf6RiRvm0H
SbRtsjvIv4dxtrJtbg3Pcx59R7n+4ZMrsmeZsFHnuYlmfM6aFgnt6aMui4yxQIemIL6NbuVC67Ex
5pdsig7/fq0142/gWC42Mr14iNq2ijrub3DNaooxRqf0AeswhSenmjswqmS/Em/SyJXMbCUqKq+O
1GiGTVrMuYePvX6vDcjMTGrJdkBF2bFjImM8As4QmscDFht7qGwmmzD1nCXP7PwUhdRPGnd4NgMa
wJVWXpbWzf1BXd7zBR8kC1SKL+oZRTN5TyIqFlisbPPoFrYKQDiNejX6RzfZUCxiimTJyNrfkKOo
YFQ2Rk7UpVMQNRIdHUuqb5QZyoZym2AL3SXd4xjRmEo1RBHyMnuzFzJietq3XPKJY9jryDYCvgzs
zxligQiu8n6UcVj7rb3yPUvGyqfmoGhdtUuK7muODi1dhjzXiRSMXTbGGN8Vt16n3Jgb6t6JOlpe
ag7ndlCRvLFlayQO/bFQX7uZC6xT8TEpzaV6c1EocoFh4Kwtt3tea+2VUt6bdnqMKuU7XA/kVopQ
80pML7SBcC9AkLNLUhIsFVxZG7YAWfCZKWCMKrmOultSVz7tElRxEkjPN91I5tMIbGqLOPHV4k06
BKewHL+YIwqzAstys7/DIe9YSZCAiNknUFg7GI3yOcyZ5/Kn1sewjL4jD/vcp9JaD9rLRutVwAD9
dDUCKDRTDU997JoTGvCvfxiuEhT+2+KpWbrQVJgAlov48n8iVsMejImptOnBkKcsdwOb14jh3G9K
dy5s1Esi2GEgcqBpl7J5JxtmpUTSmRLDUHfZH/C7f0d8uwYy1Dr+8swi1tbffhKObqOoYi0+ZFb4
qcqTR8Lnoyx9Z+MMFnE+BhJxVo7DVUKvcie7BWr90XCsP1ybf1jcDRe8tQ5FwgQS+ftM7uN+CERR
xocuwhZg6plVuPAmLTLPUpoWpPjXhlRtWKyvoqH/EgI5b2V9Q0j8GHiKLaTgwssD54Paxx9Q8EET
hDh2G1fTH5C4rvG3+2iqrDkg5PF1xV31t1WHANukDT5GhylN8N+giw6ywlOHNtk6gS6b2atslrCx
Nmnw7lDPkR6MJ1s1GzRzKN+48WVO43HX4zi5Az8BBVRWo2DssvSasUed1dioLcC8snevm5aW5E4d
c5LHolQ21eC2SJxMr/mclB6CCsWdnmNVFaQmqkeWe3XJhXT1WW9eFDQ3dmtNHEExdp9mOeip4VHp
c3fDSGEt+1hZXXrI6qLfVQh7+UyLbQey8lXkui9y917AAr9z8ZeLZ/oWCkKVoVmJU9IwbYy6QilM
0xY/dpWPTdVmHk5qFFdd9W3OAOsqBuKFPRKRgCcKamqOq3xAmetdZY+I9OhxECzIS1G8uBHYqNDI
Z0SmlKOrWo9wmXHbUeGMG4cgyRp0SNEImcsp8WvRRFtUuC+1W1XPuHeRnKasVvncTYcmjr93Y1x6
6+T9P2rUH2Tw4Zzo0Hr+/zL4H+cSBf3wV1LUX5/5ixSlqeZ/qZB5ccGBvWLbBsviX0L4mqbxFn5S
hhS1hxz1Uw3f+i+VqYV+jCtUEzkdsPV/qeEjlM9KgUei6sCYZRLq/xtSlFzgflmTVUe1VM00XKII
LGjdNcL4JaBF1BptRLce7436LYKsYNG+UvxiwmrlUc3/EByuphf/9m2/rRx1aKjSWHC8xwz+faKr
cy0nD4Bi8GQhRUiK9LFMz+GdsS8/gOQx36pd/D3cx0fTRwUFGBEosMt41S6TZx9R+kSPJSKp3nUA
Gv9gvKUJ9Te6gQo82OG+6RhYuBY37zdyx6y1Gg0ZU4MdTHO4knpghTy4owGu1FRQSxjwat6iE+dA
2f9gt8t0VKg6kO3X1Dk7bWxO66MkdDu6oY2JEJ+lebVZLBsdedTzepAsfTZv9TOryXRSwnE6Gdoy
bvMEBZn1tSIYERkRM0ivxHU9FFbjbVDXA+lOjmCxVKhYD04bwR8vFoBIGNQgjSd5/jEqu2hOSX75
+nyQPPj1aaUOj4WDKP/qfCDwswM7D22VkKE+/TwgqtDg8JwIH1u5+5/E5rzBRquyQgw+/h/3udGk
csNiawSdxuR6q2rASlLu7YpOZt9XgN4mVPtWYr5lU48q6mq7Eo5N0mWqTOtxfQFrQjQHTNozUabN
4B8bwHzDgM56hQCEJBuvxPz10U9ifttcyk7Tj1Y716fciFrwr5Fdn9ZDLR9pk1J5o9RepIyLHr7q
Nie7MEGB/3xemhn43in4WGf1oatVfT/8D3V/sdQ7FbAxHVfY/N1aHEPtRuwCJ/7kqKjFkW2QdSX1
Tshn60vr4edTrU7eLKQrAAkgSr2eriVZ10kXTst2PfP1rjhNeLHbPP5BC1/Pcj3fYDBghK8PVSet
UNRNXn6eIXKPaGKsz+1uBE+jGv23KlLaXVAjcwH0lUH682TXR5qZkbRpOm1dGP+KijjF+ggzUeBP
mBk6Ux36rm1d1/cy3BKP0o1r0Fv2HwWgHg3uGjtVKcfhgmHwgRRdfzw1pCYAqiOSro4rB0Ry+Wgd
HbqFNMJothSDeH19iTvubGG/CRLElEv0Q10iyGhbaVGnSNyXvcVBiI4J2MCNyQ7uKauawCosMJKO
55g7Y25DiTD8UT6OZWF4NO1tWgKLWZn067Ad5G/+8Wjpn3KL6ugv47VKbEbt+qNaTHARaGnu1l+z
Sgv8+F1SZGAl2v9Uwgha6uMxVbfDIOVUAimskkuJlfXpepjkGz+f/vZfMpOcqGlnBYFj7peKBzdI
n7QDC0CXYS+IcHB2b07ru4t89NvTIpj1jeuSFpvJYGEjgX0C0iq6tls/IrTF3lVZ//bzz6+POgQj
Dn02/PhfTdQy6ybUeRqTezO2TPNZHtZH62tzJcUOiiY2tyluUVQY+I+L1lOoqlEN//H2L/+zU78r
g5IfEbYuTikR62l9NJlJ1bytD+ewQBl1fbgease6IUcPgzZUHNTY5AfXw/rp+ueLP//a+rYCcAcF
JvTp1yuf/s/lF+YIGlbRMf+tkXxmnyURG1E3CQGccbPz2j0gU7EZ11MjQ/nrfNeT1o0B2Geonn+8
awqQUZSR5ar34/1Id3ZxY3wsZ7hHIjEuwUwYvCrWrP93/V/r81LT//rL69P1jfW1H3/ul88USo/e
0pidtUa394aq+Jj8Msn+6c/8fE0fDQfPh6b7ZrfA6RHjQLMM4Q5npBSqZfZtfZasWh5yvGYRvqjr
a6PGkF4f/Tz8/louVTaEZcR7hauRK4pUFZGfKyiizvLk//Gz68d+vlOun/v5fH30+1fJX/jztbA3
I8BCe2PWcapT9ff/Zu+8lhxXsiz7K/MDKINwqFcC1Dp0xgssUgFwaC2+fhaYVZ1VbdbWNu/zcGkk
I+ImBeA4fs7eazNnKJkVcsE1yOixkfvslFz9EEEMRnW56j1uhuWqV9GEtEHijeW2Bw1oAmdcJShG
Jm+O64X/N5EXtow1HjfLUBfqd70xluvQ3xt1oV78ffi4l8fVryYm+GFa/h21LKSXN3JE3Ax/hmSG
jJHPoKO8Dbva75Zj+HGjLxfovw//7bnlqlcnFVrTB/pA2gH0e8GHnA+N5pNBTYPKxCDBEHRD+Nbe
SbuCpnxLKsDYLz3yk7SidBtbNkkqLFBqBjhU7Z/FVSRJ8uffRHOSw8pZTqtKFIk/JhnDwNEFq2zy
8dR1sp7Myt7lccx8pQXgRKJQfeihWlGyLXcjjYXpcUPGk7mKrHD2nanYjMMUYIf98fhsTEPJi12R
L8mT+oUBR8EqwqdkLde7xG6uEgQ99pIGJNJg0thDm0bqH+YN54vUIjoudgj+o5l2bu53WhECf3qN
JCdvs1RY41KeuDbTbHQ7wVNc9CCyl+eWwwEYAb3acZnAEHDi7gf9NGhcQprKbhhoJHfs4G8tte40
hckhHo5FrSWHvsksZBLR/u8o+DEZnkV3xTOd7Pp22mHcci4lquJIn18qxPDEFGWHfiifYo0Cp9Ds
GpoIgt8gt+8SJDANo1HzGbFlh8fNstge3Gz858M/P4C3SYMHgV0kA7puy82fI+BxlzYfRTBSdaYs
IDJ1RJp2hCxObebaryNxGoLBxXGM8KKdgT0z1bq2o6mtzAEVElRdztnOvlqQ07elavZcUDPtd4O9
ZK3/FwP2gX81XchPj+dyo9e2TE22eSF+lqN2y1OjZ46t9IfHvUpmI+y1iPkaFNNDxjvATjfzzfzb
Y5epzgFY+/J04kbNn585LB29WafwJ//11OM3/vw/gCNSkjHdJHxqwYA1y7WlWm7S1DFm73GXaSvp
CnEPCUUsjBx1YLy7evxqmVBjPH7pcW9crlyPe39/8Pi9P38yj/HPVMIwfjxnV6i4nIXFXS5g5eVG
nXMy2B+POdg1JOY5VP0Z5NPjOVsR/LisTwRxmQQ/8xePH0YhAODHvUJJGPZVvLy0o10BuWVN/JCz
zzvzNgaW2HCkcEnXo31aBwM8FDImvD/PtfWv0AnpnpRU5o+nzEzDkWLAkW+Xv/r7g78PhyskRFes
NMabI7wdhtE+BwCERXurOf0l3YZy0xpHnHOmsx7e8184/86DD5ta0beNb72kF7YdT/Q9XT1a+X1G
9xv72LYldgzQToAKk/KcUNenZjjV8WXZJRHKFx6m/o2+fQ/XM0q2xPIk+jpK3oS8anKLtjFDmy+v
tty2OufM1taODt5nJeD8PhH6V42nDoy9XAUu/awjaVXOwpm9h+CjXEjl+yTbJ1PhLX0n3tfGOuQn
wKAzV2yv/TETk77OfleRB4EKVYWtfCKTMnn/z629N6X01OmK0jlL3vV6RSwXU/dXK1xV3zWFSZzX
6y8dTEmGf5rXrQgYMNDeKRuLMR2R9yo9oT1hL1gF8UlX4upkK/lay1ujfk/P6qZcncxD+eWs5AVR
IqeoB9r8YBxMD8jlqfHl72ljfC1xQuvCV24mK1G+Yoy8HT1nr//U7kRe7ZMP1S/foMv5486dV9HV
2PU7OMCr+GavLeQANzadBIzs0WOftV35PWZj2V40tBskD4lVGiO+I65pZZ2M3i870hJ2Q+vTOgv8
783KuOZ7czO/EMAk1slduYS/pp/RW/m7OFUnoFLwCtfZR26uLLbZry2s+ov+0nwI/xeJmcd99xns
eVXxdt7GHi+YOuRQ3ADp7+xtCWhBrEEU0smW8PNRO2/zjKHERyt3cfREBpNe+XXNpGAXbFyN/Ohs
i/WJWbZnPSPzIlZD/SkQS0be9C0sNoq6tgzMPf7ISBEdTbcb2dZKRtsrSXNgPDASlcSOaWuGYiu1
/qyPJ/vOoOCe7y0vf7bGA/ZPrKF7UiqU4N2Yd0W4JSSKFRLRif3abebgRBLmHQfqGUTeZ+t6zU/9
hPsra7Cr7sLYL0ef8Q0RN+6GBhtjCELDQEIV1pOgYf9llEd13nxrGa3o9zxBHXoh3eVHqdDaXK8j
rqTLf0xYpu/oKnOORK/AmmavbBzmlMKDZ1xRNSRv1eQdzRdGIsqREYtfvJs/I66DtFUbjqRT8BTi
NPpGUBZkgfTTbX0FIgEZsIipdv3n9EJ+ji526ona655+ar9U+sbOSv2Ojig99F/En0pUdYVH9bPN
E38xKe1TahQ4A6NHljdz2oaZ2Hu+bYlTxcv/Zn3v79nN+aj24zlT8ZegGz1x+iv93gn84bm3mEOu
SHr16l8up4+2zi2Em0wlN2mxEWLLK+R/nw5s+j3tbByMez5hZV4TSjoQgfFLPQ9fyo/0JtaFNx7o
W3+EP5MXFKkVMYCdR6KRF1yS9+odTP+d7gAp4OvuyBQYUOmOMcH8ke7F5W16Mp+VnXGTvxh02Cif
mAD66m+SL60DnO81nk4WmvqVFOa7vhNHdY8RqH7TI7//Ynec7MG6rsRa+VBJ1NkEPoNov3uJcfCT
xYfMnb9e9SkmVExcXsKSzQbi3n9me+JG0RRLCzXxSj2FPmvqu9AOMPiei8DnrRfrbNWD1mL3ixF+
pW+cXX53vyW++4b+zZ93yWe2NddKCTLyaiAbb9aux6Lph4TceYMPM5DB9onTTW5o0u1CZM7vHIcn
yMOIVNeoDfE0wEyU2/lCBIMzbszteP8R7MITO88did+cqGniObd2pxLNtwIIL/DTsQIaHu5YSGbP
fKb79jhCp/D1wmOoMIEH4z30fqr6ktP65n4skLNxVYRY9cipxkOzgnRcXexdYHo0ppttQHtnG67x
v23lt+Fc1K/svRjNYwDK3Y35rpEvxrGXecbJ8cN9dSKt8GC9CV7zFqUiwwTvamceUerlBgIP1xRP
cFUnM35D0hBRl7+ma3Jyv8QteQ3P4Tb6nmueeRnTbIAg+a/ropNXNHwel0iDZQP2eLujeXQAmVRv
kd5eNIfCpl12KkEB6U8se6NuAPEeN1a3jnXnA9wxtfVOWPjSjLLsfGPBihK0RgNtuRcuG5LHvcE0
2nz3566rkk8l0/6YELuzjZffSR+7m//5r40Edme1OCXs1pR+0Vle0hbN0bF/R0Vus6GKgNx3/3Uj
a2RXigEm83Hv8YOmKT+VQmVSXiHedQe0VeEMtzhJ9H1D58oZFEIIZsFK+bg7qvQeG7OsfEKsG7Fu
yM/yEE8QRer0IwhQm7yuLI8k6y49CPl4HODXOthG6k+IoXdW7VJOq3lGK9ShVfS410bLpuDv45qm
I7k06tHqReqXKag4XctyeP/c2ISm/bn39znN7YdtVne3QAV6rHHwWxNfMNsTdroV4D9ixjRlG4TX
0FLVAzIYahCL1AgZ1c22W2rpx02bmBf8+trmD+5yaTH8BWz+fU4fkAVHvXp9dNkebNDHvfrBCv37
pLCaeGXHdbR+sA8tiJiqmMXu0Q5ul/7f4561dIPjRFd3CxRfs7TnVDWCjePSmipHnKVTyWUi6Mrq
WKs4OYTBety9jVhr90M8bBRzdLd/G0jqQmqcEms5GeMOjGnVzodsphNjtGQM6SiT/8kZJb1hhEf4
56E6xMyYKJXcPngBgqoeooyspVU0ay9l7VQbZgDjgTnAeHC10dgasbML5+Ubr4X5nk2lswY3WPwT
6SkSkGV24JS+s8A93eWb+3vz97m+V0m7DE75Ih5mts34XXSYgSZRvahNc8EU5Rt2YBE8zQX70aJb
0HCe2fesekvvGOojXaQ/zeO/zWRd7z9NE6i8qhSYEsh2OuRTe2TvG7GyVt+ndsnLGIgQ3hSN8d43
jsbOjRuV/MxcHbp1U1va+tFWfXzBj5u/D522iA94GxqG/KA4l03+g2qJ/QHho7bwXWHTwJuZHNo7
1dJ0/nOz9JCJyuTJkIl+5mLdNypGrcqs0aF7dFilDlf4z+OFQ7v+/8M4lCXt9L8M4xiluoyM/udh
HCncSDC+8n+fxv3zj/6VSa3/Q2g64zMA7aajqwaytn/FUqv/EAx9mPWwh4draDEQWg7EJZza+Yfm
sEdlHGdYKrppXsW/xnHaP4gNUw17IdT9ibT+fwinJgPzPwdyoMTQ/jELtITD4E/977nx1aiMLU4G
7agE2nNbV8U5mHsqbMMkTsL9PtKMPqgdqXR22qrrAl70ta4mAu5mbEPLIzokDsBy9z6ltbjDJf+o
ink4Ph6ZY0rRoEXZRivDHyJTf+V6c6cLJ04RSnPq6BISPTLdgz5Y6w5v5pEULZN2Cao9ZcFITWw8
d0aVV0/j2H8rgRwfbat/auomvOpI+V4DieeLMLLmoNsOSKohu/JZ38A1jE+5bYFYsYICa5FKzkPd
Lfs7GGUm+Kir0LH9keOASjq8a+aDo5YTyGRS/QKAQWbVVruM+frGYOFGqqLlz1UiI9xQjs5eIBd7
LPaY0BjB3mdUEB6Lzq0PdOWZuLAvmFXqfUS1fIxNhRdd/bAgwj/bmRi2s0w7X2a4kip9+gyBk3su
8znCVEyiRzKLkkkfj60eLWD9xlpPklZaFhLZVjnuyemAM5Orm+2DnnQJvj5MZwZCWWeiL6EFjekJ
TUYntNHXEvNmnbcE4LRKfykQ5ZYizH8R9WSfuqFxn53Z8kgDJOi4Z4vQJFK9Fnpg+cPCuol74FVg
U/uT1VrPlhoFkNwziZpOy695ARXRzqzTSHcKRZxzgg92yCMDg42JVabg1y/synolrG+4YPNZU0Ce
SWH6ugKjmHeHYyi0btbM1xKZ4d0Z1OSc2f3TTMjQkzm028nS2wtMpXFNHQLOaDC52KTatmdjTUKM
8plOpH+2zGWOwURfMa3eCGwpjhppvl6klk9D5Q4ewXLtauoTB0C7bULYsHV6VWEDcJowWklGgphU
7daQB+ANvQTskDPXnAyO7XL4X3Su/10CpCPXhJXJkoAJyDQZ0/2nKslpyEsP6rk+DhYSr56qkK5D
fyKaj9q/i8+N2kV7Gt3PbRRq+zxuvolA0jwUcim88Vn/24J1+zMM/z//Hk+v6cu/+G9Tcl6RoAZA
YQqn1HJZCf7zFSnoqkviXsIjCd/DPk0ykljwT3lpOaDbysReRVfMOdlQ1XfWZ6apyp3wjGPda6vK
Ner3QkJRCUiWbdPMuRGVhI4/C8LPQQwnCz1tJrLhm833RpSJDF/cH2jdJ18o7nTsO1xxGjhONnMJ
8ZzSId68ISyj7RWvb/kL4hLPGFv9qiC+t+34w9Aq2S+6WL5DvRn2RomIQNioOFuzm6/2JM99l+1I
s7LhbsMMyQlAToV1jHqMyirXTE/W4XgR6r41guy7gsjJVwOFOZcSnWviZF/Crj1NWkRUeWA7nqP2
OD0SzdgLzTonihaeEZ0l7AIg5nRl1J6zGpzMpHxC35+enNpYm7X6luhSnArGmpauiNvMMDkKtMhD
nu9sXJcgFlnqLyQxFORmCzmqey0cnsZSlzukhxE6U8ITRDTuNcXOdv3wOwuMdosh4lWrLU7uWMPE
ayiAxt3oMi0Uvo7k5SMGspMlJVCN7FuWtaQ3DLm5Zrrc+vg3v1zEsWR+zdY26bp328KmQF0De3Mg
WiJzycZte3qF5Dd7URv5StaQQDoTltAA9nNoc+9qyrR7blPt6Pmel1Tsoqmo17g1MXNSvJrVMJ7G
udPXAc49gJgV0GVboxzvf9rusKD5sUG3ESWPFoq1nhFkoJLyHZmyOKLz2jG9bKDVORDUzWSv4S30
MBF9Q5mibhVLpZ0ZEuQqItLBW4bhHghtzAN4+iBMcI7UprKbVTzATTC99xGb6n6i79gLYKLoKIkc
IvYKV5EeYEmGE+EC1mpx0aL5E6T2zdML7+lKxP2zsABWSQF0hGzpSzrDU0u7UbukApFxRwWJ0gZG
NppjT7oi3uhBHW81/a2vJhzznB20/gLCl2vVs7ADeXrhtsdIVXeFY7gnM7Dx6EryoAZc0k7KLKQK
XNiNJsmRGt2N1nmt0IPsU3eS6NSCL9OdwGK5ND9KLdoiTbVWCTmdHXrXlBrxLBBvdpmbPJm5F1lQ
S3K3oMonzBHaWU17sXP67SiqdVE2Lw170ifHxqSkcAUIGmU6T0vgCyESe0XgIh1L89kYNXGFZFpq
s7FvDFCLlU5W5Mz7TOLgBa3eW2HmhIgZ+RYvRLyuZFGcJhi2Gv2XphpvKTma7CzyC5HGih/oqrsO
8vhN11Dh91bJ6QDL05eSCCQ7QjvcTFAKqXU3aCrcddSgw1H6OCeIhVqAvrjXOkGCXzQhtoqrVDXW
5nNYI1fDeg8GML1TkxDVg0jKdwGyrxkNukSmFq9hP30XZVfvhBHeJAaJFSqLGKz/9DRif9tWghaX
IsgJWlaeaq4/I9Up1n2kLL6R+q3P3deGHM+VVs6Q0HJF+MPyORS1eVQhlvgM+neSiMCtyV6o+0C7
DCNeu7UqCVUgXXAGd4z/RgPvumu1a4lfvUMUcioik5FuqpjboRQ/yhg/mPEjm/WCmiHzO+QywtR+
D3HGsYiZ2myin+hxrLW7nIx5ENwiq95puSS9rUdTjKjQe6xxZSI4GQRFRmMbJzaF7XFqEZ6OsLcy
zWQXNNSfxTDInZJ5Vgk+rFbbzzIraJg6NBrnKqeB1+vbZKKr4k6msZfLmauLCa+RNa/LASBkMORY
WJ9MHL+bTm3sFZ7aC2G49uZxRmZL7vwUFRfbrg9lQ0FVN3a9I5vmUsxFee9r4lfEXJ9Kkj1XVYuG
gguHBRik/ZWBKbhkHe1kuyOrQC8vQa05N8gZ7s1xJnAd4dCsmK7TYzK609T5Fa+NiLJFuFlhF5oY
CDiBkTxZk3IU5dQc05AStoijfeuWk2eDckB9hrGasvklSA1rl+NMBkdin1ADY1TXfVsqBHmFuX4m
NQjD1xxhkooU3GrEWWUOKEyCnM3N1Nm/h4HzL2qTJdQ8ZtCUG7+sxc6bYHNGHzXikXVDe8NobPap
SgKie838kIYOuR4dbUg3ye9VQlM0KIpvJIzKQ210d0LG0CqzmFzq1NSPcTfTry1b7cTuYZ+KkQxn
FeBMQ5uYQBck5wA9ivwCKk7uG1xARpYemlQP1oQ7FMeWzfgGA9qXMnfTRlg0LrvZDm926J4nDNLE
bFvNaXFWTZAXuRhd82ic/KjRHX9SofJVnTBXM6gX0jwnZHBaeRnUqDqDXBckHw5fXSto8bWchH3b
6kgRgIzETnuyWNM2Tk8X1uQT89R+GpC3tI2fOREXCEGqG6w33pvCySgUIqvsuiYqVyLSzwMcjYoc
7koR2/7j0ZAoBN7YZbzlUoM9lUvsc6pHO3Oe1V1FBNU2p2lKRgATmzpIUAuzlmvhuCf6Orijfkd/
tzUcJ3jPSjhRE3Mymu3qVVUhYswSMsFsOpBqMXD2sLuIiGJbgpSN9x2K16n+LDForYtlgY2XpbYL
mQ9YKLU8l1Npr3XTh5HNZDg7DGpFSXuo0aGAyIa2ftVxia8BwUXRU9s6vxKC6Y+JrmgvDSbtjki5
U0pJS91S/9Rk6eGa0i6lob3wcuQuT+JfY6i2iHnNvZFEfIMjmcxhWL02pQaBQ7SLMSRot0MFq6hf
vvYYo/wFIMlbMnSlz1KkooYG1uRe2krZL/BUYSS/YxWyXRRNW5VjFSsCNrYoAq2ScDGYtR+YXoFn
OdUWt8pa4STjJCS9vh2xg/PhTiRVpXauPC2NeWvSAKmoN5VldydmhMqExyxO8ZSZmJt9I0OlPlax
dZ+jKn8q64Qr4NjRlScynbqzZBfmjk+xynxUQ/p8MVLsO8SXQe4KawQIofEK2W/t1kRauEV7Y6YD
T8CS8SZa3N6Pmy5XfxZS8utKxAasDicCjUhp7rOj7Gi2TPwfPH3GWtdWtaeMgo5yxDvZjUACt22D
frq1zOL0ZwNZx/b8BKogRqvg0TQS+zKeM1gdQIFjqkEfo2WD4tsQC9Fq3EUEl6+ko4e7PmivaQ2e
oxyIXMN9Uq70cpReNlkMuAgHCwLL9ZS+H/hV5kQWsXn72IY+BisP7XpXfnsclRnkr1s/RKdENa9u
WZW3qFpYL6NZbnRz/B6xQ/JkWxebAp0K1nQq71JMdLft6l1nd4ellzES1XV5cIgdJtnJEl+8Ml5e
W6Izp6b3yZHMtrKfgLikUwR0DB39svS3TgP9i34ibfgE8PNgsQ0t/WgcAq5bRnEscmP27bwkIy8q
liN93rlK9h2xY3MBPtLZFiuYs5/UpFobCaU5fqcng9xPxsTpMVTcH2OnqwdRx78gpXxniytwOKIG
0XT2Db3jrGWJbXGsZeoPUNE2bmQkn8MsPTI4HS/UVZuLHKcyz1vbugWvZgWdBpRDoZlmIsAP9T1q
Tu3Ud/p3jTwTJRSuh6xHX3clCFJcVjNWIQB2tIsrv48ESDGV2sp0otgvLAtrSK/j546ceyBQXAhG
/9um6YOT+Qn0dbgMufaE1eSgaLTG0yAPNyr0/tQsijeziEcvyFVwwbVtwPYE8ZWujXvRWs6OyMV5
W+CZZuKIWkMBhk9G8IQyDM8N5QfXCuPww9ZG9ZKiAPaFW1l+brG26928j1WK68AKv1WZUz8T/ffc
OhO++yo9hdNgnww+rDUbfB12NdOccGEb2KHEGivEb76V+FCVCW3FwojgGO7FrA2bosN+qTcksplR
du8q+RbEheXpPTwnaS1ngbtMczUWADervgdJY5zMjil3I+yjBvH40u76PHfO6UCztyBckhAMpTlh
1zkXXZAceWFfpA/ZdzPQM9Cci8EQZeZZpebeJBW1dShubUEMYdzQCzcrTm8ji8UbVe5zynDM1uv9
mLcXaoDk5JiPecp10owIfkgy3VQaORrR1wfAc4YX5XjUOTbZ/6dnM6vL42CSs5i549GshHnWEtjg
j2ou1wMQDzI8pwGzd9Ni5wBOsl211O7rTEV+Zk+Ne1LhSA7S0Y6Pmzle16ChrkEEjLeWOgihFtmM
Xag7K2dTK/XhZ6JzJoFBBlBObTWakfI05F1xHLDxbZul7RaXS+NrRsX4aN64NS4VCp49WLP+WBdk
kQYOahwFlu0xHmV8fNyrtMwP+jg9uKIlgBxQEMClojpRoTmoa7VrHKvyif5kfsW+xg6NhcALJSAv
necAiHVfRiATkre7hBR5VDVGx+ax1JMN5tPyWsFJOAU6AucVEylqUSVKj5T6yTFHr+bVDtNwTZ2D
Q01ChzdAL0ZK68gfsyVFCWsje6IBqu20qdOQdCkh3iYvrsD1iDz4FnQtfN9oObNyy/XFkpbdmWwj
ehslmqh15WVI8ncq3Q7awAQiKgNdwyHppW4RrEGAT1ctm+sFSxhDDaiyI8myoAGh2ihFQUCekSxD
xxpNmovqI9Kz67A0vZTRuPSjS3BnbqH378L4JcSyfQBzC+wlVqMXVun5NBXhT9JTYvtZrWz7Oaow
3SlaDnJjMmuvtlt9y2Vc3osp8WKkmke1SNmp1KyNk/QXHMYnZJmIi5nZ0zPriy1cDv3WOcFzz44d
moYrdwDBoYKNhbJPmPQ+3rQ0kk0RMkafav1sOLV2fhwrraYhKMmgNOvlrYTju3o0IUvdSo4zrQyf
bOOfgdUzatacdFcF/XUOSD3Mhxu7r1U4EzyvSdQP8eBM1Mu29GkGUgY36jmqXme7nk813YBzrVhP
AXx0r0LKJQpF3TCdEKfq3La/5BwVp3hgWbJBuNPcQ9XS15nc1pRevhnH9rEwgxqOO4nJbniGrr6i
S5icbB19YuIkgTd2Y+mHDv72MuQtaTEiELfgm2qc5gWCMKaiMWl3TT1foHcgI02D4Yw/LfAEaVIX
Mj+JVQTJdDZUWfoqEHAfYH0mVjGMnbkPnkj3ck6JEPUuZUHnagtwnJnUrzxzyyNzwxTdKduktF8G
fJ3h59LNjumIwp68z2g1YOk8Pm5EobfbeRiezV63j/2gIj/Pxm73KEAcpT7MYZ35TTOCQtFa/vFZ
2+O9DAniJR53wVFvqVKMTGo+hvRfpZs/jXZ1HHLF8FhRv0IDa11Mb3ytc4UirtjpwBvvGpoeaO0N
Z08OXrYjVcPm6O5jxngmQhZ5gQbZQH6vXuuSJBJtcF/z7KyD4AHKIMNLlmva2VSgpo6KveOSocPY
YgWtksa5zW0qqXede2fDSSZQjyH3HGH0j41jVZfXOjKLI8lZH0apcX67w/nh7XzgX00xH4RZvARZ
snlsJIvFKkBb/aN1aOg0DZtbJSvAlLQ5UBDefrMkDDL4/oqb+VcBynPjNu/KCMmFTJi9YcTnIFSr
zQS6bZWlWBGktFAQFIrlTWkX7Wa8Iwu59kF6N5CalrgBToXS39s8is9mmH9EsTJQebpf5rLFy1Iv
XUrpMe9hD8YZEwW5rq3AZxg6H/JjYw70FCR7dVHp9JsCDtosJO1U0M7uGNVsWGgAO7GMEzHTQjWO
8dLapl5t2cehpwBS5Q+psu6olF8llA2YJsSFFob6EprwbJqSWXJdFur68f1Tuk3wAmckZaJ8V/o2
3xLewFYo7eUGehR1s/GGy7u9Tll66emCnlzbYXcf6qc5ZbxA8K1AO98Y5yl3Nlo3oHJxc8GmgkZm
nZj0TMDD4giGCcm18ooRc0jIR+FzNPZUguONaG2/VOoSNJfV+pk1/R50qzo3rExNtwQv0+kEKQZG
I1IH85AhphZOJnf0kqQfDSyEdWezVBrOqqvz2lfMHDCbQ55tH9CoLGPjhYxBdDalnaPAQEsVdnbF
gF8HgRdt2SYMcKohS5iJrHfxxIubkNuobn9oAmK/tZAuJpVOfFgbmhruh974cBJ1vtTCesqzhDxF
NXwzI9Pkq3URNSt091qoRgSKBD9JN/fZD3PNUrN6N2Lp91yzGldBTptrRbNd8RJpc921aC85dIZ/
27lWnZQ0VJ47hjtWAXXq0UzpguqDscdTOSb9eu7TfgdGYoUiG2CglctD9gZ2VOxDPqWVUVNaCav4
adTxYUIbviEXtPVzBZeIWaHN0iLClCDRLF1QdReFwWIM0G5T5UZADB3K/1gAymlIgbZo21iC/g79
9w5sfNT4XTnka8X6TAY4Rk3BugOqKL8TAr8JS/NA5SU2aSDJRu+RozxevdQEYr4qRr7zFbX9gGDL
fClYOeacQZQMzgYwb8IbQh+EGcTbpHLZZmrlN0cfIH26pH7mZL/4fR8iTtFf2lJz96Fo4+PYYZ8O
htk6cJx+jLSzYrqgj869wXFti6q6GG381FhstN05uxUt21y30CMcAIH71rvOpU5m9g7B4t+pB+XY
Fc3sPToSncEabkuqLUfOSJbSAbI1868wfJdIZHa2iiPHgXt4cmYiHgAkx7teGMHB7Sn8WL7ocVnR
M153THGVAXU6QEpmGV303EwCx96AvtzUyvJoLzeQes5wsVpopRQtkT7e7aIh4S8F/aRz6LTakk3q
BC1gX62RvG6nOkr48ktPAP6iayV7k4eKq2cnd7nJLeXNKgp71dZR6GkEJlwKojy7iKW6bbV7oiWR
3xi/Cdgydrndfxph7dDNEOyeKnteD60+rdImtI+0SW/BIPLDmJTVqcGUr05leJil9akqYbUtCuSu
VjUG92aI37n+fy+q1n1OWLmYl1S2L6god8mMuYmuTYrgEippK3tvlvnSPnL1bcncdFUavNDa7o33
aG5/JA2bb6oi7aBLK/QFYOHtmHTD2h3zVeZ0ziprNbJ9DStbi3qqfDkW2cusZodKd7J9qwDXbMeO
+W/AiDUpC/OVEmjXA7VbD30frOdUDc6yq+nP6DHep8HwOteZXxqHol+6jA0ANu5ADSAZk9lnXQ6b
yFH1l0r8bBzV8u3QVm8zUkJ3iNNNpccZrmmj8MRAF8yY21fLzIONUZc0O7QBfbFevCJo4Q0YMxPN
jpBJPG4faWU1ZM1+GEDyuaQi3rUJeFprwwjZeKJAcUl5zRgGHlRc8JK+pqGD1i9axpFMaU+zK26h
xUedpur4joTpd5DMbAfpup2QMm1UltKPvNSfQknvJsnLaD0PXFj4ipRtXMbNrYdVRfvgxNmhnWUM
BSgI2mRDzke1n2OnQ6dNjEIeOU9j6Fqe26vhBlZSuZEjlBkpow+lJT/VBgPiaykau7IxlEOf2jXN
OFZJt6XCtPKYdOCgKr+VQE2InZoH//FTrpnMRVHVSZGfLAX/RcHw0Stn9hOiWw2OMV27jE2a7Ipt
ZU43siD6PQgn/dyDLpHWNNw4D+Mtpzo5NODASATsXoPoq1ImNEJaIKB70DRhT4Q2nw7rWZgTfWqX
Wr7LIzCHQSPfzeLnFIWSWVtBEzwQA2tEFR1D3FFc+7PxuAiIQKk7d7ZvNGEZAc71BMk2m8U5t1qy
SQLUkZ1UOBtt1fbHOjtNMAIY2eDij2dJQVLVzZXkYeOkar91RDuPsXYiqfDdpHsJ2rh+doZ34Dc3
C3T1qmEZ8afY+YF6j+53PDsrQALt82hV7pFmzk2Z5p9Dl7dPobGmge/6pqigMc06LUZN/gYZaPl1
ZXzluvpihRYZzaqbbPxR/F/KzmvHcSTbol9EgGQwaF4lSpRLKV25fCHK0rug59ffRfUF7nTWoAoX
AySya7pLhmREnHP2XjsqCBjQGoKX52jbTeJGTMe+gz0TkEl7S2X/YpnDMaX42AFfRpfMbW7b2o8w
atFYa/ha6SSmhL9Sk2vtQ0dty3fZ7g3tAPXCOU0tj0+sG2fqm4SvDbF2BVTSRSwXEAaiwuHJydIO
CQDA8Xkofhi6ETF72K6jFFx5494o3ck3Cv2t0ziaM3x3t1OKOLdIBsYHWl7QE+9hdIDHyZH+1YnJ
I8PRxcq2aS1J1B6bi16QGBjHtvdw/y2KtEvWjt4RnHmv+wL/xgF9x+cxcqGq0SWQggR6u4kjRvv8
uP92/6EtaMgGUzuUk4quUVnAfOjiH40Q2EnwU8TXOsSGUw0zApX1z1BzxdexHcgwsNgnmLYC9bBR
YY2VUxN6xgn8ev8BYCLa9+hx/vmzcJmNveqYkDjWlOIkcNMrR//lGEXFI2Tq9Pp/f37/zdBJoFgG
ZcPy2hPDQjulr930JO3qYnkuFVrV/GQjZ4ltnHk9Q2bI+EvNT4dJ3/P3IyzFXnIQNIT9hnBOeiyZ
foLd+mbOhH4QntNsdUBPg5bhpnbLyjeXRu2MNbBLT+ZlR2goYEXAFi8ZrcnLkNS+oXvPtr1E29lK
0oPJihB29PvoxT8WfLNbMto5OOfXpKRDJkL7baTy2tRV8oFEu1/lmHwUUDWo/AmipzXZeDPFc0Mr
p5sFDKGE9ruyzsbEaKUgb9mtSKavCsbT44+y/GLbw1eD4V8fKeMwNoFpgELNnU+5IRmrxe1eRfbF
m2kWU9txarN7tYnL6LlljppJp8dt26Tbhc7ZBptS63jgN0ByzZoHvlfG2yrTv5I5027it9745jAv
opKywIVOzq7EIb01hogUpDS7CrPEkDGQd1L2OXGEqSzQmZjGZhoOllVNN0sBcbPsL4uR4yzHQ7EY
qO1j13nK7ZwRb62uchn2lK1gUYhMoLdmhQXjaE87hmEdc1ilEx3L/imkJb6FNAWvNu+v2mECs/RJ
yNpBt8L5AEHuAXgjfbwuvzgkFq8ahi8lCDh9LluW3WbHprGldSyxFfN36vlaFbaHTJvx2lXf8kGO
m1QC7x+WEsV9aG9TZ8f7kL4wsmnjzARFfMsmD8dxFa8H6YpcH8M2tqOX0bbZM7XiPFw4uW/2LaXv
+imU+LGMISBzCw7AIF+8GhbykvyYjI3trM+F0uMtORXJxqqd70vSWLDNsjyIXThTNRlqRfjE7LjB
UYazQM+mZm+r8GwKcrT6iOLMcmcE/SgAmka+uoyJPKejxQMdduvE8qeXkfvnMDVto7WhhzeY3nHi
kwV1KCIx+yIsAxxM3XYe22qn992Jf/tlHOAoEnR5NtMZS1bZKuou6yWG+QucoNV3dTrQAiXfZJLq
k1llwSTHZMve8VM6CGOVuTczmBJjh97ew8DhxntUl1yB0iCdaWkgtsgGJ7vcuxBkAqHh5HBGJgoR
yMMBw1s0RPWOOvMH4tXHXtF9tMLSF8TP7XRJZn2T/HTWhIaWCBiGlWTuTanfe23kdyFmiBAJuCnL
G6jSrbAnfAlx4e67TH9jKPmF7zWpb2LSuMHhEG0r4oh2eseAvtd2TK3ZYyraKDVud+CFnOo1rk+I
JGLXh3h4zKw9xl17oOYsmbJJhjA1TftsMImtGomBgU43zhiFyPlj/5PGtm5gOdBBY8Mx1xBJ0aoX
2+TY3A77MrVIw0jALehW65ctQWhLgTCJ1D01RooBvZ1u6omtInKaC1kzcLxxTGUmzSYdUlljG7Am
2l2CvGmXuvWWPNenyk1xE4BU3y4aMDXsqpu51ywWwpJZWUl/yzPElXEoXE1jAWsHGgnLlf6ty0kQ
NxqO9pnKGQgDhtTqH9B3xLaoadovtmdsi/BD5ZmHvKCXokiF8xm4v/RGA9hjX1TW9yLKma7MX1E2
fc1Y0TYO/ttNjKAGvrm9H0MAGDMtHzoYm2YSH/vRiDfOa9EbMMigWxGmcnCc7qEqGNWGNo04chq3
pVH5cj1vWqPsjomN1WLhEK+7YxYM9ZtC8rIdO2JPmqV9mccEqW6JkrIiOU0mXFRbt/dWmx0p7D6l
afbNiLFISBbjUs07LxnjQHe913k6NyL8YrIS+QQMTGQmWM867frYpblsuVS+SfYZ1FtMoIz5va6i
j2tkWurBP0wz9L9WtbwVXvHTGdo6IEae6KRjVKsvhd1H/iIGRg3LpVIkR9AcohmhJr8vOrkftOHR
aEk4SLUwIWNB/1aEaefnFnPzOq2IzrJ/oA54i6phPNqd+2tYvJ9Ax41dk2v7Ubn6XxAuq9L1nTgN
hA3/uzMIwda8I2Y1VSHcNK/DE3BknxSqT7VdwyQrkV7FYyQCE/A9bQnTYu0Pd1kOJTPTHjIKfR9m
b7KzILYjlrTjIOJ09GftnPEucNskd9yRgCJMG5GvAzbn38o5K1xiJ2aWcAIYKY5qbX/ZXtLtndja
0aKnn597D57oMa+tZPrBjZ39kmwLm8GsZnAuG5eQEqUwLl2PEtWcn//yBldo5r+lfSR0O7w9D6Wh
qevvpH0DuVl960UhuvM2wySsOE2UUKeWhLQ83vgWG8VE6g8Tx3tuYG5vhSmq65/fxm8aY74mR9dh
tSI2Jif43TU04HpqEdLDE2oahhRLRtKb7VeFfKtsDp35ejFrVO1hled/kTe+4w1xheBCulwZ4EWG
67wPmG4iz6lRB4M9X0fSLePCNEncnRwB6i1rUmJkw8ZqHYKM/vyZzfXa//urdw3J+smdq9uWdN/h
fAy3SqsyL7Bngpm8Ifs6daPme2FrHLooga+wRkm202u5uL8IrlS+iyv8ftorYHmuHM1iwgQ4wwK7
qHIi63rpz3mqhgcpq6+FzSEercPf5KnvEY/rFyagNLmOKSxumffy1Lmg5eNxMsY4oeivaAtwAhQE
FUMHPxPW8Cjw9yDNOCDQs8Dmb0NzyQlpZIQeNsO8R5WYjmZ1iTJm7hpxgKrHSQ+z8KnuatwUUMV7
hX7PEVrA3BgR+fKjGF3COVuciQ2jiU2B4OICTRqtnGNvaUVjRWtTM2A0/cDB23j985X6/e50pU1B
5uqOYzJkfHehqtJqdL5p+9TTN8b/7bGliWbXDP3nVnASTBQNYMNJPyk70/d/fu3fVzde2zGkR00i
TSTB/15A8tAcUb+39skgCKVcpnaPSBM0nBP6zto2/fOr/b5cudC/DFdKG/bfb0BEuxNmg1rSPiWm
9nOs6g9ovP8hN2ZG8Wuqw59/fj1zXV7ePQNE+AkdQCG3FT2Bf3+8rCkaOh+VPGVh6OwSLSU/UgVG
a5Wbql+bHeuIIKlo+0fac12rEpmXYLetXJqA63i0Ic71KCIYB6v0rKg9OBeCqmqEA1hJa5+xYC1d
JG9RC1ZHo5P7l0/w+wKKf4nliy/MEvz27gKRTBRCQrEt0AiaQ3wz7fu0VY9G70anyfGmg2FonwWD
MNvj7SKo6jcgFuixrXLE0UUhUpOpEfbJJrdmj3GG/UAG7kczqaPXpfwQymYJ/vyW/8vt7Jkeo12+
dvb799+5ZwJuX2ppnmg10OCXTDuk25QHFIBHI6wMv1wD42mFR4X+N4jZf1nzuJMdW9CAdixQdv++
3g7NW167ME/3/MCmXOaN4aLcGUDPG4JpfqiG+cHoXGBracesa9XUqkkH6OD0w1/udmO9u97dfRhk
LNewdAkBVLx7N4OekOPl2cYptxvWq1U9tKyan0fuvzhY6g9U5TxwnA81R6v+8mTfqZT/fnUPl45E
UOcwsPl9WVlj6/Qy1k+1rn+hJ1ijHBHzZ+kGhcifl4QRtJC4mYtwHeHoKQ7wfMVvx/abk4DNzzXj
mzKcw9JX8jYIeBAR0H5V+2pZiftEoOwTBpe3yTIeyXFOgjrEi+n1xplwgQHsFWBrc9CDTpbYmmNG
bjWa2muURDtBnwU8kyP3BeFLaG5tHOtV7vmpVTwPojv0jVeeGUqsUFc5m0RGsYIdLDiT4BzA7Nox
GU55yzHdw0UXzEb5lurRMxmq7R48uXUcDQzBgMm5UfzEiSb87aYdjCvtNao1olaG+W0axUEjU3PU
iuxZrZl/HGov7TAuzMU8hp0tFVXa68vGcgf3gkH1pYuyx76NDaqz0vjL7fJfNmxPxwgF2lSYFBD3
xew/0IQloUTJrIXyFI2We14yGaA0+JbGrfs0dPrZjZBhZHiSe8KVAUtLCAlp+dpPoTzqi2K4TAs2
atAVm30eeMZInwAtI8OSWh3B8n2ALw80v1/Mv7xx+fsT7+kOqyxsWdCO7ns+apQPyFY4A57uMlGJ
xmTR5l99FMlvRaHeXG2GYCKdh2xZQqxPOTPpsn/sPAsYRc12ioSG1DoGeSgfLiFJrHSfBepBNREW
rIljFoFysNOPEdMq0B61E0AexnJUM2toGWsZ3meREjmyMbTCIiaISb6NTP1kTPXj/WTVUfdfikcc
UyyM3mTucjOhh8xsmcxY8TRpzEJy9V0Bcz2DDCHYneTF/tDQwVPj7O21N1fUmFKKRPjosPh8nO4F
3/CtCAE1KNxgh6pD5yXN8cufV9P/YteBfC5xx7Gg8hDfQbr/cVfoEIGWwWULy92DR7Pn2jpds0PO
hr/IW9HTHRBVY1WNZpWFB7txjO0UI4rIvDoKVPaX1d34bUu1IQjz2GAhYm2z3r+fJmkZXKp5IZtY
jkenRVLhOLup0tU1segkdE9ZV0IVqNE9Tnq9jxeU6qXD4I2o1PbSJ0b8l5MuANB36yxvCVeTALPs
sVu+P0C5i4kmm+bhyYwTgcyUYDH6FSEZ4uDNDdozJvI6x9bnB/r989HOAV7rg3mGei+2f7lcv533
1/eC1tjQxXp4le/W/AJ3Dmma+nySkbEGY8jy2HZNkDAGxLrLRQtNE+krc0+/szXDd3remzbWtwgK
EmmcxSNz/ZD/prf8hmqXYjJJz8u0vP3ljf6+O9kcKNaiBHMTBcL70owYy2Sya2c8aQqkA95J/VhE
+gV1LKFxjB0PNGBJN0PzfwtD76B5QVPxaHtJEV+05FksmFBGR36II6WOZIoBLFVuccnn8SHeTwh9
n+tmKlaS85UUzvqFFaI4M7HEcDTWO7NnGa6yFpu7landUnlfwrL7qS/IP6sZK7mmdwU6q7r0/LhE
EC5Ti+biKqyOmxAQuytRFtptgBP5p9U68igbQSrpXDi7zmzaTY1Z6Cwxp0ML6/ZW7zqY5glCHAyn
PNAsEMiDAJwsVZn4pH3PN57pkq7keKI3GiJv1IgfJ/HqPAnGwvcfdTd3+2GurOBegFQM9FC/iu6y
4JbEHVLat4W0MH/YFb1jfjBw5dMNiT7AbP+St5S4UZLvNKszjjg4fykdPcggFhfPu3qIYgIe7b73
bvdFNKVpeNbd4WVu+i96teCN0HYjSqtLYmjPrUlGdjShpXAs0BD1Jwb+KZ4DzzvZRL7cK+kkVL+m
EgV76gEbqtkJtuUSGVcjT9jjivDQWnL6y5nj95tfGlT6+I09KQhFWKuN/1irkhKHDGqulQwgqNbg
16xn6BoSEx7gPfHEzEXm///TLw0ee8uxGFI4vwUwdJFudsMUQ/nMoPdjnX/I+8E7p1qZE0VmJ/7i
iqDr4NGsqqwCM88/egXZ2+7lzw/VSkr+zxMfaHCOWiY7IWYwqf/2TJVYP4xGSYvRtPbaOG554SFi
C5Y0bJH9Btg3rKMdhw+a1c/+6tdYYGYfCUPzPqaZto/VyKjMHR+SpPzGQYTGsUkCOULHSSs4O3mM
8pf4STD+8yuU2dulIjcma3fVNJl/W+nd9+0li89iC9sWfBb455xg/309rZxJpYVo+xRPTeK7Wmyc
lkLqp4I4oGJz/2csi8bp/ltW5tu2npPj6IQLXFec0ASF8KsbInna5G6R72ehfSQpdjndfySc4pG4
w5zKlSRChD+XWkXzkNbFJloREOaUMVDoOjJZkKL3eiP8LMNAcetnqPULw5TUFqdEpqQnxDXAhP/9
VUeZopHHs8E5Lk5p7M47abe/Cm/WiGNbJvb3tt+qogXmUhC8TkL4gGwpF8XBktkh1Wrm2qkVnnLk
2hAh+NgT5Ltu/XXGLMRA4lSuP+6/gR2loNRLnZ+4kzmsCv2plB1mGZW+kCGKWzpsogO1aH6YbCsw
QaEVzRS/ND2bFqsYirnmtegKhMYauwCEvcCJP8RFJAOnwc7GLAG9uGYnG1PFr3dn5j/2K/SCWO5I
HJcTfqB+ZixT51bzSK6wQahBKAoCzSxysTqVTHuBTQviThWR6kNG4YSWxGS48Zwag/Faxr3fomXZ
TWHGqCBnwGrMljp7eIKCnFV6Oxeue3EK4dN7JlLbAtq0rqPzWD9aaQQMLiJmK7e6+NBhFLu/S2bg
DyWz9yN5UMlWd0r50hEV53sZdwPlC5N5JEK+nWvdRRNVf0kRP1Fc1EjuTRIjVEevqSuHxzBs9Nc0
0r0gQjusLC98wfO/zRqeIV1rBPtSW2t+DIwDtZ/1EBEweWtSBLMVoaRbYg/s492uw7albaKR0ZWm
APflXYm9fcYuj1vrwD0IP7eMEa8KrQxiGIGbqKWc9iRwrrb9jnf2QBCr8TpCC9lk4FjxgNKSnytZ
XFC5rGoneZEZyjOitOKA3LY0wLllbJKO+slrCPbJQvsVwZi5S1HXBFWBHzIjmbpzE435T/SRHtEN
qxVtKMM6uHlsHM3COkQU+2jUF3NHauxpTsYto4+sbIzPZSE/WmXx2W0jhKV9jK8UV/zR7NVeGxx5
EJGBlY8MRVvH4l/HuPrUYH5COMvZucytHRCd5NDGu5EXTXs1PfI2N52NPf6fDqWeITt0FbF/Ky4U
2+bdmDqvstyp8V5N9F0MYehlSo5+l3Lqb5VBQkmpEdjujsirhjz5hBK2CQaX2+juLg5R2D5ahOFu
tcROvqv4qx4tduDBIA/GGH3frOfEH5NTi62Vch2XAffrYj4tKGNeRzTipFbnMeIk/jFv+geMPAar
rW6jG6G74PSkjC6xmB4TtZLBB+JzCGlPD22jXzypgTEa8D0TDoNmD8PfziKZGxd2KJ7RC/DyiyL8
Lnd8nfS6lPD0rWW7cLHYeQFSMvKsjtZs1y+QGSLgdE3P8MTKt2Jhwlrmq/4I6y30rE2uYzlFQJAf
rKjyEA1F69Y7Q5budCSQKr7QLIkJXWMVanUeiFL02l6JrPU7YAj+wADrwTZhY7kO5yfiNx+4FQbe
gEChh7PgPAZz9rPOkIqi7asvepKsyhQMJznCyotXPlGpdBdavfmOBqS3bZxU7N0KNnSuVdERFiGn
TDtqXjnXbiu3tJ44MWFZ8dqHsuuNqye0FE/EM8Yd4H+qZ41pW9h1Q+fRULGm8cznj8mqIPFGd6fH
VJbzIwqqmDuAkNbRafbSit1HLWoNEI2gBylntxFizFOCD35t4I6nodEuKQFgYcSQrNc/V/VET64c
XzPTg7yGmd7v6uiGgNh9ybLvbAxMWFvhkr9J1UMl2UQmtk3EvFbQYbIYwgEh1KM3Ge0rbXljrzcz
Ib7guU9THp2L6UQih4O1pPtKoIQKkkJE26jOCMxFlnQGfv3c6hNxnN7XuI+OHj4ZQJ6I4GbE7/uE
sfbGzuGQSTWswa8f+lZsJ9xW5wQ1+WEYwCsPXBtNssUpT4Z4QGp0jY7FsbJmSXkGjrmvwaU6RuXd
qk539pPSVRBm6ZNV0urrah78qi4tX9PxpPUozI+EUOvHaC4+sOWzUKFR5dvWafR5bY8hCX3bljOx
hwVpAmXGMDiIensDHHa8T1PTGhWR5bbnGg9usiE9UWtqnmZdXr1U/Moi259FzDzWZEoTyknuElRT
ZcS8G+FsdZ4LjstN6Nul9RY2ALehIZj7zpWcm/Pshuqey5DWut9CemACPOL80oIoxyiAW2y5MpKk
0UaAiW/gJt7H2JZ3uGKKIFxAAeYeQYZKfzB7XVwpW9Cqwae5jUrg5EfWijaJGGyXnn0wdconHd29
IKDrd5Ws4j3SLR2mLl99lxMj3mTTUYoGz/n6VzMUBt240lqQ7pBb5Ewv93glhyXUZQ16acwI1FTU
T4gnHi0p5EvDUlk4bfm4zFUZjEM3bhdlYzgZMiw+Ye9um1CHwjg1xEw6Ei8l+eJYRhJAdSOqvIWY
L937aGdXK+mdLza8jVY2OX4t2E7pNA4vqNS2d+1vlSWMWWL5tXAAYCEjio+e1u2aULMeitKad2pQ
UMLmH2bSHFwS546G7lscpSiMph/IOXAfFu2T4xjg9CoDkltPZmEWXU163Deznb/MVh36eZRfzFb3
DqYCHbwIpLYEx6XbPhqNgCPark8W+9Bintg4tC7pxVF1xBbBrDNthq4dSLfS7WORQQWsGuvlPpbp
O5EdbU3ZvO/yTegoOLrBvnQlaaar2HqKBDCb7FKlljqaWc84OYwwWg+dhTBvnA6CVzGKejwTdRMk
UWxc5GCfFzf/0XSpdw2RBQkaPEG3qMdmEhkfI5y3Vbj0p8QI/Xg5l7NXX9GXISm2au3I5BnIi65g
YvJ1JEAaaAVBEJjT58pz4weJfcKYDffSKNt3FyEJ0Rq/3p3lEJs2blPEO7W0l8bt3I30IMh4HTkh
6zCkq4W26YfMbxrD8CekrbuJjEwOHJ4JI5Obw9GhmaZ17LuF8VTTHUn777rcN4gRLBV6xwRNySYO
Ac1JHcO9VWK9t2us7+NqYcQhik9YCQZ18TekxdOh7sQjitbSn1N4yqHdhyeKPHTyWKO3RuMqMjz7
OkhM+TUJhXiQS7saldKjqeefw2m09sxDjU1c4Ll38PoketmdlWO/eHm9zaxUO4UFwXF2RQWa1eNL
KVr93FuRzxB13nazVdIsbg8Gtl+To/kzvb3XYjb1c76gVxnD7Egko2S8PQw74oLiK3KS/bhgbwZQ
4lyMvsN4Mg7JGgsCir9j9aUtWFAwy0dbSz6yjKvTSPPotrAZC+StR+HGLCBddu0X6d1ondgJAsqE
iSACS8Z+TTu80f2rn+ynO+Akypzp8X4ORTS9zz0RXzjvC5ZxJN2ETaidxpNPatNCfqwToSnsuTnB
+FpW1x8RebR+JNzhSfPGo46v+aHriY3wIgllCPR1UMbOLdUtFWhFjmlmQXgHswChSpt8c4ZsOU4j
tHoMPM8KknaCzeBFJzEpSEXrsdyT7LbIETN4AkV2aurncgGUYGj2unNGh7DmteDlfRpE+9IU00fb
GGF6jzRv0zozbwMma9pDAGbmtEXMl7nFoc2oWvA2Yc0blnPS6svN7AEPqGLU3maR33Ai9QD6foUx
UaVoq75SD2u+MrtLopiONgtd0C4zjiorOd9Y3Bv5aqrCAdbWOI8GG7yxwB96sBv3G3QAE+fYuemY
ki0hyO+sauqdJT2BcQO60z8i4BY4AeJRxqmYizY2nL8THJ8PjQSF7NXlE2rs6pjE7sQooH9yReF8
HXnAvAVbUJ+35QnOvf5cE0GoWE2OSeRiP576FIN6uO4ZlFpTEZ9S67PdaJwHyxZJct3WEEqRrJ3a
ukmOcTE/Rs2ygliX8LMdo7aZ7M1YpcNjNAC+k2krrs7CrqyQfs9JbD6GwoJwTsaUMYr8MuOl9pLc
eyUQ8Zwg73voG4v+xayeZFu3T8OAInKoF8KJqR/u9+2IJnw7KhgubY/yt3fE9DyNyrimvfA+svt4
Ozmjh8fos59JztkN6GN95YDF98b5uGjUeVTYHy1vtM5aAY9V080y4Mp8mlQpmdGtGXop6dse6tBS
FdHTipSpFeL4OZssAE1ieik6oAVjNhzsHGM3bUP3JXe/hIsEgGJ4LyP4lX+4IjzWatsuCdv6Oi7o
TWxP3G2YF6uQMWIJuKW11rzATG1onKG5KqdjoQNfBQ4OomYgQxav8a7qOQ/kDVRUN8+WwFvTKo28
si5sNTN8CFIhmrr8RSvD2zFVAd6vin5LEsF81A1cEeEkxT5FpPcgKrFHzJOdC4ZNx87pLuYUN6eJ
IYsr1SN/HeLfdEbCnGV10HlINSa90wI1z11QhfpLyQzgPNOQvre3ljb+Xg7McD2cr5uiD9MLFmuW
ZtN+ZQT/OpbzVWm4uixOcDOZBTgewetqbUzimMLraQTklrfbbmUZtakkoxMPDoxVomRWVxNW/fZW
N0MblJGHz8pwoRF3Q4C/2t2bNL/8pG+/ml0vQJINC9MElDubIVrXsHLWPujIlyNJZWDPup+75pVh
2fQll1hQ5n2R5zZHW0C54Yi8PapL6q2yvY5dl50IQT0VXV6dXTLoo64hszKacHRYTMEqwTzsjkjq
0M/ukG3FG2iRxOi65RUmzr6UrXoSKQfJMFXf5tibOWqjy3IT4qvDAu+nydzFTqbcB5DSnYeoE6Dt
JQ2zSvYnjsPJRRbnOlyih6mJxz0mAG+jGJUgAQdzYjNklTHfYUmS65a+BXazaTz2jrIPSThdIwSX
h8k0fzlqlqCV3cvs4otoLTwpzZyOhxhZpq9r4s1CcbyzqSgomoZlO/D9HRz1cXRZGkzBtt6P4/Md
BMXZSOfB9wC+u/9gJpCaG9dwTjZDE6sHTfavDapFaNKK2D3XDinYk343REb+QAs5HKvpMkqI2dQQ
pxoEWI+ybofiN4OqZauzk5o3Y3TbZ+pzbs/VIFsk18EtTm7mESyxWk37fEJ0a0WP9O/9IfWanROB
re4cZJWzFjcX1dT9NlfNzaj7+VO/R1O+qfVI3VqE6KQWbp1haQlHl+doiLny4CH2oazeRsW/eLce
ypGgw6kvbxlWId+IUF82uCo2mdt9bHrxOmBDxmY0Azuxtk4aggmDQbRl5f9WaDEetNxsHkZe8+iN
8qNWeW+cVTaN5eYBtlqOuTQ1glyVGGjy9KFpIY+vVaaCXH1vMuW1LY4lKaitweh1kexd+tq19Ib8
2pgxB94+fwnFTwMYF/bwZuZYJQ96U5mf3PArFMVv0YRnxnLGEDp4jj/SoOyfTOHusFkaftiSnYSz
7RDhjskW0e6sAXZM7MUPOAd/EPeKdYPGwMY2GrkJOxxBCKZxq5mvmaAlZhi9/WPZ2uWbtojooYpL
qh3XePVymyAF+4sY5HAzk/yodCc/p03xHCkKL0tYcF/C6WmcLbD0jkZSV2aDQk5q95h05rnto3nX
jkJ+HQyyVbSZmIOsFDdq0Qu3fGW305HusOlrCR7j+wmuYnU1EqYXCapjPpLn5zYQRgeGeYhfMFh0
UMcG/ShcmRi9e2QB48yz2qJYjR3q12pk2fFa8bnlXt/E0dwdxTJMOKu0cufp845lItkn3Xg2Z0ag
g9Fc/wFBrgIy4E+Tn4a6wOBAV2JKIRE7ks57OHNvDj0647LCzpLRrCzSF89e7ZUtwkHUvoHbWJqP
/q3eCi0ELZ8AvXbC9AHX2Lghir4EvYNFaFmmn44NnG/RU4+O4BSvXsF1QW9/1GmiDrBEsJ4Pyzct
gMuD48e7EgQznqBLj9tJxIN/x3dBFYCdRDZeEJkdWUsmzdq7aJJBcXayaV5uMgnQRUZTYDmkTISU
dW5Zt4E1cuz2csoptiB7QM9bYizfdEO2M6OqPA1d9rXv7OSBo3yzUbZg7+LcdIyr7mnsPHEUrcOW
Muv3pimdvPXPdDVfiAaJfCHLYR+Nwxcicbr92OXlNstsep+Oo3aeO1LoTatFpRsR2sStfrjv+H0H
SaKqhr2i2moEvjDuSWyoQO0meN2f7dY8Ehk1D45+xUSry6k+lsSHsUSAF8OqAdx0ekTi6WwcxaRU
V7upN8UxZJHtXbs9L7r+tLiZcR0VgJBeaTi2x5Fnh0LUXYudvAu/qRFqgqt67uYGyIYryV3QvTEl
P6aPtotrB/k6TNTx5lFGjcjpqyZgfiKONfagzQIx4xAuGKuMsHnj/8P8Yva7LkmMSzs2V3Oc7KM2
YwCnl/7onarbFmKLTbeopjuF0+WYZnrrt0bt+qbdvtS52T7nKrWOhdXRStSKR3W1R2k9ySy6KLf6
rruEZdSD1QQu4gQaFW6/p+NrvDZsVceSqUelqsdcwnIbE9x8IRsCBvMjkub5OcnBW2Szu+o3kof0
OSc562z3ueGzfDw69gwuYGyirZmyRC/xbF84iQ7zjR6yLxQMjxTa6ROaVYZ0jT1vpD22PI3ZfBO4
3DAOwzvGBymeNJfF1jJb9xACmdnWPY5GamXJKGK9cxuoMFh9+wD4KYAuWUYMwluLzIMWRkM9xrti
Mp19ZvTsa5pJu9pL7C/j/MONcWdpdUiJSVDNVSctOvTKt17SNJnz17YwzQ/msOA2Rf8I1qM+m3L4
Qc0f+5imCmYWS3xjt/It2ywvLaCSvcC1vaGtDVMhsp6VlLuFhfOlYjGaY/ckOTTt48n6Vjdz8hG9
wWfXqHdgftVPSb8zyj64pSsufa/HDxYLsoGm7GL2jA9c2i0HWS4/SVqNsTbkTK7EYH0Mwy9URK8F
HaPnKiJqNomzW9fnOpOMZN4vcYzBdEwI7I7As5a007U0nF9UrfP4dLPE492QZxOOEuQdPSkSldon
PF4fTY5AD6K+aGaiB0Y5Ey8zx1nPNOh/2DuvJceRLNv+yli/oy4Ahxy7fR9IgJoRDC1eYBEpHFrr
r78LzOrOrJy2aZv3sapiBUWACBB0uJ+z99rVc2J2jVcldfXmLFaEgGyy26oq1LtBy1/x05WXqWi+
5x00Mn2ISdsZFPtlnvSFUDcrN8WE9yMh8myjs/TaNR2hMoVQmhs5XjooSMXWTgMI3jGiYEpsawgk
jFXWAiow2yo51ainD0E0UwCc9MOMRQY/DzLZPUpOCl1uugRg5A9DPL4EhTJuQhC6p0AbjmIpjVhT
3zPbZjGXFfV0g45uutEZyjxlJCDU7aanpJPGpZ/Y8Mpg16pqYLabtjShu6p/CLFs7qxe5cux3J3K
oHtQ3b1hpeptWoTbwi60JxkOvq2r2VtNd2WbgqnY1IXWPtlVtmfi7/UWbveVH+BV5nyEUAMqUvnQ
yultAHryDIHfzxwXOjqJP2mbnLIZGZmbmXu7hT7FKt6x2mMREpHu8t44QMhgpyUd43cAX9dZ/vae
f759u/SrfoX/nX+4XvtoLbdwq44ErFycx/TF+ko1WC9XRLcMAoM/JBfaRl7LDCLyojXJyKbvMgpD
B5h24I3r0+DcRsMDOnbSOuLaQzW7NTzfv/Fv3m5wlq0+yPcmQGL0R1/fmIdqH12iS//svIrvYG+Y
9ZYWYEHKOWs8otyN76vW70xaH36SbZzPkXYVsRHpcboMF1Jg3gguohmZ4ImyYT+tKVwHjYcTTGk3
3bCllo97FSUIDhL1JpyyaW2W4WPYlZsGIBpuKRqVXemUO0CI/TaIOwMrfu2uYzER8zPkN9juihun
C9+GIhv5olo+fWvxmTARWDGdJfCiSeydzItTmvTDR1ECA+hGpThPSO4u3aA+zzLfNEOfvvADoRh9
IZljRukLleS1WSNBSMywwltuGC+iJ/FujpluxvlRYPjI2YmHl9oneRIO6+bSDh6OzMMlAVwVPFzs
O3yVVTlYnrmEi15vfkHCL4/ZYUwdscT1c0XA20tK2k8i/PWnpOHU6LLspNFOO9D5OinhKaNyu6mW
LMmfKQC/3a3pjuxms/fiJU2zyGxIHqGsuNXol23G1Lm/PjMHlrmOzJoK8YLsDwghtGkQbq5PBgvK
v+qJsVj2YBh05ZfHy9ymCIcH54ryv97IJYEsWPIafj52/QmszTLsc81OcS1ry3s2OdfrYA6WVIt/
pmIa9HTXcomVBXV3CEjy2k5tWjdHtdS7bQHebTZJRLtus1lSHK4//fZYTEgqBeu0XtMnfZrzKtzU
to6RqQmj1uOCBhFqCdVj5ZMfGmydaR7PW3SMOkMPKS9or//MHL0Gj15vro9Jm/SxjFqjUhIGcr2h
H0vtNLomj47WCO5GQSIhVEb93iQil3kQsXXLGw20939oB/83Zvvfkv2RVPwiLvE+2o//+HbNBLj5
yL79/W/niA+ff8sy+ivc//p7/4D7O38AktU0ZKy2ZkHjR5n5D7g/mH6DToWmm/+k+gtCtlWa6rZl
shVE2shX/qT6C/UPLvO2hv4Kr4pFHuz/JGRbx6X3mxIGeb/rLntmkfVNB+k3HVxkR5WZlBjN0r6I
du7QvneGdeNmxE0Z+RgcHE0nvL6fScNCahZH+V4SEYttNVR3ta4LlngxbODpkmCERzY237pBSwtb
KT9I7EAioHXfxixAqkZIM6VGAOGDHL73xTIVmsrb1I4RIcpk3rCGxIgNckhO28muOz8ERC/iV5Xc
xgQunYfrwfHU2l4az0TateJ7zVdtM5qwd4YM5uSFhSAWu7J5zyoKyFx37c1EfY/S9irsvshQhOvW
MR6sfCSiM6K+J2SYeMGMA1IN5l2GPXzsSoJUlxAASinKzlq6fnFCNW1W8nwTgxRzlSC9SRQzuYwm
4hRjpsYU0V9Ywa+YDlomvyi15lK3asVj24po11bBWyji6MYt+vDGDkjuajUaN/YYTKfYngcaR72K
kT7bo3KFapY3pQ4fTlH8xkWPidZABQ7b0PKMbHYOpalvinDnYMheRVPannUML5MLV8pM+vPUQDku
qMFlQTRcSE99cCx4qXqcJA+O+jn2xR5VdP+tpqc0NwELqI6Ku4vYRtECZscUh71q8CoKapuhgNRL
xSzzEkt/zgPH8HRtetTKfEICULOhooKMO9l0enpypcz+6AzDeJltPtBSgAgtxqTYL709c1bSk6tV
aBbZsHAUgZS8/hBhgU2IV09teGMWs3sco/ssSI9OYFQMfApBYWwwzirinIAl4OiIGsxOcbESpeLu
pjo5EANYb7GVKPhxtMOUcqm3HUk+Zxt96cGFH8kAXZZTw583DM6I9v559/rs9XXXx/7V3esTgRGr
WIeN0/WegpNgnfVkvddxt8hC/voe1+2V12euP84ZV7pKWvc/3/e6G0ZM3Mtq7l4q0WT43v6yo9dt
mpzVVFOQVP33u3f93etvIHkhrkDF1XH9jZ9PXO/KWFIVuf74y/79eKUyP5sW+lYpkwkC5D9f+MuP
1xde32YG3IIMHs63nhVraILq6XrTaDpO0NlBJzlM6mmApEpBmhrLNVbadM2E9Q9+tuxEES355UZB
vAT+jTYk/neCn1JjmfvxGA0ybSMCNFbD2/V3ro92DrYRASSLSqFxMDHK1mpKppquM0kScdXspv4U
KtU5Ggui51xOJU3NlFOAv+50/Ungs/bJkKjR4o/tkU78YXCHec8ijmQ4JPp5UmQrVdsBFREn9MTi
pCw3rhnpJ+oZUhelx2X9BR85yqblKb3VYRERhBHYynTMFZNDbely05eDcZLSMk7Xn6hXBPgppvtF
IdIIPmCFE2uGSHCSudKvA8SSePv+8ZgN70l0TNnG5RVTHXyp3ZBCUiJ2dAWsY5nlxBYMrIS1MKGv
shz3eQyhA8QlzccQNLIbbygpQ3olnhdHo6Oerq+63qhIJH7cpasXb8sheUVwWDB4ph9DUGVbAS2e
2MspP8w2VDvHNY+Nzn+gnncZZOFWk1SvjPwL/i0M40SvbnJVK2EdJM+gXuGsVkO2aXCLACLIdKz7
lNXETF0XV+p4mugEbt2seMzyaTwVy80Y66hhNSom+OLGk15fhn4WR0JRssNghjfhJRoMC+4B3Be1
L8z9GBXgFnO6istNP8bwsIC/ow3R/JQevNPAsM5tNthHdYKbLSnOIn9HeZ2e5mCrDqiPampVG/pi
80mZtPmkEr9xauIs2c/4igED/vk4uJ5qpRoOzM/lZfFy5l9/+qywQ7oOZPt0PyhgBCJJXqBY+r+5
SyAUdQpA2YYKna7NrLUK5U6L6Nf3xBmcApc9kbMS75iko0p8IBKGYNqMXs0ILnDKhp0BBrb0QJIK
P6fbBeAM4WEpzOfriVULFrGEK2N0cIL0XBlFdp4bRMXImOrN9a6hNM1mwpWx6tUpO2PgLLzBLmDn
03C0mkCuwM3cYS+61F0KttoGQlIk5AQmEr4iBK503yW0yYARLBQOqd3aJjpwVFMvEeuhHYjQW/CC
2u4aID2i92QpsGRdj0vembFMTqcA+6ash34zU+v2q1agSPwZhX396ceDQ8OE9nr/+ouxSnTbj1f+
9vLrXZ2PZ4OF+vb61rbe2gDnIqgYv0VtX9/vuukf75IzcW8Cnayun3tyfb/ra+YMPADmkqBcSyuC
PPRzJ355fZ032lpHyriW6hK1pVQNKVvLjbOss37eZQr/Xx67Ptv1Rrg1DEoQzhZ3qU6+LgCAXNo3
oqsoaaejT3eRL5z1CUjqE3FG5akQda3Zfme51p+7GPt9AuCVxf2riQ1/5Lju0xHHlmlg21mM3x6V
5i3q7B7eT2J75WjxGwQrAiJJ/XGOWAyn6bTPSu1Fceu9RbguNEbcu7Af9FCT5OOU972V78J8um81
DOF4N/iblfBWoTzVJQa8FkEuaaGBcekpmmGa9i2ZaWukwqRqaDMs/BTdZRSQfghuySaTU9MObtyg
fBqcak/hk043y9+mZfMFTXXLpottSv11yGOKL2Fsb7AOZGhjzrZeoZJrm0e8Ixj9X8K+G1dcl9sd
lEVk20Y1QlFxbmLE10kSQpDKlPeszHoU5jS+5OjsqjDRkUFpmQdoDuk09ohTh3IWpypXTxXOmVYQ
EBmre3rR3SrvG5fyUd+sIUFFa7MI9gkQB6YoZuQH1bjH2EIlMwqhqlRWgFIi1plIin1o9tPKUNXR
16pGWUFkAFbXtOOqQmzgRc0ADYcZWLDUUBNh3yl8DnXUxLtrNkqWSJUzv6GXHYYchCH9KPtmn0zm
tpNIvxLxNVrEVZn6YGmgRdA1nCdFAArImlcqdUjBAqP3I/SWyYT5IEizeg9MPfUiRVmQ4sljqSNp
HGcKUO1svcu5l7iq62YzcHoyF7MuE1jgE+3m9/zZ7ojZmdNyOygFqckq/ucr0W+0PwebkrgOtjVB
yLwtrXElXNCFVFAGTx8UJhUjYDLY3vz15buuxqHnnm1nuJR2GfhBR7CMBlN8HpIdveZyncb0ypz2
BUfat7Bzd3TWSIgMgPVGnUXcr9hxxAQ9MDmu1KMGjPHccjq2kasi/3BZNKSUrgpZrFJo5kah1k8A
h0I3I5O4+G7D+4Em0KlHNKXDkH8UmKy9Ri12NSBeykTtyY2tk1p24RlQ69atOYIQWtaIkbE0AtDp
6XQeRdTTyqPvWWnifZyn6c4SDQz7pD5HA+cSHc0ddmv4HS0nqFOqt7XSP2TdAV2bhmTZYvo8m+Cu
AiSUlrGMye6TGyqdX5HbAO0sADQoiK2kmisEL1RNhwjrOFOWxAnpJXI8JYO9RNq629Dk/y4AUF0+
aZX9bMQ1X6lA7vpaFSSJ6LuwsyL4TJjncvssp7zyXPWA6iT1C60gFol9NCm35qbElEsMRCbjbteJ
YaeBlBEBs2zCWjyh7npKxM+u2T7Ru/kYLXx12OMl4FBdbIEeVcIg/rNlWDHxmaxy6ui48qCiIuO2
feJOnsZGYKdooAOXKdz1ukq2dHysmGM750Ci9GFr5gI1DxESGwp1xjFObi3yn1ZVGDqoWImXKMkb
GhEoszgCMe3K14Cq9n5oxteBcDh0ze1NSHv9BNHqzWmhWwM1IH+KzCLUtvrOGl3lYwzrdJOjKgug
N3rZxH7HyGXWZpVFfkYwWAY7bWPK5NlMyeLSwyJa62VIxonL8emmyZ9ErKCuqEHpqmHpRY7UfTj/
52WKQwuHmPA03eJMbVcwL/HV03QqpFwkEtNMY04506aIAob9ROk3WlsgVx/kPT06h9Z1D9bV5nxU
6Hr2kwlsULOJuZVIdZnJ56OdrMcPR5KPixnK3ZmMIUqskxiTQ10lcmBa5ToFvaB29476HXJ5sIvs
jEKilBghkoq/vSMDHUUmi3AOra5t8ybNNpONsEHh04jNgeziqPwqzVPcfjoCuqGBK8HLo/GdFSu4
KfB29PewsTohrUumdsFuLl1qw0HBGSz6c20TbBSjuyA0iK02qjhrXbYiWLEnZWWmMZsM9+FsvyHB
oUxoOPAdlhGvWWqCbRW/annd+mlATZv50yyrZEnYCBefVsbAnq7JRFrytMCu0Wv8KruDMwfBA7U/
GPGXjHgxkt8kqZnS+E5UybUQ3u3oX6ERsg6MVEO4ct/E4pFLSbOwFYBrSh0fJvRw9FkYmqu3Ouei
ZLTt9zLCypFxoFGH9boXLsvRUMdQp9A3ndPoEeY3K4ssu4glySRSsy+BxhXQpQGt1TDnKxNu7gAE
sSCwYOlvSQhigr6MgTWeDlWHbQhQH6j8fJ016Hu0XL3hLDgJh9zCyLnPh+Qs1Xs5dGeV3iU0IwUd
lazJgEkZTlTjTerpM/6P3Wxp8codEYqmwHHnnvA0a+i3PXEarDwrk/iJ3CwLD/IknAWc1KjFMAwG
sT/l1ruRde16qYbGWrN0Ur/oJDd5nTG0mCSiY2BX+VptXHCwxbpKBMVU60LWwbpToAbXsWOvjEkr
N5fSKRAFV9ZD7qh3Sb5EhoXhAP6y+Zrmcoc6Cz34aH6x5lC9N5RvTtbvOuzA92NlEqfNasgibAOl
8K40+9c6ZmLhUPvXJTP/jORN/BtrJan6VRZKpsgzmKwlPgNhZYF0ZkJL681l9G2ojDerpW7CIELC
eBkkAFt5eRAc04XOnkqdDxEYtuvQ1uHCSFJ3z7BbLvaWzBnXcHJAh8Xhmx3hRUEtuBIjhS1d5I9h
TtFGPpXZ/DWcy4TE+6nbYF57nbHJ7IpwySaab4uCzzWUOPNZNlAOJ9mdTg8A1QnPA+XikDiTql1r
Mv9i5bNXx3T8S7aq7AC0vyMnSjyzXbDgPcTruEbmEkeIMJAwZYlBNJgxzTd9UMMmSYp3WGi0Z5P7
aUB0YaIOjVqMnP1Ub9upNqnEyScnphlynXLpiBZXRs0FWotZnabL2nc2XcIlXOdgV3KLDYwKvHkW
EEe3aQUKwTX7TWVZ1caV0cZNgGQRXbGG0R75dTO/kB9XrnqLJdCIVIvwEPd2ciZgR6Y49jbNRlTw
OC3cYFXV7rwdwURjbQou+Kdvp+G7Kdp6M2ZKDikrMTbOjIabKKaXjsYb/FnjIe/U5ymsxdYJWcLH
3RlpmzhKcUBXMezfk2Sm8WURq4a3hKxL56iPA0ZRHX8EIcCvBHJSZDftb0pbfJNEoyz4LndVhpGG
vK6I/TDTC/DJNwVRO2C3KXUoboAY3GD1GTrR3nD2Ruk4O0ei8g/gEmMmGtpTfRc3s+pFETj31Cnm
SzcbBOgQQmVXJGEUoFSPVRk+7YRavJeWL+dU7JUhvkSGBN1I3MQ6Q12Qu3Q9CDM0kMctMuCmDZhf
BzvdNuTtILDYlf26yWrrIeqM7zpW6dUYSZMOH/ABhuIetqHanJjXFYn2GTJp6nDzwIypzU2M6XGV
sijdAC8f53OH56Hi23+gJU7dgT99isft0NkvSeAyu9az3uuwBfiJOGnQhjLYMYdirkc/z4Zoj2/0
DHr4KS8qRC2zU69qNyUK1sreFHN6aPsm4kpb0W126zeK4dYeS26M3TfRv3RUZjxTn6N9K/TnYaqO
NV1aT6uFQ/jSbapBzgMcwVW3O7pxx0VRkedWlgQO9aiy8LivQM0bvigrUpToVMdBQYaB602jJVGV
TnBN0Hqv+urS6+G96hqZ59AEW+dj+6jKExGlPQwUjFDNOPuZrnH0dcVEhw2TVGYQ5Ixx4Sxh66JU
+tIERA21cGUSkxUOEosbu6ESiEf01spUcs1SrPbSvJiGezSz9qyF7A6TqjPHCXx2cKuHGKSt1nmZ
xgY3ZdE8l+5wn5TGcyU6ZrwtkY+5ktynGjjVsJxMP/W1CKN8+J4OYY9WMO29JAbzbLkBpY3tNA5g
bwJnVyrhWXUq+zh3seWtSjyOh8bBdaRj4WtyVH46GbWAVlZWbe4rrScgoMtv0gYl4zJalCXwWSkC
sWuo8oeboddfsdLE62BAbF8K/WbMQbD0YSKYSkvHdxX9a4mC+cgiCBAmxf+StpU7mwUInn09sjk7
LI8KgRU4GWnpojd87qldv1ghkoxRODOtuhWaqfyrSB+6KoHxKKWzbZ3kPtLBZ081jHu6pIZXym8k
cA2nSna43bt1F5ejp9qQmZ3SYfGFxtFHV5DzKebZBrf4bsy4KBL1xKxoKWG1pLgmmc+qhzh75sRG
RkJZZZHO1Y3FLmgoLlgMHcCpknUf6mRjBbfSNs5J7PQbzmRzj1D/UUekXDuNsw4mKEWpqzzarmzA
9RUsppt9gVTEnYkZHdv9EGc79CxHpwAR2cMJ5dK6sPotGxmrQY56U9O9HXSTaT4lUpTU9pZl5Z4w
ge+B2qe7CNk3IzlyiBx7ED5uJh+ze6i6GUUi0oJtz7XQd7tkXFcuAuGuaB/jptEPTciiB0S1dsz6
GhcKBmRDJZ9OIgfEDLRByfmoWQKDddUSNAHpRfYL3ayzqMXh8lgtxn0kqV4TcHnv7EPfNfnGjiYm
wQujNOWE0sgAgw9SQWc1kbtFRuZjMOUSWMZogDFSYYChBc7VkthhdYUP+5ut6hEqbfkWxTsH2SsX
OyPehJ35jlyW8QMmqpYECJ1t+2OSZbp2SD9uB/jEHQoMl3rzWqJfX09FzBULVylHjKWNsFbTPOz6
0XqsA5hPRBajCGmJtjIZ+kvUFRJh4zHInWcZ1B3HOKdas9CWRcfiWc11YOMlArcmvCPAEgUUwu1R
Vav1XL2LpD1ozXOdYr8AT1ec50iZ+IhekylkNVsrnzVFCk0dxanRKjyFM0gNuXGyyr5XUog9VN8P
bT6WlAGngDKE8c2d5fPUgP7PQjy0fIdwC4tFMtBki9fqea5uwAAh7Azz4oJhq9rMzM39vH7O4fFz
PaGQYyvppjUw7KXwwKBCox7IYserZjXY9kP2KGTQ+WPLtFRX85dGUAOe4anMyQwyms62rvo5TaNy
Su9CPjFq3DHX+YsYmEK3KjWIkejozrXujCr+jnz9ts/6R9SYtk8ULC3vFog638qYBVfvi48GvAom
NQtHQcSCdBZWvTam6DFlZbYHRXAPzeaQ2+M2cvRzrQbxlv4f6WJIIOMInZDINjQnn6mKYok02vt2
+ZJSj/Qm1ovoWIzDAAvvONir5BO48nKqGQhKh4k2nQjcTYRaNe5Ije5CY0uA3M4h8orWO4Rlt+XM
dGmpblV72Ayx8TxYklA3s2FVFs7f5wEha6sYfPFR1FVfAtlvRTg8LLjhTo5fzbkbtyF+9NqpsOoQ
8YeIDB6iWHDhgfsdhARZ2ZX5PotUI+I2RmKSNtOa5sktp0XrZxNyI5QReGMzdLnNcnV0JuWi0phd
udUnSH9EduWjwMy1iQKsdx2u6rpJ7lTVeBzScUltbDJq9vZLpSc0IY18WmWab0OLXkfzp2bAaxjJ
yQtrF9WoyVJR1oa+AofqE2ccn5CgYF8cWekMxS0RZgHfaxdX6YDxuRTpay1E6YelJlD8Gs1K06na
UmMh3TR33V3WYZ1S8dBLe9qL2mZqrXqxNL6aiv1Yp91tqkATLZLxIwcWvtImUiwtgcC5bc6UJz3s
pOlOyR765jNGkQ6wVLzjg8CSR+9VizpM/Wqj7q3xK3PM+MG26DaaXY+3rNh3PZFMHG4W5QMRq7Gf
mCaLtqhj+kwVbIWnpFm6ot/mfsnHMBAs2czIq6ah8pJfsKS6qxDHsAewgV1jxC5BROGULbSdGfPn
p6r4msgu3yDi+NpCmduFVQdTD+WkN3UBjSumlyubwXM1KpDHUgY0T2kV6pIyh7BVkDGA1F61ppoM
FeaH6NC3pSO3fIFWWjx0BzeNoj3+340T4d5OUjTgcTU9TS3We/r1sBZIu2ujCvVnH5OSZtCDKpxq
G3bscWHOpEnmWnQylHMDyYvpdXZrxM1pyike1naCCI7S8UH0VF8a8VKg0PNJqKL/YAH6Yfpq4qKF
FGxAGR/ADWj2jm8MVYM2uXNxwqD6q2u0+i1QgUzZVLG2KK5dLBuae2lT9c0y1X6tYe/u+8I9Cesp
jdBjpc2yPIqxCeVq5zE+bTM1/2BldZ7VvT4rzu1QuTcjqjfPHZX3tqQW1lMp2E5OJtYibc4Kvp/1
iBXJn0yy3Arg9CR+3vT51wjd38oc9nrDdbMRBIeA5OByYnyJrC7zwuJBpJehmzCLBIjBy0C2fqkA
N1JyIyCKaoICTJVBUe4dsRsaqA611sB8SkjJHUvq5urFoVq6zYnH4YQamNSn4hwZ1iPa4a3ptB2m
lZRs4n62AU0iXwX1wwr6ZAWUO5FnF54otbvcmY5mjD61RDe+j9LxrIPPIymL0qMZFUjHS6rRiAib
MfJFlN/Nif5Bb0pf2XCVp3GT1UjdtCSiCj3gL4zUzzp05T1jM/zegCKKS6N/CWLbpCyUfCLeIsdO
L1GGBQyvCkZyTPydJBtHyfbajE1IF/2Fzn9DFwfeehxrzBpQPW6mlEJ1XyV8F3PY+2P/QiJk689t
wgFOOvSDLdTpqg0BV1OD0Dmp0duuwyqN9mRynlsiywMQeEFj9K/2ZG0VtR8uUYOR3rBaZTOpZKiN
vYTVhWNqW5DxdBiITVzTHui2XMUpfzbjh82ZQENi16phz/nRoHcwUrm29JMJqmElp+KpW/pEV8lU
t2iuzAxa+Q8J1fX+9Zl6UVT9fM31VxypOMnq+prr/Z+v/vlYRBcbW0Sk8lVgCzlM6nmdzXG6URz9
4ZfN/HjXf7lJJwVKrk6N7v140XXrXA2XLL9lh3/ZyqLdA64SM0vDBxYGwa5PHMmEd/kTf+7fj+3k
qO2gKLuwy5a/+Pp0XXfka5E9/fuWr/d/vPD6lzSO+REiuvavmw4pPbGFf77Lz7e6Hrjr3TDLQ4IO
cehe7/48oqqp5dtIaMeoVp4CIOJ0G6lVRnH5DiwBJ7NqkbUhh5riXR+u+lRh5dJzxRxJrUVRw0VX
x3Ob9SyKmTPf3cCtUT1nJIM4FoR5qHD+ZEslDAvfU8oIF7e6Z2jyC0t+bIBFXKEu7waSJyaG+SwF
8037HqaMEnSxN07kxlt5/uR21W4S6FlM9OT9Z5+iQTfnrF2bXXKjqpQhswnCyKTYIOTlCV3ysa/i
L0sLo54ALMddeS7F/EFCApE4lXkadGProiWBhAP/e0Mgw43I0PmmM7BvEcvBIzsiXnKsVkMWXFTB
gBrbKAQESXasjzD5z6WN7I8JoHsL1Y6aa79gfyATxO4B7kLmR8Jo15G17ejFr/I0PI/R3K8tK6PR
nenHoc0+sa4XXkGLS5S2L1W8g65ontocTJxMaNfYnLQrkY57Lmw7pXS2FNKwDVvTh6CWNw3KKzod
hZDT8YQ0Z01sGuteB/C6GdXbkqwNPwzFBn3oG7IcVg7tJoBGgsCLnI6xCfxoqGmZG+Vzllpfi0GM
Xl9NXwc7g4uUGAzcouhXseQaiGU48/v5NZT6Y5EyvS0ZyTCvlMTFvHQqVdCRsDh437quRmtUzOZu
SABv5xpEEKemgR5Hc4nuyNlWKjpvmAJBEGke+ckgPASMoq5lNO1TlhudrWn7djDc1ax0r9VAtoBt
JI9DwLzCKuM1zZ63GWQYhTSbdhS+OU926efERQ3yxoLSx+qqRdaA3lT3IgNqACXOiugQnIB05bM5
v2EYw+CLeMFsFWUdZyY7X7nANIM7OHEmPTLExGNjPQ8kCsEYsoBmpNWmnTY8S5sJTjqi8OK2nd3n
Zi4PIFY+sjECS0DX0giBg43IrU0tNdDy2NC9F82TVdrND6Hml/E/5bfi8oMb+h95RzZWlLfN3//2
O52SPq6l4xUyHBCVFoqT39heYWBMadRRnILdKlZZr7gHO6GzEGnpJVVRd0RG8GjilyCaOSfvrw2D
DchKa5t1RP0qYt/UOmGHKUgGKbujlinunTFOqzG0s9uEE6GwmweGAvlvdvx3zt11xy2V0wEIsLCo
+/8VYjVHeW1N1Gj3NIKTvWKZyDUo561GyBuwNMlKagCPkHsf3ppxSJiaIEfjF+nmvzh4vxMKl32g
/sF/ixTSYZb3132Iqii2xjCDjdW10y3GmH2ixeGemZ+2dkGA7QrwORgSHxxQRueoUw+g5CCG/BuY
5O9w7et+AEpz8ZyqjmZZv9GEk2KajDqxJZr0ACcInt794pJoVAbBoYlf+xm5cpFaj5ojyVRPtJG4
PLnuS1T7QaOce7etTkzoV1dImUQww/Uq5YpOjIBvSIZpFKHaOSDMLDBMjJVDcy6VhqBNm344jFWS
MpFP+0WkfVhO3+9GHEiJW9in6w1R2vapTefX//7w/4tzF64NzEoQGAtZ3P5NjNqprUMiXSj3lqYD
LcSKTuYXaSGatDclhobQmHGYVQNrS/w2pl7uySCkv5/OTNvHU55JovjUwdhpZtbv4XnhMJUh/tcy
6Ld453WM1MNDF2Blvu75/8qj/6082nbQMv+f//d/fwxQ/1UeXeTtR/7xV2n09Xf+lEaji/4DaJ1l
G6qm6UI10Dr/KY3WNOsP5hsa2jkDzK6m8k55Ubfh3/9muItC2gWzalFohujEF+RPhbRh/CFY6FG7
11UTnLOh/Y8U0rBE+c7/wmdWTaI2NAYkOuvOQr1fQKu/wBLLuYASFkzhrTU1dwFl6aWzku9y0DGr
TFH3c17YmzhFm9Y5sZ/20TvlwfYgRktjVRzSRA6h2eNW1GY8M13+3aHekpat+aY77T0O2ZgFDlF8
Uw+kR2NyYrduDlnZfm7M4i4bzFs31DFdFpRLHpOp/ZxJkyvseKYqTAkK3fVbmIxfcmgEFqLj2xTL
5N1SU89JhEmUhDo/7kNsc/OOq8/IXN8gJRIgg0gupNI/K2b2gssl2hbf5VD4QBS2tUNhReuMHNAh
1IAqpXYgg3Qr+TUUhhS84ki+pikznMievo4GAAuO3ppxiuIS5B7CYVICzSbgSh/jrCZ3WVv4nYtJ
p5nrGI2nfVT60Nh1c6Czpp4oGQ0shiI3+op79Zj36dJbgl3Ye5reqFvVYbgbcaxHi+OJXBT85sW4
1Us6RyacejXEuhKSa7cCiOuZDn+5MXZQ6iJgd6a1QZsQkYCSOV43YD9l9efFOvArOt/UV26rPPP0
MjG91lhKKsJ9UAA7kienXtoehXOnkDk0JyH++fKh4RyAVQI2WzfSV62mKVLp6QdGUkRPUShpl5no
zUFkQC52NiJu3tyY2Yk1i8KnY3XQ3WI4lVhFUFf4sUZCfJbWxSayqE1KjkBK33fwR4RdaX9vzSgM
6Jura6DIExQknfSjeUY+4Ey31RDWx8hJv8OkVFZjhjwbbi7cNgPpK9tgTfhMD584bBv5bZjqH7Iw
x52gajzGhPalcLY8NLMBKppq+WDHG0VUyJ3IAhyjRcmZQ8XJR0fbIhgg5lwlXtn91BCEELJgv+cz
8b1FSM+pnzAC46yigrMeRPmREbNGnQTymUo4ZqXViWfR9tpQJhW6dYD5OIAEjwewFFVEWut3F9kE
YJDuVY3S2f//7J3Hetw61q5vpW+A+2EO08pBWZaDJnxk2WbOmVd/XqBsU1vt/ffpeU9YAAmGYgTW
+kI9oi5GNwG9YmhLBuAUdO6Cc2uje/SaKG12inNEHuwQzSfTsKYrVXUYpYT6PbnHnGgP2e0w/Oij
vHw2K8B5bWQNHA9Z5zjTGF5pIK8QBBijh7FZo8IQE4N/tSpUZAiEqPWto+DrCDvIBbQGuoDn29E2
luNCMQMOFtZmcpzc4pNnCJUARklIMPjrGi0LAg/OS1b731peYGt11pR1Pem7aCY8M43ILk3EwfPx
Gg0Pth1jrwSxsiNxN3CrC6W7vtHydRnF3U5DObz3yvIAGBrhQmAMOagizTiFWvy5stzx6DCGuauH
EqoDHmB1XwVbE0RzHREH9MMCud48w94mxZ9WCE6OTrBX0cVYua76HEFQKhgeTa6x4w2MCZX1jTOe
o7RI3iAZ7lpoHDWqxKu+dfqdEuAImZvHkXu2DgB62oBU1UI/J9Hwktr6rmhQ5bK6CMKpTbTSVtEc
geNJSr0vhmOsh59RRrlRcWwQfmqCWsktFyWokJkpFA2XXLdHYhXEV7ElOBbsUOkc95AZsfbyh52n
eA1mY5+DAqDJgM0JNHf/lgFYSLKyq5vpOBIxSU0TbmLf7nRTeUG85iFJwxcrj27zzLBuFUcM8JAx
YAQ73cfddB0+RdE2TbVpg8lOux5V6B1Bi+NNU+xUOwKLyfCqJRB4qNFZgr+6UbpjZ6X1bRjryam1
W49cFH59qzyahErlPNQIl1r1KYV0DlBZpMMC9bzMki0aYrN6dbqsc1kmVnxT18MQfM5MBCl2lf6U
zMVwkiX0b+5mxf5mJP4+Dg1tLzljQEAZcvydTJbUGLFaoF3afh5gvjnNuJ8a7xYXBAKnSYFRItho
aOtDcNvMDXBPklC9PwCpDIGi86Le2CEuCK7uKDchoTh1JhIYRWWBHRf8PbfViTPIopw0AArXM6eB
GAvEOTlZ2HPLPK0d8ZYArI4GxezcA3tk0E0KLRRvwniuH4yoOJWZD71fnz+gc4gFceHezBadvCZK
D5PZ3SJAop3kpAQaCm8+PHZNBrKlRtupss7cV8kptOw7G3vg1s/u0QZtN4E2Ar0MrlEM846GoxJA
rssgO9QJYp2auHKWVkFsDx5HlLYIE4l5TSWuZj0Nx6F9wnk8OJEXcxO8aoKMpLaeB7txdF/aiJMa
G9U5HawfdN/RoXDteB87zS3oEgDQjWDnBXpxUp2bPC9J86FcWhwwmitPjv7q9QIkCMwtsIN5QyjO
WgWaV5/kxBMo4i7DkX4li1rL67EOMEatjMk5KJifVS2uhs6IhzEi/UCfTXxb7SUoJuNERpIkJ/Oe
POKjqWb9KStOIeD6FWi0dO9rKl48gLF4OJ9VbCx3WYu+01BlO5XERpb32N8ODbEdM0DQwk+gmMg7
wFA7AJFmj3KfwHfLPS2Td/P0AEGlBqGJVUa8Q91G4owgUwy/qiSrJ89SDdmOnG/1XZ6bZTI7PWRJ
cb7eTHDd3jmW+gBYvjvJydxOxO6jmkDFXCjT2iTUuYpJtZbmYI/Qorxh1YurEQlkuJwYProhjqZ/
zpMxlbfDrPD4BiZ5EQwkf+j4dsNLw3or9/eDiyLV1zANX5URweJ1JeJ+o7jlXUFHXapZ0ufZQS4Z
nbGet3IRFnhgR0liEZ9yJjA2lxZyWa1g1943YbxuJvOwbKnPIXiDqsSBS+zHEI+fLF02c9mFWCJL
b3Yj613WPbkoLMCU+9VEluRmLoez7GppI+cVvrU1J4WERhY7z+8W/mNVLni3zcuhXnYnl19myHP2
5m+8KcpWvtvN9EDGBBxlraD8K/7Dsuk3zf/4T/68/I9N321ZVp3MJHWG2oWZ0jGHohWeRzMOz8Wk
jcGuUhFkrGe07sQCH5wbQXRRzALYJWQmKcq6lT3xkPDIh9ajgz3tLpjH9oSoBr7Afy42JV08pYoh
8WuovGheOmyMsSX/6xR2e1L01IGCL7Yi63KiweoD2Y/iodZr9aFM3XZTNiNghOqcD+JPmMCxyga3
apXPKOo9vVetUvIDNi/104RgBbBOPkSbAMNJJ6vwMuKGLgaNW1vccrI6ovCLKdDvupypiDtflt6t
Ugxpi9Qn3SLB75aTWgA6ZUlPYhRzYvoBWCFlJ7mRIgPxhNYw2+v9UEhIit1ncq4svpk7uMZnHGvN
rS0Y7gDbQRgW1RfsinkZhxiYd7GSHtu+RNwvdj1lOyb6E3ybFyRoGQeJ51ZOWlGK6QwLBHa81af0
a45ihBeTllbn8ZyYpb5qvO4gqSzaqJ/a3iOTWLYko4KtL86F0X5D1i87yg0yMOXwxVYRIYBx6hzt
aPg2D95dlaGmJf8H4t2PfjUku1y+EOQ8eRp49zpH1luOTxdfTPwMCnwqfp1FnFvpnyeCcZ+5mbXx
rQzej2C301P63GN7sS1nj0SubGKKC1yT6i1HzdqqddrMwE94B6qEesjJOTgdGA8jYEO6BOOmhTeT
wV4/SNqO3mHQRPxQgOgdXSNHycXykvYG8WNjJ7cvj8tHluzY6rezkbf03oz7S8Pfl1ZW8657RVQh
Wo1FIVxp42Rey710IieDmgZ3SRPy12Q9mfFHXmnZoSwSoW7aDOpWA8tL+r7Nh+sOu5tDirfzCfMM
JF5QET1xL/wow4zgtDj/8ko0ctO/q3JB5BrfU8HJmLx6Y4WAUcwKl5ELv8ft/QpQbwHmKf0sr4y8
rQO1BxPO8MJHG1b+G7lMTiZxyZeqXHq5ocX9+6eqbCyb/N+bQlV9pO9xLR85ea/Jg5HVrEjpgy11
WbrMnCNw32qAv6/cfKB0uNmTTZZN5G4Za/IkyyLGjjxql6J8vuXB0fP79QAmckfLIQclTsoj/UTF
6z5IupTkWYWKr8z4H/NhJWxSYNc2mc/I9ZV7L+wTlPbCUN3K5peiL84a+RM4rnSfxItB3qmytEyW
eRN0uN2EJHupIe/993eQ/GNtr/HJl0VP9k5k8XL05TwSOb4eC3DuPeWmmAjB45BM5zht4KybX115
IGZ90l1dPcqTDWmbx1jsajn3yzy4c4zMA0tZLY3lLpfqsq4sLZdxWbBs7926Uf7UJUrDO4xTI1+c
nRPififr8snjjCftWdYvBz+XhMsjZVA3clvymr65L+cX7E3zo7xdI1118GMW1yDsOroy8k75c1Fu
4vKqGpEEO7il0Kai8xaLiXyXyKosyXlLVc6zRS/4v2onGw/+6wBi/ij3L4+vlzfo8sz4rriNLzez
nOvpeTdvlxVk6dJKFt/X32z1Tav3O3i/Fmq1EaYYHzQE1tbyNSM/I7Ik1/3TvKWJXKrLXqAsLhN5
PZaqLMn1/nGrJSZ7CaQgrqOcyIbvdvWnee+2+m5PgXjhj+q27jCckM9sK3zpe4wIF06lLGHcUs6E
63/RNZfFyzy4EDzisn7hXV4aSTql3PjS9M0SWfTNoF9pWFJe7mh7zsmQLw/Km/qlKJ+rN3NlXbaX
z9nPNQFAjUjCdsmsEdKjc1y9qgh/6ap5l86JzeCpBexYomhdEXzzhqdkRFRMbTr1idfJCB6kdO6J
CwPunbvqieTq0aygd8yaPX3JzRxRXkN50jXfA3ZcVBvd7x+BIUe7oh69rRon4ZHM8aja1kM+whLU
DJ+gXpOWV/MU5RsnaOFKmkgwOxHhRuIkQrk8WLt9Vu2R6l9p4B13inzHvf/Dl9fJDEqsE4MqPFHQ
uRawAvl5lR/WZQLI5NfX9s0nVxb/1PzdPPnplvMue/jTepc9DIl3hQ0U9CiGfqJLJ7uV8tld6p7o
942EzgmLye+mqA/ixr7M/OPyd6vbFrpU0MqRMGvFS02unrlOHt/Kln1SNVieVfdywSQfwT8XowB0
ipUWr1qEcDpEkpEY3gBuroUwDVZ/HQ/hq5NfdUrJhS4+Ai50AO1+RgvI3EUNLn9545wG1UiRx7BO
vduaH5syutNq+8odvRsj71+wuiifhRiG3mTWF6uzHvxRfS11Us7i9byN6PofBkyCAQ46gKyjfADb
jxh2p6G/rQQKCmtN1wB7ytJNFgtGKXHGfat05/oZZxNrpwf0DNFibtnFXZCqiFlDp9imU1Gvohnd
9iEsZhCUzQHPYTQFLSw4+c4e+MQLNAE4z8KxNorif7S77ksQjuAL0gwADNZRI3E2onw9UTAC4Su0
2InA+wimekjkE44YDSIF0w0pPaIUtoEAn5oVOz/BigPA9nYqKVkdIjLBMIO/beKV2fjpNjeLb4rm
3ZpwxRgqt3u7VH5kyjhtM9Cy2xK2B3LmH7Fbxa2dwFxVFs4d8MCXcOqDgzMbayIE26bwP3V2de9m
MYB/yNupzVnF42StfzW8vL3ppnYGAg2oObZ2Tu3b2zTLv+GNdbSUvlwV4SiseLJuOyX5Hbp1+D9M
2qsDM/OkQo2HjIp2iU78WhtSEwGdsEQfkjhvXu4qk/DabMc73c8zqD5pQ+Qm3TJsI3LehKuqyO0D
Xm4nJe7tXTaq6A6glhOrJBE8F+6dVkIjBIyS966yTwLCFhpqGIYQpVBy43EoKvdsTZUJJAQcYtU8
ebNvbBwnQMfZ9R7jsZ3WqDxG97HVfQ5J+yfZqHwoPGDMM5qrCtzANclYc8ULKj53mn+dz3W+6wJU
TktjWE9hpJ7z2pq3ea8hYz6Ye9erXiDBwBQDyQZ73IRMB3jlCj+DYW8r+ZfOvcknoK962jYYqiFj
QUzvKZu0F0afjCrNVNvlDclkH5FtRH0JOueEmToFuoDWf7WH1F17ZnECVWRfVQZcBadMkFfuVyH+
SARewAqNOTbgoIymFM+uLtiHptaBDYHshWCoaipbpYy+oNg+4oRyyquuPoCXbFEDSm1yFZ5Wf0G4
9lvmWc021ewPJrqEc5N/c0ot/DoZ6ldYBfkj5hHxKbcKSGf44HLLaTcthnEr8i3IbA1nb47cxwHN
DKRy0cUwy10xBFfogCNMafFdKciwdXoR7Kfue+BE+V0yJN9cbThECMhuseggOdfaNxNgG90eHvVO
/Tpjy3LNmyIhgtANoLbNL8kIdQUSRL2tq+qzYEJvI6/GXBjyQo8gtjVxsyVd+DKjCgFQKD15RRpv
a9/8jBlPMcBDsZtneyCVEE+fg8GZVnOrXyHw+qy42M4USkT8tt+qzcNUvuaVFd5jF1avSrTEd0FT
E2yC4grDub5y3BpKmj180R2bm4QY8RRFuC0pzqvmhzaMywxirgAx2ka9dQoNdVrV+QDXMttojQ6Q
wB/TtQKz22t4Y4BJh9gG4LMXucS0zKp1WXrfMkJt2ThgUDvNV2mIGH2F00gbjFvHOSY2Y00t/eRF
fA37lZtjGTUptfKIP/GGSOmh0Il75hZCcUZyr7uICtfRDZ8/20Ij3a6cY8B13E7VIyRw/TXIV2Vf
fBry0N+YWBnshtRfNyknUtHS8xCj+FSzu00wfdSt/pM3AI5NIfqCReOiYIuaIbM9jLxIMckFtF5m
4cE1W3ulVTy1nWkYHLQF2aVQT5UPf530Uepsjaz5COgRPQXPGaAb62e3htFnxv697kfbovbjndu1
+DfN5blORZBcVTgJhXbtdtHBrMvxxhwVHxRTwxdi4ruUIaW/JgEwXdGfwbGjRkHRtA8V8Lw2jLAC
ACbWG0hARICeWnPOj20NPTAbuvxYmYwIbd0EJ6XxlAeAfiF3TMO+5aJO1TBc+2ULV58kMx4xRP+9
sj5EHdyAGDcz8ebnCexguKYEdpGuBL43OyZJ2dFsN673pWzJmeo1qaBADX4oQfuKssC8bo37fjCc
I2gylClqfTeaCX5TWLTmVhhcG7P+ZKkl+J8pSc4wSU/G9FI1pXKT6jO3S5heD4oCpyWL+yNJOWDS
Pf7viFtAStwTKMhXTtbDQOkzRCeQ9HMDx1ohOZN+4v14tmH/I9TBjZpPaIkbvKx0DQELw0keiC5v
ICFEe5UztkkML94bSfgca8VN7EJsBkIHHrUuZhRR9Gtd6e/mNj57aHhvOt/+yoh531QEa70IYVai
dxZAxhVpPRKhfnCt23q57ir3xlfhKhg1CDmQRWSr7PHeiizQ+Cm8IJxRDkaee+eTVpILHnkcz6ry
lELRQOBZU1eeb5trI/qkNoO7TV98HCq2ytylu1G4u0FNBgz0sVftct0r91WaRCcd+d9xMvYk5pIQ
qR6CR8bK1acrb+ARr1xcEQA/ruexeya7zQPqs6HCzKCsAgSzMu0Jukt7D30Gu4FCh285HLuUM5Tz
cqm9MT5rKhLIir+ty6thbLyHIAqGY22uiiibt7oNItMBTjlkkId9bzjESKUh5GmlQNBi2HKTjYZC
O+AbwxfqpGdeux6Q99+CQN3mOmhqqCHjFoAgr745euz0qVpNmU1vWhrx5eAtNaVBbFlBcqKpqidf
u3NmdNqGHnjFs+HNSEMbCHS3erU14MJsVXsUgR/LIhcFO9CKJnHbKiJp2Z2tHiuCMjmbyudpSJx9
YCAjradKjZlb82VG87OqjfnDCI0jaipOQy6URzU8R/h27WHbo3LnWl8mkBpjVp4HJUWECNGclTFm
8Lr64aPbhAccTqtjG2OfbIMG5CN3hE6tkNkPu6NnT0BvAzrMUYiiqXIXdvga0m8qsZUxtHJ+wByM
yHAaKuZqDlQI68j3+wNUXGRBtjq4qVUNLHSCodxb4bcyn69Gw/G35Gs5E5G2C4+FE8xcoP52ztRN
aTyCkkDqP7KUzdjyQcVyDdRpTQcTA1S+SmSCu4pHMEKtCl2RHvTFJrBQVbD6owdGc6Wiz+d54Y9s
Sr6ANIE1Qlziqs7bBx2w3g4NFAujIfdrmCUfcDSHeh0g+dc6bovwDBa0gWY9hs6njPEP6WgXSQck
7bdIdF5l1rWjPDtBiENvx9hhUs7KMA9Xg8hVTYq9awr6LQGebxpv0yJPwoeob85OMTtHBPfI2oct
8ie8lCu9SjeT5pD1HeA1dKskze50w4iPw9B9dCf8XitbW5cZFBYPE6A+nK57YACoGGNn7rbTHnWC
IZyBL0AaO0bKHTKNEN5svsWujneSI1ibcJFQOsHbr/HAFlsWYwZUZyz/NHKpDnCCzZ3yOR90OuqF
V5x1nLvyDOlz2zIfI94Ojnvkjf6Uze7GJkx1Vuu7ZAQdjkb56wzZ18+hpkRAgGCAx+vMvG7TMN7M
ZY8lZu/B4ig2dgcjpLC86TigXK02iEoF1RG6bLqNyHfOEbK4eVzVqMphFBBEKkoXhngD8fIzmuGu
G8eTRz+IXlW6n5upRXYFFZrKG+iEJ+peGaHDGK16GOPMvM/mDaAXEqHhwVPCL/lU3zRWUN+0+QSU
JKyV2zTQdnWZI1BVljctA2gggPlNgtslggoMTZA5jyf3Oct0EoSw7talDQsGqYOn0K42Ez2A0S8f
YgdJQQ0Vo75NN52B0EzoYy2egu1N83kbkJbcxEgVTpX2zZnxWSytmMGC46cACA18irN4z7Dhc1Vg
ldKBOYA/1yAcMDhrFw2ClTZXBw+bubEDSeDhl83xn3Sw6gOghVMe33WqIXroYOLdPHsBcHzlRASA
oMlD5RO2np1m9fDMC1RZgyMOt815wLzlxkuzx7FzXy3XGj4XrvepQjUWdkv6LYoVG314DbSNg/eG
wf2Vmjd1Yukf09r51IDsIUGqbdvATk9zjtpEDnNTaZthB0C8XQvHUvxCIc+Z2SOySdYmSzOkfAA7
xZHylAsjgkZF26SYsq0KgYGx2vzJDnHuUMcUcCnX0rZi7pwCiyUcw7f+2IU7m/5APRXlxgWYti6I
3WEI3ivGzWBAFa0M5H9KJLKRH4GDjfjDoKfaPnC86WDPMVZBYNdrG4GPCD+JFV4pA06Cqrtx0LVE
r+8eW4RkpzgDeZiUT24C5kuzsIF1QsAqsNhmNPOwOOv4nGEsNFaNi8FnT5cjdJLtQDQ0FezmepiA
lZctjz6coakl+Jy6V4laoVzVtdanjOFSHJDKL0Clra0am2UfCNvcY5zpqm0Gx8DCO5602FgPUAvi
pt9kAegx+sG3bYzmRMrggzdZmjQny5msHUojkK6zyYf8NaTo1c/2yjYZJfdus8+A26dZNh2mJr7P
bKdAdXA88lCDY/UjDqV1bnM/A3A9wq6zsalzyrq/j2E9WkJbM3SwwFZr0GmqZ8WYXLc8cNyBqMTx
9g9ySzuFGGcJn4iPamzwmuejhXwJ0jMOGn+NG/qnusDXqPnoRg+h2X7E3hcCb5AU2L/vMDq0j1yN
OsBJ0kcvwwu4eKY7w1weAVh1FQ80MkJGAWPADb2PYQmhgbz3PWJC9h5EWb53cBeytDjB2wBilTZr
2i1YXeB0iNwjbaLjuhVsJyf8kXIu10iDevsySr5Hg/2V/P1eHOIxtrtniyjXyrfTp3ociIZN7cHC
d8PLYvyK/bzeDN1n3W9gIXtXkbcLLKPbJFVrnX9UKGCcfD/gHzjug84QZIXKVrkzYV4jky7kB7ik
EKN3jCsQsmzCm65w5pU1Qq8jMAwGD23ZSu+eZr37jJWEjryDg2TUXN+oMDLICBQOUZC82SZdmu+8
2niMsSxbIeyLGlgrYhDTbVehKdZoBioPFeSH3NCCrdPFyJZq7QWU/j9s8X/AFnucvf8LWowqGhpi
r+2/ih//Whdpl32N/oYzvqz/E2bs2H/BnkIuyQTdryNajNryT5ix4/wFxhibPtUwbA/0E6D/nzBj
w/3L80zPcz1YAaRpbRb9EmJ2/3JVz8BB3bUtR9dZ9AsE/ZNo0Lyr/421we7fgozhBKr4kBuapaMF
jRQz//wtyBh9i0QLp1E9KJ7OAHyVBT+s+QwDY6fi86NlA5DaeBO7CFFo3y0CSE3/iCoRmKxvOk7U
jQp3BwJVIFSFhruhPKgRnnyfNZ7WNrp7c5r/wJJANOMPR2vYAhLN6dE9KSr9BhKN+r2N7Ak9GWVU
T1roIjGJmYPqMDoj+IDPI871CbIm2coi7pepDw5ZSoxFJ7c/VEr7VYfy1Jv6gX7nNgCQi4H5dVS4
u8Gwj5NproaB7wY+u10O7/LWMb4LQfOE4WHow1++qcBBIjS6DvLyTmyOKBSRJObRIqmHnVkVr6IN
fLtVW8bwGYEOWt4BoRkQmQqbhhIUdMS5rlwgzGKWaCI2WZXaXhyBWw47sakB1bjG7bZq+Wqy9V8H
VZloI3BM4gDlAVfDrlCtre0wzObAIzYXVPSTkeT3EdFqChKEHmOnCIc1yhXlZvDXPk4kepagbZZs
I1e9FW3CzN7W1r4KWZXFJvDdoGQV0RTnV59R5QQzym1vTcxT9S5bM+BcV7zUxNpm5B3UzH+2mwpQ
GNuIcKWsQhTuYewIPEmF6gUK27i+bYbMuxab0wkA9s3BNBDzocoI4b6iddEiiCR2O7SohsFahzey
xofPas4mcmyskcAmJfyzkcfFzivNoSd++atif42CMhhObfIzhqQci0yEq8UvWFH1a4P6lo4ls/wD
bMcs8RgBiS5Oj/jvYufiP5hgPKsci3mxL06hL8osa1AoQuMvTj6oHNpk5B9N9EmwXmdEnyKGpAfq
Hr9gwjE8Gvq4sin3xV2sf4AVu8E6aa22pwj5IXIGW1EVjQU2uMBEZkIWGE2KVUVvyoR63cUZchb5
Wcz3UeDoheD1/ByxD7HdJul3EVGWhM2JTaA1svYQIc1RwBBHZeva+teqLiDuKgadj0VShCqMT1ks
q8Rmt6XJP2NriYkiXaS1j2ra79ClQfKE60zTId3Z3hfNULYJoEEYerveQ2Mg7ouXDAdzj6GLiaZg
xoi8La/0IFirRrh56Rli1V3yQPjogxcojB2N8jlpMhEIxXLDuPMzFMNKm44HGoK5axGRd5Acda6r
WlvPKJ61MQ5IoX7djVG3yd0OYR7Csi2Kp7rrfkjyz3qDVhYp52qNasrEfxpega0jdIGfvR3wwCha
iNOhsaUrx32GqPHQ3qdqSWe/2XYiDZEYt7zEgrV8Zf3vG/ofvqG6QV70zdv93/g5N9+Hf11/H6PX
4m8Unctqvyk6Bmwb07YMz1Ah1IgP5C+KjgoRxzJgqqkoQTriK/j72+mIleDzsJaD9LW+UHQM7S8+
nJoNxYyvrq6Z/5WJgevBA3r78VQ9D9owAyfTsjTbs8x3H08eCVDVQR5fNeRiAnRXERwru3mfpONV
7KLfRqAaAG2ok+tZ28htr0IHqqOSoalE+IbXpPVqZqGyNayrYqhH9HPs4TIR4oYnH1oQbMnpOdNA
bRulUp28vILhIou56/Ua6lPMxeWoviyX1cThQVDkC0HgNwqBziqNChBYN1zcTWKB39KaBpyWLJZo
0+Ae/s0VoJMFWu0I+MlSRaCWPramhCtpgLIgrQsJBJCg63Y26ZZmDnbsAv200MGXqix5GrK4xNsP
EggbCOSOIWC8y8TqkCbuTOss0csSoSsnEro7KJayw6b0Ss4qfTTUEFlE86cXyYk+R9AY+aU+oVwU
SFrhfeX3sHtXZm/yTZJFB1LeMRkfrLJGwNwQWL6LeY1ZcrZFNUbPALaT8qMmcTGcA6ixZG2cfjNZ
Sjwi9l9s0hBgneX7Igjyrc2mOwXF0g0oADpHHkrXYXdLxiHYTU2/d4nyrvARZITaRe0+HfsPWPDu
Nb9WD5qbfeigScLYr28GLbHwomCgXMbBHfGfqq3PMyK4kEooEQIv9r2mvfhJsnUMBdG7wex3wKxx
i0O5GwwKWkIGEU4BL5KONfLaxHb1lM7YQszXuW5+lNcvmOdolzQmiZY7s6DboCERBlsBNTP6VBM2
Zar9ncEcEAWspE/cz91JlrzfpWWeUQ4YZCx12WapLuvJeaqHuCyfuX5bTx1sk98b/A+beb9YbjbQ
Q9JAsnhZTvJiRvR62aclD26pL/v77+fVpWetkxyZP7munGS1+vPUvJuHjiPeO5a3g6/3bleXU/Du
NL2rjjl0JbWDPSJXDget3NeNf0KyOz9FArgoJ/nvaiKRFUtdLq5zgXiU68gll0bLmmY040MEmSnU
Sbz8abPv5i27x++SbOS7xbK6tFmOJm8rVBWwPdjIJnLBn9ot21OCztvVwDiWWcuqy7zlvy3zkka/
rW174g4XaBOMbZ5ABQY7WHICC8ykbIpa3XYar0iczTpkMt4VdTcqT8oU3MadppExqRp1q2roaCIH
GKzlNpatvavKbSXYdPFQiJ15PGwghMXOkaM3Dy1mxbLNn9aT8y4ryzbyQC5bWOrL2u/m4RamH5Na
LYgvhz0ivM/mdsjgMLQ2bAYs00FYyXqU2hh3vy9aE6i5NBWv0feLyu6QGdFegrgiqfkx5SRmIS7S
ffyNeK3lJ+FNo0A2/UdwbAehdjclFr7YwGoXbK0E2DZaJCwmlLrbzZBh5TzZTpasZoSkttTlyktV
tpETidOVpRARrJWX6xaK35ydLK/6kyzJiVV4hJDcGQncZUGLaCLQVvI0GtJsvKHfTv40r03AEME8
7cQ5WaDGunhO5bwLyFgugSF0KM1e25PY9UQ228TO0IXFqeXRzfvGl/Xk3AtkuZ1Rz9XT8BBn9B/k
pOt9jr4M+nUbOhKc/HMSCScAiVuXC7REQRG+LD6p9dgfVcE+kRNdspTyGJ9uskGfR3GqjAZuQNkY
yilQK4iiLqIopoaHiAOGDuksXn+Yor6dyHlhYX1V8xHcf6TPp9Hx51MvJrnF/0XS/tgEZXtKGugF
shQTd+3NojxOnWudBjHRQJXs7c4+hWo24LDX6/UuMOeHWgCiEbrAoF7cNfL6TgKMnfozN4yc2cl7
xxKMgvQ8pyQc1r6hY5yWk6fEkgWXXHkm5InxTfdgarmz92fVPHmdhzybKIUWkBlZmuyuIECHkkyG
aci8NjxeD/ps0tOgBwiwXTDiEOpGV9pUwf9M2MHoY7OxRhgOjxJsaBnIeNWl46wti2zeFj5qsI2Q
myVbpLZb9L4KMDyRd0qBqDA8V/DFdR1iBTmC9qMibJvo1Zmy9yaxuLIuobiXmbIul8gJyjD080o9
1ddGMfqrS31Z/qbRgu9NwcLsdL29vmxypme48fy4QQrFeARSku1GpZ3nterwOiFr/HMyAnfyy8E4
gJ23MTInL8VyOcEO9GepMWIUdmRdrrm0aRWVJe+aL21quyIYgZAcTuQQC+RkxnOPD7+oc5fBJClF
d/ePyyebRFJRuPHmXRvZ+v9jnmxy2YtcBaOrb4EX4I/4+3Bkafmr/ThYYP0zby3/lDxby999V5V/
NFH21nzfiq/QMtHER2ipBuIL4osvCqbvO6MebW5Y8Wkp5NdsaShLo5PyXVvWWRZfNhuhLXV4N9Np
xFl9t1vZ5h/ngXdB+Sc1djYsH4IhoHLlpA1qNvW+KOu5ov1s9H5xY1lcyn9e/maj75u+qV+Kb7Y9
6iNPHZSEy6b/bblsOkdFcWy0b2/28efin/e0HHQyaR8ISgLGEyfjzTaWJm82IRu9r8uZb1a/LH+z
KZSkzQZYK443+ptJ+ruaoSdtkg8hz0aLZf6yAhIZPqSd9HmZ5ZutDngjRTNPFuWSLnW1yy7I6EH/
QVSPrir8JyYjdJbTLCZJbEJLlkU5Uy5GgpvR8NJSlqAyahtAM0gyLYvtTgyW5fI3m9PzrDnpQwka
WRbl8sueZD2u5w9z6eEj0HUeYCtxSHJ1WXqzzeWQlsVc7gdFgzukAVXc9rX+UT4ryxMhq2aAYPPh
8lzYfYyF0NJKzUoUcyN6IXxO8cGU2N5Q9oAkwneZuAhnrT3UGNbOCFYT8wCtPcVF+3OC2hPUPFnP
5sRS17Lofa87KzqNpMX5qIlnxhTdM3SGSy7or2o27uL4ZLluvp+UriF8HD7T2SGCMBGxc5vu+9SZ
33w+5CmiOuhwBRtLewxwGT5h9fAZkG92jppJ27Wa+RxOpofsFLdtwmYK7+y1BhrG4t/J4fsykSP8
OapD9H34zChdjttdh5hPEtDBFZLNOHqVR7t11klFTlxRuz0OWk8p/8WyxnMjUo8I8524d7Q6S7eu
jX6ZYm3iOrldxq4yFCFHsdloDdvKJrTqDb12+l/ATrqG/seAneohQPPPgjoiYHd4yUi8RvX3v8fs
5Jq/8l3qX7amIR1FtO5trkv/CxUA28DsCeE9VJYIyv2S1LH+IrqnITrrGJp0JP2d6zL1vwirkSIz
DIc4Gwpd/02uyzL+Hq4zEXZiSzapOFVFaeK9uJUJRCuoXGc+CHhTEtnXiGhskfBWnqqr9ODYYKp3
lUPUbQttovvQvpivwYf2I/owQJ3JJ6OIxUjJUT615bnz9wSv0SxEktcSpgcHL94IXxwYIk9JS/Yc
QawHVP43+i5/MYR/zhY7jMzfhE/at+rsbZyjt7Hi/yQkJkKOb0SDLv+R1KBnER3l552SVe3rsNQy
d4Zy53xkwPoQEo+sXOMuHszXru5+KIqCKmQSfbEi7eHNDfGH/JzpcRX/be8iIuoQC3WIz77be5H5
YxUHBjLIT95wVn8UD/Ut0hrqc7vLfoT0PP1V98N5NB8KwK/n0Fsnj8rOvfYeXWc93+K3Zd5rKDxe
gcR7yW7mY3KfIA97E9Wr4R6J+mYb3UwvLl1+PIseHcys4w3M7NfiY3hl3Kno335HdAeHbG/+mHxP
sAC7M78AaUWhEKvL/8femWU3rl1btkXwQF38omRNUSIlUT8YUkiBuq7R+pwMv3Ta1x5+HcgfXkXE
lUSC4Dln773WXHzPsSdZwrDJB7OHj+ZW3EY0OMqWWAaivQzLVVYbBbHUPiLAEW91BxKhffEb9Lyy
YaRiQieDK4wL2W1fGqK5HWnfBeZOcYuP6oZAMv6VXnk5/vxW/qbl80xrLTkSAY7aS7bHz8jcTIfh
nKKG8dOfZQMX1l0XD6VcVtu/5X3TOb0Fi0LYisx1vtB6DSDb3eKLMNRZdYVt+zGaLjGG7c0sbIh+
skw6gR1dcehat7AL8vSykIHqRMdId1rzWl2yn0gF0GMLx+qqBeszVIvyrZiuxCBWBKkz4jss7wB0
/SlzCGTRfgNRN466vmVlzSKvTJ2IBCcmpMho4GBGaIXsTLX15Z0QAkU5rhI7kuSV4kUVfWTjxqX9
mPb6V/UUnvvqJL9M6D0xY1SbJHJisluek0A44a05RTtQatGTvkfDs7h67pB7RHbvrjHR2tjxBdjt
79SDlDgArEUXY09fPRzm0Y/pWRM47oRMfbwaUvm1j4/mXsV8MznwEVMPZvl+DVSfLYlkJkZdpa3d
pe/wiJ1aP67vHVuHW5xDJ/+Ij/JRibi0Xe2S94ECqNCYstlpYBwAuxCYDkf/7cHNVEHhuPlPe0FC
Np9gp6tn8S6PnvYcbQ2mp8hBCGiRnQli33XkSiD+6x3DONDukjfp57BtneIsP0u1bd6iL/00dPue
mfBbeDMva2Jza6Ob7V3kjspWPxXnaUsxWCgH49Kxh+devSm/Jr+snXTTbPJ3y33E6xCq5aRH68mC
3m5XQ2CQiur1TsGnw85/xhNeiWEvp1fCjpszVtNzl/tIr0U4GChjs930DhLDuBC+gapOBlLj5l7/
qW8SN8fq5Vmxs3od0lDfumg7RtfxERi+znx92j4Kelv/1TrL4wUSGugZ2zGFK8CFtKUpSI/LJqw3
jENbpz0VDDG3MaEGjoTe6Kb0LhzlcfRC0Rl0dyQJgISi7/wWe3j97ijn80C2l838xDFBDxZwZtv0
1n8s7mbZxDdOTgJjBuTUZwO+Sm9r1/Cz+y10u4Fh93Ect8sbOQ8e6E7rMqDjgogcgMoWkTUHc+R0
sm2eleFmXcZjf493qW4b9+VZfBNdQM/IsJ6lczv9L4vzX9UL5kP+gQkGaqhE1ojGzOqftRZkRqPB
0+Vm08GEKcmdwTjwZiad+9+X4X9bhB+/RrNkwxLZ7GT9L1OpthWWQQylZqNJxEbwK6xl3i7R/LN2
CfkzwGrFtWGL/8dZ4D8s/TKoz7+u/aakAo0EiqcaJnM56V9fnRI1qj5bXbeRhAfXLQk9jc71pp6j
1i51RfiQtM7OOaKH9WsaWaormZ+VMpVuiBByNASdSJvlWoXhuFlNUrfznLHsoCE+ThTxkA3zeY7Q
QZNp2vk0nTAhiInqQfg1/VYm6WkFVWRnTXfqZ5aMfMV/Xql7nC3puVyV5hEzS3hcauwy3Q+brnuV
60FDAJ2gtRUHC3dPxSDOXJ/7AqEcd7khRMuDbA2pqrr1mjG8RFonH628BK1bo9fL6MkAnqu3JGAf
ZqOkHorYyEKxvluEXUca2tPC8HPt10ASW1MilG+JBAGaRTeYqJCm34lFJgWKuG4NNKG+/oiLUVGB
CnoINL9tndpCrz+hSOeoMT4lJS+Bt71nOTCJ6el8BuTCrhLxsSCbe5NrSMkEGtWE2CS/h7bPTvKE
PS6pxBcm9uoxGemflKtO/JcsYzTTBI73y0Zr2oueJ5lDNqtPBwe7H/F3PEnzt3yNpZA1tYxnl1su
tKO8r1wtAvEpCyt62AbM7SyWviCDsVBS0Tj2nXFMsXu4tBDZ+Az1vLQK7TtB/ZqsWT0RfKLmMhE2
xGVsxlEm16/XCJXsCBOY0ielEn5ZMs+s1NarBjmO50uUZfHdVmq40Wqd/WyVz+nYH2MQgk5PWKcv
J/or2ZorGDI2CqCJiMg5JIzoDaVWXe1V11+0NXoRa9L9MukkohcWFu1Jmr+bWXtea0EJwNy9zXr9
Ws/5Z3xG5FR43dw9z3H5kobRVU66b7jzGE24gVd1IIu+e3t8rU6eNCWkriXQjLVCcSNic11NFHiJ
mboBXzSV0AO1FXmErEKdlnH2FWmqEOAdneJau9EXPQrURYSlPhJL5F1FSzMQclXYtMDU0hFLlYKp
jrHhRKxxQYDvBAy4jkxfmH8Q+7voRa5zLX+HxrKblrJl4SPwXswCIRsWFBDY0UhfRCkF1XhhZ+hP
I+/AQu5uztXJ16O01G5NfsgwvdRq7fR1zPPI3HrIIfuBrAe2/3jPxFDw5/zHyiPfwDGixJo7lYbX
rjkB981GfdJJYijorY/ENRDKhJehwQM8OJqEYHQ24CFtB/zrZBI5ofShjYJjtCI5oisOnJ8US9n8
so4ayJnxZnbTAdEpXCjRV+vEeVgVOpK3O45o45zo+8Jo9T2xPWqQFMV5iTVSR6LQkD1c6Wwa7aAc
QmEwB5s021Vx0wqWltarIS1CjRFuKTVbDCI0Roph02W46RCYzsO+bNpnoYrCgKihyJ2ztHUqLZZ2
UbdKuwdlH/2W2RHZKkfQDsedNKDbzcI5xCNReqYkggiuEt/oBHn350FfZBovScuZTbb6OGh68yns
xxKSs9a5KbNpOoQQn6ZYzMD8TNnO0D/T7GHx/vNXifkGh6ncYWnBIfb4n7TYyv7+1Sj/4hOR7let
JDkqkkTUNySuRjBX7LjPWT5nKydDepB/mkgW6OiOifcE+RBGx3l9JouE4yJHgHpjut2xAp1iJ8GI
lZCb9y7f1o18T2uPrItjfpyP0mdOMOIeDKZuuRY8OJu1O7svL3z2m8McO/PvNpA84OLFQTmZd7u6
PEJq78ix1HP82R1UfwaeYpNs9lXsObKLNkNb+Z33SH83991LvFFxmNm0xhvzbNQBmGpW+uIB/+JC
oZpyJ9UlMto4iU8YTUDyRZnbwuEErQXGHSuEsZUuJv5kdIt2e5fAmxoHiTUBwyoHREdPbe3LfDK/
zW3zk4z3GA1y6sJHVwe+cfwNnlp7nQ7y4OBiFyynzDj1OBm58icrMF6rKwf56Mm051cjMALxnARG
C9Dexc5pXZTf+ceaBqVjfq0fhLIZQdN5FUG8KYh0js3M1l2YGRupoVTxH2r9XRXtEFlhsXDM9GTg
PNECXdojTYxkf5k2MxxPTleTp3R7Sd1qKS/HI2vxISg8QhpjLUV0zBCka+y6QYppPywjqi14k/6k
Sajx3ezSsDbtC29ilODHAtMaFgT2E4eIR3jLHdew9qK3vA/IL+RwejJ55oixt+Bi23e5DhTcs5NT
LQ66gBwiObiiswx0bMsDQgKazhiwbM30zcbW3emda5zx+VoC5HetAmnOMfXDPPjy5KQ0mUZvEewe
hZmXXCquFqfLHyCWSrtvv2Ce8vY0NmxTMQP9bednS99l+M+ijV4+T+N2tu7CiSXMOhEEp9+xz40b
botC2HKJH0jT6MU4qd8j2MDMoyQj7qt9OBIRknFmNK9A8JBApicz2evfwPIu62tINqLd3Vvc6uVz
f8Wexe+OPjj6vpeHejt+U5OVwOF/FD856cficyBkgzyrt+mWzID1HevExybz+mpjku0DmfRW++1L
TKnV2+adT4DyVVCspS40b7TuFuR3bvDbg5rpaqfshtaTNwr6pZ56Vu0h8X8bDTuaNgTg9Duerzgc
ZYJgOHZzqYlXIhjGvuKbw1RtNEFzQzayRFteJj96JIpDeschDufTNA/RY2rpoZ/jIhoUkqesdbSD
1HjGPtyReDOY1DW8Uz4/g6AO3iDIrOHrkL1Ga0BWvJ4RqbsXvtTSS54jacMkQbOChoPYiVBFjB2r
XczHeTseMsSukc+di64Q2WiATiXz5x2jvWMauZxs8u/FctJ30ToQOg9p2EA8AV3WFqGsfLWNTROa
NFPOJpFtvHNfMV0DXIpQtgVAtUEu/zV80cveoLDtDvGmRONputl7HvS6w2GAAoyh5CtWiOzcByH8
TmI+MSeMJJSSeGMLpjOZ3CIEqnvEuVGQl+56BMrHzc7SjIPjowXXz7BNc+ILFXm5y7LrGHDKs66m
5QxvCGyVOTAdWPWO9I4YIKCNGdDMuRfwN9g+tvkx8ZVbSV/BMw57WGfry1R48xN2kOYpv1DP3Hs/
fQA4yHdjGYvc2kVJYnxDDI82xQmK6Pv4juX9g9dwodI1CT3fEZpKwmPNq85JE/VIAq/c+YwEYWmZ
v/l42cVT+Ixso3+k2lECTi5lef/cnYV7s9de6Mf37yaIWvsj3nZ7/MYex4RLOJPEQLFNgspLuvhm
gG463Fq+9SV7xStbaP+EzFg6zH51ik7tr1WxF7StxyxxrDNJoCrHrVv9NbjakRVWvSqn5Jbto40q
78izUxcvXGz5Icbc5Nmh7re1+KRf1KPxUr0iU+aACW6E0K6Qu07btN+UBjENlXYrvRvdbj1T0p3Y
YWiFUCMmXxBPe9m2Ig9nb2e4xoBbySkKtw53XPfCxVu1x+1Zg4l9R+ipKNwG5knrnVbyDSEYww1B
qLPk8z6Fsc9rqQi6mg+VuiWSkSIVs1E4+OWRtsqEtLc6UFVK313zxanCatyqP6iX+CrYimlLvnmR
A+sFYxLDcxxXMGqhAquJgxJrsNttLLu4teZDApXDM61Tc2qRzKunBpoHn8rfI0SFLbdd9Lb+Kk5/
ljnVi3bFB92ViczdjyLacCyyvOWpCGjBX6IE+OIXltnUvETTMfnAbTUxzm53BCCm/d5EwJzrRxb/
AfY1kRbTdZC404Xf9tgEpuFV6RPrj7WQoGRds934snjxL+lNsFwqgumY3+lAKO/SmQbIqNjSOd+u
fnPBU0KsWHGJPtiXWAwU5dNCkHwcz9Vz0tnarx6/vlO8QRw2LRdbESZ5yuaUrYz1EXsY+zBRHPlt
rm+RySncQddmPYw+8C18idXunn48BgNnQOPLZX4nOFlI6IY5/Vbhjk2hfWBw9gg2DD8iWOSAPCSv
/mpu1UcVHtTXOnlOn8x6b2kbbZPeHwdPwScTHGM8yr/Ehb6Z7VLIcJuVjeJN2uDXCVBso+inIbIR
g35LeTockwx2c9DI/vBjQuPG86S5UWOLGMru5ou4nsIXZj9eeB9+MKjWnAKuJGA/htitywclOole
cYOMGD5VF9WJnusDcK/sE5xM81vxh4+a/sbvZVd8ysqlSJyOom7lso/7CT8nh/AX9rzkAt3gaRQD
jUTSHRGUH+rgNjdWdfyDJT+V3tgJVdsLA/WHY2pjvmIAxX1knWkofSq++MMfJC2YIiyL+BNddQ7C
1CbpCi91eIVjVO41wpdtLfbj/FL8KCunWK/40VCLZ5fV2meSz6SohH9xisAUPI36NmRbXMQPlXZL
rn6Nq0hxItpq9L6iZG8zNijVq7pH7qWdUNgieoBWgZYfYzqyN7tJWgp1zwC73aEoROwo2+qRfOL8
ncjM8Ngqv7v2Vxu77ROvCXM1Zv9wG/1whinPLYeEC2ToMHJI46t2Ru+RGWZlTn1PB864tvoT8jYS
15RRftiYJQGcEnJ8HQ/jt/Fr+gh17PLO+tX8UDVanVu1Tvi7gwbORoPv09zRS9beotlmzxJLRwqM
3Xpc3OJQBAWnS3fS7emUccxoa9gwQSX40ujWUM/s5pR4q0g+rK9+i1uOiEnQYiTeq8dmQ8OP5aXx
olN+L7dpEM9O9zXUHhO2+NrsyfLKwYIckzMRNCfT3IvB/DP+mCfuSiFyiut6jI/lL+sanftjAZnm
y9omr+RPcBdgFX+dF38pf0vr06IRVEI8n7Ok2xL2GpnFvwwTd6Q/W5QyBHtyo8PpmRPGuKMZyQ55
KuJ+lVWu89xo0W6lio01Q9xPUS6RT/z4B0nsj2PRC4GINd/rc3ZbIHkSniAe/vx/f776823GFLGQ
Z1nHojxIe8K+JaD1j/8R5xsy2+Upj/rNRIr9pRMJYNJmxVVM0U5i1pm+6VTXhInh4d9RKKqiOShq
HR8twdp2bDqGlp7B/vDBLrD0FaD3XM3ILokV73XN5LlZPZ1btRDBgLCDrIZo2WHZqLg6a7R+Iz7/
QcNxPOhA7uWUE5VgEDy0iF4HVwTHjkgzytJ4yWEceX3a3wnnjr1m6KYXCb56UpS538h02FGCh8Aj
dMNtQtChJFK9dJ1iulVofsqxysYl1BA74ODkbeRGbS67cDZab8pbmuZyWPhKMsevSeJrDf5eITUk
H38prn4lbP1GQx/RlGyFFfbg54bTkYlvwrKInSEVm2JthjcEdIE8Pfb1OltppJjTPk7zixAC4RhF
MDpxp9x1dR0xmda7dADzVS50MrGwPNdAvM3a2BtsTmHc7Efsg9Ka4wVpOCFPVXjJE/SBStbtermk
WT9TPqesf92q+XnmY3uFTGhU24zYFkN+6msxd2V1pSWOichbEjzm1sKhAvr+NpqsW1wgJE2TwY9H
c9cZ0SGs53c9K+XtOBEHC+D5KUw/86FtdwzAf9Qa94Y2mnhylzQNxJDMeBog6aDmd3x1HAAyuKer
WeNIXnuoZOH8vEaXoiy1d8j9nUCg+Sz2d1yWtJcnl1Dia6P9loS6xaOZv45xzr7aEFc7tdbvpjT2
UjcziRZCOico50NQQR7oEG+STYHSd30Tehxj/awkdiPGv9eQKMyWasjE2B1PY7whp8gnDvfW4GIl
+FmAgyXA6CeFmwlDNL0tj18my1SnElgiKyzoQOeIvlbLI4HYVyVLINuMPKkuljfk9cHCVqxgzVT8
skQBAFTdD+vb1AhvSNlPOOK80VLoNkKO6QGQ/v17i1T7LZokBdUs1hP1O/20xMD/POfmOdfFBhCD
eO1F9b2cs81AOubgCBjIRPgqHK4tIhqmGA57xDN48HS6t0qbdnFBQVyXHFGVqr+VDfzhUoUAbUzW
VzsTnBl+qTpH42Qc4BxwYK4LJggANyz1buXSO0gSLG1M57se4kM2LYdqHPyopmSQY0YoaZNAF8vz
gGF/tH2ONYZKcMsfqASipaWEYqYTbbkxLtZivArpRNlktJynxXtWT1/pzE5jgsNeLPpBRb/Vkh7l
7gBjKR2RWqU3VHhIKBSWlFykWo67vHLjZPX6Qlm8ZpHJY04ajEdlou9GiQ3AiK4DUSKBoQQjdWna
j9DIBBFwyeB3HUQQIXno9D81lIF0n/CBm32/lXMlA1iAZzLHrOkoI30LIVLKbdfQ0UuYILJEesqC
GaoNyXZQmLdFQ302rfJC3NlNapZHm2yBJtQRpSb1z9bUgTITp1uh9qmdyDqVDKGHNkEkWJZ7qG8V
42TRiDY1jI5IF3yQmxeFS8vdKZdEBXCkRaj4MCAOb2lF7lKYM4thDS8OVvOqQI+n7k/vBL0wvkoB
pGHyc9LIvI5TeliJHg1lNfPNUgwqGB32TBy1pwnEmKbZIp9r5oCCWI2YwBLdzqHWZkQK27gBMSoD
hpdy6xM1vwHArLjNiBiTkfcKm05rLzPEMzVrTjVthr4Pf2JddZVxeIMT+Ac6jk0rT1OvXhisiUSR
duPO7OSPmOTroe7vor4nFOPEXGNTGw03QN/9kO95a4rOFbuGA355rBYcD1ERHZ3nytS2RdO8iJZ5
muuWZGISgpNenLZF237XAKsW8TOK8OHQlRdsM4EcIJCeS32T3zPB7zKmv60WH/MKfAWzBA48lDjL
/VMnXIZkHQ72Xdw45UifVBHkQz/QFWmFR61qTs8JMW12liYXsX1w/DTs/g1j37l6BPNZL1GbFj7h
M2ysWb3punWLJnsXpq24r1qYZKmYP89jf4cf3dhNQU5BJEcUy5yJoOFfKkH4nEfgcDGWtbHcI504
T7OFr80akGcSUWZLUAYE4oFzDEWOqvFHHbzFJgSfAcYAjx32dM5RueFWVnGr5om/qmmrtdO4z+Po
Jhoz1tHRyTpNCpopJwDwYY0VRznoWM1s3cR40o/KSVqBRYwEc/6JYFzznaaV6ydZl3spWoUtqK1L
YXIGRf91m2aSswe9f5kVOrjhZFwG7lNnUVngZStQ1C5zzSGnbmLWGqkPkIWhBV1YQ1RTUFfVG0UR
gqSm0afkluQkUrmFBrEfzeRF4PW/kphKWlH2jmY+ZieGvNKykUklcJ/SmsStOop70YK0IysFLeRU
YZ1q1QQzAIW90bUUmCE0lwT97TZNqTuIhnPEKE38sBzHc4Yic0xNw9UnyHCRTLDNOkk+GemcwGgA
IW+mNCQSUc0sokIA7jhVnW1XkRCDytyqKamApiAJdjwAnSrJbdfX2Z1QbEBCBJq3yp3Tibz/erj6
SkxdBqlEd8JUeFrUvthqNU7s1gRCN8AybMhQCdJJ/j01I23cvHOm6yhgBTZ1YPBLSunQDcdOjhMm
u7G3AgZdzP6lK7BHCn27JZppkxsJPYhWuxAtmUDXG7YJdMiMS+QkoXGo9VBw64jNhqFVnicvzdLx
iem0N3muNUfMinsWijeiG5dA0zUGddYb2dA0+sbZJ1k1BNtF1uoY6e+wHug6pAKKMxJl1aI0bEk1
II7l+Jcl+R3dMTwwnZ6A+ehZa3L+vArCPq7XFxJ8VE66KhQ6OPecANTpapYV0DBT+iZioD0SSxzQ
xwd/g3HLH8P+Oeq2VW586XIiul2p76Ji+Z1WUexjyjOhP+hOpareMNNfw1QQ0XKOZWK/ATrOfKqN
5pfRNOxsOrdE3IWF2xPA6GboA7PGkYlFdkpZuoXiEB3GgUJBRR1RhcNIhkzyQh764DOgedBaUAU1
jLKzEQnEA3UZWu7MRGOZ6GtEvXGUFU4GLGxHQyTpcLDgunaV05OzFCTleB6VR0Isc/l4UAIoiequ
KyZ19+erv/xxzisCmCoK1yb7SpgMeZLSoJ43439++PN3ZrtYXiJGH3/EdX8empFPAAuW5BU1p7ZQ
ku/iUCm7Ti9/AZLrYDsRhT2KAmilJup3WjzS4YsJ2o0kCtmHhdCdR2zBiU5PM6dye0j6xyiqtipd
Jy1Hup81+f88DEt9EQqFLEpL0HddurSlLWuVgWxe0f/+UEJl2fV3S5qNnfCPhwR5AeC4Zps+zAL5
46HASLTTGgJFDU18LiaTrpiilU9iOMnBOGjZIW8yNfgz7f7/rt7/TSSoygpqgn8IA/7N1XuOk3/1
8/79G/5HG2iKf9OkB3GCM4omWUgg/uHnNdW/mRIMf9WickPn9wjI/L/6QOlvloFsEBSGofOfh/Dg
/7EwFIy8xJWR3SX9URX+hX3x31gY6l8VDIYFUQLphCEpSCj+LXAvnIRojAE5bnGPumgcFrAIM4cp
rcPrEWlfykCEuvlljtJzbVFy5JaaAcQ03xuLnommqphtpggUnTpuCXqya9K6XEtJVz8zx6e8KjSK
kzncVQYaxBIxmWa1l1oCWMvJ6iGZKWSoiUxdgY56URJb2zU9Vb0MQQ4Dq61xAM7E2DNKE1ratayC
fFmhFsHIcdZOxs47yN4/vXv/SdbxHy6JLHLNuSpkJZJ++a+iDmswyfWYLHW7Coa1AWSp0IYCh1gn
4LAEgWWXxnrc1aE3r8pJjOKNvGYfgqQj363pDy280r6mYzNYJa8mOlg1WU5daoEpqHTffKTHR5b+
vhh6vf3vz13i7furJOURnShhINcZbOuq8lDK/BMuJIxlOG5D0mzDKHwvmhCBmVJcilkXKRysKlhW
6VxObyUuNmepOag3RjNt1dZ8q1JhokCJSIGNcv2hwGBbqGRPh/s0wN7U51SyU0Nz5S6hCmm+xhoF
uCKzUVZmxAQjhgao5XuFo7ddYP+U5PVCc4RuidD+FBoH8Trs9+Sco+uq5v0yRm/AnI4ZPl64T+a7
PEY3A7KWQxLqVlw5ZtKLk1ii97r5FGGpsrt6GIj8y24gS8dw3QijvC0EdpjEpM8qdN6oUhcq1uxm
CRLMVSXlHY1YrI+/FgxojUn3nO+DKXfmVNJ6HeoatjyQynr/TQwYPTfmfSZVwhYcNR0eudjkqv7W
TJTOUtcMNNA5tQuvNRFQDjKOXz2RAejgeu0cP5LXZRj/4sjBqA9jdrlBPNAYRGIWQ7fTiBrh4Hct
QZQ5LahCp+eHMHVvnGRQLxwQfkWUXLY8MX9J6XJZwHyz5TqPHIKzWf00461Ek8QOm/4p0VD/iTU4
whapV1Z0+wxRSpSn93XVPSvMY7tqH2wLlfY3hJQj9FG6pbHCPG2VA0DGn2u2mABbAa6vK9rfsX2v
NSZS1ZTUTgORzmsqhuSq6fYtKTuYMJ2iRxQMZTN3ktxUznI4NI5E2z+UDtHSDJcMQCwFF6xl2Xs0
coCLUUmM864w+q+QzqYWr6uNW96Pk/JT0IuZHznhIhDH0l+r9RKZaImXerkX460dFyjSTflaE2vR
9t2XkTcePot3w5xNcvLK745qQ47bmrjp5NxmPROTYXzTm/q+MrEFjQ3ucKFZCKgsMpnYqOG+XkVa
BXQHDLLo5ko+NuKK1CGVg2RhnJ21NO9rKUJSKKE4ebQKsU4tdqMuWzFu/DWmH9+PZwIfAzzDB2L/
oH+njjlP2y5rfxnyRbHG3UCB0UmwtUkV/yS9kvbasMuU1FsZiVQmDYgKTceMz3SOmP6ai4H3gPAQ
ARalhsEBvxbsY1F9MzPj+kCKqsJ6SOtY9OI5RauXRuKmVHVnKJbzmFTPqd59VnJ3j/MRRU/ua3yS
7DIePnpzo5QAjCpDn4CMbDrpAWG0QgnYSoqqKmRh1a9rhU3YyL860/wd8lzafNnR/vjEaFk7cs+C
bjAw72brKRm195T3k5zmcxYme8wNQd82t/mBERijJ0PTfoWA/FGOfqrL1AaGlCETCJ8Brx/Txxmb
0oLBpvacq/QyocrZkmyh5qUGAZ0/BkUk/ZR88mwzpp87qjmRHIuviw+DiI4SSxPBKMsrNHUFU1/S
iY+5WPVskDIiZeS/rj1dtVGnq1znyhnut1tR6/KTL4thPiVzdoERe6KtREmNmLQ2MegQQ+IZ+chy
DaZ56k4LXBQaWpVKM0jeduGwTR+Qmzz8krXiIJTxi0UAp6Mv860mjNGlUwakZhKZHDx+b9avyPsq
n+P9Jlrp+GWG+/h8Lx2SiJaPUkvkdQjYDuGYJyHYWtXoPjYVwOhx/skhDNtNyKBFQB3TS08g9C6P
f0gt4z3j3Ine8Evuw+dIz91uIiA3CRFKmeYHmLtDZO7DbGt0VoTcb3xft4u4UL1IFkqJkAxrUKyJ
RbgB7V57Epj0iLUeVLDfbEOnlZ/EWuMPenwNJ03a0MvcytA4kDDrltNJkS+p01m02m3ZS28A8dS0
zd3MME7A994iqyWeUnt/wDFtc1UbV/8U0Qe6TTIfKCpRE1tAgAcU0WmMoq/smCkNzCKG3rh27fgQ
IsXOtKzAQdH6Owbbm6NVcIJq5VVJ4g3JkYy6SxlSuaqc87olcXR+0g2EO1FpvEo00NKsY6hsoDYY
lG+lK6EqQb8o+aINE/JtixFYPv+0WM0zoqZDaTEtqE2kCbHyIdOTw0Bb4sGJyCNixCCoDxdqUaGG
XMk/zShg9HX8PSvDRU8sZ46KL10EykWUE7RxXQfwS1M7SubWr5Sx9uVFO0e9qtMjLqjNhivE24m5
6cL6wt6zoIrWMulX0SBqUcLKNaiZGMxrwMg7pFuh/FkL4VsbD0clHKD+K1XpzxCQFFWnN0Y8rJFQ
1yMbtMd2EZxhQY9jLSqK7yxA+PmSakRomsY75a9F/WzF7geZGGDlV28AQPOpcRBJ+9hvBRlipUru
cJ2QIpu1iElMhG8r06mmpm+9mrxAUUFfbz06EVO2iZO+fVLpiGHeLWwjCQmXrZX+HMuMlMzCqo9Q
iMV930XfK0nKzcwwn9cw248bXug69EMMXQexcjGl58ycqp8EnSKyekzEi9J5xZIGxDFu+4jJUtEr
oWdq1x7Q8WEMt8aDFNkWxpOoTrzZKnFfCZKhRl4C0gNvcduRVAtBgcWlcQbDuE6MwrLI3Mn9eJqZ
5IHo0iu4SyHyd5N1K1x7clX1NdC4JY6QktPjFA5vq8mMvKoKHXbDYerVF/KLXaPP+vvj0vVhSruQ
9wOn23vUDN+rwIe4iMX3yZhsTSA8AtnwG020l8KgxzL0EjEJDPpbuUZJmDBFzL9JGwQHzGmb0FwS
YCyEFbnwNA3jh8qG6KyP+OiwvFHqz85IcrHdNNWrid58UvJTrDfbYdGfBXk6p3W7EvF65fi5E4aZ
5m2i2ZqKNDxcra1k2R3fBbxYu/15dWyPjorYrsiXHH1Rsyfn25czXCmp/n/YO7MtR5Fs234RNYze
eHWhXi6Xt9G8MCIiI+jBaA34+jNRVlVmZdWpM+77fXCGGneXhMAw23utuX4SEckxP/kfyk+fRz6h
53REXToHGV29uXkygpY37mhSjjfQXqkhtTKlARcUt2H8voylWvFlHcSOfSA8e+spkK9up4+wYvxj
PyEKHXX5bK9mXoZ6c7YgjlEs6+cvS+MPp0Gbh8lwJpy1s8UyeUbYo1N/A6LwNNVUmR1kp2RcMPMJ
CHNGDNju5JJuAcP35zrQN6LTrK1BnDG1TqvD+Wxjs0vo05Pb4Q6juuRO8WbS7wAhwAomd+wfss9o
9ZUT/dhF75e0fIeMwVzBSGl/OPKNDBkMtAv1y36AA5uLVxO9XIXWIXKz/VDHnP6mPjIvGYDaBj/T
uI221SJIkcnY8bnW6WW2Fgv856oWUJTZyqi9Um8XgNAnLoRx+tyUOKGpRRkPqoImOJaEjSgsD0V3
nGKAzwYlry5q7VBJeoaTZS4rLYcvkUpf4xvnwnHxGIwGytLYwV8SlY9+2bwmFEBBqBZ9OCbkoxeW
sQcYjCK7oYnlLV69KaKkOPQ0DOnu09oK685l9qSx9Y/rRtyt2P+8e3/CnL1z62no7euTGqwvYRlV
E96f/P0P7FvRLhMzI/Hnf3F/bhbLuPNH49YMOORrLYJwbpCgWfY+iRfvaAy+SZMvTQhGXHN1DCsm
M209YO6bOxfk/o/ud9Vk3aoMbtzvYZXjmvd5v5mLiPVFpCicyS/3lMkqsRFguZrWdGYZR2WZ1Mcp
ZNs+qrKUMizGlsBBQhfEJy4frz5dnSGbozfHVewWYu7u/+Z+6/4S8d3yen+wWK2i0iHUrwMOTus1
b8rD7IGMMEtawVOjL2kX4xjxMXOW9PJVRj03aIU4R8GAJCKRyzUL1hWT7aJBNIj+Sp3lzCGTPLXg
3J5gPiNXANDMONBV20I1JuUopH0JEHmk5PCcVUxnBtbEq564KExRb734MT28NgM0zAyG2VzRoJbV
sxs6Hsxh03DcZ9cyIdejzKcK3QA99EfMACWaopRWcFnPeKki2TBv19WmyzPxlIPw8sb6K/MRCl4k
gl3SpP3oCY5hllhtmwItp1k2j6InNtsomTzIstomOJB3hqlc4iV4/Y5G2EWP7hfqCz+WdsmPZcks
tWsjaCFU8gug3yX6TJQYzktiZvQwyO923SUl3ojxoVJcKvoSZUOXuOhQuSDJDLFSocb23KzjrCNH
OORx+1w6Tnu2zNZHuN6+OqY1PeqFxZQo527XDxVCREodidfGT+aUslavXPxRkXPsxih7pu2O4olT
hqlG9X3sL0tuBKfa4QLWGWV1JpHHRnQSd+/xnPbkZAfMLn2DgSIZi88kxTzXETqnNYRzBwQ+ftNL
9ctuGL81rgvw4/0x0JF9mkf9pSE9Zu9rf3nkEJGhtMhS0XoVg1qrOsWXZzo7/hk9RuBmL3OvKJ4U
1WeqMCz3VDA/Od54y/Ms2OdD/J1glfmoaud7MfnJOY9ghU7wKkPVp9m1j/qUFHqNejFGAjqQFj8v
zfxmeIYZ5tXIaFlYL9hY5RvhR9WRZk+JjYK2V9N5twmPA/pYRf99hIeIcUxaF7VuRuHcZu2SSROY
OS6A3npPfe9GL7NcEy0eu9lQN/QFV52ZxUGSCnGOJ/1e+AWClyCE6+DfJKD/IXtpTRsIUuEdEsSA
CUuTl3le+YstfGatnM+p13p8iXjktGtDdZ+QsGkvtrYVsTNUbj9HzEbwWgkEjG4WkBxUU4tv1VU1
yLCdMnaOXoGi1bVv0FGhrHY48eDR9Ieis5DCvJkdhYfF8R69OomfLAt5dlxY9X4a41PqVNUuKQmg
H3P1Yk4izKrRx7nlIMoBa3w0zOXL2NKJTnsg7oCJhio/26Oozy5HbossxxD2e5mOpyRxkccR57Dz
k+pTtJj5i18NIZy07qyBOTaipF3hc0CMC11xcGjnmKqMTyh4Dk+6ivQV6rJ3lN70nM4m4C13oUPv
5C62WNbxpqsQeXXW6mFJjHPkoOiRM2nuNDviYfiZFT0GkEl+iUr7YwyYyUxLu1d6bp9bjtykicsT
IXXhMiz2kXb1To3Y8MoZowpzCYs6RPqVMPHxpYnjrdHnp7as4udsVtfIRv4MRa5iAVJuEpwbdmWc
lZz5dHaJuHX5WESBBDMrq32a0U+TmByT3p8oKDzE9dyf8QcMZ9ITqvbZTctbypQGdZdE6+XNHZqm
wVYojipxTsBFM5/OdhCv5DEykBcMwZMQauRaXRjb2J+vEV2nUwvSnMOGHlzaB97V9TSjTFvNeyGi
kzN41btraFo0JpLzT01LN3yYoGJT5bhFaBWowH8rSuG+iJiOGux7B60Uegq4p7nP7JzUkpZJts7D
0u6s7eTSUOkm+VsMsHy/6KE5T8US+u6ys1TvhtRKd/QvKK15zjt9tf4wuiPLIypwU5EFaKJptLQ9
KUz5e2tlj/4YIa7rdXRCXSx7dS5r8H1L0Z2tuhPP1CwfABU5xO7MGi1Z0ATByV8391tpelENl2Sj
MchZatebE7FDVNROVULeVjwCNp7H8pAFCkGroJZkkKMHQ8GoVvLrQNnGUMapSJpfUD3mLR08OBzU
ixFS4fqBGEWLx1ybKb/fTNVkU1FoilPZHGWlRfRkFYUdLnLumX9wrg19ttNTvpxwA2UPfZkBSnXx
9STIpRJY36xytdzcH7pv5i74mBBd7fK+pklLG3IFLFn4c+8387pJj2LE3FW64kSOlsB1xsZyJ/S+
Y6//fp9kqzQUGUrafCVUOSuy5H6rYh3ODN+B0IiB3ma9U23uTwwpCrN6wjvZrhOXZgWLWRnOEFG3
hICsj+HxYuryx9Me1/5t3OVfGea9jZsHmEP/+bf3f3Df/OWxP+4KsZKDdAstuKXB/PDHnzQ+81mI
+8tf/yFNVP7k/ou/3yTXAyp7QnrTH3/9p1+6PygNj+B1UMZogv/1E9yf/uMN3e8Gkob2FCf4XNcP
kzToDvuVNPPHC/zlL/7Tf/njV8yJMxe5wk6ts0UGQkQWzlRsozq1lw2hCWC46wS1xPp040h2uw74
kFn7ksa+OHprVPd946/MRoqnNMnu9+X6zETsJIalgpjheWbx5pXlGHojBuBmNl6LSr6RVFRvrDu0
hhzUgJLP1q3nWmzv4BraGv+g2UTtVO+kVbwG/XJa3f97A6jCfC7opm8mGguUAAAzZY74OlXLsR31
b0lZ650F0zKOHgdLnWCFEl03RlwgZ9diyEB0xVFE0B7zdHd8d3Kcym2uXtPU/5XU6gnFXhjbAS6H
+JtH2C+JlPmVSuyvFlbAmN6aaRB4LFM/VB5K2i7+PKYQ+WkVbMzS/u51uJEo+GAQaY1vq6DOWzAF
ZAsEymb6kZclvVoUWWFiDA4Kfcmr9/MjtsRfxB/hHDdfK+28Z7l+S5pZbQdL3u4dhCpKqfAW+oeN
ODuuWRl5lvrUOj/lRCXXleNTKcaDRUNcUAESLcKmJOl/OhhgEhuYaJKfSyPeW2b8FYZzStFrha1t
LFOeUUJGTBATXk2HPfO/bJh2KGxogsfVK0DRMwKQDcZVDLBoeV3nyXKHD5r7dkIxvWg+xtl9cesu
xyrk7PvU+K2TjgiDLn2ymgmc1/Ke1+N0MB0E/21QXwivOiijPRXM3fI8yk+qj/AnBPOLir3xOka/
fCIJSUbAC4AgDich0qXOsx+b2C7CFIQoe8LGyBW1WGRJaNAmq4EAIbgtwYHrZSfPLZMt/IEIxwPq
EEFDeqLPmATzmul/bDQYGt7nfNa/LJamNNLAlH2dDb1rpuhoDtG1cfUhGIPHvmoYJuFrpBa+zuwN
cZ0grT54RcSSzY+N62yqfnxspHvw0jkM+q/4KREta+OHDppLPpr5vo7RkhNlYmWfiKSGOB7RcZcq
OwPSKbeB1hmz1/RFWlYUSk99r20cH0EXbIk4ivd2ZvubebDTnW4wo3L06AdtNShwo2AOI5pJa8tr
MyiaEKVNq91R7nQguoGQdImCuGYiH68LGa8GjNFgdTX0BI0EMkJ3sAtM7IlBEnqZI79YMnag0nAO
AkLMIWObJ4k4cn7BKUx01CJ/84fiyfGxtFlTBNSBlKgYhafVRtD9K+TQlBTfpO3NW9+N3tPax9zZ
fbAoO7KW8LBn8d05gq597Li31OYDqwlOSdQu5zopfuJszJP8tS6CX1KLZjvWikx24sLsBSF8FFhf
O2zpD043hUuucFZQUSWYEbSC7wF6QtsV+tTvrU91Qdu/Ln0KQQVUb7eDkiGmRiF5rfNDrgoCObCA
OYOE4N+ctc9+C+L8M0Sn4zClGwpF6mFhFyhslMQzfi24yJGvyrmmvJJFy0m55nX9iUii2UDCdSlw
2tu85/pquO0bBzwjjZdwaLUounOcUG1Nya4pqDK0CxfHVdTutKutUdgJMhhkIwmCtxJBYapxXPSL
R1qfFV9LWgVczXwcAiK+2KgrvQCd5WxY2yLmyl3oikLxl45yz7mrc+wnEmwiqMAprPMOaWunt63M
P2MIXrZ22cJabJvXqPAx6TnFU95BVImMz+WExWDRnFeeT8HO+2rV6JKbdUea2Uj/yy2vrFboakWv
ozN/7dzgB1l+FPk686vcx+1kbUmBeciW6WdPH7LN85eUtHlfE6oeefH72pCm24Xwt0/6vfSKfaub
dOuVDaGq+TxudCOnDblviONzdGm+W+JI1GQ1SXRGVYnLDU4UH7/301CSQ9C0tkslz98XTcSKeQXL
T7bHC7r2pnPFrYdGsx295ofVJN0+s+Z42wjYa+CjCsJpYhTpb5Pza5SshhuXeDTjaVoL9v16RlbD
sSqgWFkDHrwqQl0fGD+sJLvkROe2az3dGrOM7kdbnx8lAjl3RLum4CXvfe8QTL06Ir760XAGtZSd
SSL8GFNKN/2cfommX5MBkCOvbJRwK5GZ9q5B6Rtf2CIonQrvV07JYKcUrQMqMhtUlofEXSpygQSk
DxYz6MUkrskFRe3OoQZLwpv7JTXpGmf5D7uwiq1bLFQEM+Vvglg/L638QdrkozLcdz83z+XC2WCZ
1pNRjhOIWudb363+rqFoN33HeyIyK6wMsCNR5T1lOTZrr+qCBwlbl7Odve9BxGaKkDX3r8J5o7GG
8i5oSwaqmQMiIv61DIwXyWn5UCpMkj3JSnUVBfvJDnIQ3ofC+NkWa6RDTGdncI2JiyhOnHJqcIg9
FXWwhPOC6hmlo20rEP1DAx9F+dt8uApRNVs1zNvKHh4DgSvfyZgkkTYADrGID/eG//9X5fxfqhzb
9FDS/O+qnBXd9YUp979Su+5/9A9ql/k36ZqWRNSCjMKD3/RPZY4f/M334Ol7TuCYf4d6/UOZ4/5N
AHtyhYDoZUvPRx3yd2WOI/5GfI3tBmTpSBcQv/v/Qu4yV3bIv1CtXM92fBc5By0QBIx/QZqYjBCj
gCpJDy8unkZR9C+RVT9QxQNUTgTcYiJkmAOHxKnol+vl8WEpEMT/aaf9BzGM6fyHdyEDU7Cb2Bd3
htmf5SQjS7ulkVQpqyJodsplkIXwvoyzeXUXu9zNZfvYkn+BapqeqckK2+1/zZNK9owLKNcsQiz/
+1uyQLT9dcfQ+6bQInzHCrDO8PyfFC5MoSxfkWd3tGbFJaww+lAMiwnn2/+t7DNxK6bh0NRdv7ft
+Lvj+vVmgJAFe4XgP9d4iSquWUOlh73tumgniKl78NfMykrACfQFKhiCA0y0L328lWD2w9pvD4bu
DpqE+ZMRT+///ROZKwTnL1814g+ONskBhXjnL5qdxhDQnLu2OopgEWfbhxsskRZsFd1PWwXOwYra
dN/lk3UwlUO69ECY3carCRxhnv3GfMZ6qiz5KbJE8H+ooUzOgn97bxzo9BTt9SRZj/c/7+2+67NW
S7+kE6dfIlj5mozCI4D8eR8TAgXwH1fhbDf4EAf0iS59Q0s3x8LDAWZTankqjSdanv/n+/q3A9Mz
OQl5V44H88d1/wIWyoQB+4MV18HJj01f+Rtb4Op1DfqLyqwuvds/kKIabBfE/3sr1h+qxOJaV4zU
i7uYjyUew//+Nbr/BiFCbrnSh6iH8l3SGf/XXYWlQSxxNI0HOzM1OeeRcaarvhUYbCDopO0ryUu5
ZcfPqMuzt8qkMewy0aK2mIL7GidIIyQOk8dO03E0hnCcCuc02zFGt0V8ajUW8TFqHxe7AF+C1p3Z
l/OGDMG8eKOgaOXsKjMDJTc9ZRJFH91mCpdqDZUH8TmjD9iSD/+9HqpxI41gIj2ovjgkO8Bl7o6u
XX9JetzG9J7Bm2XmgfbD1datsavrdr62pCDN8680a6ytSLwhnHx4QL6DI71fxUJeQFL2EiysAioN
CcGSb/9991rOv58nSCgRKZqc9yIQlvOXHVyVgYyzsh8OlgaeYZX11Y6jc1MFAbgvuz1SgMdS0yA8
nMhnpZeznBfigG9ZUhFRgeXY60ksrXDonoORqWDpYyts2EHz8JtOgFagY4mokS/ROYn8H6rJ0n2a
zgH7F1OuR8PT8w31JepxECa444vJ6vZ1ZPknbTm3XFpvwZyMx6TzxdVo2dxv5UEcQ6AfbmOAd9VO
Zm/brb2c+6ZIgqsZSYj1tRlRMazPfle98DUO16KfpkPXu+bb6FTzM3FcTD6HW9WX5l7ki/m2dFA6
1tZQkGGH0bMwKELWS9jFoWfVxcaljrZXwm03JnYpxBSYRpK4htJYZUfHWfLHPlD5o+V+nwcLMfNk
xo8Q1QVYqaE4coELhTdkO05uZlRWS9d/7hwizQEbXHITc7gHgOnaI+h7NFl3l4QfPZfZp5kS+oFL
W4fBZ5nJtR/NK4sKy5hnlCLiJt3GCEdFJdu0quCik6Y9OqsUuhDAcsxamUcu7ID6BN1JTZP6bMoV
6EN8zGVAd5H1y3wyEme60B8ipXWwDywSv2FXeJeqlqf7d+QV66QrsU1cHF2/s23xBYAMQJtmVV3R
sb+Q1ni0S+OKahuKm1H4F66qx6Ch5Q21/1z2YOgSM0+fI2PE1ZIhU6pFc7VbQLKG0ZivQ+VHjMyy
2niTszMtL764FJeujazmqzY4WpjJT6RzzhfLz3CL0Vl7Drw0O9Z2K/ZYfL6mfVxduslcUZu0egef
HNTcnU6IlfTGRqgRZkZcbiX5bbxIkV2oiJG8Mwv7EOnkmi9+tAOmS4BFbTLMyukl01V1MlwzfZpE
Eu9YIanNMuClqry2gJZBM44VnrhFGK3SNEuPzTx8m9pmvg1r627sy4+AHPBl6LGPm5P94ojGeEpB
ydzv2Y54q5aJnWzWoDBQnHiqC07M6Y9DHPhP9w1ZtOkxkJSN73eXoJK/P5G7fI5+JEj7/liSpdpf
60770qqXy/2X7UDgeJWVsw1K0C2lj3RWxV38TI5m/FwQ0nvkJKFgs96dGwbT1k6mR6f19veHHFGh
4tTmqbNLvcELlewtK49fcRiSLJ3D0GOAMV7uG5G5LFPn5SrW3yCbdSAtGBC/jTehs73bfYM5tDrN
zvzjfq9s6dDy8cKJieOJfBuF4z4pXu+baYy+yMWvdjOD9kM39EjUDOxADz5+cdZ25WlhrX8LCo0S
cgr6V5qJWy6wy8VQFfZVO/gwU+GTFo8Zl7j20KzjD0WtkDWWjwbXzXrAC92w7Qea/iLoDHiKOdaY
xYKMFaF7lA2x8d5vOs3T937mIBbAPp3C/YBDR6OAysPRdPBKDY2DrdeafhT1ENxaCle+9VWWNv3F
Byca5o/Bo+nigVZMkvbgoQrAqTse5h5MKO7hMBuC4lxE2XHivNgaHYbCQRdHbF/NttO9C9nfvQxt
FDykftvuUVtQAfcXwrAlEpag0fO+KPNlF2vC2kbgZEeh0l8WQ9suILGGkYvCRIEVNGwttGDmfqmx
ZCY4Lsp2ip6Tovza27SzHQbfQwmugZhRea2NPgkNpEidGMs9wghcx8iBsp5YeIau5uYl2BCFfosm
AxxKjPprcklxDUxi+4oiSLaRjB+LJB1+35tgwozjAorGRCh+VLmjiYH+5A5DfxO9h6kTrfF9fFpQ
w77NHMtt91kKQz1zpbqW9qLPQRpgsZfTKwLMdD+4Z0INQJIWPMrUnexBe0I7oaevTucsOyftroOl
481AeaH2pAydhWZ+R9uUCuFySCS8MZOyzMg/+BIXy6sHCeySxhTlKuRh+xzjuph0sBVBapwa7Jgm
UqsgMcsz399Nxqk+97F/8xWFDLQRPt7Q3ICj5x/cAlGlYUpkkEu+ryKynBxJTZ+PNu/IN27CKQVx
byRkECNF+C6MCrQk3R6VkZSnq6E+Z6ON8zvtE8LPzXOfSH1x4q1tVsvVHMZzRU3w07Ic6G85ocYX
i7ihyA92qq7LgJmABVmx95sq3TlGQjLJDPV0/JTWlGDkFL0JO8daLNzXPJ5DZ0jQifWm8REPsQyT
qd4Hw+iHsxsvN9k8ty41wqhLQbapSfHypGWKXnJhHZeznNr8SADoeiEwiydRSu8UwINLsWWiwCYf
qyndk5IlM/DVaDqrOrgk6zyghATXu2SJUCc8LR3SQ0EUWv1DyDoPhVbZwR7UI9qH+iqCn4m2sThG
IEZMyz3mbvszxeK9aZBEHY0+eDIH2z+584Is0ivdLeJtDSDInl6wtJvnCuXJoyUh3CxWDnarn9ob
Wm/aV5XnfCM0UX1J/eRjzLV7srsW0A/AuHAoSsKOCRM9OkPcEpJ2ar1W7WWHE1umY34UjXdF/uGr
FIkwceeo8cpDlXs3k2TkPWwUpVR9bOj8oZ6uEWpmlJMkNe3j/c0bfdw9qyF4rMnJPIkmhZ9Lk2TT
D6l4DMp8v8QlcffB2zg2LcPAmB7tfq05Sic5uGn2pUnQkvR4ARw+2Wy0JGtmqGs7Jy3PEy6AMMiG
CLQGYTQDBOLAbp6KdmwPNMYJ/1DHeiR4HT1s61b1o0ZMjf62/UUNGKFczAU8c9WGItLRzBowy5j4
D0Vt25Rr82rr8OVtAhM9jhdD4E8oXoZdx1A4RNMna1Q27Rg+Qg5aL8yN2oCSw9G0/o8+Ilqmgp63
5wg62gMVvmDJbNa3cb+1UY6jHXC3aA+49qC/2enCu5Cjs40iZWBVID99aV1ynDt/y2FihX2/llZ/
FiRQ3fBsWimR61YfyH2bOTBHZnka1IDLJJXZHuWEQNMMmjkYizeaIYMB3SxWLQViHVIitt/awXyQ
6IlK+iNoB7Ta4Ut8swY6EekShYNu6jXWB3c4eesYAmX2PsziV4uh+oEyLiqLASpWN9vfRsRjEIFL
tTONvt4kxohYrR/VuUh5HWy9kCYGSGdmn129zmduSgv/YCRTHt7vDsM4wZniG8d1eE56rlGji1l6
QAKLZGY7Ntp7lFWiz8pzx4di9iIA1TBvfPo/n80kuhk6G3/afnek9vAoWwVTALDjBjmBd7Zk4J4D
8g62YrTgh5mcIDySau2d6chR/VuwWmZFipT0/oy6/9Wgzu2IqMtZEQ1FlepLO8QqHATQnQoHwtnz
5xhAB8skp7W4a0S/BaZV7LRWYpe65deWBdl5XOWn91v3jZ+MSagFUCY3rvGRNMIxzogY0KGOzun+
K12an6YGrsi0BL/83krDUcxXw83sk2d41u+bquDba8YmClMIkgiA0aQjWc5CV9TFE7rGL6IBVWWI
q8mS7tlpbhNa1ZvhcvWpI/UiCss9NFRwHoxxVi/3xwZ3ajdxO8p9R+2XqbQBlmtO2hcK8QgG+uZ2
v4fp0Tx5Eovh/W58cKu4R2PcE2PrlRTBpau2HDL2c+5B8ZnzFFZDAcsSHRfMJ6otx8aGUzx55nQV
ur8MIm5eY16Dy8YL5jU0dDMaODq59Ilbs7nIIH838UFfUF8epYP5AxcLwctxYr70uSleEs/cOB1v
MOoDZ4cwkBWYFW8pTekHa1hPH1ltLeUfWG7UF8n4C5sN6SyW/SezC+j2L0KcNOJZJAjrfV85tMZw
yYY0gh8yFkhng5ipjYX0FVU7oUyUqV9sXF/7xZ7kWeG/P41M7AY9LUhR2dSFHMo/3U9myroynpYt
ggJGXjS4P1Ozm7eeefD8JlEPjftcqGE8IQGrz8zLIZSAiyxLFYT8RUbjM273U9dcrWgB941u3kAQ
yTRMVADZ9XGqwOJVqSy2Q1xCZiw+t7WHhUbEZ6NoDyKgWVyW6WWsBUyeOX4WOrsGS3ptARx6vfXG
DO+QmcN1Snmrs4nDqkDN94Bq+IJW6ShdbTxk8/S1KRKQerQADYH3ehH2JsvSN69i6dXaR5s52kgH
eEMoRsopGPxwF+ebv/gHLcd3rBDDZlwAwXlLiN4bFtBboiCqj31W76vJYAUoqZtrTMZmpw+Z0z8z
OfmUrFeYwtH7mWRjAaJJNQfLzLBcHa02uRFSFe0RVz8IC2i5WcUQ2jQu32KOL4YzH7XfhR3ZZaIT
3+rhhXl+tI2waT8sE7MaFH7mMbMja+PS3B0dB5bfaJiHwuOcasz0nKLU2Ag5/HQMf9h5bv4N3Yl6
wG7wyUIpcMS9MkXM0OGeeMe1vzAjg8uoKZ38dbi8b0o39NrEO5hZ8LNb+JwZaueGQG1T9mLroKf0
cJWjAso3Vo3M36iU3NB93ulR0q+2DTzmGYB0z3gxbLRUdTP62JGK71MAe6tZyzul3DS5/BBWYGwj
T6boWSdwYyBMHlycxoihMFlz6dykq4+5Ls1fEbtaIRYP0aEjFTaZCPR58y3/YmNLvCkBMDlupnK3
VpArtfS/MXA8MQwRv0mCLIY47OiV9puDXda/tDs52PBda2ei/PmIPfsaNO6xRi1FBdQzT1WROKyv
EvvdCxQAlLQ4pYolsAP4BdkfbA2rgZraKP85X7PKYc58TatafeIreTSK6KNtRvBZbfPNQ/wDyK1Z
9p120403FpjoEyhbLmMIi/b87PjmhEmeJtrs28nVKIIQrXJ77aE57Lre+BgZfqqUVXs2j3KrFJcv
Gak2tEwb+lUbJYe+MIL9Il6C5TqotN53vlLPKSZBt6ULNOR0bz3fZ1HuYaE28bHWUXkZC4WSangX
Zi8uQtsq5BBGnFs17ETr78GkOF5XmWSLFc4Q4zFw+68059MHLbs1hRZ7RWsyfrniyS5M/5ZQoK4M
7yazI+1K8U0JoFxL7DvnrAjg8orqa8Ncao8X5FkskPsjK4UgB+JMmomJmy5AO6vHflu8aYrKByPN
xpAqNaT7JkWtnIfGEskL39q4yVzqSZEI/K3MKSlnoFT8YfHOTs7Zj4sib2B7wZK/Xzdiw3oPZtc+
MlG41HkMSLLj3RdO9iw9Hb3XWbWr1fxB3ogGYWiRzznD15FJW28WMmNDU+fPpkH0QIWr7WSiNzLV
skktTcxBR9z7wDENmqh5Guvumhv4H5OM5+9isVREEcui5qA71Mc4xuQDtQndI2006kWH8aoguyvK
vNKvd5G/vN8zDV1K18vmfvP3vMQuwhHVq69QFiDgi7e6Qm+MwxQabkeSkyoLC0E5a0rlO+D+v8ul
+J5RoAALFkERGi1Xnu73KxgEU5Imx3u4mVrz1dp1c7973zjmmj72vz4dKcTqf/y29kGXzzp5lVa1
NxVs9NH74ufNsOkgg3tbUOG7cq5yIsbL4NCuv0Bl6rSQ3MbVZEahgtmqX3MN75sxA8M2/5awBrcB
QTFZu0TFkB4LAxWN9zQoujVDOj5XEWYHvJhIjuxiU6gS+w/SKsPuJIf9YJzAindlMLDSNOTWxwCJ
HzbRuzjOlhd0FBVylqXcmTp+9vFzROVr6uPNFBJu0CqGF65bnqY4eJha+E2zuYQ28TDafx1a2irB
KD+JqazfAsDOb4u/xheAfRr10ag9ghhsOV+TOcUV7sNsy2t8I+CU2DXFKRKJOMQ9CD7dDVQyZrzU
TkSI4NKXcE0nozxJ2DcUV53XiYFLqfwU1MtvfNnoUkbDPTp0+AF6Z4SuqvmzpfvgqpPF3heBp1go
wupauBq3Xc0KcHbCsZaUdQsqK0MR109u1j3KuoZ7P1T7gCM5NEQV8Fskl9hTApe521pyyT+jJGvP
UUWxIUq7Cjn4gr6mqK62WeMThlm285kjHIs+Hp8DUlrW9kP/Y8phLy09kFNsRb6f1HtOgeoQJUn1
QS/6XFUZQi343BtHmpiWyqS4colmoRQQWs9k/FusqPGQd1/7k/NljJNnknL9n2WiwxF3osUY81RE
9nipYog6rZgPjdN538vKRurSwxvxBYX0YkheUCJRGRwo8rKgho6DVPFoGRqwW+kshyEitGGpGDpm
cu64tvRQdChM1kpDLWumPSUOcreqDj3S/7B3HkuOI+mWfpWx3qMNDrhDjFlvqGXojMyMDSxVQWvl
wNPPB2b1za6oe6tsZj0bGsmIYJAE4OL/z/kOuPW7sIbZSDFBbPDnGBcXR+0GtSbUuzhD8d4e2FA6
R6cmHih0i/tUDOKFYhvxmlCbMtRWZ8UObkIx9Nx0AQh5HkEmASKcd+5dRwg7TOAZSLzsu62cipeI
PcI66dkFhzgrgRUM5V6aCNGCKdn0rMwfdXidEgWgvymZhwziO7x2Oqq3QnfdHeICoTWkJGVa58oG
5e76Qh7HRBu7phrc69jkVy8p4guoJ+xOpsZ3LUuk8NN1EEn/aOXOlxQMKkg8fDNUfB8Sk/QQK2KS
EtpDkNA/IahCDhWa3kZ7M3zVfDjIQKKhoLi6om9V7ByTBi7u0B3uQ8A8Om6vOKnHTTKSr2xAXRzT
qTn0/fQZ/RxL9LERd7eylK/sPW0j50mYX2pbVpBxS6awzvvkVGm1iarIhsM+K6oY1a63QGYFuqHr
Gc6v8VQXB2sanzla09EpgHLG6TDvCqtHxebBlvaJC9+noTnvBCcYQ0QGTBzpTkp1uC35/chuPvqd
m60H2kj1ZPbnIcMcAWiRJJnPbp/fF6ptHqMZgk/hhN3VgIKbS6a0Zmz1Xk2fJ3+8wy9lXsIUrjdf
72mKi0/EhoznwXHOCbLIu2IaP4aFUYLLDC5uhO3LHh3EvRi4V+nk3PsVqMwUtX46h+39TGk7dOnY
yLGPsZXX0bmL+6fZSamkq++1rbeFAgw7hgaL7QRmb2vj4gqAhPoQ7Vgf50gObXfvOAoW/th9M8cp
OhPPFqO11OVhOJRNF+/zUvfXqCbrIIPAvzXmK0ohtbdxRWzMqiJma6kctHnubIKOfAk/BFeG7Og4
pDCzYq8Whwnj/kpKeRfnnvu5+QAYLVdBdz9ZQ4MXJH0OtRXfIaK3zmknNk4tza2eUJimmKKugbEW
PrtI37Kcg7FAnSY2nhEFvbHvzf2MU4zeXFV9ZLRnFW4mEICT4q3DFhzHp96WMcopes0sksiMMJsA
tHvISsil8/QQtQyHdtMZl6QxeFErfMDQMTLOz1dPBkCxW1DXgk0I8GvNeTHz/bGwdc5R6fXnvvSB
X/mAuhHhkS5V2B9c0ooYePijRfIeYQdFdmMm1lkHyY/BzpwdSEQiMPqnWHv9p2EyP/UdM6xbzMU+
EhximUmxx+cYAR+FHhXRn58IpH0UiWPvy8WyNJrmcOcAa6gIvQiSTl7msCJ1TJevEtP6hTCTej0V
lo91CjTGlLchJ6GRPmJ7tKFI6BkHWhLszWjfz+F60O4hZv9/RhsGwMHH8layZgw6CkfpYHV7drj1
VRFjcdIRVVNVimscOa9mLvsDY9UrrQrExoRCtDu9LC3EoqyzvJb6ksXZZ3kEW/gT/hvdjfGS4WV0
NE1SCieBIJJg2Zwu0vZKpjj74+kiWFBc7OUmthiRm7AHe8yKsDI9IKS0pU6xQ7O5isXLmIOdCxIj
3hj1mUpqfgbUJ9btaPyWBUDU2z6oXmz8UfdGmu6V99lUk3ppjQYgAEX/bkw/x+bQXd1MNBfVBwd3
BJwp5iQ48Y3M1Onil26q1F1dz/TzvA6nP4Wzc46z4hyFmbcumlCua1EXZ21YbBBhphsJS77IlPYm
U06vN1YY/3CSOtv1kZInx8w8gmVe87CkcyASIm/dtM1XDhM75VaLu00WzrgKKojxlCyIYmDA4A3q
E5gD1JN+K3YYcyj6uckk1xZ0m2NCXQhJX9Acqh7jUzAoDcZDWysVM7/MVhCC5+2q8S4CrLJL4FVQ
Yu0+WHY8HooRISUdbVpMWWGP1zBezT5Dctq6903dtPfdcnMbdjKuYHQo6cHV9zQtWavXnVfcuUub
WmrRXpWG+KyiA35Q+NUFop5pEul9tNxzY+NHWrLpLrrROYyZoDfqD5uhyXguKPAeDe1FJtneYxmL
7VIrwkvT7BglOTsFTJ1F47ID9eGwNxnTpDTNLbYc0uKK0LmOncbRkZvXFE283xb52R9hpdZmNhwY
95Bf+sKhGJuTplbOXyLXDtkh5/5zL+Jr0TXm58Am2yYanQL2vXjo28X6k/ekYvFFQnau8Vs3pXGC
kfo2CivapKN/rgoFLQQL9KuPC5/1/snFQ/7SdIKCnZ7OoSIxM0pcoGG29w3PVLMn4XPcGpF1xsXf
fNZmuJkdjHcNS9I7USGelxrPda2GraSAgjfVXQu3FF/TETZHnNM9YBFaeFT/SJFu6G1aVHb2g20p
eDWt/5IU/t4nkW1k7XrRGfWEIQciJJr6vjbLe0r02zS1qi96MH9gkP2myqI8BH47vVSUpyktvMSV
HR/GjuLS7Xy4nRmEH+0lS45t1aGStYhSOmYhQAtObs74Nv0g8disPcoZ+7aQzSPYwc0UWcHKtCd4
tJTK6EO9DRFSRMG8saIZ31zCRLzQADc3GUHz24G9247KFts+2p3rPm6fQP3KY11SqUg0Gs2hKfUr
nrcfRjvzVJbB1F58d3PPqrWYLXA8yyBsl3SVYo81ndLdtxFZyjVvWnM/QaAgHobOJj4TY98brrrO
rfsalWX3Upi+vEa29ZrWjw79/2cnVfGL30B3iYpY7KPERybgm81J3uJqEW8wfS03NrKmn/cwfv7+
kJhVZFYxHstcdUwJMa48W/qE56RLoPntpgBRJJo022gkGHKJG+/dis69mZn/vpvS1j6OaN2XXdnt
Ri22C3/Zdt3umbeQ7LKjAM4lDxMcYtvJUxSTFwk2yJOf90GikkPQ2IlCopAdg5jQ9Fvm6u3G92K8
xE59Ft0i0rX772kHqSqZJ14AWsXv0bC3ewK8E2O48xFIUgSKnaLZ6efdW6hsHFq8UZfRKGoVUNMl
P1wwaZ3m5eb28NeNcrGr1ym92ljhPLm9wO0Ff77Ufz3XSH+DlaM85GzA5nWWAhZReny9/Vp6e+72
AqmJkH11ewvvXjCtEGchZnytqZGeSgfjKbBmfNc/Hy9PhhGO8hFRxqYY7HbtZWDM2yWPnd4dDv7l
3q+HQWSwUCXt7d3zt6//3XO/Hv76e5s2T0qu4L9fOQtVRu0A59ntFaJfR/H22DAqjgS26hMnv0nj
Mia0XpJcn40RnIEOeXhN0Xk/jp5P6fD59gvEcvlWWx21q6v27AuChm6v684FZ8ftblAOBZ1hfnK7
JyKv3ZpJ9+3XU7fniYj//Tda32v3k1sef73c7Td+vmapKfzJCv3cjd53YwUmC8zvdu92c/tBH7MD
z1JcOHH17NP8PBJLRQV3cLKtb3BFZXXenlgXrSxcJ8fbYY5up9uvwwq9elguqtuVpOO+Pt1uhuWe
dCas8XMcbY1w1Ke6KvTJojxPUY+Hv25uz+WYNY+DQdU87XBSdMjTt7cP8ouiOLkNTsS00chFvOID
PGKkTugFIFridLBRfy66JshgdtrsXAdyMP5oCgPmtPVyd094Loot78XwAFXQbt7jAdVM0c4OlO33
PCY4tiie7JQS7Ki3E638FaVziD6hQHYw7VmgWWcP6EEsUqJB2OGh5B4+ZLF1n1uJB4Il/e757Hdo
hH9w8H3Yebd0FrmmjaL86E32cShazDLQ0PetbV8lpxsICIR6YY36SOlXq1b3nQXGLZThDvopxeY4
uARQ008ub3BFlsrUfqUWR6+cxugKAVhaBRwZXhBNxqptu2kLDmyVT7WkutltowwfbMVK+xigfA+k
hGbUX/XSG+6hqbROcm+6PuGebbCmWjd0NT3SfsIu0n+UWfNAxWzfBx+EGYpNNHnfKvWxc0iqKDv/
2IbpN0ZrLNQjnyeM94nhodeqp29kBeLUzTncNGa9yfdWYaU+WKP7xTDh3mNq0G73zevos0y+ayDC
p18QtCkenIkOTmSxWWAajwmZiBTo6bgHS2YE5ranBnQNg/itjvEOjn0m4K7oY4nYIqFzM+TsLYPg
IfboJ4YTS/lCBiu3IrKF8NmMRDW6ORRkPM/ajRRQZYdXDT3KzNZNdEgdvOcsI9LO5ptr2YmRVTwc
gbskFIamaFdFGf1zX3wunb3ls82yc5b4VUOc4RA8xt1dASN5W+bpWvo9SU+sazYd/BH2tFnrYUcD
Qd+jBF9JW+wDxDakBNQ9HSs67ZYVX/3Gfp46y8cr0vVrtBFPlKiufHZodhPmN8RUyc6N+fYaHzye
mi2sOMUrV+dvott0M3XSpKXBzQIfTAInlxDWIZgJH23taD8P8YIoN7+ygcAudQRQsOHcTvCR47Wm
Lr/Su6CrPk4dNt6qjMGcjtMKTfQGhWSwnZVLKEYuniZXfQ+cYAPLvEqB2jREvq36xsT7YuUTTZQ8
2DdaHiQir7WJcmdnGnW6w/GiP1hZb+00xOstq2RrX0SFuWnqcjgkIQY7GXXyRQOazUeThFl/oTvl
uXqZC9E+0lUnWZVtw+2pMPUxoo7iySwmg1lI+du2nj9bgaWuMOzdo4tfY51IygVzaLmERWr3xeij
mg56YO7oKyLoVMGLRl189Nkkrsq64AK1Y/x9jlpMY0QJBnyCVlbFo3SKGbQJVI6GpFdjCljxmJw2
Pho/dC3olWzaaFQm2uFF6ym5gy39gYlieLnddPqkdWs+k3oTB7xSUtvfaw/YgHBIknFlQ7UfeouR
zD+yGEepFY8x3jDDW41EG1SBxViV+QfXnZfLxIifwsg9RdK+lDRmPfzb53pW9AjAZBN99WR3tvuk
Rbybsnl4ICz+uS6ab5GZ+/wISJee7OLekR2xzyYcGU+kNqNGg9imhCciIBZsc7/Zl7KFQM3ObiiL
jsQJGFGswXcJZUTqfpoIW7g8Fzd5zQExsPofm21AsFhgjS8IPTCuD3DwhYefbKxYFmbmFcOMvCpr
ksSaIVfU6Bp2jjEBgOwT4oEqJ6Ps767jMBIXKeRjPZDHbDihJpeE87o0PhJcSK545100uqsDMMF4
k+dkZ+KUqDZN3C1qdVLH0Yf/mDLrGWVF9NxRno+CLv/gjOdpbv1nBV4nUunHXEzjBQthdU0M8XRT
3dQNVcm4NE/h3BwGh3//18pisTgG/qC/91BdAdbCzSFgyb23WsyDlfixa1eHVHjpAR4J5LWcPC80
gx88RIvPOm8bADrTTi3iDu108d+8BetPbg8P1yPGEaGESSPQfidn94EK9AmC/kNuIHcKeuseaEu5
MUY8ZkxknzOL9TmCgGrnl0N0J3F2+VYuSAQGWd7Wdo4yLlzYPtPFHER+T/TJS0dz+ch21bxbVKC3
atRff3HWIrh+98WRRGninkCHD8f2nSAbN0NmJ6Xmi/M7B8e+8I7hENwJe0b2XmZyT8AFsV2DOMLG
i/Zsm9LP5BIJCa+ZkISglf4Xva2EF311LPO1pJhD8Uf9QKCiIMM1LIGpxjxgY4zJbo7n09+8/z+Z
G/jWfQsXgec7fIyb4Pw/rCRTm+CZAUbLUFewdJcGJseu5UOohibbZB5RZRRrJE/Dbs7cTwPYt4uQ
1wQcDBmHpdyi7b+M3ldFYOZhdrxP/lIBISn3M1feQ6Kraq8JIlm3eaT2XSLvZJf169uH+P8WsJep
+vGvf3xhlVds4rZr4m/df7q5QPMuDov/2QL2MW6/lQVNqP/mr/5NZ3b+CU7eontK8c1l1OOyG3+0
3b/+YfjWP7kiHWIsYOhK11kMJv/2gLn/pL9l0XjhJ5br2ryNf3vALDxgtmv61DUs0/N5h/8XdGbx
RxSx9Hxf4QDD6QB9jaHp/ahgCTNKe0bGs7+Ukt2go7TUPSlRNAdVk4nE7iO6UzjrKwGVpaBLiolp
2jKWoS+X4/U/vr6Hn9f1/yr6/AGQStf+6x/vxsmfb8dleMQJpkwIY+8ud8zoVmVVuTrbyiJCsYoq
+Gnfhsmt7s3ii1/B2VIek4wxVPejP2Z/c7n+EW38+7+nDU/yEBUhkNl/9NegeWGisOiUowH+XHpD
/6x0cHC6FhSACW11dLocY0F3adUQ/8Sff9P/O/xR/neffRmAfw11t3/OqcK5gtXIdM333pMmGqOw
T4WEszuqL2UwpbBnbBb1KJWTJrZejCQ8UxZKSYE6Ueb87uTZKS2T/Jy0EitaG+Owj8xojbp7/ukC
/Z/f3B/HsZ9vTjiK880zhe++H8eI+aFabjQSTXZLdnKLGyurq11dB2KXtzG4oDaCLyCJjlIFszel
sgx6ylLDpvljTEd0w/VI8OpfnzA349q7L42rQRBd7QhUhcv1+p/mMRQtbU4vS56jIZD7sA4go3WV
ucFs+5uZpuEHaSZ728qMTTLjl2izQS0bXHW6NVjSQ5tI62Az+jpZPZ2nqXORwS0x4W7IHkmcfGqk
cCsb1PI12ZkuSi8njOH4Ofq7EzXOY19+durWPfjAC+N5qgnFCWGWdf4HI7Hkk5FWD1xk6dXHgmHC
FXh0WM1nIYiO3p8eF2flrWIXlCRoxK1nU3B1P6Pc+2haWFf++tt65/hcjiKT0OL0BAvv4HF6ZwNM
UD/SeobMFJeluQuZHTesejv64qS0tBnCKhpryTouCQ/xWDyW5FphzPl/eyMCT7YtuNK5oN5daGGC
xQ+NmzwrrxtPpIJfczOwn+Ze7yure4aGusfp0p7pYR47Ujo6z9Avf/1l/NFL9/O7wAgpFS0/5Znq
ne0QCUdjOGUvz0MQ/WZYB0kXaK37iWwFH/BosuMY/d3w9ufR1jEZ8cVyHARTwruz1RzYmnRWJs+2
qQ66KdXGaK3nMvQeEAMZu8Q3iRRWyZ3VAVDBe3M12Qs3tbBfm0b9zaVj/Xm8cUzbcrEN2ZID4b07
GbzAFsNsCPtcph1ynNG+2H539bJ5Da/IfzK96RuiCVbahQvoIR5ZoQwF3r9yPrYz2F07qsS1R4S/
aielTqM3UUBysifbBGxXTkm/qps0OLIpv1AAnnaIL9ZKkLfH5db/jTPS+vPIjZ2aeYxKAHes92d2
gKE/CJxUnm92iWKugvtmAc1jf8z3mmzFOvC9S2XQN4fKJo9Zq3qSVJ03G67VUws0HCHuuKr6tAD0
SQiTPVKMLCtqLXRqz4Oy4PO3ISQKuu5OLlh9wo3eGlPo7shsCledk04rVbXUQ/y2+Zvh94+G5J/n
qpS2j1uc05X18B9HuRRBic7TivMmVTXg0iWs3uTt3kwR9fCpD3X5d7bc5fz/48jqMBvZONgxDNO/
eHd96AojTePW9jlWvn6CTjA9VHHzIKo6XfmqgaaWY32KMhsR9nLjEYTofE/rIv+bSfm9QRjhPmQU
6lGSFYr75yu1iroyq2vMAF1AilQszGeJUGLvOiFyGh3rvTUmUJ2wPpNTbdhXq22ZCdvGPoB56/d+
Rnhg2ITPhRiav5m01btdFe/N9ViNsVTkkpZs8P54ZEgNlEuIhn+q/XxN+Qr4o+qSNc1QkndCODVD
j3mF93Y1XYu08a7fVHng3S/zSjhm1pZINnMVDrZxRppIBpSOD2oI7R1EbXyiyt83JacxmXzuQWNr
A9OEvGmx42iLP0wmdjHWFJy16BFE1Fl49ZNakMPt1JipoABpGTyapMQCf8PC06pTB49v1yYe+ZgR
SfG3TVsa5agNUr2rmzLfsjxKwU/E1iZJyq0wBizQYWU+jIdYlOX5r4dhDuEfzzTF0hdFH+D2xWZt
E0by7uwuPJ1IndvyFIYCJZ9yPphzNEOxJIuNnu49IPaRSbuHfYg2aGH1mOvScZI1K7QI6W6Tjqck
YR6pTU2etgfIyyzr6UQyXXpMKC5n3WSd4m6kjGbKt1zmhGakI+eOJBl70f1N9OZPvusgHjbjfZam
EGqMxR6nuzXtOvdUeG2yH53xDv8vYaIhkgwImS3VGKCxjR8k63mWkHoAsAEGYZMJcGnpKd0e6wRZ
U+tDwjMbm0mmcj1vF5AKYJNAcTSyYdiOlV2e8T9A1Ysb/zRqshDH6a4A6YToLj9j2WKXaDndbmln
bqoxPXe1ttfz5B0YN+JHpyPFi60sXe3iY1alw3GOiicS254Y10hWZFnUZMPbFFPjzqL2ObIoHA8R
5TsUKXpdOU5Ac9JdQJfyoaO7fD8iLN8M9RxtHbMaj6z/9zU+mkve0meoVAiLBHjyUpr2L11IRgJY
ZDJ4laVPsugB6MwkSdP9YNmTGwUGIrHG2f3JNbPlBCbdyx70l5ZJmOLrW1Ikn2x1yGYRb0WPmcUd
gLq3ckT5OZofS0KPjr1QX/quJ9qjTaBBGrClqfwvQluQ6to1Dah+g33C2VNjm6lieVTDXdzbzrX1
aVPrEoMYaWxZ57vPY4jKuXSCXe113d6fgwVLOn1AhDVedGIfLGVGRzN3fhQacGIb+aT9um25skvS
RqXoiTZAG/IwDCTI0AUEJ9VGb2kx3UuixYn9Gp5ci2M+2izku/7JSYcU9ST5daEKQNcmJGemZfQi
AYs9RhA4qZ2w8EDntx+p/RyR7sD7KrLfWqcNnwzAYIFpBdtRITAidhOOTNexmMUUey3C17Si8Vky
1sQ9sZYduZsEGHjep7FqQmQA1zoZiaUnxmvPQhVDdwAcWGSDTbbq1Lz0hN75GLh6AxQEsrUnL4/2
qow0LhKyqfNYbefKrDYOpzWUb4LuOxevh1fdWfVMtz5T84FzzaZI2rOeERwb24cxFVmFx6WUjZs6
JKb3doY3hXmre6Ej4J6og9/8uGnP5Vx+90PmYN+fy4fRK+8YyaxNFc3+PrSTFLK3OZ38HiJ12341
uDQ+BPbnpBif/DS2LvPIysJmJ72vIpmcx2K4GiSJjvVUP9Oh2IdyDB46p4Nb1tLYSXKx8bFTFB5y
MJILd62B2NJPh/KYh/O5zWCryySJdg7ROo9TUn8hqLM9NK1PrGCYfQkQIjJg+NS8ZP3AByzBNzcu
1KPgC9r06dyhbjfkgJajFyagMttDSOZ0QK/6+CVUnGFFfEJMPL3K4LmxQAqHfe9+7y5qHqInYjbM
VeWx8Jau3dy3RYpEAWdvZhYQOerf/FEY10y1X9psadugisv7+WtoFiPCJuJiVbrYNOPmU2wes6x2
PwJaeosFpLtSRfdOCdEwDEJCZulZXoNwhPzr2ifV8g916eZrutDxfqZ0fKC7d9fLBmKpwdGijgwJ
H83sunCN5FLWxmvDdnivEPSvG7DhDATlt5wlxSoFiZdDBHio0hCXlZdeckStVysiuduai2dTR8GO
aCo6f/NbpOieJPWEMd9ws2M90FqqhzdyTJIeuYhftC5YbuzYaA5GQLLCucQewrY2IO9Dt8Sh7BBz
WzunQ/MmFdHA7Vgu5NuObWhpiZfCReW7pJHS4CE0Lf/QyERfDJEGNKTlj3AJifPmKWUbzTsZit7G
WUPme+6M/mvvp7QMAkakxM2GTRGZasVkXRxi7Pa6gZMhgvqjZoVG9B6qoKbv9SUf/JdoqmOut2Fv
ayHvjcjZapl7m1q3dCoLNb2ESzGb1bU0ycYIzbu49NO3gaieUSRLEAZ76lyrY9vWBsx38QDqiz+X
PTXN1ruiBcR7Ne5um7OCnfHO6pbQeirmpNV4+A8a6AHr0Zoz1ovPSJtg/2tZH31Gp8c0WHVlobci
99R5SmeQD2TBknY67JDbNbSh2xeKY+45zL0SkYD/FuRO+ZRjqgeOkIxbZ6TIX1jaxmwhIMsmeqsN
BidwdcwQVvtjnmBEFNhTj0VAZxIKmKLXWfdbArZG9gxAGpFFItHWnCTWI+zniaQg9hK+FURcungd
XQdTe1VkL66hs4vdXqahMQ5+WfebVVuFE1m+FbvFSj+0XrBqyGVaEyuoLpVlfEA5AnHaQGjV0RHb
6x6SiEwb5vzGNbZZz5jiYKuiJ4W23HRJGoL/CyWz3Vn16H+q2+nTAE/loJHZLU2/z0bNMjuc5LwO
RO5szTDNN0VNcGo64yOqls0FXrP2+0RDkgEyNs8pMQKrXlM1qmXxW04vbuMZyr7UkfvYOXV+77XC
AOxW6V3ee5cBTfUj6/CZf+eH5CuREV2R5ZK1BJ2EogFLjwjP1bAXIvYvhO4qc7Z3v8v/bCw+nm1u
x4ie7zhpdpd2t5G+MezjWZg7jQ/R0OiBLZAfl6EhFLYjjJPj2CvWQeVij6V+I2qvudSecVJaV+d4
sLJ1Mw/jiXHYLNgS++5EugJ8hQ1ooE2GNvS+KTGBD0sQQkIj7zg5wjxbQ3bn98332rKntxhLU9ZZ
+2ax5WoQkTJN+rs2cOJNIFJ/i2/yjs4Yhb65gnldELPhLeZ8i1oqk7+V7DpdNICRGRbDIfUOQZkT
aQ3vdOu10OgNX1qrxM6DXW7HyXVCwWnBrjfU9vYfkzrq9yBL41WqPmehGC9JQEANlTyAE1aiLhEd
UpxujXWR2YnmvVx3xaSOyOS9bdA76VUzg+9tBwQcKnsTfaAB6JDs6HH2f8DxgJ6K26D15Bu26e9V
RbePa3pboA3dwMz8mhpBzJYkx8lpQD/IO7XzIRRGkeXvqsame9bMF9Me7gqnZ6Miu8+W4RNhgYeQ
8zsX1Q+pxJtNL2ZrW+SBBjrZw49n7pDfkMhHWznkn3pcl4chjRmmS8AQwnnSuaax6ylnUxfRGzrn
pRimIzrCbqkndim/gY4tsaPkXz23/6iQ5Lums1tcZZuqzEMWcTA3xzhcNXP7rLlkty1hO+uxesMY
nu5zTTTEhHYQx1d3zPww2DWkYDcT/PYgEldZo8odsDgYlqcPZrEretHtlkxkAVtD26+YjbANctjG
bnpTOnV22GOxDRJ5nKHa4liXX7BNwJJNDv0kvqntgNCTOBhYGBOEmMrDECErecibV6OPLUCekAxi
BbeqUd8t5CHECDTZNhG43foM6CUHg+YmS2zfqldlRSY7DM67aQAvNdZdxcI4BRFZAcDEGsFhIQN+
nAhpisLicTDJUHOnfivsbhvYwOs9MIbmBMYWCFnUxOkW58yl1h7JcMlipR7DZlNkNatfIqLavtxk
mCs2Ix3oMpHdtiOcwhIeX0X33KO0XGWYeo8b34+DjSmBj7cCSbUcs4ewG7LdMOuDcMgqmYeKvUeo
tpGq2Ox07WGyUiZZHOIGPuhtZaDoysMRpmkFNUMkWDVgu5IwDjqNTV9Jfjhr2YwkeR9upDPf1ymA
/vRzn5pveUTEm3S0s6anvCbx895wG5QgmB0GnwGdndqGNaK3g3Hbb8DewfmIf7DjPYC4JRhY4g0c
GvnKxPDAWvS7JPmDMYmZO0SAwbpz3OCJfPSMON5brdzZDXFQxVw/ZYUotja2t23qRTtW6KgZgFOW
NqZYzSjnmoBz6x+TYothl+meYfNjE6Bq9iklKTtnWRmC6CxD69mMGC2Qjvqr2S3PMsnhBtkpWSpY
ncYWLGdVdGve6L4I7YlxDGYlfr1NgkQfVzQ+o6x3832AqidSP0atmDNsExMgcUEE1rzEGEG3aR0x
ESTBli60vQGRcTGFXe/sjuz5wRtQh+TBY16ld7E3PlUsghk/OgQghv9tMBgqh4YyPW2fcEdgkeMZ
33TtENytnu1RYiDBCzc25EtVeXm24XLWwJwRTMTDpkZH4afbQOBhnsuSlWPJ9NN2zkJD/2oXD3OG
Emr0Ybem7jY06LHPBfVdZZebfFAjWUNfM2MCPF6E7SG1vqdQe7c0fNWSx712jXorpqK9lB5y/k58
xq3W4PbNLiELQYzZw6FwgdiSVOIy0uro47zv6vbOC0hiQCZOuqFsHy2L1zQCdKa8kSNg+vLcmg7W
twFaDS9HLksqq+YuR3EWe+5jMUTtxrEVuHyBs8f5rBp04EqWmhi8Q5BYYoV2El3HEBmr0eU75tQF
rZqkd8TQ5dtGsB2XFKuIXZDAQeeSoeJr/FZqH++D1l8wMzHVYwbIPXKoYPnjcF3ToGKdv6BWTZw+
K68mRK0In2DSoO1P7R5sATntLak7SzjbLscfiRn0oy2aNUBuFODiYBFD6TrDl0Z9yqzuu+GnLE+6
0zKFWcTubMJWnls7JmcxbrAPzOISN/2iTu9wRPYpWtbo4Obha2FWv4mQ4ZnsZBa5PtthsNqdl92F
zHLoayJSyPHjI4bf2Vm6nilPH1wH+wAanacxrjZZWwwXSqDjc+iX+C3iCee4T5XIntFiKZKdmX3S
ZCvM7GALQeCyPSE48uUbFU/z1AT2sKNdEGyioc8OIvRcSlja3PVGYWwylKjrugZl5o6xtddl/QOe
pLg6TnkZGIZPImahvfHdnTk0zsoyEal66KjveJ3k7nYv0wUJMmH+gJd/Pv56vu1A3hgzTkOorzE7
KpOwbwB2Px/enmNTQqC06zDjVjYpgT0idRByAwKVrI7uKtvGyNuVw3Sqg/HYLc81t+emLvoeFXl0
KHUT3o2WcQgxdJNSEIV3txv1X/ccO8DiGEL206H3AevPJ5nZw6F3NEWnrB39I5LACz0fHroj7rtK
cQql68oX9Anq2NpWcVa9LToWFGCtkQE8wYPINhG/TeEOGPiNNAAIYL6xK4bVLOZx51cQ/x0OIebd
OK++t0WywJmTjgCm4dEDw12w/3FLme4qw6C8IljDRKY4T3AABPTQEx8JbeGOPOZpTWn72qhxF2GN
32Q0Dxk4QWm4jvFdqeYyS5Q0aUh9TDHNpKp/TpLwvofFtpdltONlceYQnRfP7OZ84WerFV3adBcn
FpKrYXpBAfJlignsZnvyWz8Tl+jImgvo/7B3XsuNa2t3fRW/AE4hLKRbEGCmKJEKrb5BSS01FnKO
T+8Bbfs/Pq5yuXzvG1VvbalbIoGFL8w55jpjlAbVfy393GRKTeQ672nV2M0B4pC8YS48t7ohH9HT
pVosL6ModlPMRNRoreG8npQjOCue3ASlGEVinNCImgxEWtjZKd1gubT4vTPXOU1V352dtlYJjiuu
7RIvD1WUwZSxm2kXAzrywiRWbmav7YU+6j5NNPGK6mSewHp9/Tj+2F5cbB2AEKAjLH4VQuBpDt0r
mOwfH5ma2nhjKS2IdNTsOwkrjR9G2kByZopJx8yvrWnysI4yaAOrbDFNib4DTDGReOpS0eCBM4gy
Oaq4Sw7TmiulgEwGwUXWbCvjXQN//FFlVOZNYEPt3G3PYbIEtj6+5RInI+sN89wWxd2q6ys4m/SM
KtpraxuTRRWTta7zI2OOdnY8N8edVT8CGrcDGTrakylvREjUwRjG0dvQ5g9OpclPFD2dMzF0s1Z4
f20avqJ3Q8Dd8g7zKtvj4gEHMNXKhizTZl/aL4ndcbzDpbjwb2WA+LbNxHMgQjp8z5JDpgvSZSQ0
6NWaIuAl75fBqRgF8nSFV/HbHezXRSeppG7gQvGry12V60MwTdA6RuNIoZruGkdYdCjCOk1E3Ng0
tymao8s4P+oL4PcpGqOAlaTrobfHzAZHY8NGEPSW2cy3ivK+iwg5KaMSqEJOMOuUmUjlUuXs1AX5
menWVcoaEg3P/w5d8RnpDzHLA43P5EZvTRV+kAIfE+Dg3LBHNWcEFy8aAqOTNgETsJjRHatFeYGv
XN40aEe0245f1hqoirX51Ms6OnTI0pgURfhVcNzkaHw3Kf7zXc788EIms3rB3K5dWjUrPfaxLoAh
lVzWn0/+fM1YmMPFueM/QzlrtU9SqPI+jmm7jdkBM7CiBCBLmMoEiswThJnuwKMw80qS6UnULYV5
LkOwm7kF+RzqVUFQ0sQmwOhHpiMFMZDOs1YROSASxhgL3Gz8JnMAIqfbg7TBNW24+7rJZyg/jYfx
YiGQh8hmh+RdgGCw9Dud5LcKAoDIIF6gn7PX6/gmF+2XOv1KCDFEYgubURjpucUbx3sgS26DSdko
oK58iGqgG+dApQ9Fz4fsnruRn5ZDDn8ZMm8qOwfDS4LdMi/lV2yUPFRnXxfFhXW+8OrYLLY5JoS+
ubo0ZB7OHnxYOBf+GJYEOoOu9JjAKu+l5e6dlqAYoffWQY1eq6Gfjz8fuI9ui0j+CMXhJHWmmmOX
UcuyBsv1IzP7nz+V0zrDh5vRBgVzA7BEUXlSafrJGw8RLtrWTF1u8qqAa6mIGivhuOAapBo7LkCf
TsOwLuXo+/HMmH25mtbgxo+Dxi6INAaU/AkNBvMTxzhbBfeGytGsRsq0dSUpcYa0vc7NskPb0ITo
s3WfR+sPeW5Yya2f8xXTXT2Zu0GrnsYGbNnEcU32z3SN0ZftY1Kuw5aX2YC3U/aoniLB+dUaI91/
nxyl0VLjkYUVyP47r8V0sEV7UpaRXRWlum/lQMRSptF1VP41m1TBHOvumcJVyMfFvE+dHZkf5FJY
xrgr+iY7OpX7Ui0ALWOicx0z+u5FbUHk4SeeTCUJho7TkZYMW00TXTQLk25FWtYmURKqLMBmJL+F
xp4uNspsCCScnB5MYuD+9SRoq7ILg6Y0IAKU4pBRhKem7qsxKPppzJT71KjrBMSz4YUErs1w34GP
xZ6MQKaUAZWbNb8HeslDEjNY1zKOqIGLm6y9wetF0E8m6LNWTbcwzXi9ExXqPsQKRj3bfNbnI22n
J2YIXYZ2IDsC71ord5ElbhUrrY25AKcAopssPXAgcFhBTxADYxBL7nKFPYZZCTJWxwOJBdlGsxcG
m4oBql5XdyB2Lp1o8kM2kYc3leFOVtmOlYKzkXllBYATGc0pdGuM9CzKUOaLdkS/4yz1l8qQKM+g
S0CnZOQz5Qj+qw871eWDnJ4W3E/7JVUfNegOO5QzBPEWDv5fYRxKXcLqUshlLMee4OmVHayReKNj
sWAYgjmQZEa5EB42WD2/myOp6oh+KCrruxZ5v7Xd9Mmgz6bxSQhrKt/wCTZAFul6NLEPzfA9d9Ux
IA8YEmNOkisMRkTWnEsbKJwEYts+BNxlw1/GMiWFzGNW5dOQhiGe3c+WYfjecsd9KYkUyK1bJLBl
IDL9aiwFu5yRwRcmUJnC73eMnsdTXIprkbFKq236oBh9tFpXAgV0/gKS8I54Eu+IFb6POQChZIAB
iIje3YyoqZkojWLXFOxpOgCYmWrAoTJeYdy8o8gnQ8UgqKCw8DbMc6z5pRtzKtCtyrjkmRiyTDVC
v1PwcDgFKUILfXvbGvqDPSevnSRaeUybW9L0f5ap41L8O8ZUCzVrJ2TeFTiHyuak2DoJQ5EYk6j6
a2liRvgxxtksJRqqcqAiugOe3dLy7ShPTzTw1jT+cdf8moaNtD+KdJM0db4j4p0yHbJNgs/OFDzx
sglxloadlxHFFhnZizkVOFza7NW00J1j5aEbMima3arGAZZbtZ9m1tOiiN+zOlicB45+RMUXzJYo
A1dfKTdtO/pzKDgsCHtgL/zXTGaE/A1ieAvH3Y7hNCMP7VSL0NixfOWMn+svJGLcHk77pYat7k8d
KS5dgqZe7zUiGhkCjfTjrk0BvgwMMlRnS5DNi5KXT+7i7HAkdfu2G1WMRAOxByv9YFBPyVpIMvyC
iYZodxsy1V65lA0SMC25T7TwJ1jcBto5yMtKejTchJrUgvKGsibxOVbJb7dqgY+v4QrCQ2BHXfeS
xNK8WnK49oMbPeltuHfNMX3OSFilCg4b6zxmnAmhUkH8BiOHnYQiPhfzcEJGvdOxyW37HI+FVZ3b
eodf7KVwnA8rK6s9Gez7Ou3sa1XiR11BDEtMjJya0VjkOu2T1mbXeBlO4Iane87KEANo97xECqxo
UThniJTUV4AtDReSTS/cXWVTKFV5mzByMuiDdbqjvNK5FuugbC3W+TNYZPYGXH+99pKFOJxa+D1F
SjTbIKI7MZffvWIwyimX4gJu4MHsHahZulET+5r/KZaBFiNpyctRnA8kWzqWHkPFe7KEmy4m6a9I
230Vx5s+dWoW7tMjoEnW4gWTF+G+leuyI9Sj38ZUvuUQJbDdjNGeqvSPXvLblMRjbXB2sDJalhb9
sl0EZdcZrGa1RzWqcNvZ+eRTAXb7uFJgCQXQxOJt4ZI85+D9Jsre3biMmkCjlCqrYLZEA//QsxkV
X6Xd/xFEvoL60i4mtNOzEQ978tyyQ+NU1aZceTWyNHa6lo2BYfKEZofk+ITS21QTVbQnUU71itTJ
SEWJjM2oOi0zq17DBmx8so/uMITVTw5n8c5wMkJbrLoC29KgPyzwoCXW/JCDhdqkWD6DhullbFZs
uCbxFGn5zjLoRPM6RbzQ+GbM6dYLih+i7ai2BBT0yK07il5tB5T61jfEy4URgaLR5FiYX0JU+fmF
oNloN8/pEa0OVijFXgN2etaS7MM1CcgGKASzDDnbWyPW38OBd04ijsj0lQs7gevk5Nw4MUtRBrqp
2WWHZeBqxzyxIvVajRqaiaDfJu0+rMGmYnVaXbLsM5Oplq9VX3udSilSsrnZqOhSg2FJmRfYw8yj
xjIOEP+0ra42K8kNeZQLPeOEyeeU2qDQhuZXY5PKOKy7QaESwWeGyd8ZcIhXjcbnZBKY2TtACrKZ
Dp3kR7/DlFdjwCGpkNwwZxI26eAyOihKqtzDeoedAkuIzcZQoB0BudVsim8bx1I0VeJcEhbkI1ER
XkFgTWqZ+r4qtwXv0pVsYeIiGx7eqGdwJZHI0Nsx27ORYSsO6ZnNWsc6jgjXiitUdpSFbQxETunQ
V2BlQ5pTBK0V7rFA94cESoat0BZFOitxBZ0SYVbrJAff7TbOaT5BcgVAz90jaIjkERHVs4oqDe6a
/pCNArZoRwWX6HW402otsH7pU64FzGfys2C/rkzJO122w9PVVbdhY/4FC64FiYNkUIv3eZxHbEDi
9bHRoqR2xyMP0AfgKTtBW3o129Vko7Vn8jOaTQZv9iT76jxYzQVLAjzzcj6Jocwe6kWj/1w0m8mB
wt4QLbnXzNOabUekkR21kocXqWXhUL/YM7eKo2QvldpXWxmOzMvV9rS0UvchHfG0H0zwaLxy6Gm6
o7D5p6t2aLzFdRY/nEkPLOL+gC5mH+nd3nBxi1m1gmudUo7VA71r0qSdZ8Ny5cJGdrWq5j0oX2cV
VMUm0fCPzok9QxJRKTrD1gmcvj6jWugg1y+PClE+gUEXttH1CmGDTfKt24r8oak0vJ4zYJdGtye/
SzpaUMMJj+nwmmyAQGCXKRXgw6FKfuqEgkQOtkcsj7HVBWP3eWKTUw3sTJx8uEVIBe+5C1Ol4XWr
4UxAm3I31dQD5h/eYl4+uL7mQgZX4yeRewJk8kKayafWA5JDJ8CjN/lfP/x8bvjP//HzOSVTa54I
BvQ6NQUuWrGMXl3hPz7sf6zhP3/8+eTPh9p2kk3bWuOmbwrsXkg0wxoPPRyc5qgsWkfe2Prf//6k
vbqCa55dkFLWP/58ZRtyncmOJXtu2/TfI6eFF6YNyWzrd+fFcgpLHpP/2MJ//uV/XMQ/f1TzIj/g
PeABgkf93x/qYcaD/+//tmfq0NhK/vzbL76Y6q0Z53oL0d/cKSAPfv7fv79A/ScoEh5iu8LMfn5a
LVpakhzXX/Hng1z/ZPfDeajjhLIem/SPOTpfX/aR2x94+Ly3l5CwKUO91ylBNOR/Yf5P0e5ZFqPQ
9b9+PjU6BpTJSNzFGiqamlFKNn1aHsA5swkOoiXflUSe74eQNSuh3B/WYn79fHu6+vUrARdUK55b
YTA9mSiOFRfJw4/K7v9beJ7/LxYeTawek/+zhefO+SD/2+ajKbO4+PgPH88/3/o/s5ycf5n8VYyZ
UW6bmDT+y8bjGP8yTNuxhGFjjtAdDXnj/7DxGOa/ECRrpqMbq72Gr/ovG4+h/0sVaFlX2SNCcLxt
/y82Hh1c5n/IdU3h2qZqqsLmL7UMzfjfJcIsQNOiSeJy3xAqtNPCwT7Hdf8MCctBhffWACS5DS27
+mYaBl/ivzkn82lYCK7rTcvZXRlFlluA7DnD8afQVkLfJWxlVyoajI1o8oUMMabPD3NT4ZFU3T/J
qmIjvC3xrUlhLQcqlMCHluGHNZV+9ODkWXJ3U1bSKxZkDjOOismgiAOE6KOHCsw5NXYdAVS+GYHL
zRqHuX+zRq0jTA9UNiMeHv9kT9IIq/LJ3dpFBJyZOFNGz16KfTzQ+EEJEqWURMJWHMowPjLqnPxG
HVlxNJG7K6o4SGdGb2EXhUC0rYdWoOhrq+xuaxkYl8GwqMuXfawMpV/HWnVSgeka9egc8ng2d7qc
XlzpQDTNkuasmDsirONTNekWgP2xfVcMZqst+50oSdytksXiIeyY5JPG7h6tsfhqUkIsCkLS/QE5
EiFLvYkeZiJhleojEHH7iwkq4hZFvq5pd9BxsZjHtbFza+zaXFWgrmwN2oTx2YB73jAAR4gXHexY
M5/deg3djOtDoTek87DAPUdYlnqK7iNM3mjDjpJ9/8cC3SenC3RN92QorIgYTKDUTwoyvQSUI7hI
F6Rk0UDEoGvlt7CLzU1K7sJ1nNHLti4daSpDEIRE4Z7MXjml1pxB7SLePRncKVDd6mWwJIVDjwkG
/IN5zirg71IitxnAGbQNmCOiExwD+GOzUmpw37+Bia3PamO/subp2DinNGyhat/GFH3JoJQkbWLJ
YEs7UuYzvJ3HmpBbfP702+ZryMOf8YAB1ZfN3Rwb25oq3KlBowGWfFQxrJ8MC+7gpMdImqW1rGon
8Lud+dTYRnrjBUVAYu3ZDI/PlQJ+D6BzFyiZZCQ+JJa/VKPjcZqPGyVFlR01X+DZ6eEZAD0iZEFE
arxXiDQ+5o2RnLNwKJ6UVZSMqos8bX2w3mRsMt2czX1RgV4ubVBMVsYKeaoY9hP7yuZxvuTSVh5x
kVuRWp3klN+cQg/ivruTArUc5wbUm8R8WyF+cwGQHmOK0n1N+/cUVjRgeh4dwBjvmb4153iixTY6
xj0MaWFTIbrqcHVtePA2nm327alTlifs9+l+cdP6tHwlEFCPaJZaLqD8bk3dg57F81MZhV9IkwDJ
4EjgfQV22UY9cfQ105kkB2qj0QImNbsMXIyTT8bIuFc0NlR6SNX5257d5xr+7jUN/TypzR1vlBxp
sObEOfOQG4NSQ5Dp9K17TJv0BenxRiH66jxnBXY/CgPH6K+TPmXXYsfOzoaNZk3JibpMwS0OgEok
+rHHaw64BKWdKytCscryGLIoAlqVyKCd9OY6LtPG7eqtaxTyudFfC0Kyc4c1XKFq8UMU2SiTXX1F
nNqPYWk9cwTZj+PY/5WtwciwIGo1LiksrXy2zmrBUAuQP2Zz0JiAxiCK1CCxnbQkh8OqH6Yotmkz
6NFJ0GIKFhM3jmxZuQinv+VVjVY9ttCCjXOxGaPeCJSkNtYCPeb10X9rthCbDMkdhLj+q7XSbYRb
bKdEBFkkBoRpyr5vu8drM42ptnLXZTAmTv7oQ/NzTmOjvGRJqG9jI+02OUAHv7BYHJIzvXgsMR8X
mczBMskhkIbzF73qK/E2OBS0AqytYoldSbxSHz/MK1c7qUOIWM505aXd4JTPb3Xxzb6of6EJZgnB
fFO45l4FHhLQbRFfmm8mgoW6iAyDRkOypIQ6FCNTnfxhQPg98hCQzqrvnr/DqiByrrYn6FvI/bu2
fktMLQU33Vi+yte4RfGrSZuacIioZGQ4vRS2CkNq6my2QCHZSa1OT178WZg99KA8fKUY/+RalG/0
tDv0TUIKxSzxCWRZYGjEReWZttNU3fB6g5FsjJUi1Dp2HNG81ek5A9arr9U8tYwGGL/EK1E9MvR6
y4++n1x4Zk5qn4Ugxgj1ElqE5UDgugo5CkB2sbKzELQ0hDSM+ZqlJ1jU57AflTcRRy9zy/zTrFC9
zm5LVz9+si2dNjhwIJxabU7XU78zWPl0ZBY+Nc3BmsRwa6Hgz6n55KgifsR4iHS5G1A1WInpz2tk
DbEWT7R5HHEzt2aTG8BGFmK6UnFhZ4FYFcHGVkujipEhZn6Gt9Ds0KLgNWqDJcuJNiQEgbbs2tkJ
TXJVqHunSD6XBTTlqJkIpkWAdMDdlSpzJJvRQdSaxUPOhGLDWH7xyCfJWUDp+tEu+oxHdmLSK89k
oy/EU9jsDfBGIlowmjejs+Re72L4LQWzRaKkPmZgaVPnJodlSU1cVIvp6yYhHZILDEkUB6zduoey
esTwgUKCvpmQ1GCR0bJvF/E1s266LIkkeAL/gKIRDZk7aH7bvVqS9mCP1Y0x9FtZL3+Y1zLl7rhm
8pkEqNJsrwwZMsVgPbBzQ0UB/9y8O1Za7/HRjEydSJkLTSJb7Na2duDD8rumd4c0BMcec35vazPU
H+EqUGmwfaUtCBKmCr9W1wlp8LiP9DTAgKduybALEbZE3RsL7bsTT09toclfg65tCrOG55L05jNZ
xC8cS0BfZPdma9GXFGQrWWnaPthx3yAJJfsj6kp1n9ZW6adYIe4iZszpZE3n1ypnngqmYYNJI/w1
WfNvfYY+q8WFgKR4tiJdfAw4gfzRHsNTZ2ESqpGpSjmqAIE6+wP17a+QtahUiQdQkdI8Fz35QyWb
mbNsFvE82A1yX5X7RYuGLQv06IanZ/QaKYFyzCQwkYEusLdM6bE3p5vIh+FiDOT66YtS7a1oz9hQ
ftcKugGm0Mk9xduyY3OgHQgGN6/JyOuB7MdCIKnLvVFLIpFG8beMEo7G7Dzq87d0VPisNlO0aeVl
qtp2qatoh+51ZsqmwaCZ4egrjLIQ65EfV9zSvBlZLJGnDR/u2V3pQ0SrDn+mEkS3Vd9ih2lATVt/
qOYwyMqSyCOdTVAbVwcyygD4g6c+G+yvTk6dfMSRbWFkcXreFHI7G42hxhTLZyY4a5015MtWz8BM
2bIgCSavX3j2bq0mQl5Zo5kDZXTrq/ZRHw9h2Ti/nVAY1LuLe1/s1gjkOoeNKVc5qztgawsSxzj8
1nn4b0THQrEqDDjR64WTolIIUgb/HjM/m9vO+JuAt/eh6Vj7vFAfCfgkAvtNjGbzZfTue6hX8S8V
ocCGEA8ecInwWc6MyBWQXkfl6+QkLdh15IUqINoAXhNgDXOR7+FjYcQX1HvTd1SVDKPl8j63xh2C
32frFuWtQOY9i/7CecQJ4hjZLhM1MX5OfNW4LL2pH7udNf4yRwSPbB2iTblxqwBBVPMddryPdhtb
V2cQJ1KdlUBV/hphL0/Ms9iuqSt6h71HMLVWG2h2ynqH6Dsv08duUyxh/GgJP49i5dXpxZE6DqGt
U6nXMlTkAWL8V+WkKZ4Abd6zKn8jtjWoK2UGirq47+nQXMKaHz/BdblfSf1TLF5Dx+ngMOt/x7wj
Xg+jiG/3EFiNGHcobcKXQSZlaun9qWgH3SNZ7Ifk9PrDK6f1QMJXDrlvrt/z843oC3q8Yjn6O+Zy
DHDDezUylltKgEb0WEmG70SVCMFKeyOG6csx2QklOrjyrIZINjrhq6UqiAsrAp/6KMIzvX7gfD5I
tXpSEB76Zbaw4o0PYChwAwA1LrVh2FGAXSa9x7larWm5PdEjPx9GN56OaJTeNfDFnog1kqbVVdXk
CujmTTBYLLfTyCKDctBzcEoLgv85WnzVJo+Re57RSjgC5YeUanh1lbxpuLa3fVc/KK0d7zQWThuZ
MqOP9SqDpNWfIpsEQlOKlo5z1TuqbOd1J5uhtPeoP/NxLZutT4xtSpD3CfHd2YJWMuyeIVFg63Bi
ejrCTCIdOUU+24PfzfKpNm0Lak7vHChPltq+sVQIbHAvq+eq+5JscugfkmtuInVH/IrsTcNyBJvz
AOxdnKfhyJaEOITOcg9RJeRFU7AgFGmyX0wnuTq2SlSOTIIoT2wPzo97GZbslfVF7U1guW/pmDGg
BQPVQzxrZZrcNLhzlVl/r26Zu5Kw/xoTJQ3wf0kvBffqs+Z5V0YlZ4dcqNs0cn4Velx7ZcdGEvZy
P3JLMnCXx6SQpLIb3X1JWFsqkfOegIeem0Eiqc5+9Zn9LhJr11Xa2R7lpzQxaEDtfFOaC+N7+LAu
jWitDRs94aE1hMu17+b3LnW3C7YTdcyYoNcKTjArPDrrySZVdCQw0mhMTmmRMHd/yGJE52g4V0uW
MNV5N9IVN3JACzqxq+0VfdfOTEpDnllevoDb6+kBPQI2rX3PPiST+DiRP1yFNdlHDBosaMTR6OuP
gdU5pFHzprTjSuyr1AC1aIoR8jUdWZuhIubefSz69C00KiLUuhxHpfoAwaP3Kex//qJymbR9XaV7
+LtH0VY8OCpDw6jdeKa9vOlRrjOJ5D6WjUNbOHThBr8YnrL18uvTfKQLYnwgyRsMXVc/EIHDXZrP
uzk39mS0W8dmxG2cpsp1GCdwj4U4uDOETjuvS4b7/E7tmqqkZfrgxyAafVIr7mtURdxD/U7yNZaH
iA1/aGhHAmNcQvhe1xg7yilCADFfqynRDix1lWPPguNEZlZIetuX0tP0Ni6OvZ8YhblpHpxpdrZx
yoCajIWfTZc45orW0/U4z3RW5lEYtXlMKN6OruyNncnfVzFh3IiVcalqCuul9Uxz+/EulvydNc5V
7+OOPMBx9kuFOopa5lmrSxSMrj0SmwR0G3QhW+cR518U4YyV5k7VzZdxCg3fHZRbETJ4728aRLEg
hersDXYeLKhX1aVbmH9WyYbH66sKoMkjDOYS2dlX7gDxc4ZCgNvYKSq1sp5mPf0B9DciRiogrdNO
DBWGVDV8QXcq/V6bv8fiva2n/K7r39bivuYT+Xt66njjgHAk7Q2wnrOj7zJ5zWcwdrpljz6RVoc+
a/1QTtoJadsn25Q9cnW/XnR71+nOYxJpv3u8hUVPpkOvvnfMAI+lg4ZnXmwA532yL0dvCVHAy4Rt
qaF9uEwkWPh0O9ZRBOul9DbNXE+bSP9GqO5eHvrZdX/rTMqcFhok0glyR7zIiU5Wi4IB4C80e73b
luasenLGjxeRVtenxnjtJknmDtjyrRk6KCVzgm4o9TdYtCLslj2ndlsdQUOZBHGImSCT2dS+xglJ
f4bpa9swGeG6tE6hEtnkSTpDUBpafR35qsQsX9SqS4IVYQ8GhSjfqTQ3I2LfDXYeGPMikle7ZW/o
GGPqD73e+2G6umfK0tgoMSFIyMq8mst632SQtZaMOKUav0r5XdPrkmgS4Y1D8apk07V6kXa3G5Fb
5bJ5dRU4lJnMHls3a4M2/q1LjH2qiTcjX4Efuf0iOw60klHIoj9wX28RwB3zKf+uOi4HttIAQeqZ
RJ3xQm7cxH2V+pM++wtrAw9i34fKEqiurXsNwgLNKMr30FA9XRACaor+Yy6m/WDwlHON9kHnWeKh
uURbbAZKhy7UNnkulNQsxoJ8SvNi8eUk8ou5IfvK+xTlPZ5ngzeo+ZVa6Tt+8O+2O4iGd04DhiPs
fmeG5pOM+IWbIfsA0X0Zpq7zigmac0jejVQOdhciRC6+nKZGH8rGMOvMY1i0UDckAYJUyh5xV8Nm
6NSDAIp6pqk6qYnySGCQx7TnGjXJczxUd0dWKKY6d5tQ31Ac3bhHuoho0Hj4tnSyUVrNeouG6aG0
eHEYUTRJdWPAdIx15TMODQKJMrGt0uRIVpVKCcBVg3oK3iZL3xy4JaNVQxiPTWe1G3fixB2EpGp9
W9zmzzKK72RpX3IiRhdIfYkzvuLpQrM8/YnDtPa1Zr4osfGpTPV9IV10SOKvQdVuZLT6qos9PS3e
h0zLvaRkfmSmhd/32QdoC9Vzx+lL60ovZAU4OLwPNCoPaPp4DPXGwY1RfJmR9mJY5mGu0kOEIMdd
we1V917W5vNIFzCWQHY4zLMSxM8gNgYMhUUquzy3fWmXTF3NPZlWisEbil8mrTSEuqqB58PFNEqy
EBY+1nvdKpdhJZ+E7Q0g0E7FD+/Boqn9TGep6lSfjIEfJc7trxLTudI0F6MZebCqaekt+PDwQ8yX
sqs/O12cQnM+lCPsxmQqXici/WikcCik1GWdytyzzL5ncSiUkCs8W7sbJ9/PYjdpzhdel3cxIPxE
+LIu+J3AqoprvVQnxXjMRIAO6bXgdwfl8uhyTaEjy4EkhnXn1au8L0pDaPThVkRoWzuDOa6+Gmfa
2AjYkGMNFWQpo+ZtvQaqF5hE5V5IuqAwEa+p8ZKmztE1mX+UfPvCDLorFI1h6PSX3ADaqNR9aQhO
w1+xvEsWoPxTxoJSVd0kKdMWd5RQjoyHzrRnbk/30Dt9oIMjhCFTwIcsv2fmYFZRBbEhDZSFjrK3
+lu9wB9Xc2DWhJ+YLOQCMa7vSH9rXfIgMmcID50rL2HaSrrybJstmOvxFl1z7FDcbCqvSVwhpeXo
BYtoYbwdd82gGgdNDs1mCadPkgQJ02LrG8sTi/kcMuIq1iPZ2ZlZhzI8PZEzkMk9m9VhN5CgQ68I
7hbm1U5pGEuJirtO6XUEpRBvFpcnHgaptSlGFRjPPaOqsJzPK8ZWzxA5x3nNTFYzN+SDiYPA8elN
eU/hSU6HUiQfloxGQo9r1LBuvFG49D3MccDdbQiFemxa5ynFU+x4i66sFq2cAb99JMmaGoikmX4w
XyKNV3l8sEzto8j+1OFgvKCEPxRN23t6qCandtawD9nmeEjKqIBGpWYc181W61nFh7FOjaExlzRE
IAsqrWJIjG2rx7clwcaG37I7RCSIbTAk0alHCuJzANKNWe2bgVR587r0f9TKEHiPStJpOJ+FKZGA
QGzwx2F4nnGteIpyWyqj5mVgJKHaRCNLYmDTwl0XO6OXZvgY4yqddjwXxV6fesUXXdr68Oww+4fF
68wUromi58oleJag77e0a5g+jeI6cGi5GtKB2HIf1Vo8axI7hO7I+EKmng59IgPbPZi3qk2aA7EA
tC3p8NlIgJYWZmXRRpw7EXPVUscL3bZ3J+scTgPX9m0ivQqPZvLQzUVELhj3VUJugFcxqN82RARg
L3QLrxUqtYghQUnh0DABiXhzVHOlhOq5cZchiDodKVJBjeI4f4sEekzBWWUt+OCG2trLGpl2nLw1
s1I9Ciy0GnblDNdW0KO2DtRV8zmUm9hVXylwmw204/SoMxOhAsn+ID3WvVJ/iVK7PqwBVhvTzY2r
Gi2/WzO3uK6N8mGQzTbP6pc8xPYMFTfbmHNGkzdWvpKHH1W/IBgkagG/O9apas52YNSIwxnot+vh
lWl/74/9N67542TkX2M3+K1ept6iWO+Qc69LFAVWCXRiMEqPVORfRQtXxXKL+2TzQ6lPjl1y8jDV
x7dCPfxbt8e7UzDCcLVRDSqTgUKUcg9gdNjSVdRZ7eXkEBHNjHCyiTBZNrNKrmK8TUSBawlIg2b3
3Pi4ZUSHTm9GItXcQ0Y6MXt1j1wom8hHVv1j+KSENnCI8EpZwOh/cQPGmKmnJoRScY+7rT7SayYs
w1IGCuwhbv+dvfPYjZxps/QVRYMmSAa36X1KKVvaECpHb4P+6udhdTcwGMxgMPtZdKF/fKqSlMkM
c95znjM1OOcg48Ur7PzfEV+M/+hvPv12pubqGYG1MSvGfnZcPSzckSBHCLTsc6jAVd58NUPLE5v9
cDjuukSwcSyt0X+J7VCD7LhezKrcPxEmXw32vOU4Q2fthzsyOSTRzZnLqP/MWc81JeeWgtxlY6zo
nq1x+GC6uCVdvmnA1Ai/+zvzkvSO/KPGrNlg4vvA1X/IefZi+9sOqBRL89+YvcbQfy4nd1ybFvVX
/nCxSP/KJmi3ee8+Nw5gaZ2u/TDdwlm61rH+0l66bUr9zilP7uJO3brRuwo32YTYLsnAmNlr37Wf
lROcln+rcdJrUcozJ9Z9a3/WPrm5YRk5jSeTvTWmnTOICwgD99orPn0Lz47hPvxOb9pgT0bw07K8
C+8klMeNBdTbSTDYOh7nFFYfezsV5t5iiYRq0G0gqW0zFqmmXe4nxgwTfuaqU01Xu2KpxNz2oqb5
lfa0zxGho11axL3+kuNEs4fyLZOvvGobPqXH2Gi2HfOQZvTvztDdl/cLA+kxyZM73/JmUApVus9B
q7+GClVrTvp+5XbctccBLzvpTREcgmE44PggbZ/BxWnwh64k2nplU+GI/fnZzboPkva83JodwHpY
rlqJ1sEvOD+5pPIbDCWMs38kjg3+GIeh9p8L073VU4Rzcdq5Uban64bGwdp5j2Fru4s1sIP00nQ2
4UXxSmKerqnhOUlQqgR9Y/jVGowuWfI+ivE3U0UcLhpzIRAbu0uBvcGmqYh3ji1A6Yy5gRZyE6Xk
L6pe3msrXEo9f5fZ4raqgWOM8TvaM+Zds+lXBKrIJGORcm+B/ELYOmcT7VjFiGjdJ3TJhvtisEgW
zRz0NwPLo+yeQnfctjwjwpyuMa1LcRIduyR6tRIO3sLeze20T3VFfYzYOVBnApepS0UVQjUyVcJv
poIlKd69BIjAC9GdZXcP0Ym5DV1fVhlvwb6+LA9+K5LvMkP1YE8r+xuZ7nVv15vG9j6zNDo3wr+R
/N4CDHlj0P45pOUmccYzN2yWq9r4MAflUEX5l2K7kM1aP0985FemG/Lm9ANdWGZx5uhxAV1yxOe4
zzWOORm8WqgPFeeXMrdoyY1vRVJ9M77+oUdFrysR98iiUGb4VZCbLxh7SjFvGg4usDBOqhU/iZT8
7nL5NlnqTUfo7ogRv4vWfZ1SUMLCOrpt/c4c84vACfVJX4YT0KCm/5JOfitowUqd9JmZ83HIKT6Z
GLTir/ALsJY9hvH61Y26DUOqXexnPy2DObBrvxRhvI0damkCFP0W73T63Qj8Vpn+QevSjpbZSxcl
n1Y1/Bha4a1Depb61Dukef40L7CTktl3aDW7OmUDIrtEx88p8hKy3/qo3PDNss2nkvcE+irp8IUJ
GkHtwIaWvxlM0lz2z9rMARu/Ml/6E0wK4pZ101n6lZEnDr3kkEXhJZ7Hm3LxnIjiOtvy3NjVn7in
wjvtz47oPm0+VC6eLvI6OaneVZsaz5mOfxR08WQNwf+EC27HYsIH7MMRzsWJ442B2Fh5lLbH1S0i
BWhTPL422uGOHfE+WM2pne2boHt+EuyXFE/rIL105vCKuPTSsKesZiYiJeTGkPRtW/Jos3o6prGa
FB/P3HrqwH0FDxy7oKrWYY4U6XbtGQglt6+m2WYnY/buzgSdoHcwv/gFxdfLw0JS6ikIn+BE7aJK
keRDv2KdEUglUL0oM0W0ogApwHOPe6LalU1DX/yd8MTBb4tXU6ptT+LKKx2bpGy9bY3qDhNt23kv
djIcAfBgTkDhD61PZyps2A5IQN704rmLGjMQiHaa+9zLazJZT76of1JPeQhhRkX5fAmYosJPvOWp
/sq7+FHmr34UUaDneR+T+gK0fiSg9KsUFZMU07q1On0EazWPb4NZfw/drm/0ZdD6M5LTD68zt3Ac
3iPFR65Yiup1+2uiJEGigjMW2VdGyRTT4jhlN+VxbK1NLMJDigWR0RiTDXwxcOTPA3i9OGcYnZbX
JJqJ83NGYsXYkvTlYlYRMRtdkmw0QW07s8AoLwh7yBcToOOm98w3pltXv8DuHnon7jgHSineZc/H
fphD/vX5bCA/kEc+FGbD44fw5Mgnzrx/Jv57YALq86fdaN4BvbyWWQPG6nmc4w89NC+u4+yWLC/T
AeTyaA1kkntdtRMiQqCm0sA15d/l+1I8+GzY/jmqo2tkogs3Flad5Rvm0nzxctoC48i/jGH38COK
hzRPShS/Wbm1a/vy3Vs35nx1TLguweKS1lG/zxx1FhHz5+WLxrz+6EgV8cT/sXSErTZ3X0ureu6i
HTX2lPBmZfGisJTIbt6kuf+TRARtELbzMGagXz7FQFzgVkGZoAyPMGTc+d2eu33iaCLLdFGR0ncl
oogAds5UviJoaiEw61RcB6y6VCuyHYzDofF6sn0uMqE8BoO+T4L8aWgfw6jdJ3Cn5WffIWJPr/0c
bygcPyjV3WX8I1ykzKH8k0BIR22lYZIZaLQger2ftf/GiOYQBtmfQKprQJHt4s8/KkN/w3t7BHmy
HbroqAoUnM5e8w2waesM8iFLZJWneyS8dTd5XwXTtI3DhDzLaB2m/ZVfgPjYzK619oBhbTzGqnCR
cqwL2AaYQBVr4pCcbXPrx7JkhnqkxLUu1kx/3LXQd1dREOInBl1U5cGnKTLANXF1Jsy/nCdOhVj9
8zT+f/vn/8X+admuCbHz/2z/vIF5/t/bP//rr/63/dP5D+mgFkvlOh5llwvncxH3wLgr+R+2ZbrS
MEzpSiVtTJ7/7f90/8MB8Q5DVRm2xV/jb/0Xxt22/4MvxZpkUUBk8OG1/1/8n+xf/ytEk8pYy7Zx
gbpYUA3bW9DD/1PRgJeOdc42nRxiw5FcMao3R9HiY+CBKSqre05sL3oOExJmuZntjZZmH7sy7Ae0
9mqV5nN3cujLTofCJVxd+1uIYcUunkVxGcCws+xJ5wl+hwqr/sntGMJxX3opRaNWoIHzi+6q6sNu
wFwDAIiN+Yvj6HKqGWpgxkV1TmdihCF3xRXuD++5xlu6njhlvHg4/hgzhuvJDOwH6fZp11qmdXbK
2D+7fdvtmK0FGyuqwV+NqJolRppfrS+ukYKflQIROcvCzQ7zGOR7itWHT6Mhs6/j8UdM+kLULU2G
DbEHHGt4m6Yllh55/dHmwzzmYfc2TtCuI0EfCMGE9k3nigxGRYFopRg/MArgNAXJPHcYa+czEICx
vE3z8wRREbZd/e17PjENGi7Nesx28BLVhYN8tG86sRuGbVW25s224w+/ikYuUxFzh7y/+JS/q3Q6
E4PeBLxY70bbbLKKvEziz6+lm3NYdfpm47ryjwD8WpZ8O0PPlFgz5EQf4b5RL0A6Bl7FPDxQMHz8
4y/wUfDGyXyHuU3vhNTgEcpLojv/ndjcM70CxVPYjZ/BkA+7fOROOeVw9aamYyXapwPODj1gM4NX
fhjp1XiSY/8omt68MZIFVpNn0d5fRifuRSiUlyrlPFESr2kbA7myJTbI+NdfdbJJ8GeqjYzn4kko
eH6yNstDJX/zOaoPaZLLA/Z+GmH9IFsoia9sC0Gz9fR2VJG+K7aotecEFUU9OC4bxxqhvbUjs66q
3aH77SWxIzCCRkOKFnpBSOJmVeRTtsFR1x1aAJsrUTnR2aSQtNTGz0oY0wEVxn42xIkWEWTABW3u
dD49bfyjawDoVOIYbniyGYqBYoXCSTcQvK8A/1PrKuh3vW8/0eEMqK6HLIAt5auxjfRCKi69eHN7
DtI+PkQ4Z85GmvHcR2vD1/aJSUV58vzHnHnWFQOQdWUbzeHRIyrEEivMolPyZJ0UZ94NftETFbjJ
0gYE81G5zyNxSvJcBf9T42dt8qZb8WNA3DbiYBvWgBH+ZSOTMKeoRXhoAb3B2593wBPhPkQzSeW2
nN6LySKWzktOQeJc7xNy7W4+dEjcCei5HKnGnlzYVOTb0TO61eswFt15bKKfCwXxCBQL9d3FeaGS
bFMaqFIMkPczSZ7DNMOiac+gmr0nj4THOjeXX39CQips2iVghMybViqGZsvDWuEx3pQFapI2KxI0
i30xHtIPI5LNk19a+HDSE3MKgM6heo9EUJ5p3CNkCyyrx7DymZcE8RpdrLmYOVc+Ox8O939WLtPb
mdn8PDMaIt7m8HDHyZme+mhnCxuhsSgzzBmYdLqWAmsADkj9Ro9rY8KeGGQpHzT8rKumrMjYZqN1
s+O4viaw05Km+OJiUm9KVTI3Qb4c33ANb1sZo1YtV1fGtDTMdsmWcUJL519Mq5o/vxdjUd09CfHD
LI21HnAdGLP/qXxqnmdCjvR65T/MINiUrlyotKL8ESf2aoI8RcaouoZ5W9xcfxwfNO/m68yroos3
ze6qVvjPKBLx1m4Br1WKvMPJ11jPMjXuVt0WdzV4z5jrBD1PDLwUk/3bYuDNIR79HHpG4qWD/Jy8
A9xAu84rtcWm3CfJEcQmXgQzjY+95+mNzj1KjZs43sfR0hppieSQVOKnwwTnBcvpvcycnYzs7gpY
3F8nWYNllnKai9vYz8XUfZAS857NP4YXWfeKp38bGbFx00tBX6EYNoVj3+1Df7YgjWAai3sZnBrs
erL2vsM4IPgfTMFNNuapYU66GasA9wFIaNwV+Xhxc2HtJiwsC7d1l9PzjddVlV/JIgl7tnibDPuc
N27HJX+rrcV3BW18Y+Hn3hlt9zeJ/Y5htAUGUpf0OC9TAcGd8JCncsKLlH5msflC4ao4K7gWfZql
r830q+qDexdxQ0+E+My9jnE71905pbwvtRgFWdEyG3B4aZk9sdPCY7pZUX4KGQCnjIi+ZqP4mly+
sgcmtusaxiOhU/hrgOv4UOM2Pvg88YhifvMMTouJ3O+QfPw7GUjnMBshtXdZteRvo5dkSjHETvFj
NFLSxw3/B8kOc7m9JC9gwFV+f5Yabx19up9B5AAbTXMiSGnEvFERVBpnkez7oML11iRk7yILl6VT
vnYZJ+RC5+PeNUv/ruz+YJiet/MaXPuE+oyLX2MUKEWr9mp2h6035vMxLIwBCA+YuAax/DYwOrjS
YPplgcU1e9fiBlhiQkrMJ3TzcN1I13lInqFwGHYu7iWA71BfOseC4JmHRMbJ0m5okPtrTdN3TlfK
+2RyESv8d4TrBwej75luuXUNiRbKpH4Le3zLy2xNX+ZabKtUfXPJHE6lGD4rjUvQhuVfVyWm/yq9
WtI8/+dGQoT/yA2UXTHxzC2eegP6L3ti18GxxDJrbnAlw/+QOn8C10F80fq2asN5TgfDPJLIsy9W
aiNL1+zUkcSaIHWhDk3LRR+vc/lKum/e+optvbMaKl7KiT5pW5fnxrKTI/RFwHrpdKJyRsFcz1dF
MPyiWSEL5uAMzC/Zt6ZC/a5T85FCt/fanlRHXe77oSES6Qxk2+w7yDbjgQN0hFdzlmZ8aqayPFZp
i/25FOd+DOadGSEuO7rSSIwBNaVBAE/G7jBucf/RjXYvfRGdEMHadVLhMvSy7E8915wKBJnrbngm
zzZvKy44j9DoXlotnNfGbAF+unCCzdogxBrCZyrbS558ZVRD0Acx/W4Mp6RSEbE5opI4ilVy5Xbc
rVrdVPw8aVjsJ4OYfK8yiihTc9Vzffwa5IK5NQCoD9y33NQCmpvx7JdVUxyiCVwZ77S9VeEP5Yf0
zddlR9izFeFxmBMGXpCqepK5997tODwmlMBNOEGCAR1RN47cSFUrWFdWdHGd8k9HB9CuxINAqCVj
niOLox5U80QD/ceAmnqW9UvrifIFHOdyjCDoCK/UfIDJNncGcckNSNniE2hBN7K0ifnJdNJfXsKx
QzI8rmXlXRXnwk0VVs0+mnHhef6PAjNUJIc7dM9vR4IuzeeDoWrcAWain+nyILvSemeVZbuayw/w
GAIBGfpjP/21HTu6tAR04EPNbApezCUzxt+eFJiqWqryOtAq28KsIk5rSfuUc9QaJZylMOmeOLPm
l5xXkUp0SuqlDLNDZJPkJmEwMQMixJ157ntuMSQW6Wwc8tKZ15aHa5sy6/acYjBi0hPD4yjDw6Sm
N6m7eG9bwasnmvjQLlxpJxnuEWe3VdHMx6ICEz+3fOZpoF27lnglfGkFqvn06op/YVP1SX2vJN7A
cHj2ccjRe4pJOykPRirJp5mTcXLAVCwn7DqBDs5BBgkV6XwVuD2lFbJ6j/DSkriqjqrP2Tur+ZGa
gPjjiLl8vPDexhFBslh3dmwe9UhqRozkSVzVb2zBIbwZSr3tdWrsoqz4XRRsuVBc4guwd9qOJ9Jq
eFbkrVW4DgFnzntuXcwAhV1zzRBwI9VcrpNlR9Fp/5E3CRP+5TDEz7uqyhFlrq1eoGmCx1w6+WaM
+sEw+xdvAdh0WbUQw6oXbwxgs5kgeOsoe8bhl1z576fMVebGpb2HdBImzdiZm6059PRFyAm60XIo
w+09XkBUYadwERbx/vhnY8i/qALEMiGK7FJ3SU1HLeEk2l7SizMU24I7EUCdqdoqF9ylb/n2oRuZ
z7p9uk1qpJwFt/XS2KqGoDn5W4PdkjxfsLXWZjk8bH8ybw1tAv/+Y9xjvDOHCqRaNdGfLLaj7+SP
0EdzK1mOI9dojyXgwvXU4xauOWzvOqeYOWLUGadK/yhsDr5dzJlaNPYaWEF5GHOeylrIeB/Z1sFr
1bXw4TvzL+uNafRbNSlYEt1XT9wAAaqCWuIY20SOfz1VKeoY2FOzNv0lLewA0q6YYlS43RMsOgiB
OF5CjdN6AMqy930FfzhLqfUFF51hXrHCiZYk3Vq3EucIZqE6IvUvLB6BCKZNFiafSQp6hvw5fbXL
MsBbB8TnPXHrGXCdtYzXVHNsGfMTZYBJVjIycoFWbywrvPlDgWpbMRVrOAGXvX8IOTBuCEKFhOTH
6AzU8mUxCcEHMoDsQ2/kcsVOBzZ/Y2SVd0CIfWV+N63jtCl3OGTxlvmkKryXytVLH+7MKpp2ORu4
23CaDpq9J4BFZ8n04S8FIkFLh2qm8SzB3LLuDfhwE5r3KU/TazVVHwiPLo8faAmFOfxcFdMPnffz
uqc64pyUgbtTeqRAdw54Q+P0E2+sXPU+0Oe0m/WuV+7VsaiFcAZstBBiaNEh33GSY3ouLDDlZu38
NlUDMy7AXliG4EOLOBOHMQwG9lXmnVNfprxJm38X7lhN6ZqyzxdIGLzivfmXylZrSwQs2UZh/2ty
Kt5uIEpOLdWl5fLJ1IE+MAz6Csxj7F8M6Hr7ODfwIE4i3DW1Z2wqHLCE/wAlMNawd8xhNABxdSA9
Whyk6Ueb2DMYfgAhB23oXsEbllch7ZPrcVrBuG/sTNlBhtPOr9gekTfrckuVh7WfgrY5kCmB8bvH
JG2uWtbtXSDrb9eZfukZspwNVU+P/rWClge1rfCvdSCO1QhwpaGiYtN59vgwrdHlPZyG81RpruUt
i3BF0r2w5uA6Bv0XN1e+IOsDCGfth/J691hZTvvUlE90XezZxdt7wH60l0g5m5pioQjRat/ZG3vO
fKoVem/dUoO7ciCD7IyGyJlBae8m1vMflczMkWuYwLR8rAtYl5fMEiYhRteG0T9n+9ir6nXK3ZTd
o3hEQXO0HatFR1WQp9sw2ruKmbrK9bEpbmNpyQtt0dkxJnJXI63SBk1qC1M1/a1M1Nn8Sr0U1UB5
3AumlJzUsdRPzjKXbRHQfcANeRS8Ewzbd0ZFdC7xu41pc9qhxpE4xnyZ/Xwfp5B5uRG0+87PCN/g
f9mqeK7W7aTA09r4nsxlCxwby6AoNnlzm3a8VCb73MQAe2qe8NBO5zwb1jPOsFcX45O2SQxEvoMT
YNwnbaGe2tF4/Ge6yH9PRw5dhqvcI4VvJWciYmF+ZBJxS9L6A19fRWB7zXZJx0pAMVWJH3odNxY0
Pa6ZeRENRzGrZ5PJ4lOpvnqMPJ0xlE+Vme9M3fpEKXK6N9gOjqAK13i4znIuxGEqpmGdW5CA6Ahh
fZeCmoIhPk4Ud3Edvsbp8Jm1Qr/XIFZEX/xshYhpV4o/g6TPz/D7vv7tWAnAvUAXlBuB4N4xW3/r
EWJm021eopT1xW7sa2rNOFm7tt+zyDGbJFqNGdEOcWxFGGE2k7eQi/jdmqkFipLv87i37oMhh3Wp
g3Bf8pC3AJWiGiajPijfNF9pZVhxETEO5DuxlobjzVp+21HQPjkXOAHAOrV7sHn1MZ723sh5L8Sb
cxgCpuky5DhXw0+hdDf8685QQaj5Phi20I+RI6A1PcgEVD8SOllVm6Ad2Wm4wzaBNrUALovkbyIb
4+pEDlZb/HjUjlnHxGQs5Y/W4vw1opu7pfRbkUZiqkEjEfORfR4N4qgJD57j0SYPQ3Mt9vfaww1R
igPJoReacvj5m5T215yeTcte+Dd+gIhI5EZO+JSywbH2CziaWeJIVmWU8mcHTq2Wx8oZ9KcJjV6a
qJoQROY7nevRgdQnR3ztwXIS/tUof6ux3Y8jdtmGyfYmMvwfkeDVUugz4ASRAkJ2tyedm0xzMOYA
ms6fONkMT/WXknO5G7ArMCQvTjIIYNrnwnlEUQQo2/gAMmt/heKT2Xx3jm3M5lRaH13LC8+Jyk78
MsPd1UzDTavZS/qaDlnMOs8uLjZCCMSY3HgWCUVNFV7h22ASwMmYiqa2Sl+Krt77cwEGwGHU3wc8
s+Ui1tqDfoDrQsxUPQMzqpO3c2IxVJEFi4VRvOv0mdjbjJTi/gI4C5tReMVdyhI1cniNMUPd5XAM
0dAvPvuyZQ7BwdGYcLQ7cbVZmFKzi22kz8dkSxIv2COco2IVHt8kwXg9BgR6wyEdSWKE4hALztZ0
roSERUhVVT0jYKvV4c6pID7+Uyx6QLX0mnsg2uJSruhfa7d9KPJd3TRgfen8wABAeVSJVu7l0RNN
mY/S5jaeuRJ/Tde/E1qbabdvboNUv3qn9F/SxPRfKolCMKJNKPk0uMSZTFPQFdaJZKdz9yi6pVhc
BfVL5NCWyuHuOoTph8649rJcxuscnQFUoFpjeE6pMhjzI1SpGlmfxB999ociHQh0G3RjmVO4EnYO
3AHSnBqsH6TN0Qs7FytaG3+4HmyztHmvnV99T0gIhUNtesP466Z+gmSJ/KGAcRXR6B89wpUnCvdu
rjtwsNVF9kye5cWdWwIzVTges0neOOqEx9Cg0IA5Mmz9vgSRm2F2zKjGgQdguUcAkIzmOvOEibZB
C24o++gTgE39qlFewfmIvSKxmEXoQv/sK6ZuQ4XXvJ/MJ5rG8p0SxbfCzBbNabiPobCw4xBZESzJ
VqaKUzt60wGnAMhz9iPXRVQIvWEPxv7mGbU+4R6FBU1yL0E2TrOHmAlOpIu1afnD+D0SVdILQsby
+uoES+HFQELZtUHwJZZ4EzaVfdKZQKo4ilFFguIq+CIMoMZJwQAixGqsm5pUjO6NOycQe/cvQ+Zp
Ureqg6KutSgPDgRKt2X78nQXrWDlYW5MfE7+bnfvQk7VY6SwzjGCtyXwRbv8r9zY4mxRvGxot8CF
vSZ64lqxaWpH7O1c3ozQd3YGCTJN/8UenumzDKzFFwT5S+Rhuf33c2IEnPl9He7YWUu4xOb198s3
r2PkLkNzPZLxynrKHzhSs7iWlrM2YwcyiGFH618ti/bJBRB4SqZ5wCeXHut61nCG+CPkuJ6WnnGc
asTBhYe7hWbVV22wc/r0o2yy31VJtD3RIX1kGD0oJyGe52R/vbKbt10INB+h2UOngX4ftSm4kMnb
E0T4hbWJXRQIrEgBu/s/5uAzSoL8ZM2ePJQyWDmCXjdv+SNMqRgLo8kCYguMwBCKEXeO3Uwuj8i/
P5B88Vkxf8EWO/UnkETpPgArlC58oWm0QBxEw8828oFkWumLxzlozXFPr6ZpmUvI8igNtQ6LnFl7
CHaxMk3e6SJ9FFNDGWBcOBsdM8/u3BPqYLnred5Pc55fJjViAaREbQx5eEmuc8lajVY6bGPARBh1
/J8w0n5jSCMc5r3OCVNwQ+zIJYYMbxhksEu6PCvHSUT6ZNphtLPwS4Pe6E+WbIgl9dOXEyFSVkz5
hz7b65FYxqhMPPdkYRT0lTVhzdNkjODlQjLz9cQbURdvpCfkpjPIl8UM/09qfGK+zhZYOtdO1MXJ
pZNhJ3VwhkEarc2kmjGzpTw8Yfjey956K+fWxPboHRwWAWKzXrcjdxrs5mp68zPb3vybkcy6bM52
sXyv28WMJ+MmVJf+UBTTJILTh+NpcapM5zUSo7UzhGefjGJ6tyhYA0bcitWoHMkYI9ynYmDN7kL5
OblWxO3xFJqB3NgpKjeKFeA5msiWtL9LjiryWx6CKtwScMy33VLOiPN/irsabhR/TLpqFj/e4z+f
S5wqrKAUDoB3fpNxf20m7zX3fzvtO5bzh5hwysxE4bDoDSgXPhjygihsbjjruUv/jsa0kT7oGFcI
VmEqcQizqCOysFhp3RLsSIOWuY60D1XhWSfBX6Z4bREceY/dovWWzXhtxyWHIh5KgiBoiDu3497+
i2OK7wKy0NrERSNhW8oHiuM667L6JKT/razqy4h7PrzFuU85ALsvo34i7vElfWxOwqu44Az9Jx6H
D/1LRbfcBNclgouhk3DVd8ul2nprDP1CB+RJDMgyU/+oVLcBtrWJ2BKoIAA+03Ubg+z9qs7xbMA6
CYR6i/jSkwffeaAA7uAsZYpjUA2HYRbrfLyFdW0fmW50pzzC0Tu5BTgyWlZgJXLinVHI6noP/X8/
MmReu22sV+pC8VQCjQ22oDOVzyodTWIQLtA5BycpSDoAkHm6izAuo91FKep7+IBRixpRmKTwdHqT
ggIztvAppmjBnDi+4K2mZQlMxDBvIptQRTn7xiJp0DTg0DAzuflWdyPJKwaAxYEy041qGiQDUfDb
R/TYTHZ+JF5/iBraPkMuRKbbLv7RDAZlKA/msvaAAClPRiJJCFYjKhrkf0+AM7eynZv4xaEf2Ler
uuaaZPu/CTXh8/2HPMutgUs+0hf6ADHqhEul719j1/vkQByCs6vvaiGZdUC4OWE7Jr6u0Njj/9cn
WgR+MJngipEoAhhTyGdjiQ8wQwHNXhrY1JYkp1+RFpon40IDN8UMuYmG1xk4nsrT7ETBCcJluBs9
YI0Ynz9y0+9xz03v1fLXAij/JzIOLKzimRNCh8Ic3A3Wn3/b3b8/qmVtp/GCLKWjnmojOo9WxO+3
4NQaYhknbWcvtbNwiAOaNypSV5teEpUr+5q7isW9MOtP0Fna5aetA1536BF8tMFD4logmxZw6Cu7
8AblJgz8EMNXd8erRP96ygc9LadvNVTbMGaO1oLM+89devnJ//1/Q/bdx8QAPGAz67EUZOyZ8xlF
/j4+20W2dnlhq0rX+AaTc8VxBnlWUQZRwJOu4R/KHjui92C/GrZEyR5+mRDLysL59C+iaph4xebc
u/qjORKj6j8sL//usM+u42mAFpdx/M0tS3JDtn9iFOeEt/VtlmcbbxJkHhJNHE9xGpmKjG5fHMmz
rqVl2nvMi++0GQyENdF35iBFjweVSMWVzLHa13KbKWCBTpaEm8wP2Lrw9a5J3i0MEetvLYlLOuiY
42zv/+3bCFjdUehv2xCvMh7v0fKkKDs4hyGQLVM+NBi2vac9WP5tOqOWMUXw+une6WzcB8luNHA5
g3vdk2N9n3qK8PBD31LasEgwOmfo+NvJbuTDbvKaiUTAUuyOF97JFiPA8Br2w52T7TO3NbVRDp7K
3HcFCIXir2OyQHBX3viGdNbenH0oPkl1h/0+6KfrIKsDdA6js46znrw11XW8c2FPIs/4o4ea01MZ
a7IIVbCPe8S8IaC7kSvgKlW6uaOINhBoWZMXtyYkHD+rxtNAaJEKRlbBRZizvTLcpa91Irp1EUXP
rBMBsiIyhsNkW6FsVyYroxlq0DVDsNUpMPEWwCfibf5Ex4HBB1jsGxsgqJPq7BDio1+j2BHmEmLX
5Y4BPRmGU6iRC3L1I84UeFeTQ4w33YnB63MTK9QEHDddTM4Ua9yagwmh0e8gKX4avMUrV4Ftdkxc
+Pg37CVX+1W41peA9m23ztmobEFI4ifs+v5SToT0bCBHGDzTxTFi6nXBzXpdEEUV/aMEcsGNx2SX
pLHHoGEmtkGZM60hVTEKNgMi/Jyc3/0BSIzZ/TZMcdC02BztCi9MDXXXN52nJOHFa70USmLuJauw
Tl49BrYH0DiHtA/M0+D8CaA9MGkLjyAm4G65GUjp8m9TBtmnXyCvgNfB4Zh++fuaOuh1wgnyQA+J
3M228wegNuQWrYn6Tgt9NyCATkmTO48YSqGA2Nost/wC4c5wEcjAfeLoLch7eB5JuKXXV44ETAPp
vvMQrCHpY+3WcJjpqm1lmGycZTIPo/oeE7g/WO2DHCG/OZHMKY054EmaC1GdjfDb/h/snUlzpEqa
tf9KW+9pAwccaLPeRBCzQnNKqdxgqVQm8zzz67/HyerWvbfKqvrb9yIxYlBIQYLj/r7nPIcJq2qn
/ABV7fmA8+htOzjuwvmABYkBNyBfJtUbuSckhQs8P3m2HOkQGXhDSUWj0vTUNAkiWHImtigZ2ts+
Ge5DHD7ELG5yDwtwHdr3bo9gNqiv3QI1aQgr7TDGlOv6lqJ7lt0ZLLDxCUm/DcMDA1RydMvK3rKU
/opXrcr0j6AZqU2YZNHFnocmScfoE9jFIaAwxGilLLfE0CxXOEmbwHMAMS3zZSIwc2M5szJKttvJ
QrVlWsjGyBOBpILy3XblssUl2B2F6fwcrstuiqn/NTnA/tlCblnKhGb54k87nQbaPkhwDTXPpmM2
xLSjUYinxFL9K5Q/qD/wbqlgLIpcJYBUmRYPiCvcvZMiyJ0wT8e5e0wB7VJ12FF8ZAUF039LV4Zl
PLZTwgtG+o0EFKWFdZl0tVpDoVMS8e5kGLn18isqYj+XPZkCEjQSqQvMqSNWHZgeS5NBQ7NoNrVp
/u6N4O909YeBgELjPs83ogisY9yCZIwjgR34KGv9ooHN2IURzPGqJukHb7ZZa6zvQKNvao1JMrc5
B8kMcrCGHAZS3EDMQ22pH1nlcZPWM8LH4mVnWDNA+H4+WRk6oIZQCFtD6JuPBRE/+UNOocCHhv3u
NPbT0jXDljK/X1XJKUCcauYUTWkbUXfcZl5/0oGVu/Bdz2UrdnLW02PXFx5KGbEHI0j30IZTYpkt
MZMcu9AYH7FGeuRKJocqtc80RjNck9UhsTTjEBjFCdQ2piPwSH7oCKL+WuMHrV/ibSGaQ5rOKcSI
6V5PktyfHlnhNHDaly0aE8KX3eUbxsNhU2JupeiFsra8hl4L2q6y3oEk1r47OiRXxVzneTm8If7B
Qto5IOsy70IjWDtk5B64/Mg+c6fHppiIQohhmbXqU0apW/sa8EptoXLqShLdc/eUmFr1IEEKJsRH
n+nf4EIL5l+lHk1Hs5BX08XUwhKCgD88iqbAVe6mpbUXuOnTsd4EQWcde+R5eTbchAWpIKY11OQM
gkuqKxzRmI73kr6FH2JeaiikgL/OCXAL3xrxUHTF8qXKSeWNscAytR6FMPZxQuxx63AvsnOdWq8D
yGnSsZEEdAfoiU+7fBHwv+TXIpt7sJE9QpfpCYwJi3tbEImmaJJ6rs4GgLNRnAng2yjtRjysup48
99J4dWkf5Ra8sACZqGsQFRUkXzJ0iHskGizTOT8QkZntgwki80Kb6joiPFROlXjvCePiyuA18srA
7ztnn4RTfJFWc05zOyLYLaaGKhHGKLZ6wvx/0Rp/MegYAW8oGR+idIcu676usrvAmdq9AU1o62JS
Q9xXa/s6j8/AnSLgzfNbcjv11g8z43Kdq+JL1WHT1AfvW4zXaU9+N07/bEYGZ6gyZI5fh6VFMXRc
E6jBBiArcX8ma3pX1SSrU+sS3Jc9WmHM5+OXwJagJ02iXTPYHFK3uzPJPVyJE3Noxj4E/Ctludb7
obtU8ovrADdfEYYr6Hfd/H4IdHRDWoIE+F6R6TrXKUUO+Dh5DmHTVIWFdWP8z97/9rmcKsamY+G5
eBnWLZfCbUDgzHlIdGerk7jMcEHkgtu4TzpLwrQMZtRG3SFoUpCESTee173of/bWh//oufUtnz/x
j95iWROLBZxEfmsZKSMNkLOkbaK7yEvcXWhAZNTLDmXeHICzwp6dRkuyK6LmizVaH2EfNiTaEFQZ
SPKGrNq9FG5EdUSSI2ohR95K3mUNyEw7M4YqilPWqM6uGCgIzrRd+45q4TgkN5x5B4ZYvA6k3m97
L5rItQdYHxGNRggzQdswOFwF47AVlsPq40vI6xDY+j06lm2/wLdpgm/fjNTwrlb2izFz2pY6w1zf
Av6QEEBsCwaaML6HCg0yK0hIARqEIHRGSZOQD9aEFN8BigTizWXoOAUSa5z5rRLB/RwGzsFhCa+a
2Fo/votKGpcgJjq2owmq8CWZApmk0V3jJSY1Q5wmg4KdCDyDQs0oZaC99PkvvfXyp9F466CkUFyN
/AVuSqjgUak5H8y2AxmSprB5JnQ1C06SbeMe0qq39sHIyn6cyo9lTq7MXbgN6u0Lemjq0grgMkNy
Ybqwc1kRbSIDF2gM7SXHwwP7BRWR6fOlvoyNPLBKj3mH3kBXj3+0FCjI2oknIiuH/CjgyhQKMNMp
1IyhoDOslzFX5W8uNBpSbCZYIJi1xhwMa/kbWhNeXIWxiRXQxlRoG/IZgNxAu8kU9qZXKzooipgS
U6A4jsLjTHBysr7XzrVC5xAYNdIY/qgVVKdTeJ2yBbRTKuTOTApDuakdLI9ETQoF5mHQhLRH0hXW
GgXumUuv2EVT/rDA9IlWuI/C/DQK+KMZoH+wdZQbV+GAgCJaJ3LMkb9TTl2RQQoeRLn5CFV1Pnhw
hTwFGIIxkV1mmEOdgg9ZOhiiQQGJKoUmChWkiBDJaQPGUlwsRTAq2s3SeQZxEGN0rKAcVdCOigXs
0fr9jebOlNj0dchIdMupZM6SlXf+6sBOsmEo4Y75HkUvlkIruTqQpUDhlihKP/YKwCQoP60f5JEb
phBN2kjJWUGbOmoGuMTlEd0GqWUK7YQBmkRghXvq4D7lCgBVKxTUABPKVHCoCkqUBy0qBSdiZrcJ
DKky7/m9MKWw/jgKMqVhEXYUdmphPozGldU/RComeW9NxFrQciB1uiN+n4rpW5ZOmyS+urbx2k2E
+pJ+8r2tjBtTca/gXy1wsCYFxIohY4E2fDOx+tDFTvqngbAMfdGjM45eVjW0zCzTQvKMkbztg69G
3et7x8SZW8fzW1pVMx1/6lGDgnWR7sp/rAJ4lXb9U4fo1Si0V68gXzq0rwTq16jwX4UCgeGVf3EU
GkzLmK+zfNjBkyO1TQHEckhiukKKaaUVXROFGZsUcMzLqbqMRFJMnnYkWo+OYwOcDKMDGu/ozujx
stnfpcjSm2L5XqAvmqGbTZRyQjqOFaKOfTtHD5laRY3KSi9gozUunQf6jolPQ+3ZVQA10s4dokLo
OpSV957gPkDNBXDNUOg1oU6/TuHYgM63sDyXdkt7+RIJoG2hwrfpCuQWMM84AKkhwxMiLfPE16QC
++YpABxuivq8OIoKlytAHFZfxj9DQqJU+LhegeTmaZdhXtkuUJFY0tghwz932WgY3wYFojMVl27d
eApTNypgXRU310Ih7Aw6Ea6JKCgDYqEgd0EH7i7Uq4cB/h1MqvG8bnoFx7N1hcmDlzelk9zgO4Dg
q2B6JlS9XOH1XA+pc90vF6ZMCr/XAcr1LRE+FyuaT0H6BgrWZ4k/D1Qem2WF+XV0Fvs2Ls6GiF8W
hfzLWxxjiQQDKHBZL3nzAWW6oLjKz6AAYGGlxjR80b8Ax3fbEbKg1eDe5NQ4eit0EPqgi77prVJA
wgqhWQGhsFEd7FJBC3XohcilotOggIaDQhs6MA4zBTtEr5gr+CEiYwCqCoioKzTi2AJJxCpNH0CB
EysXSAPluOiyaL9m6vWsJCwQVOAWPQVeLBSC0a12xTazwTJaI4BGYX4dFbBRV+hGW0EcU2iO1M8x
nSvA4wTpMQeZ2Cj0YwADcoIFGSoopFaWF88BE5nDi/TuRwWPbBRGclFASeQAqJNdIJN07V4EiLtk
AT85JFTwZywDi0JTegJIpei9N3O0m4+5fSVNcJtBswwV1jJWgEsL0mWgkJfAS7RNojCYwSBYGyo0
pokXxcfyiH0RbiZRpOioAWmSieaRlbwU11lhNjFGek+OkoB7CsJpkBtbtfcdbE5g4b1vN+A6WyiK
LvxOalQ0rhTSs4ftiTLuu53cWwr5WTTAPyUU0JimPlcGI5sDIRTTf3ixFTS068CHMsuuTnaIqASE
1lOJRq5SsNHIbXWWs/XjiGzUUkBSt3OhoytIaRVV54SZLVDPR6kwpgE801qBTROFOB0U7HRW2FML
63sF9GMjI6c6hbBRBxipHqzUAlpRqeCpAoqqq3CqLN6JWFeIVa8Httor7CpDYX+wUFg84flinYun
6acdHg0gVCDRaT454QK3MbJxzPTGfWMj1Z4a2oqOlDeiLw9zOdbXITKX+1720YEIOkrAlNuurtQf
OuTSyJdbFeSY0l2Fk7IbGt1lTO+Nt1Ys5OCkUCsc1aZYNzlrwnP6OkZddQXAWF3zJiZLuKK6+vsh
hfxD21nA1pmrEMw43rtd9DWa8XjlLh2evhKPCWnUPsgS9FTQf3aZViubiKdt06jbgnx0GO8mjNmg
DrZpILtT57RfHWdJb0JbHfOKyo2VGtZNnWpf7F54O+oAxa6LfhmQwrhFzi+0gwbWqMSEwprpEcA3
2z6g3cSUlfhfoLV3Ubac28gObgf0AGY2nhGcpvfu0wjP97gQa7B1yx6BhAIZNcT2tCNyTMwbTImF
RS2pwjRTMhgftRzY0wol+oPP8Z6yWlgW/4Z5756Qtq79r3+3icGofj99+uAhHRrLxs8osA3CILYE
tsU/Ggb7KMjiqiNIWooWE8/SiivIMeBgnffA4dr31KbOqWUWHYiNZietueUuTucfZKXD1CBEzJ7B
AkHRkrwMrcsEN8/EOU5j7Yh8BfO1K3PY35X5NyuUSXzYlpTuzA+r9iinODnPTOEV60c+d5nX4v3o
jYuZosMvDaFTSNBBoXRoW0QVvGWFOV5br05OojfvqmAJr58bN4f4nIX9c2jU9LUs5kkEXV31mZRs
+mtttatgj/WOF/wOVvkx/Wf4s/wHh9Ei+OOvh9E1DXU0HdfkUFp/PoxjhCFiEXDTutH5qIbQeFPc
cWJgExBNqSapcAzx1+VrNbdofpzM9Cnjm4+oHclFxFB86q3MfKT/2t45FuxgBAR7aeXYX1QULBcu
ZpzeedbnVgOa02zQl4T3E2xNn2Pf7kopf2RG054RB0cPAhsikovoW9ZkaIqmJX8x4qnwrdKicGpF
pMXJNrh1jP7kAiK5IAm97wQ+PasF4UffmflZa7y4Fv3zf366mdhu/3qcPNNlCigkNlnHUf7VP/hT
C7MPyghdwLEXpH8U+bCTQXuoxpKvm4iZqaRNNmpTd5dBR8oaDfuEc+AAGjY+UR6+DQqoHhEdCmcm
pHg1sCV2Vx/tEMc8EXjh9sOu8vDO3dXTMn+BDHk76WTHBVAhfS3I30gmG5600bqg4fnn343f+w+/
nOQLSuTChqVe/+OXm3GxFsOC7F2S3oq8lPLpfizN+FtUtVggwxKnt8V/BN0ra2/WLewALdbeXXK9
AkK2mFJn1dEi2XdXuDRb6Z+SxTn3+pfGs0ffaXJK3ZxWgBZKxCt0bO9C08n+sJfa0a0jzO527hOy
hEXa/RgYIqU+F6+yC5q9e0D8M51x5Rq3S9kSDRvqzltQ5afcohtXTPqL3iVvsRjiL8xuehiarnu0
nF48ZgjBN2iREGKOs0Sirr1S9ZFPWCVIGU9ia9ew5iBO1DO2NX2T45zJkzR9uBNEQUT3jQs1rg4N
94mb3hlpeb8d6yy6qTwZ3bKYZUAI8FI2yRRcyDZ5HVo5/BxodgVW963sZ8LFJFJQYT92AzqG1LEV
zq2znkB/UZ7OJ9gHLKhJM8NImtfI+Zx+kF9rhXJsFvsnQ+uR6mdwkXLCUBsHpJj1bvicEGEF/cGW
t9jscFxo+RHTZcx9ghpktOe+3exB6UfduG+Xqn3D9oZwvD1x7eLfHb3uRkC4K8BCbM2xqb4WjlRp
1fMXtFjWOYns/NiZzXywoeUdh0Q4KKs6c5cxzYiC0nj752eh+fcjke04hu2YntB1hwy7P5+ENHjA
5uDJPXoUTMEDJxS6pp5Ul9dsEPcE9AKlCRu5o5goLpmRlpT80vCIhJ4Vvzt2u0b1HGNdvOc2dV6L
3t2BvAWiB2ZiBPIZzKaHvUO0OAV6papfgKI5XZvD06cG2Tbuziw96vdB9IawDdEG1dGtlS9XveOd
mTvax5xe5b/42uo+9ef7GGoKXG/StBzT0I2/fG3NrrWlF050XJzyLk5ncUeUQ7iVmUa2h91f8kLA
sg0LyBZgzKxB759Z0dxpY88Cs2n7+9bCYzk4gu6PHV61IJOqWGkik8GzXA2ov8N8QDmohJDL9N3A
/bcxNRyABP584SKqfI+eWNq0t9KMzqK0j5Sj0302EUnaOLUNKzK398SfgDFkyUs7618cAkP+/X89
RALL9iR+D6qPBpyBP44/zqBXOILr6DiIaribs9C99iQSGbn4Kp2ue1hCGZ3rMP7hWGg3rLh6HYmr
bZxw2ktHpyBHJvNblt51g/GUETdxdXJhPudOSPw2YBmXm8jFrpvh1YvfSBr07odxeK8nXT8KoK/7
RLP0FzNxfBQpXGltgl9lLu/gTCLfp40dlRkkRi+7I/H0VQu7eAsiNDm3WtM/eSChCcN97qkI+XU+
Vce+L++zSh/vGlrI0E3mbyA7BmSmMEmh0J1iW760c2LfwdS07hgvv2ZWrPtSGJymXdw9oh8yb2AN
3Iq6t1ka5thDRu3a4yqCY27Zu3iE6NPSqvG7WVxXbQlj9om0eSSCOsAwm4zix8o2Ht0e4H1fN4+m
2bk3E4Io4iRyv/IWFMfoJQ/0Wi9aWeE56UgzcXsbN8XiHvrFu3R6Tatg1GOGPPfBNvr0oMlO30Zd
aO1GDUEqNsWwslCgO5V7I2yycGy0eDtgnCw9xuGDAB0dWL0Dl45Q++3YZ8F9lht3VByyQzJkJA66
KInbImx2Mct3wpzz2p9cAm0mQ0v3KhPsXo/7I5JT5Hsx6/IAihyLczLqlmiEBFmw6JcaRXPSH4Kd
URviAGaRoeCFyRXzv4yKnhZhfG7fbaOi8rXMSLmW4U13zPYAUtXc4oxk7gclHwkSJIUhYd3QLNEv
eOH36DavBpKtuzGnOApx+gBYB8MHy677Juth3Ti2uZtmCi7xbKS01iF05g5qiznWn/GZlw9ZNMXb
UfKTUSCZqy/uC0qxjemw7kNhKm/yfqbBU5Ge8c9HFuPvM9UosArHkoZrGZb0rL9MkSNDozA0ONqB
buoEzTIx7jInCLYousVmXqyPgUX0Y1FBppuNNttVjlWcx8j4RugKMeQThTsNgvG19LzpvtUEgDOP
21oeec+2R+h9A7JgPzijcSQ/7rUryGiq5pyoWru962YN6V49tBsTjvEt+SRbz3ZLFnj3U5RG96rd
98CEFG+FIZxdXKD6DWjOu7pIDu4AdDjvBn4upJwyOUXGXchMr7JE/DAAtvNHrNJX28ppm5eGQWe4
/E7bnEq1W177KKpQ93M+xrbhEAbVAd6XcbuPxibZzAbW7XzuXvNRECORxjsTt5ny6e3z6JxrffvD
mdtT7KG+NbR7Id4pXwxHraRbDpZ3YRJx6zDD5U4yjkfgIehPoAgSuDTsxoHfArvapi8VLEdThvdd
kSC5YQlGa24+wb2w/dUHTy6aSSIT0IZqOeZUbDaZHL0XbLTXdK6hU1gPxYLmiom3eY5sDztg59RH
7PPw2EPP3FnYsEF2FeZdWjA1R5h0gw5za2gVkw2MXk2GMmbEmnSRRUiGS+IqUZtSQiCuRu9iPyc4
b6h8kZA1BGgxk7Rcjp6b1rcxepAFbMXOCjHjoZJMwiT/4RGZtvEIgzWaQFyEg1dxPWP/D/PzrzA/
FgbEP1zc/vfu+7/9LBjr59vv+c//+ve7FCJnmf8p35GFr/qhvwF+POs/wPEYDmYLZFIgwFnH/Q3w
A03nP3RdMhI5QhdMWnnpvwE/jnqFuRb3XddFxPgnwI80bBvFAr9I/az7/wP4wQH/l4BHnjAdjJYo
Xhy0Wfy6P9/jmyFlkisNlJmxc8nKWWBUq85IUDw/C6KXscHRNyGOhJkrCF5+SgETbaGYI7RMcZDn
HR4x9KPbAucUFMoUrS4lBzSFxBmo8COdRd/Zss5FEzbmDh1UNBbxheZLpdvp1kTctx2b7n2qsRyj
vYV2SUveJLbXmg2U+l66Zwh1z4sJ8a91w8FPIvSUopQA1KT9UgFwxonipZtG1+R5aGk0rHufG7KD
yOmbkBTHvu1QFF9fEsili98/VI8lVLQ8bPeot1+8bBZc3eHfNiGKG1qYQe6nzJHRFPAQLCEuRkob
RIn895vXF9ZNrN6y7q2fsu7NBfZmz6Y6PiHcyRsy4JTGzgVPsOhZflk3iFXzSwNE7IgSE0EERSuP
4f38e68r/TyFn0YcyrANDRrBQY94YVmyCzREVCSepz30dezsy4AkZzx0LHgkvP2wuHxuEmOIt1Km
LhqhIMF+FQ+2D8+gYx0kqkss4xvIzsuuvc2lPW7rlmG/SMuYgmh+L0b3h6xwD8ErH3eEO37Nljzz
IRt+c11UKt5McOBI6rgeSax4iVtcWkgsGyKpfdfV3noXoLM5ZPuh1tKt4U3LESLRDZgVuq1N7/jW
VIsrCGPjOpEPSX+yY7LrhVLfJw3dDmpdJ801Uf+2IUvd3ohuNPzphVFcBy/DibnkVyBDKCJgN9I2
xYlP3E0n3rEkDbQvQPsWui6uTO2HrdF0gW/apXmtGiKTtYFExjgbnuay8qfUm2/kxESiUdOnULOj
qxgazs5uyfYjRSVkXuYRv2Z+i3S7QQHTDAcTypGFLmgg4aEZ54MFwWayKBPT76Gzmo83BcVhKn0Q
LcaJstdU2jd6FsuD44JyUa951cjRQ5lDtAcRjuoNMsF+JxrtYPDVrxjgzauh/uqujV4wrMwEM0T7
9bVFvQHU5d0sbNA8+vJFhtzkOqvDGJAWyw0KzflmlDHHw84OntB+gBYKEdnWqN2MBbTwDGWlR0dM
/hv3uAS6157K/5+eGxvaaektAACCpFLAwZhm9OMMiw+BeHdu6DJSotQXwnzU7vrk50bZqyhHEvWu
o4NZ58iGxW9OcD6uj8TUkNKBPB75JxwViSd6o8Eiqgn2tMMvU4zDjHNDXEomIKuEZ+JiAVpwnyn2
mOo7xfgjAQMOt6t1prdJ5vS6Bg90jfxig6TboEx1nyqBd5W42Hnd/Ntq1iAJbDiWniTWURCFXo5G
TjiM2mUK5jesbY96UGXL9kfmov21VHdJqA1aXcvmf871UAoXSpy/yvSbofNbphbH9SmvqTEukZ4K
iNdoIA0r9Ic2yk1cDYRLSTqgehnmO/gbkCG8mrjr1e9BXeBHSrouyYoCW4varL6AdW99bnKx/aQZ
S0EDyXEbuDZ6F9qrnYwpWHrLzqrQQjiB991svIxQ6Qpri/orF2KjjbgxyBZUYqh+xEvmTtp29YMg
ffexF4/H2XNqX9iLgRzBgr1b0JsG8NBtqbaQ6oWYiSCEEqqWBr2GfhHWpNXZwkqFgg3pADFhoyzv
9XOXmPkRL+Bepx0QF/WBuXq0zzWCr4ek+2KqFnMNenYvyuJZBhz0eCBrINdGSBWBQVrqrBdoxMkD
lB2UlTHGkSFm09s6LW32sLhphzra27H2QXiYx5pua/SFjbxN2wyqyQaTilvFuruaRlrlHFn3Rlyd
phvj5io1HRYZHOTzegLMtv23vbYsH6G+oA808uIcKymMhPC6oAlFEBP06ubFWg9re0Kn2cFeESvV
i6aUMIhCIWtlzUQgi0l/dBA/BA27HbwoKndL+7CaqeuxNVmobub2zW5/hkotDwkFIsTC9PfsAPzh
SiVAJ2UhFpnbyJW/gJw0KF94Z4ZdA8u0h+RavTslDhb4A2r2gBhNJ0/w040iPtpmt2/mU13M7inG
Q5ghAATQNM94KBfrVWSPYz0NJEpw8n9+9/XhENMMxIkXXucWB9h6GCgpboXOpHp9tG6gIePAnyS2
7fl9VB6HJZHm2RrILbIrAWtPeRlEDq47IXY30zk7UnWCpti4FpWN0wgcvUHNGmNVhS+3k2OWR0k4
RKu8GW7R3IzKE4UvPNr0cqLe5iWwm1lZ/XYHNeHGiekfJ0aDb07fV5Mdn2fVEtaH6IkUUCVspm+E
0bfZVJPTH3V78D+dYsvUMICVhW7R5s2QTmzxQ1SnaAA0yMVxzqEzJGkcHDPJvaBqKr9SGk6pxFef
m/W5dukf9LDp9uvwtm5MZTv5fKirIS+PtV5hYRs/KgHcc5od16s/1A1Gg3V33bhELWMtcOyNbXU3
LADcDT2IAhNEMJ7XTYfM+gBS9fcYBILxKqMONEoB1bwVw51WIY7rLP3b+nvX8Xb9W/7ycMHYdShk
jusIEbnjbY2gc09BWkkuoHq2MGtlr62NuxW5m35eN62GRqzNOSKlHlo3hoNbRnT2r5z5126KtOgi
LM1fimo6iuJZQ4ZFoVOdmWiskcoOXEvrtem1kSoryoZuD9NxxAJcg2NQAyoAZz6o1IcxfCPOFvJG
uIvdmlKqIxiYazMl1rpND9O8IFlRard8mfmsdXf11q2vfL5s5Me2h/H6+dr61vUNVHKrkzN8Q/7H
EUBfgAOcsU49gs1JM1U5mj4f/t4zZXoy8ST1tQwNPIy8uUxDLI7rcawIfhkuCVAlq3DQtvCNC1FM
ZyvJ9JsE/Y/iBp6GSnMPoYOdP26Kn3E+GGdDM40zUCngSp73MLdd+du9s+4lysdTxA2WkHV3ffLz
Pf/oOWwlOORBSRNJyWd9bvAlN0cDIfnnU3/5+fUFqew9614/QUnUiPX4felVVY4LYPXo1Y0sjK07
0XQTZZ5scev4CMX2xGJmx9U2+nkL/Xy47g2LxTJ6fXl9vN5mPx/m6HHhgqAxmZoYdrE+7dZbzuqL
bYY5Q/SoDE6juo5sC+dw3qIsjwyvOa8bV59olLsU7I9DPW5Hs+pv1s1Ebg2xyQPjEqUJvzIq2qbC
UeFaDNHnee6Hc7CUQXuEyhsc5rDd9fXRmjkaEqvxsl13kaZxK0RMVp7/+tIf3hX3yajvppw/dH1X
gS61rE6Lw+izK9QA3Kqb1rq3bvociezvV6pULs1lfZZVS00tWr1/URcK9C1y1tbd2Zy4XD8/RbR2
pJJUh+wC7S31y5q1wMYYGsb13x/+x2c+PzKI8bKun7g+N7XCPfXOdn36L++K5sidf7/ye3f97b//
kPWt6+O4dnjX+vj3b/z8KNLj663wZFdcHAeX5F8+//Ov+P1nf778+en/i+fKnNC2Wm+GPQuh0xLM
c8t6VPnuhPSR3VXmctTH+XkqrIlU+FHQYK1vrUSHNQlHh3Js8ZLE4JxKr3pJkQgxmV3sfdHo1sEI
nHuCmquvLIV/MUX/3jmRCheGyFwvGqQLwduNEn9GLmygR230BQma7vdJGpylByUrIukwD2xU60AE
dlkM66Eru2c4WNxpXDgdC3cUZALD8zK6o98TJ0ANjgwm/FnO4Fyg6ALkBkQFyQBRrvqaiqQ9j327
zzRufJJe+zinu5r5KUHJCZ7trmtxPuOcGpoqO1RF9zOQUczlO6J704c30ZE0LeVXF/cQqvgEtqYz
bK2m2c+T8c3UkL8N+6HEyCxqjH0wD8yToxzGXC7HtE3PkcZxy1rrQr+qZ+iL38jsLm6j6GOc33EJ
IfjGVINMbtiHRfTaDUjdHJMYrJoFaQHSLzTNg9lVd0YVdvxX1ZhVw/5D0p6rANAeREBFIpEFCVKs
3BAhv2qO/LA1v5GqgJHP3Fv5UcXAe0yhsJnp3gZeh7Iix8yVyV2Ume8EPj14lCZehvwd2fWOTFHj
biZDLMe2r+Nr981Yv69nZ96U+I6wXDgNouCCFYfVV9tQfls8V0dN5LWnMqUqrmf4hxITJzOr7MPU
1PzPgoOggY9EI4M977ndd31pI39qwhfQPMklxRmypXDS+RXLxx1qNbg0KYa43N5NjZXt4woeIYDo
7wln+jnhTo2JZlj2egSfaTK+BA7d8Epo6G6ZgObMVrEKGYepCxgRsfFG1WQex9B4ckdCVqBgnKK8
th5jy31yq+x29BCwJiFNfyKZMdEBBqynET2utvMoZ/gBh1ylIB20ET4X+XU3GOWDD21ob/hHSF1K
YDtMetUKZIBDq93Co2KYjHHhw8/zkxIqrG1lZ3vR77y40U9p2DVn3Ulu9GGe7zwq96dcy26rWnk/
OV8NI1ChWPIwQEk1SiQK1ogxxe0Xcz8JaJG9N94LfA9WaGHd7Lp3oSZZLt6Y01i9aribF4dko8zE
A5ZY7tbO6UIVRWdfIamJTTYgdxJemlwsMWA7HJxHNKHJDOw2QxtV2OnX2rTf7dZ+tFxdh/NYvlYM
UbDFUp0kuV7fjtPSHASm9quuX+MWNZEzsXS0RNnwrpzbgYlhoyE4D+WE7FHupcYDKQ3t/Vz8ggiK
iKuVF0bWDbJ6xr5n56bWvfSxqcpTHU4WBSztYzGMlyIO9lkEx6JSLucEelQeyg7bPviFOW3jbTG0
H0GU2X5geU+2U7fH+tInrXVArIUyWdZ46HuyMQlWHjd4l7jc7PNCVYtpnksPqUo2RJ3dtBn2zTHo
fzLJJeN3Ao4aMDiV+dDuugyLVu/o2Je9c+5GE5GTyW1N7v0Ovu63MtW5BwBOaqOs2ZrwDHynZhLa
UfcRVQG3PwpeUeYmmOoSQlNhAo76U+VowRl62j5yUF90tXVJdad+0MDnbRKiT7FYtQRCIekJGKNA
AJOcqEimlYUmM+5aolDGe0rjct9Lsvrc57FHmu7hV/ddoX/EUlwIpYCbOsbflzGDbxuRRYeZhkxD
I9gX3nAFSPFiEhyFfHgu9oCgWeK+DEP2q4pb4BZe4xyJgilsjdO3+k6Zgu806BwdI33zgum4yJJc
MLx7bZl+9KVDJvVCrE5iKTG5ZeZPObBJ9No+Orn+ngj01szlAf/q44AQzw8RuexG4Ea7DorL3ptN
v4IFsouMhRS7CX/u+G1ya5BT45cuzGBTMLGc2uzJi4cvGnqRTU44/NRGF3LM7goh34dij5w528ZO
cvYGfPk1cpzSGV1/0n+NUaX7WBt/uWC5obVCqPKcYV8snH5xheK4rZZbQx0gjBL0nkM6YhOkAhdO
4k4zcmS4aVX4lYlt0WN+5E99/F6NOzcjDiTpB6TMfcdMuEECzNLT5VYF7dzrryA73Z2JtACrO+gR
vTA+QLlWKLK/wkHGsVdiiS/b4b1vIXnqXsV1gW4+jgyAwbAmxLfBqcU2qMA5UIeqSjBXxCXdhm1M
RC/5efo8E2AKvbgjutPLJUA8LXqz7OuSB7dT5VK+HnHcWUH/ZpkpNm4k/s1oX3op5a1RRNdGLwk7
8axhn2buLfVmd58o3W0YQrwCzgMSZa4e6sw4cheud15n7RMHzrdIllcUSRi9kGTvBikKP2LSiF8D
8xcc6gcZl8QgUWM3o+m7haHRT/gfadvspYmWiTmj+CnK+5Cu/Pb/sXdey5FjbXZ9F92jhYODAxOh
0UV6wzS0ZW4QLFYR3ns8vRbQ/f/V04oY6QHmBpFJRhXTAp/Ze20TjOFmMEdOhW9wSc/1exFEr+ak
vTduWAIuaKu1mLr4SLt6HT1yRSaMYbITFzMQRFsVtzQTd2eqGpD5UbnrtGFLlGC+JpATn4LJyTjw
SlQK8hVzUr5qA67LDBCeTE2+2h4nSPjh+mPhk39RZZFkzKM9meRY4q1y8YsU/rpt0nAd5JjNBzDu
RuCy8mrqe4wg2bDD+QMxPYR6eh9yAKsRb1lq28fRxw2MSgZvuW2ftcwPjjlG0INZJfjA8AyiGaDy
I8zGtl8LAo3bLLjbYUm+dmf+MAmvFgWuQTNk48+qHTUAs8AAB5DVIg30hJ4dwsb7EMHwwsYcY0CE
GzLxsP9zHSNS0K3TjVtSwXbGk1ASd090nbBeGJpstnpgt9sC5ddG4Lk0oZcleQ+MrAQDGaCVYvjb
raRyMDd3QByNmejp1jd9rNLVUEhgpfYelNTWV7n/i56DKT7KevcLUMwnt/C7lTDDkZFwwQodu1e+
7zM7ORkRQd2drrvb2JC7ou2f6HK5UPOtq7AvF6YijXjEEDaYvg5janyh2XuGXBQ/9CE0iyRkSoZc
3DLdC0Gx03pKn9BDJ9jIuo1w4ukyyuJRhLo4aw30lUw711EDtq0q2rVuo7iaprJ4dLuKWbMjCF+V
YOj8YlhXZX5mJB6UXkx1a9PzaV81mwlcTe+1jgEzrvPY2TFtIgEgdO0byo2hyd3vnI4wxVHM74pG
gPhuB3Htqvhc6frJdbmCEw6PVb7LMMckIRsY8M6jksccglphjsPdlnq61TWBuCoilQlQJ4i0WYRk
WlFEquTBQKAA5CY/j3X8aStMCS3XpI3eZh/ADn6GGrVWYpOX4FNaEQKtY9NCwh73aKxBqhqA2LeE
ph2LXicvJxNshjk1cEIkRbCHzRfEJehURx0xF26cpHe3lEkaulxyw+hh1wiarrEZVPReQ7/KOwaU
rg26VdOJ8UQzskHEVh17QUSatEhUambuKoYiKyHFsjFCa5ezueHa8aO1UlbjCWflENnsRtXeQ0TO
AIVW8BnWlwj2b8r1lTIStlhaPEnrGbSLePEqsen9vt65zpxfGW9UWX4jYtdBa2S8mQbFvWvLx9RX
XwpZbxjgPQr0s/R9WbMdxASqA0LzRs8nbPVat8ZWhOiIV3wMtIaJj6+voqI9JMO5a2Nk+zbSWXN4
wv0ENSDvU7xRJ5voLvRYxr1h0blu9OFDZc646Zw+ZKfNj4iU8lZ6Nb059twXeAbwlYxAPVKFVqS6
fQcpFW5EQTCYXeiUMOzFQkzl7RCss5GrTd8kL2NaDWs7TH/KzAbIm9oW/Rih6CLEl5GXxqksf7F4
bxBEeeAaY+KsR/eQVxaiEZuRbxzkxUF4mP8ju0C97UZbuhxICC3SAZleEou/nOSqWLt1xLVB3nTE
qlRdMYaRKdrE834/CtvvLef+NerRCcCm9a1qopYTnrP1cqKQBMgDa2he4tZ9JJViSzokMwZRBWtv
2mKWBg4yDqRFkxKWGu6XLgUHoNv6aipKC69PQbsWjHBR2n7LIO2MMhilGC6vVc0AKHXcY1xp87Mk
P0pFN5zPdoeUtU7BkJy7MPyhQti4XYU7UBlvfdR/wn/ZRWpQeGq7X+Y4p2nNb6BVHHnPaNtMDBpp
Ne56AFtIgVCfpO6XeBL7wu5+tenwagQ+CF1zT1n/7sXBCOaOYjlzrScd/T0IpJc4gu6QaA3q93af
5WrcZBPBeuTTKYcvZI5sf9PJgcxNAOmeR1Kh/Q5FlBTF3icOpjDIYwUI+UbABJnFfi4eWp3oSMsq
h3NjXlkN+RuLVGeYamS5xR6vE0pU3jJQrcl4o3dhEqS0c0NNylnYZVyjN+3bBA35SpdixHj864mX
rBg9Ukgrc4cL84O97WfQTvOvGDz6Bh9ty3zlLPGzZHm2K1JUbh15cnhwEfC5nLU9BexwGvyHTuu4
iPrOJmKzTrQ1qwVXEaFJVDIp2N0OTJTvPPHt6YHD0qV4GOodFnpJ+FOfAuJCU/UtH9fAR8FExYAV
3XC2yzP04zNZ2yQODqyrV2FHqHFGLpUmGCbWVf4JyzteB8F4CMLxh8jIRoQMcPS8+QFAqz+IALEK
8Ac8zF9bH3wWF1ece+0X2UgU390dTuIjmrubG/EupZHPKDXtP6QLHbTh+kQjX7bgZMMwePVtT4C8
cXfSj50TRggQBFpAhxz4d9fIBRFtKMjpQqkAcF1sOxdzfdiYTJg5q40CYk3mMCl1SRcxqN7bIeMF
8bhEmnqz6XOFuchndxOMOHj1Ee9oiFjqIWbCECot5qzdv6NnxsIJlmmycDcVdbBK+uhtFO+BIb5h
N8drCMoRPTNX58YkJEvUV3xGdkKAIPzaC6wHdZ4NVTiLICiaqIUr/cz0Cc4GqsFDUuvltUvQkrbt
a0hq0KUCfY36btUhLsJGUUH47ghvoI3nVv80FgSANLq+7eL4Ezggi8mSBD4783e1DPxtAL5h7coe
IsOIvBGgP5NE+KQJBqZdq56A+Ly2/acbMPW2xGuvynYNCee7pl5t2+IqJzswILl98BK6RfZEK7vl
DGD7/P0qicI1y69jUNhXVejA+HJfPGRYjCHjZVSbJpUDSN8hL8K1qDmD6I29Tp36HmgsBcvY5PQQ
3d2g2GCx+CF82MwjD2FdCM58POZAOvm2ZGcuKEcrV7/MPSrCPm8lPFHyheQpwSP50raVNscXIc80
iNTwobUXFqyywrmHjQ6bgmDV1vXJeZnAbtXVZ5Pmn7OmRKXhrctyABivXBEoecvwLehdsjLIc4vD
hOpc+yrDAKxmrcaLHX6YSXpX6aSOaGbNVUrd2U2SaONSXvRaeyVvmi2xRSBU5+kr8ZZ6LUq3vONk
PGUoJ4MPrfNDMiMPA909nKbihYsm2a3Tow0sYZ1u5fw+iThyYTtLnmPCC9iVBsiAOdB8jnzT7NAA
nEH2re4+SYzQEDtdcvaGjQR5HMFmDaT9jDl5AIl0iRUSgwSzLGGBd+Zx6B/7+G4r1qfILMq6B+ob
vYTd9DQM4aMfjsewKYguTHe4i1VsfMt5Ch6OObv8KAKajR44npr4eGkPQ0i8YDbZu7kxnWDf8MWl
oPXFDb7su+HJ18mALjIH5bVR+Un6TEWobXnCLQisUXt13PFQKP3SIRYkl3xBXfB08Wh+N6fu0eDd
IsB9C7UCM8GzM00vpTlEBwHvh8UlBSJd6dqOunTXpHxiKjMjhlNVEMddTIHV98m2v2NbZoQgLghG
P9va/S7b9keW/ehrj/AAFhwp5nHWSI+lBlvKyj4NHmwyFZ+QSZ4T8kCyTsL+z1zoKpn9w+XzvCcT
71tGgQ2thlMSRmjyr5v8PSFiu6rs52zOVjcTBgXD0RwzRNHFs1LAxMDJ2qJ+7u10FwysinPHe3SG
iclyV33GTvzo+m89QC6j1h6CJjq2evKBOhgwhq2dE63dIRkBcOBjrKi6Ml0rwjw2hii/aOG9mMJv
cVP/Sv2rhC+yLwqs7j6s+NwYIH4FN/JFthiREckrCFGYEHxzHlYZEl+Cka/ZoTFFotIOim1jhxhP
v0izPgT+12rwtWPajORI0wraGKaT8GkK9/8t6Ftkef9PQR9Tzv9S0Ff9wt+Gem/532ZDm2Eu/+Qv
OZ8Q1h+mRfaXBKqNps/8m5zPMP9QllII24XF6W+O8vtLzmdafxgI6RUCQMKllXR5DGgUmuA//ocp
/mDYg28Ji4+JJBh53v/+X//JJVb/4/7fzXfCtXgAf7ct6MqUPARlYIiiB9UXS9HfLENx3U5x37rh
PfPQtwNty2bwqZUgNEYgi4UG+2Legs4uQbczeWZ+H786Q/jT14OaCAQqQndWN/w+OIu4IZIPg6XE
JhnkPZyZg8uhYt3alDnzLVvRm6p5JzgABt2JQbvgmyMWdz7kdhthZCbOs8nn7OaqPFoC+FUToDOO
EssiWHBykM8GyI3ijnA7ILeHVnZnT5ofUaJ59xIo8A7Jx9scELaa1Jr0PvtuuZvK78d7W5bhY+yk
R3g4VzE4yN5rBM9tXB05pfwIsSmgO9fOvoncpoQYuSuFw7Bs2SVVswZkubX4sC1jeCv6mWeaW8xS
smKvEnWNOz1mo4Kpv6sZrg7ehx5IMAyJM+J/J54+TC1UHs4A86ILLbBt7S4TDJSK+eB2g2RR/N6n
fnUu6ao2lUml5vNstAgIEaoBOR8YbeV/3l1uwWh8GWLmoQtxJfMt7dDYwwpOh0/yIdC5CYfzKgPv
83vhhZnDOlBbEk7sMBlbnpzOXwOOVSTbrm/CLWOBl15GxHfoECNGA7xI7hgro4rtk9MGakMFfqNz
3eA32sWzgoL8Wso038AHxUAXo7/e1WwNLbhEGplCs3gobKyj7zk1o/IMHJdomBmo1jIIMLerszdJ
Y2PHJfNJn7Cd1Lf3ut2Jo3T//tL/4534/e7kYWxusXV8SjPb61TyBxa5iKmcoYBtiCJkOaBJqrZO
rogCy9HMtD2sXTh/+7ZU1cmavwzLrd+HYYbUGgkwF3NUO8mfPy2H5Qn94y67nvKEOBPAiSFcdCmo
KNbxLAD48yZcsHsPWZ04FeObOe8eGMqx151v/b4r5p9NdmUeHCSkyxvPNeOv93y5+/vDsNyaxoF9
h2LktHwjly+jPWV0tAuKZ/nh8ulAnfBVpgwgl/Xq8tL9Pvz+GVB7li3RqZ/1Ef78RU4WfcSCA1ro
QMtvkqn3Nk4Bz2MBEMWzvmA5DLNYYPmep4vcoJ5ptsoOwq3RmcWpkhGlq5glYH+7n8Q7a2wezRrR
K5EIrJIDVvm0xMm7DxvxRKwwSi/NGeCkNtNJOgJ3z3xY7i4Hw0VTZUKUW9E+RYg2GNjviy6LD4jZ
QPcOLDaYxSHaWTTIMwsVYVM2ZvtsaM5wD784OXOmHMKDHUJxcaR8GYkm2/WLvm95UOa2CUPSsucT
3vIDMZ8Jl4P8963lrlvTAkFe2QsbEdg4/wPDqwGXQBThAgFkMBPHuPHzs5WyStN0zd9qMp943hx0
TRtPbtmHu8kcvoYp4VohZpiTOb3yysaCagGlARmQ3UzZbbEzl5y1A8XSqfHPlW2+ONEMG59fyHIW
CAQp5edgGWDN5v3/8osujNLyq6275XHsS0tcRR+9jGMz8Y3W57TPR0zP8El7s9i2XX2NpuFHU6GV
lhoJQXr3EPpVtZqvdFB3vJ8hZN4jE0IBHqsB/VA9J44eHvy4fdPNEntCL+fC7T0tBOLDPn3E6e1W
yYnok4c+DZNdhoUTIErDuD6fNm0fuQzBk0vh2NneGYZvA6BbMcTffDN3jwAAWX2nDmEZxURNN38U
huEmK/aiotW/eSMFVo4PDVx6ewW07u/yyIkRm7YsgroQzzfPjuK4wERKDusmQ/cUB9lDUkwQh/Iu
fDChaaI0S5WfXlp4eAwdpjO9J9pfAiDGxriQu/pMYqigkfeQNRJTCGKkNbZjy/VNOcOhVD3gt749
FQ5i1GoI6rMbj2+EWrIWjICOOUH2M8ZjCBO6/dBQRJ2mQthb6SRAtQmcpIF/9Bwt2GIhfA1p7/dF
NN60yGmO/th3OzzWdOGQmtY03zcpI3m2a5Ues9gBgYQYHdwY+qnU2iqPXDXF3i4yTLDFhOVolQss
MCvRJQx1ua9bVrKyJhoNaomx8ftb7qObVWbZrKWJnrAKIS8NU4SNJ2TBIWm8k4gYKNXmJH+YUu6k
JKzPSeNfo5jg8Loj8X3jLams/gVKn7GdJGifXNogTRtJlzJBBmP47AqDSW1EfnxZ8J+OdXJvIBWs
eOMHCCexdh3GgH/s/www+F6dREs2UP0YJnnp61A0wza2I7FDLvE9B/VAXa6dQHKUqwBE/X0kDBUP
nb6b2PNoWqVdYcvj8e/ZirZph3VPwa5Ek17vlNmOeC7RijqtuDiFKqCi1j5XEb38kSDLWU2CxxXK
NtkZQU++gCO/9M46aM+5qxMzlRnHPOg2uh7+jP2AlQ7KhlVgYwHsyKcaYTR1XM8PzcAXiHy7Obmo
2OhTb286qItHLaPLZiSyNWJLu/BgftrmGDFsEBp4ZRTX00+Rybudeo9ZYV/ihNcUGOR39p3fULiR
tu5e+jw9mTbfW/jRKJki0g8h5B2MxGYozlcVTwbQr4DkUeW1D0CT1etke9puJAyGtEjtaGXFa0wO
Yau0E1F00AFNElwTPdoZOEg3PWhGJh/BW265H4kRcTnRkVU7utKuAKrbNI/29kzKTEQK/qTXk63C
jYvqur2TsKkxCFIWlUH/4c/k7DjxosOUIKxpjhANvvS1bmwKzfxG137q8aUgW3xtwgTypmZ+xpWt
HrPqpRpnE7dPqrHfxMcKexPUgsw4ZTm5vGbkHWry7RjIxSlGxUOlGcPdiN1nHug9DP12XSNLuESk
AYSjf4Tk+ysa5dep8A0yb/UHqXsO9F3YGr4sSLonEENQW7KpA9oDwBIsqE64JXnxKycJz7osPwuw
Oauq04NdnliwYYSWrcieoaQ1yi1d6A9o4LdIc8vdoJeX0IM5l3eBtR5i8dC0w1WOLOXbLH40bNb5
eoKDrWtezHYjATKxta/OAUSqaobPsDVCsBAT9BELpF50wGpdOeBpOPX7K2929pcFY7RuqL/08QRc
8xbmcFsYz4AVmz0zVp3sZdxqoK3ku1Lf5Rh658qDW6gCWCw633oghqyL4vje25QyuomahmzbJdOi
jZOdzYJxyrDltdnXwA+pxCeGuAmCY2G7XwIH+Xcboi+dCMsrgr49tAWE0SFmlGm69jbWyp8Za8Yj
LwQJctGtUIQZFFp1n2ZGi7YO7IhcXTY61lRwOcJ4BAq1HFZ9PowbmfjuqRtCeEEF0CCu2OdRQLAO
vRYOfO6vixbnP5Mz4YXaxsgMXthxwskpSAbSQ1hdsEfGhKi2GKWhF5H7wzSfMY+a65Pl/nLLj/nN
crevCdgZNUqyuX1ZDtSmaEf+fZdLYgYCKXsbTMbLXZpFWw5qpc+cqoXAvhz6uTb6x928HYjBHZDb
U+9JriYowMZnKStoUhGBglVfh2e7ZWFTlGwAF+k0uA8CmDtm3uy0yXA0sT1kyavM9RHoeD1uS6Zl
q5Id6K5Ngo9F/L2Q1Rfd93KIhoEK2KEMOmS8S2mZIh8Hqr0x6nm1MlsfMoKXT8l8ECy09mEQPizY
c0aK77GvjVtppMewB5S1/Lgi3cW3iY4iIG4l83I8WT76S3oMDBe6ajZKgrjSdASWjmP8HLFHbR1E
71SDYaGOnX5qRV/97dDMVbnhpwjRpItt5V/K6UU0nRKFvXYtV8FltmiO5iq6MSErkknNfReG/C5O
7dsiw00Xee1yc5HbLrLc5a6YIzgwIMyVfR83IZvT+SbnLoQfOoVh2++TIZ+uUFTAI5riWcn8jfVz
d+AqwqRy0P2L35WXyUzNF9P31pF07lqa8+HOhXZj4/+zJc1yP1vI2EK2hHAVqNa8JhquznzwgubX
lFjJLlH2CAIv1beioj9CDuUihujAxgae/j3MKJ+E9RH6hCOaY1esUcertZo/IgEZR4xqUwt+8njw
gB1CtLTeWzy3DyUJbEkQ+tfMJSutSxGkxcC0qNvYCdaV8T7Qctl9nT+xzEyLZ63M16lWfRFN5L9Y
jgabuoA0RTeurUx40q8dmuyTxf4Bn8rniJvh0ghcyUA+INbP/aIOq2ZrKjxOMPuqWzAzNXtLUX+S
rLqvInXmk8caM+CUaYUi41uZT9YmtJS/MbVguBju+Dgk9aWw8itvBEu6ZCZfiV+M0khCKI9RNkEI
DwjJlnh0GU0niCkmhOhpbee72h0xehfheIuwmu8IiFp3MYDzOh8GiLMSqfEAOwrwKTZkNTKAZRVT
lEa5bm3wzvqEYclPq+NALp2XmdUVwzM06xwObMFgFn1LGF1qC3uD3le/1MjQwPW9PXF15dRgukIW
OozmvQ6d/CyTHsGhRieTziEOSoI6I6ISUANiYOr7dVHr05mzwrHuHP1ltDE0qIS0L5LIfpYGVrLI
wFMEQ2SndYG5hV0Xwt8htIcQiHvv2l9tx7wHLM6PI9IQrVeKYKMg2JEx8V65/nctG+W9GcvumpnF
mkAp7QLUwtu7LdtvrGr73MTBMNJjPUp9Bvurgd2pN0HUYvUhsuScqY56zoES3uToOclD7GVPhHXM
mYpcBBKgIeTfUnSNdnhDiv+ARcy8RoZ21pFRHswh/WhwmW9HN8Gs4UTR1XDYgmRtMjzGpU+EBBfp
ngNd8/hgD8ZJp6LYdsCl1lMlxLFKvo5ORHuS874mitS/oDUhH/aesQlqqG6wZ+UKvBukxKjo9sBS
3FVa8mjwpjNUnup9PY1yzWqQZ4rljDVIfjIYOhzaMvqSWzSyU9w8gHklr+AR9cRTyZTmwH+bbaFN
lVzl0eNplc32kkAf3retiIf4ZoT1NgDq8uB4g9yOqXlinvzInLl/qDK7f1hu0aIQ5qRFcCKsKtsn
dNREEkUFfQ9Q354VNF3fRQv8hG3lE+nnqEo8si6gqugbLQcvxMUIzAFCMzMP2wsqHcQtlk0Y5Qgr
su8AkrMBNyz3ZKawceK4DZ6QTay+lLHaI+WZnWj6Pp57HM2Pbq17G3BjMIDvXoPB05/07Fvb8P0C
7L0ru1S/dlYOKi5z4nVW/RDoTtfYLBq0bzreUoN0bfbJ7srocJEPvUhuNaKvm1Pg+EvqH73uz2ph
WR0hX/svxeSfkP06x7Liv0ii/GcvHshmsogeAgqVVg36Ob/Kr7qp9hECt1Uwk5jypnm3EyEfyLPH
PNVizYuE4l3Fc79l1tEeVK79bAsbkrCJdE3PrLe4yjuE/NFzS77UVQRqJlyhf5jPsfVUP/lIE46a
r/qriFLa+xELiA0kpMkqmJDpeDL1hA9CGyDfdsTdDHv/0ipjJ4l+vAdSv3I1+lZ7ojplzvBoExN4
CXM+gQ3Y6LYgUU4R87EdTaYQaOW11ZgMxc623VdONMlRjMaRFvijUFVyGf05MNKyh52XEEB2nDDM
bVEdEPfZGycD8uwuceqCasWxeWdDwSfma4xjlxKzQThqCHgzrsDR18kNU2PiKVOcT5oVo1oKcBkW
RnUbpr59mqepw2EGcX40Vr+Her3lO4UzwZrRz3k4f4bzvZ/9MHuYKm3ZHRD9i9MgflBi9AeyhjE0
KpKroiA7TpYTbrKWQJEsZkuvhcMeo9/BTexfEWX7q0l135Z0kewTLSyop6BIyzkK8h1svVp7hP8g
SB9Zp7LY47JieK/xJXXVMQqt5NrFuXqkvO5we8cRqBSgtJo+sEIy3M96AoGQWU1DqYviHByevfY1
z1l5OQV2K7KXUgJ0nUZt7QQ9ctHBcNhCIZUcQtIzaoMCdrKo5heLTdlXhF1VxnUpxdiCTug1AVfg
C3pr2O9ugioXJ1fJV3ghJxPmPHLD1mbU4PersvVjlJEAMfzQJ7R4gDhLYpBHsd40zK2V5+ToEdAR
GmpOpNFQhoAf8dvkY6hGd5OO3ZON9CaxjOYsNfPsRm1zChIDUvgETN5OiIxWkfcCzXPWIL6b/RSc
+wQBSDGSMaHH+He7qdgItIcXNyU5wjQcas4AX7CIJ9Zr50zPqwvL7qKDO9pbXrdTTjc+g+7ax3XU
HxhFmSsDIeeWBEzUeWESXBNF7Q0JLt65tK9luCTGE35cpJ+VjosMaWv/rqriKYyLdKvKuMPN46H0
HLwX4jIlY02N0FozCi4uy+qtApuGCMbb6jYg0YnyB92AS9dqPNNJfXaTPjzYNYJkOsYahpfx6TYG
YxNDkpqebfVRCzc+gdNcM3JcUg2DjtaA2VIA5zm3SLbcCskWvILsFb3YcGslCQLmexNF7Rezjbiy
TQnUOod8qDgJIMO7zVUDPXpwM6XOWT3upG52j2WFDllDj8QZxpzzTSptYxYV489aPBHGQnmZug9+
F3wZYY+d+nJ2okMVxSybl+dURxncmRoOo2SaN6cx18MhybcBuhgWfYkG21EnZ8etq0Mq+kNBGswu
mz+wsjI2oNm2mVUMF9OttX2cFV/10qke8j4KzjaPfiDAfo3yy8CdVIhDMnnvwEyL15EvIrlrnGRn
vAgEzf1UaP5z5GWHvlZ8xjL2HyJCkDTVTr5XDqZHt4G9kvbmJqG13aa6rwBm6aQUIzhnZUFKUsyK
+9C7WXcOKnwSXOa1jddI4xLOf4U1JuZ4MXEhRZyxcVizx2mEVblR4kWyzt5YQ92vHZY1tA8l8qro
KbcydwvbxATZXRvIUqhQ4zK/Ov51SCp1rmLC5uD3zui65FFo+H7dnjfAdhuFam0G6rYuFwBa7LUz
au0xBB8OYzW5MJjY9yaoBpbx9Rk3XbMza8JDOrIfWAXZ4thY+QeWZHjWnQNsHvTz1XIZSSSl8A9U
RTvM+LwiE3rgcHIYHRsduNTcoV/LK+IA8qnb2D2s6CDTsv3yQguiuaQQ41UrkTRJTz/bBXUw7RlS
nN2UERIREevcQCzwQrt6FDrc2QLmZNgrRl3fiTYrCX7LX/QkmgAIypnPgkx2NJpLnkIkTibBWRbN
szeYTBTTlhApamUGpHX81YQvuEfsIB+8NCVPZkx/NMTXISVx7YPb6QnzyIzNicweQoviwmO8Ci+h
isi7y3d/0mUGNpbHGBHdUeksnfLoxjXZPzuNl1ys1ESjFOfXRm92kme2L4aQxlD5Tx6zzUuGdCPs
v4bENz84MVG6lifLrek05HHbLk1arj2pKLLPy8Gpuoj/rorWMNTSmwIdvjP7lNO5TwlZpk61D3vb
vqBxzC48bacNtZsZWd+Uwt7ozfcaO/oG57s609R3DPA5F/TgilJby67YKXLEjsYTjrrqHIUNTDV6
1q0dD9vCGPunbD4Mbr1NsvbJ7ehUsyGqbqX5VthueyYwsdzQPBjwhVEtTCWS6ziJyvMUiuiYu4SQ
Zom4GwjYnhFl8Vkf0fiFw4TsyxS4QXjjSPIubBJPI2cd6iRnKRaW3ZzbHjrUri7nrnXZehEwkOmG
RUUc8nz4QfpGeDB4U69kp6y1dARYDFabfD9gSEnUfvSDMh8BY2zI6tWfOw8kZULEILq3Kz3vcdJJ
kS1Rq+PmoThPjuYMbXJhau+qAqVgVrc3BoTluUc8wnzbjKEIUTYqBrfJiLCeSHmEB1wMaE1XCenk
WayqY5FyEk5R6ZH2RcfCxAnALR8iiR6XMvOhrbLyYjM6DBVGt6SQL70yzkVVOnst8kMQwAj2jLJh
eVK68S0euxsxbx2W82hfx7BWTRB+R3xGzGmwSBNAiViS/Wot8AmzwHTJfWwZMqeseACDhlsBVXk7
W2E5f7h8rzuM7FH1i3BQQnoz50cw2qe+7tJr3mAr6yPC5UuvbLeqmq6VzAMwSOiTA4bTq4L98H4c
hmZvJlzqI9qmHViweeBWFrtQK4gmRjIaGH77lqrqodUseZTwvlbTaBf7MUWWqSd9cFZJ86Q7LWz6
vOGxDpTphdO+FJ7rPDDAhQHLtQRxD7veED2z1dpHgtDyuiyO1qxbpufmw0EaijYihUwVs10xlRXX
NexlTek84p/LD73Cx0BYsYm/Vs05v0yUSlH/kv6Qn7PS3vq6yg9zLJ2cqSF1W3/JrPwbGjkow2P/
3sJ7G5wh2i7Po3UAAMrJhm2c8QEOffKnRPsaOGDdIVwDVmhuk/dmDaaP+r+cOAVaDIhdNreIadHQ
N+ZLEZ9Bjw5fkZiHm74y052m2j93fMu27x97v98/8732JSizbMc0l2FvOs+Sinkb29b5tgWHf8oD
cz05eGlZPmVkmbYJZwLMMgsoQmR6uk7sWYOw3Ccqa83Syj8yPNQx6yN7BJXibUQfUL6b5nBCsJ5s
QzOEjKL7jz4qMyI3onCz7O2beY1PDdUfENyiAQ+RJujpeyodYNkE2bjVLaqQKvizB7ifCQkkk9lk
jBYu3hHRn3wjSzelnFVGEa655RAk0dVrgFJqjGpO9Qi8wxz4cKdssc5eXNEpK+ORLwt8Pqt8U1Nv
0LOE6MXoZfJzlAh/zdI/3ehEQ3NOFUVxJgJ1ZcPaPiayHRhCT/k6mnNdbU2vTu4icJuwWTEHfRWR
RqZ5hDIWkney8mYmSBjgUaUFAXcxP5Pl4M7/NJmHfL9/pkkj2hE1+/qPPbQnqZJiuhE1EwOWZ77c
ygts6L/vLrfsYow2lWSTRHtIFTyTLJZbzr9vLXeD+QXLDeNlasprUKZynRYD/AS/S7bjHNbYzwc3
y2jxpQZwCK7aaTkorl7HCWeGM7urJ2BYGOXnmwU2oT8Py93JoBiNIjK3SSV/6Jx4PNf+pFMH8GLM
jw13LZ8+4jWQYcSLSCHm7MxUnaUx2woK3khW9H1OsK8L/asYJQjWGZuh6RziZV5KDVKfXFu9QZMI
dhWb5VM6Y1KWW/F8K8gSBYMiui0/YpE4HAP7rZmfTh6SJ7kcmoXn0mH36+aJ8KKU8S3nlOYjsd9a
4ZIHXkKvY2gG2RBHCR4WbG//OnQyf2gNUc1AdlQjqiMzbpkIsxwURDCSW6p1FmNEJpnkS91NJxa7
/xaI/f8IxKTUDSCo//Nfmqv/i/j28ivLftX1r19/14j99a/+0og54g/6Uz5zhkCLpaCT/Rv55up/
SPxEtmU4CAMcjv/WiEnrD2BvuuWYhm6KP+Vjf2nEpPmH60gL/5zL0Fq6gOL+9fjufxJr/yuNGGy5
fyDfTFpq1xKuqQuJ4IyQiP+MfLPHCs5sr9ASC1tbL6eHRZcC0gpqvf62CGRyaRQ6cDIH6A4KL5I+
GNf/ls5Q2nBCapaR/vybRUrz+9fLL5afZW3HxRTEKL0vXKx/q5x0n0L/z/t/3nSYKhmJ2+wzCwJa
QmT2ImqyZ+XFcms5tOGMoPk/7J3ZcpxMurWviA7GBE6rKGqSrFmydULYss08JDNc/X4Sf93q/qLj
j3+f7wMTFDVYUkGS+b5rPWsYMloh0rrLFITH6DrkxNsuXEVwR9uuVFoqFqwsCgyrMXe1A6JKkMNA
P0g7S1vEqMRjFPpe/uoQdsqslVuxIzB0rtfJwkVZclUbOoMRGaa0dGcToD4V0muq0r7KTtKWRGSQ
2SSB5QkgpbknmmVuXloDWVufux/anWXr30ry9L4sJjqvZFYu8TU6JRrl2nKwqTkTQtYTRjapVDI6
/fUeaQMAINQDKdFlhcowS8ZYx86eHXUzht9D0Fkak3jWE33mTwPunSr52rTWdYEtF9qeZexQmdy6
Md1LzRpUsf2Y2qRi2UcMKbDgpxesnmCXEM8P02zTxmpYWNhvuiieCQwgP5W4NpQwmPWq2d0bZflA
A5OmpUswoK01DoDwJy82YKkjOd6vhvcV9vOuaYg5clRK3EJc3IKZbWeU9MOZulDw6bqGzrJvUJkp
450ms0PfHzNcgS9a8jiBCC9IKKxIZNrZBR7xSDeC3BqN0F8HSOW+vc8Sev6Tp/RmVF/N2HkqXcM+
6UAOTBUmEpE5RQoatDZirgqj6ALTIz0vS7xbuwM4Y9vGb62CnF+lpn+RRXNv5WS6mvnFAX9xWJgd
7xfB7VZ3bRI64ALFZCYEFT7dfaOtjy6L/DDpqoO2eKBbCf2LVfofwolyh23im5lih4SUZ4QYk1h9
ROIHC3IkNMttTpxgpXIF6TDgHSRqkGDfNDQ8qNbqClqfuqIug4VGtl7R8UmdmKi1FMGMndgfcS+W
Ha5C+HYup02UNecqrUxmri2yDoA0vSkuhp0f27LwKapNj76O/XKWURdCtUIgGC80KPDJJ70fgP5D
MzVa5G4JHPdjCgNhYlk67ZtWzDeosMogekB6faaoFFTeOO4FYY5mOv4oBtIdl7V+6HsdHY7qSCCH
gcYOX6k1lzN5HYGR0+CKGsCumkklL+0eqxYs7DKn+3pmOas5DgaZjguxP1UCki3NOoxSCHByNBK0
ZvLnVocTlWrGVV9P0qaRYQ6oxcn2O4lavzH6mL4oIQa7WS01PKv+wdmBVXeYUgLYBaHpFDmDSjL9
1ihkW4u/4yxmbtx+HYlSvNrFEe1eTROw2UUqgdMAUzwAgsXbgX6eVdzOU3mdlUruhP126LSYpDD/
VCA60OquPQI+9ENOoIea8E0irL52E4p1NDJog9QPJqvapm8So89MSN2lc1ga4j13kcAQr+jguJbl
u+jA2lcGLXk/AoFPxfLWIpx0cEgpRXyMqUIll9omGaZt3r0VnGYn1xqRkk9gPlb6qlpFz5KC8KEj
c7Txb5nE8/WQETxiU4Y1ecx00lMTlaOKRCJDr4Yb1Z0MLE5nOmBf83igjNRYgBWr5FjYXBoJzB2Z
VHdC/Se1JBpynGhQuqwZItVU0NAQza1zP+j2z8JhTI0JS0vn+3lMiQgoQB6MlO3Onf+EWAWYhesQ
kktU22klnROhkBKKCHyOqFYTUyMQj37nccyIoiWS1lHZtBMhtaZKq6WE9T3W9q1KsZ2Js43Qy6KZ
HIMoeSTeTjuaCSPnCHm0cdw0wDGvQJsHO6FyJal6+rZ4tfCrcJqg1phj1bjwsKnHNF+9eCj3GjDl
0K3c+rBO6JF7EyQm2SW7VIL0T1TC5YSKhmQCRLPeL5sYSDQiCykEmHj3GOgAP7wXojo3cP8rry2/
OvZvrUROZWjOiNUzPUcEvZM499urEa/gQztpLabVeCqe51I5lomrha05FmRqJeLeSUi2qrC3M7U/
r3h+9eFnI2PAaqv1CllzRJlGlzbvJqI7Kt88cFaPIQsPRG6EuBXL2XUfMy9B8ouJBLxAh3ANDYHp
kaRcqUzl0iBdec1+rA0mz1zlLmO2LolhxsD+brUIymzQYQEmsIU6NFmjPvHNlGi+zwuOOIwWA0wB
NE3oVnSfIAL82JZ/p7soHJcqL85AR761tT6dVYvDBFh9jsrk6DhU9ey+cmFvrMVJK5bo2BYJC2Fb
38ORLu81aFdk9BEGqpvRoXRrYoxIc6D5wnpovhKTPO/gGEGWT7KHZQY41722JUE8GnOQAN/oSOVo
Oc7+PF8iB3EURdITQlRQfnKfr1Z7R+IsLtE8eZaUow+rOUXHQseWkVcMGlP+21GJ3CUZE8jTgAZk
Opza7g3BCJW35bYZSPMGkHcUK/He9LLoJ6OZUksVtHK/cUMqiDap4FVCPnjFTSXulrslX59b0fVh
LrIF12CEvEyF8hqW/UjE9iHTVudKPiV68O5LivwsdCz52qqU8oW4ci0LR5VernU6mZVYSHugqweL
bKo9Qp30SBzKo6Y5J59aPQ0kE11mM9NIjAIRgzYy9C9u5Txx5XzVVSCbbJr52OYJyxsWV9smZyJB
v8A7uNTZcDeCmJEBGiGmDyNLE4AA8ICw55WIG8406vXLxu2zEvO95JYe6J53Ow+Ve3ByBvWVEm/S
YCYnh/B9TEravrS259ixjujdZ8Y6G8JiWjrPeBURNUTLNx1m7IEyb6B5iUOYvV5itfKq741aSQ3b
EjHXLGaZZfmo5xmkJpQ6cSaIoQYWINFAks0gw8j/GS2dPDgGsFh0qnjgJs/bMZ84TZr2Q8Xnhrgz
7+J+dMJNPiI0m1DgyU/2ubC5Z+EG3VHrAjCzZJymy34w0+WYOd1DleZBBIjm3OMddMZ1r6vxO5tg
ObRKt21WowxZlT9uCpUJQh91kBFxBBViK5gs1N659SgyxA+aAB+8SWn0JKLIwf+5MTHLHh81qY9A
+yDu3qWIc10LrESupraEuz5bmSH2jP+3k+IXupY5HucuQ9qeEAYzJ3cbH40uESyIBaJ6khXmqSaT
oE9ceUGAI0OIdo9V169nK31asNq21ExgG9XoOhsJcAozJumSZ9cv07AYI2JQJL2pOcovlFD3lTDR
3i005mhDMif0zSLU+uY5g5ZTYKW0wa1g91j93DmXgzkx7oERnaCRxQ28Xygt+YFuxS/paP0hL0Vy
loJsRDLNAiEJGC8iZD49oM9AJ20gSFQW+ZIO6LaU5L6M3u0ueslWJsudXcYBF4lueVDXrfY0JQRE
mKILexDqCX3/ibAF6BwDAknX7k+ZMRzWsU/CvoVbFXf6paN1T/0LXsUWS1KDoT1AWn9HzU7uQIEb
QdUAoB1qPeGbTly9y/GpzLxfU8p4kVCWrpD/HWuzQMFtvcwwS3A1PKdSM/djQ1Dg0BGlamXiu59q
ZERtdQ+Pb15fIhmk5HjZquJhxMXrSiwVPzhRcqX/lXlgEvpmdgMvOQ3zWg8JBP0FYU47INSP4nzC
/Zn87ufiaqDIvTT6c4Of7LzRRG21iLBrLUxER3Sy15AbhqSA2SgZvZVPkCSnEfLX+FARKLLTm8YN
qjl/0KQj6TmMB5xE8rRpt6KixgYE2mPf0EQ7l/4j+mlQ22ozxR+U6xZgaejmTVm9WpZhwfpeDR8z
PEBXJO57LU5giUmnO1os3OwpsUJ6nt+YUfhkvzPYuDadVPwostHpeJcrOShz9SIZbEPCfZJmIZMj
lU/jBDaHtux4xRcA9NpDAzOc3LXQLl3af2f28FrIGnu06AAHz8gIMjssc1Q7VAvRS+i73G9kgJ3F
vgykiKYSDm/nDLTklBupUaFitEOo4dZvqSYIkmQs/3NR08h4MKWJE2qmNk0bQl422ZiwQY7OxBZR
NCRXGzCkm0lOd9ziezSjCEqH4qaYe4YOofkMK+CT4nLm6vaySmNFGJ+ImGTCt6TIVv04KIcSg2Oa
IxmdwJPew0Umw6jn41wrfq6XWIR91idXEgKJqMDQoFUZhmORlaFP2SkmuAYx5cqAp9wcjqQXQIwl
kR5VgSYe3QIuoAGxL2nAMH86/1WmqCQ3veB2mi8JWjUGnvzgi28YXd+TvKn349LcZKZxFQi+D1a7
XlG1MBFyDEzYK/CsdXUurc6U2nVm4KkTgXbFeE7s9xLmmQI9AlL1fpc0cS/bRtcBvyHXtR6mcuUc
VWtXoqv+2hTN8DrW3Ryqtuuf41JAD7CSsTlsm0jgZK0wkt3A7t4m6ajFjYdN8WjIuL+gdjUOWi+/
O9ZKUlKK/WrWZshrK51MooHGSyrsAaNL4iFJFtTgKUnQD+vDpJDzniS/MezfEE0YkB11+5LK0vmz
l09IWZAxnSvuQ9UuJ40I4Aju10pTBlyIpkEfI4DtJN6RCR+HtOW9D8/mqAvpnlbyT2mYoGdVz31u
tmNFBqQy1nAw+eolsi5h/2XZY4X8h1zpOscS9mDaMEDjKlo+bIor+0XFFGd1zg0UgfYXSWLJMRE6
d2bfjYJemiii2r6/2K2Hxjmvv04GQP7FBt81gXvcUwb91ZD1a31rBmoFZY5DYVe0CSez5z186iY3
8WSk7pJGwmw3k7hyto2ejeupwkBgdQKZgPI9bDKbbaOtD9LSxHm7rX0eNtHfOVxDS+noF11t1qF5
rnob1o03SARv9veoy+PQiEwMFcAvd9nK4Ltyjp7ikvIwlsZrJcYSF31FY4TSsmSpXoQ0s8+xpoHw
8kPGAJ27S4I4NSnt+21TajoMv/rJ6d1u3/vGi/Qt4tgFwd4tLak8S6916yCmNvvm2HbmZWZSeuxQ
F7j0Sm4JhnH3thFXgZWT26hnhNoU2Wu+WPG3uXpED1ENPfjMqo6DxDXS7/ZIeGFXOB1+t+ghgZbz
1MBq8XVvT/Yml3oVOfeRj+2b1PifuG2OkT968MrpA0h7RVgyI/siyrHGrD6Oz0hLr44bR+guWBjM
2Fyurfm+6uXZy31s0SrODRpZ3WTWW9eQAGKbGOFnKyUnWYfrVEF3pXc27QcPezRyyF/9UDwneumf
nAEx8YxiJJlYnkVJPWMzTs9rVX2n/2x8IP25UBR4W+g4P7YF8jInq+zAjM3kMnkQ0Ah5+tKk8ieN
jTVIoant6CW51Aqz8Ur63tnpTfd2RFUYImLB2OVN/k3a/DCmwro2d3NR2o+sQMygpTUOwt4P7IQR
sV7W5pyZrHzjxiDsJIbAGMfMJxZRmQC63AGuzhy0sqKHEbXtzYQV8ya2s0dn+r7MSf6uYi5pcYtD
NlvPwhffvTfA8P4X7opxsKkZEgcTWe+b57lBBg/DYrnpkRGGqwZDkogZ/yapc8gwijzWghnx0ShT
i58vDT1grBz5cnSt35h81rNwMsQZTEdYgHjaoeii53oFSBWjPaEBas+3skOvbfViDBJv+kF4WHfn
VN1bUntIHVT/JlKtGzpZbkDVknmgElBrqs+zpHl5ivUujKzBgKWn4EJq+M9HsV68duhJq8iet0PM
hZbLvVQdk22zQWqzyaLbYq5gRVWNaVRV2k1zrdVe4HcOF5/fhRZxEvva4AQsDL0OwSm/5Grkbkci
uGNLpUtjbvPVZjHbe1b1059D5lZ0bUzx0s/Y08zN8qc2f7TzQoY10g9EQdxxZIJetl7O24ss7vSX
bvMJVglzBbxr4F7Mjsn1xhQulNdw25hzFxB8T9VAx246iATfg0MF4bJNeqKOX3rbK4ysCPPKeN1W
OjXLGrdMoF3OQO1mThTUzT8NSeMHGMi5HIV/0kTjX81YCZNGCoY+ZZXIgNQGQSA7NTFf3jgXglmu
P2DnYUUpgSrAXUAUkTB+aPezgSRqjHojWKkXwEYUv5C+GdfF9q4eclbKfytJ19NwKOrHJM6ADk/A
g6ts2GVR/ixW1DarS/U4NUsC9SIjD5pa3sEpYzSSNspz6dzHZhwdEGR3e2eZolvOVjpZWLtY9aBM
PGhEJLXemtx5PRLbajzWlrzGoPf2Hlp6ykdTQGogQ018P1jufTbCMhryOCgkCmQ3cx/zOPtNUSs/
8n3TAAubRCekfk3JGGnGlzyDKWzL+LB4A4hgh5pBy1ewazWwselSmQeP9n7YZi9Fav0aFrJn9TQH
GBkn31nH34GgOeZ+TqUH11nY+tnepLjI8DiGs+QWDYAatMiRooZ1on+Z7agujgcLfNPOVpkK+MYY
yz2YDk3KH9tdJbQpxAa73kqH0HJ29uTd5LZOrN7q/qhy/0x3+KaUuOVWrtXWX9+cyb2AqZUmcl6I
L9ToBO5ESDKSpIWgochLxp7O5CYXvHtQY9i6XgeVGEaK0tNsAA5n8podMkCI+w4NYiGt5sbMYd65
Wmbc1WRIlqbGCeqlNxZ/HGFAC5bCnELaGQSd+5KsTCBLWvZr1qnpTr68IamSGOm2fE8n3zmZZQQv
piiCtQe12GnXhbjTney1Jwr9TwcZ0X9pjK9jR9lXTWOr6bvO6hqjn949lmv6NWZW9EiC3USLBiq9
3ZcUnJkOpkX8xEIgIylkwZkRp8kTcZOAYiPueFiD91VTPhOvcesyJ6ZRmdziUszh2dryxoXVXcdi
Zwvzw5XeGrr9a+UXYleU7gutn1fH7owDQm37iL7mFqUPeGwR5Uz8mi8StQiNBRC35Doj547cc5cY
5qmKjFuENVTLEGLvBz302vmNnE9ENuDsPCQuhkBB2TBmcVdr8TY4wbwM6FStGcupZzQhiS/IT3GA
FY54NE0aAunoo0GMyfoyxK2gFNd1Om2TsmnB38N7QlP8kEe3A63d3WqSdIEeNNSjCby5sKtgAUQi
psk5aE6O+NJAixDT6il9iCGm9Uvz+5+WmXwxqxq0r1YXTIy/gXbB9RBBMRwRs3ikdjA9UOYqCliO
S/FYLFBRpxsDN8ZG4nHLCfJXu0r+WPBkgfB6WvvutPbv+aOiS0irv7ol2cK5gYDwVmUfrFQTincE
5vU5Z3dfBLowWbI190tqWbvVp2pla+Fcds1zZ3OCuOuTdHSP9ZIVAMCtrkNKwinq6xl5KNLYr9BT
iSBDFtd3CyzVPG6DoRCXJheB3tSkb0yUBBApVdy6LIIUKLO0KOOdkva/+bUm4zbIcuvF7s0fqVU1
B4nzDyJX/VqRL4AlF6YSgLRrO7SwmOaZqTLVxGoxnlfK4QDGIHxJAnvs5yj121PkjjdlnT9DTLb3
fgasR4xMfkrfC5NsQYaeVt9jA6dV4wgqUsTRWHRO9oZ8RDZ+mpj1dL01hRCJavzpL7lNeyglWhyD
YOC52qOuR/1TYptv9eJ/q3Ighvxw/rFnSO8S8cWM0t9xZmf7ZYqxFkBYY4GW0TNCK17ixgF93IE3
9ErYSoRq4FNOLl1BTwE7nnYeJurG/pIZBwGOGwoe2YyTgRSFGxvwn1T70Wnd0YnwxuEuDbMU3Jw7
G/bBI3hy5+JgcLQPLnZkyEjubMK3KCuYLK4Tbe+ad1Z5HQ2uNJm9SNZnOwH+91jrNCu62Hh1cQse
WTOfV6+5gdp7Ri6rCnh5Hdh1e5P7a3+cipA5zR0gYQz2rUChlxDG2N6urO74Q+RPsrF+m+16orPG
z+9O3yYXoneE1fxcyuI2eVbg52G6CqeiAyQFfwafjxiTRt5G2rQj5eFdB/G809L+jSYCMA7LxI7j
6+es1q7SQfZrryP8L4wcRdHfYVmBsj2u5T4vazdcD42TItxCUQ5VEfQRVsneRRA2VxadQVmHY+F/
9BEJ9snaiNs4W8+juqA6akQRHIsdiUsuWQhAtQDo5NwnOkGpt+J+CfkuNnbdzBp0GTrWQLp78ARM
xyoiCkrQc8AnNRTuO9XND1lDIia2dDdPZxfo43OKi8vQC5c1BJPE2PpIl/6KhkY/M9YE61yeCeYw
cD7FB++nezSqUt8XlYt/MVMlo5EaO8iERNfv8M5+p8Mmw7Tv0XC7jGW2lj21NRhvBxfoiA96p880
7CouaSBKS3UoGrRleZUPgejmZ9slZqRss9CT8xzMCR3IBFpv2fVwyaA7nTvXA0u6gF3z9it9o0vc
uiFBkmCfFuaVOtN1OZfElxtfJRYr5oLAqeSIsYEG51RU30GrOIX1xWzGb9pAjELr1PbZIZEFy7I4
IEkQu6RCyuXMHnhCr/vNGOPupe5iF5rHax/TXZgVaNYYqbwm63DwSv9HTYnKXWkFE61CtccDCq0L
BKqUDuvRrgvv2I92cty0TJ+bTfy0yaD+duzzobaqJBSWY/FeVtjyN11N1VtxQcNUEWmA9VEicVJJ
XHTU7Jey5CnubPgHVRDIv72eoET632Xx0mxv317zb7t/Pk59Zq2KCUj5YTuqj/Cs4c5YjZUu3j8R
ONt7Px/++SE+/79/++jtRZ8v//P/LVODpxGIbwjEdoKYx//yyeaYnAxlw/ZfGyIxTuWqD2jPzBd9
tSCJxnoVYt79oCi2nIa+wYdYe/WpYnZ9gE32IZb8NI5vqYTPohSR5DHUX1xXScWqb9k6Le8JIiWs
Ou6NZw7EJJkQxVgs0XaZfGZDf9+tlMJMeixw+mF4j9RSZVOebZvMEyhCtl1UBz5KJbWySUxf0uZR
ux1490vpUO8d7TPxC39/fvs8d7OMbk9terZtb9sIM/vnJ/05aK/MLUXNzJl78OfrPn+sP5/1+fi/
vea/HbO13ju73VGqArrTLfgCKDXinoDGvT0kyIFf51/Pbnvbse3Z7eG22T7g8+F/e+9/+6iSJCnm
bXwXrWqOKAuzVIX6mN+WE1w9/q8HLXKI/v35Wr0p/XzT9nh7p5CsfgbvPFn1dGkHTmn61eySSrr8
tbs9tW0cvN8a0Tufb//8ET6PWTpuiv9Tof3/qNBMR5j/z9zRe1RowFHG71X6n9mjf974lxDNtf8h
fBPgM+RMcOr/nj3q6f9wDPjAPE0p3LEM0s3/CSszgZX5ggwD0/oTWfovWJnl/8NFzipcg4xPX6jE
0v+FEM0wdfc/YWW259qAQ1yMErZrGGjf/lOIVpQWZNZGX05z0cDoAA4UldmTDb5kHxFT0wk/jDXj
DnIgqiVdTDvPpAtUejot0ILWp3SLR5RdZaeIsP1kH5n+tAeRkglVinjYuTOlWlGM803tdg+Tb3aH
UuuJd0xmBWehAnNDOcDbke5ZYsfgnxXHh9iaH+cJeIBvvFURcZ1RuqLzhuDHZ+WYby2N7OKEKusX
7qvRff0ja8cUTgWlOAfn1Upj8YRKVxzIFKHFWNlZ0Mm8Cex88I4LYc57qp1vPk0+aAhIrQcf2UE7
iew6dP1LljzS70WY7jNV7DM8e6b7jaZYezTwHSxd/HvqSAywIOAkC1jzpfFv7NrAnGXO2k4rClXo
XjDRoUYvx0JnOWrROiM4cacjQmIhCDOhyGx9Fw3GgkQlZ4oIvYH2ffsDWMTvBMpEUFvai3AB268Z
BqdhSTGyFB7VkwRSkzBv3QhFn5952Tm1SUa2bqeZm2RO1EmVkDBqVf6EJXCdAxyc3nnOzWSPMUOe
V1MH5uDn6ZclWSKcU/6lFuMtuTv91RA/uqTLb5hI31qa5YJSKsr9jPj/0GIwQTWA94/COn6p2c1D
q0Pugftt7y6oLpam0Il5JFFi1G1vZ1dENFhZ+mabOEuTeen3AG9YLzZJF9Qrgcyr21GHaa5jOxGv
DEgkGXe5h39X1/qPyCC3msw4QigFploXi4sNldgV4Fw1Wqf7vutv16LQzkUd3zk10FY3Tcwvvgns
p7a/oVrs75CW35DH11w1st2Rdxq02KwCU5J3tGpteY4GdOLdnO2zfPKvy8ricYJYV8QeyUpD9IL0
otyL2nUPHWFYKNSsXVgR5w0tA9mQKdYRu42E5SRssAyeOZ+Goqb6404O966fbYF0KMVhAll5hFRV
hk6l/QIEi+5hXs0dEmbmErH1CB8USaR7zvBEtWZGmksXkxo44XBFEmjQ3yGiwe85TwDTTlQ+8JoJ
m6rSGK+HaTaH89qMNIZG970HWH+ioAd3vRHxoZM9Abe9/nUG4LAfTTQ29ixvdVf+ZELOW+buyRfU
I+Muei+1CUBo9bQmBmdcld7aXownCChKlefioJu6Hhij9RWsFJUM2uREg0KS6gCBRhq/atF0x3oR
t/X3dFWKObUMXcwnEt+po1bTg6/h6TfkaaCfHXRLGR+LNHoGsfrLSxEK5vMErt5ZzkZmHl2ZP1Gm
kYey17t9Y1S/yxZcYEfQTLJGFKwalom6G3pG3N44pBjtPFSf+6pj3Fqq7soPaz3wV/6RZgjjqxT5
AwPSoTDdH9JlPVf68s7y/efWaG+6ltxGmI60w/2yv/b5i5+rwrZ+tJsVQINYy4f83ZjHnzmJTbt1
HnqKF3CJUl3bTU1PWBWUEYR0VH/Wdc2+RtJw9rHj7cnfqVaqJlia6XFEu1LY18hTq5R+NnZzjg2K
9v0PCzzkxSA3k1m9PE7Y3fZR1BehY/rPFWI3eG4pyVY5jBgd4zRqPSKUJNeSNCguK+LOSlEP3+BD
a5G62sxJeTIdBiPDdo/TmtIeSxBTHomE8KuXwux8pn+SoIlrPshjglZR0xkfHP+IdNk8tSYNBaT7
h9KTXx1vAjJYWPJYIxaUuvVWF8BW+2VIya1YkBFZa75zDAe7/5y/jukYBSBVMPBV2URZ67xIlEdz
73Svq81AN/XPvSrQZJMXn5h2Z/u1TK4jOoS9sFRyrv3gjmY41dOyb2IiUOpseWkKBL2p23uPX9eC
Yj9a0/XAInwZe4CGcDpmPYeED013sfScbIeLpeL8KjretnWZppx4iaWnKAZY8DYXqQh654OqJAor
CjY+AonAL5ELq3JgVUZHzcT3O7a6eeh6dNAy1yqqVBcNCdTqOj/t0njUifXZYXDQDi3mJiFWVG91
+mPtLZIH0+qth2VnqmVpFcBFygISZ4M+EgQ4ntyBrtiYykNvJUciPwm5w70W05FAijicNSyjO4fV
wc7sAyu2fqPWeM0dBgzoCvCFWxD+4ENCw8MpMzg6Kz+/uI3W/NGsF06F3vT3UWs9WWYKgQPf2CLl
cNIqrmMmIkcUewQFVjFlWCvDkL+whCWtxVKZBLgOG+K863qxiG3+0o8RBl7wLWCW9pbPSYQ2qvaN
b5JQocNMWSYEw4XM0xyRrU8Liw3ihxyWrVPhPek11bzSNaHR9wqqro8UTTwc/43LrbiwAS1DOCQ1
IYWQs4tFfZSs9Pciih9aYz1XZoKYsEE9vZ4BOhhI3IZin0Tp+6g7zi3uVQJuaBOlzlCR40UBlMU2
rQTrS+lXJ63LKVoZhirWuXzNvUfbf5o+vFESeeQd4aF9jxf3xV98tJ+SrrJTzhedKX8ul49c8+KA
lSm2o3U6ouSny5x/YGw74xYWe+m8pYv3gWDQCIb2tUOODNzm3rCnt5hMRERbHRC5GwaFSBGbrr0g
LIAfsK8yyr/DrWYrHKiwbmWci3NacJN1x/5QMRbshwj9e9cvhz6SyHA6BskmOqfj2WmlT7safqq3
dD/QyJYpPrYcsip5ITdGI5mOYDIbzCy+oR91V48jnVJKaBSoiPTm5IITcltHSXzM5srew6E6x3X9
1g5oE1pGt71bu8fU6F58H9uwteQ/Abl44axZd001vqyYtyBvQUf06epPs2uiv16OnNwHL4k15CQN
3ztyn0yiCSyKxwqMfSXlT7wyYY6QnVheAbVOieq9Z9unIMI1d4x0Gq4JRRsr4eyz8xbo3q5hbtVY
Legah077IJA5EfZy0TGjxx7rnBN3dmIDlMRp20w9JfWhKGGPkFje4CCnXkLWxDmKp/nSKmPV52Y7
tgW1bsc4AZhyihEDg4KJFv/abD34FscIWAuUb1QxNp5BupF2t8dcnMWZmBEUeqzLt0biOgqycJXs
KlINt6x5KnNqrGMKs31LfN6yn7dN3on+8hkF7TSTCLZfRKOorVJ0kO9sfb8tGnvpq7PKcTtuxz31
5La3bbZXdIP8ILe+O3we2va2z/jzmZ8fZzQRd8lmyen2yh9bPHA9PsWp7p8F1cwjrJYvCfVNhDVg
mS7bC9x10THfRmfXseGfbo1Jb0Oh/vkvVI8yGjIY8Nyz9pt8rlUekLZ06eNsu9vBz83fjm2f+Ldj
ERmgaOfb09+Ofz70orTaZxkglbpmIE8SZF+NWnlv4roNM9aIyQXFqw7auMuKZvEPGyzs82vdIlaL
rYK1fc3FrFLYt+fFPL2WkPQQ/KpjuhvXp47CwOebt72/fSBaT9YrCsy6BaF+brb+7J9OrEpITQFK
Bq2LGvEz5TXfzrHtA//sxpF4o8YsDpvQaFBOy20v39ixhZLK9dbwc1QwUh8cAwTQiatVVGRYLApJ
SuHiHBtd5uzcDBn9n68tjskU+mt/+9tngtEc/ICytMzU8rao5Y0Htu19MsKm/hZMharK2mQj/Aku
3nY3eWfhxUdHajm/Vv+2XUbbxqXniaxeXVHwQJbAA1hBkJTvYCamPGVVXETLQk1re7jtYb5vya1W
haftsT9mOSvR/hBVrjhZTf1N8z3wkOkYo4MRJ9L32nsOgyBs2mcAIVXLUGL2y3snIyg96/xodDeU
Z/NHL3WOTht9bSMoqa5GR0cylQ7zXrZh40Y4ZnrSoWyEMrXlhLCtHyoLKQ6KxOyY1Au3ywHuGOMl
izmRAqFe1czDpFxoOwiLEpDYO+kV2albxYdpGNlpHCBqqbK9sbpkXmUwb/BeBH5qefuO/uzZmJlF
xLQ4vG5I8cR2+XVSARSUd8svpllzhxSgvCD/DLuGmGOiL8hfcOLmTocrJRzdvA7z+G00FSqhKfAZ
x213QI5qBTJewIpN1W+u8GebG/259VmXaVqanAZdL0KUYktQIM0EDHXfd7goIoHQd9EWKChetIei
TlpIPKZfTIsZIQw1QB2UtspTbvZyt4KvZUbB6VeqUXlS59yCrSffbbufB//2mu1ZX4F0P19Xd+T6
tKCvML7ebs9BZ0Hms+3S1hjCejbv6U6gkPHg0hlqsz38s2FZsveLnPv8gNIBSpkBlgIp2DnRj6KZ
CVLwBz+grdJctNG/n3WKv9sHdZOCQ6tPa3NSo/N2nc9ihprIke25CANtMGr5RPY2x6Ra4usLmZHq
jYPafH7E58Oqo0lgLmkZwP7jVpYTDXlSucUE2+GYLlSVfNv93BTwto6TmM6ZKnwChiNYXl0KnOxc
I8osxxLU+HPs84ltb9uIVpWPWxL9jgjEGSt477aJ8+W72WWEHv/rUNM1Nq097vn0B9Uvxd8la9z0
SPo28S3K7mcL+4YsZS901Te1fQ/Ainhi+16RiPl0XNX3bqr7km45b4ZFkE2rayZKRTaLksyaSRLj
T1m9/ajUckPJr9Y6sXmZssYE/rgEmzuReflfPG6k+H/tfR6zTWBp5mT6RVADVoz/h70z627b2KL0
X7mr35HGPKzV3Q+cRYo0Rcm0nBcsWbYwzzN+fX9VckLbyc29/d5ZCQNSIkUSQKHqnL2/LYrlsiz+
XjEHeXKoHDuK1/78UGQoqpQZsg+E07thOupiwJVcbLnVZ9m0TRWhs0EeRyrTtLV6fcfCNVjXnBoL
FjnRd4/kLAdEyQqXb6YeTOw3uSqcToxbIwSCTVEaJ0kth4jQ3Ln975OAEw/dRECFqm8lJhzeFC0v
xH433nxNOxhWkXBmjgKGuGx8kojiMYhSlCc0Hh3BeDTTekR29k3a7OUNbnwz23VCeqrCFGwOQTwV
W09N97KBIW+algDO2uHrlk0M+Tz5g052Nt7Z47G8igDrn1Yhck1CQrm+vP+WePHbX5R/S/7g3z7m
yuT42yvILfm822O3u7eXub2922NxxcnqB9TMGie++rdXlr9MV59ZyPt7vz0nTN0QtxMdEvEh5M37
ryi6Q9XEEhwqIROfRY44FC4b61zyQZcp8ZMTrTsuvSzxOZWlSY3iVVjsbvz4Yh4/Di2CdjOO7d08
kBQjKKUFctqVWeP8hHvAISOPXHmc3G5GWnG1H6Gim2N6TsNDbNDFkLb7CIfIYkBWtJrzDFRqjrJs
0YrrcAnbi/W/eD/yTah1/zjoRCy75B4EkZHtbMVBLw+weOW6BNS44DQwui4KIUM1sipCGFxjqoBx
GN9JM300aWeAu1605Oq9aIVAVb4GV3EUzsNstdtaSxmXwn4bkZ9dt0gH/n9j4b9qLDi2CAz59/b2
S1h8/favuyZ9yb/+6HDX35/4R2NB+41iPjhSTOlY2T2VqJPhW9P+7/+hONpvrmeaqse60nYdvPS3
tgLP0Ex67ZqNKEvnR9/97WSgaKalarIPYf2/tBRA6f/aUXCBcqumwXvgfRkOfY3yh/iTqg66OvM8
mJpOg/UtCH+nKmCroP5bfav6xblumL1NRt3D6m6hYHkjIYx5zHRE06DpOqd42QXZ2a36J7cACK9b
+EbwhBvRvduIpGLEBUnykvnJ0cGkMSgm2pFjiEq5KU6GFT1QbjoNsVcurWHc9ogfPQ87EH1ZdwuP
8BKNgCC08oFuxQYKbQKJaqDD6wcondMT2OJ21boFxEeDVXmVUIVJOxz52Llrl8r7SM50pZiYinAp
KXFTIT5CMahZb22lHnKF4OWQ4CBsMUpsn7y8nUGntguqxlBNEOkUPUWqXI/f4mmkndI4pzJl6amP
2jlJ0x0K3q89Je7aEwv3Bga63Zg7z8iOArGXYIcGhbyt6u6phfKHRHZFafzbME0XhRoGbtdvk4V7
iXKob1ULqxsWTqQ8Yh/1F77eHxO/OASwVWnMKKs87x9QER0jBGRFbu66HJ8KTHazAuQ4TOeodk5K
pB4iEKrw18+er15DDG9GPp1BAS0grdSZdq0xE4N1W6Oz3QIaPNZt9KaRwekp0Se/mS4RCB89tJ5R
Pq6zfeM3a6dwT44xbrMxOdpJ/KJZ82Ea+JhJfhy0/hKq/p0e3HkJ0DGUhoRoIh+bz2Y8HWJ7wEab
7HFi7etYWfRzfIxoR1ladCw1MuSJqCYxrjUhKdES0NNhi4oLq7F3GgjCLBz7uZqajaNMZ3W2EeZ9
UlPKl54ZvkFPZmZoF4fRCu98Wzv4lbkbcuSXIHEWiqm2iCG1HdE+e6h+4GFGbRXRy9Ja4xkP6Utg
pffI4DxXO5ehtSvbcI+bdEF4816tk6PYw5o/XLsGQvCcfGHdhOsxfKva8SK+Rhzu18rloDbnJ63C
Kai+TmrH3D9dEpu6nXJ7UbvE/+TJXZV0y8AYLl6OTbcukOzbJQU0HVae4QGXHM40TZgXRGgOoJhb
p2K2TnrIN1iOBy00d0EwHaIwfXMDroYqgWPRSF6AmRwNi4xQjsm5snaqqi5Ni2wsa3x1S/2IoWFM
xic7nC5DaT4DXd7Pg4YwLDnWVfwi/8aEfnGEiNtEtLkGJV12VfDmN6hX0nzcBmP64qjjwTbRBbFX
QmqjiP5AFx2Ldjr3osarRs9WF7/huGaQaDcZigWVlAqskXuD8xye185HcYDx+zqSJZb1xGjH8zma
k2MyED4ac6wq9WMCKizGb1n1FzPtnmolg0jMcOB+QcdzBWlwoVleBONFZ5fUdvrS9J+9iQzNYb46
1XwVexC98UFJE6KcsxfxxYjjUQuGixMNkGPnazN1q54AvH6Aos9HQia+GtGiGY65g0eUo6Saz0Oj
nrEcbQnI0FEvBUbN69Vw2pN9Aqqd/t0C9eNzMzZrb7Z2kel+wZY+h4wJIC8fOyVciWM7ScaDeG9p
wFg2wK6PtHEJ/GEbx/kRcSylaIysttWtZl/UubMOWHP6NprmOoqeB/LitWh8ojq7EQeTVzWbKtKv
fkuQd3YF4bo1eud5LEkRJJ/0qpp3jeI9BmWzqa0YrUO9KQxWXfl8durxHFrjU6ZaqxYnSDaelW66
Osjw3ZyURyzXL26gfIKv+3DfjNbJrNXXsKbI6werXg/oTOKtNZzx1bP8jzk57xQC39p8OuiI7CsO
ZiWI1u3EjMo+4aoulbM/FPcGwkJ70Dag/HbVnIiUSHDP/dNcqWdMVtUoNq0d/qOD8YVA+we1iPdt
bewqPT1mlVwxgucPOST4pm2asvXvFJU+dN188Mr2qWlmXPEO2vDxQB0D3HhyVKJoU6D0MDi8RixB
VqAhreteGx+/PcdmbXZPGH5Qc5rl1g9J03FI0GawihpOq1nrcvhw6Z4snicxYIMKXAUQAT2ubG08
X8HkvrRV9VH3r102PiFBJ17dHF/18FsTeSDrbai9yVGMCarnnCA8bcRJ1OhCDK6RvN0H7nPXlZhF
c640nvlcoSDimhgucH1cbJNznoFqkfRnutgvLX8jzRndYNSFlEoE649TLXuJvYHzI7yvw5P4W5nu
nOQZp40nTSfTAxfS762ikMnuizDo8AO1TMJIY9aX4SQyD2nSBiV0lVFpDZa5BmHFcNpVi9JPXL2Q
Hww3ONZe44ByQoXT1KFCe29A7GAZZ+9jhth7gm3hik3Q5UkaNRLHhkvfImufp13cU//D6U6ScfJM
Bs3ZI23hMCFfarXmd1hWJup9BPgJPZqFT8IHxJGoVZa5NYKqIrjmLlWfxiHs95pYjEkjmtySj00z
PuMha+86x36IwljfyErnreYp7ypm/b0EipqCt00fnyWfXIvLZTRyxE89gdmr3mjvSWP296rnK2gL
Un/JciIyll49Q7wVN8OEyy2L8b75M8tk0KGsRPy970JxK9JPYUQBN2gBg7lgDmj3J4glsThPanTV
HC28Q0pOvR0boNepu6pF2IfvZUYn2s/JOjeV9dA1C64Bi0J5RjFo1xTfRyBgubWMp3aFrdzB8eXw
SAuckfQIyCTU2KtOEeXgon2/6WBtHXhzaFSd5uTQItwwKWJNkvvsdUzKSngGslGsmX9d3YWXWi8z
nv+Qq8C6Ct2XOtdcskyFtyrvfqcDsczRLK01j2xRAUbs7JGrcWpe7dFpaX8NgstlE7Vuwaxh4bMI
cg7sOdZfUyXZ97l1cs2yXYS9ukxqd1eU0zOrOBZqnOZxzeDBKZBP3SXz5ktQTzS56/XkM9GBqfcZ
0kD7ARQrmERPK0hFYPgbdRijU+I8O4p9srLhSa8n5NDFKbXp9/nudrail8jcKUN9MKm0/TCp/86E
+ikn8K/TZE+HJmXTT6Wx7GhM4H+cJkcxfsh4wJ9P8+WtSogoT58wRj/57ngCNTAr06FiHjU61fo/
/GUIVz/mE1JZ8HScG9RgIM8TNS7e2Q8TdM8cuhwRRU4LRTsTSU+LPrXvUsTfjC9MdCJAlSPSEsWz
T2Kq9B/+/C/xiOLPG+QiOrwDuFiO+sufx6gwGkQRFTu9ZRLPWJOH7UapSsoWl0QbLrYRvTTFXTs+
RFZ2qE1GNSa2iNLfEzh/Sm78aQ8IxtY7rEukSlrvb8RlXcWkzRP///l7CBDIhG4D0VfsfGvsLxYz
k1Q5uGR+TiUTA2CUjoOsANdnp4GWSLsLDbp1rnH1SZmweuaOxuW6dD7981ck1mh/fWce1VoHsZfm
mL/QwcoE9ks8ufnO61hCqfnBCI0HpQH/Qa4Rk1ALXVPSfZGHN/kGhyidXpmJPQXNubDiF9UbXw3c
Tgs5PYSkcw62uq18KtP52nLpMmLCaiamIcztbOpfTjVuxRTE9oZtElu7kBNAzNJVAr3ddLxkYbx3
M/U8G9auZl8Mgbsi85sg7P4Sd/VaM59B6G4qLn6+S2gU1a7abS7YgHYpzKuE3q6GvCrs/U1u1xuV
umdl0D3OgqsS0Gqd1U/2aJICIUzX9dnVuguG7rfK63j5+KUuCM5hloiCDRk8R80iVUEupaz/MoBG
+Fz6J3ji+XuF4t8eH393eICBgyFua6ql/xrjqaeRlxW6me9CvSEZQD2jEdtn6Rc5sx6vWlvf/fNu
14y/2+8IBcWq3QVc9ysVzhtIU+SH+S6wYSum8SMuczs2rnExXBoufBvXTLBYMqjNsEzUrn9iuYsw
NdsbzOvT3rrT5kf4WHd5cZyz/uJ5dOL0/AP6Pw4GlQlp2k9nY/BZSOi4Ew7o1ueFnSNp6bh0DPn9
zHhImM9BvO7glhscZ1Zv70wmoGJVkHIkeGG21/TxAD13SZzGtWdVBdR1Da8RvTdQJW2pkOnC+n5r
xukxJ0sjar4AjWeagq7es+n9491b6U65iyadhtbgQqjXyH0zSxT/QlxNHl6dEmXi+kffhcXGWv8V
NBRyn/5Jr8p11gUf8mS8Do7/FEXdsmcJxgzceNZTZsd1AUnA+FyzHC3S6EVMWttyACaSnrKpod09
vfY607E8YskeXqr6LiJAsQvuKPueAys+Jmp2DF3zWS8sjOr7zJzuRyV+U/RyB/RsBbtog9btRUv9
vUOgqnEeS2MXTtaOXsmhb91nu9fOYrnHjOUwrRVOV3D6cp1U2Du9mxl2QyABD6PORYvPQU//5Nki
SaxALtCtHA0Hr6u++q55cjTKBP98pP2FPsgQjOYPuRv5BjpkiZ9HvtlRispUjJzqpQZ3ZHwa2e04
W/zyk/jIANN3+X8Ybf9u1LdUppyuSySDpYuf/3DRgU0WOcCpGGwTFmQNC1Pc9f/8qXjzfx03HVvT
TQIZNJ2oyV/+SBRWSZuqar4z3Z4UFauhiJOCABpR5Qfe0qEURHpIdZln5gZusx41wujD5E3MsjEr
HmI8y5HhrT1LE5UWPJH6KWHZ0+vms8NA6OQpzCWeU9TLJo6/ILdn3tQnRzLBqM5jgmAgTrLx2gX6
tY8Zqus6CRY6bpspI9HGo0PZXQz2f+cnL6TwHNqWLI6ct8m6zDHmK1iUU1Kau9FgSt7kR8u5zMO4
s1joiDdpMQ+hEXaaDPuJwFsOmXXvlh9LKgxEssxgwBIjPkIkfNIc6xnwxcG142NeG0fYy2ulmQ5i
2dSG0VGdnRVY6nsOj8McfHB9Sh8N9QK9pohAdW8x9sUnrUPh5If5uiMEcKHq0ZvF5QLz6bGCmNGP
pD2S2JayJ93U2Im6gvhzas1A08fWc253Txm4hqRyntVcRRXaXryRPDLei+8TWcgIbrJe+0+Hwd9M
cDjEPNNlVaSapvVLBTLXSSykPZvvIBDmizzrl0VFilHUsm6qSYCmc6YeCgEbhP3WLpQx2g5NeQca
8hHhVLrCOHWqWeYRwHLoTPvUme6+aa8WfZmKFbpYuvX9ucnGS6gE942r31du/NkT0qmcRihdXRrs
nyY3eYl1Xt/R+UqHvMMo5m8KCn+5RaCJzphXUQLoOfOZjYpJBWGAl863TmJUreb+tcDSo6jNATTJ
q8PInzGYOUZxNEv+0uTuFdNi8jFuNYoLVO98Zbx4bn/Rum7VWeMmK34Xi1SHqNlaGbfW3G5KiiON
IcjYzHaov9ALvVahemaBNw4m1pdhK2ZjftJDhFGYg1snuP+B1oGzwOpKpuDUkUnCJMhqRMkCJWg8
LmyD/3xni2fiCj+J9krAKWH4DyUlutb9kljKhbl7u/rnHf03oxgTN/EPUngq27/s5iFAe94OPYgp
WO6N1y/M0qGuOZAnxkFutOPZtPd+GfyH44vIi78OMy7TZ67QmqajW/hl+KxMYyKBq8t3bWhdszo9
iuucizsv7daDys5Is6M/tCtRP4OZtSJBe1cz4SknCi9UOHVOFKOxFt2sk/ZCyYpJdkJZsyY9UszF
EGHbFFJwEy7EfMmlUOrQg6a6Qerocw8yYKhiGq3tZoiOnaJsm97eokFyCKJcpCgY/Wx6RS9yCmn7
Q81j2SdYP+nRytSrGHdjDro4p4SYD+B/LDJl1k2cHYHXAzocLrhXd8wnimp+FR0zJ2dvxua9jTkA
teUxN1iPx/NlTKdD5jBuiHM4MJIX8ZmNWb3OmnqNZ/VYEevSJF8UJz3CPwHwSIUuatehU691m9EX
1YWY6GAROLQc9g0r19lcdVV6avEGWP4z9UChGnKfRYUi6FVQ4yGXW/NEhOybKIe4/fghZ2b+tai8
bZ+NRzKvV9rwVqfxph2yo20y65jm+ZXMN8NnJEqUJeArgnWI0uSsFNO62cpfZpWewjB9COCNMPqB
PQ8rbTHDmIQXglc33U+EeIWueizhwUEoO6F0fekm5ySq1tg8iOyI9xMQBsQSa1GEY+31Kj400PAn
PdHOlRKBZaCaFncXcYWPODeG3joF/nQW94lUIM4LK22KGSg65pST+9E+osVHYwHmM0oQN/mYCtrU
3InRV1TWCtaLZtt/IJxRLmKn7smdhletiB9nijPE9D4qezHqdhTJVT8+6rQOtDl+MaP4qOUdi83w
xcTPUSsWIzTV16xHLeTHqF2Cg2VZz6LSlpFDWXP25qr1zCUcojqXD2aXZfgYVzbxK7xWOl3Rcz7H
QbgufJ30rvm1D7nUMZvo8wyRBfgFjzqiV28QzZNiuI9cjLnU2to2pbxYkYi+Y3a7L8vpIA94mh5i
GhlxGR4Hvk9GL5OqgJnnOA5YgJXOyUPfQg2RyKzhTlx8crNlBWmd+gbPbPCqKtT1xQEnqq8xF9Vy
ZO3QVGgoxowWBOWFxumv6UyHJ5y5klYM/nO/7SuqzgzHok44l/63fx61NOMvlhtXrDYt4nksm0FE
zmJ+mAqlkwHSz7SyXeNMr3nDFzkPdwZ8tZ4i7tyBPBWLUbfL7ilj0qMZFgknkqg9iwOrITlg4bas
AVryKYG8pZeUHDIxbMsXcPQvVcwEt47e0GS8xi5+W2s8cfF+9IB7Ir0CoYDH4Z56ENzShwTp7kLF
RT1GqDRMYSPNyaBeqynxgmM37YyqBDnadecMv+820BHdWyVTZnc+5kUExZ0qkj1zmox2Vm80vXop
ay9cBXS4F8CAn+qCWmhbUNtUjXJYnHLW6Eub7F5gOltyeKiEd49xO11BcYR9/6bWBphiTnAxvoSz
gfQ3Xg4lLl9GddtsD2udwUmMOY8ogE9qVdPphnfhMgvphyshe5cxNndYMRcEbfXkc4lreAqR2MeE
I7IXqoGpnrjudukRTdNGnH+N4z1qxmNPXyON1bN4NTFNCnSxNI72yQfS6dYFPQFxVAC2O4kXAWWE
W4M1DpUBhXYC9p+9WGkQlPOkJTYZatMriOB1R90+myDdwF7e1SWzoKK7qPdR5WCnmIZtj1LZxtKP
k+QtbbsnA8mROKFb54+p///8aVn7DiN/pQZWEwvU/nL3/zwVGf/+L/GcP39Hushu947Ra100xVv7
j7+1/VacXrJvza+/9NMr89e/vzuBcv/pzlp2zB+6b/V0+dZ0afuHl0385n/7w399+2/67oZGqeuH
M/UvWPlHYAzhv1YvSdH+ZOj7/sTvfXfP/o22tkaImSfB8mKJ/r3vrqnmbyxwXMNk6unotkU96Y/O
u/Wb6Mi71Pt0zXEcg4XJH513/TfTFYY+2/A0W0Ln//gSvlcR/4ksz+AiJh8/VLVUj9egsoaXD2uh
SvXo54WWpzZ56/uVcoiVSGQDk+eXu2637LjkLscmuWu4yC2UpnnmCitk//4eC9DznClnsLCAVysi
VvCNQyCl46H30CM0RJVYn0wRLTScA7irTjSvfJRifu3C9FCpoxr5DL00TTdFGBDqELvb0UPz1nk4
Bors0tjdszGTCU8W96Lu8lM45tuqcs+aAa9GpWh8Z9Qglpj3QEHyPqu184iG4COku9NASwRCBMOW
Ceo4mw5mTuitP4pu8b2VaJQHQlLPRPlI1ZNL0UZfjHjG9LTLS1TgldpcEotYGr2KnHXZ4TlsLbib
cYoXaLTucTqhSIxWoGhYtij5W5imW9UcD1Gxyct+PTfduQM5yFKyoULg1iu/eBtCfjlK4Ra0pvmx
G8zV0CVXxQnwcht8ZsvHiTc0DzOyIIbvygazq7/OICimlilJUumXKmXAsq1HsiLpeOAhWsRoEt1a
+b1ltVdW+Uu7AmOKZBB8oBbX9VI30OomxbxWxvojQQbMMAewBYTnWB0uGjuCMhbYR8VxWvRCV0Bx
x76gTU/kLVM/Pm7Ct4AsFuBg3p/LVCmWRATmyxIFaKLe2XF5afMRGR4eMa1L4BRb49IdyMkCJP4C
CqNfKBMextlNvhbpOQmsD1bQPQK13Ni8xiYRrSjET/WKTjvsljJeBH2AQIvekY/qFVzA+KXOkntF
0AgJJYtAy1/S6FLaryqTnaFMh33LlzCVsNAm4LExhOe198VNogNqXpXgaZ9K7Xym7bQEIcL1Q9gi
AGEQklc5dxDYKT6RbVhrKCjCNPzYGQOuwlpolfXyUFI+wmNDqGja4Tyykk3vMG+2GsyZ7ExABQmH
cqx9ytIRP5jB9Thwk3vAFnht6mVpjg8N8SM7qwlPRq+VNHp9ABl9/py55XMSJtMiV6+mk3wqkxL9
ew/FSne0K7DA16mnicfcHz6mmwBBBDani5hRggbAPrXFYzHYlzlzybc3kR2WmMLJJwXx1y2NwD/b
VgMC5+TQG11pkXVBKQblqNhZMF8x9dQd1dp5YRQk7oyiJ98a9PL/vGkw5EKs5iNmbuAJ+UzOCT1M
z57bIFDQ1vTPvnVAfrBfIlOZ0wofVZV9LEt2kU7SCcnn0ObNz5XBOqsNeyYJTggWCiJj3hsPaduj
KVAVFCuq8bXq63hFhvXKq9FRWG2+qVn+741In/dU7Ob3rdtjCnPtglhyoYWVNx3cxPetRmyJwXg9
mu7z9x8KIEMlNbOdedtW5tIC5wmg7P1nP7xcRpSiWaq0mVi2QRhs8Vr12J/EPQKEWoPeeEzuuS5U
P6Nvs3cyiCJI1L2l2dA4JDvt1VEhlJYd840dsTcbEsbCXZbjqY182l5xoaH5Y3axL72i3QczSTVy
azBABk3Ew9weko/HpGNGY+Rsbr8fiSfJX5u4lqxmC0u0IjTOhCuU+9KYwc44+raWEmL5GMwrVIri
V+RNHvgknavb2yO330Kri/AYR0rO4KZhpOGZ76+ES42fyAd6IgVBsbHmrDm6rb54bDrLB+wWmU9D
BhgLHeuAXodYeAcTIcONa3weio/+3IFkqSIX+oVTnbUGwebQjuYBhOK2q9r4MPTFEyKl+tjpoQ4O
Lj9J0lzXVsECE050R9Mp7/UFqY7zy0hjAeqzp88JdECFMnQmJrEVHr7MN6F39U9ZpBTrvC/she/M
hNDPqbuvHb2iQFt8xI6FR9ZQ6W6W3bpFyrxO0QO3IWnj8/OoYTXFQUXLdX6ugTl1lvJ5NlyVqno9
w6zD91YkzV2iqzDc5ualajQH95zR7IBufzGBO6LMrMJdSKT0x8jzAbg7ya4FYbsGo57dYR37DPrm
Wx52zcUWkjcdP6fh9qzSmN3NeRft5yKnCIj90B7bgvZHss6m8JLFITnUjU2tILTjdeOoz6CTyYoO
Khe1CBfchpztkGDesUbP81BzdJG0RlQV0c3NXsvJisIkB6InAFtFl5XTmDl3HxDphes33Nq6T/oC
51ks6Clh3VQUS8V9t1/GRu/dUYzHqytdJPJmjvwPfU8YMrOJbD9KLXjbNpQCXLMzFmXP+suUHELH
6bW7NN7bowiBlA6fucNnSRceHbpQdMsbXyi6Y8mtvt2fhDi6pG8UjoU+L/URsau8oQTlIkbnCK33
tsCAjE24sBUF5r+w8khrT/3n1i+eH2cur0o+KmvaBiXmEpTfU87VHR/hsI6YK1AgdPxFJLg48qdm
WcTLSKfBn7WRwZxcayjpTdHdzRJmaWSHoETAJ/Zua0Hpbtu9u5a4bItZgW72+Z2E4s6CjHtj5Mq7
VByzpR84/TKjepySQICc/30zFEJ2eV8ZCDmLk/LVDGYYRTZSYMiUOUckXwPxd4hX0smZdtjYl61g
oBTTQAs+7unwi/06S+xOKDatMrPxjHgbuZfDmEjpgjZGL1Tdt70s7USNkEvLLfmDdErIXleLtZeN
30120mknD4Sb8U5uzVVHZQLX8ft+l04ieRPxtvfyWCilBcyv7WCT2dVHue9NbUYpLTfhl7EZKM0z
rjQLaJFa3qnRF2mO81XfXCVBXizkVyi5yfKmdcgI6nL8krfH5PcdxI22tcaWmii2otuNRHve7sot
+dhsf66KuL1zQQhjehLfqTzc5FaS1TaWDdcFRAz45XZzOwZvByJdjjuVE2vbK2rGJ0rdD0lezBtX
iMTljQRrWjJvT94fBJ4sjapv0u31vu/ez1HpRZObEYXlnZ5Mq9uOcwIFj+Df7UPQP8zgnW4n900v
z9n3M/d924rLVydGZSJ3zG0XyT32y2NO7vXLCs3h8na2vpvA5L6TZ7P8iY5pGeGHetWEkP795K0b
vgF5v5Ei9qh3sjumfZiPU+Kx5SkjTyWJmZdbt8e0QNs6jU5iUgA7qfFZXmPztWBWbhtBUzVrwtfk
z95/QTxWBAiKe6tzVp7KeIhWCWH8n1u/PKbUFZEAzN0XSAXQvUesHAClR/jIUNccvGje3mipcgvB
gLaevfp3uQs1MaDc9mhm+lxG5f0yyu1dgzhVnoLylCyaMIQyFWjMXazEhQLaB7tac53vu3A+eaKo
K3enIWIKUAD4eNg4JW3QEwsN+h15k+KuND3IXyxhcOcxVRe5o8HECYuUOFvljS/9OXVFSTPpIEdI
i6Z3M27+cB99Jt3XFFTLJE0uN5uftP69WwGzviVCGdv5u9lPjNEWTIm9vCu35I3c9fIxn8hXP6+I
7flzuEwlk1WOnO+bvP7n3AvCeJk05kb6iqSNCG4WxjJXfoSR5JHv3q9MD+p5LX9j1Jgf7eSmfJo0
Jt3uUqjC+Yjs4UtfYsb94rcJGeHCYdNrXIvk1u3m7x7LFQVb1u13aKdhiPy7lxhZq6yRkr/Jl0nl
80jcoIIKIuyHp/3dc395jDQSezU3RG5E4r3Kn0LDe3EGqnXyXjG2S7spkB3X7VdtEJejnKrb3gzI
a5A3hJZU+9tjAw6ydKGrykatdWc7DukhU7psa4BeSRfyGcEUsSmfIp/8dy8jf/DDc8jDWVuxcZ+L
Dx/WxictBHcof+v95d5/ty8RtRH3ox40o0+28ufyBhhHtX//aY8LRc04UMhk4/IsHXSlpqpkc4XQ
/RtsWeu+gxS46//0qkQhyjI8XNtZXNyRWJb7UV7cSVNi1KHgiDr58QbHquQsQZK4Aj97rsmQWUs7
1hS2/sYVDH3hVPZLHUZtFvn5/aRAYWCQyd89RNJIJO+ibmXkfTcWeRkUDxGA+it/Tt4vJdvOndoH
mpW0azDoZmZJ+0MMHQSLlHvpHZJ3zfcE1vwjURUQG4QVyBSc5l4Ncr42fy8/i3zoBv8KCCah8ZFu
W88ay10jLlySZ0b2SbJGQBi+Y9mkSe6dCSdhbGqcIisc82kZuhFjn4zhlNmbcqtps3CPV3UWA6iV
qp8tOjO0ieBXN+JGbmlWvzKjBjyzGHpl0qDcqskDxXM770BtkJMnjHXJoHMIvsdlivuDCUR0Qjhi
tpZK1K4YH9DElGR9WiajpP/c9vMwL6UB62bFmlUr2IcQVzJj1tYSVYiSr97LLRiHHml43TGurFBf
60dfUKzlB5c3dhd2MKHpvQIVIVU0V/ncqpiiFazl8XQI17jb+dkqFrb8ISQnwTJtEkkGsv+kL3FS
gnNlFeNGHjiecDpa7+53acZvdQ4L07+viFS6A++b7VXqWdNSbsqA3FxXp23exbsbZFBugcDjunB7
UO2JNegQ1S9k8u/tJnNjZwsDh/4MH07eWGJiQSJbABDJp0RiWjXEBuVBvppkHcqt200g5oVIZz91
WeCu5WsQ9ci1S27aY8YXb+KzQcFDs9tkMXbw+6DbhQbZRGIOLm8kWC+0whWclXGnJgo7WP5AKQwW
B0RBvGMjBaHQ9TLC0uR9S8IFQ6zq7FzjRe/1Q54FE5MBMRGWN7hNkBZlefBGsa9aI/SAfwMIZzHn
eNkqgXIAgQ6qA0UEi/0/72dBBaiYVF2ZkSuzgwuCjzFbVyEBgfLRKIp4c1b+io2XMF1v6vd04Pq9
vPuXx+J6qXgDsd3DPY7q4kPVZ8Op82t4tPS4UpVCEcmwHgK3DTiraNnaymPvkv8Rqb6zCXXbXrpe
kW8diDJrepZCxDtDDFfd+axll0nNHYyFEMXL6rFsZvcQj8XTbPr+riF/cNEa9mddm8L7ASBojbv8
3HVacZ8GxEe4R6bbMa4Y1TiMGtKqGCsBZqv1QENmHWnmMnWNs0c19+pGZnKX9CXN2N65xGMlqjDo
pXqVPJmEQuUY9/6uxi2b+JgrqsZBAjz0971h+7uBaCulGKxNFKjjaraVY+ew/JiauNqBNghwFRpA
v8bGuDOb9ARgWlkrXpNvzYkj2q7s7q7tup0XIF4MKouGpzPfx1GnUAqePg3kGi8HZ5iWSF8JclZA
vun41O5o2X2gslUdiEQjMl5swTv61hhZv7GqBvV4KCe55LQkyki3iTrnci61aVl1GMtyC0FOHoAF
UnzfXFqpGZ1grFD4ZDW+ySAOpfRmafEXO4Lfgl1e16e5dz4wnA1PRhe52Awwf+GwIyk7p6UfpENG
5vq8DImhoQwSNCvc+9WydsYNWRTdve4KgUvZ9SvD1ONlWUQFmVru0cChs3EqLSNuC1QwEfGUCh+s
UnlKPaPduvhNtZZCamZ0rxB5SXPThzWl1m1HHsLC7Ljx2zBbGaO3Nv3+a6FhDZ20pTsP5aryjScr
p+3tk9e1M63p4wjFaV3FKIpGkVNShrMLI6f7vUAODdALK1FNZX2K1S+gBb4Wef+1DGAIlZAL1pO3
m0HULQ27O+aNSfvPEAYvcEr3cxpfKps8ZKMS8pDGINHSGtUH0qCg5uWQ01Vy/RDXVRuXK8UyqaBd
tYEu1AjrniL4cqwgp1sKuDhFR1IAsWBRqMCwoRHP98EEzsBm6r8xELfflbOOmXwMFvMQfe2xxKHp
M5jC3s8w3FUtCHG3UONUtdxZNILf5mTF0TCUmFITf7gUnPx00sLTqEBBs8G1UIyGcNZ2NDP+L3tn
sty4Em3Xf/EcL9BmAgNPSLATSZFUX5ogpFtV6LsEEt3Xv0X5OvzsgSM890Rxq+qWikKTefKcvddO
/fZP793rTXAzRPnxQXy2Wp13bPZ3cPFEdAUdiHKXOn0PtczaRV4QhE5d2GAIrY3TdkE48YCCGvMv
kXmnqIocCVC/N4umPOR5+91MDEtqy/lX8vL/p3cvc/Pnv/+3r99lWoWYY1T6T/9fza+O5/zfXbNv
qQKa+L+jOP/9S//TMev9h+0Kvg8VBIwp30Iu9O/kznf+Q0jpSjdgKu97gcNQ79/JHbxN1/OQAZsm
rGXbMhEh/Tu5Iy6a70ZbUAoJE43F/P/FN2v//Cv/dXLn+vz7DsNB4fAxTPP/VC/6g6jBbsXWvl/a
mwhY1N28yjbyBMy7w0iUkYal2UzadlcsEjMYyurB2onSc0m8cyJShu7+FjYA54CsvqbDbdnTuP+x
jtd43PdDbm8CmmEPZWO8dirdzIPxik0J2BiasYC5VeEU0xrbW1gQlxJZSB6hhIOpfWCK9izs18Xv
IL+zY69kfS4soTcyecz/Iqh8b6LpI5KNuWXQyXYeT59jd03flNdZrBHHJSXmQ9rNZ9bF31NK7V8m
wTpuxFNqC4y9nRX6wtkMxmH+m3YqROMZbeOOUMsVncV5j5x1neY2W5YZ1+vYZh4YVeJSV9J+6GrX
2ftM8XPv3rx3UfIBvoPQ7iL2E1AhsSfBlghgFRpV9VdiXaO+EJdWBaw7xLqEs26/srvpYcizJ2W+
FcFvxwtenHTAWxe8TijQVj/W+eJeG3L7ntKINvkPNeKnwgWqXBoA98GwlBtV3tlUmkXN7Q0YgMli
cP6qZnNt35FAxr2fNQUPwpVJiFgS3YwxxviO0l2/sF3lKZ/fdhyxUTz2r3D7P2oPimdRHWfZ/Z0C
2ZyaVBwLlGj7n3wvm6kq5PD0autOrb0Il9fgEbdgkVu95Xi9d+Y4vZRm/5uNXdNlpQ+YMLd4m93Z
epsX69AQo2G3OMfssaQ0BxWwyZe4BJgqrL2f3bBkQXkNxi0hLu5lmFV08O9wCiZPxGsG1/nur9KG
060WBxFXU702M1cqiKcOsQczWsuNj0M62Vj8cOGoiTA5NRn8vYGMuXv00Dzw0FifOiLW66dWKzv7
jUC4ZCvuHZx0UnSnxT6FvbT2C5PoNhhDc1b88cbghaTT3RjXvxff+E4oiLejnY8bM5ohy7rwbzhK
d+DIoVntKr86qfuJxbaqens/RiL2W6VLx/SIH4vQWWbIYOMosQekoiUJJWh4wBa69WGak2OuXKR+
qrDWtSifmyVDVGLN39PExv1zEAn0cLrTxHby/qp5kzuG2L3Zwu599p8vqpywaRpIBn9OfpggCMVt
yXD9Od7+8BhcTULSiBnj55QxFb9SFfxyzfIUKbD4Pca2sv8nx9FOo5/Jsar6sHMZGpXoUxDwmMvG
9oq/5T3G8+eRTbv4xPJyT5iofxeyfFelGW0jInt1ixSvhcWW1dI8jJFHvxmexM+XiNjNdAaA91PZ
/5wuKQcXJ1kTn1uHaFToOCcGUbaDzzweAoVzvzBk8J5pS5Ff0+8zheLXJLZtg+RmeYh+4vPKGN9Y
RaeVeN7uWJvdTWmR77DaPaIgJnIv9x7bFnysAPJiNNlVtrA/Oy8hUJeBLdPI8QGt/Phgu+mmIDrq
0NfBto/N/kBq7SXJgpbRNngW+guYPkfkfwUofNUZ9V5qYgLpqbXr4Z5vmg2+s1WDeWlbEHSpiNFg
6mT/Pz5n6j0jsBm3Q63pspgugXP1ADefmUIyJl9+0uktpfrzT/uByTYt+bRdL7/NPJge7PuXaCHe
YnzCmdyvR21S4/brql26BwcWSBNLLi2CxLzOysNUOOtuoq3/wzZpDasIS+zzICubh2BU8U4a9koa
1RfH33JLRM41HhEgaJaCtaq671kSaN6ADw871MU8S+2NPFY3NCR3CcmgfKAnUK9tO5ufCt8/Ccqh
0CuNZdcf8Nqqq2v7ziPjHyaxcjlaGULGiRz2ScmHpYlf1F2zUdA1hEs7SlYEP8zG2cJ/4u5E0nEz
PICBBHpswEZVIbnN9bHvihTOkrlN5vzwsxFNyj13iMPCGfXpaZry5yqPoh3pc7e8pgyfLLN+UkGw
iwFMvc2qZt1qu18/v4qTLkMmj/jE6d/HyrbOttW5jxj1FD1qMsJp+uDP1wyroUZz1fH/hXFgMh/M
LfdktfaffkgeSlWrW+6fRtfFQ+v3y5cNlD9RBCWV5f00M6oujNrAeefS0hIggGI2m+lUlaS02nl/
1hg6t9Vi6xVZwYixSXC6K6AtCl53zNp1TL0Ior/Z+SQ+rQAS8tRNuJ8xZ45bszA43zlAJJeaRE8e
fLJxO8KXOurka5x8u9hCEd+6xXZWDRE/k76qZfFZ8tuUx26eVx7v1Lme4u8myu4435xzr+UfPK+W
DzbV6INI0hPgengXaqxDckbfu941Tx4d2a0hKueEkxPA79Lloe+7JHjWKP7ASZPiEWP6Ag/1Rs52
vMqcbgpHL9JEQRUtLlymrEBA34VXVqdYoxBv0gjnbTOK/TT79kNf9z7WgaB/9ubQjYruElXNJQnq
Gn+tKWgf22SiJsDuI4vWcVn8rhx2EVA0S9jm/nFMXX2A1fCSjpa5H6nIWCc0eVu+5e0LA26uVcUF
9GIyp37+gEtYbWSjdyxKI9V9fsU/e6UNNDxXTgWrtIuftBH1uBr7+VEEVXVuFL9KzewJrEe6pWv0
EsfOwTAc3PB59Nl5lPbpkDdnBEkDtLnnwYHNK11kANOiQ2uyepg9BKAq0FHmaDwkS1duHGJvd5mL
VGVdYl2a5jai35odUUaAkRoaMQEc6AgIN65kFwc3orMc6HqtOnboCGOYJ0N3J9gxZa5n7uqiFWWc
FexHv0e0osvNAEeSx6r4MnTwRMgjB1JByqw3tCdw1fOpak5kPjir1IvsBy2ns+wH8uRV4G7r2L1g
4x23aX7RkxMffHcAcDXwPy2CuqyJxl968eOr1Ve7ym6DjUeiSUVcXxUNcGSL7mFJxInqtH8y5mbZ
Csv4GNKyDJmll69l7BIrle3iPFMnnCR0K6ZuOZrqmUGKwZl5LB7dKDHDubTqo925z1iFMJqWyrgk
5pycDXJdV/7nXMXxlSIC2XyOvgspLHSDbF5hiCSrxpD6dXDvGegqqx+sLtWv2s891kwgKcvSErzF
2zb7dftaWh8oEhRB79we4oPKRMmzVXveyvBnboct3SksnEzsM2957knIO/U5KWy9Wdvvqb3zHS2O
Qb9UtACQiDU9+qPAZvPVfXnKsuUcVYPx0HQ2RO0kWLZ6yVEVt3wEx0iaXeOmzmkcUItGU3Ay77Fj
jtc7ry3PFxg9b94kIv5SHEbIFR+rTaAab5/FqE86Z6x2I82DQ+GW/m0a1CXI5tvA0IkcJ3vatNLR
5xwZ0EOyzZRRHJtszrY2kKhX5difLH0rgpr613Tqt048w9NPeOKowsrNMsUtv0yLk2zLf7KsNtaO
gZJjybT3kW+9PP6082q4JJSImxn+37pUUFQsdsjLrJ0nQLnehgVfboy6y8LGS8SWtmhPHm+kdkYn
71L72H2IJ69fG26v9lYcQ9fJyeCyu9l6rhu+XQ6g+zbV/XvfkUhkxrJ5Ne2JD0YizW+P0ON0aPxX
tcAngENsTFK9EvdMKhRItvvO2fwihg3VkWXER8J6ycaWgoP5UH/LUtHNm51hJeoKWHbXvjK29Bsr
+UbPCCG+DNN7+opb2yKMMPAhpNKEGvqCRJ2iWTj5c9ABgPmWlMjhIoe+hudhVMagumNaYbBMKXsV
md1yTvWfrhT0wUZJ8UST3OlzCuJB8HRwXQ0jCbZVSZEcqfc5stTJjWOOctoYtgPY34NXzujbIWDa
WSKOeM/yMAb7xQFP+h9JGWHpFd5tngek1z6hUnXnA+qnz59jEHmsg+yL7xIdGfn5aylr7wvaBsFV
CZiPNBix+07EsUWT9dFzNmyX+CmekCYuxL7v6zKhp2Sa3cGyuO5ZjIO5l/O1uCvNDbjz62Ch4WSC
SNsWiWSOXvR/CThPnkGQ4BGS43ulhjEsHYpDM8JhwutPQKxz9i2aQ2VL56gDLEnzJroOZL/pxPN4
c4y/FaOZgyC+q6kPcaaDTVXmiKl6puM8aMMaaAPZ5jGOCn9u6HF2BoaF+ZSxfXYs9heJbRwhRDKH
0NGKI03dNuy4oqlJW5Lq68IUnpORDRIa//GBTQJ2h67TQ+V538m4WNsuE3JlBsy6SKQHdTzc07c0
3SOiJm+p7l/GoMn3lL+QboYm4BQcn5qWlnIPe5PvvPBKxAE8T76zbJ2/yDz1rrXNO86lyi4sN9Qb
jdU9qWwC3YxBel3C6IN6QEeuj7LooXKwv8oYT5pBhRGCun6cSl8/Rr9oQaD0Dzq1L2liEEpgkhle
us6hn+Ut7Yx+D01foqhMq5UU9xTBIS9OqM8Xr72HJGh70+kawV0iP7CX7kqIsq9VZF4Md+BZTMpT
gkyD+5Pv3IWErIC7ljUZPxt2g7AeK0xdOQJTqUyy5tsaDMvAqw7H+2FEsxksLinY+cJFpmVsZLm+
GZIHkxC2tAKTjoL1D+aF9jjYOZ++El8qRvKJkqXFQdSbDwbqttXoj8HBQqwaZxHkImTBIPqbX4wO
53XRpDFVn4MssnaLnZHBUhrmAZVd4eHByZz9TII1wPABQyRytVU7l9c0QXvT1DWp1MJHcrf4//Rz
UB89RglrXdnHyCOXo2/z8SSj8eJW/WaUS3ALikyjjs1fjPLJc3TyjC8iPRP7eTWNeHlohvrJUHWw
8gNoWUwB3fNUkpiXUeglrjzViQguiQe+shq2AYy93YwQ+GjI3yYgo6MNzhHMLlLBksmWWT+PunPw
+vFHEeZHLQrAHkaRHnx75Nhtx8cuNgSIaSd6cZFUJzKoN9PSfPYk3peZdSXHOIHquqKL026nxH7s
BkI6rVpVIF7MDKSOIpAcCFfo33dcGVmCFbOc9j0KnjXB3bdJdjy9Y2buY58YZBc1eEKq97qB/r2q
XPs41H5/zFIntGhcnmq/e5kZj0AiwWouiqALGUoxVjO9dFPlZbPtnQIHS7DKei/7ZKu2NyX6sweh
x9BMYn1IOjfMOAUeLFe8xkmlge/W6N3sCtixiddEvBbGesKpearQAm+nwEEq3UmECnnyJlRBWVPw
PuGWk1u2gFXzPebxdJvQRa6XYfhtgfxJau3ushwk2dh6aLDcP60Z/PGKyd6VVvkPfll1SLAOBWRx
nTkMIzsWd9aJEvab4x6QXAWvJCJ85WPk75dgoXi1mnjr6wd7Ee25r4gQdcGjHLVVNYhtdPOVWN0z
V+LD7WhVE6FOKZjcqmVfd2w/tBKKj6R/JLp+fo9iZO28c8494qF8Kh3/ENTxfDBkdhoG/WbR+wCe
ELAdJPXF4xU/GsZIKogiBHLpIYTWBkQvYpJjrMz/8CVcmpzmeiOfk8wJJZEPxog9V0rFEz8wqcK9
G06US5c07Wzmx4BaYtpOgjjE3OWKziNtw0ioX0IiLk0Ii9kkjruKJX6+ykifp4HSc1ZGtNMfzHgG
ju96OyIGDfk9BIk1ySVGRSiJsQV5PG7j3KM/2OMO7nsmawY8k8QegP7TXAmjcmGws4x+yG2CXSFo
+A3WV7tAab/acnofRkzMkrAWrF426RGLueaWz4969N0rS793LUqiD0FVzqHQzS3qav8oTKnXtuFT
kYE8blWT/rKT4cCBqvgs53jjSoNQhLRNzkSIplTqXU6J2OIHaBOHa0snppt0d7FM+i/I7aNQJNFv
ZqLFelGiXLsKCthslNlhyPpb5S/AzAzHWbc+caqTQ9vDDBh6Q/DsmS0YJsSvmQCYykrQ85QEGiow
BYSmOM2fMubUb8VtaLlY0oiYT64oK0biIVXP7o/fzgxS7xwIi3zKWctN79tfxRKsUCadi+puNWRD
R4GLvr2CuGSX9aOdR6cUSvkx8ysiiHT54hFCA1KLMA7tPqejX6/a3j6qVG+GwHvBxRmFKDdzrj+w
g+H+JRHVZyv78uaVPKCc+kTcbIsRYYk/INbUnXUJjFDqB3CLA6Mb4nFjouuHOT7b8KTKGfxxDzVj
1dUObsqcl5TcFEZLjVzXBk9Y3aTfxjCuvaB9tzRmKT1/Tan9CRtypyIPPJGqLmrEPtUsrFgBnOpi
cF65yoOiTXLx7ObXFLn7fKLXXaa3hX2QOgcHVeU7Zw9GNq2Mb8J62DtflRdcGz95ETYjxBUp3Yh0
RPfXTUW6qutk45vMeAoqnlU125dJ2Hj7vZ0e9ZG2tSLQSk7I9nvksslrDCIYbdprUrgkoafGa1UM
5EO2mkRUQkxXS0Ic96h/4QAGZuadJWHANLEIly0c4W2HAMDjlJXvo01hHTf1O2H2wqDe8MZy187D
SVeJjzmDv9XUyy87vSYJlUJTYKbWny5B3PQfnXjbiO5XjxFgZ1vRWxBl/+RT7u5ywwTORBwve/ya
2HW0phZWnpwi257dlZ1ZT8RUI6LIeTRh1oc5thV5f3jdhPaK8SStFln36Mgjzbe3eBY1oMqqoUPg
4mQrbaa2DRETfvbq1t3BLoru3tDmkFkbS4iEhYmCMW00srR1Tc+yVtw+s8p+afqDJE/BjVkGZ92P
/LB9ufwtDOKh4yVE/EvBPm0ITBU+5lB4YYhZ9F52hVrRv/zW/vQtjYa2Me2DvGGphQS2V6XhHTEn
dFYsQtl3wbqlm6ym9o9Io89FdEsI2oH7VDzqzJebGME5NYON4oBc773lekfbZdjrLvkJIgPCu5kh
bWnJa53TpRmUy7yhH/f+iIxhqbvPKPdv0sIsYC6c3q2gO86MQyzE3W7w0I54UWraLBymUyJza3vd
pUdSsf6JJYXcAitOtUN1tiRolOXbLEojpJsSbM1MH70x/Y7dEVG5P67p310zc7ZQCfty1aZZ6GrW
KHQ/J8EfOcKKwyipGW033Z+o9RiFw1srrfif0XaHDyqVjCUGOERKtg/0QknNvXYNhv9mRGVXO1xa
1Uzeamx0+5lH5rLShswv/UzLoTUWf+vzs5GIgsQA/v1qDngDuHFDaGPsnJbaJnyG3Fg4P1iqXPsx
zmV+qph3oCB6u7MuxHCQrS4/TYauYWn8NTKbDLWFJw7jTHzwENWPBqIos8eulfkT+og7qXKGa4Kr
QL8mwTTt2qa7BhLLfmoXp94x/AfoLQN8VCqzoudBYLzRvniUtJNlsHNUnGZr/o471OA5ugFoZcLp
k4D0d45k6lcmEPvP02DsI28hJhKP23qK0NDAFatQqk96b+QozUh4gk7gnYKquVHdEbZ4NZaIsGlj
bMnoogvTmSWZyYHP8DhpSc7m4DkN1WPVzE/I9ZkMEIYzc/YMGZPfxBizzJQv5oL1pAz8lD3MJRZz
hMpmG3TY29q4OjXB4iy8NlhUresL9uynxeybDQiwfJ09lurucLAd8smFnxy7LLnEbSwOJPZ+Rrb5
re1m5MnnkMQ55pvlxiKbd2eYxbhyuu8YeNh2SM7pQIBekg/zVsZY3LpuRFjckR+PUEBtA5HIXcfz
lxVxcarMAk4Q9YGvO9Th4ztZcNy+Dh80bvGDM87oWSrF415hYlLRXyL4/s65697QZ2jE5tMt15wk
05xN4d61csVMQGfKGmAu5N56yniR7Sfha+XaW+KPxIvpupPz2043a/YhDtj2l1Cxd8TKca3yDuIX
HnpENX3oVszvotYhy6355oko0eEPUdOcXWOBb21a+bkKqCgYLMWraulfxwHx+KyX/uQUzWHsA2JU
fANjW7uEZa3esgAcYkuYsd8ylCsRCTMJokIH+1mRJ0hojfk214IWwNIS6AOWaDuoWZxk0xMKL1+7
FkAA6Nx+I8y626vUPjpmtmOvq3aOEXwHdTl+FOZnjYF5i0ai25N5pQE7GNZ+WYaEpamL9i3ZQSPH
nHFr5/LdacsXSc95EwXd9D6O5L0vjDijdLeU9udYR966WZJXayB0KUM2vFcSfkCa2vGnpfwNOq3y
Ist4z1hyxY3ww1kl+yr9GCgrz1lAtLZBD3YRBSQpmmYRbYSFvI4Gb+Y6QBdRQivdtA5TwpGw+Myy
nwzWSM6H1ksWRexHTYU2SjzMoBCY6U5kYkx32xr/Ek4NsUbX+afysGTW4vfYwKgvGzcJ65wcOGui
9G/Li265YmQvO7HN/I78v5JZ0l7XNiEaYCnMAbBBGTUG0xv91Nvm58yH20aDZIYrx9+lSNSDUZrz
TfTyNnSsW+3Ubl3lsYkJfR+GjOqxsOTan49mYuvbbNe0qlD8o3LaqvwgGL3u3co/0FJfwIfau5jZ
23qMy/ngdQ08lAGY1ajfA5URWGi/dd0wr/pJviBaebV7/SzQVaVNtyemCTz0CL91MPNrQwLENaMs
fPDMOyV1MI/YYc55IoZHj2W1doRxYfYlmnOp+vo09GyypkwPMjHoktkcpdEjVB8VPsgGrZabd/51
KtsrpXYbjolz8I3YeoRTQ75Iw15VpuR/OfappGuivMi88g5TALfsW2w06w7+aDujs8U5fj/QE+vo
qZ7lvNThaNIr95pHvxov48Kpm40VvN1BFO1tuGelTW77of9JS3PYV4v49AIv3VVmiTdYF8+z7XHd
UhMtwtRsjAHaLmTIjV/TorAEY+xlk49oBVqyMhHDI7EqM3MdebN9U1a6zao0DuEUMKUoh51vcHu6
vYgCQIuTPgeMGEqlYXhHEX2HAjl9blibe+BJmgUkvkvG/lmLPo7xSJu4rzHIejY11ozcOWaS0suc
UQUxEW2zmmmqJGKqkahhLZa6xLsfOgjyO89QhLv4hm+JtT3FT2VO7XkJbIX73mZ1YgrA+IAangcz
6b+zxrJC7I2EjIyYwixW6NrqxscxQEsOvI40gRdR86CAYMZcxaHSze0/BZzTMF8YTyaGeANpqzPn
z7ioUyOFu5nwCm98VJr8MDT1/FRxiIWd046WvMlYHma05uVChzZo3+ivlQ+907/JxhoeJs+7pJxK
mbWUzgVz1QaC2+9c2ncahmccWkOSDTLCIymBHrfeE0kzDH3H6NVf/KcpUoSfx6Z9avzpYIvR5WQ8
0PtU9T+Lzjg6LHm8H6RPPqLdY+9zuBuUu11gJptUT1+DJch8bMqwkV+T1PTbi6/AmveTTxoZbBKS
y2qkgYN22rVOCYSWmhhGx0m9kAyDx6FM1oHdLUwbLr4Z3biCWxFFVzS6LeCDnkycKCT/syfmwSJj
b/LzsJj7qxHfJ1eeP1NUN2sd5DbjMDgfi/NIOK3cSV//MfL3lkCeSkKqU8J5XPKJ+IalDtF8MHNx
bvR+P6yWNA3J4bJzNj6QizAoBP+qd638PvmYFjVuBMK9VV8oBtWc6sEYmzFIu2nbp81jNi2/jZp0
W3Mef/MDecgGtbFL1FNtVk/BbVni8ZWB19YTfnMWvffoMUKcc29Y+y4HWi+KnvJS+jQ7axR8i7dK
spamT97ueHzOolUXprU49vrkyUpjUGIGjlxnatYOefI9pGhK2Gxjp0Fx0Gn3jg1pw5wDMormBi3U
JExag10/0MBOKqTWyYIbMMIrKiSNjGJYIdSPOfhPYpWVrK51AQpatD6JpvyOJHu3b9UI5nSh6Lbb
y1AnH4z8IKGloOwDA5mNvBSRd2stcLGm86RbAkXo0J29GBmDZdMLQkn8AnQS21m6bmYbXQaARqvg
BCjuOH2SjPEKW7xvFduRMa9179z90rN3vGubqF0LyqJuHDb1EBEmOKut5onYKdPUodPqJkzkaO0m
HyaJgE4ZSjnebciYP5Oh3tI08UnETfMTgJyPzu+B2WNyaEu8vjF59UUvMFJY+8zi2OVOExKUoibq
tu+2OlUj/mf3UZcYmwXzJ8Jug3toZ/epEw5PSYDCsWC4EonDFKFLymd2Fl+za0IXNpvq6/6n6Tid
XSUvrREcOXhtaO2R3P6W8cnvcKxG0JEYxdZ1Eeck423quzeAVtD6jZe6H8ZT0dgv5r5DzqwTdbYc
RhVdHlQHjSsWNfpTkMJujgpjYyV5FiJ+yrYtYaGxXw6rOK7bsIkH+gNDTGe2twD7o/lcybk5L5pB
wL0EtuXPLC8NOZrPl0EkDMXiL5zS4LhnIPOChHHt+dt+Gp4niyIpDlxz45oF0mISaHdF56m1lWfB
pnGRNJGerFZz2d1vm+lurDE1NjRVFqAA+ixHmqJRmqShbT97yD6AeLOt1VF1jpIuYV5kW4eUsqu0
/BXh9Bh/EUjBwr2QNIS2kuP9GBfLyQYPlHNP1p4/bv2YDrZTjV/jzNjZc2nGdP5UHwa/PtD7DnPH
3zhO0Gxdo8XOaVX7riBclbYSZg0ZpsECX+VXlE/vOiryjZO5BjURBm+BpTLB6yDGY1z552QOJk5X
CVlhvLVrF1Y1ObZmtcmy6NJX3pcJp8ryUoOgVw4Nc0szWxH8M3TZajYHcbhTppR+FNYpUWYJJ0d9
TVZurjivF5uceMOjbcYXndHZ9aPijzsv2dY1p99Jw3vNUc3JhmBXxJyRnWbQN2HsG0RS+9qeo01m
FfuMIcxQK73u62oNVDFCAe0AgBImqqN5zWRSPpmut0upuMJEp6Qx180Qmr5FaqjXXxAzpgfgCRTf
/hz26lI59MV4859t5966Sao9wtejdvxdVzBUGKaE98RufgAChBLVfDJJyNkD7b3nLOranWhf9VLN
oTkTlWslGY3e7mx282tQeq+ZTbtwzvodgoJwkDSNYJDeyUtfQW0n++G7n8XHzPQB9DnynTG1nooy
Extvpi8SpOI78UlIS9O23ui6BQq0noz78LaC0FB4lOwtpxFZl6/dxCYL4srftL7FrC7uzL0OgH+n
YlMxXqbSqhbvK88miJxsEg8ZE69Ngkud9ld1xsrP8ZL3KXKK6iPPm3VTZb8rTBxqjOXREUydAorA
ie2qow8KBCg/1JSLb3N77tQ8fHqJN6J0MpFZHqjFAv57WNaTV59bJNQuPXk6zM9VUN8cbXcnmzhJ
7LBMreM6Bw9Cvq6Fjp5DsgRvrXmcKLvIEgCG8aUM4hRqZW88Vq+DkQY77fwlOcA9mhCkkjg0teEd
vAbhpijJ8U2RILAIoOXKCV+NE0CPsDEpZay/6RTdCRIQIvEo7EYB79XVu7QU1tUytHWlO2dhGKcx
7DAWZrS3YFemaKC/DrJ3LJDADMDCoLoy/DBNEpXnpGKTGr1f5A6Nl8K+TcFj2lf2O/sEP3cG0D11
4tXsLZqeim9vYomaKk/rceNCPSmwxOQ197XJ6cVanea0FLCQoTsjYgP6bT98RowMj4upit086RtP
Ubkb+jSUXUQomaI4lfdmLYOmrrmmwyI2vuqHVcv5bpWr9J2EWcvoy1c1lZeePvG2GkERs81sEsZ5
61jgmJizM7egfUYZdZ2jmbRtjAGrsniahX8e2upXL/1iLQK1zj3IB32O602AojVswTiKKOtV3xDh
1DlOiCkWfWkkceCrf7qsYDo9rynDH4AmeiwMCZ3UxbjBz6SEbAKG3YTQTLVDSi7Z3q4oyGWq7ycD
HBW7KgdcWpfTBqaCZE8Ni5YpD6VQsG6iBcwvck3TLcCBWS0PNvDT7g6ileVyKBMgzpnt0VzWrKkD
gsN1L+vvgQ2fkDsfPH0AiD2jveva1XvOukhvO7qgRqlXo5nA/lLbTpX7IgET8MNryMk2xU3uU9gD
panRvgSA1TveCQesATnDHqO1qNyivPouk6Hd5bYj8dMNrMtcbkfRbrI5qBP9bhB6nIgEATE4vYAC
yl/greToqcLZb2iwJLyCMLbPVdYcaoCfYTwIVgLPOHdt+SfKsmHLSXoyf6lkYTpH+qBST56eh6OS
qj8YWMxUPVDfl4uAncM9dgrQc4Hv7guEMTMN3Gyow9obrNCrlvUgMu8x6QdEjPTR2FI5wFXI8njs
iHrhsSz7YsMIiNNYT+WyMDebp+ypqbAbOl30andf/8vhVhRzA5C1k2GXMgFNXIqVufFI2JMt2om7
5q8imi51YUaamfVnIYF6Ezt3qXIGaGGmT9XOpP8ZTe8dynsyQ8GAEAE3Pi1lKtwjdrElkM9eK5Pn
5WegNiAgjKcofzDbiVgVGBwMZSH1F//J3pk1N8qs2foX0QFJAsmtkJA12PI83RAul4t5nvn1/aBv
d/fub8c5O879uXHYrkllAZm53rWeVUcHy+28awQSZ1TpaTXi3BS9yvjJMShI6KsALG1W+1eLZ1FX
0LVbcWNB1eF4KNDkV7MlK8FFLljIXOhotilA5bnxBEElvkV6Rlzpqud2DVEOM4SViHp4C+0SVi+V
tQEC+KaFdXRswEItUUAThITgEKxZ55ovt2nyNDZEx5nhyG3uzKAfru7va/wvHrpHxO7avyYCNdFU
G30IdABJa0zQRNPDjLAE6Vaz+oc+WGv82AQAavSATJWe7q63Zs67as9R7NkGsSO5ZpfDQlg+iLwL
ECN8vHr8XanyZhy5OWzNir0sisnBkGvZue5vuIIkuAYs44Z9MyYxwmRLlAjEp9/m+WPPOkzwdDWV
lqvvVnOKr1LPBXCdyMo2A32xixqSHYGzj9WJwZjGeV70XuE6xM3pGU0o945FI0CU57t20T4NFAjG
K8VDZwQWhKnCofJcUSTUJYxFxWexuPqReREf6rE8xDUD4qhstzJkDwM9xaBBJmXjZamtLR5TvSIM
JP9ROKeYHh7rNIK4WE37hfo5wmDxu11geTX0O7ujeXRG1+7D6ZjEhj9ZBbM6PCch39pheLw0KnpZ
nC9ThQOuDizDmSv3ppVQtiitQ2qIPyHlmiyzM5Y/N1i7mRLeZqUIQVW13NVYnNhmpmwkg5RGMCXW
nkts26RIX01hmPuah5zrgNOArqOOAQiGIyGOrSjo81ZUe3toUquXNprtX5kQq4WxAEs/c0l0oU1N
R1d9ccR9UxNdOXPu3LIAxhup95TLZEz5VZlIv+7qR6zTEEFy59HlOGBxIsnHbk86EhhZgao5z9kJ
5bnG7sTdR6mR8dRO5esSkfIZadmw20lw9g3wG2dfV+eww+7jL68zrc0NIHT3gYMDm6f5y0rXcEC3
pPtS9hfNdcPjovtFH97h1qbqeulqL2EvHIYL8JugmDwGzZKEohe4vGXYTn2wb7Xfs0Qz3jK2GkEy
Qk/EPhsze7reVUaAGjKKqN1VenTSZHBv8nfvrpfl1fV8/bBQ521nwSWkEYY484NTkzNBEdePsDFz
X6j5FRYbgbsJfdKRANjqlB5si3YTjfSpEfQ64OTcOPYBvrtZP/PYxpi8vtqmxL1C+C9kJKEnJzmH
0VZP0MYne1xXh/njmjPWamhFo0XkpSJNsLmGocegvlgLx5W6DN4LU7sN7CS+gULp2UP+mJFP8I0r
FiWLNP5/Q/jjFiPrXJOwx8DgjGs09wcyyDIR2k1Xr1d3Ql3bGpi9Rq67KJQ34Js83Wb4QxQZwSwM
9vUicV6a+cFlP4UwN3l60C8bNwAyehOvmdmmn34jkLPuWwUjRhb06w0YmjwSNDEyydQQq+NQeuGw
PuRE+tQb/W5No7XpXW9YvdfOE8awOHwcoIV57pBRv1T7MC1wHVfkyvBB4r1yUs6o/wQz/Acp8H+1
Xaw05H/iAkqXvg9F9MZElTPIvazs9H+ijoYuJaQinBoc6snPYlGcmljElQubYdJM0HlDCBT8krLk
EeOJQEJhajbbXy4y3r9hwfOH/uXFSNNQlpDwC6UlrL+hm+mVnGm/aEsqxrBPO5Zs/GzOsRyl+q0g
DMuJZBsFzbLRcF8hBUUNAw+TAKuhFnzLZfhalk8pt9bZiYEArk5opGaItGl6Z6OUFVQGJXKOUJ+m
YDdGAKIdEWkXuZYpOGBUmNaZxy7LgYFSNHYOpIOJsmPSacRd43UqgTBYsHEagUbEYOUeu05IjHF3
VRDQGmCOv/RBVzeGqCJ8uViNWHJ6bnjmsXpeBF6n9fKFPlgiAaGHJ1h/0KqYp/s4WIcsZWpglezt
pcX+J8xYNkPZqM2YGD6Xo/ZR4uE160O5qihjrd2JiWFhHk1ACis9fltctpZ2BgjXNUmoROEhsdVw
6GV3CPTKJsVavYtmzM9hpJWn2ORgMwfFIwQ9dUSGIFbQDMZdobjOqybmMWnBNB3MdcVclHnR1/li
MQVnN9HCV0SULGRmzqnb9JWV3I0OeEG7ZSqB5dbcZ1mAoa1M1EEHkM5UO3P3gkfpDuGn22N+MPxS
098za8kfNUs9yjpbbkvE6G1XSbGr42q457nUUs04rlp08ysNivA04fYlI1GQ3haZdkY5/M1SYRzT
mZeZJoiIo5GrkwzMfeyM09kpeAiWczfd4hTUvFxaF32sS8reAPCrB1aJ4gujAbC/KLphaml9uZge
t0pUr3EwgSRkSomrTXLdB+k5kgsLPdJimQvxLDRyTtmSfBA7uXGqTO1wtXU4BOXylrt0AQDP+GNW
gnrLnIuJPMqMfzptXl2n+zQy6MzNgBQ2zpl+K+0mP8ggv+/XrxJ7GBE71k8LLqhbU3SZr6pS3wSq
zmquF2dBEWTar09Ei+FGiWl7/ZPXPwMVCMUIptVfv1F3NGdrD/N8E9ioEtjP0qPsKrb4ZNk2Cx0M
zE3inqmOZR4iy50oFWkayj2wuU0tko96pWFxPBYMoiPlSK8MnQXPbPZUzmV9W7q2vtXTROeuREtd
2EnhAklhqbGbeWrHE96h/F7PHfLptukxkp/PLp3Mm8zGPBZ19sGmY9oXWvNTa5FgZW9buHWoGE26
crPKRj6y38RVHVyymku/J2rv5ZGQflgGxKH4wV66FUfpjqm6pc4kYScuHcKL4/KI/7yEbkiHeiBb
Bt4Bqb2hEJ5RJdUltf7U4TC+KJw0FnnrXZui0uHMtE5xovtZQPAlVZ3BcojD17ETtMDZ+aUAWNwo
MchzAOey1cLqdhps5pjG5MeVOfpd1RBb7IFRLGWTbfmZNX4gF0a5CDkangqiRMsumGz6sdgXR4V5
l9j6eDRLKkrSsj8lZnPVmIATD3m7CcuVTkrJz8mhrmXLcLrxMYzGe8defiHxNh5mP+ikM7DsTMVb
YtTy31D1r4DY/71QOJYN5FbxqKeA6O/lQ2ljiMBuoXLgKPDY+jaeNAo6GEWenK1RUDOZpD8N1zGJ
mQzLgIKTyugfXJ+lx2cxaBej5qBUFIRImLX8QU38Ny/xWhbyLy/RtSUpXni74u9rmYIwAm6ClzgZ
iblrQ4Iao2KAh9dLnPSs5YrP8+Qn4FEOIqKGmS7YnRILvx+ScWvoDxmscxpeptIbFtXth2Zybm3M
anGpLA9fkoHQzbwKzZB0ORt6pM5S/JtV0Ph7f4GrK91Urmsrqbuma/2tf6rSsNLr81RiGyvqWxla
9wTwNjaHDwofreK2zY9VOZxDnoFoWPU+ngrJRBNDHk+fEX979SIbwLXu9MU4CddcWcNeGHMyYf/3
vYP8e+HB+kql0OkNMxzT/ZefNzFELSiDBid8YmOEgpmybSudJhs1AlqvSci04/cUNg91p5r3zv6e
Zkbxjt02+w5qm1JBfrIh7G2nYND2Ze6+FbVzyiEHnRUm7l2TstRbTe2ywRZiMwU5B5aiso5U6mFs
ZAC6AR9n7oexEVs3z/eCM8VbYE8/w3LRZjU9VFWIBxo0fhi7NmlZrP56h7yTOhgjUPZj1KSbBlDs
X9uq/x/I/3eBfLDYbOr+zzXWzz/TV/u/Ivx//Yn/4mib/4FFWyndNlZXC4n3/07jM074D8QD4aBI
C3eN6v9PGh/6Nrc9Bbq64xpXWPZ/pfGF9R94doj2S5LzzrUQ+/+Bo21J628lMjR7WDxfXAdVQbdh
dqx37z/tl3UKL4e6LHWYHc1wY7fDU70GtLoQpwMlwre2ayJlBdVjHoKJchdczJCLY9oPh5nfIjIY
JcFSYoFUvqWaR9PKvxoOD6S/nRu8f36kD8+uNMD+uNFDZaknsLTnhqA3cpblBUPUY22RL6lml16q
IxhD+f0qGIhpWLPqud5iqLzYhrMxY4NmyxL0cgXGRWW+07dvS5FaBOGLM0CcBPQO4zuzvbPIXXsM
xwIGqhNB9Nqkospud0W77EdFBmjqaGGlEzZcFq/RvhNOp75N6n4zNg7ZIQ4IjiG2BJTIiBpEipxD
E0dw/plP71S67DnvvOZg5Bia40xyi72mxc8tziMoL3hi+2TdNY7kAEiC7/Vw9qo+91XQfqLZ+30j
zz1pFpoBooPt8PPwzJEItQHYb3DmY5zV+akcNV6AYFDH0U/c5vmsnxwsLdevYJyK2+tnBvPgA11Q
t6zJxt0y83OmrcDdlymZfXyT7ZlD9HTCwoESOC2E321XuxQWEczAXMJ7nqX7ohyX80Jdw67JOpwF
Vq3fY+kGIJT35V9f9mVQ32O9TPXY9U0xMzK3YOU6QyuOpUMczcrxZQ1l8BYGhXbRXYy2fRgPnqOp
4HL9wBRGu1SiJGb4K3cn5yZYnE5sVGYvd+Ske/hIgkRZzvf0pt5pAe9yErNV9cy8sjdL2paky0pM
o4kwolPF7o2mK4TBTlszroXjnJuZqbM2VXjEJ+fsjmWzJYRabeNsiO6J98Z38ZhhzukzhsFR3yMn
immfjcU9Wz7t1k5ndj9zHO2hCLTb3rG6p6Kx5AM6EcjYSBrNi66VfNA/Q3MJnq5fCAQJOZbDvWOB
LxwT+2XICTHhMn8HaJdhoGI6ktpt8r5UOpqvTqth0prvU9nOzwHmhwHKFsktjHETIIeHgYDtkSrA
aRcF+uhRw96fZq5psnDaT21rXMBTdTfUhkSFUeWO2URxdIveehZYA1wbqi9br3hbNOJp0sr5t6px
8+Amwa5De4Wh2dFHOXKLc4BpUkJNbIrtxwjc8acB1WgzGqWCnMOhMGQ86LcjdV6KySXM2y68qXmf
H3DXkGJKlfWplvBQDWnwaxAd/bnTxZ268aV1yuUGw6/mq9Zs39OFXWBgi4sVTHTbjY25nzQrgFMx
hq9pqqRf5Qya1ORyDFvnm4MV6v71V12sTBirsQ5KpkUphqw3pzXeZtxX961k2jI1oP5VgOnOwtP0
O//SDDTeFBOEh3HjlOWDe9dO+Tqmthk3TrE6R4aIPcm24jmy+72V8E9nLTgnGrWHZxU0MAEG8eIK
SQFVFn7l60wKyXK5Lw19vo3SCGxOzjRNcbOd6sp0jhNhFB4U7vRUauP0VAhx01suZ9qWAXGyfh9q
xLLr4tnYXX+H0zbuTTMwB4Db5Q1OPj+kjTM9WLIbaRKMj//zLd7LFIZUfIptGyP6VFRvRNZylMxS
212/xM3A6D1a+2Hy8NQQtnizjPRCeXj7wCwqfZlLDJ7p+IkZYrmFsVU8t0V2FxOBu1y/msIReSaC
t5VyTwB5VM88gWIvQqI+z3Gqv+U4ohU5zud5Gvt7jOivmCO3hJMzEBIie2BEu0ecQouyZwudn2Io
uWa3NWz19GknTLUFaMsKpDTBoGcpzBHtWDl+6QTWU8Umm27WoP6JGPjVCUiumr5B/OQuACuKpArg
dxfeP1oTh4FDIKf8G90tX0OptU9aYeSnnuUSikBc+Q4s9/Vcdgn1If6tlHFRma59T35vUP7qhPOb
Jgvr2LsrXHj9clsOkdw2fS0OTSud94yrKouM9E3SyHVyFgwuc56r99FdWk/n8trEY2Uyhw7L937H
kt+8A3ILTpBta05h3Z9B434StnGpxnx4tTUTIGVs5IdmCBgpuAw8ZagFD4VBpMRtaUIMOsfZqqGW
983cFt6gcwvXBfmG3s0LDEdNcGPLqHplPEboGpL/aYqLu6CsXIxueL+i0AmZ7RvJi2NlOHKz+V0E
a9+LDOOnXC/7BzXk69g5eqphAVDaYFd0tpSk6pLunNZquJdppXGbJ/1bY2l+EpfwV7U+fpnahkmd
U7SHqo7jF9HU6Q70veZff5WcgpOSXCwYwoWhTpcXSavlHs/iA9Jlf/rre+uXxZCUuyrXX4NqwZW8
frh+Nha8HsSiaNdN6XCaHDGcrp+lVGt7KaQzwvjBtDNDVt+JMCxrQ2tvVcwAiS10tU1S8j05ybR7
9IcbJ23/wDgy9u7QM9uRJK2Y07AM2hn1zEFIhTRDrIUfAtePujHD3PW48Jmr1B+mbYyHNA5vokzv
D3kZ+7OWsLCPuDBF4wTnihO5UXTJnThWaXOfM2l90HjKrjVwhq/ZP8bChkiyKOxznTlkKlpSgmtB
gh3rT2OAQ8FI1uG4GWDzV43rl2l1MM36I3RzFKRBILWAOLDG5hcPYWxK2Gwu4QyGxS77txqw/e0g
py9Jf5Psq57CbdYHiLeOV81P8ZChOQwo1KurYUibaeNI2aEtfTtz8rwkNU/U1Bu1iAqwBm8yZmU+
qfE74wzvG31b2zqRoc641/Bcbxh7/Tan+ZCtoJXcwePYaRbDeQkQDzgjsDnZvi+4hrD9c5bUM+E7
Nm5UUB0UZ0fM/lwSAy1YI+7WV62z0MxMGidN7PFhvnNj99WsxbeRa7edo9/BCgLIJD9UFe2ph33g
kJdtkmz8cXqc8zUeJy+Oydf17WvqWPvWDsB99ykcyPmH+IC9sQjZ9d30ZgXVN7j8ARETEI/5yzFH
A8eGvkX13IxR9BAuZb+xfH3Uh10wBJ+lixGt+A3CnYuZORQhdfpb+mDw9MbYI4f68zhHsPWs1hvi
8FukhBT03HogQdLV2XecNO+LtLZLNtAYyBl6jAnQGxlBiirfLJbxVnb6E1Pyx7J3XR8ehnT0PyO1
9OP8GszmjiAvQ1gy9EI7hkN3CRbt2NDrwdW0W9j/LcP91CpPNVhVEXcfB1Mjx9c+6KF+aEElJJrN
HJxDK09iUj7TsxImih7i1SYFJruJ+pUlv6ByUXsxZI9r+7aIl5wpnbFiLWvgR0R+6PD+xgEb+Upw
SzbJoRYEmExcrtOYc2eb9rlOzW0o65cSZbRzWevNY1zVlzqk/6OJ2jP7pxTFFzcZo3ZmUTR5jISL
yYNsgRUCBhS08wb1PnKdS+tSK9KYmBqL4CRqPlu33bHOAyYP360+KO4yd/gg83EqFziWnV7tW21+
1rkfcfNgI5cOVCixnMeKgnOr5kZ0KRbkIOZ4hUvb3Iyp1UzSApk7IIbE29NE/dOc5qdcT1B+ld54
81oLHjQYv0EerRF5jMah/qqX6GRETzaENWOspsnHUjPfb/Hlda1CLqJlAV8t0lo7vLa5+QEpEOii
YX2ETXZn9sHoUYsJZTr6qSX3iKnV30MVj5sWv4tnvzi5+4kT9VeifrMC3AcN3g5wBhY22Q20vT8q
n39JW+CdaTtPJ2DvRXF/n7bWyDppb2Nt/hpM9Tob8mewx585rs+y+mlbSeynzM+yYBDe8pZbWfQd
WfFDR/piU1rVl0GHxtmJZpYvRFKdtWiIq08acVy6etReWdNNGRGwyIZ37PVvYW89tjawosp9yMR8
X5YrsjefPnTV35bQqiQFTGyNBKad6Dejrvp6AVIkHFCX2vpDTx/pglTfpDaVFPMuXKlL8MGdbEvy
9j4omIqOTcFFsgCsNUmhjtp4rxnJfVLJT4S2+5D119aKaFMS2PGxJZzDlmbAwYx2tBl5erJNmvx+
IDax7xfHW8KC0SWRAca3PLIiv2kw4Gk9M4CakG2lPmVK9K9elp9eje2GnPGpte+IQe4i4gB49WOF
481OSdrGlzbDKmwbw72a+02ZNZ+B2x9Kcq1IU/htMwp1iim+7eth2nWdAaQOG7gha51chLWDwkQp
s00hqjOBs9Q1647zvi/DqmG/Qa5K2pyPDcXPwF2miHrNNaPURvdOEzzHZfMHfxmtHWBZYGqht0r1
HT4mT6o3nwC8xM9pab4F6KkYCCptqwU4F6w299lltfgguKQIj0w3C8XYsu7AVsvsjLCE8yueU5/5
89Rsa45y1P+OWE0S/VHLnmM42xusNBJsCBptP1w4+cltOPM0CQecdrUbH5k4uT459MDDFWjttUlF
PLvt16iLy52ligujpwQ9qkcPD5xTyrt20viftl10gFsRMq3NLmsEeFuDBkEIJHegrxXgLv1DsnG3
FSU/qMw9bSLa9Gk3Tn/gnEh8GPY+zoD8prHSj5ho2rHJOcUXrf7b6Mg4ViTxtiMpFdYaGKQin/3M
6Or3FnZ8R5hk5uD/lObxsCEN+iVMc/TCkmffp6Ux9oL4ttx0CLE87Ige1Sbidhk7DySGfI61yqsb
9WgDwN2EjYmx1Wa5bDKx0ahNCDt1aa3iYQ54wEOOvW1hYOywpimwmScMH/RuufB0GskBvZrBEgJM
xjYQbxs3frcyguGNNTLU0f9Q+sRMoIspJ03zcGfUkoN1SEVnDyW7wcON1WBt9/ifr6/fxHz8hgvO
2V2/P+ZAt+12/tffd/3lRI+PnMbq/fWPNhlXd4wY8be/8vqLesCOUE76+fpXXr811sN2qinZWuj2
8AIzLE5A6Ft81/SKYNluTeswNuVdMiMkFeNPlLOZJaH/juBxGx9ayn43QoPG1XYX2TUHheyziXGy
Fb39bsXDr7Rafpxk/qlNPEn9jBPRNYlqjT9LSgkGboBnFrETjvva7Savy1cms5BkGKT4mWeoOgrg
YGXclnOM9P17WUoHexCrwGAZ57qytzLGZ1D2EHicziUEAD2FJ2fXHanN6/D1pP/4bGFkshlGHGmi
d/qbfsSKs/7i9UPUdbm/jNZLnQJKG+gOAxxlH/UuuxlGWXNcdVZD1eRNApBdUsID1GVIFWKRt8da
ULaGZAwN+vp1xRn/SKCRZu+H0jL0PU21NYJVOW4C1KTZjaIjrrRiZ0K3Yuaev2VyifzFoXikXgxI
MVHyuShYrwMxpJM+mMZfH8R/f2aj/7GVCrmJpzw9KQgWh3kEcSuSpyzH5tiad5pj/YZTaZn6UyfC
V5jgJ+za2y42bl2r+Y7wfznxdMNIzBLTXQ6dKs3PoJGJABZHafT7AWqQaYw4LqQ4h1q9k6RWRK9v
Y4hy8VRzntlmEYcerg0OKWtf3CkoMT+3FWQFyVHfiQlPmMNxptLIJivuap+1gQ17dAqapNzfVEIf
YuLZ6xbBstjONhjl3ewB48HJKZpjVz9MuLOror7T4nDtWsDaTdscsT+0P7b4AECAu5F1/jRo7zWZ
4sAkCwc0ugA1pekQG/R7VbjY2R6LVAQ3Zj/euZNA08RDu2T+0srT4CtSV5tUq86SiFw+kYrsa4N1
X1xEkFxAOOApS3qgGgXNlxyoNxoZQq91uIIBQTyXPcJlmR0tTlEqe55nycFQBG+GBnlPSzhfwP8W
FwnazKek9FegAE03eF3p1M3uBdFFnUGeNKs/aTXj4tSOiq73E1aqo2WjCCgmEsPklncVD/7NxK7F
wkIuimneEM2pDq2V7yaFsbPrz3UevJTVOvaU6SWpHaC+1WUmULZv5MccBE8a8WmPpelYJve9FRVs
g8jAg0W32Dcax6XHRlSQcksB141l/hb0kGUM0/IyRmNeE8XPldz3uUNrSc0pgA0Hlz6j2Kp5Wtju
gx/pcPjZockYan7BpsFzZGioLak/ImQHxXCRExMhqvZbAn/rsHvtkjj5Tsp1hEKH/SadMcGPtzLN
PqeAaJwJt4ihTbOTY3VDjSyUp0oGJEai3/Ns9nfxyhSF7zylq/tJuW/QNZpN0PfPCZ5fx8a7KYvx
vcZ0mHTZz2i3b4acYXAs351LIqiHAeFbwuHJEIwHLOKZWIc2GJQB1c2epWsUHODyh0OJb6uHdkGc
S4/xEcSPuaNfQo00fgfyKiQXaHTvUragEt56Jz6aWOTHvj7omXxM8GV5umPcjTQHefTV4aYfrD+N
Zt5qRrCjse9S1ozW8+AWKyOVdiT20VDu2mz4qZf4I0zuTaN+y8ihb4sqz9lN2iSfbJ5oltX5wxid
3SEIPzAefxt2ejBb7UxI/hKErwA/HsyBXYgi8VSp4AHbtrsN2YrgdHyqW/1NWsnJmoqnUBBSyEbW
6PS01JnXNs5TnjQH2ZVfaT2nGz0Gvl2ahLG7tP+IpBvtq0X+ChI73zgK3Hhulc9RlD7lS/Un4kEh
lvpPRfpeD7qHTOeZ4xhnoqUOEuavJZ5+BTwUDCP/o1zjtuvpu3KczzmpPvvF5YzZbFtZUPpYov0P
RpnjoeCxklKTTFxKfDRySm7cZXlulfGU1Z4McNQp7aXUxwds0Z9VANwOO+uAkO8avEC8CRPYz/ml
zzsFaKQEb8RWNaiKP53W7XXRGxszMCl7ir/60LhId8EzDt/VmAnXLY5P7Ui+oavzlqXPR217yAxc
GNa3YAmrgt7jCv4wjbue3Zs9F3clRcndFD4kw/JoSzZlBPECohuK/JQ9pveyJI8Xx9pl6vJja5nJ
BvswbsbVgO481YlNVIPgpznShRgo1GnjY9Tdxyiq8D7EYuewN9RDsWzGWjQbJ+O/W2YLP21yL56Y
2UFnO7ICwPnK6WH9Efd59exm5NNsngipHeEhir41zmVbXPtsc/gvRB8JPkz4OcW2mw1cqAnEmcm4
HW2+KAxycUvD0zMHFWNl+b2Kv4fWmm9lHLkby9Leszj7MGMiuyQiQWWkr02IBXh8GYsSu0IeX643
Updx6Vd/2Hy85LFTkjfOtkmnc0ZT97VdE8efXdR2TQjP0Q3OH41GWmV6c2z+UyJgz04Efg3Vskym
C1hNzkVAzRmP8XcNwC24YljRa08w7dpHvf4riGigSaN7QI2/MkfxkHfr+9DouO/bcTcTM/IywQ+w
SVCw1+N2CeBXL0PjbFc6gmDq3vHuH/DBxtTKIodoE/ThEGZrvxYVhgoTO2uHZzs2javWi1Xbn5MF
5d8xICIjcAzjH/a4r2RULSzNfjxT/DDahI/X9ykw8dUwdmJdiRVVGlMUso+cCVxIHgpp+scabX1X
j8pPp/kxrPj3s37o/aqXLKhC/KKSjZDKeExmK7iFjv0yQoLIW72+W2oXJH0L6KPVT4L2cPwtHLRd
Ctex8VpIruxLW8QnXdFnbTB0w+1OfMWPMsHosMBcFQvjYzG+oDG9zoxgAN3B8nDXJ2TdfmjT8GWb
WPPUGO3sfDDOKmMfmqlc4OHh5U0lfD0LYAnRTtaNqUB3x2nH6QzTYddieXboB3Ckb/e4XRsLU+mQ
9QblXOwmCFiT5OwiYx9H4b2jReT85m6VXlNF2lD5Y+YYG7zNL01PD17b4Crt3LeFkIY5dt99reRm
ksC0lRVenMx9aAUqaWc+dfX0Vpnu3RAyy8hq7R3F1tLJBExRWdzkGhIlVFLWWRY0pvG/YuIF8VID
6EubPwsF4ptm4MzKnM+bJ4GzyGEhGN2EKIflHoL4F7K9wy20IKaD0DXFR7uqKSwbvydFUi13eOPw
/1HZ7g2h4TziUesGPxLlayR7DLe8gCHSnc1Ajn67uP3OyMvwjCVt27tc4ka5TjcHYD11jvNYDpbf
Ge4325uXcOGUix97G/a4D3FK/5mi7hs4ot/hPVsZPlABDZsDJMjPYkU9dP2r4XJ+AjMEDpy39+SE
6ElzOV60Em9jPzAIbnusUU36gtESMQp77B5SjmPX02nQAUtiGCJCluMKSsIgetUrESKDhO6OCVuO
QP4lFxvU7NAfnWC4heASQ2jBMtxFE/Ja6/N4XqOhnNOZQR1V61J0OD3rcE2dkGce6asN5J754LjV
l8S7ZuAj7PIJEWv4wWa4Z67ylhqJ2GC0eyFePPtxraPCRwlR1+pQpDCmAV/fzWX7U2g1YNnW9CU6
v1G9Gh1zaYoXEPPi+Fd1mtqcdPhAM2lFLDu52DmMuHRWP32r0P+Z6xXI1Zq2PgFyyQh63PHScmAE
ebMZhpwGs0Lf4PoDACTcN3viJ96Ew1fRzzH9GDvXaCKvM3vdY2K/a1vngQPtcxSMXyIFsTJ3ZAOJ
++473fxoyBbsg64PvWFqPtsMfYs4VLKNJpnujJ7w7Wxc4LVsidlX1CPx5DO19Bb/pk8Agtgk12TK
NGUnApZ0tuzVDRg0hjiNzRY0UzcVjvS5h02VD1rr29ARpM4JBm+P0ZuAhXUC1YlNxJzI4O+akZk3
FsmzQyp5I1ACvKYAYGUjAvIvCyYC24Ex13bS2k8riHC5mGyM9QCSv4Of2miW11AD0Zb31CmNCqCh
XZDr6/Xpu3f4lpWLe9XTd6GmY8jkZYswxnenx87qF8I32AwiaPFue1OBodwEUPQ8wyBhBN9xUwlt
8JDcH+fWDbazseAYrUHoCWXnW+Jpq6mAzaT1Fjjmg5zCzAtiVEJlqK3rFB8lcWC3f+3hroEAc2dy
N4FxMps9zR1wHETP3vbZqYSzHXjAHPOFAplO+DFjffsuyLiTmTyZN4mjAW4Npe4H5mD6/cQiU9nN
zPpj/MQc/rwImkTkWn5TElMhQDzm2SGd53M0tiMIvoXua2kfRpclLimaA3vph7Jn2JOM0a1mMm2I
s4lEKnxTPdMPYWYsN4tiG4JPznOgPk5uG+y1Pt1aiRnjvGKLIJvJV5SSscBgM0vg1XHTae8lsOy4
DlKfGFMLRBH2FEbyEEEFp5+xk3Mijv9J2HktxwpsW/aLiMAkCbyW9/L2hZDZwntIzNf3oHbfq9M7
TkS/KKSSygqSlWvNOaZKFW73ZGItKrxmM7bjJ8lR0znV1YrpWbrSs/soGKYlzv6z3yUDQ1pODFKo
igJHXe5HD37XU3gQ/UZ7doZy2O6CUe0uCpNNzHRy0dbdPfvYTafr0CdjJrUqd9KDyovtFB0aM7+1
cwYLJftskLjpfa8C74UECXo4RWlr33Tn1lMrt6lCQTlymREeKGfTVSstVtGW5/sIVcmqifS9dXCt
DaIsNpbKP/UYCEiD0WMKHdZYDd/VSEdEBPHFzs0Dl9B7gAh7hbR3Zbc4j4lKKRYxNAq4dII0baej
2eZ8of/JdxAcElb1GGgU1yhZELtUmD5DBzo+PfPIwDE+cw2EfFdqN/jijqHjPLkjAS4+ZrYbLV7a
dbopeUu7oAhCYjEc3BCpYH5AOwRpxJ4k9iWSo2kZ69ktxrST5UR47JgS6W1zm9UJow4c3IbpQMFR
xGI7qg0YLrFjqp1pPSXhg+Xm0OECAIcwHvQ71w8YJWrWU+UV9ypsO7YdIVtOZT1FfrWZxESuD0PH
vTJKYug9QK30/Dd6gxjdz6fbVLuImSvDcXe2Eu2CqADlx5z3Oyn6EuzhEO9EpHBN2kcVxk8u7ln9
mGrPvRj3Fkmwqz6wMbx5XHr0P1avBoqClAxypK/0gpg4dB86my9ZohBC3nCn8AcTYsV/crIGKlc3
k2shNcaDVv+iTAybQ25txqmsELdMZLKXd5DgzEUYePkqyVrS6wvp0kdyL6EHaxTtKGreHP4e1ngY
Js4xwGqwsa2E1lr3FqEe2o7AKDjMfRoVZ10L3+gOshNpa7S1M55t9kS1bg6LD6ZVlYhLCu2pB+hJ
UOUOciGYWIbL2rKSCP1bQjUWXG6PiiEd8mH1KQuhLWxR5StLvbK2l8wnjW+jcXHWODEh6JburjOv
O8N68NWqr+H9Q75lz0v9m3QIP9Oiojpcj13EloqmfGWRb8TMMsd8z2x0jvyCY8aKbRNsBkd7viZ6
XJ99f7zADXa4ZmfHoTTUJukqHexQthNEdwRGTJsr+RFFDUWH/wihLxY20ujQIYnhOrBxQvE5YqP1
bO1gguD3RxJCAQs/tUX8EAvalmEfkyrQP8FQWpqqfR+jj9aGJJWiQ1mHurkC65lvRJ6n62LEmz+p
fv43xfctiMRthv7HMLpbH0R9zn+N7X72kAjQrMCG0q0qHHLkCjj+IVMeXRaPPiBuZBNvHeN3guNZ
iLyq+ZjicEclrTuTs0tB0uLALn4YVD1PasNSzvPTtYXo0T07xnBuRpesiZF2Xa8yfZkXMLyj9EOO
kKFjaR5JePv2JREWA7U/9a37qOQ2VJbcFHFPeno1+0PxT0bhDmFNt/Zp4mK8MputmzTfidEnbD6p
gFPdqe66ShyJfPKwayabytH8Q2qYD0Q5KaYqDAqhpaah/8JgCsqERv1ZtSENJzNeJQ0C64yLp6Cj
sYyG7F26Trsu5suSGw6s+7jZuI4vuzTelhloRo0rpj2wnyylhImRNX8YxRFfYiG8CiA2Kvp0+eil
xBBaczD2pugZdtHRFJiZOOB4aFaGuBHb+iidik6H8B60MAWdoppvpF1solKIMqYc2+1oWQ1qHhly
HqOijSg2DeN50rXvGvId+SbFvta95N49uY/GEOYwZfGUFLGk3xk8SOuPTOPmtoinu4BI9iVZIP4Q
DpdhWnCKsONqkhq9nZ0sxlkKrVdnf8rUuWhR8bpWqS8jQjzxdLX5smoAG7q6jvHNvq8t+7Owk9cg
M3yMbqO+YVVTzr1Ng3VrEfRNCHwI1mbGyhV5a58lpnJgge6SNlO90h38qIHt7ofyJWmmYX+NFNbt
6hNzPSFBJU4Cv7ttS6tlYaDELDoaPmWtEefRlqsgsLdYCwoS6bDVVZVY5Fp68Qmf2xs4IW4MWKtp
0IKEimp9Lyf9hsYB3ex42tYFkCoWYz3sKnIOjYZ9Sa+vWzr08C1gFwd9Q4HdNyf8Kf53mDFiG3B8
x9LbatJPtz7zpZVuauuugnxHc2Q72P6F9FeuWRaHAWZPWDXywSh8616kxZ5gCUGcsfEQMYvaAZXA
sdYS7GlLY5sTJqkY7B8M1ztrjumv9MF4MugQ2kJNWOZ0DctwbxxMy/2IS9qOYz1HRGQ2w8NELgpD
sWtpJ4CyHRyirMyX6LuSo6dHz8bUhCtgFx8NsXfbkJUml/AzxpoOmR+228SCq2iAvNyzEYbQl3vN
Hh2IzlLyniKpwA6Zaxtm7+CCSTta8B2W8Ui/xYidsOs2llOXfii7Mm6MTq377NPX7eQ59dO7KLU+
7VSu2zLTaMYS4FD76wSldxf29ymHAoratsbDOO9+tZXvyO+2bl+0CtBVJPON7+BeSgvT3lZcl/Wy
/pZBRmHqOWBj2vKmb02ulOrQF+W0VlWwZ51iN5WHL30MGjyxkPZlnr8d5h3nd+S2+UVE0VtZcF3O
aFdHBELN9rwDISPFznLFAZg4M5WK2rov4NvUawJHYHYF07vFZngguV2WcbLWC6YYUfvqm+RoeUn7
1gDJW/q08JZUyH/6ugTW3uTAj8BOrbyIpl1FdMWy68dk7TibTON4nfquQXTbsHLVvFgzB0YQRTWv
P2YM4RxLFhunEBPdYf1Fp7pfOUo96gEJFtXcJhZFVK66on3MIgz0bSNHek4wsu2wGxcOixPxFf5h
tHOdUNPwCbNzBlpAoJ01LbWsJy3fwE2LkXSGFe7z8aNusx/QBvjHfCiZtQ691JvsTcrcYYlw5TmJ
KAH7KX/uej43YXXTKnWKi9IrerzmNIDb7x91XNk70kKM1YgjHVOo39gJPml/D3R84I2CP/PmmGp9
zki9fkc/BbHm//82k937/824vt55nB/h92FKSqGlJKMwJ74GK/D1Ea9/U1byf8Kx6eO74/L3Gf2k
5FfXn8kH4FfXO/zHt7+P//c3NouNCcv5f1/uP6/i74v8+4xc72Bf/ectAVmrK6cSXXqUNUlKv+//
7wu5PptJUHG2+33iUksoIa5/WiVyTiefn/zvg1+//X2U63e6M5CTrThI9556D6ToDi60nj1hkea+
nQOwDRf7+/U7H+3D3+9+b3OnCT/u788xIiu6av/7l9fvCG8DYfK/tzVYtgY/xoMx3/73Ea6//Xvn
3+f6vd8/D2Nrs6yH4PelIemjgx8zDOqG4Ob3hVQm7Jbl9bH+49ui4VglzpnnvT44sNFgYw72U5L1
bM1Voo9wLvUbzsL8cP0Sj1PO/IEv/9z2++P1u7x1Tk6Se5t/br/e/3rb9UF+f5yoQtn7wPu//vb3
F79P9nvb9U9SGll04OeX9s9jXW/752GuP3ptBZepscMlHZDt7+P9fbvXn68PlXdlPC3/eZi/f/Tf
HvZ6n2TyDh6g860sZHtocsoyQ2Bsvv7o+PgH7fnLPz/qcFExcP+/v+51AplhhXhzx0WHi3C90++X
f27ToX8trEHYQNP+5xn+eZrf+/7zVP/t7wwPlg+qzv95LPSF1QHyyfXm6x1Eid/27zv7fYD/+P0/
T3L98d9fa15W7sYYjMd/+wh+H/b3dfzXh7n+4T9/c70tREFGZoH1p4s6yE8qREZoMEJb5H3L6MPI
rLq9Ddo+2vxdLnrrWbMJI5rOoVmCYGKdKGjhHcKYECZBjl/IFZzuQ7Y2kwRwIl7WjbS0+SKWrDnh
PlpcB1umv/VxRIZ0tOfv6NbVgi22LNcKfvOW9wyJnNaZ7kK+9Wt9583cJ4j8VRfRcgRasXDIN18M
Deq/TkK09tVNYxTAu7lw+B01c5ONt2Opvsk7XiUhegIrbtl7MIelB1jNcl2QUi7wMlKzfaCF+reX
Do9G6SWbsEIUkQ0F4qLaXoyGH63NjCopSM5ZgTO5jnSAT1MZniQqqHMwz2EKsgn7MbtkpJSgAKrs
FVQ6BAGUwkzRgW8lrX9XVh3AFzhWTj/pd8KV5m7qeWWS7ergvFCasLVpE/yGDYWO6TbBJmrnSowZ
uMrY6vOZrgr2Kuz0boQJFIWZj7b2NXDGcz8GUwtC/+nJEuk+L8szKl0SbxrxVvXVgfTPdEMBFa1t
ru1UKKcwYCIVh7Td2LEXqybfj2F3oivBHgO05kKDRrsKyEbQLaYAfiuiTV/x2dmttYM6Ej4GzBBx
8/ekjbjwdtiYN+54k6jhp3H4YMC9vzFTZzyqPFJ4k3gZAXi6EiyMEnACszMcnXqI6Clm31KHL5X6
iX0KSF2nIhgm293608KBUrNrTcbfWu1uIyH5pAmEWJRND+Zj6J+pJYcNEF2iKNrm24lus4ChPbpA
7itpJW8tbRzvTQ0GZtdrVOaAevBhvzfKC9eM77NdScYuQoSwBhNk9Fsx+6TRaKxNEj2WAbrGHezu
IfLw6za86GFC8xlgBQD5wD+63FhEaiyZQZLGF7gwyFLOpdZkZx9qPy0ks1U9nOcjyIxle07D6Q8j
bMrkhvFAJd5bzfEvhdl9VdB2lyan3xIZoFoMI1K5MIQvJXS84z7uGsYU/arGGyIastNS5FuWSLTt
lOjonduRoUjGbBHly4sfJYj5QVShWSP7MjN4wTyXREm2ylug/t2gRqATNjo6bZMF5CaNRruYKvez
THNCG/TgY1TaBtKxtuwN6jLDOtNPCI9hjpXLC7/BAxGxiAV+bQzTq1eN2EvFztD+OB6EZTOyor1l
6Bkwc/1uan0XYg6wqlA9joaLP807dS7Vd6HReU1UDTo8+UrArW2misKYxmO50dzncK6g7ZiE8zrN
u5VQOb0QrTjB+HGXxE3QFDcMGCN0JzKmr53+YVeCsmd01LqrH5qkIoq2J/qITqX0yjejVRdmaDBS
rXaTtuq5IGRoKUBiL2ufcEL08Ow3jAFiBrZw5FOMO2In3IEE1KmTjXsZi2cNXqzAtpam7JGarNKh
oZUHyzUAkhjdzrAQXIJoegk89eEHVc3UuPiOp1eYHT0ytfBLj+BwNOYT5vsnhfvgmEctdIajZ2x0
qbyPlnztFe2qYUSMFxcU5NI3f/IUPbUu3+LevqDLfFGpdwKfBE3U6M+Wjv6unUS8Vkha2hLsBPoQ
WlPwz8JQEkGah7vxU4JV8tPHJO/eDdICYKiPtyLWwP/gGZR0EjFJsHYLBmHg5hFJQWBDC7MKOCZI
ie9Qx8Ufig9pUZcIYbBZ7GHBhwtsWjih2SOSw5bCmDuFDXHjgFMz279DjdKuex9q9DxChi29snKg
FjnkAzR4r33QQYydcb1NTTuiabKX0obyahPMkQ5JtAoS8Cey1mnIDEzEUNmvGy19lrEJ5mxuTr8o
ydSXFEqslAgiIvO70BLioM2vprLoctRz7DCZ952T4ZjpKNcyP1lGBkIaN2WqFY7Bq4FKgRSejGW8
eNDj6lI15ITn46nsaHQ2NKzMnhccmuQpYr3TW7NeD5qkr6mXN8ytFlEBsdhyAvatwbAvDC4KkMAT
WW7Qi9AebfH2x+TSMlV3GgfzUFpcYOr+ZJazryr50cDwLQZxC5KQZFw93YWGUy0Cv21XHVyCjXT7
Q8tkPZAA0CuuuqCMY3TtJAespMbsBnHfiL4hH1a+pX25FQM+Xw1bK7KYDPRolBwJ4a5+FMa0ddpM
gAgyt/bUQ5bOn/JB3wgjRYgeIg8ZKzJhwckVWvHq6ZDT1TII3YVdVvdogB+JRiPXt01Xom4ew3r6
Kgb5YhboamgNZ7LayIDsPxfUDA1Xo0HKakh5BnK0dIuGSWrBUEYK8gp8FCqR3AL4xF2CUu2Nqf27
F6SPsuxOgySZSe8RuJIFJNK3ZOCYiOGqmh21gaWInEJENOJzA6Jmr5LSvI20mpBYzs8EOW26Y9eN
+hD4yyYCkOryCpecm++APN6DhpmgkyIJdQvaBBET3yz56p3oyaqGN1VNf2KGtCqwtpOKoJ9kj8xX
mciRH1riKu0ijel4YvDFCh/EhCClIIR6nRjEjmQYXoUXfDTkhAUdthy6m+vczZB+tM6fBoLEirgu
aEzEAi5zwfhJR26hiX5R5TrJNrNHqM3vkkBnl4QwAhSLtx2kt3/LGnK6K8aaxcCYHpNasNRG8JMh
+RBYV49V2rFf9hG0C8fczTrqCsjTonSSY2t/6RnGI71/JTu62+vlS1SS7quP6bNXa0dWvoeoJgOt
6xw++uBigC0ubHPbxv1uKPxNM+ekbYjtsVkkkEpEWK4WPWPC93BkMNg55SVyZ/UCGZ/wOSUh1CR4
FQ9pZ6FmMHNMKpy94OD/pOlwKJLeJvigfkEVcjK99rYDgOh0/V3ZBu8EgDIG8WhDxX365nge+gPM
nstmoqllCXrDE8dGInS5YBF7qUhcpqIZ1q6lnzglt6Ibp72HM7nILngDUNtgBsIzw+nSvciWttyU
QmRpguImjWmQ4PLh04REsbBgDRcy/VPOxhWQfD3S6+4pohG/q0OmKgh6HFwLeAzQneeBOiLdChdo
GN+xwaxYcs2NzGbmkjpbtXduizJZVT5a+jTC88Vo3dLQFWChzhLUqW4Aa8yabJr8Fh+yw8foAONg
QTeyVWc63qLBw06fhclq9oCempQoYlo2aKgXNhHr961at75sH7nAUUneed+QXLqTAQyf4Dt75/rt
oyZGdnNe947mF44W+ZRG373XxDIEymWqEY38FskcGMZ1zVQkLSD+Ipvn5KEIq9AEVgHjM2Z9CFKz
ZJdNyt27U/riUNSXXME7VaIDpzYee07PQnExjE4CP5YK+pvBizlcquge2hy0QuBK6BjIYsY7EUTF
jwMwfYGAFdeZ9eQ37gXByScZqCe8ncBKDUxCfuRuGPeeu6AinYkEPJpsygsulCAkU9tnM0qeqbWf
XWmVSzsw0EebwxddKYYtrhourselBr5q4nYfAbia2JF3WhDTHpcV0u2KswOQdE3v1obnRDGeJgv4
Jc5SpmITB9EPEWyiPdqFUS+Yu5MdMfRPNnhRw7QHCiuNaysBV0tJ0Ec/MOwF3m/RG2fm+klLjAiH
hK1NNTHFnEK1RZdrNcy3DTd/QkH0yU65WtpJhezVYOLvcNBoP6ZvfkRFsvcl08EobI+luGSlDiNq
ztNKMwrRyQ4Q3IG+9zDlxJN9rjvvEVbUH0Y7lidOkFjXM757xCkNQb5ctyq4JTBYICKp3oY6PnT5
dD9ZNGdU+V4BycZ2g2hML8KnUiAZHUoQ7z0C2koPqDsx5aOVxQDuouUg4d5HnMJ4ZdopOS4iyMVx
R6wJwKGlAOi0Edb4aOqYl2LOwJBPOBFRMEvO/tgISlZp6yzYI4aGRAkyvE8D+abNU+pwlhKJXq0z
g89J9OISDNl5xMo8b5JMyrHm3CT2iwZjQGAjQ66qXs3mqBkbCXV/wVzrQRRiowTbMRYpkH+6iw90
fHZn727vr0sYXkapWUcrbN5UaH2aUhs3vqkedAjIY2uQbBGk6TKqqQhtj6O/0EZvTWECWz8k+Yga
v42Q9BWJ9WMxrljIofvDUPu6bi6iCoDUaOp3Eer6RVg5q8Rjdq8RmwyIzPywXfdPxHwJq2Cxt8x+
p0bTY/Jg3Fe2h3TK8BAVW1jnksKe7wAm3SZpwRQA8UlWtAkyNBBFOoZyqQNiyLMeEh7EHa+xUe1r
vz1qCBRJCRPYpsonIMTnUJcHVVdEEFE/9y2QKszDFSyi2fIXrxZFM11oBbyW4ntEklRmE4lBBWIy
q+nunLx/c5r+K8ra3cRQW5rGO/pOewWfKCF9rVr4Q42tb+oZCHDwlOJBJc5dxzB0McbZWeFY0phR
LorYe4tt9Cfonx799r4TOoNQtu4LUmBSRn0+xND8nNriJAwmn0QcruUEk6zWnZuSXYcCLLEKmQp4
on8ylfake10OfHi8x+GmwNQ4d5nvMQiP/T1brVfXu3fptSMyyRySLmfDQhtTYFNgSgdfUmwWq7G3
5zDrhaq7beuE6IdwPadPFQ7Qgx77O47JZV2G1nqIyYhBbsefmlG+hspL5/nQBJgujQafX0A6ndfh
PYWh2Vf6q5amB7fuzK0/jNuCgKJCpZheKqdDUtV+hVWzGqFkUV/gCafA6MFMUVWy++pv9GRPJW3v
tVl5oiIPhYySPI1cU+9DFbe817yy0OC58ffohK9hG67HEUOyRkjCMvZMRFfjSyGidO2b2xQMySJX
UH4aXC0yZrQnutckZ8LuM+1c+TH/NY+kZy4IPW5HAwuns+PP4ll8JZOnYeDqbRcIWsuekkPJdum5
JO0wBCBa2PEOovgufSdYkI56aYNwYxHAhel1OJaJ+Tmnkfth3LFpQ49ctV9RPz4lqNg2WuF5i4oz
fu1pkNAtj1Op75tLPm68FLfqGAVoPaEu+wmhGFrhB8vKX4tUEdKKyW6V+vRCoui78NOT7qBpYgtm
s623r2DcXUgI8ExsAg9cmN+9hakjfTKYXW8Rvr07qFmcaaB/4mX7xCq/ifi0N06RfscpVt9e9ZvK
DC9TgFC14suymef3+nRTh97OuR24mnIqXnAqf0SmvzFt9QOS5eJ7+Lwi1ijDqdeZcp49YziSd4iS
o2IXX1j1jaoFujKmfw7Tq8Qzt9rcCg/L8ZTaertOI4J9IgSMkmHzoiz7Z85R1CBGicilF3JdB+OW
+xHm0c1Q23BvpPoTHlRtFTH9exYE+KEv9u/a8NsbXirXekE/8+hkxIh0UFdsdBYEVvjRAlEHiiS0
lA67BQpezk00u0W1rWq5sd50aeL/sJ6HrINFH5FHwYdHU9C601IIh62wXhXcDyPo1YosXiSSqRec
sBA8BpPcGbPuTQRhQylMmBOCEZDZs0kRf1dnZfThcD0q8xYY5l35h4XXDxDzVdZpCNVdKtipyRpe
a9xXSAj017BuTBjyxcVO+8cBncIGOtxt7KiT5aEjc5nJCsawKzaBpx6b9zBaD8YHUuoPB+dyo3Ng
JvazE8oHk6gI/Pnn0Ju2STunN4yHpuZsCbBOu8OusfTXrrU/NQdJCO9rj6lqgxuXZgwx0SBEI2uh
m2pfdZekkueGBcAT5B/VrfHmz5tXknVOU41WwyhOiQl/XVPNV1kNs1bgOe3I0qVDCq0PoI5O2CkB
RRwtVDFdXni7ScdNZTNBLvz2MxfqrgxhhLqxzZ6me3BScURk0SwZUlBTIbV3mVjywjRtRYrHHwoA
g6HMHNwSF19hFhI/nhxqvMV6Yn+Hbk2fihDFlUiNYDMQ/jeWl0Qmw7Ku0n2pBvwkermuiHtOjOZQ
g8qqCetZxwn+27i1PkM/v6sje81LOHbhDeGEl2bqT7kG/SaBO05Y143fW/d+q+HO8H+mXHs0Z88a
jp1HLXlXaBzsyVxqgU4mYW+i7czKldUaX07X7k0veoCIE+yLPPluCbXmg0rfR0O9EH7JEmbhNG4K
3nPUX0iIPBdx9ICFgsBU+aHPMmengCVbju9dGfRzile81DIvWYZTIZaT6SBv7q6dymE7sGSurJHW
rB6ZwGaJNtbCdw9L0DxTPWWEH6GCvs/cXiwcXXsjg+WkVx408vxssoQDRdm2RYHEgGj4HsEiCY2v
UVqL5U9ll1+2lX76ZelTwBd3mVYtkLCxuEjcMT7mD1kdp7xf+9heJR29NDHKo5VmD4ghF7mDhiRH
/TL2WJhCw3+JY1Sxdgf5ZeqdYzQJizE1YnqtCLayyokEWLbTEC8cUKWbiSiBtMg/pKjekY7fqMx3
1xHHKWfIC24HApe7lZcXBIy7pHjX8dLpgeg6Wr604umi+fmBRMppW9nW2u4g/XDJ09Z2unRNzi5U
lGpnKxTms556cLHYzW+qtLz7waF5A6aJXTkVHUdxfrbSZwgyJG8Wt3XYvoYK7et8CE4jHOmc8mgT
SA4UevkX7H4gJqdX32kvdG5v/MYHUembPauTsbbj8gjL+aENzbdskIKNXkhZ25db15vWoWi5MObR
A+oFrsM6TRmax+WO3dhDO2avZRt/sft97N223Tv4QaycxFIIAq92eapL/43ygDThkBLFp1F/0lyx
rtFRLRHbJ6CYzF2tgULW49GiZKiCUzZqp8IptQt7zZcho7c7dc6GnNh8hdKiZ0+PEAdDDZ1xkSa7
vD4TJ86AgAeAYaV9se8lS049iohM4GHSLiW78n0w54vjFjuoqGfTqAFmHBsi5mJE9+Vob8cZhKyl
aJmrqQqYRDhs1NxQ32a+sR1Hr9rbmoscf/TcJQ4wYKhjg6YGMsf2+uPf2/xsF3NeMr4h3TdK0AKX
JteqlixHJyu2aeiugnx4dUV0ZvDTbaSDp6ryRgD5WYLjwHmX9JFJXAY2YHXajvezmQwK1U74dPoM
4uQb+TyldbNVVOh1zzVM1TQgo/aBQLePrgUBRYYfbg+t3wtDeXBZfxwHhPeYMhqq6BtPTaWQS6Ii
aPCmaB2k9sKitJe98Qc3MCcNFXbm+59krIDNkbTQoSrBqiWbUEeCVUuWJbc64ByZm+caok135/jO
V+iZmF8gEY8swn7n760pOumCjlXrmS8eCGWkCHiEz9X8dNE8gbGkQU5l+N577rMrIGK4+U7gv1mq
MT5NurzPypsyBsOAsuYhD3C4Y2Ta16Wgpenc4GFc1I77XQ+2w8UQkped3sXz6MDTMtqGQ30UetDj
grA4I7x8XHd6e+gUuscqqIYFvNkVxXXPaW3tcyX+eLrN7g1+Cjpx2Op0QqXfLQynbDiyLGdhjhjv
QEjd1LF6HbKGcmiIsTVa2U8fTc25TdptQHtbt9kpW4HHBXYEwoKrau2F+ms0Omcv+EEFFR/1evYi
sOEsIzdneYwfsv7Zt7ClKJc9Whggjy2wfg9tgUq4QJlBZOMCEB8h8wQLx5FuvCQkHblJC6QuocUC
DcreGtFREJW1kEpc2GM/Sj17aTI3XWs1BgNlgKAIAKBnrkkAFeqUGEUm/8SATbu+E3QOaVKh06Tt
ifF3SpmVYGkuteowafIy2EmyRRnEvcyjxSxso7vyY8KQCG99jslguKIC7tXMjLeWAJhCI2fXzVN3
mUhprP1JPRopodG6BetSQfpZEKIM+eKbQNfbGhD4Lh1nd1GKZ8QU+zZrYXcGDKaaieaT4xCSRpOP
q02hYTalY5YSLxrEai6gzTdb4n+lWxls+ev6Vs/QLPUm8rZ59OS/V3RYMC5pzS5sTxgHMA1iqAxI
4OkoRu7gUVZA5mh2drrmbdVFaTOCJuvKtZfbNTU/Yw+penffVXT8oqnrmZdxwHhWkMDgqFeI54Df
1Ul3V2UMgRq74V/TF0f68ufAhqvQ0bcZUuTIPW1NaqlyHyssNOymtmElwA50kX5uGbvjKGURc0wH
j010zoV+45XC2gq9qzZqJDGpijFoJOTfkEW4mAIuDkEgmmNPvz1xsTTEyfAsc3ygevvE1Iz/P9mA
NAQyuj0N8XIFbXX2rcyW0RfWltrkukVMRJVHJ7jKDgnrM73eGrRjzVEMAwxYYIvckw3Eq+fl69ye
68+iJUdD7e2ElTSNiudcTtYOz1nMElaMB9HMMyGyLRadkeHbckg+aUVqL4qOtpoIOSy0nuh65o1Z
y4nGNkvaz1mKbcwxoHC7YpmbUCLsvsQ3yynalO58St6kRI3iP+EUttLaXgpBEjAf8Al/7Usr+Wx9
o5VQ9hI0NJz2q2x4riXvuLJ5SjPBYDYEkmWNkQzk7RciEyEAY/h2aUoeg+JOp4XCEcWgm/8KFNIG
yiNIhLXPcxvluLEqllBjrrIcZj1rCfJ5GQdqJ9i4L3QtIzm2E/mWYbEV2vnGQ4YZhornqz50Kdr7
zPTXKh5fwDGcSuUoqAlxgZ4Sa0U+MiKaAAgM0cQfaT8i0/gEbBDplgRITLQ9sXATjUOPoGQAFrTN
ZfkNeJqPaIxv1ezUdX33GUi7u8OnpNZBVZaLFg0qrPpq1+XHOudItn1cU5xIkFkIZh3n1MshN/eO
ibOTssLmmBOl8T0ERGaZP4oYvS6v7rwyXtt2dTs1Uj80Ecbyxv9Au8e9hSkxdD/6kKVWQ8mSmVLx
SK1Xl54Zs8Q/FYdq3YTam1cLF6lCrS9Z75AUCM1Zp5P7FSaCmQ5jryXKWGqNiVqEMIiAfe3WLFgr
s2FMVly297HljweJFWcRsfUReUcxGxQD8SLaNi2jh1ZL9U3t3ppCozDUx2c1AKhqdLrCQ/3UKiYi
ssd3F+RkDPceeJ0hnXj1wTls2rdUMiKzfkwV3cLUHdkEc1VUangRJtuBDr/aIvRIMYsJqLFJ+i1w
JcxJ6hW1St+g5y3UG/AINN3+OenIoxbdd+/S0C9jWvAq0B5bmgKFmXoLsuAkzQ/rSREgyFWuzdZo
QT6IlYA85IyQwyKxJ0DwThMlEBobuo0zEUJcePSvDcWeD2oczf8y/6NDtW+VTsUi+53B2rNN8gLW
Z/qJo9znvphLNJedsenU97yjmKMKX1Fd2uk2tMB4TtUq0eJdpsMWqn3rtmq8+FCgS15aFXykOR+o
9I4cR/nSqPDahG3fX8gksUSNkGUAnRV2H+NY3HCFjamCrQWmkggmao4OZA4RK5oTzjK6/l5c3upT
+R03aEHaMH4wyS1ahhWt15B8Mr6jcYKBrrvJ5TLKtC967f27FuyYviJj18RFgT5/nIb8CwK2cXEE
W6O6IWQHZ05s6NM2gGp3Q2hcc2PTfcs0zzlcb8Kn8qVsOg9lInm3jfsIuGDYZQjEFwkSCBpECYEy
HmTBWo2rsmId9ksidQli4zjQX5oyBEFtms4ysHauxDMmJu8liEKgMjU97YK0j3X9f9g7j93IsXVL
v8rFmfOA3DSbbOBOwltFhBQyqQkhl/Rm05NPfz/qHvRBdw8aPe+JkFWqykxFBLdZ/1rf8rnIZD0l
QPGiGgq1p/j83sly2goCSOsOmNKQUMjBIkfCuoIUz8NDitglotS4ZH8NJnEc4VhjHVz23LxoBjWr
un3oSveR3jNa2yfyqqVRPTReUy6SCCQl/z8GeK1hvKH6+FL5IyI/MiOJws++NWCSSsbycWu8mI6S
uDveS5X723AgYF2ALqvkJWMitiLCjp0Y57xfapuOEauRUvZUAC2LCW35Tkc0vKA2qB02GXTuLvIf
gJKdA4e7CtcyfLAlvFiNCrbCwA/tlRRBRcMPSy4wNuleDRPSdJsgwziQOEbmnxb7Ej0K3ATIZvrd
NfZJjUc2jeZNngUbLQX/pgz3r7Q7sofNy9DgNLMqjhtyxGFbj6zP5vRtDe6uMqGzxn+lwwd0ytIv
NUDS0GXD2U/D9Z+PwbE3y+cqwUzR8OES9X1I6qNX4fAhp7nGZ/5sJHANpGd9WV1FTt40QMt5wlz6
Qp5EUC5S5i/rLnD2HpafQxkPz8ZEhC8oNabtBS+AtL7hBmzbUFuSFEk3g+/Gqz5O7xAimJtKkvzY
yLHTjRd6GyoUCf9PeMWBwqqy9Ptp3YpmpXU037YJ3Y15ux87/1LWDIglWkRiDFh1JL8nMajXLLd/
qokCS/AGnFIp3giPBJLh+juOhiGo3iQWOa1kPp0xR7k4cUikO6kJbHbmTtnN3oCY1GbDkzZOxrnF
CyRKm20g2sGlsDm8mz8iMcEZw4rQaL5B50rYDHjd6FHPFKYnqoSODbM0NLcPYTXNCf8nqz3lr1rT
eKsajrJnhXxaoltawOULWOuLaltbxt7pUrZyAMnr1CjfU4e+Jn8griS0n8BuPyhc/GwgKvPpF3TY
8b5YUb8kB5VsnKkGV4sIGcfZWtNiJmgmeT5RgASxSLGhMDCxtee2ezzLGJ9YYQ9xEz/z/j/Kz4q8
5IoqBf48F9Gfvlxyh1yr7OBnqIfHWsifMm1e3bF+YgoBhZQ2DV70hrkz6TIa2blyGLN7hzmqRuba
scAb6aHnLtpsUlz5dabO0jePpTI+Db8Hs5TjE5unWXkTYHxJXWBhebnvBufYVYfRHLeSJyjHvZex
cPuO9ma20d9KkMSGZT1sC0DNtAL7YfWTy/rVKwPU6Ly4KGtj+OycrOn0V3m7zOrOA0AJsrM9w5N1
60ZY6nSr3AQcVBUFy2t7jrmw+HxL8cNA012Hk3cesKStcsP6SrPgRlg4PMAQOgz29BsoP5cAwji4
ZycHUGCSq2xLjZq+xjZnc7qA2Jg7W6MfglPdlGoT1OqRHNiaVhEe/8Q6VFxKg0ZpBOVBD2Sealjh
CZLFPyHENUILzd7MKR/3wSlaDirOXE2BWTpYa2NPBCL0jigby6GmatK1I2M9yPweltXVbKlPBurA
XyNa9eRoVy5q+bJC83MA5i4U4/JlNMLQk2Zyih11C2DdLsRQMrEaGGIMWYxYlW5VowEoKS/NpBtQ
m6mnI5u4Ipa4zWkQL3JQHy2acJRD3mmoD3TprYvgVy/9UOVrvWwOgUt9RaDjcMdxZABgXMOveY24
LKYDeZeu5gjQBHDgOPQDgPgOGOipGLCCF2jRShvFh9Ooi6U3u4zGs3VjcN5NG9IhnKu1ZZ4WsLb7
axOYn6V1DExWzSHqJeOwvx4eh8KyIVZ23g/lax+IX5ZyX5igbIc8YFaSHE0upWHAMWIIxEXGwyXs
sVT3LW4PY18GKcVMyANO5lwHQRgOearalko/wJUBbVaJ13qAd6MQTO0MzEpDR4mXOw/5ZD75Zvxo
saZsXNluaQPYeqVx8NnJLdrC2oIBmQMyKY5RI4nAxUQkhKIAFBsl/+QGHHZKfDE1PGO9oXO1AFXd
GRvZzK2CiI1ePmAB0NKTNVTfftx9JzWzinhaGOoxVW3LQzMShSne8N1/R4P903bF2od0buppudW1
gXnZCMhQcWt3wk8kWQb2BMgQz7SLWUz30JYUCw07XZh7QplqpTXiFPXajJfFo9OyIdo1WdvTX7zU
a6WXbBg0a3SetbEVO6zef2JZv6bJp2XOgINkj6h7IxImeP+K17lptgJ9QNTJeKZxBjeS9ydssbYz
6TxpYBIWGO1ocMmGk525T2StELgz91mvulPrF5dflP//bz34v7UeOJRg/L5UX8P/CH6K1Ufz8R8/
eRM148NH9vOf/3j9qZv/eImqgGf4439pP/jv//Nf7QdS/lMKmwYsD33DMzDB/M/2A1f807FNy/As
D5Al/wHfyrEPhv/5D0unF0E3dOlKDwCII2nNqrnp8i1T/pPmVEfXOZbolvAc7x//D+0Hwv4/SmBc
05GGa9lSGgbKnPG/dZOQpuw5pJCYZgOEUi2Kn6xj1Cpm9iMxXY5ASALpXFTE0/PRIKrsUV0TYEwP
HaOfOWzf0kidB6hEU7zM88TnRphpIFWwgjvygxvFpSUBty6cwcfmEzBjxwi1TeOQi37gnyPnWI4T
cH6dxNvoLSlqBWQrqmTN+ea1R0G3wcC2DMfaaee2JdGooNwBr4UpUCQKl6a37hpzNSmm7u6A9d0i
8taNXLsELdJyrpOm9W8TzwXTBk3T3Vw53cMnnmY8VRCqC7IKXhIP3YXxBnzzRT8XV3tzhXVOl7VW
UGptzfXW5EvpbIxWJtnhDYLlOdXN6cpURVtno4MFuib3VjcxLWZjQm9rU3rrwQTyZhthtrVcRk1F
AP4TxRf0lxiekrmK22a0DnFiMebEzkX7UY2pxemlGS8xob5VOld6l5S3tVR8Qy09V/1AE3IktZWj
EgnQnqEDh2KuXqgNvE/4zwh6bqAd0R5JgVY4jcPd7FzGKPWyLsgn4ljLVsKuz6QKFsYuK8W9nOvJ
dXrKDfrKx6Z+ccL+ZlssXdj1lMOxpQJjhHmhoJcMbEvkjSxvkB2BcEPxPHet96xLCCPk8Do60hYJ
nbJNMhL5a9z9/F0zhYXS0LXOXfq9n8vX7bmGvZkL2XWa2ZuomnVUTIXYMY/mQDVeNBe5A2wGCugc
+oAhIfTMQ1DY6dHVuzOO9beoqBO6G4S7EoMBe4eitFwxJIwEJcOcsWn1RCzYQpJiS3HtdgXApdnG
FiWgXZgsMrA264IP+KKxM/DmSgL2oX/ibTKZJOYcVmXFBy4oVsqFxFPiAVyC8lgWdOxtOf7ANBq+
CFLcdZGVM7sTYwfhBFHhQvV187E0xCnx7RtX+EuRgClS/bsVpHKebLypMqwuVQrYO5r6nWYSjUha
/AfRgOrBkXqtYQ2LKsNZDBBcTrVNFgKeHMcNY8tBeOKVVIe6+x1Ie1vq3QEbAqci4Kdxpwj8dda2
ryJNqT/wi3iNqX7FSsBjNpRLnSJPUCb+ya9oKBaAtaSqLgxEzz45YKPuYGdZJmeFjO6CTAJmiMKn
ZAbsjpPXkaozFhwQHxorU2cJMK5rmv45vCN8PDKiZloz2xtyRK5y+o6bDDwjw3/bVQ8k5zdervMs
WnW2bdMKp1WHv3Gcqn5duE341ttXHx/NjuYSjVEXFWSNL3dhh3KYvMUx/pyU4qe+XHVSRGvTsB9k
Bd07CjCOj6+5MfyMWifJldsPyhn26EfkMfBEU486bqbEKEDAdKTNw5RIpc0IwWVQW7XaKu5xjKce
Red+cGOp3gBrvtUdPAyifRWBTz54DzKnusVMsJ2IkjuztCQ32wkKTAAbeOnZwH7wxuz0+sMb6Xcx
6o9haKl61OVqDPQPfZrfoGAKlwZkbem3W9nRkVbFdUCBPcNFzGRfrdAp7wMGuU2raa+EJ05p32EP
MX2a0zz/OczAa6dPWUhbOqDUj7EF4V+YYUCOC8tOVYQ/ZamvDa83ObgxlUlNeTEDvzsMYf8iGdEc
QuuFwk2mOVA4Z606SkL31mFyS8ouo/t7wpjvQSDEfI8+FYY2J97mlLn2jxP/jTTnJZ0Ysmej16zs
RPxQWrvoMx0x2uGEpdk6ToeMPFP9FURm/0BxSQJjTce5n8EPoR0AcMynSysldSTASj2TBasxGX66
1cotWZlUMW2HouN4SV75xo1BttW50RDjy6jk3a2ibOvb9KA32BM7bF0LsMOnRCJTJiZIBmiDoQeW
LLSe8evFCKylWtXxfpzSiAJH/AFFKtam1lAObFA6RwQGiBQSoinbs8qCZyDGTK8uOFC2qJQo0HFO
kzS7pF/54pZ5OkY6oNeqzHoYdFq3MmwUT3tVax79sLCxMWTQ8EXIdq2SjEQGOCB3zJ8wwY5LLBox
WRHv3fFkt8v+emnzFrsz/DNVt3osh73BSJLpgZuMl1THVOE4rHAsL03Z0jI9D7Qa013RHI9lK6i2
plNmFMeqEDRRcFQwjWj88ZhBmXx2ohf2ArgriZ5sqVExHrDb7ZEsFNcgdTWT2qXbA9WULnKHsgMw
tSR3nZCB+SRxXDd5CSmlKU6RU57rXW46NGyiA8eh0yGp4SsrOp0JmvcU1Zp5KDp8l1qr8yXts70W
O7uQe5EdyzXArKdJqmfb8u6Uw5IAS17BhrnMsPtXj2npwZgR+mU7DzrVAPfDpJ5XQy01vT0Vkngc
a7ovTeqZtfoAVuwCPK27Je6x5N5sKlk9eP0If2ByAWxK/rtq8mh49G7ci8ab36oKeDMKNY2bC2Cs
7oZH7b2s+se2GbV9HfD595DsKdzhtq5kv6Pst1lOo3kg5iQ4pHGNLaBGAW4oEiLZuQcFp0c2Bz9e
2Fa7UUPxo9rRWToKUJ0RZRiKKQuM7J5+zB6nWjKS/69DBujmvWrpYsII+hhwAInSmMpTD2DZzDvz
WlwNeqbv/ZEZVAW40mQ7ihC+Vp3ObNVwurMEeiIieoQGd4W8wo0s2NkMwi86qOcwEsG7krLeRIaW
7PSOuFwxEXIpfHLNmXgP/WjbTx4bPNczrx5enQpvqlDZ3Ujkq41ox2+8dAgV6hBgSyNcqyYXO8dr
CAYF80XXAHsyRB+2NvVvlR58UVKcbyvckaYwj47qsam7vGK6ZiJeCu+5w/YoI9c5oWGS3QgoJnDm
8HpgC4Y5nLsISX1AM2y4C5EIUAE9BapwlprWPWZjg2mnm1bE/gKSd8zNJ7UfA68B1sDlcGI4ohiw
LaaYlatGVcSXwiRaooKfyXLUixbXU/kJft+E3AI2RjoMdaMhPkxjs8+i8BYZpX1MSvuj7KJqDXDr
FuEljajWcabgDUmbFVG9O5V2T+KGfEnooy0GmKN8mF00EITn2kqYdKfTLcWmDj87tm++a/zNMuam
Ftw4jg8MpTk+zQP5eI9Ot07deFhRG8Vd2NtUIt5I3uc9p5X05FJmbeesdVHvV5uMLMu6qYnCuYFd
LKOkGzdqzkRVFblH6u8m+RknZb8Yeq6yQApTTH8akMFlJzD9akL/rAPxbonC2ddadEnZRY9G5tHB
jhNtQSeWzhKd9xNE3DF/9JWCqVEXC7uNH5nPqCK8UTKegSSGKRymFthkb+aSTUCjyiK7y57RTm3d
RhpBVsxLl6PSzU0FBqqgn/OBMualDDmiey77WF/OcJN5cY8ttaXDDIvOo60DmBiK6iZN++RmNKQk
CONFN7S7VHPYXnwyopZW1+yyE1LO0AHCckoAVvVU/SFK+sqRl7NdzWDa7Ej9oMZc23wkR2RoVIYw
AWY2qu64zWYjZtyejZRsX21qLk83r7fEV8A86kqr+rC1uvZ5wN3LsbxiiOtiHZ2abDx2WgyAzzQX
KO+A9KaZCBILynO1v6wxMWfyNnu3u71UCBtm+1Lp9UYjGX+aLAE00SXixs+86GdMilFWCLao14NH
Cqm2K6YvrKvSABRbaiSqAepgctZkcol9YOyck9Q7Rdc2JixQ2ZM/sa/Rmgw+UhEZ9vsXK5LbCYv+
KGl4KJqsf/PL+KtzOY0y6b3UYfcDmw450HJQrDL7SubEOtktKwpzi4EqdECujoELhm/x+SsoWd07
ffRZm91Rd/mMJjwAyCHiM0xPWkZ95ahRFRP26nW0xx+hksc6Zt7JiRWf4yBO9ZnR2jZX+HkN4nBF
XVvQ1SpGURoitR5+BglCESeR96yu9q4zsu9dqxh4WVt+cIu6UXT70mPD0ZlM478+Zqkip9ljoMjx
hEST95h1wdb2GZOg1oH9saiwSHFpPTql92gPwYfrBrzC6Goo6KnQC/J8H77W7r3KgDBmYH9CvLf6
s0iA2fsGxqyuoDjePdBfto+yOc8Fp8i2wpVTOzvHDz8943mY8JJye+uG8k9JqYXheM+WxFaJljd4
d3/0vjh9/pEda4jl60ut/CNgiDMxrYiCxmwtrp5yN8ivU8PyJ/3rBAk8D8uXCHB+qfXA5esr2aUO
BVg+2jFG2xCVUqekdRHGxIUGWH8N980A5CK/FaVTt9LCHOaYB4M+auqgREYSbbjYTngq++qK4+Ut
p90z7omHdM0h91mhNX+d2vDr8uChsDFQGwOWdNaFgVeTjyMJMlTAW6EzDFLVLiWYxqZtfya0FBfF
edKYcUYqoeHQPMdldRmldhWMumvnD0jlNZDoU8BQVNYaHdRAqminOr1VUU7Rganfw1zfge361I29
Xwh8B7F1GSrrXRXlXa/FOVD+Q5vAVieUVkpot8k7M3jOe8r+bDPvxPkXjFg4uPgI2q9BOZuRIw6M
/GVppKsEzDtYdX4IdHiOdk6cP0jRrrM6/PLs4ZZCxjP8mGufkFfbdVZm2d2jSDCfRTSY35o8wvLn
waesyL1zeWfIpwn1FBdBsoJGtZADwwzaUZellh0G6hiYgexC5FPXFq8uxg8io/5rz440v+Za796r
wtp6QXj3y3PXlx8S/mYukCQ7B7SPDbB09K64I1+CDjW87taeH5csQUtkkGeOFS+oFynHKG7PWuhf
E6fbBHEEoaWz7KfH0gmrIy7Qdj00CTGILLlC5o9oDuA8heJCH5munyK7Zi431fumY9FgBNf1E/co
KrAXLm9Tqjv7oIPX79QlF2V4NqYLcqjJMRSYzTkK9MvQogCwcQEKK7Oz02tPUSE2BB+rneZb1xyU
1IobILYe+hTXyegf82A4TYlk3cUgUhXqp2Aqw9mmW5o8QxOuxUut5KuXdd0ODPUidPppMbQ1MegY
O/+kTQ8ps+kEE7tomRPqeviBgn2LOsauKUNJ3XBPJho2yhXHuMB8YGTdbuSD454rxbEgDgWX+fDM
2fFTUouE662uOMbFPbuF0/wGYh0oToyvBq5odMxGO+bnn2VExiqzSmhAntEvjazfhF59LQMFiFQr
XuGBMXtHfvdr/bPSegp6oouCDbjwfHzBfmPfrcA9s/VdOzNGNdflVo7a3aE/uTX7F1EjwRQ1apVe
ehuNqk86zNgXi+ndIIrEuDIEPwurzC/aHZ/LjajwPZUZunufJ+dId92HKDAY5AmEcVrq8eOEBy2h
DhfMzLJQkK5SPne2UbfbsBTvVFJziC4ZWTKrGhjIx0Vq701drmNBHQQD5I/CLyFPM3aZ5AljfPGg
B1FzzyNSUDBRw7BqjimK58pm8hNMW71n3Bh1OKxlDYfDSRjJm+UxN3yikoHFvd3ov7O4BnUrEcrD
qdrhz4GSitS5zpL+BLtwntKIo7C5chTDE/6PFcctn9Bv8264Yk5RY/9Kq1VvaePenoGKgd0cxxCB
rWn9t8BycCJpoJwSfQPVql5NlWnsjKp/YIwIP8FGnIwmJkzK+Zt1PKCtVNwk7e7NaUDUFv1Tmmpk
AaqqJT0MOrD2uJX0qTQR8Cdng7Xt1qYCtncikjXAjXyR2XI7mE2yE8LndjfZO/ZUkuguw86uq7kl
cDjzaLpc9rIBU2rPoGvnUIWEIFUm15bla+goyBuZMXaPQ/tdmP2AL6So2Ll71CrzrFrL3eMf6lee
Va8BE3AuQPpvSoTKtKwf+ri6yqHYGkixi36ghQeCQGKoL9tHCoSD/k20Qi4TLnRLTqJfhDJ+MixT
0J99zFaujI9dqT9VUGF1+rJWVhtcGz24mZH24Lskm4AiZtiFCEBwy+EsCH/VcMl6JkF8LVPrK8L6
sXLj7hQVwXkyfGb6tPUJkgWrSioiWwwDl0Gi7XNx96ccSKHkN04x04zpQ6ojX+YxhPvCvLdagTgw
au+5JswVDQGk4eRcTEenbKBrZ9/kZKKVm0iHhuwAUqh1k7KtrGOuvyVu9VLUAXps4KxLjzmvRfMi
NYv1ksARIcpAHNp6HfaV963p4tmZUKScOMBSZ+OpQ1Dd+V22w/Y8t1SkMLWqIT8ETbQtA+rmpTFX
kUgOv4xAsWJTyyj2yj+lmB6bSn1hTBbACpN+vjLdmMiJg5y/BHUp4LGk9obGgKs5NMYuio2llsSc
LQpHHvqw/tevqgCOU98TqvV8TTvwoHAj5K6zsl20z98vv+UqIwaQgxgVH8Dff0mKjFY00LbLmjXz
QOdsuzERrHA+CXUIWoPo0GiTe6dypcwJbSLN0O8TlcXBmr+YQQBYlkRicRgZnqUL3KgkM92Ky0Zs
7KwxGsmEt+pQTt2up4V3S783hIUOMuvvr/qGQ41LT17JBpY64b7Fam8oCsLgDB79fual//7poeFh
Ubd8Gr8Lj7y6y43998/9/cv8/gpJfA5B8nf597/jFLoa4lLsaps3sZtrWnqPjFpfTVj0sFctkKHF
IXfEv76E9HAsmay8mgaovWEGh4UZUOLl7y8JSYPUUTOGzI387BA17D+EQ08q0vlGbdnk26KYbj1+
QIZu6hCWeEggR1vL356a3y8EbfV1L/SPf/8rYbsHTrnl9r+Lbf79jd9im3//YwwAZDXOXKd/f6Mv
GGBA4sGuVbK8Bbi2uUoWh39/8SoTZsrvP0dRs1ZkcgiY8RTA+24WmWi1rWy1A5WmzaoJKNRzM0VM
xc/ORcB5uMMaOPQI2Crzj5nM9T3OcmB0lLIaoIBWepeZq6qpcJ7SJxImMBNijg9tTYk0l5XY00Dx
ZeBN2AluWc7G34+t/pj61UOE3x6fL9r9ICbBfopVUcbBRC4KkdchBbUOO+dnElqzK/Nuz53APoHz
3mKkydZkoGjNfRIBEZCM0y0qJEwdy733PIYrQ0NVHKPseYxrWDBjv5B8KI+xZX5Fgo1lsGfw6hjf
DZ8abo2Ad2lIqjQTcRiDYd4EAInboocm7LdXclH1UZ/CtVGM1abM883kAvQvBjPe4SplV6VGdKJG
CiAL/pCpw0TitTp1AIm+y/WxJQzU/VFa9qwPAIpj9CA4ZG2f3bgnktCwS7lP/ZbrUiUJBAF8VfVW
i1u+FBziRPDJ3Te9lhpdkmAlccFACcwtKDJ5+a1Ecan1h8ASO2VyVcHkQTvrzcnsl8QAgpRU5g+W
kKeKS3WqyGGkY7qf4ZOdhh/YSuOzaYrnhIgAbj2KBtw9LLiK4QlG06Ab7vUoD3Fy70SO3mL2F7+1
Hr2qhJUdP5DKxcBWULFQcd/PR8zZfv48g1bNCVN513bvYeZd5z+2dA1GJUTJpFOCjYzib9q2FzhT
ARs745uv9HXmmxTO6dmTbclXS2OC0yHKptja85aVtZiq774y3xp+QjtGGGkg65qtqP+EIxp2IZ6q
5lTMbZQIlVhnxvp1/unwbnruGXM4loGp+ZBEqD3CMnZh87cMoURzngAoEwcuNzfg7bp9L33OPxOP
RwpGZ+uX+rNqhi1udW6JUftd9w3HK+65KODslWJf6pZ2rJu7iAls22RBWM/cvVDRNpoBI9SiLpyZ
U99H2U9iWSkTk65Y5SM2hYKCwqBit5xz6H5FX50x3kvhfTmBPR3rEg3KgKS4pNCuuWgj4RSvV5z7
yHs0WlihOGztFpne1aS9NAnL71QYOdccFbOwJzpGmWUQJ8rXWUVDZz7xI+RM9uaXjkGR+aGScd2Z
2vsDPdLhSvgMIWRrv2kOuJgGMGkbA60orDM+1kXcEfbxBZq3byD4+upcOSZ1ArwfVRHlGwzqHqGm
+myM7mtX6dBQcnOVF+afDo8ad1l+ZlXRFdKNX0mFz1RL1wHsm23Tpz3fru6OlSAgjA4HG2qIwV9t
+l6B1EQXXkSxfTIQ63aOLPRD2sSfI5YcQ9S3yKn/0lFD7oSemjHDoR/YWr/Em5kuEwYROu/iyhwC
ir7M96l0eXuI2CjLO02eeoQ09k3dcLWofTTXooYl0GDftvjF/K0oIgCTABEWNQlo13pxIh5SP+p4
HIuXShoXbyRqaicdpkwLb7Ci28Dzliaz+2UAVB64C5WgHtnXGnzwIsvsOxN1iw8p4q/Xz1UTpoba
qNZUbkKgqTuOzlG0Un/0Fr+sTTcznxPeEhfSmixedcoQiSumK2QEwF+vdacIMvSXhkRg1Dj8yQJX
exK1e2zSBtH+8B6Httq4Dqb3oGJ452rWNghGzsYatqiIoFSRcNvyBBElOk0iQR2xu0PNftNCSuPJ
OFnjMZHGqaqcd8URrLZx3oJNxEnlPirP+XShvRJofMvN9kcU061UV0kvzGghA+JMRPHjGyQZGQQr
/23+wM+Guzby1gSz9qalHYYav33YWrckkdiU4o+6C3aeU9D0S6Fh66DFeb1+HX2UGA4LYmWPwzPN
CoD1E+0xS1Jc7p8a1TNA1Jr9ZOv7UcUwlKsAj7DB8NDGRYw5irLMYC1K4upKejNjZ5c44wM6FVYa
52qmzS0nLJvnDm5U8/L7544Y3wEWJUQzYIpVsngMAZjj7mJznzhyWzqRmsiZ/fw6wSBG15vWSp9l
OBDxTQPSLfn4o3nAZVwRsvPMd0Qbkc0W+JXax5ro3qLTaQ5zq/zs5f6jYyQrc+yrbWZ9kGgsF45t
f5WsW/3I1LZSz7GKt3UVHu1cezC97hCFrIqDd3VRk8wGoShoQlYwywTnOx60Ub43rvvXTT/1Aic3
s7N7jvehjmNMvvgKk4KpO4A+FtceURiFddCB2lXvyLhcFt2Ya2SzzVlotVx9wC1/xExxIVi6TMu5
95GAwqrLYN1zBjmFenDQPetu69ZrWfCaZfwAnC33RJNSiutpmwpwM8z1iiVWipIxDCZGMIFmsmb6
eiBovGYc+KG3SMZtCv+AVGsXPep286UHnHFEsmxwUaY8J2y0W/hfF53NwAgZ2VjjviyQiQ3K28HK
EmZTBtP2Cl9lTJnyoozFttInJOZCnKnCXoM/f1OTPk+v/COJ3RWcuHUrx5RbIrMUGBlSlX/itnut
k0Zfiii6mMQHFk0c3fom/3ZdFCTMr29uqtZ1U3+q0XrPVP6SkxMGYf6snO6PJYmgd/lw46yRb7g/
SjaAaFimffIRNubGYzqxQC6Fg1N92ryfvjsAnmCgPxTG2k2NZOeOT0GsNbe40E/lsBI6wBFmfeYl
pS95yU4DcUh1ZMN5lApzFUne0bIdhnXeR3wS7EoxpyzfEPRncyGpCNUwlzQS8no4AsB4LxiLmRu8
gWc9Y15s8cJgJ4DH3oEu6kXwp9bIXozqmDecfCyXnRILyRHl9WrPpSwy3MeD9QHHCkf6eHdH4wPR
LJ0heFsN8iP7Zf41P99+EZBexxeNxAY2WjRkzyznbuly34Udq4/DFK43xxMBGVoeK0BWjqDyJ0jb
XUDM8VK3CRdQQQpT8bvY2kvOqqnXql04GecWu7JesQbsrNwhRkqF1j5EMv497svmW0Bmgyet0Rur
GfPWfMk7n4OKYsmE9GokzZdm8beoNeOzhspGxnE1eTCo4xzwwkzGqmwPW4exT/j/dtpBGdEzyIh2
ExSJzcXqShNYdGyZlJg4L4tpYiJDeDkr/LsXOW96yFwg8Ad4KP5Lo3cEk1zYe6o++m1Ij09Okl7B
KRBiuuUQyEkEz9SH5FhwHUJVYBTSuArDeIyrSX6YdTQtaPVeERI0EJLiNcbDXZ5RI8KEH+pEQF0G
MgjcQLPfFpr9SrNdv1d1hkpnMJ+U0asS06XlELnFpAwxTyQ3jkB4FEb5hvFmR/mYBxIorJa+Tlig
MJlxt+Oa7g21TtuHEXG1a4lJDbrzPiBXrKeCdYU319rkWvhIaaZaGz4Yvj7eOEVwKcL6TUyxse4H
c1ppGJNoKEUJlcHWoOGcV789eMFcJYpiIJm4Mgw6ljW3iqK2Hwy/k1vTHZ75KFRsJldh9/0e28+N
auHnXoc6gX0nWEY5G5mi9yce+mKFPYz6tyE1ODXzk7NE7XO8Qz4gpWVdU51V8qzAS0s45EnAY6Pj
tZsePPSuDPYTCAFsk/lBV2Q8u55xqdFYPTqBc/VGjCHESc4putWWmbO+7Yzk0S6xzwZJfNLtPaHU
ikv2rTWmIx1j5p6RWaPT+xw0VOtS0LXIfsOFgTvtrXKiblu3F1MZ45VCzQNTxjky1BeVNzw3yEK9
yB9JqpxUJ4gW6NVLUxeg+Ow3r/xyGlmvNCJT4A2ixyyaHkncO1wSaHKrg/7RT25w0o70AZzhcfYc
EIuj06b9Jp20v9U0MVKKaFcvsSwvC0Hozm7/Co/sZeqPcPv1Z0t7TxPnR6cMpc9FfjRznDNmF50g
MgNPCcRMQTOJ0udUkaQvls3HOqf7TkNsiydAEm6abzQndDYE/Hd93Tx0UBpX1igQB3Hi+qFB6sGC
BigSBQPKpO22HWkGMtlDeNc428T7uh3neWBI3NinZs/bOoPl4p2WW5dA4oTgXjua3LhNB7qJsUxW
+k/9IN8M8V/cnVlz28gRx7+Kyu9CMAeAQVXWVbElWdrE62u96+RFBYk0BYsCJYIQj0+fHzBDmYAk
e6PRw1SQ7ENCbRPT7Onj39fqD+CIz01FDw61MPM3++wQWlUNWPR6JOYgslOaY05ZuUl8lZavr5pT
phHtn2yuYyqODb2YYjlJDrChiOm0fv8tpTGSJoOKEXm3R4sqObnJweqp0C42U6K25urLckr502nz
n5qtz9ViTl7+mgUvp2b5loT42/WKzEF8M0k/kJtlG+04rW5pYz0l69E0K9o5CD8nm6vjepO9MyX7
3hjbxZpUTPZxupHvkonG0QLqTNTRRV3Sri3ZMbUSZ8s1E08vp+LgakL/GBOz38zE54YWmNekiSk+
mV5VR4qJZ8wofP+NzdB4Z7cf8kp+us1G7M49yHO2UuOtn10vmi9sRDy9nl8x1Yfx3gv+2VCy9IqN
J2w3OGUZTswIgStZ168qqX8l3X18WTLLP9+ApdfxMVHfPrjf4ZJAjImPjCz/XJa0YV7Rc3mt54q1
n5vVASOFTpvq601FD1LeTARzBNMzvaa7l60ktAmX4uOFjhcnqyWV+Uyl+9KcmZm8OL68IZsExNhk
gpkbTCZlhCghV3V9dHFKSHu5/GySG4Ycp+UbQxPyYkOjZnLDkp36hvnEm0+p3L/8teT+4vBNvx0u
JMu7WQRYH82njTykSuaNXCzIrFWMA10w+4sEzmZyKl+x2C6Zg6wzVbhIjSxPbiWji/cpRp+vGgZj
Ue7P2vnV+mCjGYRc3WYf9xPmLqXxv77tq+XhBfAK5ZQVZetzRvDR1laK6THJHLaSrpfMZ9inPea2
YXYgbya/0WGvbsnhTq4PVbwaddXH/zeF2u4gbR31YVdG/aEZz9cfx3XDHOBtBXP76XsizMXvs6f9
0Y8JuQJuW/p9Pmu4qbwBo+2q3QJuqXXH+u+F390rde/7IwrTgurwZkRtuMqjJFZJmmYq757sxR6x
OSmS7mM6MiOSUSqWubCfU3P9t5d/32HRY0z48fksN3/8N70TFIxdrQ7KejEvzxe7PBA0/FNzzkv9
lAsDGj0utOfLmObrnj4XTBpJ06YK8iTuHsv2kLjAdBJfJsgoS6llSuPcHhKCu6IAE4yOAeYQBvsE
Jwqxjj2ZkOoIICQRSe6YgGjtMkEkMmJ+Jjcit/wOSQZoh/I8vtKRzJVE2BkN2z4DdSCEiJCRJE+T
tBMSEZoMZKmyKspDG5gIdyMBLZD2InDIngzESQQcTDdKeCIgYuWrDKWJKEtJhFR5/9x0AWnKUJn8
p+4URGC2gJEW/jfA8OvHVOLbG0Br1e6Pn8MElQtqo41lgr1yAakBqUTqywUto1zR/M3OgP7xsySi
aSzWJnH+AJ+HJQMZ2tlTBrSIkgwboJQz9wMFkGEplUFJyuB+/ASp9Tw9bXsy0SkVQs4EDk5PpUuU
igwrGDsjEZoIGKN8LwB+ccxgslQqpwYGupB7oFND9zvtkt0TnCSoNDV/MTp41C/WmubOPE8UPqF9
+trA5FwEibHIg7UIrbLyvRB0v2quu8mc4zvQiUZFWmuV6diZhPDcAoW/5smF7ta3V2J7yqFaSPCK
ZKbpAg4vOtLUNHien7ug6HzOpHaWb+AYkEClSTpXGW5jaAqRGPlei/gjSMHjuiCOaPITTFtwumBw
fnQBX5NSAftdY4blGRDTtO6MF1KAYxRnOk0yre984J57qMBTYnI8hKLdEx5ektIU7ckFZYgE2ASS
Z5k95UAX5Ia7Am4EsmTNRnBeokCj+2IFOEoovLa04WGswCSgRnBI69RyITy9mBPL+cpCHOVG4Cwl
UOpdBRGZnESfNE5hBHh8AC3P4+skUjjLOtkR9V0upHkkicfIJTtnOTguSKI5X7WIQsjbu5AM3eQ0
ymIBpJS70wfnGskW8/SVAUAxafCDXSzQBqC7MpARTwoDfAxw1j3hcYERwL6KANNIVKiSJCUWGhw/
jbGKhNP2+DY+DwgyUUQ4vkLQWgMkPTb5w55BZiLa41OpJcqyfawRDogLksjeN0rAS2beYpZn5mEv
GZuYgZ2zest9Hpx/JIUWvhCqTjEKjFBSAInb33r3RuRkGdocAkh7p3pCEgKd+KOHCvTQAI8o5/gM
rIKQcQR+KoSDaUI6vqBg0tMcKOBBRnJld4HQ4PhESoTjmF3p8gsB3gFUmS8XiAHSDJRcO30Hwd4d
AEjPMnIoW6sZHBeQXunrGLVAep6nMn0knSBizEbSphxj5yUHpxBEZhBgv6g5i1rrL3Iwsu4ZhAoi
5kqQdZUBYkfELwyu8zw/DqAEgmIJoz3/8C7kESFUCy+GmlQiE+Js1dPzqvgGMbvn+M/g5yefknJF
8tS4IpTgwHSaiZV9qacfn5QChTYav8CB5QPQRIgUu5CoNve6dRrCAtAUdUDeXEioIkHQyZ7cBQO7
ZoEqE6UVCahtFYq1QyG5CK3/6qsQVJQaHK18m2Ec3og2A0mwQEHSncIISxbIDbfzOf3MApCy4ogJ
+9y7Z6AWMxB1vCgZu1ghDw87UcK73oKaG2JClQntjMNAFkScRiJGNcYmvJCRVUb2pTz0Inkj9u1l
CfeqexCrXY2QkVgwiZYAtvaxYheURiCs970LGUlEivUNN8I+fS5wQ8g4t7VZ28vQfWFAXFCK5JAn
F5TgkMpoYkP7Ww9sJOWoigpE8g4uFRsclAS+o7wxZX5qKoyAEFx6ZaARKMTKqD9MTLCyABdcfaSf
XjCKS+GKcFrAbFcv5EROqEXGS4MmdU9oN0IS5fPT+dpIk1OMs1V+Qy4wtdsoY9pMnGVCcDeC9Ij0
hRVb31mqDCZ8TyjuykJXl5qRa5JpeDACgKKvRlAgajFJFCBaqxeHGiEm10b9CXywUhAkF6xoPl0j
EEBqHA7GPrsbP/AUWhuJ9iXCcmh+SNYxMdrXU9L4CICmrOZxMMrAX7a4KvaT2t3QdCGzB7xLUMgy
0p+QkFt4pBCLXQQte3L2EXTP/8CFvyAqd70/NFJNR13XTzmuH2oOeuwPtj0q9z93vS4no19etE09
vT9sm4Dsd4+7dqT2f7/s1el0/Tg7H277c7rvcf+6O+D9r+591/ZU2//zuBzPi/n5xbr7YO1e0+6V
+Me0OCuuil4zTteG8v1NfnnRe88dW/gTwvXlgG6bqPemO2dqWtUn3PVM+BO+LKq6qLev2P6MoqtF
96X8upiWX+nn7C/usFW+3rTZnjAvRrPdt7btE/6Uq2p8vijPm0WPeFea7Uv8YDwtlsV8vEvZVvx6
U3btZXuzr3vMd2+uzvpsb5G77bfazrynSPcRXC9HfSm0bRu+7/9mPGNGVJ+yrX/1pXwMx8tye/ZO
vG1JqS/hk1Fx0RNAYUs1velOpyXDnPo30lZBepOuRmUx0CK2B9Gb8mzZ//FswaIv2X/e1022BtCb
MASa88t1Ty5sYZ0v6XZoVn2PzbZczZf226KsetqDXPxzmJe3Bctuimq0yw5XXOX/ynVdMKukHrPW
rU+/K9zxpl+eX5STot9cbMtB/EljC+rZoifZrsjCn3Zdl/yXOcw9ptgk/nNQnzXzIek2M+5NelYt
BjpE2jyrL+XfxmfzYuA9uRSmP+nbom+3XFrMn/By77i4YoNA2Tfr0G9TLc9B/9fxvB73NJXLYDwH
8bfjVXneM2MQbxMDz0H837P55ZZSFx/Y/j5v0u3+tr3XxXyGpexfTgvqP88XHBSXw7tPKAha7kv+
3UXZ57gFXr3JXk7xSPpRjUMzvUnPx5Ph/Iau2MqX8PtxVdXr6W0xCBMc/uhL/uPFbDTeO6nv2TZb
OutL/lO7LfBBQQTnaJGz5/mC+4LYkgeS8iX/O9wf1/W451K4VLk/7VU/qnRJFl+6nxfFxfbkrU5x
GK0v2T/G8yssW4+yLRzxpvzQ+kpbtetL+s8Cu1NNFv2rSXalxeu8iY9/snvzDtF5GlTyZ1mfzyqG
mm5ftfs1beun97uvZ8xcmfQpdyVxP6b8ENJ0NzLmPv60HQXz0L/WB9favzifjov5y/8CAAD//w==
</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254000</xdr:colOff>
      <xdr:row>1</xdr:row>
      <xdr:rowOff>115455</xdr:rowOff>
    </xdr:from>
    <xdr:to>
      <xdr:col>2</xdr:col>
      <xdr:colOff>740228</xdr:colOff>
      <xdr:row>2</xdr:row>
      <xdr:rowOff>251359</xdr:rowOff>
    </xdr:to>
    <xdr:pic>
      <xdr:nvPicPr>
        <xdr:cNvPr id="3" name="Picture 2">
          <a:extLst>
            <a:ext uri="{FF2B5EF4-FFF2-40B4-BE49-F238E27FC236}">
              <a16:creationId xmlns:a16="http://schemas.microsoft.com/office/drawing/2014/main" id="{33D81AAB-DF71-A37A-00D6-D073B9B252AE}"/>
            </a:ext>
          </a:extLst>
        </xdr:cNvPr>
        <xdr:cNvPicPr>
          <a:picLocks noChangeAspect="1"/>
        </xdr:cNvPicPr>
      </xdr:nvPicPr>
      <xdr:blipFill>
        <a:blip xmlns:r="http://schemas.openxmlformats.org/officeDocument/2006/relationships" r:embed="rId1"/>
        <a:stretch>
          <a:fillRect/>
        </a:stretch>
      </xdr:blipFill>
      <xdr:spPr>
        <a:xfrm>
          <a:off x="254000" y="210705"/>
          <a:ext cx="1656442" cy="557725"/>
        </a:xfrm>
        <a:prstGeom prst="rect">
          <a:avLst/>
        </a:prstGeom>
      </xdr:spPr>
    </xdr:pic>
    <xdr:clientData/>
  </xdr:twoCellAnchor>
  <xdr:twoCellAnchor>
    <xdr:from>
      <xdr:col>5</xdr:col>
      <xdr:colOff>338667</xdr:colOff>
      <xdr:row>17</xdr:row>
      <xdr:rowOff>84667</xdr:rowOff>
    </xdr:from>
    <xdr:to>
      <xdr:col>16</xdr:col>
      <xdr:colOff>222250</xdr:colOff>
      <xdr:row>39</xdr:row>
      <xdr:rowOff>111125</xdr:rowOff>
    </xdr:to>
    <xdr:graphicFrame macro="">
      <xdr:nvGraphicFramePr>
        <xdr:cNvPr id="4" name="Chart 3">
          <a:extLst>
            <a:ext uri="{FF2B5EF4-FFF2-40B4-BE49-F238E27FC236}">
              <a16:creationId xmlns:a16="http://schemas.microsoft.com/office/drawing/2014/main" id="{E7D62C26-6B3F-474B-AC9C-A6F6FC4AF8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328991</xdr:colOff>
      <xdr:row>7</xdr:row>
      <xdr:rowOff>2420</xdr:rowOff>
    </xdr:from>
    <xdr:to>
      <xdr:col>16</xdr:col>
      <xdr:colOff>301625</xdr:colOff>
      <xdr:row>16</xdr:row>
      <xdr:rowOff>79375</xdr:rowOff>
    </xdr:to>
    <mc:AlternateContent xmlns:mc="http://schemas.openxmlformats.org/markup-compatibility/2006" xmlns:tsle="http://schemas.microsoft.com/office/drawing/2012/timeslicer">
      <mc:Choice Requires="tsle">
        <xdr:graphicFrame macro="">
          <xdr:nvGraphicFramePr>
            <xdr:cNvPr id="2" name="Invoice Date">
              <a:extLst>
                <a:ext uri="{FF2B5EF4-FFF2-40B4-BE49-F238E27FC236}">
                  <a16:creationId xmlns:a16="http://schemas.microsoft.com/office/drawing/2014/main" id="{DA129CD1-4D84-EA81-4E90-D2E36E92AA56}"/>
                </a:ext>
              </a:extLst>
            </xdr:cNvPr>
            <xdr:cNvGraphicFramePr>
              <a:graphicFrameLocks/>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3186491" y="1499206"/>
              <a:ext cx="6449634" cy="179145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fLocksWithSheet="0"/>
  </xdr:twoCellAnchor>
  <xdr:twoCellAnchor>
    <xdr:from>
      <xdr:col>16</xdr:col>
      <xdr:colOff>687158</xdr:colOff>
      <xdr:row>6</xdr:row>
      <xdr:rowOff>122463</xdr:rowOff>
    </xdr:from>
    <xdr:to>
      <xdr:col>29</xdr:col>
      <xdr:colOff>269874</xdr:colOff>
      <xdr:row>39</xdr:row>
      <xdr:rowOff>47625</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F479AA54-46ED-4AFE-B61B-89D97A3F0B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983558" y="1427388"/>
              <a:ext cx="9117241" cy="62116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283029</xdr:colOff>
      <xdr:row>7</xdr:row>
      <xdr:rowOff>11340</xdr:rowOff>
    </xdr:from>
    <xdr:to>
      <xdr:col>4</xdr:col>
      <xdr:colOff>444500</xdr:colOff>
      <xdr:row>15</xdr:row>
      <xdr:rowOff>47626</xdr:rowOff>
    </xdr:to>
    <mc:AlternateContent xmlns:mc="http://schemas.openxmlformats.org/markup-compatibility/2006" xmlns:a14="http://schemas.microsoft.com/office/drawing/2010/main">
      <mc:Choice Requires="a14">
        <xdr:graphicFrame macro="">
          <xdr:nvGraphicFramePr>
            <xdr:cNvPr id="6" name="Retailer">
              <a:extLst>
                <a:ext uri="{FF2B5EF4-FFF2-40B4-BE49-F238E27FC236}">
                  <a16:creationId xmlns:a16="http://schemas.microsoft.com/office/drawing/2014/main" id="{3071AD1A-275E-9ABD-07BE-DC0683210EE2}"/>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283029" y="1508126"/>
              <a:ext cx="2433864" cy="15602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269421</xdr:colOff>
      <xdr:row>29</xdr:row>
      <xdr:rowOff>27215</xdr:rowOff>
    </xdr:from>
    <xdr:to>
      <xdr:col>5</xdr:col>
      <xdr:colOff>31750</xdr:colOff>
      <xdr:row>39</xdr:row>
      <xdr:rowOff>95251</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5BF7D6AB-26B3-CB84-EAC5-C5106608C5B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69421" y="5715001"/>
              <a:ext cx="2619829" cy="19730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280761</xdr:colOff>
      <xdr:row>16</xdr:row>
      <xdr:rowOff>165553</xdr:rowOff>
    </xdr:from>
    <xdr:to>
      <xdr:col>4</xdr:col>
      <xdr:colOff>508000</xdr:colOff>
      <xdr:row>28</xdr:row>
      <xdr:rowOff>15875</xdr:rowOff>
    </xdr:to>
    <mc:AlternateContent xmlns:mc="http://schemas.openxmlformats.org/markup-compatibility/2006" xmlns:a14="http://schemas.microsoft.com/office/drawing/2010/main">
      <mc:Choice Requires="a14">
        <xdr:graphicFrame macro="">
          <xdr:nvGraphicFramePr>
            <xdr:cNvPr id="8" name="Beverage Brand">
              <a:extLst>
                <a:ext uri="{FF2B5EF4-FFF2-40B4-BE49-F238E27FC236}">
                  <a16:creationId xmlns:a16="http://schemas.microsoft.com/office/drawing/2014/main" id="{3196C256-0CAC-2ECB-5B3D-867736FFFA44}"/>
                </a:ext>
              </a:extLst>
            </xdr:cNvPr>
            <xdr:cNvGraphicFramePr/>
          </xdr:nvGraphicFramePr>
          <xdr:xfrm>
            <a:off x="0" y="0"/>
            <a:ext cx="0" cy="0"/>
          </xdr:xfrm>
          <a:graphic>
            <a:graphicData uri="http://schemas.microsoft.com/office/drawing/2010/slicer">
              <sle:slicer xmlns:sle="http://schemas.microsoft.com/office/drawing/2010/slicer" name="Beverage Brand"/>
            </a:graphicData>
          </a:graphic>
        </xdr:graphicFrame>
      </mc:Choice>
      <mc:Fallback xmlns="">
        <xdr:sp macro="" textlink="">
          <xdr:nvSpPr>
            <xdr:cNvPr id="0" name=""/>
            <xdr:cNvSpPr>
              <a:spLocks noTextEdit="1"/>
            </xdr:cNvSpPr>
          </xdr:nvSpPr>
          <xdr:spPr>
            <a:xfrm>
              <a:off x="280761" y="3376839"/>
              <a:ext cx="2499632" cy="21363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1181100</xdr:colOff>
      <xdr:row>7</xdr:row>
      <xdr:rowOff>128587</xdr:rowOff>
    </xdr:from>
    <xdr:to>
      <xdr:col>8</xdr:col>
      <xdr:colOff>19050</xdr:colOff>
      <xdr:row>22</xdr:row>
      <xdr:rowOff>14287</xdr:rowOff>
    </xdr:to>
    <xdr:graphicFrame macro="">
      <xdr:nvGraphicFramePr>
        <xdr:cNvPr id="2" name="Chart 1">
          <a:extLst>
            <a:ext uri="{FF2B5EF4-FFF2-40B4-BE49-F238E27FC236}">
              <a16:creationId xmlns:a16="http://schemas.microsoft.com/office/drawing/2014/main" id="{CB47992D-5BF5-FA68-C2EB-81C6C66FA4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1438275</xdr:colOff>
      <xdr:row>46</xdr:row>
      <xdr:rowOff>157162</xdr:rowOff>
    </xdr:from>
    <xdr:to>
      <xdr:col>8</xdr:col>
      <xdr:colOff>276225</xdr:colOff>
      <xdr:row>61</xdr:row>
      <xdr:rowOff>42862</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B9867F5-371E-FF41-E771-2D7825ABD1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571875" y="89201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o Osuna" refreshedDate="44743.672709375001" createdVersion="8" refreshedVersion="8" minRefreshableVersion="3" recordCount="3888" xr:uid="{F6AEED56-F8E9-466B-AEBC-E59AFC040A1D}">
  <cacheSource type="worksheet">
    <worksheetSource name="Table1"/>
  </cacheSource>
  <cacheFields count="13">
    <cacheField name="Retailer" numFmtId="0">
      <sharedItems count="4">
        <s v="Sodapop"/>
        <s v="BevCo"/>
        <s v="FizzySip"/>
        <s v="DreamCo"/>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1-01-02T00:00:00" maxDate="2021-12-26T00:00:00" count="270">
        <d v="2021-01-14T00:00:00"/>
        <d v="2021-02-12T00:00:00"/>
        <d v="2021-03-10T00:00:00"/>
        <d v="2021-04-11T00:00:00"/>
        <d v="2021-05-10T00:00:00"/>
        <d v="2021-06-12T00:00:00"/>
        <d v="2021-07-10T00:00:00"/>
        <d v="2021-08-11T00:00:00"/>
        <d v="2021-09-10T00:00:00"/>
        <d v="2021-10-12T00:00:00"/>
        <d v="2021-11-11T00:00:00"/>
        <d v="2021-12-10T00:00:00"/>
        <d v="2021-01-02T00:00:00"/>
        <d v="2021-02-01T00:00:00"/>
        <d v="2021-03-03T00:00:00"/>
        <d v="2021-04-02T00:00:00"/>
        <d v="2021-05-02T00:00:00"/>
        <d v="2021-06-01T00:00:00"/>
        <d v="2021-07-03T00:00:00"/>
        <d v="2021-08-05T00:00:00"/>
        <d v="2021-09-02T00:00:00"/>
        <d v="2021-10-01T00:00:00"/>
        <d v="2021-11-02T00:00:00"/>
        <d v="2021-12-01T00:00:00"/>
        <d v="2021-01-20T00:00:00"/>
        <d v="2021-02-20T00:00:00"/>
        <d v="2021-03-19T00:00:00"/>
        <d v="2021-04-20T00:00:00"/>
        <d v="2021-05-21T00:00:00"/>
        <d v="2021-06-20T00:00:00"/>
        <d v="2021-07-19T00:00:00"/>
        <d v="2021-08-20T00:00:00"/>
        <d v="2021-09-21T00:00:00"/>
        <d v="2021-10-20T00:00:00"/>
        <d v="2021-11-20T00:00:00"/>
        <d v="2021-12-19T00:00:00"/>
        <d v="2021-01-15T00:00:00"/>
        <d v="2021-02-15T00:00:00"/>
        <d v="2021-03-14T00:00:00"/>
        <d v="2021-04-15T00:00:00"/>
        <d v="2021-05-16T00:00:00"/>
        <d v="2021-06-15T00:00:00"/>
        <d v="2021-07-14T00:00:00"/>
        <d v="2021-08-15T00:00:00"/>
        <d v="2021-09-16T00:00:00"/>
        <d v="2021-10-15T00:00:00"/>
        <d v="2021-11-15T00:00:00"/>
        <d v="2021-12-14T00:00:00"/>
        <d v="2021-01-07T00:00:00"/>
        <d v="2021-02-05T00:00:00"/>
        <d v="2021-04-04T00:00:00"/>
        <d v="2021-05-03T00:00:00"/>
        <d v="2021-06-05T00:00:00"/>
        <d v="2021-08-04T00:00:00"/>
        <d v="2021-09-03T00:00:00"/>
        <d v="2021-10-05T00:00:00"/>
        <d v="2021-11-04T00:00:00"/>
        <d v="2021-12-03T00:00:00"/>
        <d v="2021-01-05T00:00:00"/>
        <d v="2021-03-04T00:00:00"/>
        <d v="2021-04-05T00:00:00"/>
        <d v="2021-05-06T00:00:00"/>
        <d v="2021-07-04T00:00:00"/>
        <d v="2021-09-06T00:00:00"/>
        <d v="2021-11-05T00:00:00"/>
        <d v="2021-12-04T00:00:00"/>
        <d v="2021-01-03T00:00:00"/>
        <d v="2021-02-03T00:00:00"/>
        <d v="2021-03-02T00:00:00"/>
        <d v="2021-04-03T00:00:00"/>
        <d v="2021-05-04T00:00:00"/>
        <d v="2021-06-03T00:00:00"/>
        <d v="2021-07-02T00:00:00"/>
        <d v="2021-08-03T00:00:00"/>
        <d v="2021-09-04T00:00:00"/>
        <d v="2021-10-03T00:00:00"/>
        <d v="2021-11-03T00:00:00"/>
        <d v="2021-12-02T00:00:00"/>
        <d v="2021-01-12T00:00:00"/>
        <d v="2021-02-10T00:00:00"/>
        <d v="2021-03-08T00:00:00"/>
        <d v="2021-04-09T00:00:00"/>
        <d v="2021-05-08T00:00:00"/>
        <d v="2021-06-10T00:00:00"/>
        <d v="2021-07-08T00:00:00"/>
        <d v="2021-08-09T00:00:00"/>
        <d v="2021-09-08T00:00:00"/>
        <d v="2021-10-10T00:00:00"/>
        <d v="2021-11-09T00:00:00"/>
        <d v="2021-12-08T00:00:00"/>
        <d v="2021-01-13T00:00:00"/>
        <d v="2021-02-13T00:00:00"/>
        <d v="2021-03-12T00:00:00"/>
        <d v="2021-04-13T00:00:00"/>
        <d v="2021-05-14T00:00:00"/>
        <d v="2021-06-13T00:00:00"/>
        <d v="2021-07-12T00:00:00"/>
        <d v="2021-08-13T00:00:00"/>
        <d v="2021-09-14T00:00:00"/>
        <d v="2021-10-13T00:00:00"/>
        <d v="2021-11-13T00:00:00"/>
        <d v="2021-12-12T00:00:00"/>
        <d v="2021-01-17T00:00:00"/>
        <d v="2021-02-17T00:00:00"/>
        <d v="2021-03-16T00:00:00"/>
        <d v="2021-04-17T00:00:00"/>
        <d v="2021-05-18T00:00:00"/>
        <d v="2021-06-17T00:00:00"/>
        <d v="2021-07-16T00:00:00"/>
        <d v="2021-08-17T00:00:00"/>
        <d v="2021-09-18T00:00:00"/>
        <d v="2021-10-17T00:00:00"/>
        <d v="2021-11-17T00:00:00"/>
        <d v="2021-12-16T00:00:00"/>
        <d v="2021-01-04T00:00:00"/>
        <d v="2021-03-05T00:00:00"/>
        <d v="2021-07-05T00:00:00"/>
        <d v="2021-08-07T00:00:00"/>
        <d v="2021-01-11T00:00:00"/>
        <d v="2021-02-11T00:00:00"/>
        <d v="2021-05-12T00:00:00"/>
        <d v="2021-06-11T00:00:00"/>
        <d v="2021-09-12T00:00:00"/>
        <d v="2021-10-11T00:00:00"/>
        <d v="2021-01-21T00:00:00"/>
        <d v="2021-02-19T00:00:00"/>
        <d v="2021-03-17T00:00:00"/>
        <d v="2021-04-18T00:00:00"/>
        <d v="2021-05-17T00:00:00"/>
        <d v="2021-06-19T00:00:00"/>
        <d v="2021-07-17T00:00:00"/>
        <d v="2021-08-18T00:00:00"/>
        <d v="2021-09-17T00:00:00"/>
        <d v="2021-10-19T00:00:00"/>
        <d v="2021-11-18T00:00:00"/>
        <d v="2021-12-17T00:00:00"/>
        <d v="2021-01-10T00:00:00"/>
        <d v="2021-03-09T00:00:00"/>
        <d v="2021-04-10T00:00:00"/>
        <d v="2021-05-11T00:00:00"/>
        <d v="2021-07-09T00:00:00"/>
        <d v="2021-08-10T00:00:00"/>
        <d v="2021-09-11T00:00:00"/>
        <d v="2021-11-10T00:00:00"/>
        <d v="2021-12-09T00:00:00"/>
        <d v="2021-01-24T00:00:00"/>
        <d v="2021-02-24T00:00:00"/>
        <d v="2021-03-23T00:00:00"/>
        <d v="2021-04-24T00:00:00"/>
        <d v="2021-05-25T00:00:00"/>
        <d v="2021-06-24T00:00:00"/>
        <d v="2021-07-23T00:00:00"/>
        <d v="2021-08-24T00:00:00"/>
        <d v="2021-09-25T00:00:00"/>
        <d v="2021-10-24T00:00:00"/>
        <d v="2021-11-24T00:00:00"/>
        <d v="2021-12-23T00:00:00"/>
        <d v="2021-01-19T00:00:00"/>
        <d v="2021-03-15T00:00:00"/>
        <d v="2021-04-16T00:00:00"/>
        <d v="2021-05-15T00:00:00"/>
        <d v="2021-07-15T00:00:00"/>
        <d v="2021-08-16T00:00:00"/>
        <d v="2021-09-15T00:00:00"/>
        <d v="2021-11-16T00:00:00"/>
        <d v="2021-12-15T00:00:00"/>
        <d v="2021-01-18T00:00:00"/>
        <d v="2021-02-18T00:00:00"/>
        <d v="2021-05-19T00:00:00"/>
        <d v="2021-06-18T00:00:00"/>
        <d v="2021-09-19T00:00:00"/>
        <d v="2021-10-18T00:00:00"/>
        <d v="2021-02-04T00:00:00"/>
        <d v="2021-03-06T00:00:00"/>
        <d v="2021-05-05T00:00:00"/>
        <d v="2021-06-04T00:00:00"/>
        <d v="2021-07-06T00:00:00"/>
        <d v="2021-08-08T00:00:00"/>
        <d v="2021-09-05T00:00:00"/>
        <d v="2021-10-04T00:00:00"/>
        <d v="2021-01-23T00:00:00"/>
        <d v="2021-02-23T00:00:00"/>
        <d v="2021-03-22T00:00:00"/>
        <d v="2021-04-23T00:00:00"/>
        <d v="2021-05-24T00:00:00"/>
        <d v="2021-06-23T00:00:00"/>
        <d v="2021-07-22T00:00:00"/>
        <d v="2021-08-23T00:00:00"/>
        <d v="2021-09-24T00:00:00"/>
        <d v="2021-10-23T00:00:00"/>
        <d v="2021-11-23T00:00:00"/>
        <d v="2021-12-22T00:00:00"/>
        <d v="2021-01-26T00:00:00"/>
        <d v="2021-02-26T00:00:00"/>
        <d v="2021-03-25T00:00:00"/>
        <d v="2021-04-26T00:00:00"/>
        <d v="2021-05-27T00:00:00"/>
        <d v="2021-06-26T00:00:00"/>
        <d v="2021-07-25T00:00:00"/>
        <d v="2021-08-26T00:00:00"/>
        <d v="2021-09-27T00:00:00"/>
        <d v="2021-10-26T00:00:00"/>
        <d v="2021-11-26T00:00:00"/>
        <d v="2021-12-25T00:00:00"/>
        <d v="2021-01-09T00:00:00"/>
        <d v="2021-02-07T00:00:00"/>
        <d v="2021-04-06T00:00:00"/>
        <d v="2021-06-07T00:00:00"/>
        <d v="2021-08-06T00:00:00"/>
        <d v="2021-10-07T00:00:00"/>
        <d v="2021-11-06T00:00:00"/>
        <d v="2021-12-05T00:00:00"/>
        <d v="2021-01-06T00:00:00"/>
        <d v="2021-05-09T00:00:00"/>
        <d v="2021-09-09T00:00:00"/>
        <d v="2021-01-22T00:00:00"/>
        <d v="2021-02-22T00:00:00"/>
        <d v="2021-03-21T00:00:00"/>
        <d v="2021-04-22T00:00:00"/>
        <d v="2021-05-23T00:00:00"/>
        <d v="2021-06-22T00:00:00"/>
        <d v="2021-07-21T00:00:00"/>
        <d v="2021-08-22T00:00:00"/>
        <d v="2021-09-23T00:00:00"/>
        <d v="2021-10-22T00:00:00"/>
        <d v="2021-11-22T00:00:00"/>
        <d v="2021-12-21T00:00:00"/>
        <d v="2021-02-21T00:00:00"/>
        <d v="2021-06-21T00:00:00"/>
        <d v="2021-10-21T00:00:00"/>
        <d v="2021-01-16T00:00:00"/>
        <d v="2021-02-14T00:00:00"/>
        <d v="2021-06-14T00:00:00"/>
        <d v="2021-10-14T00:00:00"/>
        <d v="2021-03-11T00:00:00"/>
        <d v="2021-04-12T00:00:00"/>
        <d v="2021-05-13T00:00:00"/>
        <d v="2021-07-11T00:00:00"/>
        <d v="2021-08-12T00:00:00"/>
        <d v="2021-09-13T00:00:00"/>
        <d v="2021-11-12T00:00:00"/>
        <d v="2021-12-11T00:00:00"/>
        <d v="2021-02-09T00:00:00"/>
        <d v="2021-06-09T00:00:00"/>
        <d v="2021-10-09T00:00:00"/>
        <d v="2021-02-06T00:00:00"/>
        <d v="2021-05-07T00:00:00"/>
        <d v="2021-06-06T00:00:00"/>
        <d v="2021-09-07T00:00:00"/>
        <d v="2021-10-06T00:00:00"/>
        <d v="2021-03-20T00:00:00"/>
        <d v="2021-04-21T00:00:00"/>
        <d v="2021-05-20T00:00:00"/>
        <d v="2021-07-20T00:00:00"/>
        <d v="2021-08-21T00:00:00"/>
        <d v="2021-09-20T00:00:00"/>
        <d v="2021-11-21T00:00:00"/>
        <d v="2021-12-20T00:00:00"/>
        <d v="2021-03-13T00:00:00"/>
        <d v="2021-04-14T00:00:00"/>
        <d v="2021-07-13T00:00:00"/>
        <d v="2021-08-14T00:00:00"/>
        <d v="2021-11-14T00:00:00"/>
        <d v="2021-12-13T00:00:00"/>
        <d v="2021-02-08T00:00:00"/>
        <d v="2021-04-07T00:00:00"/>
        <d v="2021-06-08T00:00:00"/>
        <d v="2021-10-08T00:00:00"/>
        <d v="2021-11-07T00:00:00"/>
        <d v="2021-12-06T00:00:00"/>
      </sharedItems>
      <fieldGroup par="12" base="2">
        <rangePr groupBy="days" startDate="2021-01-02T00:00:00" endDate="2021-12-26T00:00:00"/>
        <groupItems count="368">
          <s v="&lt;1/2/2021"/>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26/2021"/>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9.9999999999999964E-2" maxValue="1.1000000000000001"/>
    </cacheField>
    <cacheField name="Units Sold" numFmtId="3">
      <sharedItems containsSemiMixedTypes="0" containsString="0" containsNumber="1" containsInteger="1" minValue="0" maxValue="12750"/>
    </cacheField>
    <cacheField name="Total Sales" numFmtId="6">
      <sharedItems containsSemiMixedTypes="0" containsString="0" containsNumber="1" minValue="0" maxValue="8250"/>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65000000000000013"/>
    </cacheField>
    <cacheField name="Months" numFmtId="0" databaseField="0">
      <fieldGroup base="2">
        <rangePr groupBy="months" startDate="2021-01-02T00:00:00" endDate="2021-12-26T00:00:00"/>
        <groupItems count="14">
          <s v="&lt;1/2/2021"/>
          <s v="Jan"/>
          <s v="Feb"/>
          <s v="Mar"/>
          <s v="Apr"/>
          <s v="May"/>
          <s v="Jun"/>
          <s v="Jul"/>
          <s v="Aug"/>
          <s v="Sep"/>
          <s v="Oct"/>
          <s v="Nov"/>
          <s v="Dec"/>
          <s v="&gt;12/26/2021"/>
        </groupItems>
      </fieldGroup>
    </cacheField>
  </cacheFields>
  <extLst>
    <ext xmlns:x14="http://schemas.microsoft.com/office/spreadsheetml/2009/9/main" uri="{725AE2AE-9491-48be-B2B4-4EB974FC3084}">
      <x14:pivotCacheDefinition pivotCacheId="5014182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88">
  <r>
    <x v="0"/>
    <n v="1185732"/>
    <x v="0"/>
    <x v="0"/>
    <x v="0"/>
    <s v="New York"/>
    <x v="0"/>
    <n v="0.5"/>
    <n v="12000"/>
    <n v="6000"/>
    <n v="3000"/>
    <n v="0.5"/>
  </r>
  <r>
    <x v="0"/>
    <n v="1185732"/>
    <x v="0"/>
    <x v="0"/>
    <x v="0"/>
    <s v="New York"/>
    <x v="1"/>
    <n v="0.5"/>
    <n v="10000"/>
    <n v="5000"/>
    <n v="1500"/>
    <n v="0.3"/>
  </r>
  <r>
    <x v="0"/>
    <n v="1185732"/>
    <x v="0"/>
    <x v="0"/>
    <x v="0"/>
    <s v="New York"/>
    <x v="2"/>
    <n v="0.4"/>
    <n v="10000"/>
    <n v="4000"/>
    <n v="1400"/>
    <n v="0.35"/>
  </r>
  <r>
    <x v="0"/>
    <n v="1185732"/>
    <x v="0"/>
    <x v="0"/>
    <x v="0"/>
    <s v="New York"/>
    <x v="3"/>
    <n v="0.45"/>
    <n v="8500"/>
    <n v="3825"/>
    <n v="1338.75"/>
    <n v="0.35"/>
  </r>
  <r>
    <x v="0"/>
    <n v="1185732"/>
    <x v="0"/>
    <x v="0"/>
    <x v="0"/>
    <s v="New York"/>
    <x v="4"/>
    <n v="0.6"/>
    <n v="9000"/>
    <n v="5400"/>
    <n v="1620"/>
    <n v="0.3"/>
  </r>
  <r>
    <x v="0"/>
    <n v="1185732"/>
    <x v="0"/>
    <x v="0"/>
    <x v="0"/>
    <s v="New York"/>
    <x v="5"/>
    <n v="0.5"/>
    <n v="10000"/>
    <n v="5000"/>
    <n v="1250"/>
    <n v="0.25"/>
  </r>
  <r>
    <x v="0"/>
    <n v="1185732"/>
    <x v="1"/>
    <x v="0"/>
    <x v="0"/>
    <s v="New York"/>
    <x v="0"/>
    <n v="0.5"/>
    <n v="12500"/>
    <n v="6250"/>
    <n v="3125"/>
    <n v="0.5"/>
  </r>
  <r>
    <x v="0"/>
    <n v="1185732"/>
    <x v="1"/>
    <x v="0"/>
    <x v="0"/>
    <s v="New York"/>
    <x v="1"/>
    <n v="0.5"/>
    <n v="9000"/>
    <n v="4500"/>
    <n v="1350"/>
    <n v="0.3"/>
  </r>
  <r>
    <x v="0"/>
    <n v="1185732"/>
    <x v="1"/>
    <x v="0"/>
    <x v="0"/>
    <s v="New York"/>
    <x v="2"/>
    <n v="0.4"/>
    <n v="9500"/>
    <n v="3800"/>
    <n v="1330"/>
    <n v="0.35"/>
  </r>
  <r>
    <x v="0"/>
    <n v="1185732"/>
    <x v="1"/>
    <x v="0"/>
    <x v="0"/>
    <s v="New York"/>
    <x v="3"/>
    <n v="0.45"/>
    <n v="8250"/>
    <n v="3712.5"/>
    <n v="1299.375"/>
    <n v="0.35"/>
  </r>
  <r>
    <x v="0"/>
    <n v="1185732"/>
    <x v="1"/>
    <x v="0"/>
    <x v="0"/>
    <s v="New York"/>
    <x v="4"/>
    <n v="0.6"/>
    <n v="9000"/>
    <n v="5400"/>
    <n v="1620"/>
    <n v="0.3"/>
  </r>
  <r>
    <x v="0"/>
    <n v="1185732"/>
    <x v="1"/>
    <x v="0"/>
    <x v="0"/>
    <s v="New York"/>
    <x v="5"/>
    <n v="0.5"/>
    <n v="10000"/>
    <n v="5000"/>
    <n v="1250"/>
    <n v="0.25"/>
  </r>
  <r>
    <x v="0"/>
    <n v="1185732"/>
    <x v="2"/>
    <x v="0"/>
    <x v="0"/>
    <s v="New York"/>
    <x v="0"/>
    <n v="0.5"/>
    <n v="12200"/>
    <n v="6100"/>
    <n v="3050"/>
    <n v="0.5"/>
  </r>
  <r>
    <x v="0"/>
    <n v="1185732"/>
    <x v="2"/>
    <x v="0"/>
    <x v="0"/>
    <s v="New York"/>
    <x v="1"/>
    <n v="0.5"/>
    <n v="9250"/>
    <n v="4625"/>
    <n v="1387.5"/>
    <n v="0.3"/>
  </r>
  <r>
    <x v="0"/>
    <n v="1185732"/>
    <x v="2"/>
    <x v="0"/>
    <x v="0"/>
    <s v="New York"/>
    <x v="2"/>
    <n v="0.4"/>
    <n v="9500"/>
    <n v="3800"/>
    <n v="1330"/>
    <n v="0.35"/>
  </r>
  <r>
    <x v="0"/>
    <n v="1185732"/>
    <x v="2"/>
    <x v="0"/>
    <x v="0"/>
    <s v="New York"/>
    <x v="3"/>
    <n v="0.45"/>
    <n v="8000"/>
    <n v="3600"/>
    <n v="1260"/>
    <n v="0.35"/>
  </r>
  <r>
    <x v="0"/>
    <n v="1185732"/>
    <x v="2"/>
    <x v="0"/>
    <x v="0"/>
    <s v="New York"/>
    <x v="4"/>
    <n v="0.6"/>
    <n v="8500"/>
    <n v="5100"/>
    <n v="1530"/>
    <n v="0.3"/>
  </r>
  <r>
    <x v="0"/>
    <n v="1185732"/>
    <x v="2"/>
    <x v="0"/>
    <x v="0"/>
    <s v="New York"/>
    <x v="5"/>
    <n v="0.5"/>
    <n v="9500"/>
    <n v="4750"/>
    <n v="1187.5"/>
    <n v="0.25"/>
  </r>
  <r>
    <x v="0"/>
    <n v="1185732"/>
    <x v="3"/>
    <x v="0"/>
    <x v="0"/>
    <s v="New York"/>
    <x v="0"/>
    <n v="0.5"/>
    <n v="12000"/>
    <n v="6000"/>
    <n v="3000"/>
    <n v="0.5"/>
  </r>
  <r>
    <x v="0"/>
    <n v="1185732"/>
    <x v="3"/>
    <x v="0"/>
    <x v="0"/>
    <s v="New York"/>
    <x v="1"/>
    <n v="0.5"/>
    <n v="9000"/>
    <n v="4500"/>
    <n v="1350"/>
    <n v="0.3"/>
  </r>
  <r>
    <x v="0"/>
    <n v="1185732"/>
    <x v="3"/>
    <x v="0"/>
    <x v="0"/>
    <s v="New York"/>
    <x v="2"/>
    <n v="0.4"/>
    <n v="9000"/>
    <n v="3600"/>
    <n v="1260"/>
    <n v="0.35"/>
  </r>
  <r>
    <x v="0"/>
    <n v="1185732"/>
    <x v="3"/>
    <x v="0"/>
    <x v="0"/>
    <s v="New York"/>
    <x v="3"/>
    <n v="0.45"/>
    <n v="8250"/>
    <n v="3712.5"/>
    <n v="1299.375"/>
    <n v="0.35"/>
  </r>
  <r>
    <x v="0"/>
    <n v="1185732"/>
    <x v="3"/>
    <x v="0"/>
    <x v="0"/>
    <s v="New York"/>
    <x v="4"/>
    <n v="0.6"/>
    <n v="8250"/>
    <n v="4950"/>
    <n v="1485"/>
    <n v="0.3"/>
  </r>
  <r>
    <x v="0"/>
    <n v="1185732"/>
    <x v="3"/>
    <x v="0"/>
    <x v="0"/>
    <s v="New York"/>
    <x v="5"/>
    <n v="0.5"/>
    <n v="9500"/>
    <n v="4750"/>
    <n v="1187.5"/>
    <n v="0.25"/>
  </r>
  <r>
    <x v="0"/>
    <n v="1185732"/>
    <x v="4"/>
    <x v="0"/>
    <x v="0"/>
    <s v="New York"/>
    <x v="0"/>
    <n v="0.6"/>
    <n v="12200"/>
    <n v="7320"/>
    <n v="3660"/>
    <n v="0.5"/>
  </r>
  <r>
    <x v="0"/>
    <n v="1185732"/>
    <x v="4"/>
    <x v="0"/>
    <x v="0"/>
    <s v="New York"/>
    <x v="1"/>
    <n v="0.55000000000000004"/>
    <n v="9250"/>
    <n v="5087.5"/>
    <n v="1526.25"/>
    <n v="0.3"/>
  </r>
  <r>
    <x v="0"/>
    <n v="1185732"/>
    <x v="4"/>
    <x v="0"/>
    <x v="0"/>
    <s v="New York"/>
    <x v="2"/>
    <n v="0.5"/>
    <n v="9000"/>
    <n v="4500"/>
    <n v="1575"/>
    <n v="0.35"/>
  </r>
  <r>
    <x v="0"/>
    <n v="1185732"/>
    <x v="4"/>
    <x v="0"/>
    <x v="0"/>
    <s v="New York"/>
    <x v="3"/>
    <n v="0.5"/>
    <n v="8500"/>
    <n v="4250"/>
    <n v="1487.5"/>
    <n v="0.35"/>
  </r>
  <r>
    <x v="0"/>
    <n v="1185732"/>
    <x v="4"/>
    <x v="0"/>
    <x v="0"/>
    <s v="New York"/>
    <x v="4"/>
    <n v="0.6"/>
    <n v="8750"/>
    <n v="5250"/>
    <n v="1575"/>
    <n v="0.3"/>
  </r>
  <r>
    <x v="0"/>
    <n v="1185732"/>
    <x v="4"/>
    <x v="0"/>
    <x v="0"/>
    <s v="New York"/>
    <x v="5"/>
    <n v="0.65"/>
    <n v="10000"/>
    <n v="6500"/>
    <n v="1625"/>
    <n v="0.25"/>
  </r>
  <r>
    <x v="0"/>
    <n v="1185732"/>
    <x v="5"/>
    <x v="0"/>
    <x v="0"/>
    <s v="New York"/>
    <x v="0"/>
    <n v="0.6"/>
    <n v="12500"/>
    <n v="7500"/>
    <n v="3750"/>
    <n v="0.5"/>
  </r>
  <r>
    <x v="0"/>
    <n v="1185732"/>
    <x v="5"/>
    <x v="0"/>
    <x v="0"/>
    <s v="New York"/>
    <x v="1"/>
    <n v="0.55000000000000004"/>
    <n v="10000"/>
    <n v="5500"/>
    <n v="1650"/>
    <n v="0.3"/>
  </r>
  <r>
    <x v="0"/>
    <n v="1185732"/>
    <x v="5"/>
    <x v="0"/>
    <x v="0"/>
    <s v="New York"/>
    <x v="2"/>
    <n v="0.5"/>
    <n v="9250"/>
    <n v="4625"/>
    <n v="1618.75"/>
    <n v="0.35"/>
  </r>
  <r>
    <x v="0"/>
    <n v="1185732"/>
    <x v="5"/>
    <x v="0"/>
    <x v="0"/>
    <s v="New York"/>
    <x v="3"/>
    <n v="0.5"/>
    <n v="9000"/>
    <n v="4500"/>
    <n v="1575"/>
    <n v="0.35"/>
  </r>
  <r>
    <x v="0"/>
    <n v="1185732"/>
    <x v="5"/>
    <x v="0"/>
    <x v="0"/>
    <s v="New York"/>
    <x v="4"/>
    <n v="0.6"/>
    <n v="9000"/>
    <n v="5400"/>
    <n v="1620"/>
    <n v="0.3"/>
  </r>
  <r>
    <x v="0"/>
    <n v="1185732"/>
    <x v="5"/>
    <x v="0"/>
    <x v="0"/>
    <s v="New York"/>
    <x v="5"/>
    <n v="0.65"/>
    <n v="10500"/>
    <n v="6825"/>
    <n v="1706.25"/>
    <n v="0.25"/>
  </r>
  <r>
    <x v="0"/>
    <n v="1185732"/>
    <x v="6"/>
    <x v="0"/>
    <x v="0"/>
    <s v="New York"/>
    <x v="0"/>
    <n v="0.6"/>
    <n v="12750"/>
    <n v="7650"/>
    <n v="3825"/>
    <n v="0.5"/>
  </r>
  <r>
    <x v="0"/>
    <n v="1185732"/>
    <x v="6"/>
    <x v="0"/>
    <x v="0"/>
    <s v="New York"/>
    <x v="1"/>
    <n v="0.55000000000000004"/>
    <n v="10250"/>
    <n v="5637.5000000000009"/>
    <n v="1691.2500000000002"/>
    <n v="0.3"/>
  </r>
  <r>
    <x v="0"/>
    <n v="1185732"/>
    <x v="6"/>
    <x v="0"/>
    <x v="0"/>
    <s v="New York"/>
    <x v="2"/>
    <n v="0.5"/>
    <n v="9500"/>
    <n v="4750"/>
    <n v="1662.5"/>
    <n v="0.35"/>
  </r>
  <r>
    <x v="0"/>
    <n v="1185732"/>
    <x v="6"/>
    <x v="0"/>
    <x v="0"/>
    <s v="New York"/>
    <x v="3"/>
    <n v="0.5"/>
    <n v="9000"/>
    <n v="4500"/>
    <n v="1575"/>
    <n v="0.35"/>
  </r>
  <r>
    <x v="0"/>
    <n v="1185732"/>
    <x v="6"/>
    <x v="0"/>
    <x v="0"/>
    <s v="New York"/>
    <x v="4"/>
    <n v="0.6"/>
    <n v="9250"/>
    <n v="5550"/>
    <n v="1665"/>
    <n v="0.3"/>
  </r>
  <r>
    <x v="0"/>
    <n v="1185732"/>
    <x v="6"/>
    <x v="0"/>
    <x v="0"/>
    <s v="New York"/>
    <x v="5"/>
    <n v="0.65"/>
    <n v="11000"/>
    <n v="7150"/>
    <n v="1787.5"/>
    <n v="0.25"/>
  </r>
  <r>
    <x v="0"/>
    <n v="1185732"/>
    <x v="7"/>
    <x v="0"/>
    <x v="0"/>
    <s v="New York"/>
    <x v="0"/>
    <n v="0.6"/>
    <n v="12500"/>
    <n v="7500"/>
    <n v="3750"/>
    <n v="0.5"/>
  </r>
  <r>
    <x v="0"/>
    <n v="1185732"/>
    <x v="7"/>
    <x v="0"/>
    <x v="0"/>
    <s v="New York"/>
    <x v="1"/>
    <n v="0.55000000000000004"/>
    <n v="10250"/>
    <n v="5637.5000000000009"/>
    <n v="1691.2500000000002"/>
    <n v="0.3"/>
  </r>
  <r>
    <x v="0"/>
    <n v="1185732"/>
    <x v="7"/>
    <x v="0"/>
    <x v="0"/>
    <s v="New York"/>
    <x v="2"/>
    <n v="0.5"/>
    <n v="9500"/>
    <n v="4750"/>
    <n v="1662.5"/>
    <n v="0.35"/>
  </r>
  <r>
    <x v="0"/>
    <n v="1185732"/>
    <x v="7"/>
    <x v="0"/>
    <x v="0"/>
    <s v="New York"/>
    <x v="3"/>
    <n v="0.5"/>
    <n v="9250"/>
    <n v="4625"/>
    <n v="1618.75"/>
    <n v="0.35"/>
  </r>
  <r>
    <x v="0"/>
    <n v="1185732"/>
    <x v="7"/>
    <x v="0"/>
    <x v="0"/>
    <s v="New York"/>
    <x v="4"/>
    <n v="0.6"/>
    <n v="9000"/>
    <n v="5400"/>
    <n v="1620"/>
    <n v="0.3"/>
  </r>
  <r>
    <x v="0"/>
    <n v="1185732"/>
    <x v="7"/>
    <x v="0"/>
    <x v="0"/>
    <s v="New York"/>
    <x v="5"/>
    <n v="0.65"/>
    <n v="10750"/>
    <n v="6987.5"/>
    <n v="1746.875"/>
    <n v="0.25"/>
  </r>
  <r>
    <x v="0"/>
    <n v="1185732"/>
    <x v="8"/>
    <x v="0"/>
    <x v="0"/>
    <s v="New York"/>
    <x v="0"/>
    <n v="0.6"/>
    <n v="12000"/>
    <n v="7200"/>
    <n v="3600"/>
    <n v="0.5"/>
  </r>
  <r>
    <x v="0"/>
    <n v="1185732"/>
    <x v="8"/>
    <x v="0"/>
    <x v="0"/>
    <s v="New York"/>
    <x v="1"/>
    <n v="0.55000000000000004"/>
    <n v="10000"/>
    <n v="5500"/>
    <n v="1650"/>
    <n v="0.3"/>
  </r>
  <r>
    <x v="0"/>
    <n v="1185732"/>
    <x v="8"/>
    <x v="0"/>
    <x v="0"/>
    <s v="New York"/>
    <x v="2"/>
    <n v="0.5"/>
    <n v="9250"/>
    <n v="4625"/>
    <n v="1618.75"/>
    <n v="0.35"/>
  </r>
  <r>
    <x v="0"/>
    <n v="1185732"/>
    <x v="8"/>
    <x v="0"/>
    <x v="0"/>
    <s v="New York"/>
    <x v="3"/>
    <n v="0.5"/>
    <n v="9000"/>
    <n v="4500"/>
    <n v="1575"/>
    <n v="0.35"/>
  </r>
  <r>
    <x v="0"/>
    <n v="1185732"/>
    <x v="8"/>
    <x v="0"/>
    <x v="0"/>
    <s v="New York"/>
    <x v="4"/>
    <n v="0.6"/>
    <n v="9000"/>
    <n v="5400"/>
    <n v="1620"/>
    <n v="0.3"/>
  </r>
  <r>
    <x v="0"/>
    <n v="1185732"/>
    <x v="8"/>
    <x v="0"/>
    <x v="0"/>
    <s v="New York"/>
    <x v="5"/>
    <n v="0.65"/>
    <n v="10000"/>
    <n v="6500"/>
    <n v="1625"/>
    <n v="0.25"/>
  </r>
  <r>
    <x v="0"/>
    <n v="1185732"/>
    <x v="9"/>
    <x v="0"/>
    <x v="0"/>
    <s v="New York"/>
    <x v="0"/>
    <n v="0.65"/>
    <n v="11750"/>
    <n v="7637.5"/>
    <n v="3818.75"/>
    <n v="0.5"/>
  </r>
  <r>
    <x v="0"/>
    <n v="1185732"/>
    <x v="9"/>
    <x v="0"/>
    <x v="0"/>
    <s v="New York"/>
    <x v="1"/>
    <n v="0.55000000000000004"/>
    <n v="10000"/>
    <n v="5500"/>
    <n v="1650"/>
    <n v="0.3"/>
  </r>
  <r>
    <x v="0"/>
    <n v="1185732"/>
    <x v="9"/>
    <x v="0"/>
    <x v="0"/>
    <s v="New York"/>
    <x v="2"/>
    <n v="0.55000000000000004"/>
    <n v="9000"/>
    <n v="4950"/>
    <n v="1732.5"/>
    <n v="0.35"/>
  </r>
  <r>
    <x v="0"/>
    <n v="1185732"/>
    <x v="9"/>
    <x v="0"/>
    <x v="0"/>
    <s v="New York"/>
    <x v="3"/>
    <n v="0.55000000000000004"/>
    <n v="8750"/>
    <n v="4812.5"/>
    <n v="1684.375"/>
    <n v="0.35"/>
  </r>
  <r>
    <x v="0"/>
    <n v="1185732"/>
    <x v="9"/>
    <x v="0"/>
    <x v="0"/>
    <s v="New York"/>
    <x v="4"/>
    <n v="0.65"/>
    <n v="8750"/>
    <n v="5687.5"/>
    <n v="1706.25"/>
    <n v="0.3"/>
  </r>
  <r>
    <x v="0"/>
    <n v="1185732"/>
    <x v="9"/>
    <x v="0"/>
    <x v="0"/>
    <s v="New York"/>
    <x v="5"/>
    <n v="0.7"/>
    <n v="10000"/>
    <n v="7000"/>
    <n v="1750"/>
    <n v="0.25"/>
  </r>
  <r>
    <x v="0"/>
    <n v="1185732"/>
    <x v="10"/>
    <x v="0"/>
    <x v="0"/>
    <s v="New York"/>
    <x v="0"/>
    <n v="0.65"/>
    <n v="11500"/>
    <n v="7475"/>
    <n v="3737.5"/>
    <n v="0.5"/>
  </r>
  <r>
    <x v="0"/>
    <n v="1185732"/>
    <x v="10"/>
    <x v="0"/>
    <x v="0"/>
    <s v="New York"/>
    <x v="1"/>
    <n v="0.55000000000000004"/>
    <n v="9750"/>
    <n v="5362.5"/>
    <n v="1608.75"/>
    <n v="0.3"/>
  </r>
  <r>
    <x v="0"/>
    <n v="1185732"/>
    <x v="10"/>
    <x v="0"/>
    <x v="0"/>
    <s v="New York"/>
    <x v="2"/>
    <n v="0.55000000000000004"/>
    <n v="9200"/>
    <n v="5060"/>
    <n v="1771"/>
    <n v="0.35"/>
  </r>
  <r>
    <x v="0"/>
    <n v="1185732"/>
    <x v="10"/>
    <x v="0"/>
    <x v="0"/>
    <s v="New York"/>
    <x v="3"/>
    <n v="0.55000000000000004"/>
    <n v="9000"/>
    <n v="4950"/>
    <n v="1732.5"/>
    <n v="0.35"/>
  </r>
  <r>
    <x v="0"/>
    <n v="1185732"/>
    <x v="10"/>
    <x v="0"/>
    <x v="0"/>
    <s v="New York"/>
    <x v="4"/>
    <n v="0.65"/>
    <n v="8750"/>
    <n v="5687.5"/>
    <n v="1706.25"/>
    <n v="0.3"/>
  </r>
  <r>
    <x v="0"/>
    <n v="1185732"/>
    <x v="10"/>
    <x v="0"/>
    <x v="0"/>
    <s v="New York"/>
    <x v="5"/>
    <n v="0.7"/>
    <n v="9750"/>
    <n v="6825"/>
    <n v="1706.25"/>
    <n v="0.25"/>
  </r>
  <r>
    <x v="0"/>
    <n v="1185732"/>
    <x v="11"/>
    <x v="0"/>
    <x v="0"/>
    <s v="New York"/>
    <x v="0"/>
    <n v="0.65"/>
    <n v="12000"/>
    <n v="7800"/>
    <n v="3900"/>
    <n v="0.5"/>
  </r>
  <r>
    <x v="0"/>
    <n v="1185732"/>
    <x v="11"/>
    <x v="0"/>
    <x v="0"/>
    <s v="New York"/>
    <x v="1"/>
    <n v="0.55000000000000004"/>
    <n v="10000"/>
    <n v="5500"/>
    <n v="1650"/>
    <n v="0.3"/>
  </r>
  <r>
    <x v="0"/>
    <n v="1185732"/>
    <x v="11"/>
    <x v="0"/>
    <x v="0"/>
    <s v="New York"/>
    <x v="2"/>
    <n v="0.55000000000000004"/>
    <n v="9500"/>
    <n v="5225"/>
    <n v="1828.7499999999998"/>
    <n v="0.35"/>
  </r>
  <r>
    <x v="0"/>
    <n v="1185732"/>
    <x v="11"/>
    <x v="0"/>
    <x v="0"/>
    <s v="New York"/>
    <x v="3"/>
    <n v="0.55000000000000004"/>
    <n v="9000"/>
    <n v="4950"/>
    <n v="1732.5"/>
    <n v="0.35"/>
  </r>
  <r>
    <x v="0"/>
    <n v="1185732"/>
    <x v="11"/>
    <x v="0"/>
    <x v="0"/>
    <s v="New York"/>
    <x v="4"/>
    <n v="0.65"/>
    <n v="9000"/>
    <n v="5850"/>
    <n v="1755"/>
    <n v="0.3"/>
  </r>
  <r>
    <x v="0"/>
    <n v="1185732"/>
    <x v="11"/>
    <x v="0"/>
    <x v="0"/>
    <s v="New York"/>
    <x v="5"/>
    <n v="0.7"/>
    <n v="10000"/>
    <n v="7000"/>
    <n v="1750"/>
    <n v="0.25"/>
  </r>
  <r>
    <x v="1"/>
    <n v="1197831"/>
    <x v="12"/>
    <x v="1"/>
    <x v="1"/>
    <s v="Houston"/>
    <x v="0"/>
    <n v="0.25"/>
    <n v="9000"/>
    <n v="2250"/>
    <n v="787.5"/>
    <n v="0.35"/>
  </r>
  <r>
    <x v="1"/>
    <n v="1197831"/>
    <x v="12"/>
    <x v="1"/>
    <x v="1"/>
    <s v="Houston"/>
    <x v="1"/>
    <n v="0.35"/>
    <n v="9000"/>
    <n v="3150"/>
    <n v="1102.5"/>
    <n v="0.35"/>
  </r>
  <r>
    <x v="1"/>
    <n v="1197831"/>
    <x v="12"/>
    <x v="1"/>
    <x v="1"/>
    <s v="Houston"/>
    <x v="2"/>
    <n v="0.35"/>
    <n v="7000"/>
    <n v="2450"/>
    <n v="857.5"/>
    <n v="0.35"/>
  </r>
  <r>
    <x v="1"/>
    <n v="1197831"/>
    <x v="12"/>
    <x v="1"/>
    <x v="1"/>
    <s v="Houston"/>
    <x v="3"/>
    <n v="0.35"/>
    <n v="7000"/>
    <n v="2450"/>
    <n v="1102.5"/>
    <n v="0.45"/>
  </r>
  <r>
    <x v="1"/>
    <n v="1197831"/>
    <x v="12"/>
    <x v="1"/>
    <x v="1"/>
    <s v="Houston"/>
    <x v="4"/>
    <n v="0.4"/>
    <n v="5500"/>
    <n v="2200"/>
    <n v="660"/>
    <n v="0.3"/>
  </r>
  <r>
    <x v="1"/>
    <n v="1197831"/>
    <x v="12"/>
    <x v="1"/>
    <x v="1"/>
    <s v="Houston"/>
    <x v="5"/>
    <n v="0.35"/>
    <n v="7000"/>
    <n v="2450"/>
    <n v="1225"/>
    <n v="0.5"/>
  </r>
  <r>
    <x v="1"/>
    <n v="1197831"/>
    <x v="13"/>
    <x v="1"/>
    <x v="1"/>
    <s v="Houston"/>
    <x v="0"/>
    <n v="0.25"/>
    <n v="8500"/>
    <n v="2125"/>
    <n v="743.75"/>
    <n v="0.35"/>
  </r>
  <r>
    <x v="1"/>
    <n v="1197831"/>
    <x v="13"/>
    <x v="1"/>
    <x v="1"/>
    <s v="Houston"/>
    <x v="1"/>
    <n v="0.35"/>
    <n v="8500"/>
    <n v="2975"/>
    <n v="1041.25"/>
    <n v="0.35"/>
  </r>
  <r>
    <x v="1"/>
    <n v="1197831"/>
    <x v="13"/>
    <x v="1"/>
    <x v="1"/>
    <s v="Houston"/>
    <x v="2"/>
    <n v="0.35"/>
    <n v="6750"/>
    <n v="2362.5"/>
    <n v="826.875"/>
    <n v="0.35"/>
  </r>
  <r>
    <x v="1"/>
    <n v="1197831"/>
    <x v="13"/>
    <x v="1"/>
    <x v="1"/>
    <s v="Houston"/>
    <x v="3"/>
    <n v="0.35"/>
    <n v="6250"/>
    <n v="2187.5"/>
    <n v="984.375"/>
    <n v="0.45"/>
  </r>
  <r>
    <x v="1"/>
    <n v="1197831"/>
    <x v="13"/>
    <x v="1"/>
    <x v="1"/>
    <s v="Houston"/>
    <x v="4"/>
    <n v="0.4"/>
    <n v="5000"/>
    <n v="2000"/>
    <n v="600"/>
    <n v="0.3"/>
  </r>
  <r>
    <x v="1"/>
    <n v="1197831"/>
    <x v="13"/>
    <x v="1"/>
    <x v="1"/>
    <s v="Houston"/>
    <x v="5"/>
    <n v="0.35"/>
    <n v="7000"/>
    <n v="2450"/>
    <n v="1225"/>
    <n v="0.5"/>
  </r>
  <r>
    <x v="1"/>
    <n v="1197831"/>
    <x v="14"/>
    <x v="1"/>
    <x v="1"/>
    <s v="Houston"/>
    <x v="0"/>
    <n v="0.3"/>
    <n v="8750"/>
    <n v="2625"/>
    <n v="918.74999999999989"/>
    <n v="0.35"/>
  </r>
  <r>
    <x v="1"/>
    <n v="1197831"/>
    <x v="14"/>
    <x v="1"/>
    <x v="1"/>
    <s v="Houston"/>
    <x v="1"/>
    <n v="0.4"/>
    <n v="8750"/>
    <n v="3500"/>
    <n v="1225"/>
    <n v="0.35"/>
  </r>
  <r>
    <x v="1"/>
    <n v="1197831"/>
    <x v="14"/>
    <x v="1"/>
    <x v="1"/>
    <s v="Houston"/>
    <x v="2"/>
    <n v="0.35"/>
    <n v="7000"/>
    <n v="2450"/>
    <n v="857.5"/>
    <n v="0.35"/>
  </r>
  <r>
    <x v="1"/>
    <n v="1197831"/>
    <x v="14"/>
    <x v="1"/>
    <x v="1"/>
    <s v="Houston"/>
    <x v="3"/>
    <n v="0.4"/>
    <n v="6000"/>
    <n v="2400"/>
    <n v="1080"/>
    <n v="0.45"/>
  </r>
  <r>
    <x v="1"/>
    <n v="1197831"/>
    <x v="14"/>
    <x v="1"/>
    <x v="1"/>
    <s v="Houston"/>
    <x v="4"/>
    <n v="0.45"/>
    <n v="5000"/>
    <n v="2250"/>
    <n v="675"/>
    <n v="0.3"/>
  </r>
  <r>
    <x v="1"/>
    <n v="1197831"/>
    <x v="14"/>
    <x v="1"/>
    <x v="1"/>
    <s v="Houston"/>
    <x v="5"/>
    <n v="0.4"/>
    <n v="6500"/>
    <n v="2600"/>
    <n v="1300"/>
    <n v="0.5"/>
  </r>
  <r>
    <x v="1"/>
    <n v="1197831"/>
    <x v="15"/>
    <x v="1"/>
    <x v="1"/>
    <s v="Houston"/>
    <x v="0"/>
    <n v="0.3"/>
    <n v="9000"/>
    <n v="2700"/>
    <n v="944.99999999999989"/>
    <n v="0.35"/>
  </r>
  <r>
    <x v="1"/>
    <n v="1197831"/>
    <x v="15"/>
    <x v="1"/>
    <x v="1"/>
    <s v="Houston"/>
    <x v="1"/>
    <n v="0.4"/>
    <n v="9000"/>
    <n v="3600"/>
    <n v="1260"/>
    <n v="0.35"/>
  </r>
  <r>
    <x v="1"/>
    <n v="1197831"/>
    <x v="15"/>
    <x v="1"/>
    <x v="1"/>
    <s v="Houston"/>
    <x v="2"/>
    <n v="0.35"/>
    <n v="7250"/>
    <n v="2537.5"/>
    <n v="888.125"/>
    <n v="0.35"/>
  </r>
  <r>
    <x v="1"/>
    <n v="1197831"/>
    <x v="15"/>
    <x v="1"/>
    <x v="1"/>
    <s v="Houston"/>
    <x v="3"/>
    <n v="0.4"/>
    <n v="6250"/>
    <n v="2500"/>
    <n v="1125"/>
    <n v="0.45"/>
  </r>
  <r>
    <x v="1"/>
    <n v="1197831"/>
    <x v="15"/>
    <x v="1"/>
    <x v="1"/>
    <s v="Houston"/>
    <x v="4"/>
    <n v="0.45"/>
    <n v="5250"/>
    <n v="2362.5"/>
    <n v="708.75"/>
    <n v="0.3"/>
  </r>
  <r>
    <x v="1"/>
    <n v="1197831"/>
    <x v="15"/>
    <x v="1"/>
    <x v="1"/>
    <s v="Houston"/>
    <x v="5"/>
    <n v="0.4"/>
    <n v="8000"/>
    <n v="3200"/>
    <n v="1600"/>
    <n v="0.5"/>
  </r>
  <r>
    <x v="1"/>
    <n v="1197831"/>
    <x v="16"/>
    <x v="1"/>
    <x v="1"/>
    <s v="Houston"/>
    <x v="0"/>
    <n v="0.3"/>
    <n v="9250"/>
    <n v="2775"/>
    <n v="971.24999999999989"/>
    <n v="0.35"/>
  </r>
  <r>
    <x v="1"/>
    <n v="1197831"/>
    <x v="16"/>
    <x v="1"/>
    <x v="1"/>
    <s v="Houston"/>
    <x v="1"/>
    <n v="0.4"/>
    <n v="9250"/>
    <n v="3700"/>
    <n v="1295"/>
    <n v="0.35"/>
  </r>
  <r>
    <x v="1"/>
    <n v="1197831"/>
    <x v="16"/>
    <x v="1"/>
    <x v="1"/>
    <s v="Houston"/>
    <x v="2"/>
    <n v="0.35"/>
    <n v="7750"/>
    <n v="2712.5"/>
    <n v="949.37499999999989"/>
    <n v="0.35"/>
  </r>
  <r>
    <x v="1"/>
    <n v="1197831"/>
    <x v="16"/>
    <x v="1"/>
    <x v="1"/>
    <s v="Houston"/>
    <x v="3"/>
    <n v="0.4"/>
    <n v="7000"/>
    <n v="2800"/>
    <n v="1260"/>
    <n v="0.45"/>
  </r>
  <r>
    <x v="1"/>
    <n v="1197831"/>
    <x v="16"/>
    <x v="1"/>
    <x v="1"/>
    <s v="Houston"/>
    <x v="4"/>
    <n v="0.45"/>
    <n v="6000"/>
    <n v="2700"/>
    <n v="810"/>
    <n v="0.3"/>
  </r>
  <r>
    <x v="1"/>
    <n v="1197831"/>
    <x v="16"/>
    <x v="1"/>
    <x v="1"/>
    <s v="Houston"/>
    <x v="5"/>
    <n v="0.4"/>
    <n v="9500"/>
    <n v="3800"/>
    <n v="1900"/>
    <n v="0.5"/>
  </r>
  <r>
    <x v="1"/>
    <n v="1197831"/>
    <x v="17"/>
    <x v="1"/>
    <x v="1"/>
    <s v="Houston"/>
    <x v="0"/>
    <n v="0.4"/>
    <n v="9500"/>
    <n v="3800"/>
    <n v="1330"/>
    <n v="0.35"/>
  </r>
  <r>
    <x v="1"/>
    <n v="1197831"/>
    <x v="17"/>
    <x v="1"/>
    <x v="1"/>
    <s v="Houston"/>
    <x v="1"/>
    <n v="0.45"/>
    <n v="9500"/>
    <n v="4275"/>
    <n v="1496.25"/>
    <n v="0.35"/>
  </r>
  <r>
    <x v="1"/>
    <n v="1197831"/>
    <x v="17"/>
    <x v="1"/>
    <x v="1"/>
    <s v="Houston"/>
    <x v="2"/>
    <n v="0.4"/>
    <n v="8000"/>
    <n v="3200"/>
    <n v="1120"/>
    <n v="0.35"/>
  </r>
  <r>
    <x v="1"/>
    <n v="1197831"/>
    <x v="17"/>
    <x v="1"/>
    <x v="1"/>
    <s v="Houston"/>
    <x v="3"/>
    <n v="0.4"/>
    <n v="7500"/>
    <n v="3000"/>
    <n v="1350"/>
    <n v="0.45"/>
  </r>
  <r>
    <x v="1"/>
    <n v="1197831"/>
    <x v="17"/>
    <x v="1"/>
    <x v="1"/>
    <s v="Houston"/>
    <x v="4"/>
    <n v="0.45"/>
    <n v="6500"/>
    <n v="2925"/>
    <n v="877.5"/>
    <n v="0.3"/>
  </r>
  <r>
    <x v="1"/>
    <n v="1197831"/>
    <x v="17"/>
    <x v="1"/>
    <x v="1"/>
    <s v="Houston"/>
    <x v="5"/>
    <n v="0.5"/>
    <n v="10000"/>
    <n v="5000"/>
    <n v="2500"/>
    <n v="0.5"/>
  </r>
  <r>
    <x v="1"/>
    <n v="1197831"/>
    <x v="18"/>
    <x v="1"/>
    <x v="1"/>
    <s v="Houston"/>
    <x v="0"/>
    <n v="0.4"/>
    <n v="9500"/>
    <n v="3800"/>
    <n v="1330"/>
    <n v="0.35"/>
  </r>
  <r>
    <x v="1"/>
    <n v="1197831"/>
    <x v="18"/>
    <x v="1"/>
    <x v="1"/>
    <s v="Houston"/>
    <x v="1"/>
    <n v="0.45"/>
    <n v="9500"/>
    <n v="4275"/>
    <n v="1496.25"/>
    <n v="0.35"/>
  </r>
  <r>
    <x v="1"/>
    <n v="1197831"/>
    <x v="18"/>
    <x v="1"/>
    <x v="1"/>
    <s v="Houston"/>
    <x v="2"/>
    <n v="0.4"/>
    <n v="11000"/>
    <n v="4400"/>
    <n v="1540"/>
    <n v="0.35"/>
  </r>
  <r>
    <x v="1"/>
    <n v="1197831"/>
    <x v="18"/>
    <x v="1"/>
    <x v="1"/>
    <s v="Houston"/>
    <x v="3"/>
    <n v="0.4"/>
    <n v="7000"/>
    <n v="2800"/>
    <n v="1260"/>
    <n v="0.45"/>
  </r>
  <r>
    <x v="1"/>
    <n v="1197831"/>
    <x v="18"/>
    <x v="1"/>
    <x v="1"/>
    <s v="Houston"/>
    <x v="4"/>
    <n v="0.45"/>
    <n v="7000"/>
    <n v="3150"/>
    <n v="945"/>
    <n v="0.3"/>
  </r>
  <r>
    <x v="1"/>
    <n v="1197831"/>
    <x v="18"/>
    <x v="1"/>
    <x v="1"/>
    <s v="Houston"/>
    <x v="5"/>
    <n v="0.5"/>
    <n v="9750"/>
    <n v="4875"/>
    <n v="2437.5"/>
    <n v="0.5"/>
  </r>
  <r>
    <x v="1"/>
    <n v="1197831"/>
    <x v="19"/>
    <x v="1"/>
    <x v="1"/>
    <s v="Houston"/>
    <x v="0"/>
    <n v="0.4"/>
    <n v="9250"/>
    <n v="3700"/>
    <n v="1295"/>
    <n v="0.35"/>
  </r>
  <r>
    <x v="1"/>
    <n v="1197831"/>
    <x v="19"/>
    <x v="1"/>
    <x v="1"/>
    <s v="Houston"/>
    <x v="1"/>
    <n v="0.45"/>
    <n v="9250"/>
    <n v="4162.5"/>
    <n v="1456.875"/>
    <n v="0.35"/>
  </r>
  <r>
    <x v="1"/>
    <n v="1197831"/>
    <x v="19"/>
    <x v="1"/>
    <x v="1"/>
    <s v="Houston"/>
    <x v="2"/>
    <n v="0.4"/>
    <n v="11000"/>
    <n v="4400"/>
    <n v="1540"/>
    <n v="0.35"/>
  </r>
  <r>
    <x v="1"/>
    <n v="1197831"/>
    <x v="19"/>
    <x v="1"/>
    <x v="1"/>
    <s v="Houston"/>
    <x v="3"/>
    <n v="0.4"/>
    <n v="6500"/>
    <n v="2600"/>
    <n v="1170"/>
    <n v="0.45"/>
  </r>
  <r>
    <x v="1"/>
    <n v="1197831"/>
    <x v="19"/>
    <x v="1"/>
    <x v="1"/>
    <s v="Houston"/>
    <x v="4"/>
    <n v="0.45"/>
    <n v="6500"/>
    <n v="2925"/>
    <n v="877.5"/>
    <n v="0.3"/>
  </r>
  <r>
    <x v="1"/>
    <n v="1197831"/>
    <x v="19"/>
    <x v="1"/>
    <x v="1"/>
    <s v="Houston"/>
    <x v="5"/>
    <n v="0.5"/>
    <n v="9000"/>
    <n v="4500"/>
    <n v="2250"/>
    <n v="0.5"/>
  </r>
  <r>
    <x v="1"/>
    <n v="1197831"/>
    <x v="20"/>
    <x v="1"/>
    <x v="1"/>
    <s v="Houston"/>
    <x v="0"/>
    <n v="0.45"/>
    <n v="8500"/>
    <n v="3825"/>
    <n v="1338.75"/>
    <n v="0.35"/>
  </r>
  <r>
    <x v="1"/>
    <n v="1197831"/>
    <x v="20"/>
    <x v="1"/>
    <x v="1"/>
    <s v="Houston"/>
    <x v="1"/>
    <n v="0.45"/>
    <n v="8500"/>
    <n v="3825"/>
    <n v="1338.75"/>
    <n v="0.35"/>
  </r>
  <r>
    <x v="1"/>
    <n v="1197831"/>
    <x v="20"/>
    <x v="1"/>
    <x v="1"/>
    <s v="Houston"/>
    <x v="2"/>
    <n v="0.5"/>
    <n v="9000"/>
    <n v="4500"/>
    <n v="1575"/>
    <n v="0.35"/>
  </r>
  <r>
    <x v="1"/>
    <n v="1197831"/>
    <x v="20"/>
    <x v="1"/>
    <x v="1"/>
    <s v="Houston"/>
    <x v="3"/>
    <n v="0.5"/>
    <n v="6250"/>
    <n v="3125"/>
    <n v="1406.25"/>
    <n v="0.45"/>
  </r>
  <r>
    <x v="1"/>
    <n v="1197831"/>
    <x v="20"/>
    <x v="1"/>
    <x v="1"/>
    <s v="Houston"/>
    <x v="4"/>
    <n v="0.45"/>
    <n v="6250"/>
    <n v="2812.5"/>
    <n v="843.75"/>
    <n v="0.3"/>
  </r>
  <r>
    <x v="1"/>
    <n v="1197831"/>
    <x v="20"/>
    <x v="1"/>
    <x v="1"/>
    <s v="Houston"/>
    <x v="5"/>
    <n v="0.55000000000000004"/>
    <n v="8500"/>
    <n v="4675"/>
    <n v="2337.5"/>
    <n v="0.5"/>
  </r>
  <r>
    <x v="1"/>
    <n v="1197831"/>
    <x v="21"/>
    <x v="1"/>
    <x v="1"/>
    <s v="Houston"/>
    <x v="0"/>
    <n v="0.45"/>
    <n v="8000"/>
    <n v="3600"/>
    <n v="1260"/>
    <n v="0.35"/>
  </r>
  <r>
    <x v="1"/>
    <n v="1197831"/>
    <x v="21"/>
    <x v="1"/>
    <x v="1"/>
    <s v="Houston"/>
    <x v="1"/>
    <n v="0.45"/>
    <n v="8000"/>
    <n v="3600"/>
    <n v="1260"/>
    <n v="0.35"/>
  </r>
  <r>
    <x v="1"/>
    <n v="1197831"/>
    <x v="21"/>
    <x v="1"/>
    <x v="1"/>
    <s v="Houston"/>
    <x v="2"/>
    <n v="0.5"/>
    <n v="7500"/>
    <n v="3750"/>
    <n v="1312.5"/>
    <n v="0.35"/>
  </r>
  <r>
    <x v="1"/>
    <n v="1197831"/>
    <x v="21"/>
    <x v="1"/>
    <x v="1"/>
    <s v="Houston"/>
    <x v="3"/>
    <n v="0.5"/>
    <n v="6000"/>
    <n v="3000"/>
    <n v="1350"/>
    <n v="0.45"/>
  </r>
  <r>
    <x v="1"/>
    <n v="1197831"/>
    <x v="21"/>
    <x v="1"/>
    <x v="1"/>
    <s v="Houston"/>
    <x v="4"/>
    <n v="0.45"/>
    <n v="5750"/>
    <n v="2587.5"/>
    <n v="776.25"/>
    <n v="0.3"/>
  </r>
  <r>
    <x v="1"/>
    <n v="1197831"/>
    <x v="21"/>
    <x v="1"/>
    <x v="1"/>
    <s v="Houston"/>
    <x v="5"/>
    <n v="0.55000000000000004"/>
    <n v="7500"/>
    <n v="4125"/>
    <n v="2062.5"/>
    <n v="0.5"/>
  </r>
  <r>
    <x v="1"/>
    <n v="1197831"/>
    <x v="22"/>
    <x v="1"/>
    <x v="1"/>
    <s v="Houston"/>
    <x v="0"/>
    <n v="0.45"/>
    <n v="9000"/>
    <n v="4050"/>
    <n v="1417.5"/>
    <n v="0.35"/>
  </r>
  <r>
    <x v="1"/>
    <n v="1197831"/>
    <x v="22"/>
    <x v="1"/>
    <x v="1"/>
    <s v="Houston"/>
    <x v="1"/>
    <n v="0.45"/>
    <n v="9000"/>
    <n v="4050"/>
    <n v="1417.5"/>
    <n v="0.35"/>
  </r>
  <r>
    <x v="1"/>
    <n v="1197831"/>
    <x v="22"/>
    <x v="1"/>
    <x v="1"/>
    <s v="Houston"/>
    <x v="2"/>
    <n v="0.5"/>
    <n v="8250"/>
    <n v="4125"/>
    <n v="1443.75"/>
    <n v="0.35"/>
  </r>
  <r>
    <x v="1"/>
    <n v="1197831"/>
    <x v="22"/>
    <x v="1"/>
    <x v="1"/>
    <s v="Houston"/>
    <x v="3"/>
    <n v="0.5"/>
    <n v="6750"/>
    <n v="3375"/>
    <n v="1518.75"/>
    <n v="0.45"/>
  </r>
  <r>
    <x v="1"/>
    <n v="1197831"/>
    <x v="22"/>
    <x v="1"/>
    <x v="1"/>
    <s v="Houston"/>
    <x v="4"/>
    <n v="0.45"/>
    <n v="6500"/>
    <n v="2925"/>
    <n v="877.5"/>
    <n v="0.3"/>
  </r>
  <r>
    <x v="1"/>
    <n v="1197831"/>
    <x v="22"/>
    <x v="1"/>
    <x v="1"/>
    <s v="Houston"/>
    <x v="5"/>
    <n v="0.55000000000000004"/>
    <n v="8500"/>
    <n v="4675"/>
    <n v="2337.5"/>
    <n v="0.5"/>
  </r>
  <r>
    <x v="1"/>
    <n v="1197831"/>
    <x v="23"/>
    <x v="1"/>
    <x v="1"/>
    <s v="Houston"/>
    <x v="0"/>
    <n v="0.45"/>
    <n v="9500"/>
    <n v="4275"/>
    <n v="1496.25"/>
    <n v="0.35"/>
  </r>
  <r>
    <x v="1"/>
    <n v="1197831"/>
    <x v="23"/>
    <x v="1"/>
    <x v="1"/>
    <s v="Houston"/>
    <x v="1"/>
    <n v="0.45"/>
    <n v="9500"/>
    <n v="4275"/>
    <n v="1496.25"/>
    <n v="0.35"/>
  </r>
  <r>
    <x v="1"/>
    <n v="1197831"/>
    <x v="23"/>
    <x v="1"/>
    <x v="1"/>
    <s v="Houston"/>
    <x v="2"/>
    <n v="0.5"/>
    <n v="8500"/>
    <n v="4250"/>
    <n v="1487.5"/>
    <n v="0.35"/>
  </r>
  <r>
    <x v="1"/>
    <n v="1197831"/>
    <x v="23"/>
    <x v="1"/>
    <x v="1"/>
    <s v="Houston"/>
    <x v="3"/>
    <n v="0.5"/>
    <n v="7000"/>
    <n v="3500"/>
    <n v="1575"/>
    <n v="0.45"/>
  </r>
  <r>
    <x v="1"/>
    <n v="1197831"/>
    <x v="23"/>
    <x v="1"/>
    <x v="1"/>
    <s v="Houston"/>
    <x v="4"/>
    <n v="0.45"/>
    <n v="6500"/>
    <n v="2925"/>
    <n v="877.5"/>
    <n v="0.3"/>
  </r>
  <r>
    <x v="1"/>
    <n v="1197831"/>
    <x v="23"/>
    <x v="1"/>
    <x v="1"/>
    <s v="Houston"/>
    <x v="5"/>
    <n v="0.55000000000000004"/>
    <n v="9000"/>
    <n v="4950"/>
    <n v="2475"/>
    <n v="0.5"/>
  </r>
  <r>
    <x v="2"/>
    <n v="1128299"/>
    <x v="24"/>
    <x v="2"/>
    <x v="2"/>
    <s v="San Francisco"/>
    <x v="0"/>
    <n v="0.39999999999999997"/>
    <n v="7750"/>
    <n v="3099.9999999999995"/>
    <n v="1085"/>
    <n v="0.35000000000000003"/>
  </r>
  <r>
    <x v="2"/>
    <n v="1128299"/>
    <x v="24"/>
    <x v="2"/>
    <x v="2"/>
    <s v="San Francisco"/>
    <x v="1"/>
    <n v="0.5"/>
    <n v="7750"/>
    <n v="3875"/>
    <n v="775"/>
    <n v="0.2"/>
  </r>
  <r>
    <x v="2"/>
    <n v="1128299"/>
    <x v="24"/>
    <x v="2"/>
    <x v="2"/>
    <s v="San Francisco"/>
    <x v="2"/>
    <n v="0.5"/>
    <n v="7750"/>
    <n v="3875"/>
    <n v="1356.2500000000002"/>
    <n v="0.35000000000000003"/>
  </r>
  <r>
    <x v="2"/>
    <n v="1128299"/>
    <x v="24"/>
    <x v="2"/>
    <x v="2"/>
    <s v="San Francisco"/>
    <x v="3"/>
    <n v="0.5"/>
    <n v="6250"/>
    <n v="3125"/>
    <n v="937.5"/>
    <n v="0.3"/>
  </r>
  <r>
    <x v="2"/>
    <n v="1128299"/>
    <x v="24"/>
    <x v="2"/>
    <x v="2"/>
    <s v="San Francisco"/>
    <x v="4"/>
    <n v="0.55000000000000004"/>
    <n v="5750"/>
    <n v="3162.5000000000005"/>
    <n v="1581.2500000000002"/>
    <n v="0.5"/>
  </r>
  <r>
    <x v="2"/>
    <n v="1128299"/>
    <x v="24"/>
    <x v="2"/>
    <x v="2"/>
    <s v="San Francisco"/>
    <x v="5"/>
    <n v="0.5"/>
    <n v="7750"/>
    <n v="3875"/>
    <n v="581.25000000000011"/>
    <n v="0.15000000000000002"/>
  </r>
  <r>
    <x v="2"/>
    <n v="1128299"/>
    <x v="25"/>
    <x v="2"/>
    <x v="2"/>
    <s v="San Francisco"/>
    <x v="0"/>
    <n v="0.39999999999999997"/>
    <n v="8250"/>
    <n v="3299.9999999999995"/>
    <n v="1155"/>
    <n v="0.35000000000000003"/>
  </r>
  <r>
    <x v="2"/>
    <n v="1128299"/>
    <x v="25"/>
    <x v="2"/>
    <x v="2"/>
    <s v="San Francisco"/>
    <x v="1"/>
    <n v="0.5"/>
    <n v="7250"/>
    <n v="3625"/>
    <n v="725"/>
    <n v="0.2"/>
  </r>
  <r>
    <x v="2"/>
    <n v="1128299"/>
    <x v="25"/>
    <x v="2"/>
    <x v="2"/>
    <s v="San Francisco"/>
    <x v="2"/>
    <n v="0.5"/>
    <n v="7250"/>
    <n v="3625"/>
    <n v="1268.7500000000002"/>
    <n v="0.35000000000000003"/>
  </r>
  <r>
    <x v="2"/>
    <n v="1128299"/>
    <x v="25"/>
    <x v="2"/>
    <x v="2"/>
    <s v="San Francisco"/>
    <x v="3"/>
    <n v="0.5"/>
    <n v="5750"/>
    <n v="2875"/>
    <n v="862.5"/>
    <n v="0.3"/>
  </r>
  <r>
    <x v="2"/>
    <n v="1128299"/>
    <x v="25"/>
    <x v="2"/>
    <x v="2"/>
    <s v="San Francisco"/>
    <x v="4"/>
    <n v="0.55000000000000004"/>
    <n v="5000"/>
    <n v="2750"/>
    <n v="1375"/>
    <n v="0.5"/>
  </r>
  <r>
    <x v="2"/>
    <n v="1128299"/>
    <x v="25"/>
    <x v="2"/>
    <x v="2"/>
    <s v="San Francisco"/>
    <x v="5"/>
    <n v="0.5"/>
    <n v="7000"/>
    <n v="3500"/>
    <n v="525.00000000000011"/>
    <n v="0.15000000000000002"/>
  </r>
  <r>
    <x v="2"/>
    <n v="1128299"/>
    <x v="26"/>
    <x v="2"/>
    <x v="2"/>
    <s v="San Francisco"/>
    <x v="0"/>
    <n v="0.5"/>
    <n v="8500"/>
    <n v="4250"/>
    <n v="1487.5000000000002"/>
    <n v="0.35000000000000003"/>
  </r>
  <r>
    <x v="2"/>
    <n v="1128299"/>
    <x v="26"/>
    <x v="2"/>
    <x v="2"/>
    <s v="San Francisco"/>
    <x v="1"/>
    <n v="0.6"/>
    <n v="7000"/>
    <n v="4200"/>
    <n v="840"/>
    <n v="0.2"/>
  </r>
  <r>
    <x v="2"/>
    <n v="1128299"/>
    <x v="26"/>
    <x v="2"/>
    <x v="2"/>
    <s v="San Francisco"/>
    <x v="2"/>
    <n v="0.6"/>
    <n v="7000"/>
    <n v="4200"/>
    <n v="1470.0000000000002"/>
    <n v="0.35000000000000003"/>
  </r>
  <r>
    <x v="2"/>
    <n v="1128299"/>
    <x v="26"/>
    <x v="2"/>
    <x v="2"/>
    <s v="San Francisco"/>
    <x v="3"/>
    <n v="0.6"/>
    <n v="6000"/>
    <n v="3600"/>
    <n v="1080"/>
    <n v="0.3"/>
  </r>
  <r>
    <x v="2"/>
    <n v="1128299"/>
    <x v="26"/>
    <x v="2"/>
    <x v="2"/>
    <s v="San Francisco"/>
    <x v="4"/>
    <n v="0.65"/>
    <n v="5000"/>
    <n v="3250"/>
    <n v="1625"/>
    <n v="0.5"/>
  </r>
  <r>
    <x v="2"/>
    <n v="1128299"/>
    <x v="26"/>
    <x v="2"/>
    <x v="2"/>
    <s v="San Francisco"/>
    <x v="5"/>
    <n v="0.6"/>
    <n v="7000"/>
    <n v="4200"/>
    <n v="630.00000000000011"/>
    <n v="0.15000000000000002"/>
  </r>
  <r>
    <x v="2"/>
    <n v="1128299"/>
    <x v="27"/>
    <x v="2"/>
    <x v="2"/>
    <s v="San Francisco"/>
    <x v="0"/>
    <n v="0.6"/>
    <n v="8750"/>
    <n v="5250"/>
    <n v="1837.5000000000002"/>
    <n v="0.35000000000000003"/>
  </r>
  <r>
    <x v="2"/>
    <n v="1128299"/>
    <x v="27"/>
    <x v="2"/>
    <x v="2"/>
    <s v="San Francisco"/>
    <x v="1"/>
    <n v="0.65"/>
    <n v="6750"/>
    <n v="4387.5"/>
    <n v="877.5"/>
    <n v="0.2"/>
  </r>
  <r>
    <x v="2"/>
    <n v="1128299"/>
    <x v="27"/>
    <x v="2"/>
    <x v="2"/>
    <s v="San Francisco"/>
    <x v="2"/>
    <n v="0.65"/>
    <n v="7250"/>
    <n v="4712.5"/>
    <n v="1649.3750000000002"/>
    <n v="0.35000000000000003"/>
  </r>
  <r>
    <x v="2"/>
    <n v="1128299"/>
    <x v="27"/>
    <x v="2"/>
    <x v="2"/>
    <s v="San Francisco"/>
    <x v="3"/>
    <n v="0.6"/>
    <n v="6250"/>
    <n v="3750"/>
    <n v="1125"/>
    <n v="0.3"/>
  </r>
  <r>
    <x v="2"/>
    <n v="1128299"/>
    <x v="27"/>
    <x v="2"/>
    <x v="2"/>
    <s v="San Francisco"/>
    <x v="4"/>
    <n v="0.65"/>
    <n v="5250"/>
    <n v="3412.5"/>
    <n v="1706.25"/>
    <n v="0.5"/>
  </r>
  <r>
    <x v="2"/>
    <n v="1128299"/>
    <x v="27"/>
    <x v="2"/>
    <x v="2"/>
    <s v="San Francisco"/>
    <x v="5"/>
    <n v="0.8"/>
    <n v="7000"/>
    <n v="5600"/>
    <n v="840.00000000000011"/>
    <n v="0.15000000000000002"/>
  </r>
  <r>
    <x v="2"/>
    <n v="1128299"/>
    <x v="28"/>
    <x v="2"/>
    <x v="2"/>
    <s v="San Francisco"/>
    <x v="0"/>
    <n v="0.6"/>
    <n v="9000"/>
    <n v="5400"/>
    <n v="2160"/>
    <n v="0.4"/>
  </r>
  <r>
    <x v="2"/>
    <n v="1128299"/>
    <x v="28"/>
    <x v="2"/>
    <x v="2"/>
    <s v="San Francisco"/>
    <x v="1"/>
    <n v="0.65"/>
    <n v="7500"/>
    <n v="4875"/>
    <n v="1218.75"/>
    <n v="0.25"/>
  </r>
  <r>
    <x v="2"/>
    <n v="1128299"/>
    <x v="28"/>
    <x v="2"/>
    <x v="2"/>
    <s v="San Francisco"/>
    <x v="2"/>
    <n v="0.65"/>
    <n v="7500"/>
    <n v="4875"/>
    <n v="1950"/>
    <n v="0.4"/>
  </r>
  <r>
    <x v="2"/>
    <n v="1128299"/>
    <x v="28"/>
    <x v="2"/>
    <x v="2"/>
    <s v="San Francisco"/>
    <x v="3"/>
    <n v="0.6"/>
    <n v="6500"/>
    <n v="3900"/>
    <n v="1365"/>
    <n v="0.35"/>
  </r>
  <r>
    <x v="2"/>
    <n v="1128299"/>
    <x v="28"/>
    <x v="2"/>
    <x v="2"/>
    <s v="San Francisco"/>
    <x v="4"/>
    <n v="0.65"/>
    <n v="5500"/>
    <n v="3575"/>
    <n v="1966.2500000000002"/>
    <n v="0.55000000000000004"/>
  </r>
  <r>
    <x v="2"/>
    <n v="1128299"/>
    <x v="28"/>
    <x v="2"/>
    <x v="2"/>
    <s v="San Francisco"/>
    <x v="5"/>
    <n v="0.8"/>
    <n v="7250"/>
    <n v="5800"/>
    <n v="1160"/>
    <n v="0.2"/>
  </r>
  <r>
    <x v="2"/>
    <n v="1128299"/>
    <x v="29"/>
    <x v="2"/>
    <x v="2"/>
    <s v="San Francisco"/>
    <x v="0"/>
    <n v="0.6"/>
    <n v="9750"/>
    <n v="5850"/>
    <n v="2340"/>
    <n v="0.4"/>
  </r>
  <r>
    <x v="2"/>
    <n v="1128299"/>
    <x v="29"/>
    <x v="2"/>
    <x v="2"/>
    <s v="San Francisco"/>
    <x v="1"/>
    <n v="0.65"/>
    <n v="8250"/>
    <n v="5362.5"/>
    <n v="1340.625"/>
    <n v="0.25"/>
  </r>
  <r>
    <x v="2"/>
    <n v="1128299"/>
    <x v="29"/>
    <x v="2"/>
    <x v="2"/>
    <s v="San Francisco"/>
    <x v="2"/>
    <n v="0.65"/>
    <n v="8250"/>
    <n v="5362.5"/>
    <n v="2145"/>
    <n v="0.4"/>
  </r>
  <r>
    <x v="2"/>
    <n v="1128299"/>
    <x v="29"/>
    <x v="2"/>
    <x v="2"/>
    <s v="San Francisco"/>
    <x v="3"/>
    <n v="0.6"/>
    <n v="7000"/>
    <n v="4200"/>
    <n v="1470"/>
    <n v="0.35"/>
  </r>
  <r>
    <x v="2"/>
    <n v="1128299"/>
    <x v="29"/>
    <x v="2"/>
    <x v="2"/>
    <s v="San Francisco"/>
    <x v="4"/>
    <n v="0.65"/>
    <n v="5750"/>
    <n v="3737.5"/>
    <n v="2055.625"/>
    <n v="0.55000000000000004"/>
  </r>
  <r>
    <x v="2"/>
    <n v="1128299"/>
    <x v="29"/>
    <x v="2"/>
    <x v="2"/>
    <s v="San Francisco"/>
    <x v="5"/>
    <n v="0.8"/>
    <n v="8750"/>
    <n v="7000"/>
    <n v="1400"/>
    <n v="0.2"/>
  </r>
  <r>
    <x v="2"/>
    <n v="1128299"/>
    <x v="30"/>
    <x v="2"/>
    <x v="2"/>
    <s v="San Francisco"/>
    <x v="0"/>
    <n v="0.6"/>
    <n v="10250"/>
    <n v="6150"/>
    <n v="2152.5"/>
    <n v="0.35000000000000003"/>
  </r>
  <r>
    <x v="2"/>
    <n v="1128299"/>
    <x v="30"/>
    <x v="2"/>
    <x v="2"/>
    <s v="San Francisco"/>
    <x v="1"/>
    <n v="0.65"/>
    <n v="8750"/>
    <n v="5687.5"/>
    <n v="1137.5"/>
    <n v="0.2"/>
  </r>
  <r>
    <x v="2"/>
    <n v="1128299"/>
    <x v="30"/>
    <x v="2"/>
    <x v="2"/>
    <s v="San Francisco"/>
    <x v="2"/>
    <n v="0.65"/>
    <n v="8250"/>
    <n v="5362.5"/>
    <n v="1876.8750000000002"/>
    <n v="0.35000000000000003"/>
  </r>
  <r>
    <x v="2"/>
    <n v="1128299"/>
    <x v="30"/>
    <x v="2"/>
    <x v="2"/>
    <s v="San Francisco"/>
    <x v="3"/>
    <n v="0.6"/>
    <n v="7250"/>
    <n v="4350"/>
    <n v="1305"/>
    <n v="0.3"/>
  </r>
  <r>
    <x v="2"/>
    <n v="1128299"/>
    <x v="30"/>
    <x v="2"/>
    <x v="2"/>
    <s v="San Francisco"/>
    <x v="4"/>
    <n v="0.65"/>
    <n v="7750"/>
    <n v="5037.5"/>
    <n v="2518.75"/>
    <n v="0.5"/>
  </r>
  <r>
    <x v="2"/>
    <n v="1128299"/>
    <x v="30"/>
    <x v="2"/>
    <x v="2"/>
    <s v="San Francisco"/>
    <x v="5"/>
    <n v="0.8"/>
    <n v="7750"/>
    <n v="6200"/>
    <n v="930.00000000000011"/>
    <n v="0.15000000000000002"/>
  </r>
  <r>
    <x v="2"/>
    <n v="1128299"/>
    <x v="31"/>
    <x v="2"/>
    <x v="2"/>
    <s v="San Francisco"/>
    <x v="0"/>
    <n v="0.65"/>
    <n v="9750"/>
    <n v="6337.5"/>
    <n v="2218.125"/>
    <n v="0.35000000000000003"/>
  </r>
  <r>
    <x v="2"/>
    <n v="1128299"/>
    <x v="31"/>
    <x v="2"/>
    <x v="2"/>
    <s v="San Francisco"/>
    <x v="1"/>
    <n v="0.70000000000000007"/>
    <n v="9250"/>
    <n v="6475.0000000000009"/>
    <n v="1295.0000000000002"/>
    <n v="0.2"/>
  </r>
  <r>
    <x v="2"/>
    <n v="1128299"/>
    <x v="31"/>
    <x v="2"/>
    <x v="2"/>
    <s v="San Francisco"/>
    <x v="2"/>
    <n v="0.65"/>
    <n v="8000"/>
    <n v="5200"/>
    <n v="1820.0000000000002"/>
    <n v="0.35000000000000003"/>
  </r>
  <r>
    <x v="2"/>
    <n v="1128299"/>
    <x v="31"/>
    <x v="2"/>
    <x v="2"/>
    <s v="San Francisco"/>
    <x v="3"/>
    <n v="0.65"/>
    <n v="7500"/>
    <n v="4875"/>
    <n v="1462.5"/>
    <n v="0.3"/>
  </r>
  <r>
    <x v="2"/>
    <n v="1128299"/>
    <x v="31"/>
    <x v="2"/>
    <x v="2"/>
    <s v="San Francisco"/>
    <x v="4"/>
    <n v="0.75"/>
    <n v="7500"/>
    <n v="5625"/>
    <n v="2812.5"/>
    <n v="0.5"/>
  </r>
  <r>
    <x v="2"/>
    <n v="1128299"/>
    <x v="31"/>
    <x v="2"/>
    <x v="2"/>
    <s v="San Francisco"/>
    <x v="5"/>
    <n v="0.8"/>
    <n v="7250"/>
    <n v="5800"/>
    <n v="870.00000000000011"/>
    <n v="0.15000000000000002"/>
  </r>
  <r>
    <x v="2"/>
    <n v="1128299"/>
    <x v="32"/>
    <x v="2"/>
    <x v="2"/>
    <s v="San Francisco"/>
    <x v="0"/>
    <n v="0.55000000000000004"/>
    <n v="9250"/>
    <n v="5087.5"/>
    <n v="1526.2500000000002"/>
    <n v="0.30000000000000004"/>
  </r>
  <r>
    <x v="2"/>
    <n v="1128299"/>
    <x v="32"/>
    <x v="2"/>
    <x v="2"/>
    <s v="San Francisco"/>
    <x v="1"/>
    <n v="0.60000000000000009"/>
    <n v="9250"/>
    <n v="5550.0000000000009"/>
    <n v="832.50000000000011"/>
    <n v="0.15"/>
  </r>
  <r>
    <x v="2"/>
    <n v="1128299"/>
    <x v="32"/>
    <x v="2"/>
    <x v="2"/>
    <s v="San Francisco"/>
    <x v="2"/>
    <n v="0.55000000000000004"/>
    <n v="7750"/>
    <n v="4262.5"/>
    <n v="1278.7500000000002"/>
    <n v="0.30000000000000004"/>
  </r>
  <r>
    <x v="2"/>
    <n v="1128299"/>
    <x v="32"/>
    <x v="2"/>
    <x v="2"/>
    <s v="San Francisco"/>
    <x v="3"/>
    <n v="0.55000000000000004"/>
    <n v="7250"/>
    <n v="3987.5000000000005"/>
    <n v="996.875"/>
    <n v="0.24999999999999997"/>
  </r>
  <r>
    <x v="2"/>
    <n v="1128299"/>
    <x v="32"/>
    <x v="2"/>
    <x v="2"/>
    <s v="San Francisco"/>
    <x v="4"/>
    <n v="0.65"/>
    <n v="7250"/>
    <n v="4712.5"/>
    <n v="2120.6250000000005"/>
    <n v="0.45000000000000007"/>
  </r>
  <r>
    <x v="2"/>
    <n v="1128299"/>
    <x v="32"/>
    <x v="2"/>
    <x v="2"/>
    <s v="San Francisco"/>
    <x v="5"/>
    <n v="0.70000000000000007"/>
    <n v="7750"/>
    <n v="5425.0000000000009"/>
    <n v="542.50000000000011"/>
    <n v="0.1"/>
  </r>
  <r>
    <x v="2"/>
    <n v="1128299"/>
    <x v="33"/>
    <x v="2"/>
    <x v="2"/>
    <s v="San Francisco"/>
    <x v="0"/>
    <n v="0.55000000000000004"/>
    <n v="8750"/>
    <n v="4812.5"/>
    <n v="1443.7500000000002"/>
    <n v="0.30000000000000004"/>
  </r>
  <r>
    <x v="2"/>
    <n v="1128299"/>
    <x v="33"/>
    <x v="2"/>
    <x v="2"/>
    <s v="San Francisco"/>
    <x v="1"/>
    <n v="0.60000000000000009"/>
    <n v="8750"/>
    <n v="5250.0000000000009"/>
    <n v="787.50000000000011"/>
    <n v="0.15"/>
  </r>
  <r>
    <x v="2"/>
    <n v="1128299"/>
    <x v="33"/>
    <x v="2"/>
    <x v="2"/>
    <s v="San Francisco"/>
    <x v="2"/>
    <n v="0.55000000000000004"/>
    <n v="7000"/>
    <n v="3850.0000000000005"/>
    <n v="1155.0000000000002"/>
    <n v="0.30000000000000004"/>
  </r>
  <r>
    <x v="2"/>
    <n v="1128299"/>
    <x v="33"/>
    <x v="2"/>
    <x v="2"/>
    <s v="San Francisco"/>
    <x v="3"/>
    <n v="0.55000000000000004"/>
    <n v="6750"/>
    <n v="3712.5000000000005"/>
    <n v="928.125"/>
    <n v="0.24999999999999997"/>
  </r>
  <r>
    <x v="2"/>
    <n v="1128299"/>
    <x v="33"/>
    <x v="2"/>
    <x v="2"/>
    <s v="San Francisco"/>
    <x v="4"/>
    <n v="0.65"/>
    <n v="6500"/>
    <n v="4225"/>
    <n v="1901.2500000000002"/>
    <n v="0.45000000000000007"/>
  </r>
  <r>
    <x v="2"/>
    <n v="1128299"/>
    <x v="33"/>
    <x v="2"/>
    <x v="2"/>
    <s v="San Francisco"/>
    <x v="5"/>
    <n v="0.70000000000000007"/>
    <n v="7000"/>
    <n v="4900.0000000000009"/>
    <n v="490.00000000000011"/>
    <n v="0.1"/>
  </r>
  <r>
    <x v="2"/>
    <n v="1128299"/>
    <x v="34"/>
    <x v="2"/>
    <x v="2"/>
    <s v="San Francisco"/>
    <x v="0"/>
    <n v="0.55000000000000004"/>
    <n v="8750"/>
    <n v="4812.5"/>
    <n v="1443.7500000000002"/>
    <n v="0.30000000000000004"/>
  </r>
  <r>
    <x v="2"/>
    <n v="1128299"/>
    <x v="34"/>
    <x v="2"/>
    <x v="2"/>
    <s v="San Francisco"/>
    <x v="1"/>
    <n v="0.60000000000000009"/>
    <n v="8750"/>
    <n v="5250.0000000000009"/>
    <n v="787.50000000000011"/>
    <n v="0.15"/>
  </r>
  <r>
    <x v="2"/>
    <n v="1128299"/>
    <x v="34"/>
    <x v="2"/>
    <x v="2"/>
    <s v="San Francisco"/>
    <x v="2"/>
    <n v="0.55000000000000004"/>
    <n v="7250"/>
    <n v="3987.5000000000005"/>
    <n v="1196.2500000000002"/>
    <n v="0.30000000000000004"/>
  </r>
  <r>
    <x v="2"/>
    <n v="1128299"/>
    <x v="34"/>
    <x v="2"/>
    <x v="2"/>
    <s v="San Francisco"/>
    <x v="3"/>
    <n v="0.55000000000000004"/>
    <n v="7000"/>
    <n v="3850.0000000000005"/>
    <n v="962.5"/>
    <n v="0.24999999999999997"/>
  </r>
  <r>
    <x v="2"/>
    <n v="1128299"/>
    <x v="34"/>
    <x v="2"/>
    <x v="2"/>
    <s v="San Francisco"/>
    <x v="4"/>
    <n v="0.65"/>
    <n v="6500"/>
    <n v="4225"/>
    <n v="1901.2500000000002"/>
    <n v="0.45000000000000007"/>
  </r>
  <r>
    <x v="2"/>
    <n v="1128299"/>
    <x v="34"/>
    <x v="2"/>
    <x v="2"/>
    <s v="San Francisco"/>
    <x v="5"/>
    <n v="0.70000000000000007"/>
    <n v="7750"/>
    <n v="5425.0000000000009"/>
    <n v="542.50000000000011"/>
    <n v="0.1"/>
  </r>
  <r>
    <x v="2"/>
    <n v="1128299"/>
    <x v="35"/>
    <x v="2"/>
    <x v="2"/>
    <s v="San Francisco"/>
    <x v="0"/>
    <n v="0.55000000000000004"/>
    <n v="9750"/>
    <n v="5362.5"/>
    <n v="1608.7500000000002"/>
    <n v="0.30000000000000004"/>
  </r>
  <r>
    <x v="2"/>
    <n v="1128299"/>
    <x v="35"/>
    <x v="2"/>
    <x v="2"/>
    <s v="San Francisco"/>
    <x v="1"/>
    <n v="0.60000000000000009"/>
    <n v="9750"/>
    <n v="5850.0000000000009"/>
    <n v="877.50000000000011"/>
    <n v="0.15"/>
  </r>
  <r>
    <x v="2"/>
    <n v="1128299"/>
    <x v="35"/>
    <x v="2"/>
    <x v="2"/>
    <s v="San Francisco"/>
    <x v="2"/>
    <n v="0.55000000000000004"/>
    <n v="7750"/>
    <n v="4262.5"/>
    <n v="1278.7500000000002"/>
    <n v="0.30000000000000004"/>
  </r>
  <r>
    <x v="2"/>
    <n v="1128299"/>
    <x v="35"/>
    <x v="2"/>
    <x v="2"/>
    <s v="San Francisco"/>
    <x v="3"/>
    <n v="0.55000000000000004"/>
    <n v="7750"/>
    <n v="4262.5"/>
    <n v="1065.6249999999998"/>
    <n v="0.24999999999999997"/>
  </r>
  <r>
    <x v="2"/>
    <n v="1128299"/>
    <x v="35"/>
    <x v="2"/>
    <x v="2"/>
    <s v="San Francisco"/>
    <x v="4"/>
    <n v="0.65"/>
    <n v="7000"/>
    <n v="4550"/>
    <n v="2047.5000000000002"/>
    <n v="0.45000000000000007"/>
  </r>
  <r>
    <x v="2"/>
    <n v="1128299"/>
    <x v="35"/>
    <x v="2"/>
    <x v="2"/>
    <s v="San Francisco"/>
    <x v="5"/>
    <n v="0.70000000000000007"/>
    <n v="8000"/>
    <n v="5600.0000000000009"/>
    <n v="560.00000000000011"/>
    <n v="0.1"/>
  </r>
  <r>
    <x v="3"/>
    <n v="1189833"/>
    <x v="36"/>
    <x v="2"/>
    <x v="2"/>
    <s v="Los Angeles"/>
    <x v="0"/>
    <n v="0.35"/>
    <n v="7000"/>
    <n v="2450"/>
    <n v="980"/>
    <n v="0.4"/>
  </r>
  <r>
    <x v="3"/>
    <n v="1189833"/>
    <x v="36"/>
    <x v="2"/>
    <x v="2"/>
    <s v="Los Angeles"/>
    <x v="1"/>
    <n v="0.45"/>
    <n v="7000"/>
    <n v="3150"/>
    <n v="787.5"/>
    <n v="0.25"/>
  </r>
  <r>
    <x v="3"/>
    <n v="1189833"/>
    <x v="36"/>
    <x v="2"/>
    <x v="2"/>
    <s v="Los Angeles"/>
    <x v="2"/>
    <n v="0.45"/>
    <n v="7000"/>
    <n v="3150"/>
    <n v="1260"/>
    <n v="0.4"/>
  </r>
  <r>
    <x v="3"/>
    <n v="1189833"/>
    <x v="36"/>
    <x v="2"/>
    <x v="2"/>
    <s v="Los Angeles"/>
    <x v="3"/>
    <n v="0.45"/>
    <n v="5500"/>
    <n v="2475"/>
    <n v="866.25"/>
    <n v="0.35"/>
  </r>
  <r>
    <x v="3"/>
    <n v="1189833"/>
    <x v="36"/>
    <x v="2"/>
    <x v="2"/>
    <s v="Los Angeles"/>
    <x v="4"/>
    <n v="0.5"/>
    <n v="5000"/>
    <n v="2500"/>
    <n v="1375"/>
    <n v="0.55000000000000004"/>
  </r>
  <r>
    <x v="3"/>
    <n v="1189833"/>
    <x v="36"/>
    <x v="2"/>
    <x v="2"/>
    <s v="Los Angeles"/>
    <x v="5"/>
    <n v="0.45"/>
    <n v="7000"/>
    <n v="3150"/>
    <n v="630"/>
    <n v="0.2"/>
  </r>
  <r>
    <x v="3"/>
    <n v="1189833"/>
    <x v="37"/>
    <x v="2"/>
    <x v="2"/>
    <s v="Los Angeles"/>
    <x v="0"/>
    <n v="0.35"/>
    <n v="7500"/>
    <n v="2625"/>
    <n v="1050"/>
    <n v="0.4"/>
  </r>
  <r>
    <x v="3"/>
    <n v="1189833"/>
    <x v="37"/>
    <x v="2"/>
    <x v="2"/>
    <s v="Los Angeles"/>
    <x v="1"/>
    <n v="0.45"/>
    <n v="6500"/>
    <n v="2925"/>
    <n v="731.25"/>
    <n v="0.25"/>
  </r>
  <r>
    <x v="3"/>
    <n v="1189833"/>
    <x v="37"/>
    <x v="2"/>
    <x v="2"/>
    <s v="Los Angeles"/>
    <x v="2"/>
    <n v="0.45"/>
    <n v="6750"/>
    <n v="3037.5"/>
    <n v="1215"/>
    <n v="0.4"/>
  </r>
  <r>
    <x v="3"/>
    <n v="1189833"/>
    <x v="37"/>
    <x v="2"/>
    <x v="2"/>
    <s v="Los Angeles"/>
    <x v="3"/>
    <n v="0.45"/>
    <n v="5250"/>
    <n v="2362.5"/>
    <n v="826.875"/>
    <n v="0.35"/>
  </r>
  <r>
    <x v="3"/>
    <n v="1189833"/>
    <x v="37"/>
    <x v="2"/>
    <x v="2"/>
    <s v="Los Angeles"/>
    <x v="4"/>
    <n v="0.5"/>
    <n v="4500"/>
    <n v="2250"/>
    <n v="1237.5"/>
    <n v="0.55000000000000004"/>
  </r>
  <r>
    <x v="3"/>
    <n v="1189833"/>
    <x v="37"/>
    <x v="2"/>
    <x v="2"/>
    <s v="Los Angeles"/>
    <x v="5"/>
    <n v="0.45"/>
    <n v="6500"/>
    <n v="2925"/>
    <n v="585"/>
    <n v="0.2"/>
  </r>
  <r>
    <x v="3"/>
    <n v="1189833"/>
    <x v="38"/>
    <x v="2"/>
    <x v="2"/>
    <s v="Los Angeles"/>
    <x v="0"/>
    <n v="0.35"/>
    <n v="8000"/>
    <n v="2800"/>
    <n v="1120"/>
    <n v="0.4"/>
  </r>
  <r>
    <x v="3"/>
    <n v="1189833"/>
    <x v="38"/>
    <x v="2"/>
    <x v="2"/>
    <s v="Los Angeles"/>
    <x v="1"/>
    <n v="0.45"/>
    <n v="6500"/>
    <n v="2925"/>
    <n v="731.25"/>
    <n v="0.25"/>
  </r>
  <r>
    <x v="3"/>
    <n v="1189833"/>
    <x v="38"/>
    <x v="2"/>
    <x v="2"/>
    <s v="Los Angeles"/>
    <x v="2"/>
    <n v="0.45"/>
    <n v="6500"/>
    <n v="2925"/>
    <n v="1170"/>
    <n v="0.4"/>
  </r>
  <r>
    <x v="3"/>
    <n v="1189833"/>
    <x v="38"/>
    <x v="2"/>
    <x v="2"/>
    <s v="Los Angeles"/>
    <x v="3"/>
    <n v="0.45"/>
    <n v="5500"/>
    <n v="2475"/>
    <n v="866.25"/>
    <n v="0.35"/>
  </r>
  <r>
    <x v="3"/>
    <n v="1189833"/>
    <x v="38"/>
    <x v="2"/>
    <x v="2"/>
    <s v="Los Angeles"/>
    <x v="4"/>
    <n v="0.5"/>
    <n v="4250"/>
    <n v="2125"/>
    <n v="1168.75"/>
    <n v="0.55000000000000004"/>
  </r>
  <r>
    <x v="3"/>
    <n v="1189833"/>
    <x v="38"/>
    <x v="2"/>
    <x v="2"/>
    <s v="Los Angeles"/>
    <x v="5"/>
    <n v="0.45"/>
    <n v="6250"/>
    <n v="2812.5"/>
    <n v="562.5"/>
    <n v="0.2"/>
  </r>
  <r>
    <x v="3"/>
    <n v="1189833"/>
    <x v="39"/>
    <x v="2"/>
    <x v="2"/>
    <s v="Los Angeles"/>
    <x v="0"/>
    <n v="0.45"/>
    <n v="8000"/>
    <n v="3600"/>
    <n v="1440"/>
    <n v="0.4"/>
  </r>
  <r>
    <x v="3"/>
    <n v="1189833"/>
    <x v="39"/>
    <x v="2"/>
    <x v="2"/>
    <s v="Los Angeles"/>
    <x v="1"/>
    <n v="0.5"/>
    <n v="6000"/>
    <n v="3000"/>
    <n v="750"/>
    <n v="0.25"/>
  </r>
  <r>
    <x v="3"/>
    <n v="1189833"/>
    <x v="39"/>
    <x v="2"/>
    <x v="2"/>
    <s v="Los Angeles"/>
    <x v="2"/>
    <n v="0.5"/>
    <n v="6250"/>
    <n v="3125"/>
    <n v="1250"/>
    <n v="0.4"/>
  </r>
  <r>
    <x v="3"/>
    <n v="1189833"/>
    <x v="39"/>
    <x v="2"/>
    <x v="2"/>
    <s v="Los Angeles"/>
    <x v="3"/>
    <n v="0.45"/>
    <n v="5250"/>
    <n v="2362.5"/>
    <n v="826.875"/>
    <n v="0.35"/>
  </r>
  <r>
    <x v="3"/>
    <n v="1189833"/>
    <x v="39"/>
    <x v="2"/>
    <x v="2"/>
    <s v="Los Angeles"/>
    <x v="4"/>
    <n v="0.5"/>
    <n v="4250"/>
    <n v="2125"/>
    <n v="1168.75"/>
    <n v="0.55000000000000004"/>
  </r>
  <r>
    <x v="3"/>
    <n v="1189833"/>
    <x v="39"/>
    <x v="2"/>
    <x v="2"/>
    <s v="Los Angeles"/>
    <x v="5"/>
    <n v="0.65"/>
    <n v="6000"/>
    <n v="3900"/>
    <n v="780"/>
    <n v="0.2"/>
  </r>
  <r>
    <x v="3"/>
    <n v="1189833"/>
    <x v="40"/>
    <x v="2"/>
    <x v="2"/>
    <s v="Los Angeles"/>
    <x v="0"/>
    <n v="0.45"/>
    <n v="8000"/>
    <n v="3600"/>
    <n v="1440"/>
    <n v="0.4"/>
  </r>
  <r>
    <x v="3"/>
    <n v="1189833"/>
    <x v="40"/>
    <x v="2"/>
    <x v="2"/>
    <s v="Los Angeles"/>
    <x v="1"/>
    <n v="0.5"/>
    <n v="6500"/>
    <n v="3250"/>
    <n v="812.5"/>
    <n v="0.25"/>
  </r>
  <r>
    <x v="3"/>
    <n v="1189833"/>
    <x v="40"/>
    <x v="2"/>
    <x v="2"/>
    <s v="Los Angeles"/>
    <x v="2"/>
    <n v="0.5"/>
    <n v="6500"/>
    <n v="3250"/>
    <n v="1300"/>
    <n v="0.4"/>
  </r>
  <r>
    <x v="3"/>
    <n v="1189833"/>
    <x v="40"/>
    <x v="2"/>
    <x v="2"/>
    <s v="Los Angeles"/>
    <x v="3"/>
    <n v="0.45"/>
    <n v="5500"/>
    <n v="2475"/>
    <n v="866.25"/>
    <n v="0.35"/>
  </r>
  <r>
    <x v="3"/>
    <n v="1189833"/>
    <x v="40"/>
    <x v="2"/>
    <x v="2"/>
    <s v="Los Angeles"/>
    <x v="4"/>
    <n v="0.5"/>
    <n v="4500"/>
    <n v="2250"/>
    <n v="1237.5"/>
    <n v="0.55000000000000004"/>
  </r>
  <r>
    <x v="3"/>
    <n v="1189833"/>
    <x v="40"/>
    <x v="2"/>
    <x v="2"/>
    <s v="Los Angeles"/>
    <x v="5"/>
    <n v="0.65"/>
    <n v="6250"/>
    <n v="4062.5"/>
    <n v="812.5"/>
    <n v="0.2"/>
  </r>
  <r>
    <x v="3"/>
    <n v="1189833"/>
    <x v="41"/>
    <x v="2"/>
    <x v="2"/>
    <s v="Los Angeles"/>
    <x v="0"/>
    <n v="0.45"/>
    <n v="9000"/>
    <n v="4050"/>
    <n v="1620"/>
    <n v="0.4"/>
  </r>
  <r>
    <x v="3"/>
    <n v="1189833"/>
    <x v="41"/>
    <x v="2"/>
    <x v="2"/>
    <s v="Los Angeles"/>
    <x v="1"/>
    <n v="0.5"/>
    <n v="7500"/>
    <n v="3750"/>
    <n v="937.5"/>
    <n v="0.25"/>
  </r>
  <r>
    <x v="3"/>
    <n v="1189833"/>
    <x v="41"/>
    <x v="2"/>
    <x v="2"/>
    <s v="Los Angeles"/>
    <x v="2"/>
    <n v="0.5"/>
    <n v="7500"/>
    <n v="3750"/>
    <n v="1500"/>
    <n v="0.4"/>
  </r>
  <r>
    <x v="3"/>
    <n v="1189833"/>
    <x v="41"/>
    <x v="2"/>
    <x v="2"/>
    <s v="Los Angeles"/>
    <x v="3"/>
    <n v="0.45"/>
    <n v="6250"/>
    <n v="2812.5"/>
    <n v="984.37499999999989"/>
    <n v="0.35"/>
  </r>
  <r>
    <x v="3"/>
    <n v="1189833"/>
    <x v="41"/>
    <x v="2"/>
    <x v="2"/>
    <s v="Los Angeles"/>
    <x v="4"/>
    <n v="0.5"/>
    <n v="5000"/>
    <n v="2500"/>
    <n v="1375"/>
    <n v="0.55000000000000004"/>
  </r>
  <r>
    <x v="3"/>
    <n v="1189833"/>
    <x v="41"/>
    <x v="2"/>
    <x v="2"/>
    <s v="Los Angeles"/>
    <x v="5"/>
    <n v="0.65"/>
    <n v="8000"/>
    <n v="5200"/>
    <n v="1040"/>
    <n v="0.2"/>
  </r>
  <r>
    <x v="3"/>
    <n v="1189833"/>
    <x v="42"/>
    <x v="2"/>
    <x v="2"/>
    <s v="Los Angeles"/>
    <x v="0"/>
    <n v="0.45"/>
    <n v="9500"/>
    <n v="4275"/>
    <n v="1710"/>
    <n v="0.4"/>
  </r>
  <r>
    <x v="3"/>
    <n v="1189833"/>
    <x v="42"/>
    <x v="2"/>
    <x v="2"/>
    <s v="Los Angeles"/>
    <x v="1"/>
    <n v="0.5"/>
    <n v="8000"/>
    <n v="4000"/>
    <n v="1000"/>
    <n v="0.25"/>
  </r>
  <r>
    <x v="3"/>
    <n v="1189833"/>
    <x v="42"/>
    <x v="2"/>
    <x v="2"/>
    <s v="Los Angeles"/>
    <x v="2"/>
    <n v="0.5"/>
    <n v="7500"/>
    <n v="3750"/>
    <n v="1500"/>
    <n v="0.4"/>
  </r>
  <r>
    <x v="3"/>
    <n v="1189833"/>
    <x v="42"/>
    <x v="2"/>
    <x v="2"/>
    <s v="Los Angeles"/>
    <x v="3"/>
    <n v="0.45"/>
    <n v="6500"/>
    <n v="2925"/>
    <n v="1023.7499999999999"/>
    <n v="0.35"/>
  </r>
  <r>
    <x v="3"/>
    <n v="1189833"/>
    <x v="42"/>
    <x v="2"/>
    <x v="2"/>
    <s v="Los Angeles"/>
    <x v="4"/>
    <n v="0.5"/>
    <n v="7000"/>
    <n v="3500"/>
    <n v="1925.0000000000002"/>
    <n v="0.55000000000000004"/>
  </r>
  <r>
    <x v="3"/>
    <n v="1189833"/>
    <x v="42"/>
    <x v="2"/>
    <x v="2"/>
    <s v="Los Angeles"/>
    <x v="5"/>
    <n v="0.65"/>
    <n v="7000"/>
    <n v="4550"/>
    <n v="910"/>
    <n v="0.2"/>
  </r>
  <r>
    <x v="3"/>
    <n v="1189833"/>
    <x v="43"/>
    <x v="2"/>
    <x v="2"/>
    <s v="Los Angeles"/>
    <x v="0"/>
    <n v="0.5"/>
    <n v="9000"/>
    <n v="4500"/>
    <n v="1800"/>
    <n v="0.4"/>
  </r>
  <r>
    <x v="3"/>
    <n v="1189833"/>
    <x v="43"/>
    <x v="2"/>
    <x v="2"/>
    <s v="Los Angeles"/>
    <x v="1"/>
    <n v="0.55000000000000004"/>
    <n v="8500"/>
    <n v="4675"/>
    <n v="1168.75"/>
    <n v="0.25"/>
  </r>
  <r>
    <x v="3"/>
    <n v="1189833"/>
    <x v="43"/>
    <x v="2"/>
    <x v="2"/>
    <s v="Los Angeles"/>
    <x v="2"/>
    <n v="0.5"/>
    <n v="7250"/>
    <n v="3625"/>
    <n v="1450"/>
    <n v="0.4"/>
  </r>
  <r>
    <x v="3"/>
    <n v="1189833"/>
    <x v="43"/>
    <x v="2"/>
    <x v="2"/>
    <s v="Los Angeles"/>
    <x v="3"/>
    <n v="0.5"/>
    <n v="6750"/>
    <n v="3375"/>
    <n v="1181.25"/>
    <n v="0.35"/>
  </r>
  <r>
    <x v="3"/>
    <n v="1189833"/>
    <x v="43"/>
    <x v="2"/>
    <x v="2"/>
    <s v="Los Angeles"/>
    <x v="4"/>
    <n v="0.6"/>
    <n v="6750"/>
    <n v="4050"/>
    <n v="2227.5"/>
    <n v="0.55000000000000004"/>
  </r>
  <r>
    <x v="3"/>
    <n v="1189833"/>
    <x v="43"/>
    <x v="2"/>
    <x v="2"/>
    <s v="Los Angeles"/>
    <x v="5"/>
    <n v="0.65"/>
    <n v="6500"/>
    <n v="4225"/>
    <n v="845"/>
    <n v="0.2"/>
  </r>
  <r>
    <x v="3"/>
    <n v="1189833"/>
    <x v="44"/>
    <x v="2"/>
    <x v="2"/>
    <s v="Los Angeles"/>
    <x v="0"/>
    <n v="0.5"/>
    <n v="8500"/>
    <n v="4250"/>
    <n v="1700"/>
    <n v="0.4"/>
  </r>
  <r>
    <x v="3"/>
    <n v="1189833"/>
    <x v="44"/>
    <x v="2"/>
    <x v="2"/>
    <s v="Los Angeles"/>
    <x v="1"/>
    <n v="0.55000000000000004"/>
    <n v="8500"/>
    <n v="4675"/>
    <n v="1168.75"/>
    <n v="0.25"/>
  </r>
  <r>
    <x v="3"/>
    <n v="1189833"/>
    <x v="44"/>
    <x v="2"/>
    <x v="2"/>
    <s v="Los Angeles"/>
    <x v="2"/>
    <n v="0.5"/>
    <n v="7000"/>
    <n v="3500"/>
    <n v="1400"/>
    <n v="0.4"/>
  </r>
  <r>
    <x v="3"/>
    <n v="1189833"/>
    <x v="44"/>
    <x v="2"/>
    <x v="2"/>
    <s v="Los Angeles"/>
    <x v="3"/>
    <n v="0.5"/>
    <n v="6500"/>
    <n v="3250"/>
    <n v="1137.5"/>
    <n v="0.35"/>
  </r>
  <r>
    <x v="3"/>
    <n v="1189833"/>
    <x v="44"/>
    <x v="2"/>
    <x v="2"/>
    <s v="Los Angeles"/>
    <x v="4"/>
    <n v="0.6"/>
    <n v="6500"/>
    <n v="3900"/>
    <n v="2145"/>
    <n v="0.55000000000000004"/>
  </r>
  <r>
    <x v="3"/>
    <n v="1189833"/>
    <x v="44"/>
    <x v="2"/>
    <x v="2"/>
    <s v="Los Angeles"/>
    <x v="5"/>
    <n v="0.65"/>
    <n v="7000"/>
    <n v="4550"/>
    <n v="910"/>
    <n v="0.2"/>
  </r>
  <r>
    <x v="3"/>
    <n v="1189833"/>
    <x v="45"/>
    <x v="2"/>
    <x v="2"/>
    <s v="Los Angeles"/>
    <x v="0"/>
    <n v="0.5"/>
    <n v="8000"/>
    <n v="4000"/>
    <n v="1600"/>
    <n v="0.4"/>
  </r>
  <r>
    <x v="3"/>
    <n v="1189833"/>
    <x v="45"/>
    <x v="2"/>
    <x v="2"/>
    <s v="Los Angeles"/>
    <x v="1"/>
    <n v="0.55000000000000004"/>
    <n v="8000"/>
    <n v="4400"/>
    <n v="1100"/>
    <n v="0.25"/>
  </r>
  <r>
    <x v="3"/>
    <n v="1189833"/>
    <x v="45"/>
    <x v="2"/>
    <x v="2"/>
    <s v="Los Angeles"/>
    <x v="2"/>
    <n v="0.5"/>
    <n v="6500"/>
    <n v="3250"/>
    <n v="1300"/>
    <n v="0.4"/>
  </r>
  <r>
    <x v="3"/>
    <n v="1189833"/>
    <x v="45"/>
    <x v="2"/>
    <x v="2"/>
    <s v="Los Angeles"/>
    <x v="3"/>
    <n v="0.5"/>
    <n v="6250"/>
    <n v="3125"/>
    <n v="1093.75"/>
    <n v="0.35"/>
  </r>
  <r>
    <x v="3"/>
    <n v="1189833"/>
    <x v="45"/>
    <x v="2"/>
    <x v="2"/>
    <s v="Los Angeles"/>
    <x v="4"/>
    <n v="0.6"/>
    <n v="6000"/>
    <n v="3600"/>
    <n v="1980.0000000000002"/>
    <n v="0.55000000000000004"/>
  </r>
  <r>
    <x v="3"/>
    <n v="1189833"/>
    <x v="45"/>
    <x v="2"/>
    <x v="2"/>
    <s v="Los Angeles"/>
    <x v="5"/>
    <n v="0.65"/>
    <n v="6500"/>
    <n v="4225"/>
    <n v="845"/>
    <n v="0.2"/>
  </r>
  <r>
    <x v="3"/>
    <n v="1189833"/>
    <x v="46"/>
    <x v="2"/>
    <x v="2"/>
    <s v="Los Angeles"/>
    <x v="0"/>
    <n v="0.5"/>
    <n v="8250"/>
    <n v="4125"/>
    <n v="1650"/>
    <n v="0.4"/>
  </r>
  <r>
    <x v="3"/>
    <n v="1189833"/>
    <x v="46"/>
    <x v="2"/>
    <x v="2"/>
    <s v="Los Angeles"/>
    <x v="1"/>
    <n v="0.55000000000000004"/>
    <n v="8250"/>
    <n v="4537.5"/>
    <n v="1134.375"/>
    <n v="0.25"/>
  </r>
  <r>
    <x v="3"/>
    <n v="1189833"/>
    <x v="46"/>
    <x v="2"/>
    <x v="2"/>
    <s v="Los Angeles"/>
    <x v="2"/>
    <n v="0.5"/>
    <n v="6750"/>
    <n v="3375"/>
    <n v="1350"/>
    <n v="0.4"/>
  </r>
  <r>
    <x v="3"/>
    <n v="1189833"/>
    <x v="46"/>
    <x v="2"/>
    <x v="2"/>
    <s v="Los Angeles"/>
    <x v="3"/>
    <n v="0.5"/>
    <n v="6500"/>
    <n v="3250"/>
    <n v="1137.5"/>
    <n v="0.35"/>
  </r>
  <r>
    <x v="3"/>
    <n v="1189833"/>
    <x v="46"/>
    <x v="2"/>
    <x v="2"/>
    <s v="Los Angeles"/>
    <x v="4"/>
    <n v="0.6"/>
    <n v="6000"/>
    <n v="3600"/>
    <n v="1980.0000000000002"/>
    <n v="0.55000000000000004"/>
  </r>
  <r>
    <x v="3"/>
    <n v="1189833"/>
    <x v="46"/>
    <x v="2"/>
    <x v="2"/>
    <s v="Los Angeles"/>
    <x v="5"/>
    <n v="0.65"/>
    <n v="7000"/>
    <n v="4550"/>
    <n v="910"/>
    <n v="0.2"/>
  </r>
  <r>
    <x v="3"/>
    <n v="1189833"/>
    <x v="47"/>
    <x v="2"/>
    <x v="2"/>
    <s v="Los Angeles"/>
    <x v="0"/>
    <n v="0.5"/>
    <n v="9000"/>
    <n v="4500"/>
    <n v="1800"/>
    <n v="0.4"/>
  </r>
  <r>
    <x v="3"/>
    <n v="1189833"/>
    <x v="47"/>
    <x v="2"/>
    <x v="2"/>
    <s v="Los Angeles"/>
    <x v="1"/>
    <n v="0.55000000000000004"/>
    <n v="9000"/>
    <n v="4950"/>
    <n v="1237.5"/>
    <n v="0.25"/>
  </r>
  <r>
    <x v="3"/>
    <n v="1189833"/>
    <x v="47"/>
    <x v="2"/>
    <x v="2"/>
    <s v="Los Angeles"/>
    <x v="2"/>
    <n v="0.5"/>
    <n v="7000"/>
    <n v="3500"/>
    <n v="1400"/>
    <n v="0.4"/>
  </r>
  <r>
    <x v="3"/>
    <n v="1189833"/>
    <x v="47"/>
    <x v="2"/>
    <x v="2"/>
    <s v="Los Angeles"/>
    <x v="3"/>
    <n v="0.5"/>
    <n v="7000"/>
    <n v="3500"/>
    <n v="1225"/>
    <n v="0.35"/>
  </r>
  <r>
    <x v="3"/>
    <n v="1189833"/>
    <x v="47"/>
    <x v="2"/>
    <x v="2"/>
    <s v="Los Angeles"/>
    <x v="4"/>
    <n v="0.6"/>
    <n v="6250"/>
    <n v="3750"/>
    <n v="2062.5"/>
    <n v="0.55000000000000004"/>
  </r>
  <r>
    <x v="3"/>
    <n v="1189833"/>
    <x v="47"/>
    <x v="2"/>
    <x v="2"/>
    <s v="Los Angeles"/>
    <x v="5"/>
    <n v="0.65"/>
    <n v="7250"/>
    <n v="4712.5"/>
    <n v="942.5"/>
    <n v="0.2"/>
  </r>
  <r>
    <x v="0"/>
    <n v="1185732"/>
    <x v="36"/>
    <x v="3"/>
    <x v="3"/>
    <s v="Chicago"/>
    <x v="0"/>
    <n v="0.45"/>
    <n v="4750"/>
    <n v="2137.5"/>
    <n v="855"/>
    <n v="0.4"/>
  </r>
  <r>
    <x v="0"/>
    <n v="1185732"/>
    <x v="36"/>
    <x v="3"/>
    <x v="3"/>
    <s v="Chicago"/>
    <x v="1"/>
    <n v="0.45"/>
    <n v="2750"/>
    <n v="1237.5"/>
    <n v="433.125"/>
    <n v="0.35"/>
  </r>
  <r>
    <x v="0"/>
    <n v="1185732"/>
    <x v="36"/>
    <x v="3"/>
    <x v="3"/>
    <s v="Chicago"/>
    <x v="2"/>
    <n v="0.35000000000000003"/>
    <n v="2750"/>
    <n v="962.50000000000011"/>
    <n v="336.875"/>
    <n v="0.35"/>
  </r>
  <r>
    <x v="0"/>
    <n v="1185732"/>
    <x v="36"/>
    <x v="3"/>
    <x v="3"/>
    <s v="Chicago"/>
    <x v="3"/>
    <n v="0.4"/>
    <n v="1250"/>
    <n v="500"/>
    <n v="200"/>
    <n v="0.4"/>
  </r>
  <r>
    <x v="0"/>
    <n v="1185732"/>
    <x v="36"/>
    <x v="3"/>
    <x v="3"/>
    <s v="Chicago"/>
    <x v="4"/>
    <n v="0.54999999999999993"/>
    <n v="1750"/>
    <n v="962.49999999999989"/>
    <n v="336.87499999999994"/>
    <n v="0.35"/>
  </r>
  <r>
    <x v="0"/>
    <n v="1185732"/>
    <x v="36"/>
    <x v="3"/>
    <x v="3"/>
    <s v="Chicago"/>
    <x v="5"/>
    <n v="0.45"/>
    <n v="2750"/>
    <n v="1237.5"/>
    <n v="618.75"/>
    <n v="0.5"/>
  </r>
  <r>
    <x v="0"/>
    <n v="1185732"/>
    <x v="37"/>
    <x v="3"/>
    <x v="3"/>
    <s v="Chicago"/>
    <x v="0"/>
    <n v="0.45"/>
    <n v="5250"/>
    <n v="2362.5"/>
    <n v="945"/>
    <n v="0.4"/>
  </r>
  <r>
    <x v="0"/>
    <n v="1185732"/>
    <x v="37"/>
    <x v="3"/>
    <x v="3"/>
    <s v="Chicago"/>
    <x v="1"/>
    <n v="0.45"/>
    <n v="1750"/>
    <n v="787.5"/>
    <n v="275.625"/>
    <n v="0.35"/>
  </r>
  <r>
    <x v="0"/>
    <n v="1185732"/>
    <x v="37"/>
    <x v="3"/>
    <x v="3"/>
    <s v="Chicago"/>
    <x v="2"/>
    <n v="0.35000000000000003"/>
    <n v="2250"/>
    <n v="787.50000000000011"/>
    <n v="275.625"/>
    <n v="0.35"/>
  </r>
  <r>
    <x v="0"/>
    <n v="1185732"/>
    <x v="37"/>
    <x v="3"/>
    <x v="3"/>
    <s v="Chicago"/>
    <x v="3"/>
    <n v="0.4"/>
    <n v="1000"/>
    <n v="400"/>
    <n v="160"/>
    <n v="0.4"/>
  </r>
  <r>
    <x v="0"/>
    <n v="1185732"/>
    <x v="37"/>
    <x v="3"/>
    <x v="3"/>
    <s v="Chicago"/>
    <x v="4"/>
    <n v="0.54999999999999993"/>
    <n v="1750"/>
    <n v="962.49999999999989"/>
    <n v="336.87499999999994"/>
    <n v="0.35"/>
  </r>
  <r>
    <x v="0"/>
    <n v="1185732"/>
    <x v="37"/>
    <x v="3"/>
    <x v="3"/>
    <s v="Chicago"/>
    <x v="5"/>
    <n v="0.45"/>
    <n v="2750"/>
    <n v="1237.5"/>
    <n v="618.75"/>
    <n v="0.5"/>
  </r>
  <r>
    <x v="0"/>
    <n v="1185732"/>
    <x v="38"/>
    <x v="3"/>
    <x v="3"/>
    <s v="Chicago"/>
    <x v="0"/>
    <n v="0.5"/>
    <n v="4950"/>
    <n v="2475"/>
    <n v="990"/>
    <n v="0.4"/>
  </r>
  <r>
    <x v="0"/>
    <n v="1185732"/>
    <x v="38"/>
    <x v="3"/>
    <x v="3"/>
    <s v="Chicago"/>
    <x v="1"/>
    <n v="0.5"/>
    <n v="2000"/>
    <n v="1000"/>
    <n v="350"/>
    <n v="0.35"/>
  </r>
  <r>
    <x v="0"/>
    <n v="1185732"/>
    <x v="38"/>
    <x v="3"/>
    <x v="3"/>
    <s v="Chicago"/>
    <x v="2"/>
    <n v="0.4"/>
    <n v="2250"/>
    <n v="900"/>
    <n v="315"/>
    <n v="0.35"/>
  </r>
  <r>
    <x v="0"/>
    <n v="1185732"/>
    <x v="38"/>
    <x v="3"/>
    <x v="3"/>
    <s v="Chicago"/>
    <x v="3"/>
    <n v="0.45"/>
    <n v="750"/>
    <n v="337.5"/>
    <n v="135"/>
    <n v="0.4"/>
  </r>
  <r>
    <x v="0"/>
    <n v="1185732"/>
    <x v="38"/>
    <x v="3"/>
    <x v="3"/>
    <s v="Chicago"/>
    <x v="4"/>
    <n v="0.6"/>
    <n v="1250"/>
    <n v="750"/>
    <n v="262.5"/>
    <n v="0.35"/>
  </r>
  <r>
    <x v="0"/>
    <n v="1185732"/>
    <x v="38"/>
    <x v="3"/>
    <x v="3"/>
    <s v="Chicago"/>
    <x v="5"/>
    <n v="0.5"/>
    <n v="2250"/>
    <n v="1125"/>
    <n v="562.5"/>
    <n v="0.5"/>
  </r>
  <r>
    <x v="0"/>
    <n v="1185732"/>
    <x v="39"/>
    <x v="3"/>
    <x v="3"/>
    <s v="Chicago"/>
    <x v="0"/>
    <n v="0.5"/>
    <n v="4500"/>
    <n v="2250"/>
    <n v="900"/>
    <n v="0.4"/>
  </r>
  <r>
    <x v="0"/>
    <n v="1185732"/>
    <x v="39"/>
    <x v="3"/>
    <x v="3"/>
    <s v="Chicago"/>
    <x v="1"/>
    <n v="0.5"/>
    <n v="1500"/>
    <n v="750"/>
    <n v="262.5"/>
    <n v="0.35"/>
  </r>
  <r>
    <x v="0"/>
    <n v="1185732"/>
    <x v="39"/>
    <x v="3"/>
    <x v="3"/>
    <s v="Chicago"/>
    <x v="2"/>
    <n v="0.4"/>
    <n v="1500"/>
    <n v="600"/>
    <n v="210"/>
    <n v="0.35"/>
  </r>
  <r>
    <x v="0"/>
    <n v="1185732"/>
    <x v="39"/>
    <x v="3"/>
    <x v="3"/>
    <s v="Chicago"/>
    <x v="3"/>
    <n v="0.45"/>
    <n v="750"/>
    <n v="337.5"/>
    <n v="135"/>
    <n v="0.4"/>
  </r>
  <r>
    <x v="0"/>
    <n v="1185732"/>
    <x v="39"/>
    <x v="3"/>
    <x v="3"/>
    <s v="Chicago"/>
    <x v="4"/>
    <n v="0.6"/>
    <n v="1000"/>
    <n v="600"/>
    <n v="210"/>
    <n v="0.35"/>
  </r>
  <r>
    <x v="0"/>
    <n v="1185732"/>
    <x v="39"/>
    <x v="3"/>
    <x v="3"/>
    <s v="Chicago"/>
    <x v="5"/>
    <n v="0.5"/>
    <n v="2250"/>
    <n v="1125"/>
    <n v="562.5"/>
    <n v="0.5"/>
  </r>
  <r>
    <x v="0"/>
    <n v="1185732"/>
    <x v="40"/>
    <x v="3"/>
    <x v="3"/>
    <s v="Chicago"/>
    <x v="0"/>
    <n v="0.6"/>
    <n v="4950"/>
    <n v="2970"/>
    <n v="1188"/>
    <n v="0.4"/>
  </r>
  <r>
    <x v="0"/>
    <n v="1185732"/>
    <x v="40"/>
    <x v="3"/>
    <x v="3"/>
    <s v="Chicago"/>
    <x v="1"/>
    <n v="0.55000000000000004"/>
    <n v="2000"/>
    <n v="1100"/>
    <n v="385"/>
    <n v="0.35"/>
  </r>
  <r>
    <x v="0"/>
    <n v="1185732"/>
    <x v="40"/>
    <x v="3"/>
    <x v="3"/>
    <s v="Chicago"/>
    <x v="2"/>
    <n v="0.5"/>
    <n v="1750"/>
    <n v="875"/>
    <n v="306.25"/>
    <n v="0.35"/>
  </r>
  <r>
    <x v="0"/>
    <n v="1185732"/>
    <x v="40"/>
    <x v="3"/>
    <x v="3"/>
    <s v="Chicago"/>
    <x v="3"/>
    <n v="0.5"/>
    <n v="1000"/>
    <n v="500"/>
    <n v="200"/>
    <n v="0.4"/>
  </r>
  <r>
    <x v="0"/>
    <n v="1185732"/>
    <x v="40"/>
    <x v="3"/>
    <x v="3"/>
    <s v="Chicago"/>
    <x v="4"/>
    <n v="0.6"/>
    <n v="1250"/>
    <n v="750"/>
    <n v="262.5"/>
    <n v="0.35"/>
  </r>
  <r>
    <x v="0"/>
    <n v="1185732"/>
    <x v="40"/>
    <x v="3"/>
    <x v="3"/>
    <s v="Chicago"/>
    <x v="5"/>
    <n v="0.65"/>
    <n v="2500"/>
    <n v="1625"/>
    <n v="812.5"/>
    <n v="0.5"/>
  </r>
  <r>
    <x v="0"/>
    <n v="1185732"/>
    <x v="41"/>
    <x v="3"/>
    <x v="3"/>
    <s v="Chicago"/>
    <x v="0"/>
    <n v="0.5"/>
    <n v="5000"/>
    <n v="2500"/>
    <n v="1000"/>
    <n v="0.4"/>
  </r>
  <r>
    <x v="0"/>
    <n v="1185732"/>
    <x v="41"/>
    <x v="3"/>
    <x v="3"/>
    <s v="Chicago"/>
    <x v="1"/>
    <n v="0.45000000000000007"/>
    <n v="2500"/>
    <n v="1125.0000000000002"/>
    <n v="393.75000000000006"/>
    <n v="0.35"/>
  </r>
  <r>
    <x v="0"/>
    <n v="1185732"/>
    <x v="41"/>
    <x v="3"/>
    <x v="3"/>
    <s v="Chicago"/>
    <x v="2"/>
    <n v="0.4"/>
    <n v="2000"/>
    <n v="800"/>
    <n v="280"/>
    <n v="0.35"/>
  </r>
  <r>
    <x v="0"/>
    <n v="1185732"/>
    <x v="41"/>
    <x v="3"/>
    <x v="3"/>
    <s v="Chicago"/>
    <x v="3"/>
    <n v="0.4"/>
    <n v="1750"/>
    <n v="700"/>
    <n v="280"/>
    <n v="0.4"/>
  </r>
  <r>
    <x v="0"/>
    <n v="1185732"/>
    <x v="41"/>
    <x v="3"/>
    <x v="3"/>
    <s v="Chicago"/>
    <x v="4"/>
    <n v="0.5"/>
    <n v="1750"/>
    <n v="875"/>
    <n v="306.25"/>
    <n v="0.35"/>
  </r>
  <r>
    <x v="0"/>
    <n v="1185732"/>
    <x v="41"/>
    <x v="3"/>
    <x v="3"/>
    <s v="Chicago"/>
    <x v="5"/>
    <n v="0.55000000000000004"/>
    <n v="3500"/>
    <n v="1925.0000000000002"/>
    <n v="962.50000000000011"/>
    <n v="0.5"/>
  </r>
  <r>
    <x v="0"/>
    <n v="1185732"/>
    <x v="42"/>
    <x v="3"/>
    <x v="3"/>
    <s v="Chicago"/>
    <x v="0"/>
    <n v="0.5"/>
    <n v="5750"/>
    <n v="2875"/>
    <n v="1150"/>
    <n v="0.4"/>
  </r>
  <r>
    <x v="0"/>
    <n v="1185732"/>
    <x v="42"/>
    <x v="3"/>
    <x v="3"/>
    <s v="Chicago"/>
    <x v="1"/>
    <n v="0.45000000000000007"/>
    <n v="3250"/>
    <n v="1462.5000000000002"/>
    <n v="511.87500000000006"/>
    <n v="0.35"/>
  </r>
  <r>
    <x v="0"/>
    <n v="1185732"/>
    <x v="42"/>
    <x v="3"/>
    <x v="3"/>
    <s v="Chicago"/>
    <x v="2"/>
    <n v="0.4"/>
    <n v="2500"/>
    <n v="1000"/>
    <n v="350"/>
    <n v="0.35"/>
  </r>
  <r>
    <x v="0"/>
    <n v="1185732"/>
    <x v="42"/>
    <x v="3"/>
    <x v="3"/>
    <s v="Chicago"/>
    <x v="3"/>
    <n v="0.4"/>
    <n v="2000"/>
    <n v="800"/>
    <n v="320"/>
    <n v="0.4"/>
  </r>
  <r>
    <x v="0"/>
    <n v="1185732"/>
    <x v="42"/>
    <x v="3"/>
    <x v="3"/>
    <s v="Chicago"/>
    <x v="4"/>
    <n v="0.5"/>
    <n v="2250"/>
    <n v="1125"/>
    <n v="393.75"/>
    <n v="0.35"/>
  </r>
  <r>
    <x v="0"/>
    <n v="1185732"/>
    <x v="42"/>
    <x v="3"/>
    <x v="3"/>
    <s v="Chicago"/>
    <x v="5"/>
    <n v="0.55000000000000004"/>
    <n v="4000"/>
    <n v="2200"/>
    <n v="1100"/>
    <n v="0.5"/>
  </r>
  <r>
    <x v="0"/>
    <n v="1185732"/>
    <x v="43"/>
    <x v="3"/>
    <x v="3"/>
    <s v="Chicago"/>
    <x v="0"/>
    <n v="0.5"/>
    <n v="5500"/>
    <n v="2750"/>
    <n v="1100"/>
    <n v="0.4"/>
  </r>
  <r>
    <x v="0"/>
    <n v="1185732"/>
    <x v="43"/>
    <x v="3"/>
    <x v="3"/>
    <s v="Chicago"/>
    <x v="1"/>
    <n v="0.45000000000000007"/>
    <n v="3250"/>
    <n v="1462.5000000000002"/>
    <n v="511.87500000000006"/>
    <n v="0.35"/>
  </r>
  <r>
    <x v="0"/>
    <n v="1185732"/>
    <x v="43"/>
    <x v="3"/>
    <x v="3"/>
    <s v="Chicago"/>
    <x v="2"/>
    <n v="0.4"/>
    <n v="2500"/>
    <n v="1000"/>
    <n v="350"/>
    <n v="0.35"/>
  </r>
  <r>
    <x v="0"/>
    <n v="1185732"/>
    <x v="43"/>
    <x v="3"/>
    <x v="3"/>
    <s v="Chicago"/>
    <x v="3"/>
    <n v="0.4"/>
    <n v="2250"/>
    <n v="900"/>
    <n v="360"/>
    <n v="0.4"/>
  </r>
  <r>
    <x v="0"/>
    <n v="1185732"/>
    <x v="43"/>
    <x v="3"/>
    <x v="3"/>
    <s v="Chicago"/>
    <x v="4"/>
    <n v="0.5"/>
    <n v="2000"/>
    <n v="1000"/>
    <n v="350"/>
    <n v="0.35"/>
  </r>
  <r>
    <x v="0"/>
    <n v="1185732"/>
    <x v="43"/>
    <x v="3"/>
    <x v="3"/>
    <s v="Chicago"/>
    <x v="5"/>
    <n v="0.55000000000000004"/>
    <n v="3750"/>
    <n v="2062.5"/>
    <n v="1031.25"/>
    <n v="0.5"/>
  </r>
  <r>
    <x v="0"/>
    <n v="1185732"/>
    <x v="44"/>
    <x v="3"/>
    <x v="3"/>
    <s v="Chicago"/>
    <x v="0"/>
    <n v="0.5"/>
    <n v="5000"/>
    <n v="2500"/>
    <n v="1000"/>
    <n v="0.4"/>
  </r>
  <r>
    <x v="0"/>
    <n v="1185732"/>
    <x v="44"/>
    <x v="3"/>
    <x v="3"/>
    <s v="Chicago"/>
    <x v="1"/>
    <n v="0.45000000000000007"/>
    <n v="3000"/>
    <n v="1350.0000000000002"/>
    <n v="472.50000000000006"/>
    <n v="0.35"/>
  </r>
  <r>
    <x v="0"/>
    <n v="1185732"/>
    <x v="44"/>
    <x v="3"/>
    <x v="3"/>
    <s v="Chicago"/>
    <x v="2"/>
    <n v="0.4"/>
    <n v="2000"/>
    <n v="800"/>
    <n v="280"/>
    <n v="0.35"/>
  </r>
  <r>
    <x v="0"/>
    <n v="1185732"/>
    <x v="44"/>
    <x v="3"/>
    <x v="3"/>
    <s v="Chicago"/>
    <x v="3"/>
    <n v="0.4"/>
    <n v="1750"/>
    <n v="700"/>
    <n v="280"/>
    <n v="0.4"/>
  </r>
  <r>
    <x v="0"/>
    <n v="1185732"/>
    <x v="44"/>
    <x v="3"/>
    <x v="3"/>
    <s v="Chicago"/>
    <x v="4"/>
    <n v="0.5"/>
    <n v="1750"/>
    <n v="875"/>
    <n v="306.25"/>
    <n v="0.35"/>
  </r>
  <r>
    <x v="0"/>
    <n v="1185732"/>
    <x v="44"/>
    <x v="3"/>
    <x v="3"/>
    <s v="Chicago"/>
    <x v="5"/>
    <n v="0.55000000000000004"/>
    <n v="2500"/>
    <n v="1375"/>
    <n v="687.5"/>
    <n v="0.5"/>
  </r>
  <r>
    <x v="0"/>
    <n v="1185732"/>
    <x v="45"/>
    <x v="3"/>
    <x v="3"/>
    <s v="Chicago"/>
    <x v="0"/>
    <n v="0.6"/>
    <n v="4250"/>
    <n v="2550"/>
    <n v="1020"/>
    <n v="0.4"/>
  </r>
  <r>
    <x v="0"/>
    <n v="1185732"/>
    <x v="45"/>
    <x v="3"/>
    <x v="3"/>
    <s v="Chicago"/>
    <x v="1"/>
    <n v="0.5"/>
    <n v="2500"/>
    <n v="1250"/>
    <n v="437.5"/>
    <n v="0.35"/>
  </r>
  <r>
    <x v="0"/>
    <n v="1185732"/>
    <x v="45"/>
    <x v="3"/>
    <x v="3"/>
    <s v="Chicago"/>
    <x v="2"/>
    <n v="0.5"/>
    <n v="1500"/>
    <n v="750"/>
    <n v="262.5"/>
    <n v="0.35"/>
  </r>
  <r>
    <x v="0"/>
    <n v="1185732"/>
    <x v="45"/>
    <x v="3"/>
    <x v="3"/>
    <s v="Chicago"/>
    <x v="3"/>
    <n v="0.5"/>
    <n v="1250"/>
    <n v="625"/>
    <n v="250"/>
    <n v="0.4"/>
  </r>
  <r>
    <x v="0"/>
    <n v="1185732"/>
    <x v="45"/>
    <x v="3"/>
    <x v="3"/>
    <s v="Chicago"/>
    <x v="4"/>
    <n v="0.6"/>
    <n v="1250"/>
    <n v="750"/>
    <n v="262.5"/>
    <n v="0.35"/>
  </r>
  <r>
    <x v="0"/>
    <n v="1185732"/>
    <x v="45"/>
    <x v="3"/>
    <x v="3"/>
    <s v="Chicago"/>
    <x v="5"/>
    <n v="0.64999999999999991"/>
    <n v="2500"/>
    <n v="1624.9999999999998"/>
    <n v="812.49999999999989"/>
    <n v="0.5"/>
  </r>
  <r>
    <x v="0"/>
    <n v="1185732"/>
    <x v="46"/>
    <x v="3"/>
    <x v="3"/>
    <s v="Chicago"/>
    <x v="0"/>
    <n v="0.6"/>
    <n v="4000"/>
    <n v="2400"/>
    <n v="960"/>
    <n v="0.4"/>
  </r>
  <r>
    <x v="0"/>
    <n v="1185732"/>
    <x v="46"/>
    <x v="3"/>
    <x v="3"/>
    <s v="Chicago"/>
    <x v="1"/>
    <n v="0.5"/>
    <n v="2500"/>
    <n v="1250"/>
    <n v="437.5"/>
    <n v="0.35"/>
  </r>
  <r>
    <x v="0"/>
    <n v="1185732"/>
    <x v="46"/>
    <x v="3"/>
    <x v="3"/>
    <s v="Chicago"/>
    <x v="2"/>
    <n v="0.5"/>
    <n v="1950"/>
    <n v="975"/>
    <n v="341.25"/>
    <n v="0.35"/>
  </r>
  <r>
    <x v="0"/>
    <n v="1185732"/>
    <x v="46"/>
    <x v="3"/>
    <x v="3"/>
    <s v="Chicago"/>
    <x v="3"/>
    <n v="0.5"/>
    <n v="1750"/>
    <n v="875"/>
    <n v="350"/>
    <n v="0.4"/>
  </r>
  <r>
    <x v="0"/>
    <n v="1185732"/>
    <x v="46"/>
    <x v="3"/>
    <x v="3"/>
    <s v="Chicago"/>
    <x v="4"/>
    <n v="0.6"/>
    <n v="1500"/>
    <n v="900"/>
    <n v="315"/>
    <n v="0.35"/>
  </r>
  <r>
    <x v="0"/>
    <n v="1185732"/>
    <x v="46"/>
    <x v="3"/>
    <x v="3"/>
    <s v="Chicago"/>
    <x v="5"/>
    <n v="0.64999999999999991"/>
    <n v="2500"/>
    <n v="1624.9999999999998"/>
    <n v="812.49999999999989"/>
    <n v="0.5"/>
  </r>
  <r>
    <x v="0"/>
    <n v="1185732"/>
    <x v="47"/>
    <x v="3"/>
    <x v="3"/>
    <s v="Chicago"/>
    <x v="0"/>
    <n v="0.6"/>
    <n v="5000"/>
    <n v="3000"/>
    <n v="1200"/>
    <n v="0.4"/>
  </r>
  <r>
    <x v="0"/>
    <n v="1185732"/>
    <x v="47"/>
    <x v="3"/>
    <x v="3"/>
    <s v="Chicago"/>
    <x v="1"/>
    <n v="0.5"/>
    <n v="3000"/>
    <n v="1500"/>
    <n v="525"/>
    <n v="0.35"/>
  </r>
  <r>
    <x v="0"/>
    <n v="1185732"/>
    <x v="47"/>
    <x v="3"/>
    <x v="3"/>
    <s v="Chicago"/>
    <x v="2"/>
    <n v="0.5"/>
    <n v="2500"/>
    <n v="1250"/>
    <n v="437.5"/>
    <n v="0.35"/>
  </r>
  <r>
    <x v="0"/>
    <n v="1185732"/>
    <x v="47"/>
    <x v="3"/>
    <x v="3"/>
    <s v="Chicago"/>
    <x v="3"/>
    <n v="0.5"/>
    <n v="2000"/>
    <n v="1000"/>
    <n v="400"/>
    <n v="0.4"/>
  </r>
  <r>
    <x v="0"/>
    <n v="1185732"/>
    <x v="47"/>
    <x v="3"/>
    <x v="3"/>
    <s v="Chicago"/>
    <x v="4"/>
    <n v="0.6"/>
    <n v="2000"/>
    <n v="1200"/>
    <n v="420"/>
    <n v="0.35"/>
  </r>
  <r>
    <x v="0"/>
    <n v="1185732"/>
    <x v="47"/>
    <x v="3"/>
    <x v="3"/>
    <s v="Chicago"/>
    <x v="5"/>
    <n v="0.64999999999999991"/>
    <n v="3000"/>
    <n v="1949.9999999999998"/>
    <n v="974.99999999999989"/>
    <n v="0.5"/>
  </r>
  <r>
    <x v="1"/>
    <n v="1197831"/>
    <x v="12"/>
    <x v="1"/>
    <x v="1"/>
    <s v="Dallas"/>
    <x v="0"/>
    <n v="0.2"/>
    <n v="7250"/>
    <n v="1450"/>
    <n v="435"/>
    <n v="0.3"/>
  </r>
  <r>
    <x v="1"/>
    <n v="1197831"/>
    <x v="12"/>
    <x v="1"/>
    <x v="1"/>
    <s v="Dallas"/>
    <x v="1"/>
    <n v="0.3"/>
    <n v="7250"/>
    <n v="2175"/>
    <n v="652.5"/>
    <n v="0.3"/>
  </r>
  <r>
    <x v="1"/>
    <n v="1197831"/>
    <x v="12"/>
    <x v="1"/>
    <x v="1"/>
    <s v="Dallas"/>
    <x v="2"/>
    <n v="0.3"/>
    <n v="5250"/>
    <n v="1575"/>
    <n v="472.5"/>
    <n v="0.3"/>
  </r>
  <r>
    <x v="1"/>
    <n v="1197831"/>
    <x v="12"/>
    <x v="1"/>
    <x v="1"/>
    <s v="Dallas"/>
    <x v="3"/>
    <n v="0.35"/>
    <n v="5250"/>
    <n v="1837.4999999999998"/>
    <n v="735"/>
    <n v="0.4"/>
  </r>
  <r>
    <x v="1"/>
    <n v="1197831"/>
    <x v="12"/>
    <x v="1"/>
    <x v="1"/>
    <s v="Dallas"/>
    <x v="4"/>
    <n v="0.4"/>
    <n v="3750"/>
    <n v="1500"/>
    <n v="375"/>
    <n v="0.25"/>
  </r>
  <r>
    <x v="1"/>
    <n v="1197831"/>
    <x v="12"/>
    <x v="1"/>
    <x v="1"/>
    <s v="Dallas"/>
    <x v="5"/>
    <n v="0.35"/>
    <n v="5250"/>
    <n v="1837.4999999999998"/>
    <n v="826.87499999999989"/>
    <n v="0.45"/>
  </r>
  <r>
    <x v="1"/>
    <n v="1197831"/>
    <x v="13"/>
    <x v="1"/>
    <x v="1"/>
    <s v="Dallas"/>
    <x v="0"/>
    <n v="0.25"/>
    <n v="6750"/>
    <n v="1687.5"/>
    <n v="506.25"/>
    <n v="0.3"/>
  </r>
  <r>
    <x v="1"/>
    <n v="1197831"/>
    <x v="13"/>
    <x v="1"/>
    <x v="1"/>
    <s v="Dallas"/>
    <x v="1"/>
    <n v="0.35"/>
    <n v="6500"/>
    <n v="2275"/>
    <n v="682.5"/>
    <n v="0.3"/>
  </r>
  <r>
    <x v="1"/>
    <n v="1197831"/>
    <x v="13"/>
    <x v="1"/>
    <x v="1"/>
    <s v="Dallas"/>
    <x v="2"/>
    <n v="0.35"/>
    <n v="4750"/>
    <n v="1662.5"/>
    <n v="498.75"/>
    <n v="0.3"/>
  </r>
  <r>
    <x v="1"/>
    <n v="1197831"/>
    <x v="13"/>
    <x v="1"/>
    <x v="1"/>
    <s v="Dallas"/>
    <x v="3"/>
    <n v="0.35"/>
    <n v="4250"/>
    <n v="1487.5"/>
    <n v="595"/>
    <n v="0.4"/>
  </r>
  <r>
    <x v="1"/>
    <n v="1197831"/>
    <x v="13"/>
    <x v="1"/>
    <x v="1"/>
    <s v="Dallas"/>
    <x v="4"/>
    <n v="0.4"/>
    <n v="3000"/>
    <n v="1200"/>
    <n v="300"/>
    <n v="0.25"/>
  </r>
  <r>
    <x v="1"/>
    <n v="1197831"/>
    <x v="13"/>
    <x v="1"/>
    <x v="1"/>
    <s v="Dallas"/>
    <x v="5"/>
    <n v="0.35"/>
    <n v="5000"/>
    <n v="1750"/>
    <n v="787.5"/>
    <n v="0.45"/>
  </r>
  <r>
    <x v="1"/>
    <n v="1197831"/>
    <x v="14"/>
    <x v="1"/>
    <x v="1"/>
    <s v="Dallas"/>
    <x v="0"/>
    <n v="0.3"/>
    <n v="6750"/>
    <n v="2025"/>
    <n v="708.75"/>
    <n v="0.35"/>
  </r>
  <r>
    <x v="1"/>
    <n v="1197831"/>
    <x v="14"/>
    <x v="1"/>
    <x v="1"/>
    <s v="Dallas"/>
    <x v="1"/>
    <n v="0.4"/>
    <n v="6750"/>
    <n v="2700"/>
    <n v="944.99999999999989"/>
    <n v="0.35"/>
  </r>
  <r>
    <x v="1"/>
    <n v="1197831"/>
    <x v="14"/>
    <x v="1"/>
    <x v="1"/>
    <s v="Dallas"/>
    <x v="2"/>
    <n v="0.3"/>
    <n v="5000"/>
    <n v="1500"/>
    <n v="525"/>
    <n v="0.35"/>
  </r>
  <r>
    <x v="1"/>
    <n v="1197831"/>
    <x v="14"/>
    <x v="1"/>
    <x v="1"/>
    <s v="Dallas"/>
    <x v="3"/>
    <n v="0.35000000000000003"/>
    <n v="4000"/>
    <n v="1400.0000000000002"/>
    <n v="630.00000000000011"/>
    <n v="0.45"/>
  </r>
  <r>
    <x v="1"/>
    <n v="1197831"/>
    <x v="14"/>
    <x v="1"/>
    <x v="1"/>
    <s v="Dallas"/>
    <x v="4"/>
    <n v="0.4"/>
    <n v="3000"/>
    <n v="1200"/>
    <n v="360"/>
    <n v="0.3"/>
  </r>
  <r>
    <x v="1"/>
    <n v="1197831"/>
    <x v="14"/>
    <x v="1"/>
    <x v="1"/>
    <s v="Dallas"/>
    <x v="5"/>
    <n v="0.35000000000000003"/>
    <n v="4500"/>
    <n v="1575.0000000000002"/>
    <n v="787.50000000000011"/>
    <n v="0.5"/>
  </r>
  <r>
    <x v="1"/>
    <n v="1197831"/>
    <x v="15"/>
    <x v="1"/>
    <x v="1"/>
    <s v="Dallas"/>
    <x v="0"/>
    <n v="0.19999999999999998"/>
    <n v="7000"/>
    <n v="1399.9999999999998"/>
    <n v="489.99999999999989"/>
    <n v="0.35"/>
  </r>
  <r>
    <x v="1"/>
    <n v="1197831"/>
    <x v="15"/>
    <x v="1"/>
    <x v="1"/>
    <s v="Dallas"/>
    <x v="1"/>
    <n v="0.30000000000000004"/>
    <n v="7000"/>
    <n v="2100.0000000000005"/>
    <n v="735.00000000000011"/>
    <n v="0.35"/>
  </r>
  <r>
    <x v="1"/>
    <n v="1197831"/>
    <x v="15"/>
    <x v="1"/>
    <x v="1"/>
    <s v="Dallas"/>
    <x v="2"/>
    <n v="0.24999999999999997"/>
    <n v="5250"/>
    <n v="1312.4999999999998"/>
    <n v="459.37499999999989"/>
    <n v="0.35"/>
  </r>
  <r>
    <x v="1"/>
    <n v="1197831"/>
    <x v="15"/>
    <x v="1"/>
    <x v="1"/>
    <s v="Dallas"/>
    <x v="3"/>
    <n v="0.30000000000000004"/>
    <n v="4250"/>
    <n v="1275.0000000000002"/>
    <n v="573.75000000000011"/>
    <n v="0.45"/>
  </r>
  <r>
    <x v="1"/>
    <n v="1197831"/>
    <x v="15"/>
    <x v="1"/>
    <x v="1"/>
    <s v="Dallas"/>
    <x v="4"/>
    <n v="0.35"/>
    <n v="3250"/>
    <n v="1137.5"/>
    <n v="341.25"/>
    <n v="0.3"/>
  </r>
  <r>
    <x v="1"/>
    <n v="1197831"/>
    <x v="15"/>
    <x v="1"/>
    <x v="1"/>
    <s v="Dallas"/>
    <x v="5"/>
    <n v="0.30000000000000004"/>
    <n v="6000"/>
    <n v="1800.0000000000002"/>
    <n v="900.00000000000011"/>
    <n v="0.5"/>
  </r>
  <r>
    <x v="1"/>
    <n v="1197831"/>
    <x v="16"/>
    <x v="1"/>
    <x v="1"/>
    <s v="Dallas"/>
    <x v="0"/>
    <n v="0.19999999999999998"/>
    <n v="7500"/>
    <n v="1499.9999999999998"/>
    <n v="524.99999999999989"/>
    <n v="0.35"/>
  </r>
  <r>
    <x v="1"/>
    <n v="1197831"/>
    <x v="16"/>
    <x v="1"/>
    <x v="1"/>
    <s v="Dallas"/>
    <x v="1"/>
    <n v="0.30000000000000004"/>
    <n v="7750"/>
    <n v="2325.0000000000005"/>
    <n v="813.75000000000011"/>
    <n v="0.35"/>
  </r>
  <r>
    <x v="1"/>
    <n v="1197831"/>
    <x v="16"/>
    <x v="1"/>
    <x v="1"/>
    <s v="Dallas"/>
    <x v="2"/>
    <n v="0.24999999999999997"/>
    <n v="6250"/>
    <n v="1562.4999999999998"/>
    <n v="546.87499999999989"/>
    <n v="0.35"/>
  </r>
  <r>
    <x v="1"/>
    <n v="1197831"/>
    <x v="16"/>
    <x v="1"/>
    <x v="1"/>
    <s v="Dallas"/>
    <x v="3"/>
    <n v="0.35000000000000003"/>
    <n v="5500"/>
    <n v="1925.0000000000002"/>
    <n v="866.25000000000011"/>
    <n v="0.45"/>
  </r>
  <r>
    <x v="1"/>
    <n v="1197831"/>
    <x v="16"/>
    <x v="1"/>
    <x v="1"/>
    <s v="Dallas"/>
    <x v="4"/>
    <n v="0.5"/>
    <n v="4500"/>
    <n v="2250"/>
    <n v="675"/>
    <n v="0.3"/>
  </r>
  <r>
    <x v="1"/>
    <n v="1197831"/>
    <x v="16"/>
    <x v="1"/>
    <x v="1"/>
    <s v="Dallas"/>
    <x v="5"/>
    <n v="0.45"/>
    <n v="8000"/>
    <n v="3600"/>
    <n v="1800"/>
    <n v="0.5"/>
  </r>
  <r>
    <x v="1"/>
    <n v="1197831"/>
    <x v="17"/>
    <x v="1"/>
    <x v="1"/>
    <s v="Dallas"/>
    <x v="0"/>
    <n v="0.45"/>
    <n v="8000"/>
    <n v="3600"/>
    <n v="1260"/>
    <n v="0.35"/>
  </r>
  <r>
    <x v="1"/>
    <n v="1197831"/>
    <x v="17"/>
    <x v="1"/>
    <x v="1"/>
    <s v="Dallas"/>
    <x v="1"/>
    <n v="0.5"/>
    <n v="8000"/>
    <n v="4000"/>
    <n v="1400"/>
    <n v="0.35"/>
  </r>
  <r>
    <x v="1"/>
    <n v="1197831"/>
    <x v="17"/>
    <x v="1"/>
    <x v="1"/>
    <s v="Dallas"/>
    <x v="2"/>
    <n v="0.45"/>
    <n v="6500"/>
    <n v="2925"/>
    <n v="1023.7499999999999"/>
    <n v="0.35"/>
  </r>
  <r>
    <x v="1"/>
    <n v="1197831"/>
    <x v="17"/>
    <x v="1"/>
    <x v="1"/>
    <s v="Dallas"/>
    <x v="3"/>
    <n v="0.45"/>
    <n v="6000"/>
    <n v="2700"/>
    <n v="1215"/>
    <n v="0.45"/>
  </r>
  <r>
    <x v="1"/>
    <n v="1197831"/>
    <x v="17"/>
    <x v="1"/>
    <x v="1"/>
    <s v="Dallas"/>
    <x v="4"/>
    <n v="0.5"/>
    <n v="5000"/>
    <n v="2500"/>
    <n v="750"/>
    <n v="0.3"/>
  </r>
  <r>
    <x v="1"/>
    <n v="1197831"/>
    <x v="17"/>
    <x v="1"/>
    <x v="1"/>
    <s v="Dallas"/>
    <x v="5"/>
    <n v="0.55000000000000004"/>
    <n v="8750"/>
    <n v="4812.5"/>
    <n v="2406.25"/>
    <n v="0.5"/>
  </r>
  <r>
    <x v="1"/>
    <n v="1197831"/>
    <x v="18"/>
    <x v="1"/>
    <x v="1"/>
    <s v="Dallas"/>
    <x v="0"/>
    <n v="0.45"/>
    <n v="8250"/>
    <n v="3712.5"/>
    <n v="1484.9999999999998"/>
    <n v="0.39999999999999997"/>
  </r>
  <r>
    <x v="1"/>
    <n v="1197831"/>
    <x v="18"/>
    <x v="1"/>
    <x v="1"/>
    <s v="Dallas"/>
    <x v="1"/>
    <n v="0.5"/>
    <n v="8250"/>
    <n v="4125"/>
    <n v="1649.9999999999998"/>
    <n v="0.39999999999999997"/>
  </r>
  <r>
    <x v="1"/>
    <n v="1197831"/>
    <x v="18"/>
    <x v="1"/>
    <x v="1"/>
    <s v="Dallas"/>
    <x v="2"/>
    <n v="0.45"/>
    <n v="9750"/>
    <n v="4387.5"/>
    <n v="1754.9999999999998"/>
    <n v="0.39999999999999997"/>
  </r>
  <r>
    <x v="1"/>
    <n v="1197831"/>
    <x v="18"/>
    <x v="1"/>
    <x v="1"/>
    <s v="Dallas"/>
    <x v="3"/>
    <n v="0.45"/>
    <n v="5750"/>
    <n v="2587.5"/>
    <n v="1293.75"/>
    <n v="0.5"/>
  </r>
  <r>
    <x v="1"/>
    <n v="1197831"/>
    <x v="18"/>
    <x v="1"/>
    <x v="1"/>
    <s v="Dallas"/>
    <x v="4"/>
    <n v="0.5"/>
    <n v="5750"/>
    <n v="2875"/>
    <n v="1006.2499999999999"/>
    <n v="0.35"/>
  </r>
  <r>
    <x v="1"/>
    <n v="1197831"/>
    <x v="18"/>
    <x v="1"/>
    <x v="1"/>
    <s v="Dallas"/>
    <x v="5"/>
    <n v="0.6"/>
    <n v="8500"/>
    <n v="5100"/>
    <n v="2805"/>
    <n v="0.55000000000000004"/>
  </r>
  <r>
    <x v="1"/>
    <n v="1197831"/>
    <x v="19"/>
    <x v="1"/>
    <x v="1"/>
    <s v="Dallas"/>
    <x v="0"/>
    <n v="0.5"/>
    <n v="8000"/>
    <n v="4000"/>
    <n v="1599.9999999999998"/>
    <n v="0.39999999999999997"/>
  </r>
  <r>
    <x v="1"/>
    <n v="1197831"/>
    <x v="19"/>
    <x v="1"/>
    <x v="1"/>
    <s v="Dallas"/>
    <x v="1"/>
    <n v="0.55000000000000004"/>
    <n v="8000"/>
    <n v="4400"/>
    <n v="1759.9999999999998"/>
    <n v="0.39999999999999997"/>
  </r>
  <r>
    <x v="1"/>
    <n v="1197831"/>
    <x v="19"/>
    <x v="1"/>
    <x v="1"/>
    <s v="Dallas"/>
    <x v="2"/>
    <n v="0.5"/>
    <n v="9750"/>
    <n v="4875"/>
    <n v="1949.9999999999998"/>
    <n v="0.39999999999999997"/>
  </r>
  <r>
    <x v="1"/>
    <n v="1197831"/>
    <x v="19"/>
    <x v="1"/>
    <x v="1"/>
    <s v="Dallas"/>
    <x v="3"/>
    <n v="0.5"/>
    <n v="5250"/>
    <n v="2625"/>
    <n v="1312.5"/>
    <n v="0.5"/>
  </r>
  <r>
    <x v="1"/>
    <n v="1197831"/>
    <x v="19"/>
    <x v="1"/>
    <x v="1"/>
    <s v="Dallas"/>
    <x v="4"/>
    <n v="0.55000000000000004"/>
    <n v="5250"/>
    <n v="2887.5000000000005"/>
    <n v="1010.6250000000001"/>
    <n v="0.35"/>
  </r>
  <r>
    <x v="1"/>
    <n v="1197831"/>
    <x v="19"/>
    <x v="1"/>
    <x v="1"/>
    <s v="Dallas"/>
    <x v="5"/>
    <n v="0.6"/>
    <n v="7750"/>
    <n v="4650"/>
    <n v="2557.5"/>
    <n v="0.55000000000000004"/>
  </r>
  <r>
    <x v="1"/>
    <n v="1197831"/>
    <x v="20"/>
    <x v="1"/>
    <x v="1"/>
    <s v="Dallas"/>
    <x v="0"/>
    <n v="0.55000000000000004"/>
    <n v="7250"/>
    <n v="3987.5000000000005"/>
    <n v="1595"/>
    <n v="0.39999999999999997"/>
  </r>
  <r>
    <x v="1"/>
    <n v="1197831"/>
    <x v="20"/>
    <x v="1"/>
    <x v="1"/>
    <s v="Dallas"/>
    <x v="1"/>
    <n v="0.55000000000000004"/>
    <n v="6750"/>
    <n v="3712.5000000000005"/>
    <n v="1485"/>
    <n v="0.39999999999999997"/>
  </r>
  <r>
    <x v="1"/>
    <n v="1197831"/>
    <x v="20"/>
    <x v="1"/>
    <x v="1"/>
    <s v="Dallas"/>
    <x v="2"/>
    <n v="0.6"/>
    <n v="7250"/>
    <n v="4350"/>
    <n v="1739.9999999999998"/>
    <n v="0.39999999999999997"/>
  </r>
  <r>
    <x v="1"/>
    <n v="1197831"/>
    <x v="20"/>
    <x v="1"/>
    <x v="1"/>
    <s v="Dallas"/>
    <x v="3"/>
    <n v="0.6"/>
    <n v="4500"/>
    <n v="2700"/>
    <n v="1350"/>
    <n v="0.5"/>
  </r>
  <r>
    <x v="1"/>
    <n v="1197831"/>
    <x v="20"/>
    <x v="1"/>
    <x v="1"/>
    <s v="Dallas"/>
    <x v="4"/>
    <n v="0.55000000000000004"/>
    <n v="4500"/>
    <n v="2475"/>
    <n v="866.25"/>
    <n v="0.35"/>
  </r>
  <r>
    <x v="1"/>
    <n v="1197831"/>
    <x v="20"/>
    <x v="1"/>
    <x v="1"/>
    <s v="Dallas"/>
    <x v="5"/>
    <n v="0.5"/>
    <n v="6750"/>
    <n v="3375"/>
    <n v="1856.2500000000002"/>
    <n v="0.55000000000000004"/>
  </r>
  <r>
    <x v="1"/>
    <n v="1197831"/>
    <x v="21"/>
    <x v="1"/>
    <x v="1"/>
    <s v="Dallas"/>
    <x v="0"/>
    <n v="0.4"/>
    <n v="6250"/>
    <n v="2500"/>
    <n v="999.99999999999989"/>
    <n v="0.39999999999999997"/>
  </r>
  <r>
    <x v="1"/>
    <n v="1197831"/>
    <x v="21"/>
    <x v="1"/>
    <x v="1"/>
    <s v="Dallas"/>
    <x v="1"/>
    <n v="0.4"/>
    <n v="6250"/>
    <n v="2500"/>
    <n v="999.99999999999989"/>
    <n v="0.39999999999999997"/>
  </r>
  <r>
    <x v="1"/>
    <n v="1197831"/>
    <x v="21"/>
    <x v="1"/>
    <x v="1"/>
    <s v="Dallas"/>
    <x v="2"/>
    <n v="0.45"/>
    <n v="5750"/>
    <n v="2587.5"/>
    <n v="1035"/>
    <n v="0.39999999999999997"/>
  </r>
  <r>
    <x v="1"/>
    <n v="1197831"/>
    <x v="21"/>
    <x v="1"/>
    <x v="1"/>
    <s v="Dallas"/>
    <x v="3"/>
    <n v="0.45"/>
    <n v="4250"/>
    <n v="1912.5"/>
    <n v="956.25"/>
    <n v="0.5"/>
  </r>
  <r>
    <x v="1"/>
    <n v="1197831"/>
    <x v="21"/>
    <x v="1"/>
    <x v="1"/>
    <s v="Dallas"/>
    <x v="4"/>
    <n v="0.4"/>
    <n v="4000"/>
    <n v="1600"/>
    <n v="560"/>
    <n v="0.35"/>
  </r>
  <r>
    <x v="1"/>
    <n v="1197831"/>
    <x v="21"/>
    <x v="1"/>
    <x v="1"/>
    <s v="Dallas"/>
    <x v="5"/>
    <n v="0.5"/>
    <n v="5750"/>
    <n v="2875"/>
    <n v="1581.2500000000002"/>
    <n v="0.55000000000000004"/>
  </r>
  <r>
    <x v="1"/>
    <n v="1197831"/>
    <x v="22"/>
    <x v="1"/>
    <x v="1"/>
    <s v="Dallas"/>
    <x v="0"/>
    <n v="0.4"/>
    <n v="7250"/>
    <n v="2900"/>
    <n v="1160"/>
    <n v="0.39999999999999997"/>
  </r>
  <r>
    <x v="1"/>
    <n v="1197831"/>
    <x v="22"/>
    <x v="1"/>
    <x v="1"/>
    <s v="Dallas"/>
    <x v="1"/>
    <n v="0.4"/>
    <n v="7250"/>
    <n v="2900"/>
    <n v="1160"/>
    <n v="0.39999999999999997"/>
  </r>
  <r>
    <x v="1"/>
    <n v="1197831"/>
    <x v="22"/>
    <x v="1"/>
    <x v="1"/>
    <s v="Dallas"/>
    <x v="2"/>
    <n v="0.65"/>
    <n v="6500"/>
    <n v="4225"/>
    <n v="1689.9999999999998"/>
    <n v="0.39999999999999997"/>
  </r>
  <r>
    <x v="1"/>
    <n v="1197831"/>
    <x v="22"/>
    <x v="1"/>
    <x v="1"/>
    <s v="Dallas"/>
    <x v="3"/>
    <n v="0.65"/>
    <n v="5000"/>
    <n v="3250"/>
    <n v="1625"/>
    <n v="0.5"/>
  </r>
  <r>
    <x v="1"/>
    <n v="1197831"/>
    <x v="22"/>
    <x v="1"/>
    <x v="1"/>
    <s v="Dallas"/>
    <x v="4"/>
    <n v="0.6"/>
    <n v="4750"/>
    <n v="2850"/>
    <n v="997.49999999999989"/>
    <n v="0.35"/>
  </r>
  <r>
    <x v="1"/>
    <n v="1197831"/>
    <x v="22"/>
    <x v="1"/>
    <x v="1"/>
    <s v="Dallas"/>
    <x v="5"/>
    <n v="0.70000000000000007"/>
    <n v="6750"/>
    <n v="4725"/>
    <n v="2598.75"/>
    <n v="0.55000000000000004"/>
  </r>
  <r>
    <x v="1"/>
    <n v="1197831"/>
    <x v="23"/>
    <x v="1"/>
    <x v="1"/>
    <s v="Dallas"/>
    <x v="0"/>
    <n v="0.6"/>
    <n v="8250"/>
    <n v="4950"/>
    <n v="1979.9999999999998"/>
    <n v="0.39999999999999997"/>
  </r>
  <r>
    <x v="1"/>
    <n v="1197831"/>
    <x v="23"/>
    <x v="1"/>
    <x v="1"/>
    <s v="Dallas"/>
    <x v="1"/>
    <n v="0.6"/>
    <n v="8250"/>
    <n v="4950"/>
    <n v="1979.9999999999998"/>
    <n v="0.39999999999999997"/>
  </r>
  <r>
    <x v="1"/>
    <n v="1197831"/>
    <x v="23"/>
    <x v="1"/>
    <x v="1"/>
    <s v="Dallas"/>
    <x v="2"/>
    <n v="0.65"/>
    <n v="7250"/>
    <n v="4712.5"/>
    <n v="1884.9999999999998"/>
    <n v="0.39999999999999997"/>
  </r>
  <r>
    <x v="1"/>
    <n v="1197831"/>
    <x v="23"/>
    <x v="1"/>
    <x v="1"/>
    <s v="Dallas"/>
    <x v="3"/>
    <n v="0.65"/>
    <n v="5750"/>
    <n v="3737.5"/>
    <n v="1868.75"/>
    <n v="0.5"/>
  </r>
  <r>
    <x v="1"/>
    <n v="1197831"/>
    <x v="23"/>
    <x v="1"/>
    <x v="1"/>
    <s v="Dallas"/>
    <x v="4"/>
    <n v="0.6"/>
    <n v="5250"/>
    <n v="3150"/>
    <n v="1102.5"/>
    <n v="0.35"/>
  </r>
  <r>
    <x v="1"/>
    <n v="1197831"/>
    <x v="23"/>
    <x v="1"/>
    <x v="1"/>
    <s v="Dallas"/>
    <x v="5"/>
    <n v="0.70000000000000007"/>
    <n v="7750"/>
    <n v="5425.0000000000009"/>
    <n v="2983.7500000000009"/>
    <n v="0.55000000000000004"/>
  </r>
  <r>
    <x v="0"/>
    <n v="1185732"/>
    <x v="48"/>
    <x v="0"/>
    <x v="4"/>
    <s v="Philadelphia"/>
    <x v="0"/>
    <n v="0.45"/>
    <n v="4250"/>
    <n v="1912.5"/>
    <n v="1051.875"/>
    <n v="0.55000000000000004"/>
  </r>
  <r>
    <x v="0"/>
    <n v="1185732"/>
    <x v="48"/>
    <x v="0"/>
    <x v="4"/>
    <s v="Philadelphia"/>
    <x v="1"/>
    <n v="0.45"/>
    <n v="2250"/>
    <n v="1012.5"/>
    <n v="354.375"/>
    <n v="0.35"/>
  </r>
  <r>
    <x v="0"/>
    <n v="1185732"/>
    <x v="48"/>
    <x v="0"/>
    <x v="4"/>
    <s v="Philadelphia"/>
    <x v="2"/>
    <n v="0.35000000000000003"/>
    <n v="2250"/>
    <n v="787.50000000000011"/>
    <n v="315"/>
    <n v="0.39999999999999997"/>
  </r>
  <r>
    <x v="0"/>
    <n v="1185732"/>
    <x v="48"/>
    <x v="0"/>
    <x v="4"/>
    <s v="Philadelphia"/>
    <x v="3"/>
    <n v="0.4"/>
    <n v="750"/>
    <n v="300"/>
    <n v="119.99999999999999"/>
    <n v="0.39999999999999997"/>
  </r>
  <r>
    <x v="0"/>
    <n v="1185732"/>
    <x v="48"/>
    <x v="0"/>
    <x v="4"/>
    <s v="Philadelphia"/>
    <x v="4"/>
    <n v="0.54999999999999993"/>
    <n v="1250"/>
    <n v="687.49999999999989"/>
    <n v="240.62499999999994"/>
    <n v="0.35"/>
  </r>
  <r>
    <x v="0"/>
    <n v="1185732"/>
    <x v="48"/>
    <x v="0"/>
    <x v="4"/>
    <s v="Philadelphia"/>
    <x v="5"/>
    <n v="0.45"/>
    <n v="2250"/>
    <n v="1012.5"/>
    <n v="303.75"/>
    <n v="0.3"/>
  </r>
  <r>
    <x v="0"/>
    <n v="1185732"/>
    <x v="49"/>
    <x v="0"/>
    <x v="4"/>
    <s v="Philadelphia"/>
    <x v="0"/>
    <n v="0.45"/>
    <n v="4750"/>
    <n v="2137.5"/>
    <n v="1175.625"/>
    <n v="0.55000000000000004"/>
  </r>
  <r>
    <x v="0"/>
    <n v="1185732"/>
    <x v="49"/>
    <x v="0"/>
    <x v="4"/>
    <s v="Philadelphia"/>
    <x v="1"/>
    <n v="0.45"/>
    <n v="1250"/>
    <n v="562.5"/>
    <n v="196.875"/>
    <n v="0.35"/>
  </r>
  <r>
    <x v="0"/>
    <n v="1185732"/>
    <x v="49"/>
    <x v="0"/>
    <x v="4"/>
    <s v="Philadelphia"/>
    <x v="2"/>
    <n v="0.35000000000000003"/>
    <n v="1750"/>
    <n v="612.50000000000011"/>
    <n v="245.00000000000003"/>
    <n v="0.39999999999999997"/>
  </r>
  <r>
    <x v="0"/>
    <n v="1185732"/>
    <x v="49"/>
    <x v="0"/>
    <x v="4"/>
    <s v="Philadelphia"/>
    <x v="3"/>
    <n v="0.4"/>
    <n v="500"/>
    <n v="200"/>
    <n v="80"/>
    <n v="0.39999999999999997"/>
  </r>
  <r>
    <x v="0"/>
    <n v="1185732"/>
    <x v="49"/>
    <x v="0"/>
    <x v="4"/>
    <s v="Philadelphia"/>
    <x v="4"/>
    <n v="0.54999999999999993"/>
    <n v="1250"/>
    <n v="687.49999999999989"/>
    <n v="240.62499999999994"/>
    <n v="0.35"/>
  </r>
  <r>
    <x v="0"/>
    <n v="1185732"/>
    <x v="49"/>
    <x v="0"/>
    <x v="4"/>
    <s v="Philadelphia"/>
    <x v="5"/>
    <n v="0.45"/>
    <n v="2250"/>
    <n v="1012.5"/>
    <n v="303.75"/>
    <n v="0.3"/>
  </r>
  <r>
    <x v="0"/>
    <n v="1185732"/>
    <x v="14"/>
    <x v="0"/>
    <x v="4"/>
    <s v="Philadelphia"/>
    <x v="0"/>
    <n v="0.5"/>
    <n v="4450"/>
    <n v="2225"/>
    <n v="1223.75"/>
    <n v="0.55000000000000004"/>
  </r>
  <r>
    <x v="0"/>
    <n v="1185732"/>
    <x v="14"/>
    <x v="0"/>
    <x v="4"/>
    <s v="Philadelphia"/>
    <x v="1"/>
    <n v="0.5"/>
    <n v="1500"/>
    <n v="750"/>
    <n v="262.5"/>
    <n v="0.35"/>
  </r>
  <r>
    <x v="0"/>
    <n v="1185732"/>
    <x v="14"/>
    <x v="0"/>
    <x v="4"/>
    <s v="Philadelphia"/>
    <x v="2"/>
    <n v="0.4"/>
    <n v="1750"/>
    <n v="700"/>
    <n v="280"/>
    <n v="0.39999999999999997"/>
  </r>
  <r>
    <x v="0"/>
    <n v="1185732"/>
    <x v="14"/>
    <x v="0"/>
    <x v="4"/>
    <s v="Philadelphia"/>
    <x v="3"/>
    <n v="0.45"/>
    <n v="250"/>
    <n v="112.5"/>
    <n v="44.999999999999993"/>
    <n v="0.39999999999999997"/>
  </r>
  <r>
    <x v="0"/>
    <n v="1185732"/>
    <x v="14"/>
    <x v="0"/>
    <x v="4"/>
    <s v="Philadelphia"/>
    <x v="4"/>
    <n v="0.6"/>
    <n v="750"/>
    <n v="450"/>
    <n v="135"/>
    <n v="0.3"/>
  </r>
  <r>
    <x v="0"/>
    <n v="1185732"/>
    <x v="14"/>
    <x v="0"/>
    <x v="4"/>
    <s v="Philadelphia"/>
    <x v="5"/>
    <n v="0.5"/>
    <n v="1750"/>
    <n v="875"/>
    <n v="218.75"/>
    <n v="0.25"/>
  </r>
  <r>
    <x v="0"/>
    <n v="1185732"/>
    <x v="50"/>
    <x v="0"/>
    <x v="4"/>
    <s v="Philadelphia"/>
    <x v="0"/>
    <n v="0.5"/>
    <n v="4500"/>
    <n v="2250"/>
    <n v="1125"/>
    <n v="0.5"/>
  </r>
  <r>
    <x v="0"/>
    <n v="1185732"/>
    <x v="50"/>
    <x v="0"/>
    <x v="4"/>
    <s v="Philadelphia"/>
    <x v="1"/>
    <n v="0.5"/>
    <n v="1500"/>
    <n v="750"/>
    <n v="225"/>
    <n v="0.3"/>
  </r>
  <r>
    <x v="0"/>
    <n v="1185732"/>
    <x v="50"/>
    <x v="0"/>
    <x v="4"/>
    <s v="Philadelphia"/>
    <x v="2"/>
    <n v="0.4"/>
    <n v="1500"/>
    <n v="600"/>
    <n v="210"/>
    <n v="0.35"/>
  </r>
  <r>
    <x v="0"/>
    <n v="1185732"/>
    <x v="50"/>
    <x v="0"/>
    <x v="4"/>
    <s v="Philadelphia"/>
    <x v="3"/>
    <n v="0.45"/>
    <n v="750"/>
    <n v="337.5"/>
    <n v="118.12499999999999"/>
    <n v="0.35"/>
  </r>
  <r>
    <x v="0"/>
    <n v="1185732"/>
    <x v="50"/>
    <x v="0"/>
    <x v="4"/>
    <s v="Philadelphia"/>
    <x v="4"/>
    <n v="0.6"/>
    <n v="750"/>
    <n v="450"/>
    <n v="135"/>
    <n v="0.3"/>
  </r>
  <r>
    <x v="0"/>
    <n v="1185732"/>
    <x v="50"/>
    <x v="0"/>
    <x v="4"/>
    <s v="Philadelphia"/>
    <x v="5"/>
    <n v="0.5"/>
    <n v="2000"/>
    <n v="1000"/>
    <n v="250"/>
    <n v="0.25"/>
  </r>
  <r>
    <x v="0"/>
    <n v="1185732"/>
    <x v="51"/>
    <x v="0"/>
    <x v="4"/>
    <s v="Philadelphia"/>
    <x v="0"/>
    <n v="0.6"/>
    <n v="4700"/>
    <n v="2820"/>
    <n v="1410"/>
    <n v="0.5"/>
  </r>
  <r>
    <x v="0"/>
    <n v="1185732"/>
    <x v="51"/>
    <x v="0"/>
    <x v="4"/>
    <s v="Philadelphia"/>
    <x v="1"/>
    <n v="0.60000000000000009"/>
    <n v="1750"/>
    <n v="1050.0000000000002"/>
    <n v="315.00000000000006"/>
    <n v="0.3"/>
  </r>
  <r>
    <x v="0"/>
    <n v="1185732"/>
    <x v="51"/>
    <x v="0"/>
    <x v="4"/>
    <s v="Philadelphia"/>
    <x v="2"/>
    <n v="0.55000000000000004"/>
    <n v="1500"/>
    <n v="825.00000000000011"/>
    <n v="288.75"/>
    <n v="0.35"/>
  </r>
  <r>
    <x v="0"/>
    <n v="1185732"/>
    <x v="51"/>
    <x v="0"/>
    <x v="4"/>
    <s v="Philadelphia"/>
    <x v="3"/>
    <n v="0.55000000000000004"/>
    <n v="1000"/>
    <n v="550"/>
    <n v="192.5"/>
    <n v="0.35"/>
  </r>
  <r>
    <x v="0"/>
    <n v="1185732"/>
    <x v="51"/>
    <x v="0"/>
    <x v="4"/>
    <s v="Philadelphia"/>
    <x v="4"/>
    <n v="0.65"/>
    <n v="1250"/>
    <n v="812.5"/>
    <n v="243.75"/>
    <n v="0.3"/>
  </r>
  <r>
    <x v="0"/>
    <n v="1185732"/>
    <x v="51"/>
    <x v="0"/>
    <x v="4"/>
    <s v="Philadelphia"/>
    <x v="5"/>
    <n v="0.70000000000000007"/>
    <n v="2500"/>
    <n v="1750.0000000000002"/>
    <n v="525"/>
    <n v="0.3"/>
  </r>
  <r>
    <x v="0"/>
    <n v="1185732"/>
    <x v="52"/>
    <x v="0"/>
    <x v="4"/>
    <s v="Philadelphia"/>
    <x v="0"/>
    <n v="0.65"/>
    <n v="5000"/>
    <n v="3250"/>
    <n v="1787.5000000000002"/>
    <n v="0.55000000000000004"/>
  </r>
  <r>
    <x v="0"/>
    <n v="1185732"/>
    <x v="52"/>
    <x v="0"/>
    <x v="4"/>
    <s v="Philadelphia"/>
    <x v="1"/>
    <n v="0.60000000000000009"/>
    <n v="2500"/>
    <n v="1500.0000000000002"/>
    <n v="525"/>
    <n v="0.35"/>
  </r>
  <r>
    <x v="0"/>
    <n v="1185732"/>
    <x v="52"/>
    <x v="0"/>
    <x v="4"/>
    <s v="Philadelphia"/>
    <x v="2"/>
    <n v="0.55000000000000004"/>
    <n v="1750"/>
    <n v="962.50000000000011"/>
    <n v="385"/>
    <n v="0.39999999999999997"/>
  </r>
  <r>
    <x v="0"/>
    <n v="1185732"/>
    <x v="52"/>
    <x v="0"/>
    <x v="4"/>
    <s v="Philadelphia"/>
    <x v="3"/>
    <n v="0.55000000000000004"/>
    <n v="1500"/>
    <n v="825.00000000000011"/>
    <n v="330"/>
    <n v="0.39999999999999997"/>
  </r>
  <r>
    <x v="0"/>
    <n v="1185732"/>
    <x v="52"/>
    <x v="0"/>
    <x v="4"/>
    <s v="Philadelphia"/>
    <x v="4"/>
    <n v="0.65"/>
    <n v="1500"/>
    <n v="975"/>
    <n v="341.25"/>
    <n v="0.35"/>
  </r>
  <r>
    <x v="0"/>
    <n v="1185732"/>
    <x v="52"/>
    <x v="0"/>
    <x v="4"/>
    <s v="Philadelphia"/>
    <x v="5"/>
    <n v="0.70000000000000007"/>
    <n v="3000"/>
    <n v="2100"/>
    <n v="630"/>
    <n v="0.3"/>
  </r>
  <r>
    <x v="0"/>
    <n v="1185732"/>
    <x v="18"/>
    <x v="0"/>
    <x v="4"/>
    <s v="Philadelphia"/>
    <x v="0"/>
    <n v="0.65"/>
    <n v="5000"/>
    <n v="3250"/>
    <n v="1787.5000000000002"/>
    <n v="0.55000000000000004"/>
  </r>
  <r>
    <x v="0"/>
    <n v="1185732"/>
    <x v="18"/>
    <x v="0"/>
    <x v="4"/>
    <s v="Philadelphia"/>
    <x v="1"/>
    <n v="0.60000000000000009"/>
    <n v="3000"/>
    <n v="1800.0000000000002"/>
    <n v="630"/>
    <n v="0.35"/>
  </r>
  <r>
    <x v="0"/>
    <n v="1185732"/>
    <x v="18"/>
    <x v="0"/>
    <x v="4"/>
    <s v="Philadelphia"/>
    <x v="2"/>
    <n v="0.55000000000000004"/>
    <n v="2250"/>
    <n v="1237.5"/>
    <n v="494.99999999999994"/>
    <n v="0.39999999999999997"/>
  </r>
  <r>
    <x v="0"/>
    <n v="1185732"/>
    <x v="18"/>
    <x v="0"/>
    <x v="4"/>
    <s v="Philadelphia"/>
    <x v="3"/>
    <n v="0.55000000000000004"/>
    <n v="1750"/>
    <n v="962.50000000000011"/>
    <n v="385"/>
    <n v="0.39999999999999997"/>
  </r>
  <r>
    <x v="0"/>
    <n v="1185732"/>
    <x v="18"/>
    <x v="0"/>
    <x v="4"/>
    <s v="Philadelphia"/>
    <x v="4"/>
    <n v="0.65"/>
    <n v="2000"/>
    <n v="1300"/>
    <n v="454.99999999999994"/>
    <n v="0.35"/>
  </r>
  <r>
    <x v="0"/>
    <n v="1185732"/>
    <x v="18"/>
    <x v="0"/>
    <x v="4"/>
    <s v="Philadelphia"/>
    <x v="5"/>
    <n v="0.70000000000000007"/>
    <n v="3750"/>
    <n v="2625.0000000000005"/>
    <n v="787.50000000000011"/>
    <n v="0.3"/>
  </r>
  <r>
    <x v="0"/>
    <n v="1185732"/>
    <x v="53"/>
    <x v="0"/>
    <x v="4"/>
    <s v="Philadelphia"/>
    <x v="0"/>
    <n v="0.65"/>
    <n v="5250"/>
    <n v="3412.5"/>
    <n v="1876.8750000000002"/>
    <n v="0.55000000000000004"/>
  </r>
  <r>
    <x v="0"/>
    <n v="1185732"/>
    <x v="53"/>
    <x v="0"/>
    <x v="4"/>
    <s v="Philadelphia"/>
    <x v="1"/>
    <n v="0.60000000000000009"/>
    <n v="3000"/>
    <n v="1800.0000000000002"/>
    <n v="630"/>
    <n v="0.35"/>
  </r>
  <r>
    <x v="0"/>
    <n v="1185732"/>
    <x v="53"/>
    <x v="0"/>
    <x v="4"/>
    <s v="Philadelphia"/>
    <x v="2"/>
    <n v="0.55000000000000004"/>
    <n v="2250"/>
    <n v="1237.5"/>
    <n v="494.99999999999994"/>
    <n v="0.39999999999999997"/>
  </r>
  <r>
    <x v="0"/>
    <n v="1185732"/>
    <x v="53"/>
    <x v="0"/>
    <x v="4"/>
    <s v="Philadelphia"/>
    <x v="3"/>
    <n v="0.55000000000000004"/>
    <n v="2000"/>
    <n v="1100"/>
    <n v="439.99999999999994"/>
    <n v="0.39999999999999997"/>
  </r>
  <r>
    <x v="0"/>
    <n v="1185732"/>
    <x v="53"/>
    <x v="0"/>
    <x v="4"/>
    <s v="Philadelphia"/>
    <x v="4"/>
    <n v="0.65"/>
    <n v="1750"/>
    <n v="1137.5"/>
    <n v="398.125"/>
    <n v="0.35"/>
  </r>
  <r>
    <x v="0"/>
    <n v="1185732"/>
    <x v="53"/>
    <x v="0"/>
    <x v="4"/>
    <s v="Philadelphia"/>
    <x v="5"/>
    <n v="0.70000000000000007"/>
    <n v="3500"/>
    <n v="2450.0000000000005"/>
    <n v="735.00000000000011"/>
    <n v="0.3"/>
  </r>
  <r>
    <x v="0"/>
    <n v="1185732"/>
    <x v="54"/>
    <x v="0"/>
    <x v="4"/>
    <s v="Philadelphia"/>
    <x v="0"/>
    <n v="0.65"/>
    <n v="4750"/>
    <n v="3087.5"/>
    <n v="1543.75"/>
    <n v="0.5"/>
  </r>
  <r>
    <x v="0"/>
    <n v="1185732"/>
    <x v="54"/>
    <x v="0"/>
    <x v="4"/>
    <s v="Philadelphia"/>
    <x v="1"/>
    <n v="0.5"/>
    <n v="2750"/>
    <n v="1375"/>
    <n v="412.5"/>
    <n v="0.3"/>
  </r>
  <r>
    <x v="0"/>
    <n v="1185732"/>
    <x v="54"/>
    <x v="0"/>
    <x v="4"/>
    <s v="Philadelphia"/>
    <x v="2"/>
    <n v="0.45"/>
    <n v="2000"/>
    <n v="900"/>
    <n v="315"/>
    <n v="0.35"/>
  </r>
  <r>
    <x v="0"/>
    <n v="1185732"/>
    <x v="54"/>
    <x v="0"/>
    <x v="4"/>
    <s v="Philadelphia"/>
    <x v="3"/>
    <n v="0.45"/>
    <n v="1750"/>
    <n v="787.5"/>
    <n v="275.625"/>
    <n v="0.35"/>
  </r>
  <r>
    <x v="0"/>
    <n v="1185732"/>
    <x v="54"/>
    <x v="0"/>
    <x v="4"/>
    <s v="Philadelphia"/>
    <x v="4"/>
    <n v="0.54999999999999993"/>
    <n v="1250"/>
    <n v="687.49999999999989"/>
    <n v="206.24999999999997"/>
    <n v="0.3"/>
  </r>
  <r>
    <x v="0"/>
    <n v="1185732"/>
    <x v="54"/>
    <x v="0"/>
    <x v="4"/>
    <s v="Philadelphia"/>
    <x v="5"/>
    <n v="0.6"/>
    <n v="2250"/>
    <n v="1350"/>
    <n v="337.5"/>
    <n v="0.25"/>
  </r>
  <r>
    <x v="0"/>
    <n v="1185732"/>
    <x v="55"/>
    <x v="0"/>
    <x v="4"/>
    <s v="Philadelphia"/>
    <x v="0"/>
    <n v="0.6"/>
    <n v="4000"/>
    <n v="2400"/>
    <n v="1200"/>
    <n v="0.5"/>
  </r>
  <r>
    <x v="0"/>
    <n v="1185732"/>
    <x v="55"/>
    <x v="0"/>
    <x v="4"/>
    <s v="Philadelphia"/>
    <x v="1"/>
    <n v="0.5"/>
    <n v="2250"/>
    <n v="1125"/>
    <n v="337.5"/>
    <n v="0.3"/>
  </r>
  <r>
    <x v="0"/>
    <n v="1185732"/>
    <x v="55"/>
    <x v="0"/>
    <x v="4"/>
    <s v="Philadelphia"/>
    <x v="2"/>
    <n v="0.5"/>
    <n v="1250"/>
    <n v="625"/>
    <n v="218.75"/>
    <n v="0.35"/>
  </r>
  <r>
    <x v="0"/>
    <n v="1185732"/>
    <x v="55"/>
    <x v="0"/>
    <x v="4"/>
    <s v="Philadelphia"/>
    <x v="3"/>
    <n v="0.5"/>
    <n v="1000"/>
    <n v="500"/>
    <n v="175"/>
    <n v="0.35"/>
  </r>
  <r>
    <x v="0"/>
    <n v="1185732"/>
    <x v="55"/>
    <x v="0"/>
    <x v="4"/>
    <s v="Philadelphia"/>
    <x v="4"/>
    <n v="0.6"/>
    <n v="1000"/>
    <n v="600"/>
    <n v="180"/>
    <n v="0.3"/>
  </r>
  <r>
    <x v="0"/>
    <n v="1185732"/>
    <x v="55"/>
    <x v="0"/>
    <x v="4"/>
    <s v="Philadelphia"/>
    <x v="5"/>
    <n v="0.64999999999999991"/>
    <n v="2250"/>
    <n v="1462.4999999999998"/>
    <n v="365.62499999999994"/>
    <n v="0.25"/>
  </r>
  <r>
    <x v="0"/>
    <n v="1185732"/>
    <x v="56"/>
    <x v="0"/>
    <x v="4"/>
    <s v="Philadelphia"/>
    <x v="0"/>
    <n v="0.70000000000000007"/>
    <n v="3750"/>
    <n v="2625.0000000000005"/>
    <n v="1443.7500000000005"/>
    <n v="0.55000000000000004"/>
  </r>
  <r>
    <x v="0"/>
    <n v="1185732"/>
    <x v="56"/>
    <x v="0"/>
    <x v="4"/>
    <s v="Philadelphia"/>
    <x v="1"/>
    <n v="0.60000000000000009"/>
    <n v="2000"/>
    <n v="1200.0000000000002"/>
    <n v="420.00000000000006"/>
    <n v="0.35"/>
  </r>
  <r>
    <x v="0"/>
    <n v="1185732"/>
    <x v="56"/>
    <x v="0"/>
    <x v="4"/>
    <s v="Philadelphia"/>
    <x v="2"/>
    <n v="0.60000000000000009"/>
    <n v="1950"/>
    <n v="1170.0000000000002"/>
    <n v="468.00000000000006"/>
    <n v="0.39999999999999997"/>
  </r>
  <r>
    <x v="0"/>
    <n v="1185732"/>
    <x v="56"/>
    <x v="0"/>
    <x v="4"/>
    <s v="Philadelphia"/>
    <x v="3"/>
    <n v="0.60000000000000009"/>
    <n v="1750"/>
    <n v="1050.0000000000002"/>
    <n v="420.00000000000006"/>
    <n v="0.39999999999999997"/>
  </r>
  <r>
    <x v="0"/>
    <n v="1185732"/>
    <x v="56"/>
    <x v="0"/>
    <x v="4"/>
    <s v="Philadelphia"/>
    <x v="4"/>
    <n v="0.70000000000000007"/>
    <n v="1500"/>
    <n v="1050"/>
    <n v="367.5"/>
    <n v="0.35"/>
  </r>
  <r>
    <x v="0"/>
    <n v="1185732"/>
    <x v="56"/>
    <x v="0"/>
    <x v="4"/>
    <s v="Philadelphia"/>
    <x v="5"/>
    <n v="0.75"/>
    <n v="2500"/>
    <n v="1875"/>
    <n v="562.5"/>
    <n v="0.3"/>
  </r>
  <r>
    <x v="0"/>
    <n v="1185732"/>
    <x v="57"/>
    <x v="0"/>
    <x v="4"/>
    <s v="Philadelphia"/>
    <x v="0"/>
    <n v="0.70000000000000007"/>
    <n v="4750"/>
    <n v="3325.0000000000005"/>
    <n v="1828.7500000000005"/>
    <n v="0.55000000000000004"/>
  </r>
  <r>
    <x v="0"/>
    <n v="1185732"/>
    <x v="57"/>
    <x v="0"/>
    <x v="4"/>
    <s v="Philadelphia"/>
    <x v="1"/>
    <n v="0.60000000000000009"/>
    <n v="2750"/>
    <n v="1650.0000000000002"/>
    <n v="577.5"/>
    <n v="0.35"/>
  </r>
  <r>
    <x v="0"/>
    <n v="1185732"/>
    <x v="57"/>
    <x v="0"/>
    <x v="4"/>
    <s v="Philadelphia"/>
    <x v="2"/>
    <n v="0.60000000000000009"/>
    <n v="2250"/>
    <n v="1350.0000000000002"/>
    <n v="540"/>
    <n v="0.39999999999999997"/>
  </r>
  <r>
    <x v="0"/>
    <n v="1185732"/>
    <x v="57"/>
    <x v="0"/>
    <x v="4"/>
    <s v="Philadelphia"/>
    <x v="3"/>
    <n v="0.60000000000000009"/>
    <n v="1750"/>
    <n v="1050.0000000000002"/>
    <n v="420.00000000000006"/>
    <n v="0.39999999999999997"/>
  </r>
  <r>
    <x v="0"/>
    <n v="1185732"/>
    <x v="57"/>
    <x v="0"/>
    <x v="4"/>
    <s v="Philadelphia"/>
    <x v="4"/>
    <n v="0.70000000000000007"/>
    <n v="1750"/>
    <n v="1225.0000000000002"/>
    <n v="428.75000000000006"/>
    <n v="0.35"/>
  </r>
  <r>
    <x v="0"/>
    <n v="1185732"/>
    <x v="57"/>
    <x v="0"/>
    <x v="4"/>
    <s v="Philadelphia"/>
    <x v="5"/>
    <n v="0.75"/>
    <n v="2750"/>
    <n v="2062.5"/>
    <n v="618.75"/>
    <n v="0.3"/>
  </r>
  <r>
    <x v="2"/>
    <n v="1128299"/>
    <x v="36"/>
    <x v="2"/>
    <x v="5"/>
    <s v="Las Vegas"/>
    <x v="0"/>
    <n v="0.35"/>
    <n v="4500"/>
    <n v="1575"/>
    <n v="630"/>
    <n v="0.4"/>
  </r>
  <r>
    <x v="2"/>
    <n v="1128299"/>
    <x v="36"/>
    <x v="2"/>
    <x v="5"/>
    <s v="Las Vegas"/>
    <x v="1"/>
    <n v="0.45"/>
    <n v="4500"/>
    <n v="2025"/>
    <n v="506.25"/>
    <n v="0.25"/>
  </r>
  <r>
    <x v="2"/>
    <n v="1128299"/>
    <x v="36"/>
    <x v="2"/>
    <x v="5"/>
    <s v="Las Vegas"/>
    <x v="2"/>
    <n v="0.45"/>
    <n v="4500"/>
    <n v="2025"/>
    <n v="810"/>
    <n v="0.4"/>
  </r>
  <r>
    <x v="2"/>
    <n v="1128299"/>
    <x v="36"/>
    <x v="2"/>
    <x v="5"/>
    <s v="Las Vegas"/>
    <x v="3"/>
    <n v="0.45"/>
    <n v="3000"/>
    <n v="1350"/>
    <n v="472.49999999999994"/>
    <n v="0.35"/>
  </r>
  <r>
    <x v="2"/>
    <n v="1128299"/>
    <x v="36"/>
    <x v="2"/>
    <x v="5"/>
    <s v="Las Vegas"/>
    <x v="4"/>
    <n v="0.5"/>
    <n v="2500"/>
    <n v="1250"/>
    <n v="687.5"/>
    <n v="0.55000000000000004"/>
  </r>
  <r>
    <x v="2"/>
    <n v="1128299"/>
    <x v="36"/>
    <x v="2"/>
    <x v="5"/>
    <s v="Las Vegas"/>
    <x v="5"/>
    <n v="0.45"/>
    <n v="4750"/>
    <n v="2137.5"/>
    <n v="427.5"/>
    <n v="0.2"/>
  </r>
  <r>
    <x v="2"/>
    <n v="1128299"/>
    <x v="37"/>
    <x v="2"/>
    <x v="5"/>
    <s v="Las Vegas"/>
    <x v="0"/>
    <n v="0.35"/>
    <n v="5250"/>
    <n v="1837.4999999999998"/>
    <n v="735"/>
    <n v="0.4"/>
  </r>
  <r>
    <x v="2"/>
    <n v="1128299"/>
    <x v="37"/>
    <x v="2"/>
    <x v="5"/>
    <s v="Las Vegas"/>
    <x v="1"/>
    <n v="0.45"/>
    <n v="4250"/>
    <n v="1912.5"/>
    <n v="478.125"/>
    <n v="0.25"/>
  </r>
  <r>
    <x v="2"/>
    <n v="1128299"/>
    <x v="37"/>
    <x v="2"/>
    <x v="5"/>
    <s v="Las Vegas"/>
    <x v="2"/>
    <n v="0.45"/>
    <n v="4250"/>
    <n v="1912.5"/>
    <n v="765"/>
    <n v="0.4"/>
  </r>
  <r>
    <x v="2"/>
    <n v="1128299"/>
    <x v="37"/>
    <x v="2"/>
    <x v="5"/>
    <s v="Las Vegas"/>
    <x v="3"/>
    <n v="0.45"/>
    <n v="2750"/>
    <n v="1237.5"/>
    <n v="433.125"/>
    <n v="0.35"/>
  </r>
  <r>
    <x v="2"/>
    <n v="1128299"/>
    <x v="37"/>
    <x v="2"/>
    <x v="5"/>
    <s v="Las Vegas"/>
    <x v="4"/>
    <n v="0.5"/>
    <n v="2000"/>
    <n v="1000"/>
    <n v="550"/>
    <n v="0.55000000000000004"/>
  </r>
  <r>
    <x v="2"/>
    <n v="1128299"/>
    <x v="37"/>
    <x v="2"/>
    <x v="5"/>
    <s v="Las Vegas"/>
    <x v="5"/>
    <n v="0.45"/>
    <n v="4000"/>
    <n v="1800"/>
    <n v="360"/>
    <n v="0.2"/>
  </r>
  <r>
    <x v="2"/>
    <n v="1128299"/>
    <x v="38"/>
    <x v="2"/>
    <x v="5"/>
    <s v="Las Vegas"/>
    <x v="0"/>
    <n v="0.45"/>
    <n v="5500"/>
    <n v="2475"/>
    <n v="990"/>
    <n v="0.4"/>
  </r>
  <r>
    <x v="2"/>
    <n v="1128299"/>
    <x v="38"/>
    <x v="2"/>
    <x v="5"/>
    <s v="Las Vegas"/>
    <x v="1"/>
    <n v="0.54999999999999993"/>
    <n v="4000"/>
    <n v="2199.9999999999995"/>
    <n v="549.99999999999989"/>
    <n v="0.25"/>
  </r>
  <r>
    <x v="2"/>
    <n v="1128299"/>
    <x v="38"/>
    <x v="2"/>
    <x v="5"/>
    <s v="Las Vegas"/>
    <x v="2"/>
    <n v="0.54999999999999993"/>
    <n v="4000"/>
    <n v="2199.9999999999995"/>
    <n v="879.99999999999989"/>
    <n v="0.4"/>
  </r>
  <r>
    <x v="2"/>
    <n v="1128299"/>
    <x v="38"/>
    <x v="2"/>
    <x v="5"/>
    <s v="Las Vegas"/>
    <x v="3"/>
    <n v="0.54999999999999993"/>
    <n v="3000"/>
    <n v="1649.9999999999998"/>
    <n v="577.49999999999989"/>
    <n v="0.35"/>
  </r>
  <r>
    <x v="2"/>
    <n v="1128299"/>
    <x v="38"/>
    <x v="2"/>
    <x v="5"/>
    <s v="Las Vegas"/>
    <x v="4"/>
    <n v="0.6"/>
    <n v="1750"/>
    <n v="1050"/>
    <n v="577.5"/>
    <n v="0.55000000000000004"/>
  </r>
  <r>
    <x v="2"/>
    <n v="1128299"/>
    <x v="38"/>
    <x v="2"/>
    <x v="5"/>
    <s v="Las Vegas"/>
    <x v="5"/>
    <n v="0.54999999999999993"/>
    <n v="3750"/>
    <n v="2062.4999999999995"/>
    <n v="412.49999999999994"/>
    <n v="0.2"/>
  </r>
  <r>
    <x v="2"/>
    <n v="1128299"/>
    <x v="39"/>
    <x v="2"/>
    <x v="5"/>
    <s v="Las Vegas"/>
    <x v="0"/>
    <n v="0.6"/>
    <n v="5500"/>
    <n v="3300"/>
    <n v="1320"/>
    <n v="0.4"/>
  </r>
  <r>
    <x v="2"/>
    <n v="1128299"/>
    <x v="39"/>
    <x v="2"/>
    <x v="5"/>
    <s v="Las Vegas"/>
    <x v="1"/>
    <n v="0.65"/>
    <n v="3500"/>
    <n v="2275"/>
    <n v="568.75"/>
    <n v="0.25"/>
  </r>
  <r>
    <x v="2"/>
    <n v="1128299"/>
    <x v="39"/>
    <x v="2"/>
    <x v="5"/>
    <s v="Las Vegas"/>
    <x v="2"/>
    <n v="0.65"/>
    <n v="4000"/>
    <n v="2600"/>
    <n v="1040"/>
    <n v="0.4"/>
  </r>
  <r>
    <x v="2"/>
    <n v="1128299"/>
    <x v="39"/>
    <x v="2"/>
    <x v="5"/>
    <s v="Las Vegas"/>
    <x v="3"/>
    <n v="0.6"/>
    <n v="3000"/>
    <n v="1800"/>
    <n v="630"/>
    <n v="0.35"/>
  </r>
  <r>
    <x v="2"/>
    <n v="1128299"/>
    <x v="39"/>
    <x v="2"/>
    <x v="5"/>
    <s v="Las Vegas"/>
    <x v="4"/>
    <n v="0.65"/>
    <n v="2000"/>
    <n v="1300"/>
    <n v="715.00000000000011"/>
    <n v="0.55000000000000004"/>
  </r>
  <r>
    <x v="2"/>
    <n v="1128299"/>
    <x v="39"/>
    <x v="2"/>
    <x v="5"/>
    <s v="Las Vegas"/>
    <x v="5"/>
    <n v="0.8"/>
    <n v="3500"/>
    <n v="2800"/>
    <n v="560"/>
    <n v="0.2"/>
  </r>
  <r>
    <x v="2"/>
    <n v="1128299"/>
    <x v="40"/>
    <x v="2"/>
    <x v="5"/>
    <s v="Las Vegas"/>
    <x v="0"/>
    <n v="0.6"/>
    <n v="5500"/>
    <n v="3300"/>
    <n v="1485"/>
    <n v="0.45"/>
  </r>
  <r>
    <x v="2"/>
    <n v="1128299"/>
    <x v="40"/>
    <x v="2"/>
    <x v="5"/>
    <s v="Las Vegas"/>
    <x v="1"/>
    <n v="0.65"/>
    <n v="4000"/>
    <n v="2600"/>
    <n v="780"/>
    <n v="0.3"/>
  </r>
  <r>
    <x v="2"/>
    <n v="1128299"/>
    <x v="40"/>
    <x v="2"/>
    <x v="5"/>
    <s v="Las Vegas"/>
    <x v="2"/>
    <n v="0.65"/>
    <n v="4000"/>
    <n v="2600"/>
    <n v="1170"/>
    <n v="0.45"/>
  </r>
  <r>
    <x v="2"/>
    <n v="1128299"/>
    <x v="40"/>
    <x v="2"/>
    <x v="5"/>
    <s v="Las Vegas"/>
    <x v="3"/>
    <n v="0.6"/>
    <n v="3000"/>
    <n v="1800"/>
    <n v="719.99999999999989"/>
    <n v="0.39999999999999997"/>
  </r>
  <r>
    <x v="2"/>
    <n v="1128299"/>
    <x v="40"/>
    <x v="2"/>
    <x v="5"/>
    <s v="Las Vegas"/>
    <x v="4"/>
    <n v="0.65"/>
    <n v="2000"/>
    <n v="1300"/>
    <n v="780.00000000000011"/>
    <n v="0.60000000000000009"/>
  </r>
  <r>
    <x v="2"/>
    <n v="1128299"/>
    <x v="40"/>
    <x v="2"/>
    <x v="5"/>
    <s v="Las Vegas"/>
    <x v="5"/>
    <n v="0.8"/>
    <n v="4500"/>
    <n v="3600"/>
    <n v="900"/>
    <n v="0.25"/>
  </r>
  <r>
    <x v="2"/>
    <n v="1128299"/>
    <x v="41"/>
    <x v="2"/>
    <x v="5"/>
    <s v="Las Vegas"/>
    <x v="0"/>
    <n v="0.6"/>
    <n v="7000"/>
    <n v="4200"/>
    <n v="1890"/>
    <n v="0.45"/>
  </r>
  <r>
    <x v="2"/>
    <n v="1128299"/>
    <x v="41"/>
    <x v="2"/>
    <x v="5"/>
    <s v="Las Vegas"/>
    <x v="1"/>
    <n v="0.65"/>
    <n v="5500"/>
    <n v="3575"/>
    <n v="1072.5"/>
    <n v="0.3"/>
  </r>
  <r>
    <x v="2"/>
    <n v="1128299"/>
    <x v="41"/>
    <x v="2"/>
    <x v="5"/>
    <s v="Las Vegas"/>
    <x v="2"/>
    <n v="0.65"/>
    <n v="5500"/>
    <n v="3575"/>
    <n v="1608.75"/>
    <n v="0.45"/>
  </r>
  <r>
    <x v="2"/>
    <n v="1128299"/>
    <x v="41"/>
    <x v="2"/>
    <x v="5"/>
    <s v="Las Vegas"/>
    <x v="3"/>
    <n v="0.6"/>
    <n v="4250"/>
    <n v="2550"/>
    <n v="1019.9999999999999"/>
    <n v="0.39999999999999997"/>
  </r>
  <r>
    <x v="2"/>
    <n v="1128299"/>
    <x v="41"/>
    <x v="2"/>
    <x v="5"/>
    <s v="Las Vegas"/>
    <x v="4"/>
    <n v="0.65"/>
    <n v="3000"/>
    <n v="1950"/>
    <n v="1170.0000000000002"/>
    <n v="0.60000000000000009"/>
  </r>
  <r>
    <x v="2"/>
    <n v="1128299"/>
    <x v="41"/>
    <x v="2"/>
    <x v="5"/>
    <s v="Las Vegas"/>
    <x v="5"/>
    <n v="0.8"/>
    <n v="6000"/>
    <n v="4800"/>
    <n v="1200"/>
    <n v="0.25"/>
  </r>
  <r>
    <x v="2"/>
    <n v="1128299"/>
    <x v="42"/>
    <x v="2"/>
    <x v="5"/>
    <s v="Las Vegas"/>
    <x v="0"/>
    <n v="0.6"/>
    <n v="7500"/>
    <n v="4500"/>
    <n v="1800"/>
    <n v="0.4"/>
  </r>
  <r>
    <x v="2"/>
    <n v="1128299"/>
    <x v="42"/>
    <x v="2"/>
    <x v="5"/>
    <s v="Las Vegas"/>
    <x v="1"/>
    <n v="0.65"/>
    <n v="6000"/>
    <n v="3900"/>
    <n v="975"/>
    <n v="0.25"/>
  </r>
  <r>
    <x v="2"/>
    <n v="1128299"/>
    <x v="42"/>
    <x v="2"/>
    <x v="5"/>
    <s v="Las Vegas"/>
    <x v="2"/>
    <n v="0.65"/>
    <n v="5500"/>
    <n v="3575"/>
    <n v="1430"/>
    <n v="0.4"/>
  </r>
  <r>
    <x v="2"/>
    <n v="1128299"/>
    <x v="42"/>
    <x v="2"/>
    <x v="5"/>
    <s v="Las Vegas"/>
    <x v="3"/>
    <n v="0.6"/>
    <n v="4500"/>
    <n v="2700"/>
    <n v="944.99999999999989"/>
    <n v="0.35"/>
  </r>
  <r>
    <x v="2"/>
    <n v="1128299"/>
    <x v="42"/>
    <x v="2"/>
    <x v="5"/>
    <s v="Las Vegas"/>
    <x v="4"/>
    <n v="0.65"/>
    <n v="5000"/>
    <n v="3250"/>
    <n v="1787.5000000000002"/>
    <n v="0.55000000000000004"/>
  </r>
  <r>
    <x v="2"/>
    <n v="1128299"/>
    <x v="42"/>
    <x v="2"/>
    <x v="5"/>
    <s v="Las Vegas"/>
    <x v="5"/>
    <n v="0.8"/>
    <n v="5000"/>
    <n v="4000"/>
    <n v="800"/>
    <n v="0.2"/>
  </r>
  <r>
    <x v="2"/>
    <n v="1128299"/>
    <x v="43"/>
    <x v="2"/>
    <x v="5"/>
    <s v="Las Vegas"/>
    <x v="0"/>
    <n v="0.65"/>
    <n v="7000"/>
    <n v="4550"/>
    <n v="1820"/>
    <n v="0.4"/>
  </r>
  <r>
    <x v="2"/>
    <n v="1128299"/>
    <x v="43"/>
    <x v="2"/>
    <x v="5"/>
    <s v="Las Vegas"/>
    <x v="1"/>
    <n v="0.70000000000000007"/>
    <n v="6500"/>
    <n v="4550"/>
    <n v="1137.5"/>
    <n v="0.25"/>
  </r>
  <r>
    <x v="2"/>
    <n v="1128299"/>
    <x v="43"/>
    <x v="2"/>
    <x v="5"/>
    <s v="Las Vegas"/>
    <x v="2"/>
    <n v="0.65"/>
    <n v="5250"/>
    <n v="3412.5"/>
    <n v="1365"/>
    <n v="0.4"/>
  </r>
  <r>
    <x v="2"/>
    <n v="1128299"/>
    <x v="43"/>
    <x v="2"/>
    <x v="5"/>
    <s v="Las Vegas"/>
    <x v="3"/>
    <n v="0.65"/>
    <n v="4750"/>
    <n v="3087.5"/>
    <n v="1080.625"/>
    <n v="0.35"/>
  </r>
  <r>
    <x v="2"/>
    <n v="1128299"/>
    <x v="43"/>
    <x v="2"/>
    <x v="5"/>
    <s v="Las Vegas"/>
    <x v="4"/>
    <n v="0.75"/>
    <n v="4750"/>
    <n v="3562.5"/>
    <n v="1959.3750000000002"/>
    <n v="0.55000000000000004"/>
  </r>
  <r>
    <x v="2"/>
    <n v="1128299"/>
    <x v="43"/>
    <x v="2"/>
    <x v="5"/>
    <s v="Las Vegas"/>
    <x v="5"/>
    <n v="0.8"/>
    <n v="4000"/>
    <n v="3200"/>
    <n v="640"/>
    <n v="0.2"/>
  </r>
  <r>
    <x v="2"/>
    <n v="1128299"/>
    <x v="44"/>
    <x v="2"/>
    <x v="5"/>
    <s v="Las Vegas"/>
    <x v="0"/>
    <n v="0.60000000000000009"/>
    <n v="6000"/>
    <n v="3600.0000000000005"/>
    <n v="1260.0000000000002"/>
    <n v="0.35000000000000003"/>
  </r>
  <r>
    <x v="2"/>
    <n v="1128299"/>
    <x v="44"/>
    <x v="2"/>
    <x v="5"/>
    <s v="Las Vegas"/>
    <x v="1"/>
    <n v="0.65000000000000013"/>
    <n v="6000"/>
    <n v="3900.0000000000009"/>
    <n v="780.00000000000023"/>
    <n v="0.2"/>
  </r>
  <r>
    <x v="2"/>
    <n v="1128299"/>
    <x v="44"/>
    <x v="2"/>
    <x v="5"/>
    <s v="Las Vegas"/>
    <x v="2"/>
    <n v="0.60000000000000009"/>
    <n v="4500"/>
    <n v="2700.0000000000005"/>
    <n v="945.00000000000023"/>
    <n v="0.35000000000000003"/>
  </r>
  <r>
    <x v="2"/>
    <n v="1128299"/>
    <x v="44"/>
    <x v="2"/>
    <x v="5"/>
    <s v="Las Vegas"/>
    <x v="3"/>
    <n v="0.60000000000000009"/>
    <n v="4000"/>
    <n v="2400.0000000000005"/>
    <n v="720.00000000000011"/>
    <n v="0.3"/>
  </r>
  <r>
    <x v="2"/>
    <n v="1128299"/>
    <x v="44"/>
    <x v="2"/>
    <x v="5"/>
    <s v="Las Vegas"/>
    <x v="4"/>
    <n v="0.70000000000000007"/>
    <n v="4000"/>
    <n v="2800.0000000000005"/>
    <n v="1400.0000000000005"/>
    <n v="0.50000000000000011"/>
  </r>
  <r>
    <x v="2"/>
    <n v="1128299"/>
    <x v="44"/>
    <x v="2"/>
    <x v="5"/>
    <s v="Las Vegas"/>
    <x v="5"/>
    <n v="0.75000000000000011"/>
    <n v="4500"/>
    <n v="3375.0000000000005"/>
    <n v="506.25000000000017"/>
    <n v="0.15000000000000002"/>
  </r>
  <r>
    <x v="2"/>
    <n v="1128299"/>
    <x v="45"/>
    <x v="2"/>
    <x v="5"/>
    <s v="Las Vegas"/>
    <x v="0"/>
    <n v="0.60000000000000009"/>
    <n v="5500"/>
    <n v="3300.0000000000005"/>
    <n v="1155.0000000000002"/>
    <n v="0.35000000000000003"/>
  </r>
  <r>
    <x v="2"/>
    <n v="1128299"/>
    <x v="45"/>
    <x v="2"/>
    <x v="5"/>
    <s v="Las Vegas"/>
    <x v="1"/>
    <n v="0.65000000000000013"/>
    <n v="5500"/>
    <n v="3575.0000000000009"/>
    <n v="715.00000000000023"/>
    <n v="0.2"/>
  </r>
  <r>
    <x v="2"/>
    <n v="1128299"/>
    <x v="45"/>
    <x v="2"/>
    <x v="5"/>
    <s v="Las Vegas"/>
    <x v="2"/>
    <n v="0.60000000000000009"/>
    <n v="3750"/>
    <n v="2250.0000000000005"/>
    <n v="787.50000000000023"/>
    <n v="0.35000000000000003"/>
  </r>
  <r>
    <x v="2"/>
    <n v="1128299"/>
    <x v="45"/>
    <x v="2"/>
    <x v="5"/>
    <s v="Las Vegas"/>
    <x v="3"/>
    <n v="0.60000000000000009"/>
    <n v="3500"/>
    <n v="2100.0000000000005"/>
    <n v="630.00000000000011"/>
    <n v="0.3"/>
  </r>
  <r>
    <x v="2"/>
    <n v="1128299"/>
    <x v="45"/>
    <x v="2"/>
    <x v="5"/>
    <s v="Las Vegas"/>
    <x v="4"/>
    <n v="0.70000000000000007"/>
    <n v="3250"/>
    <n v="2275"/>
    <n v="1137.5000000000002"/>
    <n v="0.50000000000000011"/>
  </r>
  <r>
    <x v="2"/>
    <n v="1128299"/>
    <x v="45"/>
    <x v="2"/>
    <x v="5"/>
    <s v="Las Vegas"/>
    <x v="5"/>
    <n v="0.75000000000000011"/>
    <n v="3750"/>
    <n v="2812.5000000000005"/>
    <n v="421.87500000000011"/>
    <n v="0.15000000000000002"/>
  </r>
  <r>
    <x v="2"/>
    <n v="1128299"/>
    <x v="46"/>
    <x v="2"/>
    <x v="5"/>
    <s v="Las Vegas"/>
    <x v="0"/>
    <n v="0.60000000000000009"/>
    <n v="5750"/>
    <n v="3450.0000000000005"/>
    <n v="1207.5000000000002"/>
    <n v="0.35000000000000003"/>
  </r>
  <r>
    <x v="2"/>
    <n v="1128299"/>
    <x v="46"/>
    <x v="2"/>
    <x v="5"/>
    <s v="Las Vegas"/>
    <x v="1"/>
    <n v="0.65000000000000013"/>
    <n v="5750"/>
    <n v="3737.5000000000009"/>
    <n v="747.50000000000023"/>
    <n v="0.2"/>
  </r>
  <r>
    <x v="2"/>
    <n v="1128299"/>
    <x v="46"/>
    <x v="2"/>
    <x v="5"/>
    <s v="Las Vegas"/>
    <x v="2"/>
    <n v="0.60000000000000009"/>
    <n v="4250"/>
    <n v="2550.0000000000005"/>
    <n v="892.50000000000023"/>
    <n v="0.35000000000000003"/>
  </r>
  <r>
    <x v="2"/>
    <n v="1128299"/>
    <x v="46"/>
    <x v="2"/>
    <x v="5"/>
    <s v="Las Vegas"/>
    <x v="3"/>
    <n v="0.60000000000000009"/>
    <n v="4000"/>
    <n v="2400.0000000000005"/>
    <n v="720.00000000000011"/>
    <n v="0.3"/>
  </r>
  <r>
    <x v="2"/>
    <n v="1128299"/>
    <x v="46"/>
    <x v="2"/>
    <x v="5"/>
    <s v="Las Vegas"/>
    <x v="4"/>
    <n v="0.70000000000000007"/>
    <n v="3500"/>
    <n v="2450.0000000000005"/>
    <n v="1225.0000000000005"/>
    <n v="0.50000000000000011"/>
  </r>
  <r>
    <x v="2"/>
    <n v="1128299"/>
    <x v="46"/>
    <x v="2"/>
    <x v="5"/>
    <s v="Las Vegas"/>
    <x v="5"/>
    <n v="0.75000000000000011"/>
    <n v="4750"/>
    <n v="3562.5000000000005"/>
    <n v="534.37500000000011"/>
    <n v="0.15000000000000002"/>
  </r>
  <r>
    <x v="2"/>
    <n v="1128299"/>
    <x v="47"/>
    <x v="2"/>
    <x v="5"/>
    <s v="Las Vegas"/>
    <x v="0"/>
    <n v="0.60000000000000009"/>
    <n v="6750"/>
    <n v="4050.0000000000005"/>
    <n v="1417.5000000000002"/>
    <n v="0.35000000000000003"/>
  </r>
  <r>
    <x v="2"/>
    <n v="1128299"/>
    <x v="47"/>
    <x v="2"/>
    <x v="5"/>
    <s v="Las Vegas"/>
    <x v="1"/>
    <n v="0.65000000000000013"/>
    <n v="6750"/>
    <n v="4387.5000000000009"/>
    <n v="877.50000000000023"/>
    <n v="0.2"/>
  </r>
  <r>
    <x v="2"/>
    <n v="1128299"/>
    <x v="47"/>
    <x v="2"/>
    <x v="5"/>
    <s v="Las Vegas"/>
    <x v="2"/>
    <n v="0.60000000000000009"/>
    <n v="4750"/>
    <n v="2850.0000000000005"/>
    <n v="997.50000000000023"/>
    <n v="0.35000000000000003"/>
  </r>
  <r>
    <x v="2"/>
    <n v="1128299"/>
    <x v="47"/>
    <x v="2"/>
    <x v="5"/>
    <s v="Las Vegas"/>
    <x v="3"/>
    <n v="0.60000000000000009"/>
    <n v="4750"/>
    <n v="2850.0000000000005"/>
    <n v="855.00000000000011"/>
    <n v="0.3"/>
  </r>
  <r>
    <x v="2"/>
    <n v="1128299"/>
    <x v="47"/>
    <x v="2"/>
    <x v="5"/>
    <s v="Las Vegas"/>
    <x v="4"/>
    <n v="0.70000000000000007"/>
    <n v="4000"/>
    <n v="2800.0000000000005"/>
    <n v="1400.0000000000005"/>
    <n v="0.50000000000000011"/>
  </r>
  <r>
    <x v="2"/>
    <n v="1128299"/>
    <x v="47"/>
    <x v="2"/>
    <x v="5"/>
    <s v="Las Vegas"/>
    <x v="5"/>
    <n v="0.75000000000000011"/>
    <n v="5000"/>
    <n v="3750.0000000000005"/>
    <n v="562.50000000000011"/>
    <n v="0.15000000000000002"/>
  </r>
  <r>
    <x v="2"/>
    <n v="1128299"/>
    <x v="58"/>
    <x v="2"/>
    <x v="6"/>
    <s v="Denver"/>
    <x v="0"/>
    <n v="0.3"/>
    <n v="4250"/>
    <n v="1275"/>
    <n v="446.25000000000006"/>
    <n v="0.35000000000000003"/>
  </r>
  <r>
    <x v="2"/>
    <n v="1128299"/>
    <x v="58"/>
    <x v="2"/>
    <x v="6"/>
    <s v="Denver"/>
    <x v="1"/>
    <n v="0.4"/>
    <n v="4250"/>
    <n v="1700"/>
    <n v="340"/>
    <n v="0.2"/>
  </r>
  <r>
    <x v="2"/>
    <n v="1128299"/>
    <x v="58"/>
    <x v="2"/>
    <x v="6"/>
    <s v="Denver"/>
    <x v="2"/>
    <n v="0.4"/>
    <n v="4250"/>
    <n v="1700"/>
    <n v="595"/>
    <n v="0.35000000000000003"/>
  </r>
  <r>
    <x v="2"/>
    <n v="1128299"/>
    <x v="58"/>
    <x v="2"/>
    <x v="6"/>
    <s v="Denver"/>
    <x v="3"/>
    <n v="0.4"/>
    <n v="2750"/>
    <n v="1100"/>
    <n v="330"/>
    <n v="0.3"/>
  </r>
  <r>
    <x v="2"/>
    <n v="1128299"/>
    <x v="58"/>
    <x v="2"/>
    <x v="6"/>
    <s v="Denver"/>
    <x v="4"/>
    <n v="0.45"/>
    <n v="2250"/>
    <n v="1012.5"/>
    <n v="506.25"/>
    <n v="0.5"/>
  </r>
  <r>
    <x v="2"/>
    <n v="1128299"/>
    <x v="58"/>
    <x v="2"/>
    <x v="6"/>
    <s v="Denver"/>
    <x v="5"/>
    <n v="0.4"/>
    <n v="4750"/>
    <n v="1900"/>
    <n v="285.00000000000006"/>
    <n v="0.15000000000000002"/>
  </r>
  <r>
    <x v="2"/>
    <n v="1128299"/>
    <x v="49"/>
    <x v="2"/>
    <x v="6"/>
    <s v="Denver"/>
    <x v="0"/>
    <n v="0.3"/>
    <n v="5250"/>
    <n v="1575"/>
    <n v="551.25"/>
    <n v="0.35000000000000003"/>
  </r>
  <r>
    <x v="2"/>
    <n v="1128299"/>
    <x v="49"/>
    <x v="2"/>
    <x v="6"/>
    <s v="Denver"/>
    <x v="1"/>
    <n v="0.4"/>
    <n v="4250"/>
    <n v="1700"/>
    <n v="340"/>
    <n v="0.2"/>
  </r>
  <r>
    <x v="2"/>
    <n v="1128299"/>
    <x v="49"/>
    <x v="2"/>
    <x v="6"/>
    <s v="Denver"/>
    <x v="2"/>
    <n v="0.4"/>
    <n v="4250"/>
    <n v="1700"/>
    <n v="595"/>
    <n v="0.35000000000000003"/>
  </r>
  <r>
    <x v="2"/>
    <n v="1128299"/>
    <x v="49"/>
    <x v="2"/>
    <x v="6"/>
    <s v="Denver"/>
    <x v="3"/>
    <n v="0.4"/>
    <n v="2750"/>
    <n v="1100"/>
    <n v="330"/>
    <n v="0.3"/>
  </r>
  <r>
    <x v="2"/>
    <n v="1128299"/>
    <x v="49"/>
    <x v="2"/>
    <x v="6"/>
    <s v="Denver"/>
    <x v="4"/>
    <n v="0.45"/>
    <n v="2000"/>
    <n v="900"/>
    <n v="450"/>
    <n v="0.5"/>
  </r>
  <r>
    <x v="2"/>
    <n v="1128299"/>
    <x v="49"/>
    <x v="2"/>
    <x v="6"/>
    <s v="Denver"/>
    <x v="5"/>
    <n v="0.4"/>
    <n v="4000"/>
    <n v="1600"/>
    <n v="240.00000000000003"/>
    <n v="0.15000000000000002"/>
  </r>
  <r>
    <x v="2"/>
    <n v="1128299"/>
    <x v="59"/>
    <x v="2"/>
    <x v="6"/>
    <s v="Denver"/>
    <x v="0"/>
    <n v="0.4"/>
    <n v="5500"/>
    <n v="2200"/>
    <n v="770.00000000000011"/>
    <n v="0.35000000000000003"/>
  </r>
  <r>
    <x v="2"/>
    <n v="1128299"/>
    <x v="59"/>
    <x v="2"/>
    <x v="6"/>
    <s v="Denver"/>
    <x v="1"/>
    <n v="0.49999999999999994"/>
    <n v="4000"/>
    <n v="1999.9999999999998"/>
    <n v="400"/>
    <n v="0.2"/>
  </r>
  <r>
    <x v="2"/>
    <n v="1128299"/>
    <x v="59"/>
    <x v="2"/>
    <x v="6"/>
    <s v="Denver"/>
    <x v="2"/>
    <n v="0.54999999999999993"/>
    <n v="4000"/>
    <n v="2199.9999999999995"/>
    <n v="769.99999999999989"/>
    <n v="0.35000000000000003"/>
  </r>
  <r>
    <x v="2"/>
    <n v="1128299"/>
    <x v="59"/>
    <x v="2"/>
    <x v="6"/>
    <s v="Denver"/>
    <x v="3"/>
    <n v="0.54999999999999993"/>
    <n v="3000"/>
    <n v="1649.9999999999998"/>
    <n v="494.99999999999989"/>
    <n v="0.3"/>
  </r>
  <r>
    <x v="2"/>
    <n v="1128299"/>
    <x v="59"/>
    <x v="2"/>
    <x v="6"/>
    <s v="Denver"/>
    <x v="4"/>
    <n v="0.6"/>
    <n v="1500"/>
    <n v="900"/>
    <n v="450"/>
    <n v="0.5"/>
  </r>
  <r>
    <x v="2"/>
    <n v="1128299"/>
    <x v="59"/>
    <x v="2"/>
    <x v="6"/>
    <s v="Denver"/>
    <x v="5"/>
    <n v="0.54999999999999993"/>
    <n v="3500"/>
    <n v="1924.9999999999998"/>
    <n v="288.75"/>
    <n v="0.15000000000000002"/>
  </r>
  <r>
    <x v="2"/>
    <n v="1128299"/>
    <x v="60"/>
    <x v="2"/>
    <x v="6"/>
    <s v="Denver"/>
    <x v="0"/>
    <n v="0.6"/>
    <n v="5250"/>
    <n v="3150"/>
    <n v="1102.5"/>
    <n v="0.35000000000000003"/>
  </r>
  <r>
    <x v="2"/>
    <n v="1128299"/>
    <x v="60"/>
    <x v="2"/>
    <x v="6"/>
    <s v="Denver"/>
    <x v="1"/>
    <n v="0.65"/>
    <n v="3250"/>
    <n v="2112.5"/>
    <n v="422.5"/>
    <n v="0.2"/>
  </r>
  <r>
    <x v="2"/>
    <n v="1128299"/>
    <x v="60"/>
    <x v="2"/>
    <x v="6"/>
    <s v="Denver"/>
    <x v="2"/>
    <n v="0.65"/>
    <n v="3750"/>
    <n v="2437.5"/>
    <n v="853.12500000000011"/>
    <n v="0.35000000000000003"/>
  </r>
  <r>
    <x v="2"/>
    <n v="1128299"/>
    <x v="60"/>
    <x v="2"/>
    <x v="6"/>
    <s v="Denver"/>
    <x v="3"/>
    <n v="0.6"/>
    <n v="2750"/>
    <n v="1650"/>
    <n v="495"/>
    <n v="0.3"/>
  </r>
  <r>
    <x v="2"/>
    <n v="1128299"/>
    <x v="60"/>
    <x v="2"/>
    <x v="6"/>
    <s v="Denver"/>
    <x v="4"/>
    <n v="0.65"/>
    <n v="1750"/>
    <n v="1137.5"/>
    <n v="568.75"/>
    <n v="0.5"/>
  </r>
  <r>
    <x v="2"/>
    <n v="1128299"/>
    <x v="60"/>
    <x v="2"/>
    <x v="6"/>
    <s v="Denver"/>
    <x v="5"/>
    <n v="0.8"/>
    <n v="3250"/>
    <n v="2600"/>
    <n v="390.00000000000006"/>
    <n v="0.15000000000000002"/>
  </r>
  <r>
    <x v="2"/>
    <n v="1128299"/>
    <x v="61"/>
    <x v="2"/>
    <x v="6"/>
    <s v="Denver"/>
    <x v="0"/>
    <n v="0.6"/>
    <n v="5250"/>
    <n v="3150"/>
    <n v="1575"/>
    <n v="0.5"/>
  </r>
  <r>
    <x v="2"/>
    <n v="1128299"/>
    <x v="61"/>
    <x v="2"/>
    <x v="6"/>
    <s v="Denver"/>
    <x v="1"/>
    <n v="0.65"/>
    <n v="3750"/>
    <n v="2437.5"/>
    <n v="853.125"/>
    <n v="0.35"/>
  </r>
  <r>
    <x v="2"/>
    <n v="1128299"/>
    <x v="61"/>
    <x v="2"/>
    <x v="6"/>
    <s v="Denver"/>
    <x v="2"/>
    <n v="0.65"/>
    <n v="3750"/>
    <n v="2437.5"/>
    <n v="1218.75"/>
    <n v="0.5"/>
  </r>
  <r>
    <x v="2"/>
    <n v="1128299"/>
    <x v="61"/>
    <x v="2"/>
    <x v="6"/>
    <s v="Denver"/>
    <x v="3"/>
    <n v="0.6"/>
    <n v="2750"/>
    <n v="1650"/>
    <n v="742.49999999999989"/>
    <n v="0.44999999999999996"/>
  </r>
  <r>
    <x v="2"/>
    <n v="1128299"/>
    <x v="61"/>
    <x v="2"/>
    <x v="6"/>
    <s v="Denver"/>
    <x v="4"/>
    <n v="0.65"/>
    <n v="1750"/>
    <n v="1137.5"/>
    <n v="739.37500000000011"/>
    <n v="0.65000000000000013"/>
  </r>
  <r>
    <x v="2"/>
    <n v="1128299"/>
    <x v="61"/>
    <x v="2"/>
    <x v="6"/>
    <s v="Denver"/>
    <x v="5"/>
    <n v="0.8"/>
    <n v="4750"/>
    <n v="3800"/>
    <n v="1140"/>
    <n v="0.3"/>
  </r>
  <r>
    <x v="2"/>
    <n v="1128299"/>
    <x v="52"/>
    <x v="2"/>
    <x v="6"/>
    <s v="Denver"/>
    <x v="0"/>
    <n v="0.6"/>
    <n v="7250"/>
    <n v="4350"/>
    <n v="2175"/>
    <n v="0.5"/>
  </r>
  <r>
    <x v="2"/>
    <n v="1128299"/>
    <x v="52"/>
    <x v="2"/>
    <x v="6"/>
    <s v="Denver"/>
    <x v="1"/>
    <n v="0.65"/>
    <n v="5750"/>
    <n v="3737.5"/>
    <n v="1308.125"/>
    <n v="0.35"/>
  </r>
  <r>
    <x v="2"/>
    <n v="1128299"/>
    <x v="52"/>
    <x v="2"/>
    <x v="6"/>
    <s v="Denver"/>
    <x v="2"/>
    <n v="0.65"/>
    <n v="5750"/>
    <n v="3737.5"/>
    <n v="1868.75"/>
    <n v="0.5"/>
  </r>
  <r>
    <x v="2"/>
    <n v="1128299"/>
    <x v="52"/>
    <x v="2"/>
    <x v="6"/>
    <s v="Denver"/>
    <x v="3"/>
    <n v="0.65"/>
    <n v="4500"/>
    <n v="2925"/>
    <n v="1316.2499999999998"/>
    <n v="0.44999999999999996"/>
  </r>
  <r>
    <x v="2"/>
    <n v="1128299"/>
    <x v="52"/>
    <x v="2"/>
    <x v="6"/>
    <s v="Denver"/>
    <x v="4"/>
    <n v="0.70000000000000007"/>
    <n v="3250"/>
    <n v="2275"/>
    <n v="1478.7500000000002"/>
    <n v="0.65000000000000013"/>
  </r>
  <r>
    <x v="2"/>
    <n v="1128299"/>
    <x v="52"/>
    <x v="2"/>
    <x v="6"/>
    <s v="Denver"/>
    <x v="5"/>
    <n v="0.85000000000000009"/>
    <n v="6250"/>
    <n v="5312.5000000000009"/>
    <n v="1593.7500000000002"/>
    <n v="0.3"/>
  </r>
  <r>
    <x v="2"/>
    <n v="1128299"/>
    <x v="62"/>
    <x v="2"/>
    <x v="6"/>
    <s v="Denver"/>
    <x v="0"/>
    <n v="0.65"/>
    <n v="7750"/>
    <n v="5037.5"/>
    <n v="2266.875"/>
    <n v="0.45"/>
  </r>
  <r>
    <x v="2"/>
    <n v="1128299"/>
    <x v="62"/>
    <x v="2"/>
    <x v="6"/>
    <s v="Denver"/>
    <x v="1"/>
    <n v="0.70000000000000007"/>
    <n v="6250"/>
    <n v="4375"/>
    <n v="1312.5"/>
    <n v="0.3"/>
  </r>
  <r>
    <x v="2"/>
    <n v="1128299"/>
    <x v="62"/>
    <x v="2"/>
    <x v="6"/>
    <s v="Denver"/>
    <x v="2"/>
    <n v="0.70000000000000007"/>
    <n v="5750"/>
    <n v="4025.0000000000005"/>
    <n v="1811.2500000000002"/>
    <n v="0.45"/>
  </r>
  <r>
    <x v="2"/>
    <n v="1128299"/>
    <x v="62"/>
    <x v="2"/>
    <x v="6"/>
    <s v="Denver"/>
    <x v="3"/>
    <n v="0.65"/>
    <n v="4750"/>
    <n v="3087.5"/>
    <n v="1235"/>
    <n v="0.39999999999999997"/>
  </r>
  <r>
    <x v="2"/>
    <n v="1128299"/>
    <x v="62"/>
    <x v="2"/>
    <x v="6"/>
    <s v="Denver"/>
    <x v="4"/>
    <n v="0.70000000000000007"/>
    <n v="5250"/>
    <n v="3675.0000000000005"/>
    <n v="2205.0000000000005"/>
    <n v="0.60000000000000009"/>
  </r>
  <r>
    <x v="2"/>
    <n v="1128299"/>
    <x v="62"/>
    <x v="2"/>
    <x v="6"/>
    <s v="Denver"/>
    <x v="5"/>
    <n v="0.85000000000000009"/>
    <n v="5250"/>
    <n v="4462.5000000000009"/>
    <n v="1115.6250000000002"/>
    <n v="0.25"/>
  </r>
  <r>
    <x v="2"/>
    <n v="1128299"/>
    <x v="19"/>
    <x v="2"/>
    <x v="6"/>
    <s v="Denver"/>
    <x v="0"/>
    <n v="0.70000000000000007"/>
    <n v="7250"/>
    <n v="5075.0000000000009"/>
    <n v="2283.7500000000005"/>
    <n v="0.45"/>
  </r>
  <r>
    <x v="2"/>
    <n v="1128299"/>
    <x v="19"/>
    <x v="2"/>
    <x v="6"/>
    <s v="Denver"/>
    <x v="1"/>
    <n v="0.75000000000000011"/>
    <n v="6750"/>
    <n v="5062.5000000000009"/>
    <n v="1518.7500000000002"/>
    <n v="0.3"/>
  </r>
  <r>
    <x v="2"/>
    <n v="1128299"/>
    <x v="19"/>
    <x v="2"/>
    <x v="6"/>
    <s v="Denver"/>
    <x v="2"/>
    <n v="0.70000000000000007"/>
    <n v="5500"/>
    <n v="3850.0000000000005"/>
    <n v="1732.5000000000002"/>
    <n v="0.45"/>
  </r>
  <r>
    <x v="2"/>
    <n v="1128299"/>
    <x v="19"/>
    <x v="2"/>
    <x v="6"/>
    <s v="Denver"/>
    <x v="3"/>
    <n v="0.70000000000000007"/>
    <n v="5000"/>
    <n v="3500.0000000000005"/>
    <n v="1400"/>
    <n v="0.39999999999999997"/>
  </r>
  <r>
    <x v="2"/>
    <n v="1128299"/>
    <x v="19"/>
    <x v="2"/>
    <x v="6"/>
    <s v="Denver"/>
    <x v="4"/>
    <n v="0.75"/>
    <n v="5000"/>
    <n v="3750"/>
    <n v="2250.0000000000005"/>
    <n v="0.60000000000000009"/>
  </r>
  <r>
    <x v="2"/>
    <n v="1128299"/>
    <x v="19"/>
    <x v="2"/>
    <x v="6"/>
    <s v="Denver"/>
    <x v="5"/>
    <n v="0.8"/>
    <n v="4000"/>
    <n v="3200"/>
    <n v="800"/>
    <n v="0.25"/>
  </r>
  <r>
    <x v="2"/>
    <n v="1128299"/>
    <x v="63"/>
    <x v="2"/>
    <x v="6"/>
    <s v="Denver"/>
    <x v="0"/>
    <n v="0.65000000000000013"/>
    <n v="6000"/>
    <n v="3900.0000000000009"/>
    <n v="1560.0000000000005"/>
    <n v="0.4"/>
  </r>
  <r>
    <x v="2"/>
    <n v="1128299"/>
    <x v="63"/>
    <x v="2"/>
    <x v="6"/>
    <s v="Denver"/>
    <x v="1"/>
    <n v="0.70000000000000018"/>
    <n v="6000"/>
    <n v="4200.0000000000009"/>
    <n v="1050.0000000000002"/>
    <n v="0.25"/>
  </r>
  <r>
    <x v="2"/>
    <n v="1128299"/>
    <x v="63"/>
    <x v="2"/>
    <x v="6"/>
    <s v="Denver"/>
    <x v="2"/>
    <n v="0.65000000000000013"/>
    <n v="4500"/>
    <n v="2925.0000000000005"/>
    <n v="1170.0000000000002"/>
    <n v="0.4"/>
  </r>
  <r>
    <x v="2"/>
    <n v="1128299"/>
    <x v="63"/>
    <x v="2"/>
    <x v="6"/>
    <s v="Denver"/>
    <x v="3"/>
    <n v="0.65000000000000013"/>
    <n v="4000"/>
    <n v="2600.0000000000005"/>
    <n v="910.00000000000011"/>
    <n v="0.35"/>
  </r>
  <r>
    <x v="2"/>
    <n v="1128299"/>
    <x v="63"/>
    <x v="2"/>
    <x v="6"/>
    <s v="Denver"/>
    <x v="4"/>
    <n v="0.75000000000000011"/>
    <n v="4000"/>
    <n v="3000.0000000000005"/>
    <n v="1650.0000000000007"/>
    <n v="0.55000000000000016"/>
  </r>
  <r>
    <x v="2"/>
    <n v="1128299"/>
    <x v="63"/>
    <x v="2"/>
    <x v="6"/>
    <s v="Denver"/>
    <x v="5"/>
    <n v="0.70000000000000007"/>
    <n v="4250"/>
    <n v="2975.0000000000005"/>
    <n v="595.00000000000011"/>
    <n v="0.2"/>
  </r>
  <r>
    <x v="2"/>
    <n v="1128299"/>
    <x v="55"/>
    <x v="2"/>
    <x v="6"/>
    <s v="Denver"/>
    <x v="0"/>
    <n v="0.55000000000000004"/>
    <n v="5250"/>
    <n v="2887.5000000000005"/>
    <n v="1155.0000000000002"/>
    <n v="0.4"/>
  </r>
  <r>
    <x v="2"/>
    <n v="1128299"/>
    <x v="55"/>
    <x v="2"/>
    <x v="6"/>
    <s v="Denver"/>
    <x v="1"/>
    <n v="0.60000000000000009"/>
    <n v="5250"/>
    <n v="3150.0000000000005"/>
    <n v="787.50000000000011"/>
    <n v="0.25"/>
  </r>
  <r>
    <x v="2"/>
    <n v="1128299"/>
    <x v="55"/>
    <x v="2"/>
    <x v="6"/>
    <s v="Denver"/>
    <x v="2"/>
    <n v="0.55000000000000004"/>
    <n v="3500"/>
    <n v="1925.0000000000002"/>
    <n v="770.00000000000011"/>
    <n v="0.4"/>
  </r>
  <r>
    <x v="2"/>
    <n v="1128299"/>
    <x v="55"/>
    <x v="2"/>
    <x v="6"/>
    <s v="Denver"/>
    <x v="3"/>
    <n v="0.55000000000000004"/>
    <n v="3250"/>
    <n v="1787.5000000000002"/>
    <n v="625.625"/>
    <n v="0.35"/>
  </r>
  <r>
    <x v="2"/>
    <n v="1128299"/>
    <x v="55"/>
    <x v="2"/>
    <x v="6"/>
    <s v="Denver"/>
    <x v="4"/>
    <n v="0.65"/>
    <n v="3000"/>
    <n v="1950"/>
    <n v="1072.5000000000002"/>
    <n v="0.55000000000000016"/>
  </r>
  <r>
    <x v="2"/>
    <n v="1128299"/>
    <x v="55"/>
    <x v="2"/>
    <x v="6"/>
    <s v="Denver"/>
    <x v="5"/>
    <n v="0.70000000000000007"/>
    <n v="3500"/>
    <n v="2450.0000000000005"/>
    <n v="490.00000000000011"/>
    <n v="0.2"/>
  </r>
  <r>
    <x v="2"/>
    <n v="1128299"/>
    <x v="64"/>
    <x v="2"/>
    <x v="6"/>
    <s v="Denver"/>
    <x v="0"/>
    <n v="0.55000000000000004"/>
    <n v="5750"/>
    <n v="3162.5000000000005"/>
    <n v="1265.0000000000002"/>
    <n v="0.4"/>
  </r>
  <r>
    <x v="2"/>
    <n v="1128299"/>
    <x v="64"/>
    <x v="2"/>
    <x v="6"/>
    <s v="Denver"/>
    <x v="1"/>
    <n v="0.60000000000000009"/>
    <n v="5750"/>
    <n v="3450.0000000000005"/>
    <n v="862.50000000000011"/>
    <n v="0.25"/>
  </r>
  <r>
    <x v="2"/>
    <n v="1128299"/>
    <x v="64"/>
    <x v="2"/>
    <x v="6"/>
    <s v="Denver"/>
    <x v="2"/>
    <n v="0.55000000000000004"/>
    <n v="4250"/>
    <n v="2337.5"/>
    <n v="935"/>
    <n v="0.4"/>
  </r>
  <r>
    <x v="2"/>
    <n v="1128299"/>
    <x v="64"/>
    <x v="2"/>
    <x v="6"/>
    <s v="Denver"/>
    <x v="3"/>
    <n v="0.65000000000000013"/>
    <n v="4000"/>
    <n v="2600.0000000000005"/>
    <n v="910.00000000000011"/>
    <n v="0.35"/>
  </r>
  <r>
    <x v="2"/>
    <n v="1128299"/>
    <x v="64"/>
    <x v="2"/>
    <x v="6"/>
    <s v="Denver"/>
    <x v="4"/>
    <n v="0.75000000000000011"/>
    <n v="3750"/>
    <n v="2812.5000000000005"/>
    <n v="1546.8750000000007"/>
    <n v="0.55000000000000016"/>
  </r>
  <r>
    <x v="2"/>
    <n v="1128299"/>
    <x v="64"/>
    <x v="2"/>
    <x v="6"/>
    <s v="Denver"/>
    <x v="5"/>
    <n v="0.80000000000000016"/>
    <n v="5000"/>
    <n v="4000.0000000000009"/>
    <n v="800.00000000000023"/>
    <n v="0.2"/>
  </r>
  <r>
    <x v="2"/>
    <n v="1128299"/>
    <x v="65"/>
    <x v="2"/>
    <x v="6"/>
    <s v="Denver"/>
    <x v="0"/>
    <n v="0.65000000000000013"/>
    <n v="7000"/>
    <n v="4550.0000000000009"/>
    <n v="1820.0000000000005"/>
    <n v="0.4"/>
  </r>
  <r>
    <x v="2"/>
    <n v="1128299"/>
    <x v="65"/>
    <x v="2"/>
    <x v="6"/>
    <s v="Denver"/>
    <x v="1"/>
    <n v="0.70000000000000018"/>
    <n v="7000"/>
    <n v="4900.0000000000009"/>
    <n v="1225.0000000000002"/>
    <n v="0.25"/>
  </r>
  <r>
    <x v="2"/>
    <n v="1128299"/>
    <x v="65"/>
    <x v="2"/>
    <x v="6"/>
    <s v="Denver"/>
    <x v="2"/>
    <n v="0.65000000000000013"/>
    <n v="5000"/>
    <n v="3250.0000000000005"/>
    <n v="1300.0000000000002"/>
    <n v="0.4"/>
  </r>
  <r>
    <x v="2"/>
    <n v="1128299"/>
    <x v="65"/>
    <x v="2"/>
    <x v="6"/>
    <s v="Denver"/>
    <x v="3"/>
    <n v="0.65000000000000013"/>
    <n v="5000"/>
    <n v="3250.0000000000005"/>
    <n v="1137.5"/>
    <n v="0.35"/>
  </r>
  <r>
    <x v="2"/>
    <n v="1128299"/>
    <x v="65"/>
    <x v="2"/>
    <x v="6"/>
    <s v="Denver"/>
    <x v="4"/>
    <n v="0.75000000000000011"/>
    <n v="4250"/>
    <n v="3187.5000000000005"/>
    <n v="1753.1250000000007"/>
    <n v="0.55000000000000016"/>
  </r>
  <r>
    <x v="2"/>
    <n v="1128299"/>
    <x v="65"/>
    <x v="2"/>
    <x v="6"/>
    <s v="Denver"/>
    <x v="5"/>
    <n v="0.80000000000000016"/>
    <n v="5250"/>
    <n v="4200.0000000000009"/>
    <n v="840.00000000000023"/>
    <n v="0.2"/>
  </r>
  <r>
    <x v="2"/>
    <n v="1128299"/>
    <x v="66"/>
    <x v="2"/>
    <x v="7"/>
    <s v="Seattle"/>
    <x v="0"/>
    <n v="0.4"/>
    <n v="4500"/>
    <n v="1800"/>
    <n v="540"/>
    <n v="0.3"/>
  </r>
  <r>
    <x v="2"/>
    <n v="1128299"/>
    <x v="66"/>
    <x v="2"/>
    <x v="7"/>
    <s v="Seattle"/>
    <x v="1"/>
    <n v="0.5"/>
    <n v="4500"/>
    <n v="2250"/>
    <n v="562.5"/>
    <n v="0.25"/>
  </r>
  <r>
    <x v="2"/>
    <n v="1128299"/>
    <x v="66"/>
    <x v="2"/>
    <x v="7"/>
    <s v="Seattle"/>
    <x v="2"/>
    <n v="0.5"/>
    <n v="4500"/>
    <n v="2250"/>
    <n v="562.5"/>
    <n v="0.25"/>
  </r>
  <r>
    <x v="2"/>
    <n v="1128299"/>
    <x v="66"/>
    <x v="2"/>
    <x v="7"/>
    <s v="Seattle"/>
    <x v="3"/>
    <n v="0.5"/>
    <n v="3000"/>
    <n v="1500"/>
    <n v="450"/>
    <n v="0.3"/>
  </r>
  <r>
    <x v="2"/>
    <n v="1128299"/>
    <x v="66"/>
    <x v="2"/>
    <x v="7"/>
    <s v="Seattle"/>
    <x v="4"/>
    <n v="0.55000000000000004"/>
    <n v="2500"/>
    <n v="1375"/>
    <n v="343.75"/>
    <n v="0.25"/>
  </r>
  <r>
    <x v="2"/>
    <n v="1128299"/>
    <x v="66"/>
    <x v="2"/>
    <x v="7"/>
    <s v="Seattle"/>
    <x v="5"/>
    <n v="0.5"/>
    <n v="5000"/>
    <n v="2500"/>
    <n v="500"/>
    <n v="0.2"/>
  </r>
  <r>
    <x v="2"/>
    <n v="1128299"/>
    <x v="67"/>
    <x v="2"/>
    <x v="7"/>
    <s v="Seattle"/>
    <x v="0"/>
    <n v="0.4"/>
    <n v="5500"/>
    <n v="2200"/>
    <n v="660"/>
    <n v="0.3"/>
  </r>
  <r>
    <x v="2"/>
    <n v="1128299"/>
    <x v="67"/>
    <x v="2"/>
    <x v="7"/>
    <s v="Seattle"/>
    <x v="1"/>
    <n v="0.5"/>
    <n v="4500"/>
    <n v="2250"/>
    <n v="562.5"/>
    <n v="0.25"/>
  </r>
  <r>
    <x v="2"/>
    <n v="1128299"/>
    <x v="67"/>
    <x v="2"/>
    <x v="7"/>
    <s v="Seattle"/>
    <x v="2"/>
    <n v="0.5"/>
    <n v="4500"/>
    <n v="2250"/>
    <n v="562.5"/>
    <n v="0.25"/>
  </r>
  <r>
    <x v="2"/>
    <n v="1128299"/>
    <x v="67"/>
    <x v="2"/>
    <x v="7"/>
    <s v="Seattle"/>
    <x v="3"/>
    <n v="0.5"/>
    <n v="3000"/>
    <n v="1500"/>
    <n v="450"/>
    <n v="0.3"/>
  </r>
  <r>
    <x v="2"/>
    <n v="1128299"/>
    <x v="67"/>
    <x v="2"/>
    <x v="7"/>
    <s v="Seattle"/>
    <x v="4"/>
    <n v="0.55000000000000004"/>
    <n v="2250"/>
    <n v="1237.5"/>
    <n v="309.375"/>
    <n v="0.25"/>
  </r>
  <r>
    <x v="2"/>
    <n v="1128299"/>
    <x v="67"/>
    <x v="2"/>
    <x v="7"/>
    <s v="Seattle"/>
    <x v="5"/>
    <n v="0.5"/>
    <n v="4250"/>
    <n v="2125"/>
    <n v="425"/>
    <n v="0.2"/>
  </r>
  <r>
    <x v="2"/>
    <n v="1128299"/>
    <x v="68"/>
    <x v="2"/>
    <x v="7"/>
    <s v="Seattle"/>
    <x v="0"/>
    <n v="0.5"/>
    <n v="5750"/>
    <n v="2875"/>
    <n v="862.5"/>
    <n v="0.3"/>
  </r>
  <r>
    <x v="2"/>
    <n v="1128299"/>
    <x v="68"/>
    <x v="2"/>
    <x v="7"/>
    <s v="Seattle"/>
    <x v="1"/>
    <n v="0.6"/>
    <n v="4250"/>
    <n v="2550"/>
    <n v="637.5"/>
    <n v="0.25"/>
  </r>
  <r>
    <x v="2"/>
    <n v="1128299"/>
    <x v="68"/>
    <x v="2"/>
    <x v="7"/>
    <s v="Seattle"/>
    <x v="2"/>
    <n v="0.64999999999999991"/>
    <n v="4250"/>
    <n v="2762.4999999999995"/>
    <n v="690.62499999999989"/>
    <n v="0.25"/>
  </r>
  <r>
    <x v="2"/>
    <n v="1128299"/>
    <x v="68"/>
    <x v="2"/>
    <x v="7"/>
    <s v="Seattle"/>
    <x v="3"/>
    <n v="0.64999999999999991"/>
    <n v="3250"/>
    <n v="2112.4999999999995"/>
    <n v="633.74999999999989"/>
    <n v="0.3"/>
  </r>
  <r>
    <x v="2"/>
    <n v="1128299"/>
    <x v="68"/>
    <x v="2"/>
    <x v="7"/>
    <s v="Seattle"/>
    <x v="4"/>
    <n v="0.7"/>
    <n v="1750"/>
    <n v="1225"/>
    <n v="306.25"/>
    <n v="0.25"/>
  </r>
  <r>
    <x v="2"/>
    <n v="1128299"/>
    <x v="68"/>
    <x v="2"/>
    <x v="7"/>
    <s v="Seattle"/>
    <x v="5"/>
    <n v="0.64999999999999991"/>
    <n v="3750"/>
    <n v="2437.4999999999995"/>
    <n v="487.49999999999994"/>
    <n v="0.2"/>
  </r>
  <r>
    <x v="2"/>
    <n v="1128299"/>
    <x v="69"/>
    <x v="2"/>
    <x v="7"/>
    <s v="Seattle"/>
    <x v="0"/>
    <n v="0.7"/>
    <n v="5500"/>
    <n v="3849.9999999999995"/>
    <n v="1154.9999999999998"/>
    <n v="0.3"/>
  </r>
  <r>
    <x v="2"/>
    <n v="1128299"/>
    <x v="69"/>
    <x v="2"/>
    <x v="7"/>
    <s v="Seattle"/>
    <x v="1"/>
    <n v="0.75"/>
    <n v="3500"/>
    <n v="2625"/>
    <n v="656.25"/>
    <n v="0.25"/>
  </r>
  <r>
    <x v="2"/>
    <n v="1128299"/>
    <x v="69"/>
    <x v="2"/>
    <x v="7"/>
    <s v="Seattle"/>
    <x v="2"/>
    <n v="0.75"/>
    <n v="4000"/>
    <n v="3000"/>
    <n v="750"/>
    <n v="0.25"/>
  </r>
  <r>
    <x v="2"/>
    <n v="1128299"/>
    <x v="69"/>
    <x v="2"/>
    <x v="7"/>
    <s v="Seattle"/>
    <x v="3"/>
    <n v="0.6"/>
    <n v="3000"/>
    <n v="1800"/>
    <n v="540"/>
    <n v="0.3"/>
  </r>
  <r>
    <x v="2"/>
    <n v="1128299"/>
    <x v="69"/>
    <x v="2"/>
    <x v="7"/>
    <s v="Seattle"/>
    <x v="4"/>
    <n v="0.65"/>
    <n v="2000"/>
    <n v="1300"/>
    <n v="325"/>
    <n v="0.25"/>
  </r>
  <r>
    <x v="2"/>
    <n v="1128299"/>
    <x v="69"/>
    <x v="2"/>
    <x v="7"/>
    <s v="Seattle"/>
    <x v="5"/>
    <n v="0.8"/>
    <n v="3500"/>
    <n v="2800"/>
    <n v="560"/>
    <n v="0.2"/>
  </r>
  <r>
    <x v="2"/>
    <n v="1128299"/>
    <x v="70"/>
    <x v="2"/>
    <x v="7"/>
    <s v="Seattle"/>
    <x v="0"/>
    <n v="0.6"/>
    <n v="5500"/>
    <n v="3300"/>
    <n v="990"/>
    <n v="0.3"/>
  </r>
  <r>
    <x v="2"/>
    <n v="1128299"/>
    <x v="70"/>
    <x v="2"/>
    <x v="7"/>
    <s v="Seattle"/>
    <x v="1"/>
    <n v="0.65"/>
    <n v="4000"/>
    <n v="2600"/>
    <n v="650"/>
    <n v="0.25"/>
  </r>
  <r>
    <x v="2"/>
    <n v="1128299"/>
    <x v="70"/>
    <x v="2"/>
    <x v="7"/>
    <s v="Seattle"/>
    <x v="2"/>
    <n v="0.65"/>
    <n v="4000"/>
    <n v="2600"/>
    <n v="650"/>
    <n v="0.25"/>
  </r>
  <r>
    <x v="2"/>
    <n v="1128299"/>
    <x v="70"/>
    <x v="2"/>
    <x v="7"/>
    <s v="Seattle"/>
    <x v="3"/>
    <n v="0.6"/>
    <n v="3000"/>
    <n v="1800"/>
    <n v="540"/>
    <n v="0.3"/>
  </r>
  <r>
    <x v="2"/>
    <n v="1128299"/>
    <x v="70"/>
    <x v="2"/>
    <x v="7"/>
    <s v="Seattle"/>
    <x v="4"/>
    <n v="0.65"/>
    <n v="2000"/>
    <n v="1300"/>
    <n v="325"/>
    <n v="0.25"/>
  </r>
  <r>
    <x v="2"/>
    <n v="1128299"/>
    <x v="70"/>
    <x v="2"/>
    <x v="7"/>
    <s v="Seattle"/>
    <x v="5"/>
    <n v="0.8"/>
    <n v="5000"/>
    <n v="4000"/>
    <n v="800"/>
    <n v="0.2"/>
  </r>
  <r>
    <x v="2"/>
    <n v="1128299"/>
    <x v="71"/>
    <x v="2"/>
    <x v="7"/>
    <s v="Seattle"/>
    <x v="0"/>
    <n v="0.75"/>
    <n v="7500"/>
    <n v="5625"/>
    <n v="1687.5"/>
    <n v="0.3"/>
  </r>
  <r>
    <x v="2"/>
    <n v="1128299"/>
    <x v="71"/>
    <x v="2"/>
    <x v="7"/>
    <s v="Seattle"/>
    <x v="1"/>
    <n v="0.8"/>
    <n v="6250"/>
    <n v="5000"/>
    <n v="1250"/>
    <n v="0.25"/>
  </r>
  <r>
    <x v="2"/>
    <n v="1128299"/>
    <x v="71"/>
    <x v="2"/>
    <x v="7"/>
    <s v="Seattle"/>
    <x v="2"/>
    <n v="0.8"/>
    <n v="6250"/>
    <n v="5000"/>
    <n v="1250"/>
    <n v="0.25"/>
  </r>
  <r>
    <x v="2"/>
    <n v="1128299"/>
    <x v="71"/>
    <x v="2"/>
    <x v="7"/>
    <s v="Seattle"/>
    <x v="3"/>
    <n v="0.8"/>
    <n v="5000"/>
    <n v="4000"/>
    <n v="1200"/>
    <n v="0.3"/>
  </r>
  <r>
    <x v="2"/>
    <n v="1128299"/>
    <x v="71"/>
    <x v="2"/>
    <x v="7"/>
    <s v="Seattle"/>
    <x v="4"/>
    <n v="0.85000000000000009"/>
    <n v="3750"/>
    <n v="3187.5000000000005"/>
    <n v="796.87500000000011"/>
    <n v="0.25"/>
  </r>
  <r>
    <x v="2"/>
    <n v="1128299"/>
    <x v="71"/>
    <x v="2"/>
    <x v="7"/>
    <s v="Seattle"/>
    <x v="5"/>
    <n v="1"/>
    <n v="6750"/>
    <n v="6750"/>
    <n v="1350"/>
    <n v="0.2"/>
  </r>
  <r>
    <x v="2"/>
    <n v="1128299"/>
    <x v="72"/>
    <x v="2"/>
    <x v="7"/>
    <s v="Seattle"/>
    <x v="0"/>
    <n v="0.8"/>
    <n v="8250"/>
    <n v="6600"/>
    <n v="1980"/>
    <n v="0.3"/>
  </r>
  <r>
    <x v="2"/>
    <n v="1128299"/>
    <x v="72"/>
    <x v="2"/>
    <x v="7"/>
    <s v="Seattle"/>
    <x v="1"/>
    <n v="0.85000000000000009"/>
    <n v="6750"/>
    <n v="5737.5000000000009"/>
    <n v="1434.3750000000002"/>
    <n v="0.25"/>
  </r>
  <r>
    <x v="2"/>
    <n v="1128299"/>
    <x v="72"/>
    <x v="2"/>
    <x v="7"/>
    <s v="Seattle"/>
    <x v="2"/>
    <n v="0.85000000000000009"/>
    <n v="6250"/>
    <n v="5312.5000000000009"/>
    <n v="1328.1250000000002"/>
    <n v="0.25"/>
  </r>
  <r>
    <x v="2"/>
    <n v="1128299"/>
    <x v="72"/>
    <x v="2"/>
    <x v="7"/>
    <s v="Seattle"/>
    <x v="3"/>
    <n v="0.8"/>
    <n v="5250"/>
    <n v="4200"/>
    <n v="1260"/>
    <n v="0.3"/>
  </r>
  <r>
    <x v="2"/>
    <n v="1128299"/>
    <x v="72"/>
    <x v="2"/>
    <x v="7"/>
    <s v="Seattle"/>
    <x v="4"/>
    <n v="0.85000000000000009"/>
    <n v="5750"/>
    <n v="4887.5000000000009"/>
    <n v="1221.8750000000002"/>
    <n v="0.25"/>
  </r>
  <r>
    <x v="2"/>
    <n v="1128299"/>
    <x v="72"/>
    <x v="2"/>
    <x v="7"/>
    <s v="Seattle"/>
    <x v="5"/>
    <n v="1"/>
    <n v="5750"/>
    <n v="5750"/>
    <n v="1150"/>
    <n v="0.2"/>
  </r>
  <r>
    <x v="2"/>
    <n v="1128299"/>
    <x v="73"/>
    <x v="2"/>
    <x v="7"/>
    <s v="Seattle"/>
    <x v="0"/>
    <n v="0.85000000000000009"/>
    <n v="7750"/>
    <n v="6587.5000000000009"/>
    <n v="1976.2500000000002"/>
    <n v="0.3"/>
  </r>
  <r>
    <x v="2"/>
    <n v="1128299"/>
    <x v="73"/>
    <x v="2"/>
    <x v="7"/>
    <s v="Seattle"/>
    <x v="1"/>
    <n v="0.80000000000000016"/>
    <n v="7500"/>
    <n v="6000.0000000000009"/>
    <n v="1500.0000000000002"/>
    <n v="0.25"/>
  </r>
  <r>
    <x v="2"/>
    <n v="1128299"/>
    <x v="73"/>
    <x v="2"/>
    <x v="7"/>
    <s v="Seattle"/>
    <x v="2"/>
    <n v="0.75000000000000011"/>
    <n v="6250"/>
    <n v="4687.5000000000009"/>
    <n v="1171.8750000000002"/>
    <n v="0.25"/>
  </r>
  <r>
    <x v="2"/>
    <n v="1128299"/>
    <x v="73"/>
    <x v="2"/>
    <x v="7"/>
    <s v="Seattle"/>
    <x v="3"/>
    <n v="0.75000000000000011"/>
    <n v="5750"/>
    <n v="4312.5000000000009"/>
    <n v="1293.7500000000002"/>
    <n v="0.3"/>
  </r>
  <r>
    <x v="2"/>
    <n v="1128299"/>
    <x v="73"/>
    <x v="2"/>
    <x v="7"/>
    <s v="Seattle"/>
    <x v="4"/>
    <n v="0.75"/>
    <n v="5750"/>
    <n v="4312.5"/>
    <n v="1078.125"/>
    <n v="0.25"/>
  </r>
  <r>
    <x v="2"/>
    <n v="1128299"/>
    <x v="73"/>
    <x v="2"/>
    <x v="7"/>
    <s v="Seattle"/>
    <x v="5"/>
    <n v="0.8"/>
    <n v="4000"/>
    <n v="3200"/>
    <n v="640"/>
    <n v="0.2"/>
  </r>
  <r>
    <x v="2"/>
    <n v="1128299"/>
    <x v="74"/>
    <x v="2"/>
    <x v="7"/>
    <s v="Seattle"/>
    <x v="0"/>
    <n v="0.70000000000000018"/>
    <n v="6000"/>
    <n v="4200.0000000000009"/>
    <n v="1260.0000000000002"/>
    <n v="0.3"/>
  </r>
  <r>
    <x v="2"/>
    <n v="1128299"/>
    <x v="74"/>
    <x v="2"/>
    <x v="7"/>
    <s v="Seattle"/>
    <x v="1"/>
    <n v="0.75000000000000022"/>
    <n v="6000"/>
    <n v="4500.0000000000009"/>
    <n v="1125.0000000000002"/>
    <n v="0.25"/>
  </r>
  <r>
    <x v="2"/>
    <n v="1128299"/>
    <x v="74"/>
    <x v="2"/>
    <x v="7"/>
    <s v="Seattle"/>
    <x v="2"/>
    <n v="0.70000000000000018"/>
    <n v="4500"/>
    <n v="3150.0000000000009"/>
    <n v="787.50000000000023"/>
    <n v="0.25"/>
  </r>
  <r>
    <x v="2"/>
    <n v="1128299"/>
    <x v="74"/>
    <x v="2"/>
    <x v="7"/>
    <s v="Seattle"/>
    <x v="3"/>
    <n v="0.70000000000000018"/>
    <n v="4000"/>
    <n v="2800.0000000000009"/>
    <n v="840.00000000000023"/>
    <n v="0.3"/>
  </r>
  <r>
    <x v="2"/>
    <n v="1128299"/>
    <x v="74"/>
    <x v="2"/>
    <x v="7"/>
    <s v="Seattle"/>
    <x v="4"/>
    <n v="0.80000000000000016"/>
    <n v="4250"/>
    <n v="3400.0000000000005"/>
    <n v="850.00000000000011"/>
    <n v="0.25"/>
  </r>
  <r>
    <x v="2"/>
    <n v="1128299"/>
    <x v="74"/>
    <x v="2"/>
    <x v="7"/>
    <s v="Seattle"/>
    <x v="5"/>
    <n v="0.65"/>
    <n v="4500"/>
    <n v="2925"/>
    <n v="585"/>
    <n v="0.2"/>
  </r>
  <r>
    <x v="2"/>
    <n v="1128299"/>
    <x v="75"/>
    <x v="2"/>
    <x v="7"/>
    <s v="Seattle"/>
    <x v="0"/>
    <n v="0.60000000000000009"/>
    <n v="5500"/>
    <n v="3300.0000000000005"/>
    <n v="990.00000000000011"/>
    <n v="0.3"/>
  </r>
  <r>
    <x v="2"/>
    <n v="1128299"/>
    <x v="75"/>
    <x v="2"/>
    <x v="7"/>
    <s v="Seattle"/>
    <x v="1"/>
    <n v="0.65000000000000013"/>
    <n v="5500"/>
    <n v="3575.0000000000009"/>
    <n v="893.75000000000023"/>
    <n v="0.25"/>
  </r>
  <r>
    <x v="2"/>
    <n v="1128299"/>
    <x v="75"/>
    <x v="2"/>
    <x v="7"/>
    <s v="Seattle"/>
    <x v="2"/>
    <n v="0.60000000000000009"/>
    <n v="3750"/>
    <n v="2250.0000000000005"/>
    <n v="562.50000000000011"/>
    <n v="0.25"/>
  </r>
  <r>
    <x v="2"/>
    <n v="1128299"/>
    <x v="75"/>
    <x v="2"/>
    <x v="7"/>
    <s v="Seattle"/>
    <x v="3"/>
    <n v="0.60000000000000009"/>
    <n v="3500"/>
    <n v="2100.0000000000005"/>
    <n v="630.00000000000011"/>
    <n v="0.3"/>
  </r>
  <r>
    <x v="2"/>
    <n v="1128299"/>
    <x v="75"/>
    <x v="2"/>
    <x v="7"/>
    <s v="Seattle"/>
    <x v="4"/>
    <n v="0.70000000000000007"/>
    <n v="3250"/>
    <n v="2275"/>
    <n v="568.75"/>
    <n v="0.25"/>
  </r>
  <r>
    <x v="2"/>
    <n v="1128299"/>
    <x v="75"/>
    <x v="2"/>
    <x v="7"/>
    <s v="Seattle"/>
    <x v="5"/>
    <n v="0.75000000000000011"/>
    <n v="3750"/>
    <n v="2812.5000000000005"/>
    <n v="562.50000000000011"/>
    <n v="0.2"/>
  </r>
  <r>
    <x v="2"/>
    <n v="1128299"/>
    <x v="76"/>
    <x v="2"/>
    <x v="7"/>
    <s v="Seattle"/>
    <x v="0"/>
    <n v="0.60000000000000009"/>
    <n v="6000"/>
    <n v="3600.0000000000005"/>
    <n v="1080"/>
    <n v="0.3"/>
  </r>
  <r>
    <x v="2"/>
    <n v="1128299"/>
    <x v="76"/>
    <x v="2"/>
    <x v="7"/>
    <s v="Seattle"/>
    <x v="1"/>
    <n v="0.65000000000000013"/>
    <n v="6250"/>
    <n v="4062.5000000000009"/>
    <n v="1015.6250000000002"/>
    <n v="0.25"/>
  </r>
  <r>
    <x v="2"/>
    <n v="1128299"/>
    <x v="76"/>
    <x v="2"/>
    <x v="7"/>
    <s v="Seattle"/>
    <x v="2"/>
    <n v="0.60000000000000009"/>
    <n v="4750"/>
    <n v="2850.0000000000005"/>
    <n v="712.50000000000011"/>
    <n v="0.25"/>
  </r>
  <r>
    <x v="2"/>
    <n v="1128299"/>
    <x v="76"/>
    <x v="2"/>
    <x v="7"/>
    <s v="Seattle"/>
    <x v="3"/>
    <n v="0.70000000000000018"/>
    <n v="4500"/>
    <n v="3150.0000000000009"/>
    <n v="945.00000000000023"/>
    <n v="0.3"/>
  </r>
  <r>
    <x v="2"/>
    <n v="1128299"/>
    <x v="76"/>
    <x v="2"/>
    <x v="7"/>
    <s v="Seattle"/>
    <x v="4"/>
    <n v="0.90000000000000013"/>
    <n v="4250"/>
    <n v="3825.0000000000005"/>
    <n v="956.25000000000011"/>
    <n v="0.25"/>
  </r>
  <r>
    <x v="2"/>
    <n v="1128299"/>
    <x v="76"/>
    <x v="2"/>
    <x v="7"/>
    <s v="Seattle"/>
    <x v="5"/>
    <n v="0.95000000000000018"/>
    <n v="5500"/>
    <n v="5225.0000000000009"/>
    <n v="1045.0000000000002"/>
    <n v="0.2"/>
  </r>
  <r>
    <x v="2"/>
    <n v="1128299"/>
    <x v="77"/>
    <x v="2"/>
    <x v="7"/>
    <s v="Seattle"/>
    <x v="0"/>
    <n v="0.80000000000000016"/>
    <n v="7500"/>
    <n v="6000.0000000000009"/>
    <n v="1800.0000000000002"/>
    <n v="0.3"/>
  </r>
  <r>
    <x v="2"/>
    <n v="1128299"/>
    <x v="77"/>
    <x v="2"/>
    <x v="7"/>
    <s v="Seattle"/>
    <x v="1"/>
    <n v="0.8500000000000002"/>
    <n v="7500"/>
    <n v="6375.0000000000018"/>
    <n v="1593.7500000000005"/>
    <n v="0.25"/>
  </r>
  <r>
    <x v="2"/>
    <n v="1128299"/>
    <x v="77"/>
    <x v="2"/>
    <x v="7"/>
    <s v="Seattle"/>
    <x v="2"/>
    <n v="0.80000000000000016"/>
    <n v="5500"/>
    <n v="4400.0000000000009"/>
    <n v="1100.0000000000002"/>
    <n v="0.25"/>
  </r>
  <r>
    <x v="2"/>
    <n v="1128299"/>
    <x v="77"/>
    <x v="2"/>
    <x v="7"/>
    <s v="Seattle"/>
    <x v="3"/>
    <n v="0.80000000000000016"/>
    <n v="5500"/>
    <n v="4400.0000000000009"/>
    <n v="1320.0000000000002"/>
    <n v="0.3"/>
  </r>
  <r>
    <x v="2"/>
    <n v="1128299"/>
    <x v="77"/>
    <x v="2"/>
    <x v="7"/>
    <s v="Seattle"/>
    <x v="4"/>
    <n v="0.90000000000000013"/>
    <n v="4750"/>
    <n v="4275.0000000000009"/>
    <n v="1068.7500000000002"/>
    <n v="0.25"/>
  </r>
  <r>
    <x v="2"/>
    <n v="1128299"/>
    <x v="77"/>
    <x v="2"/>
    <x v="7"/>
    <s v="Seattle"/>
    <x v="5"/>
    <n v="0.95000000000000018"/>
    <n v="5750"/>
    <n v="5462.5000000000009"/>
    <n v="1092.5000000000002"/>
    <n v="0.2"/>
  </r>
  <r>
    <x v="0"/>
    <n v="1185732"/>
    <x v="78"/>
    <x v="4"/>
    <x v="8"/>
    <s v="Miami"/>
    <x v="0"/>
    <n v="0.45"/>
    <n v="10500"/>
    <n v="4725"/>
    <n v="2126.25"/>
    <n v="0.45"/>
  </r>
  <r>
    <x v="0"/>
    <n v="1185732"/>
    <x v="78"/>
    <x v="4"/>
    <x v="8"/>
    <s v="Miami"/>
    <x v="1"/>
    <n v="0.45"/>
    <n v="8500"/>
    <n v="3825"/>
    <n v="1338.75"/>
    <n v="0.35"/>
  </r>
  <r>
    <x v="0"/>
    <n v="1185732"/>
    <x v="78"/>
    <x v="4"/>
    <x v="8"/>
    <s v="Miami"/>
    <x v="2"/>
    <n v="0.35000000000000003"/>
    <n v="8500"/>
    <n v="2975.0000000000005"/>
    <n v="743.75000000000011"/>
    <n v="0.25"/>
  </r>
  <r>
    <x v="0"/>
    <n v="1185732"/>
    <x v="78"/>
    <x v="4"/>
    <x v="8"/>
    <s v="Miami"/>
    <x v="3"/>
    <n v="0.39999999999999997"/>
    <n v="7000"/>
    <n v="2799.9999999999995"/>
    <n v="839.99999999999989"/>
    <n v="0.3"/>
  </r>
  <r>
    <x v="0"/>
    <n v="1185732"/>
    <x v="78"/>
    <x v="4"/>
    <x v="8"/>
    <s v="Miami"/>
    <x v="4"/>
    <n v="0.55000000000000004"/>
    <n v="7500"/>
    <n v="4125"/>
    <n v="1443.75"/>
    <n v="0.35"/>
  </r>
  <r>
    <x v="0"/>
    <n v="1185732"/>
    <x v="78"/>
    <x v="4"/>
    <x v="8"/>
    <s v="Miami"/>
    <x v="5"/>
    <n v="0.45"/>
    <n v="8500"/>
    <n v="3825"/>
    <n v="1912.5"/>
    <n v="0.5"/>
  </r>
  <r>
    <x v="0"/>
    <n v="1185732"/>
    <x v="79"/>
    <x v="4"/>
    <x v="8"/>
    <s v="Miami"/>
    <x v="0"/>
    <n v="0.45"/>
    <n v="11000"/>
    <n v="4950"/>
    <n v="2227.5"/>
    <n v="0.45"/>
  </r>
  <r>
    <x v="0"/>
    <n v="1185732"/>
    <x v="79"/>
    <x v="4"/>
    <x v="8"/>
    <s v="Miami"/>
    <x v="1"/>
    <n v="0.45"/>
    <n v="7500"/>
    <n v="3375"/>
    <n v="1181.25"/>
    <n v="0.35"/>
  </r>
  <r>
    <x v="0"/>
    <n v="1185732"/>
    <x v="79"/>
    <x v="4"/>
    <x v="8"/>
    <s v="Miami"/>
    <x v="2"/>
    <n v="0.35000000000000003"/>
    <n v="8000"/>
    <n v="2800.0000000000005"/>
    <n v="700.00000000000011"/>
    <n v="0.25"/>
  </r>
  <r>
    <x v="0"/>
    <n v="1185732"/>
    <x v="79"/>
    <x v="4"/>
    <x v="8"/>
    <s v="Miami"/>
    <x v="3"/>
    <n v="0.39999999999999997"/>
    <n v="6750"/>
    <n v="2700"/>
    <n v="810"/>
    <n v="0.3"/>
  </r>
  <r>
    <x v="0"/>
    <n v="1185732"/>
    <x v="79"/>
    <x v="4"/>
    <x v="8"/>
    <s v="Miami"/>
    <x v="4"/>
    <n v="0.55000000000000004"/>
    <n v="7500"/>
    <n v="4125"/>
    <n v="1443.75"/>
    <n v="0.35"/>
  </r>
  <r>
    <x v="0"/>
    <n v="1185732"/>
    <x v="79"/>
    <x v="4"/>
    <x v="8"/>
    <s v="Miami"/>
    <x v="5"/>
    <n v="0.45"/>
    <n v="8500"/>
    <n v="3825"/>
    <n v="1912.5"/>
    <n v="0.5"/>
  </r>
  <r>
    <x v="0"/>
    <n v="1185732"/>
    <x v="80"/>
    <x v="4"/>
    <x v="8"/>
    <s v="Miami"/>
    <x v="0"/>
    <n v="0.45"/>
    <n v="10700"/>
    <n v="4815"/>
    <n v="2166.75"/>
    <n v="0.45"/>
  </r>
  <r>
    <x v="0"/>
    <n v="1185732"/>
    <x v="80"/>
    <x v="4"/>
    <x v="8"/>
    <s v="Miami"/>
    <x v="1"/>
    <n v="0.45"/>
    <n v="7500"/>
    <n v="3375"/>
    <n v="1181.25"/>
    <n v="0.35"/>
  </r>
  <r>
    <x v="0"/>
    <n v="1185732"/>
    <x v="80"/>
    <x v="4"/>
    <x v="8"/>
    <s v="Miami"/>
    <x v="2"/>
    <n v="0.35000000000000003"/>
    <n v="7750"/>
    <n v="2712.5000000000005"/>
    <n v="678.12500000000011"/>
    <n v="0.25"/>
  </r>
  <r>
    <x v="0"/>
    <n v="1185732"/>
    <x v="80"/>
    <x v="4"/>
    <x v="8"/>
    <s v="Miami"/>
    <x v="3"/>
    <n v="0.39999999999999997"/>
    <n v="6250"/>
    <n v="2500"/>
    <n v="750"/>
    <n v="0.3"/>
  </r>
  <r>
    <x v="0"/>
    <n v="1185732"/>
    <x v="80"/>
    <x v="4"/>
    <x v="8"/>
    <s v="Miami"/>
    <x v="4"/>
    <n v="0.55000000000000004"/>
    <n v="6750"/>
    <n v="3712.5000000000005"/>
    <n v="1299.375"/>
    <n v="0.35"/>
  </r>
  <r>
    <x v="0"/>
    <n v="1185732"/>
    <x v="80"/>
    <x v="4"/>
    <x v="8"/>
    <s v="Miami"/>
    <x v="5"/>
    <n v="0.45"/>
    <n v="7750"/>
    <n v="3487.5"/>
    <n v="1743.75"/>
    <n v="0.5"/>
  </r>
  <r>
    <x v="0"/>
    <n v="1185732"/>
    <x v="81"/>
    <x v="4"/>
    <x v="8"/>
    <s v="Miami"/>
    <x v="0"/>
    <n v="0.45"/>
    <n v="10250"/>
    <n v="4612.5"/>
    <n v="2075.625"/>
    <n v="0.45"/>
  </r>
  <r>
    <x v="0"/>
    <n v="1185732"/>
    <x v="81"/>
    <x v="4"/>
    <x v="8"/>
    <s v="Miami"/>
    <x v="1"/>
    <n v="0.45"/>
    <n v="7250"/>
    <n v="3262.5"/>
    <n v="1141.875"/>
    <n v="0.35"/>
  </r>
  <r>
    <x v="0"/>
    <n v="1185732"/>
    <x v="81"/>
    <x v="4"/>
    <x v="8"/>
    <s v="Miami"/>
    <x v="2"/>
    <n v="0.35000000000000003"/>
    <n v="7250"/>
    <n v="2537.5000000000005"/>
    <n v="634.37500000000011"/>
    <n v="0.25"/>
  </r>
  <r>
    <x v="0"/>
    <n v="1185732"/>
    <x v="81"/>
    <x v="4"/>
    <x v="8"/>
    <s v="Miami"/>
    <x v="3"/>
    <n v="0.39999999999999997"/>
    <n v="6500"/>
    <n v="2600"/>
    <n v="780"/>
    <n v="0.3"/>
  </r>
  <r>
    <x v="0"/>
    <n v="1185732"/>
    <x v="81"/>
    <x v="4"/>
    <x v="8"/>
    <s v="Miami"/>
    <x v="4"/>
    <n v="0.55000000000000004"/>
    <n v="6750"/>
    <n v="3712.5000000000005"/>
    <n v="1299.375"/>
    <n v="0.35"/>
  </r>
  <r>
    <x v="0"/>
    <n v="1185732"/>
    <x v="81"/>
    <x v="4"/>
    <x v="8"/>
    <s v="Miami"/>
    <x v="5"/>
    <n v="0.45"/>
    <n v="8000"/>
    <n v="3600"/>
    <n v="1800"/>
    <n v="0.5"/>
  </r>
  <r>
    <x v="0"/>
    <n v="1185732"/>
    <x v="82"/>
    <x v="4"/>
    <x v="8"/>
    <s v="Miami"/>
    <x v="0"/>
    <n v="0.55000000000000004"/>
    <n v="10700"/>
    <n v="5885.0000000000009"/>
    <n v="2648.2500000000005"/>
    <n v="0.45"/>
  </r>
  <r>
    <x v="0"/>
    <n v="1185732"/>
    <x v="82"/>
    <x v="4"/>
    <x v="8"/>
    <s v="Miami"/>
    <x v="1"/>
    <n v="0.55000000000000004"/>
    <n v="7750"/>
    <n v="4262.5"/>
    <n v="1491.875"/>
    <n v="0.35"/>
  </r>
  <r>
    <x v="0"/>
    <n v="1185732"/>
    <x v="82"/>
    <x v="4"/>
    <x v="8"/>
    <s v="Miami"/>
    <x v="2"/>
    <n v="0.5"/>
    <n v="7500"/>
    <n v="3750"/>
    <n v="937.5"/>
    <n v="0.25"/>
  </r>
  <r>
    <x v="0"/>
    <n v="1185732"/>
    <x v="82"/>
    <x v="4"/>
    <x v="8"/>
    <s v="Miami"/>
    <x v="3"/>
    <n v="0.5"/>
    <n v="7000"/>
    <n v="3500"/>
    <n v="1050"/>
    <n v="0.3"/>
  </r>
  <r>
    <x v="0"/>
    <n v="1185732"/>
    <x v="82"/>
    <x v="4"/>
    <x v="8"/>
    <s v="Miami"/>
    <x v="4"/>
    <n v="0.6"/>
    <n v="7250"/>
    <n v="4350"/>
    <n v="1522.5"/>
    <n v="0.35"/>
  </r>
  <r>
    <x v="0"/>
    <n v="1185732"/>
    <x v="82"/>
    <x v="4"/>
    <x v="8"/>
    <s v="Miami"/>
    <x v="5"/>
    <n v="0.65"/>
    <n v="8250"/>
    <n v="5362.5"/>
    <n v="2681.25"/>
    <n v="0.5"/>
  </r>
  <r>
    <x v="0"/>
    <n v="1185732"/>
    <x v="83"/>
    <x v="4"/>
    <x v="8"/>
    <s v="Miami"/>
    <x v="0"/>
    <n v="0.6"/>
    <n v="10750"/>
    <n v="6450"/>
    <n v="2902.5"/>
    <n v="0.45"/>
  </r>
  <r>
    <x v="0"/>
    <n v="1185732"/>
    <x v="83"/>
    <x v="4"/>
    <x v="8"/>
    <s v="Miami"/>
    <x v="1"/>
    <n v="0.55000000000000004"/>
    <n v="8250"/>
    <n v="4537.5"/>
    <n v="1588.125"/>
    <n v="0.35"/>
  </r>
  <r>
    <x v="0"/>
    <n v="1185732"/>
    <x v="83"/>
    <x v="4"/>
    <x v="8"/>
    <s v="Miami"/>
    <x v="2"/>
    <n v="0.5"/>
    <n v="8000"/>
    <n v="4000"/>
    <n v="1000"/>
    <n v="0.25"/>
  </r>
  <r>
    <x v="0"/>
    <n v="1185732"/>
    <x v="83"/>
    <x v="4"/>
    <x v="8"/>
    <s v="Miami"/>
    <x v="3"/>
    <n v="0.5"/>
    <n v="7750"/>
    <n v="3875"/>
    <n v="1162.5"/>
    <n v="0.3"/>
  </r>
  <r>
    <x v="0"/>
    <n v="1185732"/>
    <x v="83"/>
    <x v="4"/>
    <x v="8"/>
    <s v="Miami"/>
    <x v="4"/>
    <n v="0.65"/>
    <n v="7750"/>
    <n v="5037.5"/>
    <n v="1763.125"/>
    <n v="0.35"/>
  </r>
  <r>
    <x v="0"/>
    <n v="1185732"/>
    <x v="83"/>
    <x v="4"/>
    <x v="8"/>
    <s v="Miami"/>
    <x v="5"/>
    <n v="0.70000000000000007"/>
    <n v="9250"/>
    <n v="6475.0000000000009"/>
    <n v="3237.5000000000005"/>
    <n v="0.5"/>
  </r>
  <r>
    <x v="0"/>
    <n v="1185732"/>
    <x v="84"/>
    <x v="4"/>
    <x v="8"/>
    <s v="Miami"/>
    <x v="0"/>
    <n v="0.65"/>
    <n v="11500"/>
    <n v="7475"/>
    <n v="3363.75"/>
    <n v="0.45"/>
  </r>
  <r>
    <x v="0"/>
    <n v="1185732"/>
    <x v="84"/>
    <x v="4"/>
    <x v="8"/>
    <s v="Miami"/>
    <x v="1"/>
    <n v="0.60000000000000009"/>
    <n v="9000"/>
    <n v="5400.0000000000009"/>
    <n v="1890.0000000000002"/>
    <n v="0.35"/>
  </r>
  <r>
    <x v="0"/>
    <n v="1185732"/>
    <x v="84"/>
    <x v="4"/>
    <x v="8"/>
    <s v="Miami"/>
    <x v="2"/>
    <n v="0.55000000000000004"/>
    <n v="8250"/>
    <n v="4537.5"/>
    <n v="1134.375"/>
    <n v="0.25"/>
  </r>
  <r>
    <x v="0"/>
    <n v="1185732"/>
    <x v="84"/>
    <x v="4"/>
    <x v="8"/>
    <s v="Miami"/>
    <x v="3"/>
    <n v="0.55000000000000004"/>
    <n v="7750"/>
    <n v="4262.5"/>
    <n v="1278.75"/>
    <n v="0.3"/>
  </r>
  <r>
    <x v="0"/>
    <n v="1185732"/>
    <x v="84"/>
    <x v="4"/>
    <x v="8"/>
    <s v="Miami"/>
    <x v="4"/>
    <n v="0.65"/>
    <n v="8000"/>
    <n v="5200"/>
    <n v="1819.9999999999998"/>
    <n v="0.35"/>
  </r>
  <r>
    <x v="0"/>
    <n v="1185732"/>
    <x v="84"/>
    <x v="4"/>
    <x v="8"/>
    <s v="Miami"/>
    <x v="5"/>
    <n v="0.70000000000000007"/>
    <n v="9750"/>
    <n v="6825.0000000000009"/>
    <n v="3412.5000000000005"/>
    <n v="0.5"/>
  </r>
  <r>
    <x v="0"/>
    <n v="1185732"/>
    <x v="85"/>
    <x v="4"/>
    <x v="8"/>
    <s v="Miami"/>
    <x v="0"/>
    <n v="0.65"/>
    <n v="11250"/>
    <n v="7312.5"/>
    <n v="3290.625"/>
    <n v="0.45"/>
  </r>
  <r>
    <x v="0"/>
    <n v="1185732"/>
    <x v="85"/>
    <x v="4"/>
    <x v="8"/>
    <s v="Miami"/>
    <x v="1"/>
    <n v="0.60000000000000009"/>
    <n v="9000"/>
    <n v="5400.0000000000009"/>
    <n v="1890.0000000000002"/>
    <n v="0.35"/>
  </r>
  <r>
    <x v="0"/>
    <n v="1185732"/>
    <x v="85"/>
    <x v="4"/>
    <x v="8"/>
    <s v="Miami"/>
    <x v="2"/>
    <n v="0.55000000000000004"/>
    <n v="8250"/>
    <n v="4537.5"/>
    <n v="1134.375"/>
    <n v="0.25"/>
  </r>
  <r>
    <x v="0"/>
    <n v="1185732"/>
    <x v="85"/>
    <x v="4"/>
    <x v="8"/>
    <s v="Miami"/>
    <x v="3"/>
    <n v="0.45"/>
    <n v="7750"/>
    <n v="3487.5"/>
    <n v="1046.25"/>
    <n v="0.3"/>
  </r>
  <r>
    <x v="0"/>
    <n v="1185732"/>
    <x v="85"/>
    <x v="4"/>
    <x v="8"/>
    <s v="Miami"/>
    <x v="4"/>
    <n v="0.55000000000000004"/>
    <n v="7500"/>
    <n v="4125"/>
    <n v="1443.75"/>
    <n v="0.35"/>
  </r>
  <r>
    <x v="0"/>
    <n v="1185732"/>
    <x v="85"/>
    <x v="4"/>
    <x v="8"/>
    <s v="Miami"/>
    <x v="5"/>
    <n v="0.60000000000000009"/>
    <n v="9250"/>
    <n v="5550.0000000000009"/>
    <n v="2775.0000000000005"/>
    <n v="0.5"/>
  </r>
  <r>
    <x v="0"/>
    <n v="1185732"/>
    <x v="86"/>
    <x v="4"/>
    <x v="8"/>
    <s v="Miami"/>
    <x v="0"/>
    <n v="0.55000000000000004"/>
    <n v="10500"/>
    <n v="5775.0000000000009"/>
    <n v="2598.7500000000005"/>
    <n v="0.45"/>
  </r>
  <r>
    <x v="0"/>
    <n v="1185732"/>
    <x v="86"/>
    <x v="4"/>
    <x v="8"/>
    <s v="Miami"/>
    <x v="1"/>
    <n v="0.50000000000000011"/>
    <n v="8500"/>
    <n v="4250.0000000000009"/>
    <n v="1487.5000000000002"/>
    <n v="0.35"/>
  </r>
  <r>
    <x v="0"/>
    <n v="1185732"/>
    <x v="86"/>
    <x v="4"/>
    <x v="8"/>
    <s v="Miami"/>
    <x v="2"/>
    <n v="0.45"/>
    <n v="7500"/>
    <n v="3375"/>
    <n v="843.75"/>
    <n v="0.25"/>
  </r>
  <r>
    <x v="0"/>
    <n v="1185732"/>
    <x v="86"/>
    <x v="4"/>
    <x v="8"/>
    <s v="Miami"/>
    <x v="3"/>
    <n v="0.45"/>
    <n v="7250"/>
    <n v="3262.5"/>
    <n v="978.75"/>
    <n v="0.3"/>
  </r>
  <r>
    <x v="0"/>
    <n v="1185732"/>
    <x v="86"/>
    <x v="4"/>
    <x v="8"/>
    <s v="Miami"/>
    <x v="4"/>
    <n v="0.55000000000000004"/>
    <n v="7250"/>
    <n v="3987.5000000000005"/>
    <n v="1395.625"/>
    <n v="0.35"/>
  </r>
  <r>
    <x v="0"/>
    <n v="1185732"/>
    <x v="86"/>
    <x v="4"/>
    <x v="8"/>
    <s v="Miami"/>
    <x v="5"/>
    <n v="0.60000000000000009"/>
    <n v="8250"/>
    <n v="4950.0000000000009"/>
    <n v="2475.0000000000005"/>
    <n v="0.5"/>
  </r>
  <r>
    <x v="0"/>
    <n v="1185732"/>
    <x v="87"/>
    <x v="4"/>
    <x v="8"/>
    <s v="Miami"/>
    <x v="0"/>
    <n v="0.60000000000000009"/>
    <n v="10000"/>
    <n v="6000.0000000000009"/>
    <n v="2700.0000000000005"/>
    <n v="0.45"/>
  </r>
  <r>
    <x v="0"/>
    <n v="1185732"/>
    <x v="87"/>
    <x v="4"/>
    <x v="8"/>
    <s v="Miami"/>
    <x v="1"/>
    <n v="0.50000000000000011"/>
    <n v="8250"/>
    <n v="4125.0000000000009"/>
    <n v="1443.7500000000002"/>
    <n v="0.35"/>
  </r>
  <r>
    <x v="0"/>
    <n v="1185732"/>
    <x v="87"/>
    <x v="4"/>
    <x v="8"/>
    <s v="Miami"/>
    <x v="2"/>
    <n v="0.50000000000000011"/>
    <n v="7250"/>
    <n v="3625.0000000000009"/>
    <n v="906.25000000000023"/>
    <n v="0.25"/>
  </r>
  <r>
    <x v="0"/>
    <n v="1185732"/>
    <x v="87"/>
    <x v="4"/>
    <x v="8"/>
    <s v="Miami"/>
    <x v="3"/>
    <n v="0.50000000000000011"/>
    <n v="7000"/>
    <n v="3500.0000000000009"/>
    <n v="1050.0000000000002"/>
    <n v="0.3"/>
  </r>
  <r>
    <x v="0"/>
    <n v="1185732"/>
    <x v="87"/>
    <x v="4"/>
    <x v="8"/>
    <s v="Miami"/>
    <x v="4"/>
    <n v="0.60000000000000009"/>
    <n v="7000"/>
    <n v="4200.0000000000009"/>
    <n v="1470.0000000000002"/>
    <n v="0.35"/>
  </r>
  <r>
    <x v="0"/>
    <n v="1185732"/>
    <x v="87"/>
    <x v="4"/>
    <x v="8"/>
    <s v="Miami"/>
    <x v="5"/>
    <n v="0.65"/>
    <n v="8250"/>
    <n v="5362.5"/>
    <n v="2681.25"/>
    <n v="0.5"/>
  </r>
  <r>
    <x v="0"/>
    <n v="1185732"/>
    <x v="88"/>
    <x v="4"/>
    <x v="8"/>
    <s v="Miami"/>
    <x v="0"/>
    <n v="0.60000000000000009"/>
    <n v="9750"/>
    <n v="5850.0000000000009"/>
    <n v="2632.5000000000005"/>
    <n v="0.45"/>
  </r>
  <r>
    <x v="0"/>
    <n v="1185732"/>
    <x v="88"/>
    <x v="4"/>
    <x v="8"/>
    <s v="Miami"/>
    <x v="1"/>
    <n v="0.50000000000000011"/>
    <n v="8000"/>
    <n v="4000.0000000000009"/>
    <n v="1400.0000000000002"/>
    <n v="0.35"/>
  </r>
  <r>
    <x v="0"/>
    <n v="1185732"/>
    <x v="88"/>
    <x v="4"/>
    <x v="8"/>
    <s v="Miami"/>
    <x v="2"/>
    <n v="0.50000000000000011"/>
    <n v="7450"/>
    <n v="3725.0000000000009"/>
    <n v="931.25000000000023"/>
    <n v="0.25"/>
  </r>
  <r>
    <x v="0"/>
    <n v="1185732"/>
    <x v="88"/>
    <x v="4"/>
    <x v="8"/>
    <s v="Miami"/>
    <x v="3"/>
    <n v="0.50000000000000011"/>
    <n v="7750"/>
    <n v="3875.0000000000009"/>
    <n v="1162.5000000000002"/>
    <n v="0.3"/>
  </r>
  <r>
    <x v="0"/>
    <n v="1185732"/>
    <x v="88"/>
    <x v="4"/>
    <x v="8"/>
    <s v="Miami"/>
    <x v="4"/>
    <n v="0.65"/>
    <n v="7500"/>
    <n v="4875"/>
    <n v="1706.25"/>
    <n v="0.35"/>
  </r>
  <r>
    <x v="0"/>
    <n v="1185732"/>
    <x v="88"/>
    <x v="4"/>
    <x v="8"/>
    <s v="Miami"/>
    <x v="5"/>
    <n v="0.7"/>
    <n v="8500"/>
    <n v="5950"/>
    <n v="2975"/>
    <n v="0.5"/>
  </r>
  <r>
    <x v="0"/>
    <n v="1185732"/>
    <x v="89"/>
    <x v="4"/>
    <x v="8"/>
    <s v="Miami"/>
    <x v="0"/>
    <n v="0.65"/>
    <n v="10750"/>
    <n v="6987.5"/>
    <n v="3144.375"/>
    <n v="0.45"/>
  </r>
  <r>
    <x v="0"/>
    <n v="1185732"/>
    <x v="89"/>
    <x v="4"/>
    <x v="8"/>
    <s v="Miami"/>
    <x v="1"/>
    <n v="0.55000000000000004"/>
    <n v="8750"/>
    <n v="4812.5"/>
    <n v="1684.375"/>
    <n v="0.35"/>
  </r>
  <r>
    <x v="0"/>
    <n v="1185732"/>
    <x v="89"/>
    <x v="4"/>
    <x v="8"/>
    <s v="Miami"/>
    <x v="2"/>
    <n v="0.55000000000000004"/>
    <n v="8250"/>
    <n v="4537.5"/>
    <n v="1134.375"/>
    <n v="0.25"/>
  </r>
  <r>
    <x v="0"/>
    <n v="1185732"/>
    <x v="89"/>
    <x v="4"/>
    <x v="8"/>
    <s v="Miami"/>
    <x v="3"/>
    <n v="0.55000000000000004"/>
    <n v="7750"/>
    <n v="4262.5"/>
    <n v="1278.75"/>
    <n v="0.3"/>
  </r>
  <r>
    <x v="0"/>
    <n v="1185732"/>
    <x v="89"/>
    <x v="4"/>
    <x v="8"/>
    <s v="Miami"/>
    <x v="4"/>
    <n v="0.65"/>
    <n v="7750"/>
    <n v="5037.5"/>
    <n v="1763.125"/>
    <n v="0.35"/>
  </r>
  <r>
    <x v="0"/>
    <n v="1185732"/>
    <x v="89"/>
    <x v="4"/>
    <x v="8"/>
    <s v="Miami"/>
    <x v="5"/>
    <n v="0.7"/>
    <n v="8750"/>
    <n v="6125"/>
    <n v="3062.5"/>
    <n v="0.5"/>
  </r>
  <r>
    <x v="0"/>
    <n v="1185732"/>
    <x v="90"/>
    <x v="3"/>
    <x v="9"/>
    <s v="Minneapolis"/>
    <x v="0"/>
    <n v="0.35"/>
    <n v="4500"/>
    <n v="1575"/>
    <n v="551.25"/>
    <n v="0.35000000000000003"/>
  </r>
  <r>
    <x v="0"/>
    <n v="1185732"/>
    <x v="90"/>
    <x v="3"/>
    <x v="9"/>
    <s v="Minneapolis"/>
    <x v="1"/>
    <n v="0.35"/>
    <n v="2500"/>
    <n v="875"/>
    <n v="262.5"/>
    <n v="0.3"/>
  </r>
  <r>
    <x v="0"/>
    <n v="1185732"/>
    <x v="90"/>
    <x v="3"/>
    <x v="9"/>
    <s v="Minneapolis"/>
    <x v="2"/>
    <n v="0.25"/>
    <n v="2500"/>
    <n v="625"/>
    <n v="187.5"/>
    <n v="0.3"/>
  </r>
  <r>
    <x v="0"/>
    <n v="1185732"/>
    <x v="90"/>
    <x v="3"/>
    <x v="9"/>
    <s v="Minneapolis"/>
    <x v="3"/>
    <n v="0.30000000000000004"/>
    <n v="1000"/>
    <n v="300.00000000000006"/>
    <n v="105.00000000000003"/>
    <n v="0.35000000000000003"/>
  </r>
  <r>
    <x v="0"/>
    <n v="1185732"/>
    <x v="90"/>
    <x v="3"/>
    <x v="9"/>
    <s v="Minneapolis"/>
    <x v="4"/>
    <n v="0.44999999999999996"/>
    <n v="1500"/>
    <n v="674.99999999999989"/>
    <n v="202.49999999999997"/>
    <n v="0.3"/>
  </r>
  <r>
    <x v="0"/>
    <n v="1185732"/>
    <x v="90"/>
    <x v="3"/>
    <x v="9"/>
    <s v="Minneapolis"/>
    <x v="5"/>
    <n v="0.35"/>
    <n v="2500"/>
    <n v="875"/>
    <n v="393.75"/>
    <n v="0.45"/>
  </r>
  <r>
    <x v="0"/>
    <n v="1185732"/>
    <x v="91"/>
    <x v="3"/>
    <x v="9"/>
    <s v="Minneapolis"/>
    <x v="0"/>
    <n v="0.35"/>
    <n v="5000"/>
    <n v="1750"/>
    <n v="612.50000000000011"/>
    <n v="0.35000000000000003"/>
  </r>
  <r>
    <x v="0"/>
    <n v="1185732"/>
    <x v="91"/>
    <x v="3"/>
    <x v="9"/>
    <s v="Minneapolis"/>
    <x v="1"/>
    <n v="0.35"/>
    <n v="1500"/>
    <n v="525"/>
    <n v="157.5"/>
    <n v="0.3"/>
  </r>
  <r>
    <x v="0"/>
    <n v="1185732"/>
    <x v="91"/>
    <x v="3"/>
    <x v="9"/>
    <s v="Minneapolis"/>
    <x v="2"/>
    <n v="0.25"/>
    <n v="2000"/>
    <n v="500"/>
    <n v="150"/>
    <n v="0.3"/>
  </r>
  <r>
    <x v="0"/>
    <n v="1185732"/>
    <x v="91"/>
    <x v="3"/>
    <x v="9"/>
    <s v="Minneapolis"/>
    <x v="3"/>
    <n v="0.30000000000000004"/>
    <n v="750"/>
    <n v="225.00000000000003"/>
    <n v="78.750000000000014"/>
    <n v="0.35000000000000003"/>
  </r>
  <r>
    <x v="0"/>
    <n v="1185732"/>
    <x v="91"/>
    <x v="3"/>
    <x v="9"/>
    <s v="Minneapolis"/>
    <x v="4"/>
    <n v="0.44999999999999996"/>
    <n v="1500"/>
    <n v="674.99999999999989"/>
    <n v="202.49999999999997"/>
    <n v="0.3"/>
  </r>
  <r>
    <x v="0"/>
    <n v="1185732"/>
    <x v="91"/>
    <x v="3"/>
    <x v="9"/>
    <s v="Minneapolis"/>
    <x v="5"/>
    <n v="0.35"/>
    <n v="2250"/>
    <n v="787.5"/>
    <n v="354.375"/>
    <n v="0.45"/>
  </r>
  <r>
    <x v="0"/>
    <n v="1185732"/>
    <x v="92"/>
    <x v="3"/>
    <x v="9"/>
    <s v="Minneapolis"/>
    <x v="0"/>
    <n v="0.4"/>
    <n v="4450"/>
    <n v="1780"/>
    <n v="623.00000000000011"/>
    <n v="0.35000000000000003"/>
  </r>
  <r>
    <x v="0"/>
    <n v="1185732"/>
    <x v="92"/>
    <x v="3"/>
    <x v="9"/>
    <s v="Minneapolis"/>
    <x v="1"/>
    <n v="0.4"/>
    <n v="1250"/>
    <n v="500"/>
    <n v="150"/>
    <n v="0.3"/>
  </r>
  <r>
    <x v="0"/>
    <n v="1185732"/>
    <x v="92"/>
    <x v="3"/>
    <x v="9"/>
    <s v="Minneapolis"/>
    <x v="2"/>
    <n v="0.30000000000000004"/>
    <n v="1750"/>
    <n v="525.00000000000011"/>
    <n v="157.50000000000003"/>
    <n v="0.3"/>
  </r>
  <r>
    <x v="0"/>
    <n v="1185732"/>
    <x v="92"/>
    <x v="3"/>
    <x v="9"/>
    <s v="Minneapolis"/>
    <x v="3"/>
    <n v="0.35"/>
    <n v="250"/>
    <n v="87.5"/>
    <n v="30.625000000000004"/>
    <n v="0.35000000000000003"/>
  </r>
  <r>
    <x v="0"/>
    <n v="1185732"/>
    <x v="92"/>
    <x v="3"/>
    <x v="9"/>
    <s v="Minneapolis"/>
    <x v="4"/>
    <n v="0.5"/>
    <n v="750"/>
    <n v="375"/>
    <n v="112.5"/>
    <n v="0.3"/>
  </r>
  <r>
    <x v="0"/>
    <n v="1185732"/>
    <x v="92"/>
    <x v="3"/>
    <x v="9"/>
    <s v="Minneapolis"/>
    <x v="5"/>
    <n v="0.4"/>
    <n v="1750"/>
    <n v="700"/>
    <n v="315"/>
    <n v="0.45"/>
  </r>
  <r>
    <x v="0"/>
    <n v="1185732"/>
    <x v="93"/>
    <x v="3"/>
    <x v="9"/>
    <s v="Minneapolis"/>
    <x v="0"/>
    <n v="0.4"/>
    <n v="4000"/>
    <n v="1600"/>
    <n v="560"/>
    <n v="0.35000000000000003"/>
  </r>
  <r>
    <x v="0"/>
    <n v="1185732"/>
    <x v="93"/>
    <x v="3"/>
    <x v="9"/>
    <s v="Minneapolis"/>
    <x v="1"/>
    <n v="0.4"/>
    <n v="1000"/>
    <n v="400"/>
    <n v="120"/>
    <n v="0.3"/>
  </r>
  <r>
    <x v="0"/>
    <n v="1185732"/>
    <x v="93"/>
    <x v="3"/>
    <x v="9"/>
    <s v="Minneapolis"/>
    <x v="2"/>
    <n v="0.30000000000000004"/>
    <n v="1000"/>
    <n v="300.00000000000006"/>
    <n v="90.000000000000014"/>
    <n v="0.3"/>
  </r>
  <r>
    <x v="0"/>
    <n v="1185732"/>
    <x v="93"/>
    <x v="3"/>
    <x v="9"/>
    <s v="Minneapolis"/>
    <x v="3"/>
    <n v="0.35"/>
    <n v="250"/>
    <n v="87.5"/>
    <n v="30.625000000000004"/>
    <n v="0.35000000000000003"/>
  </r>
  <r>
    <x v="0"/>
    <n v="1185732"/>
    <x v="93"/>
    <x v="3"/>
    <x v="9"/>
    <s v="Minneapolis"/>
    <x v="4"/>
    <n v="0.5"/>
    <n v="500"/>
    <n v="250"/>
    <n v="75"/>
    <n v="0.3"/>
  </r>
  <r>
    <x v="0"/>
    <n v="1185732"/>
    <x v="93"/>
    <x v="3"/>
    <x v="9"/>
    <s v="Minneapolis"/>
    <x v="5"/>
    <n v="0.4"/>
    <n v="1750"/>
    <n v="700"/>
    <n v="315"/>
    <n v="0.45"/>
  </r>
  <r>
    <x v="0"/>
    <n v="1185732"/>
    <x v="94"/>
    <x v="3"/>
    <x v="9"/>
    <s v="Minneapolis"/>
    <x v="0"/>
    <n v="0.5"/>
    <n v="4450"/>
    <n v="2225"/>
    <n v="778.75000000000011"/>
    <n v="0.35000000000000003"/>
  </r>
  <r>
    <x v="0"/>
    <n v="1185732"/>
    <x v="94"/>
    <x v="3"/>
    <x v="9"/>
    <s v="Minneapolis"/>
    <x v="1"/>
    <n v="0.45000000000000007"/>
    <n v="1500"/>
    <n v="675.00000000000011"/>
    <n v="202.50000000000003"/>
    <n v="0.3"/>
  </r>
  <r>
    <x v="0"/>
    <n v="1185732"/>
    <x v="94"/>
    <x v="3"/>
    <x v="9"/>
    <s v="Minneapolis"/>
    <x v="2"/>
    <n v="0.4"/>
    <n v="1250"/>
    <n v="500"/>
    <n v="150"/>
    <n v="0.3"/>
  </r>
  <r>
    <x v="0"/>
    <n v="1185732"/>
    <x v="94"/>
    <x v="3"/>
    <x v="9"/>
    <s v="Minneapolis"/>
    <x v="3"/>
    <n v="0.4"/>
    <n v="500"/>
    <n v="200"/>
    <n v="70"/>
    <n v="0.35000000000000003"/>
  </r>
  <r>
    <x v="0"/>
    <n v="1185732"/>
    <x v="94"/>
    <x v="3"/>
    <x v="9"/>
    <s v="Minneapolis"/>
    <x v="4"/>
    <n v="0.54999999999999993"/>
    <n v="750"/>
    <n v="412.49999999999994"/>
    <n v="123.74999999999997"/>
    <n v="0.3"/>
  </r>
  <r>
    <x v="0"/>
    <n v="1185732"/>
    <x v="94"/>
    <x v="3"/>
    <x v="9"/>
    <s v="Minneapolis"/>
    <x v="5"/>
    <n v="0.6"/>
    <n v="1750"/>
    <n v="1050"/>
    <n v="472.5"/>
    <n v="0.45"/>
  </r>
  <r>
    <x v="0"/>
    <n v="1185732"/>
    <x v="95"/>
    <x v="3"/>
    <x v="9"/>
    <s v="Minneapolis"/>
    <x v="0"/>
    <n v="0.45"/>
    <n v="4250"/>
    <n v="1912.5"/>
    <n v="669.37500000000011"/>
    <n v="0.35000000000000003"/>
  </r>
  <r>
    <x v="0"/>
    <n v="1185732"/>
    <x v="95"/>
    <x v="3"/>
    <x v="9"/>
    <s v="Minneapolis"/>
    <x v="1"/>
    <n v="0.40000000000000008"/>
    <n v="1750"/>
    <n v="700.00000000000011"/>
    <n v="210.00000000000003"/>
    <n v="0.3"/>
  </r>
  <r>
    <x v="0"/>
    <n v="1185732"/>
    <x v="95"/>
    <x v="3"/>
    <x v="9"/>
    <s v="Minneapolis"/>
    <x v="2"/>
    <n v="0.35000000000000003"/>
    <n v="1750"/>
    <n v="612.50000000000011"/>
    <n v="183.75000000000003"/>
    <n v="0.3"/>
  </r>
  <r>
    <x v="0"/>
    <n v="1185732"/>
    <x v="95"/>
    <x v="3"/>
    <x v="9"/>
    <s v="Minneapolis"/>
    <x v="3"/>
    <n v="0.35000000000000003"/>
    <n v="1500"/>
    <n v="525"/>
    <n v="183.75000000000003"/>
    <n v="0.35000000000000003"/>
  </r>
  <r>
    <x v="0"/>
    <n v="1185732"/>
    <x v="95"/>
    <x v="3"/>
    <x v="9"/>
    <s v="Minneapolis"/>
    <x v="4"/>
    <n v="0.5"/>
    <n v="1500"/>
    <n v="750"/>
    <n v="225"/>
    <n v="0.3"/>
  </r>
  <r>
    <x v="0"/>
    <n v="1185732"/>
    <x v="95"/>
    <x v="3"/>
    <x v="9"/>
    <s v="Minneapolis"/>
    <x v="5"/>
    <n v="0.55000000000000004"/>
    <n v="3250"/>
    <n v="1787.5000000000002"/>
    <n v="804.37500000000011"/>
    <n v="0.45"/>
  </r>
  <r>
    <x v="0"/>
    <n v="1185732"/>
    <x v="96"/>
    <x v="3"/>
    <x v="9"/>
    <s v="Minneapolis"/>
    <x v="0"/>
    <n v="0.5"/>
    <n v="5500"/>
    <n v="2750"/>
    <n v="962.50000000000011"/>
    <n v="0.35000000000000003"/>
  </r>
  <r>
    <x v="0"/>
    <n v="1185732"/>
    <x v="96"/>
    <x v="3"/>
    <x v="9"/>
    <s v="Minneapolis"/>
    <x v="1"/>
    <n v="0.45000000000000007"/>
    <n v="3000"/>
    <n v="1350.0000000000002"/>
    <n v="405.00000000000006"/>
    <n v="0.3"/>
  </r>
  <r>
    <x v="0"/>
    <n v="1185732"/>
    <x v="96"/>
    <x v="3"/>
    <x v="9"/>
    <s v="Minneapolis"/>
    <x v="2"/>
    <n v="0.4"/>
    <n v="2250"/>
    <n v="900"/>
    <n v="270"/>
    <n v="0.3"/>
  </r>
  <r>
    <x v="0"/>
    <n v="1185732"/>
    <x v="96"/>
    <x v="3"/>
    <x v="9"/>
    <s v="Minneapolis"/>
    <x v="3"/>
    <n v="0.4"/>
    <n v="1750"/>
    <n v="700"/>
    <n v="245.00000000000003"/>
    <n v="0.35000000000000003"/>
  </r>
  <r>
    <x v="0"/>
    <n v="1185732"/>
    <x v="96"/>
    <x v="3"/>
    <x v="9"/>
    <s v="Minneapolis"/>
    <x v="4"/>
    <n v="0.5"/>
    <n v="2000"/>
    <n v="1000"/>
    <n v="300"/>
    <n v="0.3"/>
  </r>
  <r>
    <x v="0"/>
    <n v="1185732"/>
    <x v="96"/>
    <x v="3"/>
    <x v="9"/>
    <s v="Minneapolis"/>
    <x v="5"/>
    <n v="0.55000000000000004"/>
    <n v="3750"/>
    <n v="2062.5"/>
    <n v="928.125"/>
    <n v="0.45"/>
  </r>
  <r>
    <x v="0"/>
    <n v="1185732"/>
    <x v="97"/>
    <x v="3"/>
    <x v="9"/>
    <s v="Minneapolis"/>
    <x v="0"/>
    <n v="0.5"/>
    <n v="5250"/>
    <n v="2625"/>
    <n v="918.75000000000011"/>
    <n v="0.35000000000000003"/>
  </r>
  <r>
    <x v="0"/>
    <n v="1185732"/>
    <x v="97"/>
    <x v="3"/>
    <x v="9"/>
    <s v="Minneapolis"/>
    <x v="1"/>
    <n v="0.45000000000000007"/>
    <n v="3000"/>
    <n v="1350.0000000000002"/>
    <n v="405.00000000000006"/>
    <n v="0.3"/>
  </r>
  <r>
    <x v="0"/>
    <n v="1185732"/>
    <x v="97"/>
    <x v="3"/>
    <x v="9"/>
    <s v="Minneapolis"/>
    <x v="2"/>
    <n v="0.4"/>
    <n v="2250"/>
    <n v="900"/>
    <n v="270"/>
    <n v="0.3"/>
  </r>
  <r>
    <x v="0"/>
    <n v="1185732"/>
    <x v="97"/>
    <x v="3"/>
    <x v="9"/>
    <s v="Minneapolis"/>
    <x v="3"/>
    <n v="0.35000000000000003"/>
    <n v="1750"/>
    <n v="612.50000000000011"/>
    <n v="214.37500000000006"/>
    <n v="0.35000000000000003"/>
  </r>
  <r>
    <x v="0"/>
    <n v="1185732"/>
    <x v="97"/>
    <x v="3"/>
    <x v="9"/>
    <s v="Minneapolis"/>
    <x v="4"/>
    <n v="0.45"/>
    <n v="1500"/>
    <n v="675"/>
    <n v="202.5"/>
    <n v="0.3"/>
  </r>
  <r>
    <x v="0"/>
    <n v="1185732"/>
    <x v="97"/>
    <x v="3"/>
    <x v="9"/>
    <s v="Minneapolis"/>
    <x v="5"/>
    <n v="0.5"/>
    <n v="3250"/>
    <n v="1625"/>
    <n v="731.25"/>
    <n v="0.45"/>
  </r>
  <r>
    <x v="0"/>
    <n v="1185732"/>
    <x v="98"/>
    <x v="3"/>
    <x v="9"/>
    <s v="Minneapolis"/>
    <x v="0"/>
    <n v="0.45"/>
    <n v="4500"/>
    <n v="2025"/>
    <n v="708.75000000000011"/>
    <n v="0.35000000000000003"/>
  </r>
  <r>
    <x v="0"/>
    <n v="1185732"/>
    <x v="98"/>
    <x v="3"/>
    <x v="9"/>
    <s v="Minneapolis"/>
    <x v="1"/>
    <n v="0.40000000000000008"/>
    <n v="2500"/>
    <n v="1000.0000000000002"/>
    <n v="300.00000000000006"/>
    <n v="0.3"/>
  </r>
  <r>
    <x v="0"/>
    <n v="1185732"/>
    <x v="98"/>
    <x v="3"/>
    <x v="9"/>
    <s v="Minneapolis"/>
    <x v="2"/>
    <n v="0.25"/>
    <n v="1500"/>
    <n v="375"/>
    <n v="112.5"/>
    <n v="0.3"/>
  </r>
  <r>
    <x v="0"/>
    <n v="1185732"/>
    <x v="98"/>
    <x v="3"/>
    <x v="9"/>
    <s v="Minneapolis"/>
    <x v="3"/>
    <n v="0.25"/>
    <n v="1250"/>
    <n v="312.5"/>
    <n v="109.37500000000001"/>
    <n v="0.35000000000000003"/>
  </r>
  <r>
    <x v="0"/>
    <n v="1185732"/>
    <x v="98"/>
    <x v="3"/>
    <x v="9"/>
    <s v="Minneapolis"/>
    <x v="4"/>
    <n v="0.35"/>
    <n v="1250"/>
    <n v="437.5"/>
    <n v="131.25"/>
    <n v="0.3"/>
  </r>
  <r>
    <x v="0"/>
    <n v="1185732"/>
    <x v="98"/>
    <x v="3"/>
    <x v="9"/>
    <s v="Minneapolis"/>
    <x v="5"/>
    <n v="0.4"/>
    <n v="2000"/>
    <n v="800"/>
    <n v="360"/>
    <n v="0.45"/>
  </r>
  <r>
    <x v="0"/>
    <n v="1185732"/>
    <x v="99"/>
    <x v="3"/>
    <x v="9"/>
    <s v="Minneapolis"/>
    <x v="0"/>
    <n v="0.44999999999999996"/>
    <n v="3750"/>
    <n v="1687.4999999999998"/>
    <n v="590.625"/>
    <n v="0.35000000000000003"/>
  </r>
  <r>
    <x v="0"/>
    <n v="1185732"/>
    <x v="99"/>
    <x v="3"/>
    <x v="9"/>
    <s v="Minneapolis"/>
    <x v="1"/>
    <n v="0.35"/>
    <n v="2000"/>
    <n v="700"/>
    <n v="210"/>
    <n v="0.3"/>
  </r>
  <r>
    <x v="0"/>
    <n v="1185732"/>
    <x v="99"/>
    <x v="3"/>
    <x v="9"/>
    <s v="Minneapolis"/>
    <x v="2"/>
    <n v="0.35"/>
    <n v="1000"/>
    <n v="350"/>
    <n v="105"/>
    <n v="0.3"/>
  </r>
  <r>
    <x v="0"/>
    <n v="1185732"/>
    <x v="99"/>
    <x v="3"/>
    <x v="9"/>
    <s v="Minneapolis"/>
    <x v="3"/>
    <n v="0.35"/>
    <n v="750"/>
    <n v="262.5"/>
    <n v="91.875000000000014"/>
    <n v="0.35000000000000003"/>
  </r>
  <r>
    <x v="0"/>
    <n v="1185732"/>
    <x v="99"/>
    <x v="3"/>
    <x v="9"/>
    <s v="Minneapolis"/>
    <x v="4"/>
    <n v="0.44999999999999996"/>
    <n v="750"/>
    <n v="337.49999999999994"/>
    <n v="101.24999999999999"/>
    <n v="0.3"/>
  </r>
  <r>
    <x v="0"/>
    <n v="1185732"/>
    <x v="99"/>
    <x v="3"/>
    <x v="9"/>
    <s v="Minneapolis"/>
    <x v="5"/>
    <n v="0.49999999999999989"/>
    <n v="2000"/>
    <n v="999.99999999999977"/>
    <n v="449.99999999999989"/>
    <n v="0.45"/>
  </r>
  <r>
    <x v="0"/>
    <n v="1185732"/>
    <x v="100"/>
    <x v="3"/>
    <x v="9"/>
    <s v="Minneapolis"/>
    <x v="0"/>
    <n v="0.5"/>
    <n v="3500"/>
    <n v="1750"/>
    <n v="612.50000000000011"/>
    <n v="0.35000000000000003"/>
  </r>
  <r>
    <x v="0"/>
    <n v="1185732"/>
    <x v="100"/>
    <x v="3"/>
    <x v="9"/>
    <s v="Minneapolis"/>
    <x v="1"/>
    <n v="0.4"/>
    <n v="2000"/>
    <n v="800"/>
    <n v="240"/>
    <n v="0.3"/>
  </r>
  <r>
    <x v="0"/>
    <n v="1185732"/>
    <x v="100"/>
    <x v="3"/>
    <x v="9"/>
    <s v="Minneapolis"/>
    <x v="2"/>
    <n v="0.4"/>
    <n v="1450"/>
    <n v="580"/>
    <n v="174"/>
    <n v="0.3"/>
  </r>
  <r>
    <x v="0"/>
    <n v="1185732"/>
    <x v="100"/>
    <x v="3"/>
    <x v="9"/>
    <s v="Minneapolis"/>
    <x v="3"/>
    <n v="0.4"/>
    <n v="1500"/>
    <n v="600"/>
    <n v="210.00000000000003"/>
    <n v="0.35000000000000003"/>
  </r>
  <r>
    <x v="0"/>
    <n v="1185732"/>
    <x v="100"/>
    <x v="3"/>
    <x v="9"/>
    <s v="Minneapolis"/>
    <x v="4"/>
    <n v="0.54999999999999993"/>
    <n v="1250"/>
    <n v="687.49999999999989"/>
    <n v="206.24999999999997"/>
    <n v="0.3"/>
  </r>
  <r>
    <x v="0"/>
    <n v="1185732"/>
    <x v="100"/>
    <x v="3"/>
    <x v="9"/>
    <s v="Minneapolis"/>
    <x v="5"/>
    <n v="0.59999999999999987"/>
    <n v="2250"/>
    <n v="1349.9999999999998"/>
    <n v="607.49999999999989"/>
    <n v="0.45"/>
  </r>
  <r>
    <x v="0"/>
    <n v="1185732"/>
    <x v="101"/>
    <x v="3"/>
    <x v="9"/>
    <s v="Minneapolis"/>
    <x v="0"/>
    <n v="0.54999999999999993"/>
    <n v="4750"/>
    <n v="2612.4999999999995"/>
    <n v="914.37499999999989"/>
    <n v="0.35000000000000003"/>
  </r>
  <r>
    <x v="0"/>
    <n v="1185732"/>
    <x v="101"/>
    <x v="3"/>
    <x v="9"/>
    <s v="Minneapolis"/>
    <x v="1"/>
    <n v="0.45"/>
    <n v="2750"/>
    <n v="1237.5"/>
    <n v="371.25"/>
    <n v="0.3"/>
  </r>
  <r>
    <x v="0"/>
    <n v="1185732"/>
    <x v="101"/>
    <x v="3"/>
    <x v="9"/>
    <s v="Minneapolis"/>
    <x v="2"/>
    <n v="0.45"/>
    <n v="2250"/>
    <n v="1012.5"/>
    <n v="303.75"/>
    <n v="0.3"/>
  </r>
  <r>
    <x v="0"/>
    <n v="1185732"/>
    <x v="101"/>
    <x v="3"/>
    <x v="9"/>
    <s v="Minneapolis"/>
    <x v="3"/>
    <n v="0.45"/>
    <n v="1750"/>
    <n v="787.5"/>
    <n v="275.625"/>
    <n v="0.35000000000000003"/>
  </r>
  <r>
    <x v="0"/>
    <n v="1185732"/>
    <x v="101"/>
    <x v="3"/>
    <x v="9"/>
    <s v="Minneapolis"/>
    <x v="4"/>
    <n v="0.54999999999999993"/>
    <n v="1750"/>
    <n v="962.49999999999989"/>
    <n v="288.74999999999994"/>
    <n v="0.3"/>
  </r>
  <r>
    <x v="0"/>
    <n v="1185732"/>
    <x v="101"/>
    <x v="3"/>
    <x v="9"/>
    <s v="Minneapolis"/>
    <x v="5"/>
    <n v="0.59999999999999987"/>
    <n v="2750"/>
    <n v="1649.9999999999995"/>
    <n v="742.49999999999977"/>
    <n v="0.45"/>
  </r>
  <r>
    <x v="3"/>
    <n v="1189833"/>
    <x v="102"/>
    <x v="3"/>
    <x v="10"/>
    <s v="Billings"/>
    <x v="0"/>
    <n v="0.35"/>
    <n v="4750"/>
    <n v="1662.5"/>
    <n v="748.125"/>
    <n v="0.45"/>
  </r>
  <r>
    <x v="3"/>
    <n v="1189833"/>
    <x v="102"/>
    <x v="3"/>
    <x v="10"/>
    <s v="Billings"/>
    <x v="1"/>
    <n v="0.45"/>
    <n v="4750"/>
    <n v="2137.5"/>
    <n v="641.25"/>
    <n v="0.3"/>
  </r>
  <r>
    <x v="3"/>
    <n v="1189833"/>
    <x v="102"/>
    <x v="3"/>
    <x v="10"/>
    <s v="Billings"/>
    <x v="2"/>
    <n v="0.45"/>
    <n v="4750"/>
    <n v="2137.5"/>
    <n v="961.875"/>
    <n v="0.45"/>
  </r>
  <r>
    <x v="3"/>
    <n v="1189833"/>
    <x v="102"/>
    <x v="3"/>
    <x v="10"/>
    <s v="Billings"/>
    <x v="3"/>
    <n v="0.45"/>
    <n v="3250"/>
    <n v="1462.5"/>
    <n v="585"/>
    <n v="0.39999999999999997"/>
  </r>
  <r>
    <x v="3"/>
    <n v="1189833"/>
    <x v="102"/>
    <x v="3"/>
    <x v="10"/>
    <s v="Billings"/>
    <x v="4"/>
    <n v="0.5"/>
    <n v="2750"/>
    <n v="1375"/>
    <n v="825.00000000000011"/>
    <n v="0.60000000000000009"/>
  </r>
  <r>
    <x v="3"/>
    <n v="1189833"/>
    <x v="102"/>
    <x v="3"/>
    <x v="10"/>
    <s v="Billings"/>
    <x v="5"/>
    <n v="0.45"/>
    <n v="4750"/>
    <n v="2137.5"/>
    <n v="534.375"/>
    <n v="0.25"/>
  </r>
  <r>
    <x v="3"/>
    <n v="1189833"/>
    <x v="103"/>
    <x v="3"/>
    <x v="10"/>
    <s v="Billings"/>
    <x v="0"/>
    <n v="0.35"/>
    <n v="5250"/>
    <n v="1837.4999999999998"/>
    <n v="826.87499999999989"/>
    <n v="0.45"/>
  </r>
  <r>
    <x v="3"/>
    <n v="1189833"/>
    <x v="103"/>
    <x v="3"/>
    <x v="10"/>
    <s v="Billings"/>
    <x v="1"/>
    <n v="0.45"/>
    <n v="4250"/>
    <n v="1912.5"/>
    <n v="573.75"/>
    <n v="0.3"/>
  </r>
  <r>
    <x v="3"/>
    <n v="1189833"/>
    <x v="103"/>
    <x v="3"/>
    <x v="10"/>
    <s v="Billings"/>
    <x v="2"/>
    <n v="0.45"/>
    <n v="4500"/>
    <n v="2025"/>
    <n v="911.25"/>
    <n v="0.45"/>
  </r>
  <r>
    <x v="3"/>
    <n v="1189833"/>
    <x v="103"/>
    <x v="3"/>
    <x v="10"/>
    <s v="Billings"/>
    <x v="3"/>
    <n v="0.45"/>
    <n v="3000"/>
    <n v="1350"/>
    <n v="540"/>
    <n v="0.39999999999999997"/>
  </r>
  <r>
    <x v="3"/>
    <n v="1189833"/>
    <x v="103"/>
    <x v="3"/>
    <x v="10"/>
    <s v="Billings"/>
    <x v="4"/>
    <n v="0.5"/>
    <n v="2250"/>
    <n v="1125"/>
    <n v="675.00000000000011"/>
    <n v="0.60000000000000009"/>
  </r>
  <r>
    <x v="3"/>
    <n v="1189833"/>
    <x v="103"/>
    <x v="3"/>
    <x v="10"/>
    <s v="Billings"/>
    <x v="5"/>
    <n v="0.45"/>
    <n v="4250"/>
    <n v="1912.5"/>
    <n v="478.125"/>
    <n v="0.25"/>
  </r>
  <r>
    <x v="3"/>
    <n v="1189833"/>
    <x v="104"/>
    <x v="3"/>
    <x v="10"/>
    <s v="Billings"/>
    <x v="0"/>
    <n v="0.35"/>
    <n v="5750"/>
    <n v="2012.4999999999998"/>
    <n v="905.62499999999989"/>
    <n v="0.45"/>
  </r>
  <r>
    <x v="3"/>
    <n v="1189833"/>
    <x v="104"/>
    <x v="3"/>
    <x v="10"/>
    <s v="Billings"/>
    <x v="1"/>
    <n v="0.45"/>
    <n v="4250"/>
    <n v="1912.5"/>
    <n v="573.75"/>
    <n v="0.3"/>
  </r>
  <r>
    <x v="3"/>
    <n v="1189833"/>
    <x v="104"/>
    <x v="3"/>
    <x v="10"/>
    <s v="Billings"/>
    <x v="2"/>
    <n v="0.45"/>
    <n v="4250"/>
    <n v="1912.5"/>
    <n v="860.625"/>
    <n v="0.45"/>
  </r>
  <r>
    <x v="3"/>
    <n v="1189833"/>
    <x v="104"/>
    <x v="3"/>
    <x v="10"/>
    <s v="Billings"/>
    <x v="3"/>
    <n v="0.45"/>
    <n v="3250"/>
    <n v="1462.5"/>
    <n v="585"/>
    <n v="0.39999999999999997"/>
  </r>
  <r>
    <x v="3"/>
    <n v="1189833"/>
    <x v="104"/>
    <x v="3"/>
    <x v="10"/>
    <s v="Billings"/>
    <x v="4"/>
    <n v="0.5"/>
    <n v="2000"/>
    <n v="1000"/>
    <n v="600.00000000000011"/>
    <n v="0.60000000000000009"/>
  </r>
  <r>
    <x v="3"/>
    <n v="1189833"/>
    <x v="104"/>
    <x v="3"/>
    <x v="10"/>
    <s v="Billings"/>
    <x v="5"/>
    <n v="0.45"/>
    <n v="4000"/>
    <n v="1800"/>
    <n v="450"/>
    <n v="0.25"/>
  </r>
  <r>
    <x v="3"/>
    <n v="1189833"/>
    <x v="105"/>
    <x v="3"/>
    <x v="10"/>
    <s v="Billings"/>
    <x v="0"/>
    <n v="0.45"/>
    <n v="5750"/>
    <n v="2587.5"/>
    <n v="1164.375"/>
    <n v="0.45"/>
  </r>
  <r>
    <x v="3"/>
    <n v="1189833"/>
    <x v="105"/>
    <x v="3"/>
    <x v="10"/>
    <s v="Billings"/>
    <x v="1"/>
    <n v="0.45"/>
    <n v="3750"/>
    <n v="1687.5"/>
    <n v="506.25"/>
    <n v="0.3"/>
  </r>
  <r>
    <x v="3"/>
    <n v="1189833"/>
    <x v="105"/>
    <x v="3"/>
    <x v="10"/>
    <s v="Billings"/>
    <x v="2"/>
    <n v="0.45"/>
    <n v="4000"/>
    <n v="1800"/>
    <n v="810"/>
    <n v="0.45"/>
  </r>
  <r>
    <x v="3"/>
    <n v="1189833"/>
    <x v="105"/>
    <x v="3"/>
    <x v="10"/>
    <s v="Billings"/>
    <x v="3"/>
    <n v="0.4"/>
    <n v="3000"/>
    <n v="1200"/>
    <n v="479.99999999999994"/>
    <n v="0.39999999999999997"/>
  </r>
  <r>
    <x v="3"/>
    <n v="1189833"/>
    <x v="105"/>
    <x v="3"/>
    <x v="10"/>
    <s v="Billings"/>
    <x v="4"/>
    <n v="0.45"/>
    <n v="2000"/>
    <n v="900"/>
    <n v="540.00000000000011"/>
    <n v="0.60000000000000009"/>
  </r>
  <r>
    <x v="3"/>
    <n v="1189833"/>
    <x v="105"/>
    <x v="3"/>
    <x v="10"/>
    <s v="Billings"/>
    <x v="5"/>
    <n v="0.6"/>
    <n v="3750"/>
    <n v="2250"/>
    <n v="562.5"/>
    <n v="0.25"/>
  </r>
  <r>
    <x v="3"/>
    <n v="1189833"/>
    <x v="106"/>
    <x v="3"/>
    <x v="10"/>
    <s v="Billings"/>
    <x v="0"/>
    <n v="0.4"/>
    <n v="5750"/>
    <n v="2300"/>
    <n v="1035"/>
    <n v="0.45"/>
  </r>
  <r>
    <x v="3"/>
    <n v="1189833"/>
    <x v="106"/>
    <x v="3"/>
    <x v="10"/>
    <s v="Billings"/>
    <x v="1"/>
    <n v="0.45"/>
    <n v="4250"/>
    <n v="1912.5"/>
    <n v="573.75"/>
    <n v="0.3"/>
  </r>
  <r>
    <x v="3"/>
    <n v="1189833"/>
    <x v="106"/>
    <x v="3"/>
    <x v="10"/>
    <s v="Billings"/>
    <x v="2"/>
    <n v="0.45"/>
    <n v="4250"/>
    <n v="1912.5"/>
    <n v="860.625"/>
    <n v="0.45"/>
  </r>
  <r>
    <x v="3"/>
    <n v="1189833"/>
    <x v="106"/>
    <x v="3"/>
    <x v="10"/>
    <s v="Billings"/>
    <x v="3"/>
    <n v="0.4"/>
    <n v="3250"/>
    <n v="1300"/>
    <n v="520"/>
    <n v="0.39999999999999997"/>
  </r>
  <r>
    <x v="3"/>
    <n v="1189833"/>
    <x v="106"/>
    <x v="3"/>
    <x v="10"/>
    <s v="Billings"/>
    <x v="4"/>
    <n v="0.45"/>
    <n v="2250"/>
    <n v="1012.5"/>
    <n v="607.50000000000011"/>
    <n v="0.60000000000000009"/>
  </r>
  <r>
    <x v="3"/>
    <n v="1189833"/>
    <x v="106"/>
    <x v="3"/>
    <x v="10"/>
    <s v="Billings"/>
    <x v="5"/>
    <n v="0.6"/>
    <n v="4000"/>
    <n v="2400"/>
    <n v="600"/>
    <n v="0.25"/>
  </r>
  <r>
    <x v="3"/>
    <n v="1189833"/>
    <x v="107"/>
    <x v="3"/>
    <x v="10"/>
    <s v="Billings"/>
    <x v="0"/>
    <n v="0.4"/>
    <n v="6750"/>
    <n v="2700"/>
    <n v="1215"/>
    <n v="0.45"/>
  </r>
  <r>
    <x v="3"/>
    <n v="1189833"/>
    <x v="107"/>
    <x v="3"/>
    <x v="10"/>
    <s v="Billings"/>
    <x v="1"/>
    <n v="0.45"/>
    <n v="5250"/>
    <n v="2362.5"/>
    <n v="708.75"/>
    <n v="0.3"/>
  </r>
  <r>
    <x v="3"/>
    <n v="1189833"/>
    <x v="107"/>
    <x v="3"/>
    <x v="10"/>
    <s v="Billings"/>
    <x v="2"/>
    <n v="0.45"/>
    <n v="5500"/>
    <n v="2475"/>
    <n v="1113.75"/>
    <n v="0.45"/>
  </r>
  <r>
    <x v="3"/>
    <n v="1189833"/>
    <x v="107"/>
    <x v="3"/>
    <x v="10"/>
    <s v="Billings"/>
    <x v="3"/>
    <n v="0.4"/>
    <n v="4250"/>
    <n v="1700"/>
    <n v="680"/>
    <n v="0.39999999999999997"/>
  </r>
  <r>
    <x v="3"/>
    <n v="1189833"/>
    <x v="107"/>
    <x v="3"/>
    <x v="10"/>
    <s v="Billings"/>
    <x v="4"/>
    <n v="0.45"/>
    <n v="3000"/>
    <n v="1350"/>
    <n v="810.00000000000011"/>
    <n v="0.60000000000000009"/>
  </r>
  <r>
    <x v="3"/>
    <n v="1189833"/>
    <x v="107"/>
    <x v="3"/>
    <x v="10"/>
    <s v="Billings"/>
    <x v="5"/>
    <n v="0.6"/>
    <n v="6000"/>
    <n v="3600"/>
    <n v="900"/>
    <n v="0.25"/>
  </r>
  <r>
    <x v="3"/>
    <n v="1189833"/>
    <x v="108"/>
    <x v="3"/>
    <x v="10"/>
    <s v="Billings"/>
    <x v="0"/>
    <n v="0.4"/>
    <n v="7500"/>
    <n v="3000"/>
    <n v="1350"/>
    <n v="0.45"/>
  </r>
  <r>
    <x v="3"/>
    <n v="1189833"/>
    <x v="108"/>
    <x v="3"/>
    <x v="10"/>
    <s v="Billings"/>
    <x v="1"/>
    <n v="0.45"/>
    <n v="6000"/>
    <n v="2700"/>
    <n v="810"/>
    <n v="0.3"/>
  </r>
  <r>
    <x v="3"/>
    <n v="1189833"/>
    <x v="108"/>
    <x v="3"/>
    <x v="10"/>
    <s v="Billings"/>
    <x v="2"/>
    <n v="0.45"/>
    <n v="5500"/>
    <n v="2475"/>
    <n v="1113.75"/>
    <n v="0.45"/>
  </r>
  <r>
    <x v="3"/>
    <n v="1189833"/>
    <x v="108"/>
    <x v="3"/>
    <x v="10"/>
    <s v="Billings"/>
    <x v="3"/>
    <n v="0.4"/>
    <n v="4500"/>
    <n v="1800"/>
    <n v="719.99999999999989"/>
    <n v="0.39999999999999997"/>
  </r>
  <r>
    <x v="3"/>
    <n v="1189833"/>
    <x v="108"/>
    <x v="3"/>
    <x v="10"/>
    <s v="Billings"/>
    <x v="4"/>
    <n v="0.45"/>
    <n v="4750"/>
    <n v="2137.5"/>
    <n v="1282.5000000000002"/>
    <n v="0.60000000000000009"/>
  </r>
  <r>
    <x v="3"/>
    <n v="1189833"/>
    <x v="108"/>
    <x v="3"/>
    <x v="10"/>
    <s v="Billings"/>
    <x v="5"/>
    <n v="0.6"/>
    <n v="4750"/>
    <n v="2850"/>
    <n v="712.5"/>
    <n v="0.25"/>
  </r>
  <r>
    <x v="3"/>
    <n v="1189833"/>
    <x v="109"/>
    <x v="3"/>
    <x v="10"/>
    <s v="Billings"/>
    <x v="0"/>
    <n v="0.45"/>
    <n v="6750"/>
    <n v="3037.5"/>
    <n v="1366.875"/>
    <n v="0.45"/>
  </r>
  <r>
    <x v="3"/>
    <n v="1189833"/>
    <x v="109"/>
    <x v="3"/>
    <x v="10"/>
    <s v="Billings"/>
    <x v="1"/>
    <n v="0.55000000000000004"/>
    <n v="6250"/>
    <n v="3437.5000000000005"/>
    <n v="1031.25"/>
    <n v="0.3"/>
  </r>
  <r>
    <x v="3"/>
    <n v="1189833"/>
    <x v="109"/>
    <x v="3"/>
    <x v="10"/>
    <s v="Billings"/>
    <x v="2"/>
    <n v="0.5"/>
    <n v="5000"/>
    <n v="2500"/>
    <n v="1125"/>
    <n v="0.45"/>
  </r>
  <r>
    <x v="3"/>
    <n v="1189833"/>
    <x v="109"/>
    <x v="3"/>
    <x v="10"/>
    <s v="Billings"/>
    <x v="3"/>
    <n v="0.45"/>
    <n v="4250"/>
    <n v="1912.5"/>
    <n v="764.99999999999989"/>
    <n v="0.39999999999999997"/>
  </r>
  <r>
    <x v="3"/>
    <n v="1189833"/>
    <x v="109"/>
    <x v="3"/>
    <x v="10"/>
    <s v="Billings"/>
    <x v="4"/>
    <n v="0.54999999999999993"/>
    <n v="4250"/>
    <n v="2337.4999999999995"/>
    <n v="1402.5"/>
    <n v="0.60000000000000009"/>
  </r>
  <r>
    <x v="3"/>
    <n v="1189833"/>
    <x v="109"/>
    <x v="3"/>
    <x v="10"/>
    <s v="Billings"/>
    <x v="5"/>
    <n v="0.6"/>
    <n v="4000"/>
    <n v="2400"/>
    <n v="600"/>
    <n v="0.25"/>
  </r>
  <r>
    <x v="3"/>
    <n v="1189833"/>
    <x v="110"/>
    <x v="3"/>
    <x v="10"/>
    <s v="Billings"/>
    <x v="0"/>
    <n v="0.45"/>
    <n v="6000"/>
    <n v="2700"/>
    <n v="1215"/>
    <n v="0.45"/>
  </r>
  <r>
    <x v="3"/>
    <n v="1189833"/>
    <x v="110"/>
    <x v="3"/>
    <x v="10"/>
    <s v="Billings"/>
    <x v="1"/>
    <n v="0.5"/>
    <n v="6000"/>
    <n v="3000"/>
    <n v="900"/>
    <n v="0.3"/>
  </r>
  <r>
    <x v="3"/>
    <n v="1189833"/>
    <x v="110"/>
    <x v="3"/>
    <x v="10"/>
    <s v="Billings"/>
    <x v="2"/>
    <n v="0.45"/>
    <n v="4500"/>
    <n v="2025"/>
    <n v="911.25"/>
    <n v="0.45"/>
  </r>
  <r>
    <x v="3"/>
    <n v="1189833"/>
    <x v="110"/>
    <x v="3"/>
    <x v="10"/>
    <s v="Billings"/>
    <x v="3"/>
    <n v="0.45"/>
    <n v="4000"/>
    <n v="1800"/>
    <n v="719.99999999999989"/>
    <n v="0.39999999999999997"/>
  </r>
  <r>
    <x v="3"/>
    <n v="1189833"/>
    <x v="110"/>
    <x v="3"/>
    <x v="10"/>
    <s v="Billings"/>
    <x v="4"/>
    <n v="0.54999999999999993"/>
    <n v="4000"/>
    <n v="2199.9999999999995"/>
    <n v="1320"/>
    <n v="0.60000000000000009"/>
  </r>
  <r>
    <x v="3"/>
    <n v="1189833"/>
    <x v="110"/>
    <x v="3"/>
    <x v="10"/>
    <s v="Billings"/>
    <x v="5"/>
    <n v="0.6"/>
    <n v="4500"/>
    <n v="2700"/>
    <n v="675"/>
    <n v="0.25"/>
  </r>
  <r>
    <x v="3"/>
    <n v="1189833"/>
    <x v="111"/>
    <x v="3"/>
    <x v="10"/>
    <s v="Billings"/>
    <x v="0"/>
    <n v="0.45"/>
    <n v="5500"/>
    <n v="2475"/>
    <n v="1113.75"/>
    <n v="0.45"/>
  </r>
  <r>
    <x v="3"/>
    <n v="1189833"/>
    <x v="111"/>
    <x v="3"/>
    <x v="10"/>
    <s v="Billings"/>
    <x v="1"/>
    <n v="0.5"/>
    <n v="5500"/>
    <n v="2750"/>
    <n v="825"/>
    <n v="0.3"/>
  </r>
  <r>
    <x v="3"/>
    <n v="1189833"/>
    <x v="111"/>
    <x v="3"/>
    <x v="10"/>
    <s v="Billings"/>
    <x v="2"/>
    <n v="0.45"/>
    <n v="4000"/>
    <n v="1800"/>
    <n v="810"/>
    <n v="0.45"/>
  </r>
  <r>
    <x v="3"/>
    <n v="1189833"/>
    <x v="111"/>
    <x v="3"/>
    <x v="10"/>
    <s v="Billings"/>
    <x v="3"/>
    <n v="0.45"/>
    <n v="3750"/>
    <n v="1687.5"/>
    <n v="675"/>
    <n v="0.39999999999999997"/>
  </r>
  <r>
    <x v="3"/>
    <n v="1189833"/>
    <x v="111"/>
    <x v="3"/>
    <x v="10"/>
    <s v="Billings"/>
    <x v="4"/>
    <n v="0.54999999999999993"/>
    <n v="3500"/>
    <n v="1924.9999999999998"/>
    <n v="1155"/>
    <n v="0.60000000000000009"/>
  </r>
  <r>
    <x v="3"/>
    <n v="1189833"/>
    <x v="111"/>
    <x v="3"/>
    <x v="10"/>
    <s v="Billings"/>
    <x v="5"/>
    <n v="0.6"/>
    <n v="4000"/>
    <n v="2400"/>
    <n v="600"/>
    <n v="0.25"/>
  </r>
  <r>
    <x v="3"/>
    <n v="1189833"/>
    <x v="112"/>
    <x v="3"/>
    <x v="10"/>
    <s v="Billings"/>
    <x v="0"/>
    <n v="0.4"/>
    <n v="5750"/>
    <n v="2300"/>
    <n v="1035"/>
    <n v="0.45"/>
  </r>
  <r>
    <x v="3"/>
    <n v="1189833"/>
    <x v="112"/>
    <x v="3"/>
    <x v="10"/>
    <s v="Billings"/>
    <x v="1"/>
    <n v="0.45000000000000007"/>
    <n v="5750"/>
    <n v="2587.5000000000005"/>
    <n v="776.25000000000011"/>
    <n v="0.3"/>
  </r>
  <r>
    <x v="3"/>
    <n v="1189833"/>
    <x v="112"/>
    <x v="3"/>
    <x v="10"/>
    <s v="Billings"/>
    <x v="2"/>
    <n v="0.4"/>
    <n v="4250"/>
    <n v="1700"/>
    <n v="765"/>
    <n v="0.45"/>
  </r>
  <r>
    <x v="3"/>
    <n v="1189833"/>
    <x v="112"/>
    <x v="3"/>
    <x v="10"/>
    <s v="Billings"/>
    <x v="3"/>
    <n v="0.4"/>
    <n v="4250"/>
    <n v="1700"/>
    <n v="680"/>
    <n v="0.39999999999999997"/>
  </r>
  <r>
    <x v="3"/>
    <n v="1189833"/>
    <x v="112"/>
    <x v="3"/>
    <x v="10"/>
    <s v="Billings"/>
    <x v="4"/>
    <n v="0.54999999999999993"/>
    <n v="3750"/>
    <n v="2062.4999999999995"/>
    <n v="1237.5"/>
    <n v="0.60000000000000009"/>
  </r>
  <r>
    <x v="3"/>
    <n v="1189833"/>
    <x v="112"/>
    <x v="3"/>
    <x v="10"/>
    <s v="Billings"/>
    <x v="5"/>
    <n v="0.6"/>
    <n v="4750"/>
    <n v="2850"/>
    <n v="712.5"/>
    <n v="0.25"/>
  </r>
  <r>
    <x v="3"/>
    <n v="1189833"/>
    <x v="113"/>
    <x v="3"/>
    <x v="10"/>
    <s v="Billings"/>
    <x v="0"/>
    <n v="0.45"/>
    <n v="6750"/>
    <n v="3037.5"/>
    <n v="1366.875"/>
    <n v="0.45"/>
  </r>
  <r>
    <x v="3"/>
    <n v="1189833"/>
    <x v="113"/>
    <x v="3"/>
    <x v="10"/>
    <s v="Billings"/>
    <x v="1"/>
    <n v="0.5"/>
    <n v="6750"/>
    <n v="3375"/>
    <n v="1012.5"/>
    <n v="0.3"/>
  </r>
  <r>
    <x v="3"/>
    <n v="1189833"/>
    <x v="113"/>
    <x v="3"/>
    <x v="10"/>
    <s v="Billings"/>
    <x v="2"/>
    <n v="0.45"/>
    <n v="4750"/>
    <n v="2137.5"/>
    <n v="961.875"/>
    <n v="0.45"/>
  </r>
  <r>
    <x v="3"/>
    <n v="1189833"/>
    <x v="113"/>
    <x v="3"/>
    <x v="10"/>
    <s v="Billings"/>
    <x v="3"/>
    <n v="0.45"/>
    <n v="4750"/>
    <n v="2137.5"/>
    <n v="854.99999999999989"/>
    <n v="0.39999999999999997"/>
  </r>
  <r>
    <x v="3"/>
    <n v="1189833"/>
    <x v="113"/>
    <x v="3"/>
    <x v="10"/>
    <s v="Billings"/>
    <x v="4"/>
    <n v="0.54999999999999993"/>
    <n v="4000"/>
    <n v="2199.9999999999995"/>
    <n v="1320"/>
    <n v="0.60000000000000009"/>
  </r>
  <r>
    <x v="3"/>
    <n v="1189833"/>
    <x v="113"/>
    <x v="3"/>
    <x v="10"/>
    <s v="Billings"/>
    <x v="5"/>
    <n v="0.6"/>
    <n v="5000"/>
    <n v="3000"/>
    <n v="750"/>
    <n v="0.25"/>
  </r>
  <r>
    <x v="1"/>
    <n v="1197831"/>
    <x v="114"/>
    <x v="1"/>
    <x v="11"/>
    <s v="Knoxville"/>
    <x v="0"/>
    <n v="0.2"/>
    <n v="7000"/>
    <n v="1400"/>
    <n v="489.99999999999994"/>
    <n v="0.35"/>
  </r>
  <r>
    <x v="1"/>
    <n v="1197831"/>
    <x v="114"/>
    <x v="1"/>
    <x v="11"/>
    <s v="Knoxville"/>
    <x v="1"/>
    <n v="0.3"/>
    <n v="7000"/>
    <n v="2100"/>
    <n v="735"/>
    <n v="0.35"/>
  </r>
  <r>
    <x v="1"/>
    <n v="1197831"/>
    <x v="114"/>
    <x v="1"/>
    <x v="11"/>
    <s v="Knoxville"/>
    <x v="2"/>
    <n v="0.3"/>
    <n v="5000"/>
    <n v="1500"/>
    <n v="525"/>
    <n v="0.35"/>
  </r>
  <r>
    <x v="1"/>
    <n v="1197831"/>
    <x v="114"/>
    <x v="1"/>
    <x v="11"/>
    <s v="Knoxville"/>
    <x v="3"/>
    <n v="0.35"/>
    <n v="5000"/>
    <n v="1750"/>
    <n v="787.5"/>
    <n v="0.45"/>
  </r>
  <r>
    <x v="1"/>
    <n v="1197831"/>
    <x v="114"/>
    <x v="1"/>
    <x v="11"/>
    <s v="Knoxville"/>
    <x v="4"/>
    <n v="0.4"/>
    <n v="3500"/>
    <n v="1400"/>
    <n v="420"/>
    <n v="0.3"/>
  </r>
  <r>
    <x v="1"/>
    <n v="1197831"/>
    <x v="114"/>
    <x v="1"/>
    <x v="11"/>
    <s v="Knoxville"/>
    <x v="5"/>
    <n v="0.35"/>
    <n v="5000"/>
    <n v="1750"/>
    <n v="875"/>
    <n v="0.5"/>
  </r>
  <r>
    <x v="1"/>
    <n v="1197831"/>
    <x v="67"/>
    <x v="1"/>
    <x v="11"/>
    <s v="Knoxville"/>
    <x v="0"/>
    <n v="0.25"/>
    <n v="6500"/>
    <n v="1625"/>
    <n v="568.75"/>
    <n v="0.35"/>
  </r>
  <r>
    <x v="1"/>
    <n v="1197831"/>
    <x v="67"/>
    <x v="1"/>
    <x v="11"/>
    <s v="Knoxville"/>
    <x v="1"/>
    <n v="0.35"/>
    <n v="6250"/>
    <n v="2187.5"/>
    <n v="765.625"/>
    <n v="0.35"/>
  </r>
  <r>
    <x v="1"/>
    <n v="1197831"/>
    <x v="67"/>
    <x v="1"/>
    <x v="11"/>
    <s v="Knoxville"/>
    <x v="2"/>
    <n v="0.35"/>
    <n v="4500"/>
    <n v="1575"/>
    <n v="551.25"/>
    <n v="0.35"/>
  </r>
  <r>
    <x v="1"/>
    <n v="1197831"/>
    <x v="67"/>
    <x v="1"/>
    <x v="11"/>
    <s v="Knoxville"/>
    <x v="3"/>
    <n v="0.35"/>
    <n v="4000"/>
    <n v="1400"/>
    <n v="630"/>
    <n v="0.45"/>
  </r>
  <r>
    <x v="1"/>
    <n v="1197831"/>
    <x v="67"/>
    <x v="1"/>
    <x v="11"/>
    <s v="Knoxville"/>
    <x v="4"/>
    <n v="0.4"/>
    <n v="2750"/>
    <n v="1100"/>
    <n v="330"/>
    <n v="0.3"/>
  </r>
  <r>
    <x v="1"/>
    <n v="1197831"/>
    <x v="67"/>
    <x v="1"/>
    <x v="11"/>
    <s v="Knoxville"/>
    <x v="5"/>
    <n v="0.35"/>
    <n v="4750"/>
    <n v="1662.5"/>
    <n v="831.25"/>
    <n v="0.5"/>
  </r>
  <r>
    <x v="1"/>
    <n v="1197831"/>
    <x v="115"/>
    <x v="1"/>
    <x v="11"/>
    <s v="Knoxville"/>
    <x v="0"/>
    <n v="0.3"/>
    <n v="6500"/>
    <n v="1950"/>
    <n v="779.99999999999989"/>
    <n v="0.39999999999999997"/>
  </r>
  <r>
    <x v="1"/>
    <n v="1197831"/>
    <x v="115"/>
    <x v="1"/>
    <x v="11"/>
    <s v="Knoxville"/>
    <x v="1"/>
    <n v="0.4"/>
    <n v="6500"/>
    <n v="2600"/>
    <n v="1040"/>
    <n v="0.39999999999999997"/>
  </r>
  <r>
    <x v="1"/>
    <n v="1197831"/>
    <x v="115"/>
    <x v="1"/>
    <x v="11"/>
    <s v="Knoxville"/>
    <x v="2"/>
    <n v="0.3"/>
    <n v="4750"/>
    <n v="1425"/>
    <n v="570"/>
    <n v="0.39999999999999997"/>
  </r>
  <r>
    <x v="1"/>
    <n v="1197831"/>
    <x v="115"/>
    <x v="1"/>
    <x v="11"/>
    <s v="Knoxville"/>
    <x v="3"/>
    <n v="0.35000000000000003"/>
    <n v="3750"/>
    <n v="1312.5000000000002"/>
    <n v="656.25000000000011"/>
    <n v="0.5"/>
  </r>
  <r>
    <x v="1"/>
    <n v="1197831"/>
    <x v="115"/>
    <x v="1"/>
    <x v="11"/>
    <s v="Knoxville"/>
    <x v="4"/>
    <n v="0.4"/>
    <n v="2750"/>
    <n v="1100"/>
    <n v="385"/>
    <n v="0.35"/>
  </r>
  <r>
    <x v="1"/>
    <n v="1197831"/>
    <x v="115"/>
    <x v="1"/>
    <x v="11"/>
    <s v="Knoxville"/>
    <x v="5"/>
    <n v="0.35000000000000003"/>
    <n v="4250"/>
    <n v="1487.5000000000002"/>
    <n v="818.12500000000023"/>
    <n v="0.55000000000000004"/>
  </r>
  <r>
    <x v="1"/>
    <n v="1197831"/>
    <x v="50"/>
    <x v="1"/>
    <x v="11"/>
    <s v="Knoxville"/>
    <x v="0"/>
    <n v="0.19999999999999998"/>
    <n v="6750"/>
    <n v="1350"/>
    <n v="540"/>
    <n v="0.39999999999999997"/>
  </r>
  <r>
    <x v="1"/>
    <n v="1197831"/>
    <x v="50"/>
    <x v="1"/>
    <x v="11"/>
    <s v="Knoxville"/>
    <x v="1"/>
    <n v="0.25000000000000006"/>
    <n v="6750"/>
    <n v="1687.5000000000005"/>
    <n v="675.00000000000011"/>
    <n v="0.39999999999999997"/>
  </r>
  <r>
    <x v="1"/>
    <n v="1197831"/>
    <x v="50"/>
    <x v="1"/>
    <x v="11"/>
    <s v="Knoxville"/>
    <x v="2"/>
    <n v="0.19999999999999996"/>
    <n v="5000"/>
    <n v="999.99999999999977"/>
    <n v="399.99999999999989"/>
    <n v="0.39999999999999997"/>
  </r>
  <r>
    <x v="1"/>
    <n v="1197831"/>
    <x v="50"/>
    <x v="1"/>
    <x v="11"/>
    <s v="Knoxville"/>
    <x v="3"/>
    <n v="0.25000000000000006"/>
    <n v="4000"/>
    <n v="1000.0000000000002"/>
    <n v="500.00000000000011"/>
    <n v="0.5"/>
  </r>
  <r>
    <x v="1"/>
    <n v="1197831"/>
    <x v="50"/>
    <x v="1"/>
    <x v="11"/>
    <s v="Knoxville"/>
    <x v="4"/>
    <n v="0.3"/>
    <n v="3000"/>
    <n v="900"/>
    <n v="315"/>
    <n v="0.35"/>
  </r>
  <r>
    <x v="1"/>
    <n v="1197831"/>
    <x v="50"/>
    <x v="1"/>
    <x v="11"/>
    <s v="Knoxville"/>
    <x v="5"/>
    <n v="0.25000000000000006"/>
    <n v="5750"/>
    <n v="1437.5000000000002"/>
    <n v="790.62500000000023"/>
    <n v="0.55000000000000004"/>
  </r>
  <r>
    <x v="1"/>
    <n v="1197831"/>
    <x v="70"/>
    <x v="1"/>
    <x v="11"/>
    <s v="Knoxville"/>
    <x v="0"/>
    <n v="0.14999999999999997"/>
    <n v="7250"/>
    <n v="1087.4999999999998"/>
    <n v="434.99999999999989"/>
    <n v="0.39999999999999997"/>
  </r>
  <r>
    <x v="1"/>
    <n v="1197831"/>
    <x v="70"/>
    <x v="1"/>
    <x v="11"/>
    <s v="Knoxville"/>
    <x v="1"/>
    <n v="0.25000000000000006"/>
    <n v="7500"/>
    <n v="1875.0000000000005"/>
    <n v="750.00000000000011"/>
    <n v="0.39999999999999997"/>
  </r>
  <r>
    <x v="1"/>
    <n v="1197831"/>
    <x v="70"/>
    <x v="1"/>
    <x v="11"/>
    <s v="Knoxville"/>
    <x v="2"/>
    <n v="0.19999999999999996"/>
    <n v="6000"/>
    <n v="1199.9999999999998"/>
    <n v="479.99999999999989"/>
    <n v="0.39999999999999997"/>
  </r>
  <r>
    <x v="1"/>
    <n v="1197831"/>
    <x v="70"/>
    <x v="1"/>
    <x v="11"/>
    <s v="Knoxville"/>
    <x v="3"/>
    <n v="0.30000000000000004"/>
    <n v="5250"/>
    <n v="1575.0000000000002"/>
    <n v="787.50000000000011"/>
    <n v="0.5"/>
  </r>
  <r>
    <x v="1"/>
    <n v="1197831"/>
    <x v="70"/>
    <x v="1"/>
    <x v="11"/>
    <s v="Knoxville"/>
    <x v="4"/>
    <n v="0.45"/>
    <n v="4250"/>
    <n v="1912.5"/>
    <n v="669.375"/>
    <n v="0.35"/>
  </r>
  <r>
    <x v="1"/>
    <n v="1197831"/>
    <x v="70"/>
    <x v="1"/>
    <x v="11"/>
    <s v="Knoxville"/>
    <x v="5"/>
    <n v="0.4"/>
    <n v="7750"/>
    <n v="3100"/>
    <n v="1705.0000000000002"/>
    <n v="0.55000000000000004"/>
  </r>
  <r>
    <x v="1"/>
    <n v="1197831"/>
    <x v="71"/>
    <x v="1"/>
    <x v="11"/>
    <s v="Knoxville"/>
    <x v="0"/>
    <n v="0.4"/>
    <n v="7750"/>
    <n v="3100"/>
    <n v="1240"/>
    <n v="0.39999999999999997"/>
  </r>
  <r>
    <x v="1"/>
    <n v="1197831"/>
    <x v="71"/>
    <x v="1"/>
    <x v="11"/>
    <s v="Knoxville"/>
    <x v="1"/>
    <n v="0.45"/>
    <n v="7750"/>
    <n v="3487.5"/>
    <n v="1394.9999999999998"/>
    <n v="0.39999999999999997"/>
  </r>
  <r>
    <x v="1"/>
    <n v="1197831"/>
    <x v="71"/>
    <x v="1"/>
    <x v="11"/>
    <s v="Knoxville"/>
    <x v="2"/>
    <n v="0.4"/>
    <n v="6500"/>
    <n v="2600"/>
    <n v="1040"/>
    <n v="0.39999999999999997"/>
  </r>
  <r>
    <x v="1"/>
    <n v="1197831"/>
    <x v="71"/>
    <x v="1"/>
    <x v="11"/>
    <s v="Knoxville"/>
    <x v="3"/>
    <n v="0.4"/>
    <n v="6000"/>
    <n v="2400"/>
    <n v="1200"/>
    <n v="0.5"/>
  </r>
  <r>
    <x v="1"/>
    <n v="1197831"/>
    <x v="71"/>
    <x v="1"/>
    <x v="11"/>
    <s v="Knoxville"/>
    <x v="4"/>
    <n v="0.45"/>
    <n v="5000"/>
    <n v="2250"/>
    <n v="787.5"/>
    <n v="0.35"/>
  </r>
  <r>
    <x v="1"/>
    <n v="1197831"/>
    <x v="71"/>
    <x v="1"/>
    <x v="11"/>
    <s v="Knoxville"/>
    <x v="5"/>
    <n v="0.5"/>
    <n v="8750"/>
    <n v="4375"/>
    <n v="2406.25"/>
    <n v="0.55000000000000004"/>
  </r>
  <r>
    <x v="1"/>
    <n v="1197831"/>
    <x v="116"/>
    <x v="1"/>
    <x v="11"/>
    <s v="Knoxville"/>
    <x v="0"/>
    <n v="0.4"/>
    <n v="8250"/>
    <n v="3300"/>
    <n v="1484.9999999999998"/>
    <n v="0.44999999999999996"/>
  </r>
  <r>
    <x v="1"/>
    <n v="1197831"/>
    <x v="116"/>
    <x v="1"/>
    <x v="11"/>
    <s v="Knoxville"/>
    <x v="1"/>
    <n v="0.45"/>
    <n v="8250"/>
    <n v="3712.5"/>
    <n v="1670.6249999999998"/>
    <n v="0.44999999999999996"/>
  </r>
  <r>
    <x v="1"/>
    <n v="1197831"/>
    <x v="116"/>
    <x v="1"/>
    <x v="11"/>
    <s v="Knoxville"/>
    <x v="2"/>
    <n v="0.4"/>
    <n v="9750"/>
    <n v="3900"/>
    <n v="1754.9999999999998"/>
    <n v="0.44999999999999996"/>
  </r>
  <r>
    <x v="1"/>
    <n v="1197831"/>
    <x v="116"/>
    <x v="1"/>
    <x v="11"/>
    <s v="Knoxville"/>
    <x v="3"/>
    <n v="0.4"/>
    <n v="5750"/>
    <n v="2300"/>
    <n v="1265"/>
    <n v="0.55000000000000004"/>
  </r>
  <r>
    <x v="1"/>
    <n v="1197831"/>
    <x v="116"/>
    <x v="1"/>
    <x v="11"/>
    <s v="Knoxville"/>
    <x v="4"/>
    <n v="0.45"/>
    <n v="5500"/>
    <n v="2475"/>
    <n v="989.99999999999989"/>
    <n v="0.39999999999999997"/>
  </r>
  <r>
    <x v="1"/>
    <n v="1197831"/>
    <x v="116"/>
    <x v="1"/>
    <x v="11"/>
    <s v="Knoxville"/>
    <x v="5"/>
    <n v="0.54999999999999993"/>
    <n v="8250"/>
    <n v="4537.4999999999991"/>
    <n v="2722.5"/>
    <n v="0.60000000000000009"/>
  </r>
  <r>
    <x v="1"/>
    <n v="1197831"/>
    <x v="117"/>
    <x v="1"/>
    <x v="11"/>
    <s v="Knoxville"/>
    <x v="0"/>
    <n v="0.45"/>
    <n v="7750"/>
    <n v="3487.5"/>
    <n v="1569.3749999999998"/>
    <n v="0.44999999999999996"/>
  </r>
  <r>
    <x v="1"/>
    <n v="1197831"/>
    <x v="117"/>
    <x v="1"/>
    <x v="11"/>
    <s v="Knoxville"/>
    <x v="1"/>
    <n v="0.55000000000000004"/>
    <n v="7750"/>
    <n v="4262.5"/>
    <n v="1918.1249999999998"/>
    <n v="0.44999999999999996"/>
  </r>
  <r>
    <x v="1"/>
    <n v="1197831"/>
    <x v="117"/>
    <x v="1"/>
    <x v="11"/>
    <s v="Knoxville"/>
    <x v="2"/>
    <n v="0.5"/>
    <n v="9500"/>
    <n v="4750"/>
    <n v="2137.5"/>
    <n v="0.44999999999999996"/>
  </r>
  <r>
    <x v="1"/>
    <n v="1197831"/>
    <x v="117"/>
    <x v="1"/>
    <x v="11"/>
    <s v="Knoxville"/>
    <x v="3"/>
    <n v="0.45"/>
    <n v="4750"/>
    <n v="2137.5"/>
    <n v="1175.625"/>
    <n v="0.55000000000000004"/>
  </r>
  <r>
    <x v="1"/>
    <n v="1197831"/>
    <x v="117"/>
    <x v="1"/>
    <x v="11"/>
    <s v="Knoxville"/>
    <x v="4"/>
    <n v="0.5"/>
    <n v="4750"/>
    <n v="2375"/>
    <n v="949.99999999999989"/>
    <n v="0.39999999999999997"/>
  </r>
  <r>
    <x v="1"/>
    <n v="1197831"/>
    <x v="117"/>
    <x v="1"/>
    <x v="11"/>
    <s v="Knoxville"/>
    <x v="5"/>
    <n v="0.54999999999999993"/>
    <n v="7250"/>
    <n v="3987.4999999999995"/>
    <n v="2392.5"/>
    <n v="0.60000000000000009"/>
  </r>
  <r>
    <x v="1"/>
    <n v="1197831"/>
    <x v="74"/>
    <x v="1"/>
    <x v="11"/>
    <s v="Knoxville"/>
    <x v="0"/>
    <n v="0.5"/>
    <n v="6750"/>
    <n v="3375"/>
    <n v="1518.7499999999998"/>
    <n v="0.44999999999999996"/>
  </r>
  <r>
    <x v="1"/>
    <n v="1197831"/>
    <x v="74"/>
    <x v="1"/>
    <x v="11"/>
    <s v="Knoxville"/>
    <x v="1"/>
    <n v="0.5"/>
    <n v="6250"/>
    <n v="3125"/>
    <n v="1406.2499999999998"/>
    <n v="0.44999999999999996"/>
  </r>
  <r>
    <x v="1"/>
    <n v="1197831"/>
    <x v="74"/>
    <x v="1"/>
    <x v="11"/>
    <s v="Knoxville"/>
    <x v="2"/>
    <n v="0.54999999999999993"/>
    <n v="6750"/>
    <n v="3712.4999999999995"/>
    <n v="1670.6249999999995"/>
    <n v="0.44999999999999996"/>
  </r>
  <r>
    <x v="1"/>
    <n v="1197831"/>
    <x v="74"/>
    <x v="1"/>
    <x v="11"/>
    <s v="Knoxville"/>
    <x v="3"/>
    <n v="0.54999999999999993"/>
    <n v="4000"/>
    <n v="2199.9999999999995"/>
    <n v="1209.9999999999998"/>
    <n v="0.55000000000000004"/>
  </r>
  <r>
    <x v="1"/>
    <n v="1197831"/>
    <x v="74"/>
    <x v="1"/>
    <x v="11"/>
    <s v="Knoxville"/>
    <x v="4"/>
    <n v="0.5"/>
    <n v="4000"/>
    <n v="2000"/>
    <n v="799.99999999999989"/>
    <n v="0.39999999999999997"/>
  </r>
  <r>
    <x v="1"/>
    <n v="1197831"/>
    <x v="74"/>
    <x v="1"/>
    <x v="11"/>
    <s v="Knoxville"/>
    <x v="5"/>
    <n v="0.45"/>
    <n v="6250"/>
    <n v="2812.5"/>
    <n v="1687.5000000000002"/>
    <n v="0.60000000000000009"/>
  </r>
  <r>
    <x v="1"/>
    <n v="1197831"/>
    <x v="75"/>
    <x v="1"/>
    <x v="11"/>
    <s v="Knoxville"/>
    <x v="0"/>
    <n v="0.35000000000000003"/>
    <n v="5750"/>
    <n v="2012.5000000000002"/>
    <n v="905.625"/>
    <n v="0.44999999999999996"/>
  </r>
  <r>
    <x v="1"/>
    <n v="1197831"/>
    <x v="75"/>
    <x v="1"/>
    <x v="11"/>
    <s v="Knoxville"/>
    <x v="1"/>
    <n v="0.35000000000000003"/>
    <n v="5750"/>
    <n v="2012.5000000000002"/>
    <n v="905.625"/>
    <n v="0.44999999999999996"/>
  </r>
  <r>
    <x v="1"/>
    <n v="1197831"/>
    <x v="75"/>
    <x v="1"/>
    <x v="11"/>
    <s v="Knoxville"/>
    <x v="2"/>
    <n v="0.4"/>
    <n v="5250"/>
    <n v="2100"/>
    <n v="944.99999999999989"/>
    <n v="0.44999999999999996"/>
  </r>
  <r>
    <x v="1"/>
    <n v="1197831"/>
    <x v="75"/>
    <x v="1"/>
    <x v="11"/>
    <s v="Knoxville"/>
    <x v="3"/>
    <n v="0.4"/>
    <n v="3750"/>
    <n v="1500"/>
    <n v="825.00000000000011"/>
    <n v="0.55000000000000004"/>
  </r>
  <r>
    <x v="1"/>
    <n v="1197831"/>
    <x v="75"/>
    <x v="1"/>
    <x v="11"/>
    <s v="Knoxville"/>
    <x v="4"/>
    <n v="0.35000000000000003"/>
    <n v="3500"/>
    <n v="1225.0000000000002"/>
    <n v="490.00000000000006"/>
    <n v="0.39999999999999997"/>
  </r>
  <r>
    <x v="1"/>
    <n v="1197831"/>
    <x v="75"/>
    <x v="1"/>
    <x v="11"/>
    <s v="Knoxville"/>
    <x v="5"/>
    <n v="0.45"/>
    <n v="5250"/>
    <n v="2362.5"/>
    <n v="1417.5000000000002"/>
    <n v="0.60000000000000009"/>
  </r>
  <r>
    <x v="1"/>
    <n v="1197831"/>
    <x v="56"/>
    <x v="1"/>
    <x v="11"/>
    <s v="Knoxville"/>
    <x v="0"/>
    <n v="0.30000000000000004"/>
    <n v="6750"/>
    <n v="2025.0000000000002"/>
    <n v="911.25"/>
    <n v="0.44999999999999996"/>
  </r>
  <r>
    <x v="1"/>
    <n v="1197831"/>
    <x v="56"/>
    <x v="1"/>
    <x v="11"/>
    <s v="Knoxville"/>
    <x v="1"/>
    <n v="0.30000000000000004"/>
    <n v="6750"/>
    <n v="2025.0000000000002"/>
    <n v="911.25"/>
    <n v="0.44999999999999996"/>
  </r>
  <r>
    <x v="1"/>
    <n v="1197831"/>
    <x v="56"/>
    <x v="1"/>
    <x v="11"/>
    <s v="Knoxville"/>
    <x v="2"/>
    <n v="0.55000000000000004"/>
    <n v="6000"/>
    <n v="3300.0000000000005"/>
    <n v="1485"/>
    <n v="0.44999999999999996"/>
  </r>
  <r>
    <x v="1"/>
    <n v="1197831"/>
    <x v="56"/>
    <x v="1"/>
    <x v="11"/>
    <s v="Knoxville"/>
    <x v="3"/>
    <n v="0.55000000000000004"/>
    <n v="4750"/>
    <n v="2612.5"/>
    <n v="1436.8750000000002"/>
    <n v="0.55000000000000004"/>
  </r>
  <r>
    <x v="1"/>
    <n v="1197831"/>
    <x v="56"/>
    <x v="1"/>
    <x v="11"/>
    <s v="Knoxville"/>
    <x v="4"/>
    <n v="0.54999999999999993"/>
    <n v="4500"/>
    <n v="2474.9999999999995"/>
    <n v="989.99999999999977"/>
    <n v="0.39999999999999997"/>
  </r>
  <r>
    <x v="1"/>
    <n v="1197831"/>
    <x v="56"/>
    <x v="1"/>
    <x v="11"/>
    <s v="Knoxville"/>
    <x v="5"/>
    <n v="0.65"/>
    <n v="6500"/>
    <n v="4225"/>
    <n v="2535.0000000000005"/>
    <n v="0.60000000000000009"/>
  </r>
  <r>
    <x v="1"/>
    <n v="1197831"/>
    <x v="57"/>
    <x v="1"/>
    <x v="11"/>
    <s v="Knoxville"/>
    <x v="0"/>
    <n v="0.54999999999999993"/>
    <n v="8000"/>
    <n v="4399.9999999999991"/>
    <n v="1979.9999999999993"/>
    <n v="0.44999999999999996"/>
  </r>
  <r>
    <x v="1"/>
    <n v="1197831"/>
    <x v="57"/>
    <x v="1"/>
    <x v="11"/>
    <s v="Knoxville"/>
    <x v="1"/>
    <n v="0.54999999999999993"/>
    <n v="8000"/>
    <n v="4399.9999999999991"/>
    <n v="1979.9999999999993"/>
    <n v="0.44999999999999996"/>
  </r>
  <r>
    <x v="1"/>
    <n v="1197831"/>
    <x v="57"/>
    <x v="1"/>
    <x v="11"/>
    <s v="Knoxville"/>
    <x v="2"/>
    <n v="0.6"/>
    <n v="7000"/>
    <n v="4200"/>
    <n v="1889.9999999999998"/>
    <n v="0.44999999999999996"/>
  </r>
  <r>
    <x v="1"/>
    <n v="1197831"/>
    <x v="57"/>
    <x v="1"/>
    <x v="11"/>
    <s v="Knoxville"/>
    <x v="3"/>
    <n v="0.6"/>
    <n v="5500"/>
    <n v="3300"/>
    <n v="1815.0000000000002"/>
    <n v="0.55000000000000004"/>
  </r>
  <r>
    <x v="1"/>
    <n v="1197831"/>
    <x v="57"/>
    <x v="1"/>
    <x v="11"/>
    <s v="Knoxville"/>
    <x v="4"/>
    <n v="0.54999999999999993"/>
    <n v="5000"/>
    <n v="2749.9999999999995"/>
    <n v="1099.9999999999998"/>
    <n v="0.39999999999999997"/>
  </r>
  <r>
    <x v="1"/>
    <n v="1197831"/>
    <x v="57"/>
    <x v="1"/>
    <x v="11"/>
    <s v="Knoxville"/>
    <x v="5"/>
    <n v="0.65"/>
    <n v="7500"/>
    <n v="4875"/>
    <n v="2925.0000000000005"/>
    <n v="0.60000000000000009"/>
  </r>
  <r>
    <x v="0"/>
    <n v="1185732"/>
    <x v="118"/>
    <x v="3"/>
    <x v="12"/>
    <s v="Omaha"/>
    <x v="0"/>
    <n v="0.35"/>
    <n v="4250"/>
    <n v="1487.5"/>
    <n v="595"/>
    <n v="0.4"/>
  </r>
  <r>
    <x v="0"/>
    <n v="1185732"/>
    <x v="118"/>
    <x v="3"/>
    <x v="12"/>
    <s v="Omaha"/>
    <x v="1"/>
    <n v="0.35"/>
    <n v="2250"/>
    <n v="787.5"/>
    <n v="275.625"/>
    <n v="0.35"/>
  </r>
  <r>
    <x v="0"/>
    <n v="1185732"/>
    <x v="118"/>
    <x v="3"/>
    <x v="12"/>
    <s v="Omaha"/>
    <x v="2"/>
    <n v="0.25"/>
    <n v="2250"/>
    <n v="562.5"/>
    <n v="196.875"/>
    <n v="0.35"/>
  </r>
  <r>
    <x v="0"/>
    <n v="1185732"/>
    <x v="118"/>
    <x v="3"/>
    <x v="12"/>
    <s v="Omaha"/>
    <x v="3"/>
    <n v="0.30000000000000004"/>
    <n v="750"/>
    <n v="225.00000000000003"/>
    <n v="90.000000000000014"/>
    <n v="0.4"/>
  </r>
  <r>
    <x v="0"/>
    <n v="1185732"/>
    <x v="118"/>
    <x v="3"/>
    <x v="12"/>
    <s v="Omaha"/>
    <x v="4"/>
    <n v="0.44999999999999996"/>
    <n v="1250"/>
    <n v="562.5"/>
    <n v="196.875"/>
    <n v="0.35"/>
  </r>
  <r>
    <x v="0"/>
    <n v="1185732"/>
    <x v="118"/>
    <x v="3"/>
    <x v="12"/>
    <s v="Omaha"/>
    <x v="5"/>
    <n v="0.35"/>
    <n v="2250"/>
    <n v="787.5"/>
    <n v="393.75"/>
    <n v="0.5"/>
  </r>
  <r>
    <x v="0"/>
    <n v="1185732"/>
    <x v="119"/>
    <x v="3"/>
    <x v="12"/>
    <s v="Omaha"/>
    <x v="0"/>
    <n v="0.35"/>
    <n v="4750"/>
    <n v="1662.5"/>
    <n v="665"/>
    <n v="0.4"/>
  </r>
  <r>
    <x v="0"/>
    <n v="1185732"/>
    <x v="119"/>
    <x v="3"/>
    <x v="12"/>
    <s v="Omaha"/>
    <x v="1"/>
    <n v="0.35"/>
    <n v="1250"/>
    <n v="437.5"/>
    <n v="153.125"/>
    <n v="0.35"/>
  </r>
  <r>
    <x v="0"/>
    <n v="1185732"/>
    <x v="119"/>
    <x v="3"/>
    <x v="12"/>
    <s v="Omaha"/>
    <x v="2"/>
    <n v="0.25"/>
    <n v="1750"/>
    <n v="437.5"/>
    <n v="153.125"/>
    <n v="0.35"/>
  </r>
  <r>
    <x v="0"/>
    <n v="1185732"/>
    <x v="119"/>
    <x v="3"/>
    <x v="12"/>
    <s v="Omaha"/>
    <x v="3"/>
    <n v="0.30000000000000004"/>
    <n v="500"/>
    <n v="150.00000000000003"/>
    <n v="60.000000000000014"/>
    <n v="0.4"/>
  </r>
  <r>
    <x v="0"/>
    <n v="1185732"/>
    <x v="119"/>
    <x v="3"/>
    <x v="12"/>
    <s v="Omaha"/>
    <x v="4"/>
    <n v="0.44999999999999996"/>
    <n v="1250"/>
    <n v="562.5"/>
    <n v="196.875"/>
    <n v="0.35"/>
  </r>
  <r>
    <x v="0"/>
    <n v="1185732"/>
    <x v="119"/>
    <x v="3"/>
    <x v="12"/>
    <s v="Omaha"/>
    <x v="5"/>
    <n v="0.35"/>
    <n v="2000"/>
    <n v="700"/>
    <n v="350"/>
    <n v="0.5"/>
  </r>
  <r>
    <x v="0"/>
    <n v="1185732"/>
    <x v="2"/>
    <x v="3"/>
    <x v="12"/>
    <s v="Omaha"/>
    <x v="0"/>
    <n v="0.4"/>
    <n v="4200"/>
    <n v="1680"/>
    <n v="672"/>
    <n v="0.4"/>
  </r>
  <r>
    <x v="0"/>
    <n v="1185732"/>
    <x v="2"/>
    <x v="3"/>
    <x v="12"/>
    <s v="Omaha"/>
    <x v="1"/>
    <n v="0.4"/>
    <n v="1000"/>
    <n v="400"/>
    <n v="140"/>
    <n v="0.35"/>
  </r>
  <r>
    <x v="0"/>
    <n v="1185732"/>
    <x v="2"/>
    <x v="3"/>
    <x v="12"/>
    <s v="Omaha"/>
    <x v="2"/>
    <n v="0.30000000000000004"/>
    <n v="1500"/>
    <n v="450.00000000000006"/>
    <n v="157.5"/>
    <n v="0.35"/>
  </r>
  <r>
    <x v="0"/>
    <n v="1185732"/>
    <x v="2"/>
    <x v="3"/>
    <x v="12"/>
    <s v="Omaha"/>
    <x v="3"/>
    <n v="0.35"/>
    <n v="0"/>
    <n v="0"/>
    <n v="0"/>
    <n v="0.4"/>
  </r>
  <r>
    <x v="0"/>
    <n v="1185732"/>
    <x v="2"/>
    <x v="3"/>
    <x v="12"/>
    <s v="Omaha"/>
    <x v="4"/>
    <n v="0.5"/>
    <n v="500"/>
    <n v="250"/>
    <n v="87.5"/>
    <n v="0.35"/>
  </r>
  <r>
    <x v="0"/>
    <n v="1185732"/>
    <x v="2"/>
    <x v="3"/>
    <x v="12"/>
    <s v="Omaha"/>
    <x v="5"/>
    <n v="0.4"/>
    <n v="1500"/>
    <n v="600"/>
    <n v="300"/>
    <n v="0.5"/>
  </r>
  <r>
    <x v="0"/>
    <n v="1185732"/>
    <x v="3"/>
    <x v="3"/>
    <x v="12"/>
    <s v="Omaha"/>
    <x v="0"/>
    <n v="0.4"/>
    <n v="3750"/>
    <n v="1500"/>
    <n v="600"/>
    <n v="0.4"/>
  </r>
  <r>
    <x v="0"/>
    <n v="1185732"/>
    <x v="3"/>
    <x v="3"/>
    <x v="12"/>
    <s v="Omaha"/>
    <x v="1"/>
    <n v="0.35000000000000003"/>
    <n v="750"/>
    <n v="262.5"/>
    <n v="91.875"/>
    <n v="0.35"/>
  </r>
  <r>
    <x v="0"/>
    <n v="1185732"/>
    <x v="3"/>
    <x v="3"/>
    <x v="12"/>
    <s v="Omaha"/>
    <x v="2"/>
    <n v="0.25000000000000006"/>
    <n v="750"/>
    <n v="187.50000000000003"/>
    <n v="65.625"/>
    <n v="0.35"/>
  </r>
  <r>
    <x v="0"/>
    <n v="1185732"/>
    <x v="3"/>
    <x v="3"/>
    <x v="12"/>
    <s v="Omaha"/>
    <x v="3"/>
    <n v="0.3"/>
    <n v="0"/>
    <n v="0"/>
    <n v="0"/>
    <n v="0.4"/>
  </r>
  <r>
    <x v="0"/>
    <n v="1185732"/>
    <x v="3"/>
    <x v="3"/>
    <x v="12"/>
    <s v="Omaha"/>
    <x v="4"/>
    <n v="0.45"/>
    <n v="250"/>
    <n v="112.5"/>
    <n v="39.375"/>
    <n v="0.35"/>
  </r>
  <r>
    <x v="0"/>
    <n v="1185732"/>
    <x v="3"/>
    <x v="3"/>
    <x v="12"/>
    <s v="Omaha"/>
    <x v="5"/>
    <n v="0.35000000000000003"/>
    <n v="1500"/>
    <n v="525"/>
    <n v="262.5"/>
    <n v="0.5"/>
  </r>
  <r>
    <x v="0"/>
    <n v="1185732"/>
    <x v="120"/>
    <x v="3"/>
    <x v="12"/>
    <s v="Omaha"/>
    <x v="0"/>
    <n v="0.45"/>
    <n v="4200"/>
    <n v="1890"/>
    <n v="756"/>
    <n v="0.4"/>
  </r>
  <r>
    <x v="0"/>
    <n v="1185732"/>
    <x v="120"/>
    <x v="3"/>
    <x v="12"/>
    <s v="Omaha"/>
    <x v="1"/>
    <n v="0.40000000000000008"/>
    <n v="1250"/>
    <n v="500.00000000000011"/>
    <n v="175.00000000000003"/>
    <n v="0.35"/>
  </r>
  <r>
    <x v="0"/>
    <n v="1185732"/>
    <x v="120"/>
    <x v="3"/>
    <x v="12"/>
    <s v="Omaha"/>
    <x v="2"/>
    <n v="0.35000000000000003"/>
    <n v="1000"/>
    <n v="350.00000000000006"/>
    <n v="122.50000000000001"/>
    <n v="0.35"/>
  </r>
  <r>
    <x v="0"/>
    <n v="1185732"/>
    <x v="120"/>
    <x v="3"/>
    <x v="12"/>
    <s v="Omaha"/>
    <x v="3"/>
    <n v="0.35000000000000003"/>
    <n v="250"/>
    <n v="87.500000000000014"/>
    <n v="35.000000000000007"/>
    <n v="0.4"/>
  </r>
  <r>
    <x v="0"/>
    <n v="1185732"/>
    <x v="120"/>
    <x v="3"/>
    <x v="12"/>
    <s v="Omaha"/>
    <x v="4"/>
    <n v="0.49999999999999994"/>
    <n v="500"/>
    <n v="249.99999999999997"/>
    <n v="87.499999999999986"/>
    <n v="0.35"/>
  </r>
  <r>
    <x v="0"/>
    <n v="1185732"/>
    <x v="120"/>
    <x v="3"/>
    <x v="12"/>
    <s v="Omaha"/>
    <x v="5"/>
    <n v="0.54999999999999993"/>
    <n v="1500"/>
    <n v="824.99999999999989"/>
    <n v="412.49999999999994"/>
    <n v="0.5"/>
  </r>
  <r>
    <x v="0"/>
    <n v="1185732"/>
    <x v="121"/>
    <x v="3"/>
    <x v="12"/>
    <s v="Omaha"/>
    <x v="0"/>
    <n v="0.4"/>
    <n v="4000"/>
    <n v="1600"/>
    <n v="640"/>
    <n v="0.4"/>
  </r>
  <r>
    <x v="0"/>
    <n v="1185732"/>
    <x v="121"/>
    <x v="3"/>
    <x v="12"/>
    <s v="Omaha"/>
    <x v="1"/>
    <n v="0.35000000000000009"/>
    <n v="1500"/>
    <n v="525.00000000000011"/>
    <n v="183.75000000000003"/>
    <n v="0.35"/>
  </r>
  <r>
    <x v="0"/>
    <n v="1185732"/>
    <x v="121"/>
    <x v="3"/>
    <x v="12"/>
    <s v="Omaha"/>
    <x v="2"/>
    <n v="0.30000000000000004"/>
    <n v="1750"/>
    <n v="525.00000000000011"/>
    <n v="183.75000000000003"/>
    <n v="0.35"/>
  </r>
  <r>
    <x v="0"/>
    <n v="1185732"/>
    <x v="121"/>
    <x v="3"/>
    <x v="12"/>
    <s v="Omaha"/>
    <x v="3"/>
    <n v="0.30000000000000004"/>
    <n v="1500"/>
    <n v="450.00000000000006"/>
    <n v="180.00000000000003"/>
    <n v="0.4"/>
  </r>
  <r>
    <x v="0"/>
    <n v="1185732"/>
    <x v="121"/>
    <x v="3"/>
    <x v="12"/>
    <s v="Omaha"/>
    <x v="4"/>
    <n v="0.45"/>
    <n v="1500"/>
    <n v="675"/>
    <n v="236.24999999999997"/>
    <n v="0.35"/>
  </r>
  <r>
    <x v="0"/>
    <n v="1185732"/>
    <x v="121"/>
    <x v="3"/>
    <x v="12"/>
    <s v="Omaha"/>
    <x v="5"/>
    <n v="0.5"/>
    <n v="3250"/>
    <n v="1625"/>
    <n v="812.5"/>
    <n v="0.5"/>
  </r>
  <r>
    <x v="0"/>
    <n v="1185732"/>
    <x v="6"/>
    <x v="3"/>
    <x v="12"/>
    <s v="Omaha"/>
    <x v="0"/>
    <n v="0.45"/>
    <n v="5500"/>
    <n v="2475"/>
    <n v="990"/>
    <n v="0.4"/>
  </r>
  <r>
    <x v="0"/>
    <n v="1185732"/>
    <x v="6"/>
    <x v="3"/>
    <x v="12"/>
    <s v="Omaha"/>
    <x v="1"/>
    <n v="0.40000000000000008"/>
    <n v="3000"/>
    <n v="1200.0000000000002"/>
    <n v="420.00000000000006"/>
    <n v="0.35"/>
  </r>
  <r>
    <x v="0"/>
    <n v="1185732"/>
    <x v="6"/>
    <x v="3"/>
    <x v="12"/>
    <s v="Omaha"/>
    <x v="2"/>
    <n v="0.35000000000000003"/>
    <n v="2250"/>
    <n v="787.50000000000011"/>
    <n v="275.625"/>
    <n v="0.35"/>
  </r>
  <r>
    <x v="0"/>
    <n v="1185732"/>
    <x v="6"/>
    <x v="3"/>
    <x v="12"/>
    <s v="Omaha"/>
    <x v="3"/>
    <n v="0.35000000000000003"/>
    <n v="1750"/>
    <n v="612.50000000000011"/>
    <n v="245.00000000000006"/>
    <n v="0.4"/>
  </r>
  <r>
    <x v="0"/>
    <n v="1185732"/>
    <x v="6"/>
    <x v="3"/>
    <x v="12"/>
    <s v="Omaha"/>
    <x v="4"/>
    <n v="0.45"/>
    <n v="1750"/>
    <n v="787.5"/>
    <n v="275.625"/>
    <n v="0.35"/>
  </r>
  <r>
    <x v="0"/>
    <n v="1185732"/>
    <x v="6"/>
    <x v="3"/>
    <x v="12"/>
    <s v="Omaha"/>
    <x v="5"/>
    <n v="0.5"/>
    <n v="3500"/>
    <n v="1750"/>
    <n v="875"/>
    <n v="0.5"/>
  </r>
  <r>
    <x v="0"/>
    <n v="1185732"/>
    <x v="7"/>
    <x v="3"/>
    <x v="12"/>
    <s v="Omaha"/>
    <x v="0"/>
    <n v="0.45"/>
    <n v="5000"/>
    <n v="2250"/>
    <n v="900"/>
    <n v="0.4"/>
  </r>
  <r>
    <x v="0"/>
    <n v="1185732"/>
    <x v="7"/>
    <x v="3"/>
    <x v="12"/>
    <s v="Omaha"/>
    <x v="1"/>
    <n v="0.45000000000000007"/>
    <n v="2750"/>
    <n v="1237.5000000000002"/>
    <n v="433.12500000000006"/>
    <n v="0.35"/>
  </r>
  <r>
    <x v="0"/>
    <n v="1185732"/>
    <x v="7"/>
    <x v="3"/>
    <x v="12"/>
    <s v="Omaha"/>
    <x v="2"/>
    <n v="0.4"/>
    <n v="2000"/>
    <n v="800"/>
    <n v="280"/>
    <n v="0.35"/>
  </r>
  <r>
    <x v="0"/>
    <n v="1185732"/>
    <x v="7"/>
    <x v="3"/>
    <x v="12"/>
    <s v="Omaha"/>
    <x v="3"/>
    <n v="0.30000000000000004"/>
    <n v="1250"/>
    <n v="375.00000000000006"/>
    <n v="150.00000000000003"/>
    <n v="0.4"/>
  </r>
  <r>
    <x v="0"/>
    <n v="1185732"/>
    <x v="7"/>
    <x v="3"/>
    <x v="12"/>
    <s v="Omaha"/>
    <x v="4"/>
    <n v="0.4"/>
    <n v="1000"/>
    <n v="400"/>
    <n v="140"/>
    <n v="0.35"/>
  </r>
  <r>
    <x v="0"/>
    <n v="1185732"/>
    <x v="7"/>
    <x v="3"/>
    <x v="12"/>
    <s v="Omaha"/>
    <x v="5"/>
    <n v="0.45"/>
    <n v="2750"/>
    <n v="1237.5"/>
    <n v="618.75"/>
    <n v="0.5"/>
  </r>
  <r>
    <x v="0"/>
    <n v="1185732"/>
    <x v="122"/>
    <x v="3"/>
    <x v="12"/>
    <s v="Omaha"/>
    <x v="0"/>
    <n v="0.4"/>
    <n v="4000"/>
    <n v="1600"/>
    <n v="640"/>
    <n v="0.4"/>
  </r>
  <r>
    <x v="0"/>
    <n v="1185732"/>
    <x v="122"/>
    <x v="3"/>
    <x v="12"/>
    <s v="Omaha"/>
    <x v="1"/>
    <n v="0.35000000000000009"/>
    <n v="2000"/>
    <n v="700.00000000000023"/>
    <n v="245.00000000000006"/>
    <n v="0.35"/>
  </r>
  <r>
    <x v="0"/>
    <n v="1185732"/>
    <x v="122"/>
    <x v="3"/>
    <x v="12"/>
    <s v="Omaha"/>
    <x v="2"/>
    <n v="0.2"/>
    <n v="1000"/>
    <n v="200"/>
    <n v="70"/>
    <n v="0.35"/>
  </r>
  <r>
    <x v="0"/>
    <n v="1185732"/>
    <x v="122"/>
    <x v="3"/>
    <x v="12"/>
    <s v="Omaha"/>
    <x v="3"/>
    <n v="0.2"/>
    <n v="750"/>
    <n v="150"/>
    <n v="60"/>
    <n v="0.4"/>
  </r>
  <r>
    <x v="0"/>
    <n v="1185732"/>
    <x v="122"/>
    <x v="3"/>
    <x v="12"/>
    <s v="Omaha"/>
    <x v="4"/>
    <n v="0.3"/>
    <n v="750"/>
    <n v="225"/>
    <n v="78.75"/>
    <n v="0.35"/>
  </r>
  <r>
    <x v="0"/>
    <n v="1185732"/>
    <x v="122"/>
    <x v="3"/>
    <x v="12"/>
    <s v="Omaha"/>
    <x v="5"/>
    <n v="0.35000000000000003"/>
    <n v="1500"/>
    <n v="525"/>
    <n v="262.5"/>
    <n v="0.5"/>
  </r>
  <r>
    <x v="0"/>
    <n v="1185732"/>
    <x v="123"/>
    <x v="3"/>
    <x v="12"/>
    <s v="Omaha"/>
    <x v="0"/>
    <n v="0.39999999999999997"/>
    <n v="3250"/>
    <n v="1300"/>
    <n v="520"/>
    <n v="0.4"/>
  </r>
  <r>
    <x v="0"/>
    <n v="1185732"/>
    <x v="123"/>
    <x v="3"/>
    <x v="12"/>
    <s v="Omaha"/>
    <x v="1"/>
    <n v="0.3"/>
    <n v="1500"/>
    <n v="450"/>
    <n v="157.5"/>
    <n v="0.35"/>
  </r>
  <r>
    <x v="0"/>
    <n v="1185732"/>
    <x v="123"/>
    <x v="3"/>
    <x v="12"/>
    <s v="Omaha"/>
    <x v="2"/>
    <n v="0.3"/>
    <n v="500"/>
    <n v="150"/>
    <n v="52.5"/>
    <n v="0.35"/>
  </r>
  <r>
    <x v="0"/>
    <n v="1185732"/>
    <x v="123"/>
    <x v="3"/>
    <x v="12"/>
    <s v="Omaha"/>
    <x v="3"/>
    <n v="0.3"/>
    <n v="250"/>
    <n v="75"/>
    <n v="30"/>
    <n v="0.4"/>
  </r>
  <r>
    <x v="0"/>
    <n v="1185732"/>
    <x v="123"/>
    <x v="3"/>
    <x v="12"/>
    <s v="Omaha"/>
    <x v="4"/>
    <n v="0.39999999999999997"/>
    <n v="250"/>
    <n v="99.999999999999986"/>
    <n v="34.999999999999993"/>
    <n v="0.35"/>
  </r>
  <r>
    <x v="0"/>
    <n v="1185732"/>
    <x v="123"/>
    <x v="3"/>
    <x v="12"/>
    <s v="Omaha"/>
    <x v="5"/>
    <n v="0.4499999999999999"/>
    <n v="1500"/>
    <n v="674.99999999999989"/>
    <n v="337.49999999999994"/>
    <n v="0.5"/>
  </r>
  <r>
    <x v="0"/>
    <n v="1185732"/>
    <x v="10"/>
    <x v="3"/>
    <x v="12"/>
    <s v="Omaha"/>
    <x v="0"/>
    <n v="0.4"/>
    <n v="3000"/>
    <n v="1200"/>
    <n v="480"/>
    <n v="0.4"/>
  </r>
  <r>
    <x v="0"/>
    <n v="1185732"/>
    <x v="10"/>
    <x v="3"/>
    <x v="12"/>
    <s v="Omaha"/>
    <x v="1"/>
    <n v="0.30000000000000004"/>
    <n v="1500"/>
    <n v="450.00000000000006"/>
    <n v="157.5"/>
    <n v="0.35"/>
  </r>
  <r>
    <x v="0"/>
    <n v="1185732"/>
    <x v="10"/>
    <x v="3"/>
    <x v="12"/>
    <s v="Omaha"/>
    <x v="2"/>
    <n v="0.30000000000000004"/>
    <n v="950"/>
    <n v="285.00000000000006"/>
    <n v="99.750000000000014"/>
    <n v="0.35"/>
  </r>
  <r>
    <x v="0"/>
    <n v="1185732"/>
    <x v="10"/>
    <x v="3"/>
    <x v="12"/>
    <s v="Omaha"/>
    <x v="3"/>
    <n v="0.30000000000000004"/>
    <n v="1250"/>
    <n v="375.00000000000006"/>
    <n v="150.00000000000003"/>
    <n v="0.4"/>
  </r>
  <r>
    <x v="0"/>
    <n v="1185732"/>
    <x v="10"/>
    <x v="3"/>
    <x v="12"/>
    <s v="Omaha"/>
    <x v="4"/>
    <n v="0.49999999999999994"/>
    <n v="1000"/>
    <n v="499.99999999999994"/>
    <n v="174.99999999999997"/>
    <n v="0.35"/>
  </r>
  <r>
    <x v="0"/>
    <n v="1185732"/>
    <x v="10"/>
    <x v="3"/>
    <x v="12"/>
    <s v="Omaha"/>
    <x v="5"/>
    <n v="0.54999999999999982"/>
    <n v="2000"/>
    <n v="1099.9999999999995"/>
    <n v="549.99999999999977"/>
    <n v="0.5"/>
  </r>
  <r>
    <x v="0"/>
    <n v="1185732"/>
    <x v="11"/>
    <x v="3"/>
    <x v="12"/>
    <s v="Omaha"/>
    <x v="0"/>
    <n v="0.49999999999999994"/>
    <n v="4500"/>
    <n v="2249.9999999999995"/>
    <n v="899.99999999999989"/>
    <n v="0.4"/>
  </r>
  <r>
    <x v="0"/>
    <n v="1185732"/>
    <x v="11"/>
    <x v="3"/>
    <x v="12"/>
    <s v="Omaha"/>
    <x v="1"/>
    <n v="0.4"/>
    <n v="2500"/>
    <n v="1000"/>
    <n v="350"/>
    <n v="0.35"/>
  </r>
  <r>
    <x v="0"/>
    <n v="1185732"/>
    <x v="11"/>
    <x v="3"/>
    <x v="12"/>
    <s v="Omaha"/>
    <x v="2"/>
    <n v="0.4"/>
    <n v="2000"/>
    <n v="800"/>
    <n v="280"/>
    <n v="0.35"/>
  </r>
  <r>
    <x v="0"/>
    <n v="1185732"/>
    <x v="11"/>
    <x v="3"/>
    <x v="12"/>
    <s v="Omaha"/>
    <x v="3"/>
    <n v="0.4"/>
    <n v="1500"/>
    <n v="600"/>
    <n v="240"/>
    <n v="0.4"/>
  </r>
  <r>
    <x v="0"/>
    <n v="1185732"/>
    <x v="11"/>
    <x v="3"/>
    <x v="12"/>
    <s v="Omaha"/>
    <x v="4"/>
    <n v="0.49999999999999994"/>
    <n v="1500"/>
    <n v="749.99999999999989"/>
    <n v="262.49999999999994"/>
    <n v="0.35"/>
  </r>
  <r>
    <x v="0"/>
    <n v="1185732"/>
    <x v="11"/>
    <x v="3"/>
    <x v="12"/>
    <s v="Omaha"/>
    <x v="5"/>
    <n v="0.54999999999999982"/>
    <n v="2500"/>
    <n v="1374.9999999999995"/>
    <n v="687.49999999999977"/>
    <n v="0.5"/>
  </r>
  <r>
    <x v="1"/>
    <n v="1197831"/>
    <x v="12"/>
    <x v="1"/>
    <x v="13"/>
    <s v="Birmingham"/>
    <x v="0"/>
    <n v="0.2"/>
    <n v="6750"/>
    <n v="1350"/>
    <n v="540"/>
    <n v="0.39999999999999997"/>
  </r>
  <r>
    <x v="1"/>
    <n v="1197831"/>
    <x v="12"/>
    <x v="1"/>
    <x v="13"/>
    <s v="Birmingham"/>
    <x v="1"/>
    <n v="0.3"/>
    <n v="6750"/>
    <n v="2025"/>
    <n v="809.99999999999989"/>
    <n v="0.39999999999999997"/>
  </r>
  <r>
    <x v="1"/>
    <n v="1197831"/>
    <x v="12"/>
    <x v="1"/>
    <x v="13"/>
    <s v="Birmingham"/>
    <x v="2"/>
    <n v="0.3"/>
    <n v="4750"/>
    <n v="1425"/>
    <n v="570"/>
    <n v="0.39999999999999997"/>
  </r>
  <r>
    <x v="1"/>
    <n v="1197831"/>
    <x v="12"/>
    <x v="1"/>
    <x v="13"/>
    <s v="Birmingham"/>
    <x v="3"/>
    <n v="0.35"/>
    <n v="4750"/>
    <n v="1662.5"/>
    <n v="831.25"/>
    <n v="0.5"/>
  </r>
  <r>
    <x v="1"/>
    <n v="1197831"/>
    <x v="12"/>
    <x v="1"/>
    <x v="13"/>
    <s v="Birmingham"/>
    <x v="4"/>
    <n v="0.4"/>
    <n v="3250"/>
    <n v="1300"/>
    <n v="454.99999999999994"/>
    <n v="0.35"/>
  </r>
  <r>
    <x v="1"/>
    <n v="1197831"/>
    <x v="12"/>
    <x v="1"/>
    <x v="13"/>
    <s v="Birmingham"/>
    <x v="5"/>
    <n v="0.35"/>
    <n v="4750"/>
    <n v="1662.5"/>
    <n v="914.37500000000011"/>
    <n v="0.55000000000000004"/>
  </r>
  <r>
    <x v="1"/>
    <n v="1197831"/>
    <x v="13"/>
    <x v="1"/>
    <x v="13"/>
    <s v="Birmingham"/>
    <x v="0"/>
    <n v="0.25"/>
    <n v="6250"/>
    <n v="1562.5"/>
    <n v="625"/>
    <n v="0.39999999999999997"/>
  </r>
  <r>
    <x v="1"/>
    <n v="1197831"/>
    <x v="13"/>
    <x v="1"/>
    <x v="13"/>
    <s v="Birmingham"/>
    <x v="1"/>
    <n v="0.35"/>
    <n v="6000"/>
    <n v="2100"/>
    <n v="839.99999999999989"/>
    <n v="0.39999999999999997"/>
  </r>
  <r>
    <x v="1"/>
    <n v="1197831"/>
    <x v="13"/>
    <x v="1"/>
    <x v="13"/>
    <s v="Birmingham"/>
    <x v="2"/>
    <n v="0.35"/>
    <n v="4250"/>
    <n v="1487.5"/>
    <n v="595"/>
    <n v="0.39999999999999997"/>
  </r>
  <r>
    <x v="1"/>
    <n v="1197831"/>
    <x v="13"/>
    <x v="1"/>
    <x v="13"/>
    <s v="Birmingham"/>
    <x v="3"/>
    <n v="0.35"/>
    <n v="3750"/>
    <n v="1312.5"/>
    <n v="656.25"/>
    <n v="0.5"/>
  </r>
  <r>
    <x v="1"/>
    <n v="1197831"/>
    <x v="13"/>
    <x v="1"/>
    <x v="13"/>
    <s v="Birmingham"/>
    <x v="4"/>
    <n v="0.4"/>
    <n v="2500"/>
    <n v="1000"/>
    <n v="350"/>
    <n v="0.35"/>
  </r>
  <r>
    <x v="1"/>
    <n v="1197831"/>
    <x v="13"/>
    <x v="1"/>
    <x v="13"/>
    <s v="Birmingham"/>
    <x v="5"/>
    <n v="0.35"/>
    <n v="4500"/>
    <n v="1575"/>
    <n v="866.25000000000011"/>
    <n v="0.55000000000000004"/>
  </r>
  <r>
    <x v="1"/>
    <n v="1197831"/>
    <x v="14"/>
    <x v="1"/>
    <x v="13"/>
    <s v="Birmingham"/>
    <x v="0"/>
    <n v="0.3"/>
    <n v="6250"/>
    <n v="1875"/>
    <n v="843.74999999999989"/>
    <n v="0.44999999999999996"/>
  </r>
  <r>
    <x v="1"/>
    <n v="1197831"/>
    <x v="14"/>
    <x v="1"/>
    <x v="13"/>
    <s v="Birmingham"/>
    <x v="1"/>
    <n v="0.4"/>
    <n v="6250"/>
    <n v="2500"/>
    <n v="1125"/>
    <n v="0.44999999999999996"/>
  </r>
  <r>
    <x v="1"/>
    <n v="1197831"/>
    <x v="14"/>
    <x v="1"/>
    <x v="13"/>
    <s v="Birmingham"/>
    <x v="2"/>
    <n v="0.3"/>
    <n v="4500"/>
    <n v="1350"/>
    <n v="607.49999999999989"/>
    <n v="0.44999999999999996"/>
  </r>
  <r>
    <x v="1"/>
    <n v="1197831"/>
    <x v="14"/>
    <x v="1"/>
    <x v="13"/>
    <s v="Birmingham"/>
    <x v="3"/>
    <n v="0.35000000000000003"/>
    <n v="3500"/>
    <n v="1225.0000000000002"/>
    <n v="673.75000000000023"/>
    <n v="0.55000000000000004"/>
  </r>
  <r>
    <x v="1"/>
    <n v="1197831"/>
    <x v="14"/>
    <x v="1"/>
    <x v="13"/>
    <s v="Birmingham"/>
    <x v="4"/>
    <n v="0.4"/>
    <n v="2500"/>
    <n v="1000"/>
    <n v="399.99999999999994"/>
    <n v="0.39999999999999997"/>
  </r>
  <r>
    <x v="1"/>
    <n v="1197831"/>
    <x v="14"/>
    <x v="1"/>
    <x v="13"/>
    <s v="Birmingham"/>
    <x v="5"/>
    <n v="0.35000000000000003"/>
    <n v="4000"/>
    <n v="1400.0000000000002"/>
    <n v="840.00000000000023"/>
    <n v="0.60000000000000009"/>
  </r>
  <r>
    <x v="1"/>
    <n v="1197831"/>
    <x v="15"/>
    <x v="1"/>
    <x v="13"/>
    <s v="Birmingham"/>
    <x v="0"/>
    <n v="0.19999999999999998"/>
    <n v="6500"/>
    <n v="1300"/>
    <n v="584.99999999999989"/>
    <n v="0.44999999999999996"/>
  </r>
  <r>
    <x v="1"/>
    <n v="1197831"/>
    <x v="15"/>
    <x v="1"/>
    <x v="13"/>
    <s v="Birmingham"/>
    <x v="1"/>
    <n v="0.20000000000000007"/>
    <n v="6500"/>
    <n v="1300.0000000000005"/>
    <n v="585.00000000000011"/>
    <n v="0.44999999999999996"/>
  </r>
  <r>
    <x v="1"/>
    <n v="1197831"/>
    <x v="15"/>
    <x v="1"/>
    <x v="13"/>
    <s v="Birmingham"/>
    <x v="2"/>
    <n v="0.14999999999999997"/>
    <n v="4750"/>
    <n v="712.49999999999989"/>
    <n v="320.62499999999994"/>
    <n v="0.44999999999999996"/>
  </r>
  <r>
    <x v="1"/>
    <n v="1197831"/>
    <x v="15"/>
    <x v="1"/>
    <x v="13"/>
    <s v="Birmingham"/>
    <x v="3"/>
    <n v="0.20000000000000007"/>
    <n v="3750"/>
    <n v="750.00000000000023"/>
    <n v="412.50000000000017"/>
    <n v="0.55000000000000004"/>
  </r>
  <r>
    <x v="1"/>
    <n v="1197831"/>
    <x v="15"/>
    <x v="1"/>
    <x v="13"/>
    <s v="Birmingham"/>
    <x v="4"/>
    <n v="0.25"/>
    <n v="2750"/>
    <n v="687.5"/>
    <n v="275"/>
    <n v="0.39999999999999997"/>
  </r>
  <r>
    <x v="1"/>
    <n v="1197831"/>
    <x v="15"/>
    <x v="1"/>
    <x v="13"/>
    <s v="Birmingham"/>
    <x v="5"/>
    <n v="0.20000000000000007"/>
    <n v="5500"/>
    <n v="1100.0000000000005"/>
    <n v="660.00000000000034"/>
    <n v="0.60000000000000009"/>
  </r>
  <r>
    <x v="1"/>
    <n v="1197831"/>
    <x v="16"/>
    <x v="1"/>
    <x v="13"/>
    <s v="Birmingham"/>
    <x v="0"/>
    <n v="9.9999999999999964E-2"/>
    <n v="7000"/>
    <n v="699.99999999999977"/>
    <n v="314.99999999999989"/>
    <n v="0.44999999999999996"/>
  </r>
  <r>
    <x v="1"/>
    <n v="1197831"/>
    <x v="16"/>
    <x v="1"/>
    <x v="13"/>
    <s v="Birmingham"/>
    <x v="1"/>
    <n v="0.20000000000000007"/>
    <n v="7250"/>
    <n v="1450.0000000000005"/>
    <n v="652.50000000000011"/>
    <n v="0.44999999999999996"/>
  </r>
  <r>
    <x v="1"/>
    <n v="1197831"/>
    <x v="16"/>
    <x v="1"/>
    <x v="13"/>
    <s v="Birmingham"/>
    <x v="2"/>
    <n v="0.14999999999999997"/>
    <n v="5750"/>
    <n v="862.49999999999977"/>
    <n v="388.12499999999989"/>
    <n v="0.44999999999999996"/>
  </r>
  <r>
    <x v="1"/>
    <n v="1197831"/>
    <x v="16"/>
    <x v="1"/>
    <x v="13"/>
    <s v="Birmingham"/>
    <x v="3"/>
    <n v="0.35000000000000003"/>
    <n v="5000"/>
    <n v="1750.0000000000002"/>
    <n v="962.50000000000023"/>
    <n v="0.55000000000000004"/>
  </r>
  <r>
    <x v="1"/>
    <n v="1197831"/>
    <x v="16"/>
    <x v="1"/>
    <x v="13"/>
    <s v="Birmingham"/>
    <x v="4"/>
    <n v="0.5"/>
    <n v="4000"/>
    <n v="2000"/>
    <n v="799.99999999999989"/>
    <n v="0.39999999999999997"/>
  </r>
  <r>
    <x v="1"/>
    <n v="1197831"/>
    <x v="16"/>
    <x v="1"/>
    <x v="13"/>
    <s v="Birmingham"/>
    <x v="5"/>
    <n v="0.45"/>
    <n v="7500"/>
    <n v="3375"/>
    <n v="2025.0000000000002"/>
    <n v="0.60000000000000009"/>
  </r>
  <r>
    <x v="1"/>
    <n v="1197831"/>
    <x v="17"/>
    <x v="1"/>
    <x v="13"/>
    <s v="Birmingham"/>
    <x v="0"/>
    <n v="0.45"/>
    <n v="7500"/>
    <n v="3375"/>
    <n v="1518.7499999999998"/>
    <n v="0.44999999999999996"/>
  </r>
  <r>
    <x v="1"/>
    <n v="1197831"/>
    <x v="17"/>
    <x v="1"/>
    <x v="13"/>
    <s v="Birmingham"/>
    <x v="1"/>
    <n v="0.5"/>
    <n v="7500"/>
    <n v="3750"/>
    <n v="1687.4999999999998"/>
    <n v="0.44999999999999996"/>
  </r>
  <r>
    <x v="1"/>
    <n v="1197831"/>
    <x v="17"/>
    <x v="1"/>
    <x v="13"/>
    <s v="Birmingham"/>
    <x v="2"/>
    <n v="0.45"/>
    <n v="6500"/>
    <n v="2925"/>
    <n v="1316.2499999999998"/>
    <n v="0.44999999999999996"/>
  </r>
  <r>
    <x v="1"/>
    <n v="1197831"/>
    <x v="17"/>
    <x v="1"/>
    <x v="13"/>
    <s v="Birmingham"/>
    <x v="3"/>
    <n v="0.45"/>
    <n v="6000"/>
    <n v="2700"/>
    <n v="1485.0000000000002"/>
    <n v="0.55000000000000004"/>
  </r>
  <r>
    <x v="1"/>
    <n v="1197831"/>
    <x v="17"/>
    <x v="1"/>
    <x v="13"/>
    <s v="Birmingham"/>
    <x v="4"/>
    <n v="0.5"/>
    <n v="5000"/>
    <n v="2500"/>
    <n v="999.99999999999989"/>
    <n v="0.39999999999999997"/>
  </r>
  <r>
    <x v="1"/>
    <n v="1197831"/>
    <x v="17"/>
    <x v="1"/>
    <x v="13"/>
    <s v="Birmingham"/>
    <x v="5"/>
    <n v="0.55000000000000004"/>
    <n v="8750"/>
    <n v="4812.5"/>
    <n v="2887.5000000000005"/>
    <n v="0.60000000000000009"/>
  </r>
  <r>
    <x v="1"/>
    <n v="1197831"/>
    <x v="18"/>
    <x v="1"/>
    <x v="13"/>
    <s v="Birmingham"/>
    <x v="0"/>
    <n v="0.45"/>
    <n v="8250"/>
    <n v="3712.5"/>
    <n v="1856.2499999999998"/>
    <n v="0.49999999999999994"/>
  </r>
  <r>
    <x v="1"/>
    <n v="1197831"/>
    <x v="18"/>
    <x v="1"/>
    <x v="13"/>
    <s v="Birmingham"/>
    <x v="1"/>
    <n v="0.5"/>
    <n v="8250"/>
    <n v="4125"/>
    <n v="2062.4999999999995"/>
    <n v="0.49999999999999994"/>
  </r>
  <r>
    <x v="1"/>
    <n v="1197831"/>
    <x v="18"/>
    <x v="1"/>
    <x v="13"/>
    <s v="Birmingham"/>
    <x v="2"/>
    <n v="0.45"/>
    <n v="9750"/>
    <n v="4387.5"/>
    <n v="2193.7499999999995"/>
    <n v="0.49999999999999994"/>
  </r>
  <r>
    <x v="1"/>
    <n v="1197831"/>
    <x v="18"/>
    <x v="1"/>
    <x v="13"/>
    <s v="Birmingham"/>
    <x v="3"/>
    <n v="0.45"/>
    <n v="5750"/>
    <n v="2587.5"/>
    <n v="1552.5000000000002"/>
    <n v="0.60000000000000009"/>
  </r>
  <r>
    <x v="1"/>
    <n v="1197831"/>
    <x v="18"/>
    <x v="1"/>
    <x v="13"/>
    <s v="Birmingham"/>
    <x v="4"/>
    <n v="0.5"/>
    <n v="5250"/>
    <n v="2625"/>
    <n v="1181.2499999999998"/>
    <n v="0.44999999999999996"/>
  </r>
  <r>
    <x v="1"/>
    <n v="1197831"/>
    <x v="18"/>
    <x v="1"/>
    <x v="13"/>
    <s v="Birmingham"/>
    <x v="5"/>
    <n v="0.6"/>
    <n v="8000"/>
    <n v="4800"/>
    <n v="3120.0000000000005"/>
    <n v="0.65000000000000013"/>
  </r>
  <r>
    <x v="1"/>
    <n v="1197831"/>
    <x v="19"/>
    <x v="1"/>
    <x v="13"/>
    <s v="Birmingham"/>
    <x v="0"/>
    <n v="0.4"/>
    <n v="7500"/>
    <n v="3000"/>
    <n v="1499.9999999999998"/>
    <n v="0.49999999999999994"/>
  </r>
  <r>
    <x v="1"/>
    <n v="1197831"/>
    <x v="19"/>
    <x v="1"/>
    <x v="13"/>
    <s v="Birmingham"/>
    <x v="1"/>
    <n v="0.55000000000000004"/>
    <n v="7500"/>
    <n v="4125"/>
    <n v="2062.4999999999995"/>
    <n v="0.49999999999999994"/>
  </r>
  <r>
    <x v="1"/>
    <n v="1197831"/>
    <x v="19"/>
    <x v="1"/>
    <x v="13"/>
    <s v="Birmingham"/>
    <x v="2"/>
    <n v="0.55000000000000004"/>
    <n v="9250"/>
    <n v="5087.5"/>
    <n v="2543.7499999999995"/>
    <n v="0.49999999999999994"/>
  </r>
  <r>
    <x v="1"/>
    <n v="1197831"/>
    <x v="19"/>
    <x v="1"/>
    <x v="13"/>
    <s v="Birmingham"/>
    <x v="3"/>
    <n v="0.5"/>
    <n v="4250"/>
    <n v="2125"/>
    <n v="1275.0000000000002"/>
    <n v="0.60000000000000009"/>
  </r>
  <r>
    <x v="1"/>
    <n v="1197831"/>
    <x v="19"/>
    <x v="1"/>
    <x v="13"/>
    <s v="Birmingham"/>
    <x v="4"/>
    <n v="0.55000000000000004"/>
    <n v="4250"/>
    <n v="2337.5"/>
    <n v="1051.875"/>
    <n v="0.44999999999999996"/>
  </r>
  <r>
    <x v="1"/>
    <n v="1197831"/>
    <x v="19"/>
    <x v="1"/>
    <x v="13"/>
    <s v="Birmingham"/>
    <x v="5"/>
    <n v="0.6"/>
    <n v="6750"/>
    <n v="4050"/>
    <n v="2632.5000000000005"/>
    <n v="0.65000000000000013"/>
  </r>
  <r>
    <x v="1"/>
    <n v="1197831"/>
    <x v="20"/>
    <x v="1"/>
    <x v="13"/>
    <s v="Birmingham"/>
    <x v="0"/>
    <n v="0.55000000000000004"/>
    <n v="6250"/>
    <n v="3437.5000000000005"/>
    <n v="1718.75"/>
    <n v="0.49999999999999994"/>
  </r>
  <r>
    <x v="1"/>
    <n v="1197831"/>
    <x v="20"/>
    <x v="1"/>
    <x v="13"/>
    <s v="Birmingham"/>
    <x v="1"/>
    <n v="0.55000000000000004"/>
    <n v="5750"/>
    <n v="3162.5000000000005"/>
    <n v="1581.25"/>
    <n v="0.49999999999999994"/>
  </r>
  <r>
    <x v="1"/>
    <n v="1197831"/>
    <x v="20"/>
    <x v="1"/>
    <x v="13"/>
    <s v="Birmingham"/>
    <x v="2"/>
    <n v="0.6"/>
    <n v="6250"/>
    <n v="3750"/>
    <n v="1874.9999999999998"/>
    <n v="0.49999999999999994"/>
  </r>
  <r>
    <x v="1"/>
    <n v="1197831"/>
    <x v="20"/>
    <x v="1"/>
    <x v="13"/>
    <s v="Birmingham"/>
    <x v="3"/>
    <n v="0.6"/>
    <n v="3500"/>
    <n v="2100"/>
    <n v="1260.0000000000002"/>
    <n v="0.60000000000000009"/>
  </r>
  <r>
    <x v="1"/>
    <n v="1197831"/>
    <x v="20"/>
    <x v="1"/>
    <x v="13"/>
    <s v="Birmingham"/>
    <x v="4"/>
    <n v="0.45"/>
    <n v="3500"/>
    <n v="1575"/>
    <n v="708.74999999999989"/>
    <n v="0.44999999999999996"/>
  </r>
  <r>
    <x v="1"/>
    <n v="1197831"/>
    <x v="20"/>
    <x v="1"/>
    <x v="13"/>
    <s v="Birmingham"/>
    <x v="5"/>
    <n v="0.4"/>
    <n v="5750"/>
    <n v="2300"/>
    <n v="1495.0000000000002"/>
    <n v="0.65000000000000013"/>
  </r>
  <r>
    <x v="1"/>
    <n v="1197831"/>
    <x v="21"/>
    <x v="1"/>
    <x v="13"/>
    <s v="Birmingham"/>
    <x v="0"/>
    <n v="0.30000000000000004"/>
    <n v="5250"/>
    <n v="1575.0000000000002"/>
    <n v="787.5"/>
    <n v="0.49999999999999994"/>
  </r>
  <r>
    <x v="1"/>
    <n v="1197831"/>
    <x v="21"/>
    <x v="1"/>
    <x v="13"/>
    <s v="Birmingham"/>
    <x v="1"/>
    <n v="0.30000000000000004"/>
    <n v="5250"/>
    <n v="1575.0000000000002"/>
    <n v="787.5"/>
    <n v="0.49999999999999994"/>
  </r>
  <r>
    <x v="1"/>
    <n v="1197831"/>
    <x v="21"/>
    <x v="1"/>
    <x v="13"/>
    <s v="Birmingham"/>
    <x v="2"/>
    <n v="0.35000000000000003"/>
    <n v="4750"/>
    <n v="1662.5000000000002"/>
    <n v="831.25"/>
    <n v="0.49999999999999994"/>
  </r>
  <r>
    <x v="1"/>
    <n v="1197831"/>
    <x v="21"/>
    <x v="1"/>
    <x v="13"/>
    <s v="Birmingham"/>
    <x v="3"/>
    <n v="0.35000000000000003"/>
    <n v="3250"/>
    <n v="1137.5"/>
    <n v="682.50000000000011"/>
    <n v="0.60000000000000009"/>
  </r>
  <r>
    <x v="1"/>
    <n v="1197831"/>
    <x v="21"/>
    <x v="1"/>
    <x v="13"/>
    <s v="Birmingham"/>
    <x v="4"/>
    <n v="0.30000000000000004"/>
    <n v="3000"/>
    <n v="900.00000000000011"/>
    <n v="405"/>
    <n v="0.44999999999999996"/>
  </r>
  <r>
    <x v="1"/>
    <n v="1197831"/>
    <x v="21"/>
    <x v="1"/>
    <x v="13"/>
    <s v="Birmingham"/>
    <x v="5"/>
    <n v="0.4"/>
    <n v="4750"/>
    <n v="1900"/>
    <n v="1235.0000000000002"/>
    <n v="0.65000000000000013"/>
  </r>
  <r>
    <x v="1"/>
    <n v="1197831"/>
    <x v="22"/>
    <x v="1"/>
    <x v="13"/>
    <s v="Birmingham"/>
    <x v="0"/>
    <n v="0.20000000000000004"/>
    <n v="6250"/>
    <n v="1250.0000000000002"/>
    <n v="625"/>
    <n v="0.49999999999999994"/>
  </r>
  <r>
    <x v="1"/>
    <n v="1197831"/>
    <x v="22"/>
    <x v="1"/>
    <x v="13"/>
    <s v="Birmingham"/>
    <x v="1"/>
    <n v="0.20000000000000004"/>
    <n v="6250"/>
    <n v="1250.0000000000002"/>
    <n v="625"/>
    <n v="0.49999999999999994"/>
  </r>
  <r>
    <x v="1"/>
    <n v="1197831"/>
    <x v="22"/>
    <x v="1"/>
    <x v="13"/>
    <s v="Birmingham"/>
    <x v="2"/>
    <n v="0.45000000000000007"/>
    <n v="5750"/>
    <n v="2587.5000000000005"/>
    <n v="1293.75"/>
    <n v="0.49999999999999994"/>
  </r>
  <r>
    <x v="1"/>
    <n v="1197831"/>
    <x v="22"/>
    <x v="1"/>
    <x v="13"/>
    <s v="Birmingham"/>
    <x v="3"/>
    <n v="0.45000000000000007"/>
    <n v="4500"/>
    <n v="2025.0000000000002"/>
    <n v="1215.0000000000002"/>
    <n v="0.60000000000000009"/>
  </r>
  <r>
    <x v="1"/>
    <n v="1197831"/>
    <x v="22"/>
    <x v="1"/>
    <x v="13"/>
    <s v="Birmingham"/>
    <x v="4"/>
    <n v="0.49999999999999994"/>
    <n v="4250"/>
    <n v="2124.9999999999995"/>
    <n v="956.24999999999966"/>
    <n v="0.44999999999999996"/>
  </r>
  <r>
    <x v="1"/>
    <n v="1197831"/>
    <x v="22"/>
    <x v="1"/>
    <x v="13"/>
    <s v="Birmingham"/>
    <x v="5"/>
    <n v="0.6"/>
    <n v="6250"/>
    <n v="3750"/>
    <n v="2437.5000000000005"/>
    <n v="0.65000000000000013"/>
  </r>
  <r>
    <x v="1"/>
    <n v="1197831"/>
    <x v="23"/>
    <x v="1"/>
    <x v="13"/>
    <s v="Birmingham"/>
    <x v="0"/>
    <n v="0.6"/>
    <n v="7750"/>
    <n v="4650"/>
    <n v="2324.9999999999995"/>
    <n v="0.49999999999999994"/>
  </r>
  <r>
    <x v="1"/>
    <n v="1197831"/>
    <x v="23"/>
    <x v="1"/>
    <x v="13"/>
    <s v="Birmingham"/>
    <x v="1"/>
    <n v="0.6"/>
    <n v="7750"/>
    <n v="4650"/>
    <n v="2324.9999999999995"/>
    <n v="0.49999999999999994"/>
  </r>
  <r>
    <x v="1"/>
    <n v="1197831"/>
    <x v="23"/>
    <x v="1"/>
    <x v="13"/>
    <s v="Birmingham"/>
    <x v="2"/>
    <n v="0.65"/>
    <n v="7000"/>
    <n v="4550"/>
    <n v="2274.9999999999995"/>
    <n v="0.49999999999999994"/>
  </r>
  <r>
    <x v="1"/>
    <n v="1197831"/>
    <x v="23"/>
    <x v="1"/>
    <x v="13"/>
    <s v="Birmingham"/>
    <x v="3"/>
    <n v="0.65"/>
    <n v="5500"/>
    <n v="3575"/>
    <n v="2145.0000000000005"/>
    <n v="0.60000000000000009"/>
  </r>
  <r>
    <x v="1"/>
    <n v="1197831"/>
    <x v="23"/>
    <x v="1"/>
    <x v="13"/>
    <s v="Birmingham"/>
    <x v="4"/>
    <n v="0.6"/>
    <n v="5000"/>
    <n v="3000"/>
    <n v="1349.9999999999998"/>
    <n v="0.44999999999999996"/>
  </r>
  <r>
    <x v="1"/>
    <n v="1197831"/>
    <x v="23"/>
    <x v="1"/>
    <x v="13"/>
    <s v="Birmingham"/>
    <x v="5"/>
    <n v="0.70000000000000007"/>
    <n v="7500"/>
    <n v="5250.0000000000009"/>
    <n v="3412.5000000000014"/>
    <n v="0.65000000000000013"/>
  </r>
  <r>
    <x v="0"/>
    <n v="1185732"/>
    <x v="124"/>
    <x v="0"/>
    <x v="14"/>
    <s v="Portland"/>
    <x v="0"/>
    <n v="0.4"/>
    <n v="4500"/>
    <n v="1800"/>
    <n v="630"/>
    <n v="0.35"/>
  </r>
  <r>
    <x v="0"/>
    <n v="1185732"/>
    <x v="124"/>
    <x v="0"/>
    <x v="14"/>
    <s v="Portland"/>
    <x v="1"/>
    <n v="0.4"/>
    <n v="2500"/>
    <n v="1000"/>
    <n v="350"/>
    <n v="0.35"/>
  </r>
  <r>
    <x v="0"/>
    <n v="1185732"/>
    <x v="124"/>
    <x v="0"/>
    <x v="14"/>
    <s v="Portland"/>
    <x v="2"/>
    <n v="0.30000000000000004"/>
    <n v="2500"/>
    <n v="750.00000000000011"/>
    <n v="300"/>
    <n v="0.39999999999999997"/>
  </r>
  <r>
    <x v="0"/>
    <n v="1185732"/>
    <x v="124"/>
    <x v="0"/>
    <x v="14"/>
    <s v="Portland"/>
    <x v="3"/>
    <n v="0.35"/>
    <n v="1000"/>
    <n v="350"/>
    <n v="105"/>
    <n v="0.3"/>
  </r>
  <r>
    <x v="0"/>
    <n v="1185732"/>
    <x v="124"/>
    <x v="0"/>
    <x v="14"/>
    <s v="Portland"/>
    <x v="4"/>
    <n v="0.5"/>
    <n v="1500"/>
    <n v="750"/>
    <n v="187.5"/>
    <n v="0.25"/>
  </r>
  <r>
    <x v="0"/>
    <n v="1185732"/>
    <x v="124"/>
    <x v="0"/>
    <x v="14"/>
    <s v="Portland"/>
    <x v="5"/>
    <n v="0.4"/>
    <n v="2500"/>
    <n v="1000"/>
    <n v="400"/>
    <n v="0.4"/>
  </r>
  <r>
    <x v="0"/>
    <n v="1185732"/>
    <x v="125"/>
    <x v="0"/>
    <x v="14"/>
    <s v="Portland"/>
    <x v="0"/>
    <n v="0.4"/>
    <n v="5000"/>
    <n v="2000"/>
    <n v="700"/>
    <n v="0.35"/>
  </r>
  <r>
    <x v="0"/>
    <n v="1185732"/>
    <x v="125"/>
    <x v="0"/>
    <x v="14"/>
    <s v="Portland"/>
    <x v="1"/>
    <n v="0.4"/>
    <n v="1500"/>
    <n v="600"/>
    <n v="210"/>
    <n v="0.35"/>
  </r>
  <r>
    <x v="0"/>
    <n v="1185732"/>
    <x v="125"/>
    <x v="0"/>
    <x v="14"/>
    <s v="Portland"/>
    <x v="2"/>
    <n v="0.30000000000000004"/>
    <n v="2000"/>
    <n v="600.00000000000011"/>
    <n v="240.00000000000003"/>
    <n v="0.39999999999999997"/>
  </r>
  <r>
    <x v="0"/>
    <n v="1185732"/>
    <x v="125"/>
    <x v="0"/>
    <x v="14"/>
    <s v="Portland"/>
    <x v="3"/>
    <n v="0.35"/>
    <n v="750"/>
    <n v="262.5"/>
    <n v="78.75"/>
    <n v="0.3"/>
  </r>
  <r>
    <x v="0"/>
    <n v="1185732"/>
    <x v="125"/>
    <x v="0"/>
    <x v="14"/>
    <s v="Portland"/>
    <x v="4"/>
    <n v="0.5"/>
    <n v="1500"/>
    <n v="750"/>
    <n v="187.5"/>
    <n v="0.25"/>
  </r>
  <r>
    <x v="0"/>
    <n v="1185732"/>
    <x v="125"/>
    <x v="0"/>
    <x v="14"/>
    <s v="Portland"/>
    <x v="5"/>
    <n v="0.4"/>
    <n v="2500"/>
    <n v="1000"/>
    <n v="400"/>
    <n v="0.4"/>
  </r>
  <r>
    <x v="0"/>
    <n v="1185732"/>
    <x v="126"/>
    <x v="0"/>
    <x v="14"/>
    <s v="Portland"/>
    <x v="0"/>
    <n v="0.4"/>
    <n v="4700"/>
    <n v="1880"/>
    <n v="658"/>
    <n v="0.35"/>
  </r>
  <r>
    <x v="0"/>
    <n v="1185732"/>
    <x v="126"/>
    <x v="0"/>
    <x v="14"/>
    <s v="Portland"/>
    <x v="1"/>
    <n v="0.4"/>
    <n v="1750"/>
    <n v="700"/>
    <n v="244.99999999999997"/>
    <n v="0.35"/>
  </r>
  <r>
    <x v="0"/>
    <n v="1185732"/>
    <x v="126"/>
    <x v="0"/>
    <x v="14"/>
    <s v="Portland"/>
    <x v="2"/>
    <n v="0.30000000000000004"/>
    <n v="2000"/>
    <n v="600.00000000000011"/>
    <n v="240.00000000000003"/>
    <n v="0.39999999999999997"/>
  </r>
  <r>
    <x v="0"/>
    <n v="1185732"/>
    <x v="126"/>
    <x v="0"/>
    <x v="14"/>
    <s v="Portland"/>
    <x v="3"/>
    <n v="0.35"/>
    <n v="500"/>
    <n v="175"/>
    <n v="52.5"/>
    <n v="0.3"/>
  </r>
  <r>
    <x v="0"/>
    <n v="1185732"/>
    <x v="126"/>
    <x v="0"/>
    <x v="14"/>
    <s v="Portland"/>
    <x v="4"/>
    <n v="0.5"/>
    <n v="1000"/>
    <n v="500"/>
    <n v="125"/>
    <n v="0.25"/>
  </r>
  <r>
    <x v="0"/>
    <n v="1185732"/>
    <x v="126"/>
    <x v="0"/>
    <x v="14"/>
    <s v="Portland"/>
    <x v="5"/>
    <n v="0.4"/>
    <n v="2000"/>
    <n v="800"/>
    <n v="320"/>
    <n v="0.4"/>
  </r>
  <r>
    <x v="0"/>
    <n v="1185732"/>
    <x v="127"/>
    <x v="0"/>
    <x v="14"/>
    <s v="Portland"/>
    <x v="0"/>
    <n v="0.4"/>
    <n v="4500"/>
    <n v="1800"/>
    <n v="630"/>
    <n v="0.35"/>
  </r>
  <r>
    <x v="0"/>
    <n v="1185732"/>
    <x v="127"/>
    <x v="0"/>
    <x v="14"/>
    <s v="Portland"/>
    <x v="1"/>
    <n v="0.4"/>
    <n v="1500"/>
    <n v="600"/>
    <n v="210"/>
    <n v="0.35"/>
  </r>
  <r>
    <x v="0"/>
    <n v="1185732"/>
    <x v="127"/>
    <x v="0"/>
    <x v="14"/>
    <s v="Portland"/>
    <x v="2"/>
    <n v="0.30000000000000004"/>
    <n v="1500"/>
    <n v="450.00000000000006"/>
    <n v="180"/>
    <n v="0.39999999999999997"/>
  </r>
  <r>
    <x v="0"/>
    <n v="1185732"/>
    <x v="127"/>
    <x v="0"/>
    <x v="14"/>
    <s v="Portland"/>
    <x v="3"/>
    <n v="0.35"/>
    <n v="750"/>
    <n v="262.5"/>
    <n v="78.75"/>
    <n v="0.3"/>
  </r>
  <r>
    <x v="0"/>
    <n v="1185732"/>
    <x v="127"/>
    <x v="0"/>
    <x v="14"/>
    <s v="Portland"/>
    <x v="4"/>
    <n v="0.5"/>
    <n v="750"/>
    <n v="375"/>
    <n v="93.75"/>
    <n v="0.25"/>
  </r>
  <r>
    <x v="0"/>
    <n v="1185732"/>
    <x v="127"/>
    <x v="0"/>
    <x v="14"/>
    <s v="Portland"/>
    <x v="5"/>
    <n v="0.4"/>
    <n v="2250"/>
    <n v="900"/>
    <n v="360"/>
    <n v="0.4"/>
  </r>
  <r>
    <x v="0"/>
    <n v="1185732"/>
    <x v="128"/>
    <x v="0"/>
    <x v="14"/>
    <s v="Portland"/>
    <x v="0"/>
    <n v="0.54999999999999993"/>
    <n v="4950"/>
    <n v="2722.4999999999995"/>
    <n v="952.87499999999977"/>
    <n v="0.35"/>
  </r>
  <r>
    <x v="0"/>
    <n v="1185732"/>
    <x v="128"/>
    <x v="0"/>
    <x v="14"/>
    <s v="Portland"/>
    <x v="1"/>
    <n v="0.5"/>
    <n v="2000"/>
    <n v="1000"/>
    <n v="350"/>
    <n v="0.35"/>
  </r>
  <r>
    <x v="0"/>
    <n v="1185732"/>
    <x v="128"/>
    <x v="0"/>
    <x v="14"/>
    <s v="Portland"/>
    <x v="2"/>
    <n v="0.45"/>
    <n v="1750"/>
    <n v="787.5"/>
    <n v="315"/>
    <n v="0.39999999999999997"/>
  </r>
  <r>
    <x v="0"/>
    <n v="1185732"/>
    <x v="128"/>
    <x v="0"/>
    <x v="14"/>
    <s v="Portland"/>
    <x v="3"/>
    <n v="0.45"/>
    <n v="1250"/>
    <n v="562.5"/>
    <n v="168.75"/>
    <n v="0.3"/>
  </r>
  <r>
    <x v="0"/>
    <n v="1185732"/>
    <x v="128"/>
    <x v="0"/>
    <x v="14"/>
    <s v="Portland"/>
    <x v="4"/>
    <n v="0.54999999999999993"/>
    <n v="1500"/>
    <n v="824.99999999999989"/>
    <n v="206.24999999999997"/>
    <n v="0.25"/>
  </r>
  <r>
    <x v="0"/>
    <n v="1185732"/>
    <x v="128"/>
    <x v="0"/>
    <x v="14"/>
    <s v="Portland"/>
    <x v="5"/>
    <n v="0.6"/>
    <n v="2750"/>
    <n v="1650"/>
    <n v="660"/>
    <n v="0.4"/>
  </r>
  <r>
    <x v="0"/>
    <n v="1185732"/>
    <x v="129"/>
    <x v="0"/>
    <x v="14"/>
    <s v="Portland"/>
    <x v="0"/>
    <n v="0.54999999999999993"/>
    <n v="5250"/>
    <n v="2887.4999999999995"/>
    <n v="1010.6249999999998"/>
    <n v="0.35"/>
  </r>
  <r>
    <x v="0"/>
    <n v="1185732"/>
    <x v="129"/>
    <x v="0"/>
    <x v="14"/>
    <s v="Portland"/>
    <x v="1"/>
    <n v="0.5"/>
    <n v="2750"/>
    <n v="1375"/>
    <n v="481.24999999999994"/>
    <n v="0.35"/>
  </r>
  <r>
    <x v="0"/>
    <n v="1185732"/>
    <x v="129"/>
    <x v="0"/>
    <x v="14"/>
    <s v="Portland"/>
    <x v="2"/>
    <n v="0.45"/>
    <n v="2000"/>
    <n v="900"/>
    <n v="359.99999999999994"/>
    <n v="0.39999999999999997"/>
  </r>
  <r>
    <x v="0"/>
    <n v="1185732"/>
    <x v="129"/>
    <x v="0"/>
    <x v="14"/>
    <s v="Portland"/>
    <x v="3"/>
    <n v="0.45"/>
    <n v="1750"/>
    <n v="787.5"/>
    <n v="236.25"/>
    <n v="0.3"/>
  </r>
  <r>
    <x v="0"/>
    <n v="1185732"/>
    <x v="129"/>
    <x v="0"/>
    <x v="14"/>
    <s v="Portland"/>
    <x v="4"/>
    <n v="0.54999999999999993"/>
    <n v="1750"/>
    <n v="962.49999999999989"/>
    <n v="240.62499999999997"/>
    <n v="0.25"/>
  </r>
  <r>
    <x v="0"/>
    <n v="1185732"/>
    <x v="129"/>
    <x v="0"/>
    <x v="14"/>
    <s v="Portland"/>
    <x v="5"/>
    <n v="0.6"/>
    <n v="3250"/>
    <n v="1950"/>
    <n v="780"/>
    <n v="0.4"/>
  </r>
  <r>
    <x v="0"/>
    <n v="1185732"/>
    <x v="130"/>
    <x v="0"/>
    <x v="14"/>
    <s v="Portland"/>
    <x v="0"/>
    <n v="0.54999999999999993"/>
    <n v="5500"/>
    <n v="3024.9999999999995"/>
    <n v="1058.7499999999998"/>
    <n v="0.35"/>
  </r>
  <r>
    <x v="0"/>
    <n v="1185732"/>
    <x v="130"/>
    <x v="0"/>
    <x v="14"/>
    <s v="Portland"/>
    <x v="1"/>
    <n v="0.5"/>
    <n v="3000"/>
    <n v="1500"/>
    <n v="525"/>
    <n v="0.35"/>
  </r>
  <r>
    <x v="0"/>
    <n v="1185732"/>
    <x v="130"/>
    <x v="0"/>
    <x v="14"/>
    <s v="Portland"/>
    <x v="2"/>
    <n v="0.45"/>
    <n v="2250"/>
    <n v="1012.5"/>
    <n v="404.99999999999994"/>
    <n v="0.39999999999999997"/>
  </r>
  <r>
    <x v="0"/>
    <n v="1185732"/>
    <x v="130"/>
    <x v="0"/>
    <x v="14"/>
    <s v="Portland"/>
    <x v="3"/>
    <n v="0.45"/>
    <n v="1750"/>
    <n v="787.5"/>
    <n v="236.25"/>
    <n v="0.3"/>
  </r>
  <r>
    <x v="0"/>
    <n v="1185732"/>
    <x v="130"/>
    <x v="0"/>
    <x v="14"/>
    <s v="Portland"/>
    <x v="4"/>
    <n v="0.54999999999999993"/>
    <n v="2000"/>
    <n v="1099.9999999999998"/>
    <n v="274.99999999999994"/>
    <n v="0.25"/>
  </r>
  <r>
    <x v="0"/>
    <n v="1185732"/>
    <x v="130"/>
    <x v="0"/>
    <x v="14"/>
    <s v="Portland"/>
    <x v="5"/>
    <n v="0.6"/>
    <n v="3750"/>
    <n v="2250"/>
    <n v="900"/>
    <n v="0.4"/>
  </r>
  <r>
    <x v="0"/>
    <n v="1185732"/>
    <x v="131"/>
    <x v="0"/>
    <x v="14"/>
    <s v="Portland"/>
    <x v="0"/>
    <n v="0.54999999999999993"/>
    <n v="5250"/>
    <n v="2887.4999999999995"/>
    <n v="1010.6249999999998"/>
    <n v="0.35"/>
  </r>
  <r>
    <x v="0"/>
    <n v="1185732"/>
    <x v="131"/>
    <x v="0"/>
    <x v="14"/>
    <s v="Portland"/>
    <x v="1"/>
    <n v="0.5"/>
    <n v="3000"/>
    <n v="1500"/>
    <n v="525"/>
    <n v="0.35"/>
  </r>
  <r>
    <x v="0"/>
    <n v="1185732"/>
    <x v="131"/>
    <x v="0"/>
    <x v="14"/>
    <s v="Portland"/>
    <x v="2"/>
    <n v="0.45"/>
    <n v="2250"/>
    <n v="1012.5"/>
    <n v="404.99999999999994"/>
    <n v="0.39999999999999997"/>
  </r>
  <r>
    <x v="0"/>
    <n v="1185732"/>
    <x v="131"/>
    <x v="0"/>
    <x v="14"/>
    <s v="Portland"/>
    <x v="3"/>
    <n v="0.45"/>
    <n v="1750"/>
    <n v="787.5"/>
    <n v="236.25"/>
    <n v="0.3"/>
  </r>
  <r>
    <x v="0"/>
    <n v="1185732"/>
    <x v="131"/>
    <x v="0"/>
    <x v="14"/>
    <s v="Portland"/>
    <x v="4"/>
    <n v="0.54999999999999993"/>
    <n v="1500"/>
    <n v="824.99999999999989"/>
    <n v="206.24999999999997"/>
    <n v="0.25"/>
  </r>
  <r>
    <x v="0"/>
    <n v="1185732"/>
    <x v="131"/>
    <x v="0"/>
    <x v="14"/>
    <s v="Portland"/>
    <x v="5"/>
    <n v="0.6"/>
    <n v="3250"/>
    <n v="1950"/>
    <n v="780"/>
    <n v="0.4"/>
  </r>
  <r>
    <x v="0"/>
    <n v="1185732"/>
    <x v="132"/>
    <x v="0"/>
    <x v="14"/>
    <s v="Portland"/>
    <x v="0"/>
    <n v="0.54999999999999993"/>
    <n v="4500"/>
    <n v="2474.9999999999995"/>
    <n v="866.24999999999977"/>
    <n v="0.35"/>
  </r>
  <r>
    <x v="0"/>
    <n v="1185732"/>
    <x v="132"/>
    <x v="0"/>
    <x v="14"/>
    <s v="Portland"/>
    <x v="1"/>
    <n v="0.5"/>
    <n v="2500"/>
    <n v="1250"/>
    <n v="437.5"/>
    <n v="0.35"/>
  </r>
  <r>
    <x v="0"/>
    <n v="1185732"/>
    <x v="132"/>
    <x v="0"/>
    <x v="14"/>
    <s v="Portland"/>
    <x v="2"/>
    <n v="0.45"/>
    <n v="1500"/>
    <n v="675"/>
    <n v="270"/>
    <n v="0.39999999999999997"/>
  </r>
  <r>
    <x v="0"/>
    <n v="1185732"/>
    <x v="132"/>
    <x v="0"/>
    <x v="14"/>
    <s v="Portland"/>
    <x v="3"/>
    <n v="0.45"/>
    <n v="1250"/>
    <n v="562.5"/>
    <n v="168.75"/>
    <n v="0.3"/>
  </r>
  <r>
    <x v="0"/>
    <n v="1185732"/>
    <x v="132"/>
    <x v="0"/>
    <x v="14"/>
    <s v="Portland"/>
    <x v="4"/>
    <n v="0.54999999999999993"/>
    <n v="1250"/>
    <n v="687.49999999999989"/>
    <n v="171.87499999999997"/>
    <n v="0.25"/>
  </r>
  <r>
    <x v="0"/>
    <n v="1185732"/>
    <x v="132"/>
    <x v="0"/>
    <x v="14"/>
    <s v="Portland"/>
    <x v="5"/>
    <n v="0.6"/>
    <n v="2250"/>
    <n v="1350"/>
    <n v="540"/>
    <n v="0.4"/>
  </r>
  <r>
    <x v="0"/>
    <n v="1185732"/>
    <x v="133"/>
    <x v="0"/>
    <x v="14"/>
    <s v="Portland"/>
    <x v="0"/>
    <n v="0.6"/>
    <n v="4000"/>
    <n v="2400"/>
    <n v="840"/>
    <n v="0.35"/>
  </r>
  <r>
    <x v="0"/>
    <n v="1185732"/>
    <x v="133"/>
    <x v="0"/>
    <x v="14"/>
    <s v="Portland"/>
    <x v="1"/>
    <n v="0.55000000000000004"/>
    <n v="2250"/>
    <n v="1237.5"/>
    <n v="433.125"/>
    <n v="0.35"/>
  </r>
  <r>
    <x v="0"/>
    <n v="1185732"/>
    <x v="133"/>
    <x v="0"/>
    <x v="14"/>
    <s v="Portland"/>
    <x v="2"/>
    <n v="0.55000000000000004"/>
    <n v="1250"/>
    <n v="687.5"/>
    <n v="275"/>
    <n v="0.39999999999999997"/>
  </r>
  <r>
    <x v="0"/>
    <n v="1185732"/>
    <x v="133"/>
    <x v="0"/>
    <x v="14"/>
    <s v="Portland"/>
    <x v="3"/>
    <n v="0.55000000000000004"/>
    <n v="1000"/>
    <n v="550"/>
    <n v="165"/>
    <n v="0.3"/>
  </r>
  <r>
    <x v="0"/>
    <n v="1185732"/>
    <x v="133"/>
    <x v="0"/>
    <x v="14"/>
    <s v="Portland"/>
    <x v="4"/>
    <n v="0.65"/>
    <n v="1000"/>
    <n v="650"/>
    <n v="162.5"/>
    <n v="0.25"/>
  </r>
  <r>
    <x v="0"/>
    <n v="1185732"/>
    <x v="133"/>
    <x v="0"/>
    <x v="14"/>
    <s v="Portland"/>
    <x v="5"/>
    <n v="0.7"/>
    <n v="2250"/>
    <n v="1575"/>
    <n v="630"/>
    <n v="0.4"/>
  </r>
  <r>
    <x v="0"/>
    <n v="1185732"/>
    <x v="134"/>
    <x v="0"/>
    <x v="14"/>
    <s v="Portland"/>
    <x v="0"/>
    <n v="0.65"/>
    <n v="3750"/>
    <n v="2437.5"/>
    <n v="853.125"/>
    <n v="0.35"/>
  </r>
  <r>
    <x v="0"/>
    <n v="1185732"/>
    <x v="134"/>
    <x v="0"/>
    <x v="14"/>
    <s v="Portland"/>
    <x v="1"/>
    <n v="0.55000000000000004"/>
    <n v="2000"/>
    <n v="1100"/>
    <n v="385"/>
    <n v="0.35"/>
  </r>
  <r>
    <x v="0"/>
    <n v="1185732"/>
    <x v="134"/>
    <x v="0"/>
    <x v="14"/>
    <s v="Portland"/>
    <x v="2"/>
    <n v="0.55000000000000004"/>
    <n v="1950"/>
    <n v="1072.5"/>
    <n v="428.99999999999994"/>
    <n v="0.39999999999999997"/>
  </r>
  <r>
    <x v="0"/>
    <n v="1185732"/>
    <x v="134"/>
    <x v="0"/>
    <x v="14"/>
    <s v="Portland"/>
    <x v="3"/>
    <n v="0.55000000000000004"/>
    <n v="1750"/>
    <n v="962.50000000000011"/>
    <n v="288.75"/>
    <n v="0.3"/>
  </r>
  <r>
    <x v="0"/>
    <n v="1185732"/>
    <x v="134"/>
    <x v="0"/>
    <x v="14"/>
    <s v="Portland"/>
    <x v="4"/>
    <n v="0.65"/>
    <n v="1500"/>
    <n v="975"/>
    <n v="243.75"/>
    <n v="0.25"/>
  </r>
  <r>
    <x v="0"/>
    <n v="1185732"/>
    <x v="134"/>
    <x v="0"/>
    <x v="14"/>
    <s v="Portland"/>
    <x v="5"/>
    <n v="0.7"/>
    <n v="2500"/>
    <n v="1750"/>
    <n v="700"/>
    <n v="0.4"/>
  </r>
  <r>
    <x v="0"/>
    <n v="1185732"/>
    <x v="135"/>
    <x v="0"/>
    <x v="14"/>
    <s v="Portland"/>
    <x v="0"/>
    <n v="0.65"/>
    <n v="4750"/>
    <n v="3087.5"/>
    <n v="1080.625"/>
    <n v="0.35"/>
  </r>
  <r>
    <x v="0"/>
    <n v="1185732"/>
    <x v="135"/>
    <x v="0"/>
    <x v="14"/>
    <s v="Portland"/>
    <x v="1"/>
    <n v="0.55000000000000004"/>
    <n v="2750"/>
    <n v="1512.5000000000002"/>
    <n v="529.375"/>
    <n v="0.35"/>
  </r>
  <r>
    <x v="0"/>
    <n v="1185732"/>
    <x v="135"/>
    <x v="0"/>
    <x v="14"/>
    <s v="Portland"/>
    <x v="2"/>
    <n v="0.55000000000000004"/>
    <n v="2500"/>
    <n v="1375"/>
    <n v="550"/>
    <n v="0.39999999999999997"/>
  </r>
  <r>
    <x v="0"/>
    <n v="1185732"/>
    <x v="135"/>
    <x v="0"/>
    <x v="14"/>
    <s v="Portland"/>
    <x v="3"/>
    <n v="0.55000000000000004"/>
    <n v="2000"/>
    <n v="1100"/>
    <n v="330"/>
    <n v="0.3"/>
  </r>
  <r>
    <x v="0"/>
    <n v="1185732"/>
    <x v="135"/>
    <x v="0"/>
    <x v="14"/>
    <s v="Portland"/>
    <x v="4"/>
    <n v="0.65"/>
    <n v="2000"/>
    <n v="1300"/>
    <n v="325"/>
    <n v="0.25"/>
  </r>
  <r>
    <x v="0"/>
    <n v="1185732"/>
    <x v="135"/>
    <x v="0"/>
    <x v="14"/>
    <s v="Portland"/>
    <x v="5"/>
    <n v="0.7"/>
    <n v="3000"/>
    <n v="2100"/>
    <n v="840"/>
    <n v="0.4"/>
  </r>
  <r>
    <x v="2"/>
    <n v="1128299"/>
    <x v="136"/>
    <x v="2"/>
    <x v="15"/>
    <s v="Anchorage"/>
    <x v="0"/>
    <n v="0.35000000000000003"/>
    <n v="3750"/>
    <n v="1312.5000000000002"/>
    <n v="328.12500000000006"/>
    <n v="0.25"/>
  </r>
  <r>
    <x v="2"/>
    <n v="1128299"/>
    <x v="136"/>
    <x v="2"/>
    <x v="15"/>
    <s v="Anchorage"/>
    <x v="1"/>
    <n v="0.45"/>
    <n v="3750"/>
    <n v="1687.5"/>
    <n v="337.5"/>
    <n v="0.2"/>
  </r>
  <r>
    <x v="2"/>
    <n v="1128299"/>
    <x v="136"/>
    <x v="2"/>
    <x v="15"/>
    <s v="Anchorage"/>
    <x v="2"/>
    <n v="0.45"/>
    <n v="3750"/>
    <n v="1687.5"/>
    <n v="421.875"/>
    <n v="0.25"/>
  </r>
  <r>
    <x v="2"/>
    <n v="1128299"/>
    <x v="136"/>
    <x v="2"/>
    <x v="15"/>
    <s v="Anchorage"/>
    <x v="3"/>
    <n v="0.45"/>
    <n v="2250"/>
    <n v="1012.5"/>
    <n v="253.125"/>
    <n v="0.25"/>
  </r>
  <r>
    <x v="2"/>
    <n v="1128299"/>
    <x v="136"/>
    <x v="2"/>
    <x v="15"/>
    <s v="Anchorage"/>
    <x v="4"/>
    <n v="0.5"/>
    <n v="1750"/>
    <n v="875"/>
    <n v="131.25"/>
    <n v="0.15"/>
  </r>
  <r>
    <x v="2"/>
    <n v="1128299"/>
    <x v="136"/>
    <x v="2"/>
    <x v="15"/>
    <s v="Anchorage"/>
    <x v="5"/>
    <n v="0.45"/>
    <n v="4250"/>
    <n v="1912.5"/>
    <n v="765"/>
    <n v="0.4"/>
  </r>
  <r>
    <x v="2"/>
    <n v="1128299"/>
    <x v="79"/>
    <x v="2"/>
    <x v="15"/>
    <s v="Anchorage"/>
    <x v="0"/>
    <n v="0.35000000000000003"/>
    <n v="4750"/>
    <n v="1662.5000000000002"/>
    <n v="415.62500000000006"/>
    <n v="0.25"/>
  </r>
  <r>
    <x v="2"/>
    <n v="1128299"/>
    <x v="79"/>
    <x v="2"/>
    <x v="15"/>
    <s v="Anchorage"/>
    <x v="1"/>
    <n v="0.45"/>
    <n v="3750"/>
    <n v="1687.5"/>
    <n v="337.5"/>
    <n v="0.2"/>
  </r>
  <r>
    <x v="2"/>
    <n v="1128299"/>
    <x v="79"/>
    <x v="2"/>
    <x v="15"/>
    <s v="Anchorage"/>
    <x v="2"/>
    <n v="0.45"/>
    <n v="3750"/>
    <n v="1687.5"/>
    <n v="421.875"/>
    <n v="0.25"/>
  </r>
  <r>
    <x v="2"/>
    <n v="1128299"/>
    <x v="79"/>
    <x v="2"/>
    <x v="15"/>
    <s v="Anchorage"/>
    <x v="3"/>
    <n v="0.45"/>
    <n v="2250"/>
    <n v="1012.5"/>
    <n v="253.125"/>
    <n v="0.25"/>
  </r>
  <r>
    <x v="2"/>
    <n v="1128299"/>
    <x v="79"/>
    <x v="2"/>
    <x v="15"/>
    <s v="Anchorage"/>
    <x v="4"/>
    <n v="0.5"/>
    <n v="1500"/>
    <n v="750"/>
    <n v="112.5"/>
    <n v="0.15"/>
  </r>
  <r>
    <x v="2"/>
    <n v="1128299"/>
    <x v="79"/>
    <x v="2"/>
    <x v="15"/>
    <s v="Anchorage"/>
    <x v="5"/>
    <n v="0.45"/>
    <n v="3500"/>
    <n v="1575"/>
    <n v="630"/>
    <n v="0.4"/>
  </r>
  <r>
    <x v="2"/>
    <n v="1128299"/>
    <x v="137"/>
    <x v="2"/>
    <x v="15"/>
    <s v="Anchorage"/>
    <x v="0"/>
    <n v="0.45"/>
    <n v="5000"/>
    <n v="2250"/>
    <n v="562.5"/>
    <n v="0.25"/>
  </r>
  <r>
    <x v="2"/>
    <n v="1128299"/>
    <x v="137"/>
    <x v="2"/>
    <x v="15"/>
    <s v="Anchorage"/>
    <x v="1"/>
    <n v="0.54999999999999993"/>
    <n v="3500"/>
    <n v="1924.9999999999998"/>
    <n v="385"/>
    <n v="0.2"/>
  </r>
  <r>
    <x v="2"/>
    <n v="1128299"/>
    <x v="137"/>
    <x v="2"/>
    <x v="15"/>
    <s v="Anchorage"/>
    <x v="2"/>
    <n v="0.59999999999999987"/>
    <n v="3750"/>
    <n v="2249.9999999999995"/>
    <n v="562.49999999999989"/>
    <n v="0.25"/>
  </r>
  <r>
    <x v="2"/>
    <n v="1128299"/>
    <x v="137"/>
    <x v="2"/>
    <x v="15"/>
    <s v="Anchorage"/>
    <x v="3"/>
    <n v="0.54999999999999993"/>
    <n v="2750"/>
    <n v="1512.4999999999998"/>
    <n v="378.12499999999994"/>
    <n v="0.25"/>
  </r>
  <r>
    <x v="2"/>
    <n v="1128299"/>
    <x v="137"/>
    <x v="2"/>
    <x v="15"/>
    <s v="Anchorage"/>
    <x v="4"/>
    <n v="0.6"/>
    <n v="1250"/>
    <n v="750"/>
    <n v="112.5"/>
    <n v="0.15"/>
  </r>
  <r>
    <x v="2"/>
    <n v="1128299"/>
    <x v="137"/>
    <x v="2"/>
    <x v="15"/>
    <s v="Anchorage"/>
    <x v="5"/>
    <n v="0.54999999999999993"/>
    <n v="3250"/>
    <n v="1787.4999999999998"/>
    <n v="715"/>
    <n v="0.4"/>
  </r>
  <r>
    <x v="2"/>
    <n v="1128299"/>
    <x v="138"/>
    <x v="2"/>
    <x v="15"/>
    <s v="Anchorage"/>
    <x v="0"/>
    <n v="0.6"/>
    <n v="5000"/>
    <n v="3000"/>
    <n v="750"/>
    <n v="0.25"/>
  </r>
  <r>
    <x v="2"/>
    <n v="1128299"/>
    <x v="138"/>
    <x v="2"/>
    <x v="15"/>
    <s v="Anchorage"/>
    <x v="1"/>
    <n v="0.65"/>
    <n v="3000"/>
    <n v="1950"/>
    <n v="390"/>
    <n v="0.2"/>
  </r>
  <r>
    <x v="2"/>
    <n v="1128299"/>
    <x v="138"/>
    <x v="2"/>
    <x v="15"/>
    <s v="Anchorage"/>
    <x v="2"/>
    <n v="0.65"/>
    <n v="3500"/>
    <n v="2275"/>
    <n v="568.75"/>
    <n v="0.25"/>
  </r>
  <r>
    <x v="2"/>
    <n v="1128299"/>
    <x v="138"/>
    <x v="2"/>
    <x v="15"/>
    <s v="Anchorage"/>
    <x v="3"/>
    <n v="0.5"/>
    <n v="2500"/>
    <n v="1250"/>
    <n v="312.5"/>
    <n v="0.25"/>
  </r>
  <r>
    <x v="2"/>
    <n v="1128299"/>
    <x v="138"/>
    <x v="2"/>
    <x v="15"/>
    <s v="Anchorage"/>
    <x v="4"/>
    <n v="0.55000000000000004"/>
    <n v="1500"/>
    <n v="825.00000000000011"/>
    <n v="123.75000000000001"/>
    <n v="0.15"/>
  </r>
  <r>
    <x v="2"/>
    <n v="1128299"/>
    <x v="138"/>
    <x v="2"/>
    <x v="15"/>
    <s v="Anchorage"/>
    <x v="5"/>
    <n v="0.70000000000000007"/>
    <n v="3250"/>
    <n v="2275"/>
    <n v="910"/>
    <n v="0.4"/>
  </r>
  <r>
    <x v="2"/>
    <n v="1128299"/>
    <x v="139"/>
    <x v="2"/>
    <x v="15"/>
    <s v="Anchorage"/>
    <x v="0"/>
    <n v="0.54999999999999993"/>
    <n v="5250"/>
    <n v="2887.4999999999995"/>
    <n v="721.87499999999989"/>
    <n v="0.25"/>
  </r>
  <r>
    <x v="2"/>
    <n v="1128299"/>
    <x v="139"/>
    <x v="2"/>
    <x v="15"/>
    <s v="Anchorage"/>
    <x v="1"/>
    <n v="0.6"/>
    <n v="3750"/>
    <n v="2250"/>
    <n v="450"/>
    <n v="0.2"/>
  </r>
  <r>
    <x v="2"/>
    <n v="1128299"/>
    <x v="139"/>
    <x v="2"/>
    <x v="15"/>
    <s v="Anchorage"/>
    <x v="2"/>
    <n v="0.6"/>
    <n v="3750"/>
    <n v="2250"/>
    <n v="562.5"/>
    <n v="0.25"/>
  </r>
  <r>
    <x v="2"/>
    <n v="1128299"/>
    <x v="139"/>
    <x v="2"/>
    <x v="15"/>
    <s v="Anchorage"/>
    <x v="3"/>
    <n v="0.54999999999999993"/>
    <n v="2750"/>
    <n v="1512.4999999999998"/>
    <n v="378.12499999999994"/>
    <n v="0.25"/>
  </r>
  <r>
    <x v="2"/>
    <n v="1128299"/>
    <x v="139"/>
    <x v="2"/>
    <x v="15"/>
    <s v="Anchorage"/>
    <x v="4"/>
    <n v="0.6"/>
    <n v="1750"/>
    <n v="1050"/>
    <n v="157.5"/>
    <n v="0.15"/>
  </r>
  <r>
    <x v="2"/>
    <n v="1128299"/>
    <x v="139"/>
    <x v="2"/>
    <x v="15"/>
    <s v="Anchorage"/>
    <x v="5"/>
    <n v="0.75"/>
    <n v="4750"/>
    <n v="3562.5"/>
    <n v="1425"/>
    <n v="0.4"/>
  </r>
  <r>
    <x v="2"/>
    <n v="1128299"/>
    <x v="83"/>
    <x v="2"/>
    <x v="15"/>
    <s v="Anchorage"/>
    <x v="0"/>
    <n v="0.7"/>
    <n v="7250"/>
    <n v="5075"/>
    <n v="1268.75"/>
    <n v="0.25"/>
  </r>
  <r>
    <x v="2"/>
    <n v="1128299"/>
    <x v="83"/>
    <x v="2"/>
    <x v="15"/>
    <s v="Anchorage"/>
    <x v="1"/>
    <n v="0.75"/>
    <n v="6000"/>
    <n v="4500"/>
    <n v="900"/>
    <n v="0.2"/>
  </r>
  <r>
    <x v="2"/>
    <n v="1128299"/>
    <x v="83"/>
    <x v="2"/>
    <x v="15"/>
    <s v="Anchorage"/>
    <x v="2"/>
    <n v="0.75"/>
    <n v="6000"/>
    <n v="4500"/>
    <n v="1125"/>
    <n v="0.25"/>
  </r>
  <r>
    <x v="2"/>
    <n v="1128299"/>
    <x v="83"/>
    <x v="2"/>
    <x v="15"/>
    <s v="Anchorage"/>
    <x v="3"/>
    <n v="0.75"/>
    <n v="4750"/>
    <n v="3562.5"/>
    <n v="890.625"/>
    <n v="0.25"/>
  </r>
  <r>
    <x v="2"/>
    <n v="1128299"/>
    <x v="83"/>
    <x v="2"/>
    <x v="15"/>
    <s v="Anchorage"/>
    <x v="4"/>
    <n v="0.85000000000000009"/>
    <n v="3500"/>
    <n v="2975.0000000000005"/>
    <n v="446.25000000000006"/>
    <n v="0.15"/>
  </r>
  <r>
    <x v="2"/>
    <n v="1128299"/>
    <x v="83"/>
    <x v="2"/>
    <x v="15"/>
    <s v="Anchorage"/>
    <x v="5"/>
    <n v="1"/>
    <n v="6500"/>
    <n v="6500"/>
    <n v="2600"/>
    <n v="0.4"/>
  </r>
  <r>
    <x v="2"/>
    <n v="1128299"/>
    <x v="140"/>
    <x v="2"/>
    <x v="15"/>
    <s v="Anchorage"/>
    <x v="0"/>
    <n v="0.8"/>
    <n v="8000"/>
    <n v="6400"/>
    <n v="1600"/>
    <n v="0.25"/>
  </r>
  <r>
    <x v="2"/>
    <n v="1128299"/>
    <x v="140"/>
    <x v="2"/>
    <x v="15"/>
    <s v="Anchorage"/>
    <x v="1"/>
    <n v="0.85000000000000009"/>
    <n v="6500"/>
    <n v="5525.0000000000009"/>
    <n v="1105.0000000000002"/>
    <n v="0.2"/>
  </r>
  <r>
    <x v="2"/>
    <n v="1128299"/>
    <x v="140"/>
    <x v="2"/>
    <x v="15"/>
    <s v="Anchorage"/>
    <x v="2"/>
    <n v="0.85000000000000009"/>
    <n v="6000"/>
    <n v="5100.0000000000009"/>
    <n v="1275.0000000000002"/>
    <n v="0.25"/>
  </r>
  <r>
    <x v="2"/>
    <n v="1128299"/>
    <x v="140"/>
    <x v="2"/>
    <x v="15"/>
    <s v="Anchorage"/>
    <x v="3"/>
    <n v="0.8"/>
    <n v="5000"/>
    <n v="4000"/>
    <n v="1000"/>
    <n v="0.25"/>
  </r>
  <r>
    <x v="2"/>
    <n v="1128299"/>
    <x v="140"/>
    <x v="2"/>
    <x v="15"/>
    <s v="Anchorage"/>
    <x v="4"/>
    <n v="0.85000000000000009"/>
    <n v="5500"/>
    <n v="4675.0000000000009"/>
    <n v="701.25000000000011"/>
    <n v="0.15"/>
  </r>
  <r>
    <x v="2"/>
    <n v="1128299"/>
    <x v="140"/>
    <x v="2"/>
    <x v="15"/>
    <s v="Anchorage"/>
    <x v="5"/>
    <n v="1"/>
    <n v="5500"/>
    <n v="5500"/>
    <n v="2200"/>
    <n v="0.4"/>
  </r>
  <r>
    <x v="2"/>
    <n v="1128299"/>
    <x v="141"/>
    <x v="2"/>
    <x v="15"/>
    <s v="Anchorage"/>
    <x v="0"/>
    <n v="0.85000000000000009"/>
    <n v="7500"/>
    <n v="6375.0000000000009"/>
    <n v="1593.7500000000002"/>
    <n v="0.25"/>
  </r>
  <r>
    <x v="2"/>
    <n v="1128299"/>
    <x v="141"/>
    <x v="2"/>
    <x v="15"/>
    <s v="Anchorage"/>
    <x v="1"/>
    <n v="0.75000000000000011"/>
    <n v="7250"/>
    <n v="5437.5000000000009"/>
    <n v="1087.5000000000002"/>
    <n v="0.2"/>
  </r>
  <r>
    <x v="2"/>
    <n v="1128299"/>
    <x v="141"/>
    <x v="2"/>
    <x v="15"/>
    <s v="Anchorage"/>
    <x v="2"/>
    <n v="0.70000000000000007"/>
    <n v="6000"/>
    <n v="4200"/>
    <n v="1050"/>
    <n v="0.25"/>
  </r>
  <r>
    <x v="2"/>
    <n v="1128299"/>
    <x v="141"/>
    <x v="2"/>
    <x v="15"/>
    <s v="Anchorage"/>
    <x v="3"/>
    <n v="0.70000000000000007"/>
    <n v="5250"/>
    <n v="3675.0000000000005"/>
    <n v="918.75000000000011"/>
    <n v="0.25"/>
  </r>
  <r>
    <x v="2"/>
    <n v="1128299"/>
    <x v="141"/>
    <x v="2"/>
    <x v="15"/>
    <s v="Anchorage"/>
    <x v="4"/>
    <n v="0.7"/>
    <n v="5250"/>
    <n v="3674.9999999999995"/>
    <n v="551.24999999999989"/>
    <n v="0.15"/>
  </r>
  <r>
    <x v="2"/>
    <n v="1128299"/>
    <x v="141"/>
    <x v="2"/>
    <x v="15"/>
    <s v="Anchorage"/>
    <x v="5"/>
    <n v="0.75"/>
    <n v="3500"/>
    <n v="2625"/>
    <n v="1050"/>
    <n v="0.4"/>
  </r>
  <r>
    <x v="2"/>
    <n v="1128299"/>
    <x v="142"/>
    <x v="2"/>
    <x v="15"/>
    <s v="Anchorage"/>
    <x v="0"/>
    <n v="0.65000000000000013"/>
    <n v="5500"/>
    <n v="3575.0000000000009"/>
    <n v="893.75000000000023"/>
    <n v="0.25"/>
  </r>
  <r>
    <x v="2"/>
    <n v="1128299"/>
    <x v="142"/>
    <x v="2"/>
    <x v="15"/>
    <s v="Anchorage"/>
    <x v="1"/>
    <n v="0.70000000000000018"/>
    <n v="5500"/>
    <n v="3850.0000000000009"/>
    <n v="770.00000000000023"/>
    <n v="0.2"/>
  </r>
  <r>
    <x v="2"/>
    <n v="1128299"/>
    <x v="142"/>
    <x v="2"/>
    <x v="15"/>
    <s v="Anchorage"/>
    <x v="2"/>
    <n v="0.65000000000000013"/>
    <n v="3750"/>
    <n v="2437.5000000000005"/>
    <n v="609.37500000000011"/>
    <n v="0.25"/>
  </r>
  <r>
    <x v="2"/>
    <n v="1128299"/>
    <x v="142"/>
    <x v="2"/>
    <x v="15"/>
    <s v="Anchorage"/>
    <x v="3"/>
    <n v="0.65000000000000013"/>
    <n v="3250"/>
    <n v="2112.5000000000005"/>
    <n v="528.12500000000011"/>
    <n v="0.25"/>
  </r>
  <r>
    <x v="2"/>
    <n v="1128299"/>
    <x v="142"/>
    <x v="2"/>
    <x v="15"/>
    <s v="Anchorage"/>
    <x v="4"/>
    <n v="0.75000000000000011"/>
    <n v="3500"/>
    <n v="2625.0000000000005"/>
    <n v="393.75000000000006"/>
    <n v="0.15"/>
  </r>
  <r>
    <x v="2"/>
    <n v="1128299"/>
    <x v="142"/>
    <x v="2"/>
    <x v="15"/>
    <s v="Anchorage"/>
    <x v="5"/>
    <n v="0.6"/>
    <n v="3750"/>
    <n v="2250"/>
    <n v="900"/>
    <n v="0.4"/>
  </r>
  <r>
    <x v="2"/>
    <n v="1128299"/>
    <x v="87"/>
    <x v="2"/>
    <x v="15"/>
    <s v="Anchorage"/>
    <x v="0"/>
    <n v="0.55000000000000004"/>
    <n v="4750"/>
    <n v="2612.5"/>
    <n v="653.125"/>
    <n v="0.25"/>
  </r>
  <r>
    <x v="2"/>
    <n v="1128299"/>
    <x v="87"/>
    <x v="2"/>
    <x v="15"/>
    <s v="Anchorage"/>
    <x v="1"/>
    <n v="0.65000000000000013"/>
    <n v="4750"/>
    <n v="3087.5000000000005"/>
    <n v="617.50000000000011"/>
    <n v="0.2"/>
  </r>
  <r>
    <x v="2"/>
    <n v="1128299"/>
    <x v="87"/>
    <x v="2"/>
    <x v="15"/>
    <s v="Anchorage"/>
    <x v="2"/>
    <n v="0.60000000000000009"/>
    <n v="3000"/>
    <n v="1800.0000000000002"/>
    <n v="450.00000000000006"/>
    <n v="0.25"/>
  </r>
  <r>
    <x v="2"/>
    <n v="1128299"/>
    <x v="87"/>
    <x v="2"/>
    <x v="15"/>
    <s v="Anchorage"/>
    <x v="3"/>
    <n v="0.55000000000000004"/>
    <n v="2750"/>
    <n v="1512.5000000000002"/>
    <n v="378.12500000000006"/>
    <n v="0.25"/>
  </r>
  <r>
    <x v="2"/>
    <n v="1128299"/>
    <x v="87"/>
    <x v="2"/>
    <x v="15"/>
    <s v="Anchorage"/>
    <x v="4"/>
    <n v="0.65"/>
    <n v="2500"/>
    <n v="1625"/>
    <n v="243.75"/>
    <n v="0.15"/>
  </r>
  <r>
    <x v="2"/>
    <n v="1128299"/>
    <x v="87"/>
    <x v="2"/>
    <x v="15"/>
    <s v="Anchorage"/>
    <x v="5"/>
    <n v="0.70000000000000007"/>
    <n v="3000"/>
    <n v="2100"/>
    <n v="840"/>
    <n v="0.4"/>
  </r>
  <r>
    <x v="2"/>
    <n v="1128299"/>
    <x v="143"/>
    <x v="2"/>
    <x v="15"/>
    <s v="Anchorage"/>
    <x v="0"/>
    <n v="0.55000000000000004"/>
    <n v="5250"/>
    <n v="2887.5000000000005"/>
    <n v="721.87500000000011"/>
    <n v="0.25"/>
  </r>
  <r>
    <x v="2"/>
    <n v="1128299"/>
    <x v="143"/>
    <x v="2"/>
    <x v="15"/>
    <s v="Anchorage"/>
    <x v="1"/>
    <n v="0.60000000000000009"/>
    <n v="6000"/>
    <n v="3600.0000000000005"/>
    <n v="720.00000000000011"/>
    <n v="0.2"/>
  </r>
  <r>
    <x v="2"/>
    <n v="1128299"/>
    <x v="143"/>
    <x v="2"/>
    <x v="15"/>
    <s v="Anchorage"/>
    <x v="2"/>
    <n v="0.55000000000000004"/>
    <n v="4250"/>
    <n v="2337.5"/>
    <n v="584.375"/>
    <n v="0.25"/>
  </r>
  <r>
    <x v="2"/>
    <n v="1128299"/>
    <x v="143"/>
    <x v="2"/>
    <x v="15"/>
    <s v="Anchorage"/>
    <x v="3"/>
    <n v="0.65000000000000013"/>
    <n v="4000"/>
    <n v="2600.0000000000005"/>
    <n v="650.00000000000011"/>
    <n v="0.25"/>
  </r>
  <r>
    <x v="2"/>
    <n v="1128299"/>
    <x v="143"/>
    <x v="2"/>
    <x v="15"/>
    <s v="Anchorage"/>
    <x v="4"/>
    <n v="0.85000000000000009"/>
    <n v="3750"/>
    <n v="3187.5000000000005"/>
    <n v="478.12500000000006"/>
    <n v="0.15"/>
  </r>
  <r>
    <x v="2"/>
    <n v="1128299"/>
    <x v="143"/>
    <x v="2"/>
    <x v="15"/>
    <s v="Anchorage"/>
    <x v="5"/>
    <n v="0.90000000000000013"/>
    <n v="5000"/>
    <n v="4500.0000000000009"/>
    <n v="1800.0000000000005"/>
    <n v="0.4"/>
  </r>
  <r>
    <x v="2"/>
    <n v="1128299"/>
    <x v="144"/>
    <x v="2"/>
    <x v="15"/>
    <s v="Anchorage"/>
    <x v="0"/>
    <n v="0.75000000000000011"/>
    <n v="7000"/>
    <n v="5250.0000000000009"/>
    <n v="1312.5000000000002"/>
    <n v="0.25"/>
  </r>
  <r>
    <x v="2"/>
    <n v="1128299"/>
    <x v="144"/>
    <x v="2"/>
    <x v="15"/>
    <s v="Anchorage"/>
    <x v="1"/>
    <n v="0.8500000000000002"/>
    <n v="7000"/>
    <n v="5950.0000000000018"/>
    <n v="1190.0000000000005"/>
    <n v="0.2"/>
  </r>
  <r>
    <x v="2"/>
    <n v="1128299"/>
    <x v="144"/>
    <x v="2"/>
    <x v="15"/>
    <s v="Anchorage"/>
    <x v="2"/>
    <n v="0.80000000000000016"/>
    <n v="5000"/>
    <n v="4000.0000000000009"/>
    <n v="1000.0000000000002"/>
    <n v="0.25"/>
  </r>
  <r>
    <x v="2"/>
    <n v="1128299"/>
    <x v="144"/>
    <x v="2"/>
    <x v="15"/>
    <s v="Anchorage"/>
    <x v="3"/>
    <n v="0.80000000000000016"/>
    <n v="5000"/>
    <n v="4000.0000000000009"/>
    <n v="1000.0000000000002"/>
    <n v="0.25"/>
  </r>
  <r>
    <x v="2"/>
    <n v="1128299"/>
    <x v="144"/>
    <x v="2"/>
    <x v="15"/>
    <s v="Anchorage"/>
    <x v="4"/>
    <n v="0.90000000000000013"/>
    <n v="4250"/>
    <n v="3825.0000000000005"/>
    <n v="573.75"/>
    <n v="0.15"/>
  </r>
  <r>
    <x v="2"/>
    <n v="1128299"/>
    <x v="144"/>
    <x v="2"/>
    <x v="15"/>
    <s v="Anchorage"/>
    <x v="5"/>
    <n v="0.95000000000000018"/>
    <n v="5250"/>
    <n v="4987.5000000000009"/>
    <n v="1995.0000000000005"/>
    <n v="0.4"/>
  </r>
  <r>
    <x v="2"/>
    <n v="1128299"/>
    <x v="102"/>
    <x v="2"/>
    <x v="16"/>
    <s v="Honolulu"/>
    <x v="0"/>
    <n v="0.4"/>
    <n v="4250"/>
    <n v="1700"/>
    <n v="510"/>
    <n v="0.3"/>
  </r>
  <r>
    <x v="2"/>
    <n v="1128299"/>
    <x v="102"/>
    <x v="2"/>
    <x v="16"/>
    <s v="Honolulu"/>
    <x v="1"/>
    <n v="0.5"/>
    <n v="4250"/>
    <n v="2125"/>
    <n v="531.25"/>
    <n v="0.25"/>
  </r>
  <r>
    <x v="2"/>
    <n v="1128299"/>
    <x v="102"/>
    <x v="2"/>
    <x v="16"/>
    <s v="Honolulu"/>
    <x v="2"/>
    <n v="0.5"/>
    <n v="4250"/>
    <n v="2125"/>
    <n v="637.5"/>
    <n v="0.3"/>
  </r>
  <r>
    <x v="2"/>
    <n v="1128299"/>
    <x v="102"/>
    <x v="2"/>
    <x v="16"/>
    <s v="Honolulu"/>
    <x v="3"/>
    <n v="0.5"/>
    <n v="2750"/>
    <n v="1375"/>
    <n v="412.5"/>
    <n v="0.3"/>
  </r>
  <r>
    <x v="2"/>
    <n v="1128299"/>
    <x v="102"/>
    <x v="2"/>
    <x v="16"/>
    <s v="Honolulu"/>
    <x v="4"/>
    <n v="0.55000000000000004"/>
    <n v="2250"/>
    <n v="1237.5"/>
    <n v="247.5"/>
    <n v="0.2"/>
  </r>
  <r>
    <x v="2"/>
    <n v="1128299"/>
    <x v="102"/>
    <x v="2"/>
    <x v="16"/>
    <s v="Honolulu"/>
    <x v="5"/>
    <n v="0.5"/>
    <n v="4750"/>
    <n v="2375"/>
    <n v="1068.75"/>
    <n v="0.45"/>
  </r>
  <r>
    <x v="2"/>
    <n v="1128299"/>
    <x v="103"/>
    <x v="2"/>
    <x v="16"/>
    <s v="Honolulu"/>
    <x v="0"/>
    <n v="0.4"/>
    <n v="5250"/>
    <n v="2100"/>
    <n v="630"/>
    <n v="0.3"/>
  </r>
  <r>
    <x v="2"/>
    <n v="1128299"/>
    <x v="103"/>
    <x v="2"/>
    <x v="16"/>
    <s v="Honolulu"/>
    <x v="1"/>
    <n v="0.5"/>
    <n v="4250"/>
    <n v="2125"/>
    <n v="531.25"/>
    <n v="0.25"/>
  </r>
  <r>
    <x v="2"/>
    <n v="1128299"/>
    <x v="103"/>
    <x v="2"/>
    <x v="16"/>
    <s v="Honolulu"/>
    <x v="2"/>
    <n v="0.5"/>
    <n v="4250"/>
    <n v="2125"/>
    <n v="637.5"/>
    <n v="0.3"/>
  </r>
  <r>
    <x v="2"/>
    <n v="1128299"/>
    <x v="103"/>
    <x v="2"/>
    <x v="16"/>
    <s v="Honolulu"/>
    <x v="3"/>
    <n v="0.5"/>
    <n v="2750"/>
    <n v="1375"/>
    <n v="412.5"/>
    <n v="0.3"/>
  </r>
  <r>
    <x v="2"/>
    <n v="1128299"/>
    <x v="103"/>
    <x v="2"/>
    <x v="16"/>
    <s v="Honolulu"/>
    <x v="4"/>
    <n v="0.55000000000000004"/>
    <n v="2000"/>
    <n v="1100"/>
    <n v="220"/>
    <n v="0.2"/>
  </r>
  <r>
    <x v="2"/>
    <n v="1128299"/>
    <x v="103"/>
    <x v="2"/>
    <x v="16"/>
    <s v="Honolulu"/>
    <x v="5"/>
    <n v="0.5"/>
    <n v="4000"/>
    <n v="2000"/>
    <n v="900"/>
    <n v="0.45"/>
  </r>
  <r>
    <x v="2"/>
    <n v="1128299"/>
    <x v="104"/>
    <x v="2"/>
    <x v="16"/>
    <s v="Honolulu"/>
    <x v="0"/>
    <n v="0.5"/>
    <n v="5500"/>
    <n v="2750"/>
    <n v="825"/>
    <n v="0.3"/>
  </r>
  <r>
    <x v="2"/>
    <n v="1128299"/>
    <x v="104"/>
    <x v="2"/>
    <x v="16"/>
    <s v="Honolulu"/>
    <x v="1"/>
    <n v="0.6"/>
    <n v="4000"/>
    <n v="2400"/>
    <n v="600"/>
    <n v="0.25"/>
  </r>
  <r>
    <x v="2"/>
    <n v="1128299"/>
    <x v="104"/>
    <x v="2"/>
    <x v="16"/>
    <s v="Honolulu"/>
    <x v="2"/>
    <n v="0.64999999999999991"/>
    <n v="4250"/>
    <n v="2762.4999999999995"/>
    <n v="828.74999999999989"/>
    <n v="0.3"/>
  </r>
  <r>
    <x v="2"/>
    <n v="1128299"/>
    <x v="104"/>
    <x v="2"/>
    <x v="16"/>
    <s v="Honolulu"/>
    <x v="3"/>
    <n v="0.6"/>
    <n v="3250"/>
    <n v="1950"/>
    <n v="585"/>
    <n v="0.3"/>
  </r>
  <r>
    <x v="2"/>
    <n v="1128299"/>
    <x v="104"/>
    <x v="2"/>
    <x v="16"/>
    <s v="Honolulu"/>
    <x v="4"/>
    <n v="0.65"/>
    <n v="1750"/>
    <n v="1137.5"/>
    <n v="227.5"/>
    <n v="0.2"/>
  </r>
  <r>
    <x v="2"/>
    <n v="1128299"/>
    <x v="104"/>
    <x v="2"/>
    <x v="16"/>
    <s v="Honolulu"/>
    <x v="5"/>
    <n v="0.6"/>
    <n v="3750"/>
    <n v="2250"/>
    <n v="1012.5"/>
    <n v="0.45"/>
  </r>
  <r>
    <x v="2"/>
    <n v="1128299"/>
    <x v="105"/>
    <x v="2"/>
    <x v="16"/>
    <s v="Honolulu"/>
    <x v="0"/>
    <n v="0.65"/>
    <n v="5500"/>
    <n v="3575"/>
    <n v="1072.5"/>
    <n v="0.3"/>
  </r>
  <r>
    <x v="2"/>
    <n v="1128299"/>
    <x v="105"/>
    <x v="2"/>
    <x v="16"/>
    <s v="Honolulu"/>
    <x v="1"/>
    <n v="0.70000000000000007"/>
    <n v="3500"/>
    <n v="2450.0000000000005"/>
    <n v="612.50000000000011"/>
    <n v="0.25"/>
  </r>
  <r>
    <x v="2"/>
    <n v="1128299"/>
    <x v="105"/>
    <x v="2"/>
    <x v="16"/>
    <s v="Honolulu"/>
    <x v="2"/>
    <n v="0.70000000000000007"/>
    <n v="4000"/>
    <n v="2800.0000000000005"/>
    <n v="840.00000000000011"/>
    <n v="0.3"/>
  </r>
  <r>
    <x v="2"/>
    <n v="1128299"/>
    <x v="105"/>
    <x v="2"/>
    <x v="16"/>
    <s v="Honolulu"/>
    <x v="3"/>
    <n v="0.55000000000000004"/>
    <n v="3000"/>
    <n v="1650.0000000000002"/>
    <n v="495.00000000000006"/>
    <n v="0.3"/>
  </r>
  <r>
    <x v="2"/>
    <n v="1128299"/>
    <x v="105"/>
    <x v="2"/>
    <x v="16"/>
    <s v="Honolulu"/>
    <x v="4"/>
    <n v="0.60000000000000009"/>
    <n v="2000"/>
    <n v="1200.0000000000002"/>
    <n v="240.00000000000006"/>
    <n v="0.2"/>
  </r>
  <r>
    <x v="2"/>
    <n v="1128299"/>
    <x v="105"/>
    <x v="2"/>
    <x v="16"/>
    <s v="Honolulu"/>
    <x v="5"/>
    <n v="0.75000000000000011"/>
    <n v="3750"/>
    <n v="2812.5000000000005"/>
    <n v="1265.6250000000002"/>
    <n v="0.45"/>
  </r>
  <r>
    <x v="2"/>
    <n v="1128299"/>
    <x v="106"/>
    <x v="2"/>
    <x v="16"/>
    <s v="Honolulu"/>
    <x v="0"/>
    <n v="0.6"/>
    <n v="5750"/>
    <n v="3450"/>
    <n v="1035"/>
    <n v="0.3"/>
  </r>
  <r>
    <x v="2"/>
    <n v="1128299"/>
    <x v="106"/>
    <x v="2"/>
    <x v="16"/>
    <s v="Honolulu"/>
    <x v="1"/>
    <n v="0.65"/>
    <n v="4250"/>
    <n v="2762.5"/>
    <n v="690.625"/>
    <n v="0.25"/>
  </r>
  <r>
    <x v="2"/>
    <n v="1128299"/>
    <x v="106"/>
    <x v="2"/>
    <x v="16"/>
    <s v="Honolulu"/>
    <x v="2"/>
    <n v="0.65"/>
    <n v="4250"/>
    <n v="2762.5"/>
    <n v="828.75"/>
    <n v="0.3"/>
  </r>
  <r>
    <x v="2"/>
    <n v="1128299"/>
    <x v="106"/>
    <x v="2"/>
    <x v="16"/>
    <s v="Honolulu"/>
    <x v="3"/>
    <n v="0.6"/>
    <n v="3250"/>
    <n v="1950"/>
    <n v="585"/>
    <n v="0.3"/>
  </r>
  <r>
    <x v="2"/>
    <n v="1128299"/>
    <x v="106"/>
    <x v="2"/>
    <x v="16"/>
    <s v="Honolulu"/>
    <x v="4"/>
    <n v="0.54999999999999993"/>
    <n v="2250"/>
    <n v="1237.4999999999998"/>
    <n v="247.49999999999997"/>
    <n v="0.2"/>
  </r>
  <r>
    <x v="2"/>
    <n v="1128299"/>
    <x v="106"/>
    <x v="2"/>
    <x v="16"/>
    <s v="Honolulu"/>
    <x v="5"/>
    <n v="0.7"/>
    <n v="5750"/>
    <n v="4024.9999999999995"/>
    <n v="1811.2499999999998"/>
    <n v="0.45"/>
  </r>
  <r>
    <x v="2"/>
    <n v="1128299"/>
    <x v="107"/>
    <x v="2"/>
    <x v="16"/>
    <s v="Honolulu"/>
    <x v="0"/>
    <n v="0.64999999999999991"/>
    <n v="8250"/>
    <n v="5362.4999999999991"/>
    <n v="1608.7499999999998"/>
    <n v="0.3"/>
  </r>
  <r>
    <x v="2"/>
    <n v="1128299"/>
    <x v="107"/>
    <x v="2"/>
    <x v="16"/>
    <s v="Honolulu"/>
    <x v="1"/>
    <n v="0.7"/>
    <n v="7000"/>
    <n v="4900"/>
    <n v="1225"/>
    <n v="0.25"/>
  </r>
  <r>
    <x v="2"/>
    <n v="1128299"/>
    <x v="107"/>
    <x v="2"/>
    <x v="16"/>
    <s v="Honolulu"/>
    <x v="2"/>
    <n v="0.85"/>
    <n v="7000"/>
    <n v="5950"/>
    <n v="1785"/>
    <n v="0.3"/>
  </r>
  <r>
    <x v="2"/>
    <n v="1128299"/>
    <x v="107"/>
    <x v="2"/>
    <x v="16"/>
    <s v="Honolulu"/>
    <x v="3"/>
    <n v="0.85"/>
    <n v="5750"/>
    <n v="4887.5"/>
    <n v="1466.25"/>
    <n v="0.3"/>
  </r>
  <r>
    <x v="2"/>
    <n v="1128299"/>
    <x v="107"/>
    <x v="2"/>
    <x v="16"/>
    <s v="Honolulu"/>
    <x v="4"/>
    <n v="0.95000000000000007"/>
    <n v="4500"/>
    <n v="4275"/>
    <n v="855"/>
    <n v="0.2"/>
  </r>
  <r>
    <x v="2"/>
    <n v="1128299"/>
    <x v="107"/>
    <x v="2"/>
    <x v="16"/>
    <s v="Honolulu"/>
    <x v="5"/>
    <n v="1.1000000000000001"/>
    <n v="7500"/>
    <n v="8250"/>
    <n v="3712.5"/>
    <n v="0.45"/>
  </r>
  <r>
    <x v="2"/>
    <n v="1128299"/>
    <x v="108"/>
    <x v="2"/>
    <x v="16"/>
    <s v="Honolulu"/>
    <x v="0"/>
    <n v="0.9"/>
    <n v="9000"/>
    <n v="8100"/>
    <n v="2430"/>
    <n v="0.3"/>
  </r>
  <r>
    <x v="2"/>
    <n v="1128299"/>
    <x v="108"/>
    <x v="2"/>
    <x v="16"/>
    <s v="Honolulu"/>
    <x v="1"/>
    <n v="0.95000000000000007"/>
    <n v="7500"/>
    <n v="7125.0000000000009"/>
    <n v="1781.2500000000002"/>
    <n v="0.25"/>
  </r>
  <r>
    <x v="2"/>
    <n v="1128299"/>
    <x v="108"/>
    <x v="2"/>
    <x v="16"/>
    <s v="Honolulu"/>
    <x v="2"/>
    <n v="0.95000000000000007"/>
    <n v="7000"/>
    <n v="6650.0000000000009"/>
    <n v="1995.0000000000002"/>
    <n v="0.3"/>
  </r>
  <r>
    <x v="2"/>
    <n v="1128299"/>
    <x v="108"/>
    <x v="2"/>
    <x v="16"/>
    <s v="Honolulu"/>
    <x v="3"/>
    <n v="0.9"/>
    <n v="6000"/>
    <n v="5400"/>
    <n v="1620"/>
    <n v="0.3"/>
  </r>
  <r>
    <x v="2"/>
    <n v="1128299"/>
    <x v="108"/>
    <x v="2"/>
    <x v="16"/>
    <s v="Honolulu"/>
    <x v="4"/>
    <n v="0.95000000000000007"/>
    <n v="6500"/>
    <n v="6175"/>
    <n v="1235"/>
    <n v="0.2"/>
  </r>
  <r>
    <x v="2"/>
    <n v="1128299"/>
    <x v="108"/>
    <x v="2"/>
    <x v="16"/>
    <s v="Honolulu"/>
    <x v="5"/>
    <n v="1.1000000000000001"/>
    <n v="6500"/>
    <n v="7150.0000000000009"/>
    <n v="3217.5000000000005"/>
    <n v="0.45"/>
  </r>
  <r>
    <x v="2"/>
    <n v="1128299"/>
    <x v="109"/>
    <x v="2"/>
    <x v="16"/>
    <s v="Honolulu"/>
    <x v="0"/>
    <n v="0.95000000000000007"/>
    <n v="8500"/>
    <n v="8075.0000000000009"/>
    <n v="2422.5"/>
    <n v="0.3"/>
  </r>
  <r>
    <x v="2"/>
    <n v="1128299"/>
    <x v="109"/>
    <x v="2"/>
    <x v="16"/>
    <s v="Honolulu"/>
    <x v="1"/>
    <n v="0.85000000000000009"/>
    <n v="8250"/>
    <n v="7012.5000000000009"/>
    <n v="1753.1250000000002"/>
    <n v="0.25"/>
  </r>
  <r>
    <x v="2"/>
    <n v="1128299"/>
    <x v="109"/>
    <x v="2"/>
    <x v="16"/>
    <s v="Honolulu"/>
    <x v="2"/>
    <n v="0.8"/>
    <n v="7000"/>
    <n v="5600"/>
    <n v="1680"/>
    <n v="0.3"/>
  </r>
  <r>
    <x v="2"/>
    <n v="1128299"/>
    <x v="109"/>
    <x v="2"/>
    <x v="16"/>
    <s v="Honolulu"/>
    <x v="3"/>
    <n v="0.8"/>
    <n v="4750"/>
    <n v="3800"/>
    <n v="1140"/>
    <n v="0.3"/>
  </r>
  <r>
    <x v="2"/>
    <n v="1128299"/>
    <x v="109"/>
    <x v="2"/>
    <x v="16"/>
    <s v="Honolulu"/>
    <x v="4"/>
    <n v="0.79999999999999993"/>
    <n v="4750"/>
    <n v="3799.9999999999995"/>
    <n v="760"/>
    <n v="0.2"/>
  </r>
  <r>
    <x v="2"/>
    <n v="1128299"/>
    <x v="109"/>
    <x v="2"/>
    <x v="16"/>
    <s v="Honolulu"/>
    <x v="5"/>
    <n v="0.85"/>
    <n v="3000"/>
    <n v="2550"/>
    <n v="1147.5"/>
    <n v="0.45"/>
  </r>
  <r>
    <x v="2"/>
    <n v="1128299"/>
    <x v="110"/>
    <x v="2"/>
    <x v="16"/>
    <s v="Honolulu"/>
    <x v="0"/>
    <n v="0.60000000000000009"/>
    <n v="5000"/>
    <n v="3000.0000000000005"/>
    <n v="900.00000000000011"/>
    <n v="0.3"/>
  </r>
  <r>
    <x v="2"/>
    <n v="1128299"/>
    <x v="110"/>
    <x v="2"/>
    <x v="16"/>
    <s v="Honolulu"/>
    <x v="1"/>
    <n v="0.65000000000000013"/>
    <n v="5000"/>
    <n v="3250.0000000000005"/>
    <n v="812.50000000000011"/>
    <n v="0.25"/>
  </r>
  <r>
    <x v="2"/>
    <n v="1128299"/>
    <x v="110"/>
    <x v="2"/>
    <x v="16"/>
    <s v="Honolulu"/>
    <x v="2"/>
    <n v="0.60000000000000009"/>
    <n v="3000"/>
    <n v="1800.0000000000002"/>
    <n v="540"/>
    <n v="0.3"/>
  </r>
  <r>
    <x v="2"/>
    <n v="1128299"/>
    <x v="110"/>
    <x v="2"/>
    <x v="16"/>
    <s v="Honolulu"/>
    <x v="3"/>
    <n v="0.60000000000000009"/>
    <n v="2500"/>
    <n v="1500.0000000000002"/>
    <n v="450.00000000000006"/>
    <n v="0.3"/>
  </r>
  <r>
    <x v="2"/>
    <n v="1128299"/>
    <x v="110"/>
    <x v="2"/>
    <x v="16"/>
    <s v="Honolulu"/>
    <x v="4"/>
    <n v="0.70000000000000007"/>
    <n v="2750"/>
    <n v="1925.0000000000002"/>
    <n v="385.00000000000006"/>
    <n v="0.2"/>
  </r>
  <r>
    <x v="2"/>
    <n v="1128299"/>
    <x v="110"/>
    <x v="2"/>
    <x v="16"/>
    <s v="Honolulu"/>
    <x v="5"/>
    <n v="0.54999999999999993"/>
    <n v="3000"/>
    <n v="1649.9999999999998"/>
    <n v="742.49999999999989"/>
    <n v="0.45"/>
  </r>
  <r>
    <x v="2"/>
    <n v="1128299"/>
    <x v="111"/>
    <x v="2"/>
    <x v="16"/>
    <s v="Honolulu"/>
    <x v="0"/>
    <n v="0.5"/>
    <n v="4000"/>
    <n v="2000"/>
    <n v="600"/>
    <n v="0.3"/>
  </r>
  <r>
    <x v="2"/>
    <n v="1128299"/>
    <x v="111"/>
    <x v="2"/>
    <x v="16"/>
    <s v="Honolulu"/>
    <x v="1"/>
    <n v="0.65000000000000013"/>
    <n v="5750"/>
    <n v="3737.5000000000009"/>
    <n v="934.37500000000023"/>
    <n v="0.25"/>
  </r>
  <r>
    <x v="2"/>
    <n v="1128299"/>
    <x v="111"/>
    <x v="2"/>
    <x v="16"/>
    <s v="Honolulu"/>
    <x v="2"/>
    <n v="0.60000000000000009"/>
    <n v="4000"/>
    <n v="2400.0000000000005"/>
    <n v="720.00000000000011"/>
    <n v="0.3"/>
  </r>
  <r>
    <x v="2"/>
    <n v="1128299"/>
    <x v="111"/>
    <x v="2"/>
    <x v="16"/>
    <s v="Honolulu"/>
    <x v="3"/>
    <n v="0.55000000000000004"/>
    <n v="3750"/>
    <n v="2062.5"/>
    <n v="618.75"/>
    <n v="0.3"/>
  </r>
  <r>
    <x v="2"/>
    <n v="1128299"/>
    <x v="111"/>
    <x v="2"/>
    <x v="16"/>
    <s v="Honolulu"/>
    <x v="4"/>
    <n v="0.65"/>
    <n v="3500"/>
    <n v="2275"/>
    <n v="455"/>
    <n v="0.2"/>
  </r>
  <r>
    <x v="2"/>
    <n v="1128299"/>
    <x v="111"/>
    <x v="2"/>
    <x v="16"/>
    <s v="Honolulu"/>
    <x v="5"/>
    <n v="0.70000000000000007"/>
    <n v="4000"/>
    <n v="2800.0000000000005"/>
    <n v="1260.0000000000002"/>
    <n v="0.45"/>
  </r>
  <r>
    <x v="2"/>
    <n v="1128299"/>
    <x v="112"/>
    <x v="2"/>
    <x v="16"/>
    <s v="Honolulu"/>
    <x v="0"/>
    <n v="0.55000000000000004"/>
    <n v="6250"/>
    <n v="3437.5000000000005"/>
    <n v="1031.25"/>
    <n v="0.3"/>
  </r>
  <r>
    <x v="2"/>
    <n v="1128299"/>
    <x v="112"/>
    <x v="2"/>
    <x v="16"/>
    <s v="Honolulu"/>
    <x v="1"/>
    <n v="0.60000000000000009"/>
    <n v="7000"/>
    <n v="4200.0000000000009"/>
    <n v="1050.0000000000002"/>
    <n v="0.25"/>
  </r>
  <r>
    <x v="2"/>
    <n v="1128299"/>
    <x v="112"/>
    <x v="2"/>
    <x v="16"/>
    <s v="Honolulu"/>
    <x v="2"/>
    <n v="0.55000000000000004"/>
    <n v="5250"/>
    <n v="2887.5000000000005"/>
    <n v="866.25000000000011"/>
    <n v="0.3"/>
  </r>
  <r>
    <x v="2"/>
    <n v="1128299"/>
    <x v="112"/>
    <x v="2"/>
    <x v="16"/>
    <s v="Honolulu"/>
    <x v="3"/>
    <n v="0.65000000000000013"/>
    <n v="5000"/>
    <n v="3250.0000000000005"/>
    <n v="975.00000000000011"/>
    <n v="0.3"/>
  </r>
  <r>
    <x v="2"/>
    <n v="1128299"/>
    <x v="112"/>
    <x v="2"/>
    <x v="16"/>
    <s v="Honolulu"/>
    <x v="4"/>
    <n v="0.85000000000000009"/>
    <n v="4750"/>
    <n v="4037.5000000000005"/>
    <n v="807.50000000000011"/>
    <n v="0.2"/>
  </r>
  <r>
    <x v="2"/>
    <n v="1128299"/>
    <x v="112"/>
    <x v="2"/>
    <x v="16"/>
    <s v="Honolulu"/>
    <x v="5"/>
    <n v="0.90000000000000013"/>
    <n v="6000"/>
    <n v="5400.0000000000009"/>
    <n v="2430.0000000000005"/>
    <n v="0.45"/>
  </r>
  <r>
    <x v="2"/>
    <n v="1128299"/>
    <x v="113"/>
    <x v="2"/>
    <x v="16"/>
    <s v="Honolulu"/>
    <x v="0"/>
    <n v="0.75000000000000011"/>
    <n v="8000"/>
    <n v="6000.0000000000009"/>
    <n v="1800.0000000000002"/>
    <n v="0.3"/>
  </r>
  <r>
    <x v="2"/>
    <n v="1128299"/>
    <x v="113"/>
    <x v="2"/>
    <x v="16"/>
    <s v="Honolulu"/>
    <x v="1"/>
    <n v="0.8500000000000002"/>
    <n v="8000"/>
    <n v="6800.0000000000018"/>
    <n v="1700.0000000000005"/>
    <n v="0.25"/>
  </r>
  <r>
    <x v="2"/>
    <n v="1128299"/>
    <x v="113"/>
    <x v="2"/>
    <x v="16"/>
    <s v="Honolulu"/>
    <x v="2"/>
    <n v="0.80000000000000016"/>
    <n v="6000"/>
    <n v="4800.0000000000009"/>
    <n v="1440.0000000000002"/>
    <n v="0.3"/>
  </r>
  <r>
    <x v="2"/>
    <n v="1128299"/>
    <x v="113"/>
    <x v="2"/>
    <x v="16"/>
    <s v="Honolulu"/>
    <x v="3"/>
    <n v="0.80000000000000016"/>
    <n v="6000"/>
    <n v="4800.0000000000009"/>
    <n v="1440.0000000000002"/>
    <n v="0.3"/>
  </r>
  <r>
    <x v="2"/>
    <n v="1128299"/>
    <x v="113"/>
    <x v="2"/>
    <x v="16"/>
    <s v="Honolulu"/>
    <x v="4"/>
    <n v="0.90000000000000013"/>
    <n v="5250"/>
    <n v="4725.0000000000009"/>
    <n v="945.00000000000023"/>
    <n v="0.2"/>
  </r>
  <r>
    <x v="2"/>
    <n v="1128299"/>
    <x v="113"/>
    <x v="2"/>
    <x v="16"/>
    <s v="Honolulu"/>
    <x v="5"/>
    <n v="0.95000000000000018"/>
    <n v="6250"/>
    <n v="5937.5000000000009"/>
    <n v="2671.8750000000005"/>
    <n v="0.45"/>
  </r>
  <r>
    <x v="0"/>
    <n v="1185732"/>
    <x v="78"/>
    <x v="4"/>
    <x v="8"/>
    <s v="Orlando"/>
    <x v="0"/>
    <n v="0.45"/>
    <n v="8500"/>
    <n v="3825"/>
    <n v="1721.25"/>
    <n v="0.45"/>
  </r>
  <r>
    <x v="0"/>
    <n v="1185732"/>
    <x v="78"/>
    <x v="4"/>
    <x v="8"/>
    <s v="Orlando"/>
    <x v="1"/>
    <n v="0.45"/>
    <n v="6500"/>
    <n v="2925"/>
    <n v="1023.7499999999999"/>
    <n v="0.35"/>
  </r>
  <r>
    <x v="0"/>
    <n v="1185732"/>
    <x v="78"/>
    <x v="4"/>
    <x v="8"/>
    <s v="Orlando"/>
    <x v="2"/>
    <n v="0.35000000000000003"/>
    <n v="6500"/>
    <n v="2275"/>
    <n v="568.75"/>
    <n v="0.25"/>
  </r>
  <r>
    <x v="0"/>
    <n v="1185732"/>
    <x v="78"/>
    <x v="4"/>
    <x v="8"/>
    <s v="Orlando"/>
    <x v="3"/>
    <n v="0.39999999999999997"/>
    <n v="5000"/>
    <n v="1999.9999999999998"/>
    <n v="599.99999999999989"/>
    <n v="0.3"/>
  </r>
  <r>
    <x v="0"/>
    <n v="1185732"/>
    <x v="78"/>
    <x v="4"/>
    <x v="8"/>
    <s v="Orlando"/>
    <x v="4"/>
    <n v="0.55000000000000004"/>
    <n v="5500"/>
    <n v="3025.0000000000005"/>
    <n v="1058.75"/>
    <n v="0.35"/>
  </r>
  <r>
    <x v="0"/>
    <n v="1185732"/>
    <x v="78"/>
    <x v="4"/>
    <x v="8"/>
    <s v="Orlando"/>
    <x v="5"/>
    <n v="0.45"/>
    <n v="6500"/>
    <n v="2925"/>
    <n v="1462.5"/>
    <n v="0.5"/>
  </r>
  <r>
    <x v="0"/>
    <n v="1185732"/>
    <x v="79"/>
    <x v="4"/>
    <x v="8"/>
    <s v="Orlando"/>
    <x v="0"/>
    <n v="0.45"/>
    <n v="9000"/>
    <n v="4050"/>
    <n v="1822.5"/>
    <n v="0.45"/>
  </r>
  <r>
    <x v="0"/>
    <n v="1185732"/>
    <x v="79"/>
    <x v="4"/>
    <x v="8"/>
    <s v="Orlando"/>
    <x v="1"/>
    <n v="0.45"/>
    <n v="5500"/>
    <n v="2475"/>
    <n v="866.25"/>
    <n v="0.35"/>
  </r>
  <r>
    <x v="0"/>
    <n v="1185732"/>
    <x v="79"/>
    <x v="4"/>
    <x v="8"/>
    <s v="Orlando"/>
    <x v="2"/>
    <n v="0.35000000000000003"/>
    <n v="6000"/>
    <n v="2100"/>
    <n v="525"/>
    <n v="0.25"/>
  </r>
  <r>
    <x v="0"/>
    <n v="1185732"/>
    <x v="79"/>
    <x v="4"/>
    <x v="8"/>
    <s v="Orlando"/>
    <x v="3"/>
    <n v="0.39999999999999997"/>
    <n v="4750"/>
    <n v="1899.9999999999998"/>
    <n v="569.99999999999989"/>
    <n v="0.3"/>
  </r>
  <r>
    <x v="0"/>
    <n v="1185732"/>
    <x v="79"/>
    <x v="4"/>
    <x v="8"/>
    <s v="Orlando"/>
    <x v="4"/>
    <n v="0.55000000000000004"/>
    <n v="5500"/>
    <n v="3025.0000000000005"/>
    <n v="1058.75"/>
    <n v="0.35"/>
  </r>
  <r>
    <x v="0"/>
    <n v="1185732"/>
    <x v="79"/>
    <x v="4"/>
    <x v="8"/>
    <s v="Orlando"/>
    <x v="5"/>
    <n v="0.45"/>
    <n v="6500"/>
    <n v="2925"/>
    <n v="1462.5"/>
    <n v="0.5"/>
  </r>
  <r>
    <x v="0"/>
    <n v="1185732"/>
    <x v="80"/>
    <x v="4"/>
    <x v="8"/>
    <s v="Orlando"/>
    <x v="0"/>
    <n v="0.45"/>
    <n v="8700"/>
    <n v="3915"/>
    <n v="1761.75"/>
    <n v="0.45"/>
  </r>
  <r>
    <x v="0"/>
    <n v="1185732"/>
    <x v="80"/>
    <x v="4"/>
    <x v="8"/>
    <s v="Orlando"/>
    <x v="1"/>
    <n v="0.45"/>
    <n v="5500"/>
    <n v="2475"/>
    <n v="866.25"/>
    <n v="0.35"/>
  </r>
  <r>
    <x v="0"/>
    <n v="1185732"/>
    <x v="80"/>
    <x v="4"/>
    <x v="8"/>
    <s v="Orlando"/>
    <x v="2"/>
    <n v="0.35000000000000003"/>
    <n v="5750"/>
    <n v="2012.5000000000002"/>
    <n v="503.12500000000006"/>
    <n v="0.25"/>
  </r>
  <r>
    <x v="0"/>
    <n v="1185732"/>
    <x v="80"/>
    <x v="4"/>
    <x v="8"/>
    <s v="Orlando"/>
    <x v="3"/>
    <n v="0.39999999999999997"/>
    <n v="4250"/>
    <n v="1699.9999999999998"/>
    <n v="509.99999999999989"/>
    <n v="0.3"/>
  </r>
  <r>
    <x v="0"/>
    <n v="1185732"/>
    <x v="80"/>
    <x v="4"/>
    <x v="8"/>
    <s v="Orlando"/>
    <x v="4"/>
    <n v="0.55000000000000004"/>
    <n v="4750"/>
    <n v="2612.5"/>
    <n v="914.37499999999989"/>
    <n v="0.35"/>
  </r>
  <r>
    <x v="0"/>
    <n v="1185732"/>
    <x v="80"/>
    <x v="4"/>
    <x v="8"/>
    <s v="Orlando"/>
    <x v="5"/>
    <n v="0.45"/>
    <n v="5750"/>
    <n v="2587.5"/>
    <n v="1293.75"/>
    <n v="0.5"/>
  </r>
  <r>
    <x v="0"/>
    <n v="1185732"/>
    <x v="81"/>
    <x v="4"/>
    <x v="8"/>
    <s v="Orlando"/>
    <x v="0"/>
    <n v="0.45"/>
    <n v="8250"/>
    <n v="3712.5"/>
    <n v="1670.625"/>
    <n v="0.45"/>
  </r>
  <r>
    <x v="0"/>
    <n v="1185732"/>
    <x v="81"/>
    <x v="4"/>
    <x v="8"/>
    <s v="Orlando"/>
    <x v="1"/>
    <n v="0.45"/>
    <n v="5250"/>
    <n v="2362.5"/>
    <n v="826.875"/>
    <n v="0.35"/>
  </r>
  <r>
    <x v="0"/>
    <n v="1185732"/>
    <x v="81"/>
    <x v="4"/>
    <x v="8"/>
    <s v="Orlando"/>
    <x v="2"/>
    <n v="0.35000000000000003"/>
    <n v="5250"/>
    <n v="1837.5000000000002"/>
    <n v="459.37500000000006"/>
    <n v="0.25"/>
  </r>
  <r>
    <x v="0"/>
    <n v="1185732"/>
    <x v="81"/>
    <x v="4"/>
    <x v="8"/>
    <s v="Orlando"/>
    <x v="3"/>
    <n v="0.39999999999999997"/>
    <n v="4500"/>
    <n v="1799.9999999999998"/>
    <n v="539.99999999999989"/>
    <n v="0.3"/>
  </r>
  <r>
    <x v="0"/>
    <n v="1185732"/>
    <x v="81"/>
    <x v="4"/>
    <x v="8"/>
    <s v="Orlando"/>
    <x v="4"/>
    <n v="0.55000000000000004"/>
    <n v="4750"/>
    <n v="2612.5"/>
    <n v="914.37499999999989"/>
    <n v="0.35"/>
  </r>
  <r>
    <x v="0"/>
    <n v="1185732"/>
    <x v="81"/>
    <x v="4"/>
    <x v="8"/>
    <s v="Orlando"/>
    <x v="5"/>
    <n v="0.45"/>
    <n v="6000"/>
    <n v="2700"/>
    <n v="1350"/>
    <n v="0.5"/>
  </r>
  <r>
    <x v="0"/>
    <n v="1185732"/>
    <x v="82"/>
    <x v="4"/>
    <x v="8"/>
    <s v="Orlando"/>
    <x v="0"/>
    <n v="0.55000000000000004"/>
    <n v="8700"/>
    <n v="4785"/>
    <n v="2153.25"/>
    <n v="0.45"/>
  </r>
  <r>
    <x v="0"/>
    <n v="1185732"/>
    <x v="82"/>
    <x v="4"/>
    <x v="8"/>
    <s v="Orlando"/>
    <x v="1"/>
    <n v="0.55000000000000004"/>
    <n v="5750"/>
    <n v="3162.5000000000005"/>
    <n v="1106.875"/>
    <n v="0.35"/>
  </r>
  <r>
    <x v="0"/>
    <n v="1185732"/>
    <x v="82"/>
    <x v="4"/>
    <x v="8"/>
    <s v="Orlando"/>
    <x v="2"/>
    <n v="0.5"/>
    <n v="5500"/>
    <n v="2750"/>
    <n v="687.5"/>
    <n v="0.25"/>
  </r>
  <r>
    <x v="0"/>
    <n v="1185732"/>
    <x v="82"/>
    <x v="4"/>
    <x v="8"/>
    <s v="Orlando"/>
    <x v="3"/>
    <n v="0.5"/>
    <n v="5000"/>
    <n v="2500"/>
    <n v="750"/>
    <n v="0.3"/>
  </r>
  <r>
    <x v="0"/>
    <n v="1185732"/>
    <x v="82"/>
    <x v="4"/>
    <x v="8"/>
    <s v="Orlando"/>
    <x v="4"/>
    <n v="0.6"/>
    <n v="5250"/>
    <n v="3150"/>
    <n v="1102.5"/>
    <n v="0.35"/>
  </r>
  <r>
    <x v="0"/>
    <n v="1185732"/>
    <x v="82"/>
    <x v="4"/>
    <x v="8"/>
    <s v="Orlando"/>
    <x v="5"/>
    <n v="0.65"/>
    <n v="6250"/>
    <n v="4062.5"/>
    <n v="2031.25"/>
    <n v="0.5"/>
  </r>
  <r>
    <x v="0"/>
    <n v="1185732"/>
    <x v="83"/>
    <x v="4"/>
    <x v="8"/>
    <s v="Orlando"/>
    <x v="0"/>
    <n v="0.6"/>
    <n v="8750"/>
    <n v="5250"/>
    <n v="2362.5"/>
    <n v="0.45"/>
  </r>
  <r>
    <x v="0"/>
    <n v="1185732"/>
    <x v="83"/>
    <x v="4"/>
    <x v="8"/>
    <s v="Orlando"/>
    <x v="1"/>
    <n v="0.55000000000000004"/>
    <n v="6250"/>
    <n v="3437.5000000000005"/>
    <n v="1203.125"/>
    <n v="0.35"/>
  </r>
  <r>
    <x v="0"/>
    <n v="1185732"/>
    <x v="83"/>
    <x v="4"/>
    <x v="8"/>
    <s v="Orlando"/>
    <x v="2"/>
    <n v="0.5"/>
    <n v="6000"/>
    <n v="3000"/>
    <n v="750"/>
    <n v="0.25"/>
  </r>
  <r>
    <x v="0"/>
    <n v="1185732"/>
    <x v="83"/>
    <x v="4"/>
    <x v="8"/>
    <s v="Orlando"/>
    <x v="3"/>
    <n v="0.5"/>
    <n v="5750"/>
    <n v="2875"/>
    <n v="862.5"/>
    <n v="0.3"/>
  </r>
  <r>
    <x v="0"/>
    <n v="1185732"/>
    <x v="83"/>
    <x v="4"/>
    <x v="8"/>
    <s v="Orlando"/>
    <x v="4"/>
    <n v="0.65"/>
    <n v="5750"/>
    <n v="3737.5"/>
    <n v="1308.125"/>
    <n v="0.35"/>
  </r>
  <r>
    <x v="0"/>
    <n v="1185732"/>
    <x v="83"/>
    <x v="4"/>
    <x v="8"/>
    <s v="Orlando"/>
    <x v="5"/>
    <n v="0.70000000000000007"/>
    <n v="7250"/>
    <n v="5075.0000000000009"/>
    <n v="2537.5000000000005"/>
    <n v="0.5"/>
  </r>
  <r>
    <x v="0"/>
    <n v="1185732"/>
    <x v="84"/>
    <x v="4"/>
    <x v="8"/>
    <s v="Orlando"/>
    <x v="0"/>
    <n v="0.65"/>
    <n v="9500"/>
    <n v="6175"/>
    <n v="2778.75"/>
    <n v="0.45"/>
  </r>
  <r>
    <x v="0"/>
    <n v="1185732"/>
    <x v="84"/>
    <x v="4"/>
    <x v="8"/>
    <s v="Orlando"/>
    <x v="1"/>
    <n v="0.60000000000000009"/>
    <n v="7000"/>
    <n v="4200.0000000000009"/>
    <n v="1470.0000000000002"/>
    <n v="0.35"/>
  </r>
  <r>
    <x v="0"/>
    <n v="1185732"/>
    <x v="84"/>
    <x v="4"/>
    <x v="8"/>
    <s v="Orlando"/>
    <x v="2"/>
    <n v="0.55000000000000004"/>
    <n v="6250"/>
    <n v="3437.5000000000005"/>
    <n v="859.37500000000011"/>
    <n v="0.25"/>
  </r>
  <r>
    <x v="0"/>
    <n v="1185732"/>
    <x v="84"/>
    <x v="4"/>
    <x v="8"/>
    <s v="Orlando"/>
    <x v="3"/>
    <n v="0.55000000000000004"/>
    <n v="5750"/>
    <n v="3162.5000000000005"/>
    <n v="948.75000000000011"/>
    <n v="0.3"/>
  </r>
  <r>
    <x v="0"/>
    <n v="1185732"/>
    <x v="84"/>
    <x v="4"/>
    <x v="8"/>
    <s v="Orlando"/>
    <x v="4"/>
    <n v="0.65"/>
    <n v="6000"/>
    <n v="3900"/>
    <n v="1365"/>
    <n v="0.35"/>
  </r>
  <r>
    <x v="0"/>
    <n v="1185732"/>
    <x v="84"/>
    <x v="4"/>
    <x v="8"/>
    <s v="Orlando"/>
    <x v="5"/>
    <n v="0.70000000000000007"/>
    <n v="7750"/>
    <n v="5425.0000000000009"/>
    <n v="2712.5000000000005"/>
    <n v="0.5"/>
  </r>
  <r>
    <x v="0"/>
    <n v="1185732"/>
    <x v="85"/>
    <x v="4"/>
    <x v="8"/>
    <s v="Orlando"/>
    <x v="0"/>
    <n v="0.65"/>
    <n v="9250"/>
    <n v="6012.5"/>
    <n v="2705.625"/>
    <n v="0.45"/>
  </r>
  <r>
    <x v="0"/>
    <n v="1185732"/>
    <x v="85"/>
    <x v="4"/>
    <x v="8"/>
    <s v="Orlando"/>
    <x v="1"/>
    <n v="0.60000000000000009"/>
    <n v="7000"/>
    <n v="4200.0000000000009"/>
    <n v="1470.0000000000002"/>
    <n v="0.35"/>
  </r>
  <r>
    <x v="0"/>
    <n v="1185732"/>
    <x v="85"/>
    <x v="4"/>
    <x v="8"/>
    <s v="Orlando"/>
    <x v="2"/>
    <n v="0.55000000000000004"/>
    <n v="6250"/>
    <n v="3437.5000000000005"/>
    <n v="859.37500000000011"/>
    <n v="0.25"/>
  </r>
  <r>
    <x v="0"/>
    <n v="1185732"/>
    <x v="85"/>
    <x v="4"/>
    <x v="8"/>
    <s v="Orlando"/>
    <x v="3"/>
    <n v="0.45"/>
    <n v="5750"/>
    <n v="2587.5"/>
    <n v="776.25"/>
    <n v="0.3"/>
  </r>
  <r>
    <x v="0"/>
    <n v="1185732"/>
    <x v="85"/>
    <x v="4"/>
    <x v="8"/>
    <s v="Orlando"/>
    <x v="4"/>
    <n v="0.55000000000000004"/>
    <n v="5500"/>
    <n v="3025.0000000000005"/>
    <n v="1058.75"/>
    <n v="0.35"/>
  </r>
  <r>
    <x v="0"/>
    <n v="1185732"/>
    <x v="85"/>
    <x v="4"/>
    <x v="8"/>
    <s v="Orlando"/>
    <x v="5"/>
    <n v="0.60000000000000009"/>
    <n v="7250"/>
    <n v="4350.0000000000009"/>
    <n v="2175.0000000000005"/>
    <n v="0.5"/>
  </r>
  <r>
    <x v="0"/>
    <n v="1185732"/>
    <x v="86"/>
    <x v="4"/>
    <x v="8"/>
    <s v="Orlando"/>
    <x v="0"/>
    <n v="0.55000000000000004"/>
    <n v="8500"/>
    <n v="4675"/>
    <n v="2103.75"/>
    <n v="0.45"/>
  </r>
  <r>
    <x v="0"/>
    <n v="1185732"/>
    <x v="86"/>
    <x v="4"/>
    <x v="8"/>
    <s v="Orlando"/>
    <x v="1"/>
    <n v="0.50000000000000011"/>
    <n v="6500"/>
    <n v="3250.0000000000009"/>
    <n v="1137.5000000000002"/>
    <n v="0.35"/>
  </r>
  <r>
    <x v="0"/>
    <n v="1185732"/>
    <x v="86"/>
    <x v="4"/>
    <x v="8"/>
    <s v="Orlando"/>
    <x v="2"/>
    <n v="0.45"/>
    <n v="5500"/>
    <n v="2475"/>
    <n v="618.75"/>
    <n v="0.25"/>
  </r>
  <r>
    <x v="0"/>
    <n v="1185732"/>
    <x v="86"/>
    <x v="4"/>
    <x v="8"/>
    <s v="Orlando"/>
    <x v="3"/>
    <n v="0.45"/>
    <n v="5250"/>
    <n v="2362.5"/>
    <n v="708.75"/>
    <n v="0.3"/>
  </r>
  <r>
    <x v="0"/>
    <n v="1185732"/>
    <x v="86"/>
    <x v="4"/>
    <x v="8"/>
    <s v="Orlando"/>
    <x v="4"/>
    <n v="0.55000000000000004"/>
    <n v="5250"/>
    <n v="2887.5000000000005"/>
    <n v="1010.6250000000001"/>
    <n v="0.35"/>
  </r>
  <r>
    <x v="0"/>
    <n v="1185732"/>
    <x v="86"/>
    <x v="4"/>
    <x v="8"/>
    <s v="Orlando"/>
    <x v="5"/>
    <n v="0.60000000000000009"/>
    <n v="6250"/>
    <n v="3750.0000000000005"/>
    <n v="1875.0000000000002"/>
    <n v="0.5"/>
  </r>
  <r>
    <x v="0"/>
    <n v="1185732"/>
    <x v="87"/>
    <x v="4"/>
    <x v="8"/>
    <s v="Orlando"/>
    <x v="0"/>
    <n v="0.60000000000000009"/>
    <n v="8000"/>
    <n v="4800.0000000000009"/>
    <n v="2160.0000000000005"/>
    <n v="0.45"/>
  </r>
  <r>
    <x v="0"/>
    <n v="1185732"/>
    <x v="87"/>
    <x v="4"/>
    <x v="8"/>
    <s v="Orlando"/>
    <x v="1"/>
    <n v="0.50000000000000011"/>
    <n v="6250"/>
    <n v="3125.0000000000009"/>
    <n v="1093.7500000000002"/>
    <n v="0.35"/>
  </r>
  <r>
    <x v="0"/>
    <n v="1185732"/>
    <x v="87"/>
    <x v="4"/>
    <x v="8"/>
    <s v="Orlando"/>
    <x v="2"/>
    <n v="0.50000000000000011"/>
    <n v="5250"/>
    <n v="2625.0000000000005"/>
    <n v="656.25000000000011"/>
    <n v="0.25"/>
  </r>
  <r>
    <x v="0"/>
    <n v="1185732"/>
    <x v="87"/>
    <x v="4"/>
    <x v="8"/>
    <s v="Orlando"/>
    <x v="3"/>
    <n v="0.50000000000000011"/>
    <n v="5000"/>
    <n v="2500.0000000000005"/>
    <n v="750.00000000000011"/>
    <n v="0.3"/>
  </r>
  <r>
    <x v="0"/>
    <n v="1185732"/>
    <x v="87"/>
    <x v="4"/>
    <x v="8"/>
    <s v="Orlando"/>
    <x v="4"/>
    <n v="0.60000000000000009"/>
    <n v="5000"/>
    <n v="3000.0000000000005"/>
    <n v="1050"/>
    <n v="0.35"/>
  </r>
  <r>
    <x v="0"/>
    <n v="1185732"/>
    <x v="87"/>
    <x v="4"/>
    <x v="8"/>
    <s v="Orlando"/>
    <x v="5"/>
    <n v="0.65"/>
    <n v="6250"/>
    <n v="4062.5"/>
    <n v="2031.25"/>
    <n v="0.5"/>
  </r>
  <r>
    <x v="0"/>
    <n v="1185732"/>
    <x v="88"/>
    <x v="4"/>
    <x v="8"/>
    <s v="Orlando"/>
    <x v="0"/>
    <n v="0.60000000000000009"/>
    <n v="7750"/>
    <n v="4650.0000000000009"/>
    <n v="2092.5000000000005"/>
    <n v="0.45"/>
  </r>
  <r>
    <x v="0"/>
    <n v="1185732"/>
    <x v="88"/>
    <x v="4"/>
    <x v="8"/>
    <s v="Orlando"/>
    <x v="1"/>
    <n v="0.50000000000000011"/>
    <n v="6000"/>
    <n v="3000.0000000000005"/>
    <n v="1050"/>
    <n v="0.35"/>
  </r>
  <r>
    <x v="0"/>
    <n v="1185732"/>
    <x v="88"/>
    <x v="4"/>
    <x v="8"/>
    <s v="Orlando"/>
    <x v="2"/>
    <n v="0.50000000000000011"/>
    <n v="5450"/>
    <n v="2725.0000000000005"/>
    <n v="681.25000000000011"/>
    <n v="0.25"/>
  </r>
  <r>
    <x v="0"/>
    <n v="1185732"/>
    <x v="88"/>
    <x v="4"/>
    <x v="8"/>
    <s v="Orlando"/>
    <x v="3"/>
    <n v="0.50000000000000011"/>
    <n v="5750"/>
    <n v="2875.0000000000005"/>
    <n v="862.50000000000011"/>
    <n v="0.3"/>
  </r>
  <r>
    <x v="0"/>
    <n v="1185732"/>
    <x v="88"/>
    <x v="4"/>
    <x v="8"/>
    <s v="Orlando"/>
    <x v="4"/>
    <n v="0.65"/>
    <n v="5500"/>
    <n v="3575"/>
    <n v="1251.25"/>
    <n v="0.35"/>
  </r>
  <r>
    <x v="0"/>
    <n v="1185732"/>
    <x v="88"/>
    <x v="4"/>
    <x v="8"/>
    <s v="Orlando"/>
    <x v="5"/>
    <n v="0.7"/>
    <n v="6500"/>
    <n v="4550"/>
    <n v="2275"/>
    <n v="0.5"/>
  </r>
  <r>
    <x v="0"/>
    <n v="1185732"/>
    <x v="89"/>
    <x v="4"/>
    <x v="8"/>
    <s v="Orlando"/>
    <x v="0"/>
    <n v="0.65"/>
    <n v="8750"/>
    <n v="5687.5"/>
    <n v="2559.375"/>
    <n v="0.45"/>
  </r>
  <r>
    <x v="0"/>
    <n v="1185732"/>
    <x v="89"/>
    <x v="4"/>
    <x v="8"/>
    <s v="Orlando"/>
    <x v="1"/>
    <n v="0.55000000000000004"/>
    <n v="6750"/>
    <n v="3712.5000000000005"/>
    <n v="1299.375"/>
    <n v="0.35"/>
  </r>
  <r>
    <x v="0"/>
    <n v="1185732"/>
    <x v="89"/>
    <x v="4"/>
    <x v="8"/>
    <s v="Orlando"/>
    <x v="2"/>
    <n v="0.55000000000000004"/>
    <n v="6250"/>
    <n v="3437.5000000000005"/>
    <n v="859.37500000000011"/>
    <n v="0.25"/>
  </r>
  <r>
    <x v="0"/>
    <n v="1185732"/>
    <x v="89"/>
    <x v="4"/>
    <x v="8"/>
    <s v="Orlando"/>
    <x v="3"/>
    <n v="0.55000000000000004"/>
    <n v="5750"/>
    <n v="3162.5000000000005"/>
    <n v="948.75000000000011"/>
    <n v="0.3"/>
  </r>
  <r>
    <x v="0"/>
    <n v="1185732"/>
    <x v="89"/>
    <x v="4"/>
    <x v="8"/>
    <s v="Orlando"/>
    <x v="4"/>
    <n v="0.65"/>
    <n v="5750"/>
    <n v="3737.5"/>
    <n v="1308.125"/>
    <n v="0.35"/>
  </r>
  <r>
    <x v="0"/>
    <n v="1185732"/>
    <x v="89"/>
    <x v="4"/>
    <x v="8"/>
    <s v="Orlando"/>
    <x v="5"/>
    <n v="0.7"/>
    <n v="6750"/>
    <n v="4725"/>
    <n v="2362.5"/>
    <n v="0.5"/>
  </r>
  <r>
    <x v="0"/>
    <n v="1185732"/>
    <x v="0"/>
    <x v="0"/>
    <x v="0"/>
    <s v="Albany"/>
    <x v="0"/>
    <n v="0.4"/>
    <n v="8000"/>
    <n v="3200"/>
    <n v="1600"/>
    <n v="0.5"/>
  </r>
  <r>
    <x v="0"/>
    <n v="1185732"/>
    <x v="0"/>
    <x v="0"/>
    <x v="0"/>
    <s v="Albany"/>
    <x v="1"/>
    <n v="0.4"/>
    <n v="6000"/>
    <n v="2400"/>
    <n v="720"/>
    <n v="0.3"/>
  </r>
  <r>
    <x v="0"/>
    <n v="1185732"/>
    <x v="0"/>
    <x v="0"/>
    <x v="0"/>
    <s v="Albany"/>
    <x v="2"/>
    <n v="0.30000000000000004"/>
    <n v="6000"/>
    <n v="1800.0000000000002"/>
    <n v="630"/>
    <n v="0.35"/>
  </r>
  <r>
    <x v="0"/>
    <n v="1185732"/>
    <x v="0"/>
    <x v="0"/>
    <x v="0"/>
    <s v="Albany"/>
    <x v="3"/>
    <n v="0.35"/>
    <n v="4500"/>
    <n v="1575"/>
    <n v="551.25"/>
    <n v="0.35"/>
  </r>
  <r>
    <x v="0"/>
    <n v="1185732"/>
    <x v="0"/>
    <x v="0"/>
    <x v="0"/>
    <s v="Albany"/>
    <x v="4"/>
    <n v="0.5"/>
    <n v="5000"/>
    <n v="2500"/>
    <n v="750"/>
    <n v="0.3"/>
  </r>
  <r>
    <x v="0"/>
    <n v="1185732"/>
    <x v="0"/>
    <x v="0"/>
    <x v="0"/>
    <s v="Albany"/>
    <x v="5"/>
    <n v="0.4"/>
    <n v="6000"/>
    <n v="2400"/>
    <n v="600"/>
    <n v="0.25"/>
  </r>
  <r>
    <x v="0"/>
    <n v="1185732"/>
    <x v="1"/>
    <x v="0"/>
    <x v="0"/>
    <s v="Albany"/>
    <x v="0"/>
    <n v="0.4"/>
    <n v="8500"/>
    <n v="3400"/>
    <n v="1700"/>
    <n v="0.5"/>
  </r>
  <r>
    <x v="0"/>
    <n v="1185732"/>
    <x v="1"/>
    <x v="0"/>
    <x v="0"/>
    <s v="Albany"/>
    <x v="1"/>
    <n v="0.4"/>
    <n v="5000"/>
    <n v="2000"/>
    <n v="600"/>
    <n v="0.3"/>
  </r>
  <r>
    <x v="0"/>
    <n v="1185732"/>
    <x v="1"/>
    <x v="0"/>
    <x v="0"/>
    <s v="Albany"/>
    <x v="2"/>
    <n v="0.30000000000000004"/>
    <n v="5500"/>
    <n v="1650.0000000000002"/>
    <n v="577.5"/>
    <n v="0.35"/>
  </r>
  <r>
    <x v="0"/>
    <n v="1185732"/>
    <x v="1"/>
    <x v="0"/>
    <x v="0"/>
    <s v="Albany"/>
    <x v="3"/>
    <n v="0.35"/>
    <n v="4250"/>
    <n v="1487.5"/>
    <n v="520.625"/>
    <n v="0.35"/>
  </r>
  <r>
    <x v="0"/>
    <n v="1185732"/>
    <x v="1"/>
    <x v="0"/>
    <x v="0"/>
    <s v="Albany"/>
    <x v="4"/>
    <n v="0.5"/>
    <n v="5000"/>
    <n v="2500"/>
    <n v="750"/>
    <n v="0.3"/>
  </r>
  <r>
    <x v="0"/>
    <n v="1185732"/>
    <x v="1"/>
    <x v="0"/>
    <x v="0"/>
    <s v="Albany"/>
    <x v="5"/>
    <n v="0.4"/>
    <n v="6000"/>
    <n v="2400"/>
    <n v="600"/>
    <n v="0.25"/>
  </r>
  <r>
    <x v="0"/>
    <n v="1185732"/>
    <x v="2"/>
    <x v="0"/>
    <x v="0"/>
    <s v="Albany"/>
    <x v="0"/>
    <n v="0.4"/>
    <n v="8200"/>
    <n v="3280"/>
    <n v="1640"/>
    <n v="0.5"/>
  </r>
  <r>
    <x v="0"/>
    <n v="1185732"/>
    <x v="2"/>
    <x v="0"/>
    <x v="0"/>
    <s v="Albany"/>
    <x v="1"/>
    <n v="0.4"/>
    <n v="5250"/>
    <n v="2100"/>
    <n v="630"/>
    <n v="0.3"/>
  </r>
  <r>
    <x v="0"/>
    <n v="1185732"/>
    <x v="2"/>
    <x v="0"/>
    <x v="0"/>
    <s v="Albany"/>
    <x v="2"/>
    <n v="0.30000000000000004"/>
    <n v="5500"/>
    <n v="1650.0000000000002"/>
    <n v="577.5"/>
    <n v="0.35"/>
  </r>
  <r>
    <x v="0"/>
    <n v="1185732"/>
    <x v="2"/>
    <x v="0"/>
    <x v="0"/>
    <s v="Albany"/>
    <x v="3"/>
    <n v="0.35"/>
    <n v="4000"/>
    <n v="1400"/>
    <n v="489.99999999999994"/>
    <n v="0.35"/>
  </r>
  <r>
    <x v="0"/>
    <n v="1185732"/>
    <x v="2"/>
    <x v="0"/>
    <x v="0"/>
    <s v="Albany"/>
    <x v="4"/>
    <n v="0.5"/>
    <n v="4500"/>
    <n v="2250"/>
    <n v="675"/>
    <n v="0.3"/>
  </r>
  <r>
    <x v="0"/>
    <n v="1185732"/>
    <x v="2"/>
    <x v="0"/>
    <x v="0"/>
    <s v="Albany"/>
    <x v="5"/>
    <n v="0.4"/>
    <n v="5500"/>
    <n v="2200"/>
    <n v="550"/>
    <n v="0.25"/>
  </r>
  <r>
    <x v="0"/>
    <n v="1185732"/>
    <x v="3"/>
    <x v="0"/>
    <x v="0"/>
    <s v="Albany"/>
    <x v="0"/>
    <n v="0.4"/>
    <n v="8000"/>
    <n v="3200"/>
    <n v="1600"/>
    <n v="0.5"/>
  </r>
  <r>
    <x v="0"/>
    <n v="1185732"/>
    <x v="3"/>
    <x v="0"/>
    <x v="0"/>
    <s v="Albany"/>
    <x v="1"/>
    <n v="0.4"/>
    <n v="5000"/>
    <n v="2000"/>
    <n v="600"/>
    <n v="0.3"/>
  </r>
  <r>
    <x v="0"/>
    <n v="1185732"/>
    <x v="3"/>
    <x v="0"/>
    <x v="0"/>
    <s v="Albany"/>
    <x v="2"/>
    <n v="0.30000000000000004"/>
    <n v="5000"/>
    <n v="1500.0000000000002"/>
    <n v="525"/>
    <n v="0.35"/>
  </r>
  <r>
    <x v="0"/>
    <n v="1185732"/>
    <x v="3"/>
    <x v="0"/>
    <x v="0"/>
    <s v="Albany"/>
    <x v="3"/>
    <n v="0.35"/>
    <n v="4250"/>
    <n v="1487.5"/>
    <n v="520.625"/>
    <n v="0.35"/>
  </r>
  <r>
    <x v="0"/>
    <n v="1185732"/>
    <x v="3"/>
    <x v="0"/>
    <x v="0"/>
    <s v="Albany"/>
    <x v="4"/>
    <n v="0.5"/>
    <n v="4250"/>
    <n v="2125"/>
    <n v="637.5"/>
    <n v="0.3"/>
  </r>
  <r>
    <x v="0"/>
    <n v="1185732"/>
    <x v="3"/>
    <x v="0"/>
    <x v="0"/>
    <s v="Albany"/>
    <x v="5"/>
    <n v="0.4"/>
    <n v="5500"/>
    <n v="2200"/>
    <n v="550"/>
    <n v="0.25"/>
  </r>
  <r>
    <x v="0"/>
    <n v="1185732"/>
    <x v="4"/>
    <x v="0"/>
    <x v="0"/>
    <s v="Albany"/>
    <x v="0"/>
    <n v="0.5"/>
    <n v="8200"/>
    <n v="4100"/>
    <n v="2050"/>
    <n v="0.5"/>
  </r>
  <r>
    <x v="0"/>
    <n v="1185732"/>
    <x v="4"/>
    <x v="0"/>
    <x v="0"/>
    <s v="Albany"/>
    <x v="1"/>
    <n v="0.45000000000000007"/>
    <n v="5250"/>
    <n v="2362.5000000000005"/>
    <n v="708.75000000000011"/>
    <n v="0.3"/>
  </r>
  <r>
    <x v="0"/>
    <n v="1185732"/>
    <x v="4"/>
    <x v="0"/>
    <x v="0"/>
    <s v="Albany"/>
    <x v="2"/>
    <n v="0.4"/>
    <n v="5000"/>
    <n v="2000"/>
    <n v="700"/>
    <n v="0.35"/>
  </r>
  <r>
    <x v="0"/>
    <n v="1185732"/>
    <x v="4"/>
    <x v="0"/>
    <x v="0"/>
    <s v="Albany"/>
    <x v="3"/>
    <n v="0.4"/>
    <n v="4500"/>
    <n v="1800"/>
    <n v="630"/>
    <n v="0.35"/>
  </r>
  <r>
    <x v="0"/>
    <n v="1185732"/>
    <x v="4"/>
    <x v="0"/>
    <x v="0"/>
    <s v="Albany"/>
    <x v="4"/>
    <n v="0.5"/>
    <n v="4750"/>
    <n v="2375"/>
    <n v="712.5"/>
    <n v="0.3"/>
  </r>
  <r>
    <x v="0"/>
    <n v="1185732"/>
    <x v="4"/>
    <x v="0"/>
    <x v="0"/>
    <s v="Albany"/>
    <x v="5"/>
    <n v="0.55000000000000004"/>
    <n v="6000"/>
    <n v="3300.0000000000005"/>
    <n v="825.00000000000011"/>
    <n v="0.25"/>
  </r>
  <r>
    <x v="0"/>
    <n v="1185732"/>
    <x v="5"/>
    <x v="0"/>
    <x v="0"/>
    <s v="Albany"/>
    <x v="0"/>
    <n v="0.5"/>
    <n v="8500"/>
    <n v="4250"/>
    <n v="2125"/>
    <n v="0.5"/>
  </r>
  <r>
    <x v="0"/>
    <n v="1185732"/>
    <x v="5"/>
    <x v="0"/>
    <x v="0"/>
    <s v="Albany"/>
    <x v="1"/>
    <n v="0.45000000000000007"/>
    <n v="6000"/>
    <n v="2700.0000000000005"/>
    <n v="810.00000000000011"/>
    <n v="0.3"/>
  </r>
  <r>
    <x v="0"/>
    <n v="1185732"/>
    <x v="5"/>
    <x v="0"/>
    <x v="0"/>
    <s v="Albany"/>
    <x v="2"/>
    <n v="0.4"/>
    <n v="5250"/>
    <n v="2100"/>
    <n v="735"/>
    <n v="0.35"/>
  </r>
  <r>
    <x v="0"/>
    <n v="1185732"/>
    <x v="5"/>
    <x v="0"/>
    <x v="0"/>
    <s v="Albany"/>
    <x v="3"/>
    <n v="0.4"/>
    <n v="5000"/>
    <n v="2000"/>
    <n v="700"/>
    <n v="0.35"/>
  </r>
  <r>
    <x v="0"/>
    <n v="1185732"/>
    <x v="5"/>
    <x v="0"/>
    <x v="0"/>
    <s v="Albany"/>
    <x v="4"/>
    <n v="0.5"/>
    <n v="5000"/>
    <n v="2500"/>
    <n v="750"/>
    <n v="0.3"/>
  </r>
  <r>
    <x v="0"/>
    <n v="1185732"/>
    <x v="5"/>
    <x v="0"/>
    <x v="0"/>
    <s v="Albany"/>
    <x v="5"/>
    <n v="0.55000000000000004"/>
    <n v="6500"/>
    <n v="3575.0000000000005"/>
    <n v="893.75000000000011"/>
    <n v="0.25"/>
  </r>
  <r>
    <x v="0"/>
    <n v="1185732"/>
    <x v="6"/>
    <x v="0"/>
    <x v="0"/>
    <s v="Albany"/>
    <x v="0"/>
    <n v="0.5"/>
    <n v="8750"/>
    <n v="4375"/>
    <n v="2187.5"/>
    <n v="0.5"/>
  </r>
  <r>
    <x v="0"/>
    <n v="1185732"/>
    <x v="6"/>
    <x v="0"/>
    <x v="0"/>
    <s v="Albany"/>
    <x v="1"/>
    <n v="0.45000000000000007"/>
    <n v="6250"/>
    <n v="2812.5000000000005"/>
    <n v="843.75000000000011"/>
    <n v="0.3"/>
  </r>
  <r>
    <x v="0"/>
    <n v="1185732"/>
    <x v="6"/>
    <x v="0"/>
    <x v="0"/>
    <s v="Albany"/>
    <x v="2"/>
    <n v="0.4"/>
    <n v="5500"/>
    <n v="2200"/>
    <n v="770"/>
    <n v="0.35"/>
  </r>
  <r>
    <x v="0"/>
    <n v="1185732"/>
    <x v="6"/>
    <x v="0"/>
    <x v="0"/>
    <s v="Albany"/>
    <x v="3"/>
    <n v="0.4"/>
    <n v="5000"/>
    <n v="2000"/>
    <n v="700"/>
    <n v="0.35"/>
  </r>
  <r>
    <x v="0"/>
    <n v="1185732"/>
    <x v="6"/>
    <x v="0"/>
    <x v="0"/>
    <s v="Albany"/>
    <x v="4"/>
    <n v="0.5"/>
    <n v="5250"/>
    <n v="2625"/>
    <n v="787.5"/>
    <n v="0.3"/>
  </r>
  <r>
    <x v="0"/>
    <n v="1185732"/>
    <x v="6"/>
    <x v="0"/>
    <x v="0"/>
    <s v="Albany"/>
    <x v="5"/>
    <n v="0.55000000000000004"/>
    <n v="7000"/>
    <n v="3850.0000000000005"/>
    <n v="962.50000000000011"/>
    <n v="0.25"/>
  </r>
  <r>
    <x v="0"/>
    <n v="1185732"/>
    <x v="7"/>
    <x v="0"/>
    <x v="0"/>
    <s v="Albany"/>
    <x v="0"/>
    <n v="0.5"/>
    <n v="8500"/>
    <n v="4250"/>
    <n v="2125"/>
    <n v="0.5"/>
  </r>
  <r>
    <x v="0"/>
    <n v="1185732"/>
    <x v="7"/>
    <x v="0"/>
    <x v="0"/>
    <s v="Albany"/>
    <x v="1"/>
    <n v="0.45000000000000007"/>
    <n v="6250"/>
    <n v="2812.5000000000005"/>
    <n v="843.75000000000011"/>
    <n v="0.3"/>
  </r>
  <r>
    <x v="0"/>
    <n v="1185732"/>
    <x v="7"/>
    <x v="0"/>
    <x v="0"/>
    <s v="Albany"/>
    <x v="2"/>
    <n v="0.4"/>
    <n v="5500"/>
    <n v="2200"/>
    <n v="770"/>
    <n v="0.35"/>
  </r>
  <r>
    <x v="0"/>
    <n v="1185732"/>
    <x v="7"/>
    <x v="0"/>
    <x v="0"/>
    <s v="Albany"/>
    <x v="3"/>
    <n v="0.4"/>
    <n v="5250"/>
    <n v="2100"/>
    <n v="735"/>
    <n v="0.35"/>
  </r>
  <r>
    <x v="0"/>
    <n v="1185732"/>
    <x v="7"/>
    <x v="0"/>
    <x v="0"/>
    <s v="Albany"/>
    <x v="4"/>
    <n v="0.5"/>
    <n v="5000"/>
    <n v="2500"/>
    <n v="750"/>
    <n v="0.3"/>
  </r>
  <r>
    <x v="0"/>
    <n v="1185732"/>
    <x v="7"/>
    <x v="0"/>
    <x v="0"/>
    <s v="Albany"/>
    <x v="5"/>
    <n v="0.55000000000000004"/>
    <n v="6750"/>
    <n v="3712.5000000000005"/>
    <n v="928.12500000000011"/>
    <n v="0.25"/>
  </r>
  <r>
    <x v="0"/>
    <n v="1185732"/>
    <x v="8"/>
    <x v="0"/>
    <x v="0"/>
    <s v="Albany"/>
    <x v="0"/>
    <n v="0.5"/>
    <n v="8000"/>
    <n v="4000"/>
    <n v="2000"/>
    <n v="0.5"/>
  </r>
  <r>
    <x v="0"/>
    <n v="1185732"/>
    <x v="8"/>
    <x v="0"/>
    <x v="0"/>
    <s v="Albany"/>
    <x v="1"/>
    <n v="0.45000000000000007"/>
    <n v="6000"/>
    <n v="2700.0000000000005"/>
    <n v="810.00000000000011"/>
    <n v="0.3"/>
  </r>
  <r>
    <x v="0"/>
    <n v="1185732"/>
    <x v="8"/>
    <x v="0"/>
    <x v="0"/>
    <s v="Albany"/>
    <x v="2"/>
    <n v="0.4"/>
    <n v="5250"/>
    <n v="2100"/>
    <n v="735"/>
    <n v="0.35"/>
  </r>
  <r>
    <x v="0"/>
    <n v="1185732"/>
    <x v="8"/>
    <x v="0"/>
    <x v="0"/>
    <s v="Albany"/>
    <x v="3"/>
    <n v="0.4"/>
    <n v="5000"/>
    <n v="2000"/>
    <n v="700"/>
    <n v="0.35"/>
  </r>
  <r>
    <x v="0"/>
    <n v="1185732"/>
    <x v="8"/>
    <x v="0"/>
    <x v="0"/>
    <s v="Albany"/>
    <x v="4"/>
    <n v="0.5"/>
    <n v="5000"/>
    <n v="2500"/>
    <n v="750"/>
    <n v="0.3"/>
  </r>
  <r>
    <x v="0"/>
    <n v="1185732"/>
    <x v="8"/>
    <x v="0"/>
    <x v="0"/>
    <s v="Albany"/>
    <x v="5"/>
    <n v="0.55000000000000004"/>
    <n v="6000"/>
    <n v="3300.0000000000005"/>
    <n v="825.00000000000011"/>
    <n v="0.25"/>
  </r>
  <r>
    <x v="0"/>
    <n v="1185732"/>
    <x v="9"/>
    <x v="0"/>
    <x v="0"/>
    <s v="Albany"/>
    <x v="0"/>
    <n v="0.55000000000000004"/>
    <n v="7750"/>
    <n v="4262.5"/>
    <n v="2131.25"/>
    <n v="0.5"/>
  </r>
  <r>
    <x v="0"/>
    <n v="1185732"/>
    <x v="9"/>
    <x v="0"/>
    <x v="0"/>
    <s v="Albany"/>
    <x v="1"/>
    <n v="0.45000000000000007"/>
    <n v="6000"/>
    <n v="2700.0000000000005"/>
    <n v="810.00000000000011"/>
    <n v="0.3"/>
  </r>
  <r>
    <x v="0"/>
    <n v="1185732"/>
    <x v="9"/>
    <x v="0"/>
    <x v="0"/>
    <s v="Albany"/>
    <x v="2"/>
    <n v="0.45000000000000007"/>
    <n v="5000"/>
    <n v="2250.0000000000005"/>
    <n v="787.50000000000011"/>
    <n v="0.35"/>
  </r>
  <r>
    <x v="0"/>
    <n v="1185732"/>
    <x v="9"/>
    <x v="0"/>
    <x v="0"/>
    <s v="Albany"/>
    <x v="3"/>
    <n v="0.45000000000000007"/>
    <n v="4750"/>
    <n v="2137.5000000000005"/>
    <n v="748.12500000000011"/>
    <n v="0.35"/>
  </r>
  <r>
    <x v="0"/>
    <n v="1185732"/>
    <x v="9"/>
    <x v="0"/>
    <x v="0"/>
    <s v="Albany"/>
    <x v="4"/>
    <n v="0.55000000000000004"/>
    <n v="4750"/>
    <n v="2612.5"/>
    <n v="783.75"/>
    <n v="0.3"/>
  </r>
  <r>
    <x v="0"/>
    <n v="1185732"/>
    <x v="9"/>
    <x v="0"/>
    <x v="0"/>
    <s v="Albany"/>
    <x v="5"/>
    <n v="0.6"/>
    <n v="6000"/>
    <n v="3600"/>
    <n v="900"/>
    <n v="0.25"/>
  </r>
  <r>
    <x v="0"/>
    <n v="1185732"/>
    <x v="10"/>
    <x v="0"/>
    <x v="0"/>
    <s v="Albany"/>
    <x v="0"/>
    <n v="0.55000000000000004"/>
    <n v="7500"/>
    <n v="4125"/>
    <n v="2062.5"/>
    <n v="0.5"/>
  </r>
  <r>
    <x v="0"/>
    <n v="1185732"/>
    <x v="10"/>
    <x v="0"/>
    <x v="0"/>
    <s v="Albany"/>
    <x v="1"/>
    <n v="0.45000000000000007"/>
    <n v="5750"/>
    <n v="2587.5000000000005"/>
    <n v="776.25000000000011"/>
    <n v="0.3"/>
  </r>
  <r>
    <x v="0"/>
    <n v="1185732"/>
    <x v="10"/>
    <x v="0"/>
    <x v="0"/>
    <s v="Albany"/>
    <x v="2"/>
    <n v="0.45000000000000007"/>
    <n v="5200"/>
    <n v="2340.0000000000005"/>
    <n v="819.00000000000011"/>
    <n v="0.35"/>
  </r>
  <r>
    <x v="0"/>
    <n v="1185732"/>
    <x v="10"/>
    <x v="0"/>
    <x v="0"/>
    <s v="Albany"/>
    <x v="3"/>
    <n v="0.45000000000000007"/>
    <n v="5000"/>
    <n v="2250.0000000000005"/>
    <n v="787.50000000000011"/>
    <n v="0.35"/>
  </r>
  <r>
    <x v="0"/>
    <n v="1185732"/>
    <x v="10"/>
    <x v="0"/>
    <x v="0"/>
    <s v="Albany"/>
    <x v="4"/>
    <n v="0.55000000000000004"/>
    <n v="4750"/>
    <n v="2612.5"/>
    <n v="783.75"/>
    <n v="0.3"/>
  </r>
  <r>
    <x v="0"/>
    <n v="1185732"/>
    <x v="10"/>
    <x v="0"/>
    <x v="0"/>
    <s v="Albany"/>
    <x v="5"/>
    <n v="0.6"/>
    <n v="5750"/>
    <n v="3450"/>
    <n v="862.5"/>
    <n v="0.25"/>
  </r>
  <r>
    <x v="0"/>
    <n v="1185732"/>
    <x v="11"/>
    <x v="0"/>
    <x v="0"/>
    <s v="Albany"/>
    <x v="0"/>
    <n v="0.55000000000000004"/>
    <n v="8000"/>
    <n v="4400"/>
    <n v="2200"/>
    <n v="0.5"/>
  </r>
  <r>
    <x v="0"/>
    <n v="1185732"/>
    <x v="11"/>
    <x v="0"/>
    <x v="0"/>
    <s v="Albany"/>
    <x v="1"/>
    <n v="0.45000000000000007"/>
    <n v="6000"/>
    <n v="2700.0000000000005"/>
    <n v="810.00000000000011"/>
    <n v="0.3"/>
  </r>
  <r>
    <x v="0"/>
    <n v="1185732"/>
    <x v="11"/>
    <x v="0"/>
    <x v="0"/>
    <s v="Albany"/>
    <x v="2"/>
    <n v="0.45000000000000007"/>
    <n v="5500"/>
    <n v="2475.0000000000005"/>
    <n v="866.25000000000011"/>
    <n v="0.35"/>
  </r>
  <r>
    <x v="0"/>
    <n v="1185732"/>
    <x v="11"/>
    <x v="0"/>
    <x v="0"/>
    <s v="Albany"/>
    <x v="3"/>
    <n v="0.45000000000000007"/>
    <n v="5000"/>
    <n v="2250.0000000000005"/>
    <n v="787.50000000000011"/>
    <n v="0.35"/>
  </r>
  <r>
    <x v="0"/>
    <n v="1185732"/>
    <x v="11"/>
    <x v="0"/>
    <x v="0"/>
    <s v="Albany"/>
    <x v="4"/>
    <n v="0.55000000000000004"/>
    <n v="5000"/>
    <n v="2750"/>
    <n v="825"/>
    <n v="0.3"/>
  </r>
  <r>
    <x v="0"/>
    <n v="1185732"/>
    <x v="11"/>
    <x v="0"/>
    <x v="0"/>
    <s v="Albany"/>
    <x v="5"/>
    <n v="0.6"/>
    <n v="6000"/>
    <n v="3600"/>
    <n v="900"/>
    <n v="0.25"/>
  </r>
  <r>
    <x v="2"/>
    <n v="1128299"/>
    <x v="145"/>
    <x v="2"/>
    <x v="17"/>
    <s v="Cheyenne"/>
    <x v="0"/>
    <n v="0.30000000000000004"/>
    <n v="3500"/>
    <n v="1050.0000000000002"/>
    <n v="367.50000000000006"/>
    <n v="0.35"/>
  </r>
  <r>
    <x v="2"/>
    <n v="1128299"/>
    <x v="145"/>
    <x v="2"/>
    <x v="17"/>
    <s v="Cheyenne"/>
    <x v="1"/>
    <n v="0.4"/>
    <n v="3500"/>
    <n v="1400"/>
    <n v="489.99999999999994"/>
    <n v="0.35"/>
  </r>
  <r>
    <x v="2"/>
    <n v="1128299"/>
    <x v="145"/>
    <x v="2"/>
    <x v="17"/>
    <s v="Cheyenne"/>
    <x v="2"/>
    <n v="0.4"/>
    <n v="3500"/>
    <n v="1400"/>
    <n v="489.99999999999994"/>
    <n v="0.35"/>
  </r>
  <r>
    <x v="2"/>
    <n v="1128299"/>
    <x v="145"/>
    <x v="2"/>
    <x v="17"/>
    <s v="Cheyenne"/>
    <x v="3"/>
    <n v="0.4"/>
    <n v="2000"/>
    <n v="800"/>
    <n v="280"/>
    <n v="0.35"/>
  </r>
  <r>
    <x v="2"/>
    <n v="1128299"/>
    <x v="145"/>
    <x v="2"/>
    <x v="17"/>
    <s v="Cheyenne"/>
    <x v="4"/>
    <n v="0.45000000000000007"/>
    <n v="1500"/>
    <n v="675.00000000000011"/>
    <n v="270.00000000000006"/>
    <n v="0.4"/>
  </r>
  <r>
    <x v="2"/>
    <n v="1128299"/>
    <x v="145"/>
    <x v="2"/>
    <x v="17"/>
    <s v="Cheyenne"/>
    <x v="5"/>
    <n v="0.4"/>
    <n v="4000"/>
    <n v="1600"/>
    <n v="480"/>
    <n v="0.3"/>
  </r>
  <r>
    <x v="2"/>
    <n v="1128299"/>
    <x v="146"/>
    <x v="2"/>
    <x v="17"/>
    <s v="Cheyenne"/>
    <x v="0"/>
    <n v="0.30000000000000004"/>
    <n v="4500"/>
    <n v="1350.0000000000002"/>
    <n v="472.50000000000006"/>
    <n v="0.35"/>
  </r>
  <r>
    <x v="2"/>
    <n v="1128299"/>
    <x v="146"/>
    <x v="2"/>
    <x v="17"/>
    <s v="Cheyenne"/>
    <x v="1"/>
    <n v="0.4"/>
    <n v="3500"/>
    <n v="1400"/>
    <n v="489.99999999999994"/>
    <n v="0.35"/>
  </r>
  <r>
    <x v="2"/>
    <n v="1128299"/>
    <x v="146"/>
    <x v="2"/>
    <x v="17"/>
    <s v="Cheyenne"/>
    <x v="2"/>
    <n v="0.4"/>
    <n v="3500"/>
    <n v="1400"/>
    <n v="489.99999999999994"/>
    <n v="0.35"/>
  </r>
  <r>
    <x v="2"/>
    <n v="1128299"/>
    <x v="146"/>
    <x v="2"/>
    <x v="17"/>
    <s v="Cheyenne"/>
    <x v="3"/>
    <n v="0.4"/>
    <n v="2000"/>
    <n v="800"/>
    <n v="280"/>
    <n v="0.35"/>
  </r>
  <r>
    <x v="2"/>
    <n v="1128299"/>
    <x v="146"/>
    <x v="2"/>
    <x v="17"/>
    <s v="Cheyenne"/>
    <x v="4"/>
    <n v="0.45000000000000007"/>
    <n v="1250"/>
    <n v="562.50000000000011"/>
    <n v="225.00000000000006"/>
    <n v="0.4"/>
  </r>
  <r>
    <x v="2"/>
    <n v="1128299"/>
    <x v="146"/>
    <x v="2"/>
    <x v="17"/>
    <s v="Cheyenne"/>
    <x v="5"/>
    <n v="0.4"/>
    <n v="3250"/>
    <n v="1300"/>
    <n v="390"/>
    <n v="0.3"/>
  </r>
  <r>
    <x v="2"/>
    <n v="1128299"/>
    <x v="147"/>
    <x v="2"/>
    <x v="17"/>
    <s v="Cheyenne"/>
    <x v="0"/>
    <n v="0.4"/>
    <n v="4750"/>
    <n v="1900"/>
    <n v="665"/>
    <n v="0.35"/>
  </r>
  <r>
    <x v="2"/>
    <n v="1128299"/>
    <x v="147"/>
    <x v="2"/>
    <x v="17"/>
    <s v="Cheyenne"/>
    <x v="1"/>
    <n v="0.5"/>
    <n v="3250"/>
    <n v="1625"/>
    <n v="568.75"/>
    <n v="0.35"/>
  </r>
  <r>
    <x v="2"/>
    <n v="1128299"/>
    <x v="147"/>
    <x v="2"/>
    <x v="17"/>
    <s v="Cheyenne"/>
    <x v="2"/>
    <n v="0.54999999999999993"/>
    <n v="3500"/>
    <n v="1924.9999999999998"/>
    <n v="673.74999999999989"/>
    <n v="0.35"/>
  </r>
  <r>
    <x v="2"/>
    <n v="1128299"/>
    <x v="147"/>
    <x v="2"/>
    <x v="17"/>
    <s v="Cheyenne"/>
    <x v="3"/>
    <n v="0.5"/>
    <n v="2500"/>
    <n v="1250"/>
    <n v="437.5"/>
    <n v="0.35"/>
  </r>
  <r>
    <x v="2"/>
    <n v="1128299"/>
    <x v="147"/>
    <x v="2"/>
    <x v="17"/>
    <s v="Cheyenne"/>
    <x v="4"/>
    <n v="0.55000000000000004"/>
    <n v="1000"/>
    <n v="550"/>
    <n v="220"/>
    <n v="0.4"/>
  </r>
  <r>
    <x v="2"/>
    <n v="1128299"/>
    <x v="147"/>
    <x v="2"/>
    <x v="17"/>
    <s v="Cheyenne"/>
    <x v="5"/>
    <n v="0.5"/>
    <n v="3000"/>
    <n v="1500"/>
    <n v="450"/>
    <n v="0.3"/>
  </r>
  <r>
    <x v="2"/>
    <n v="1128299"/>
    <x v="148"/>
    <x v="2"/>
    <x v="17"/>
    <s v="Cheyenne"/>
    <x v="0"/>
    <n v="0.55000000000000004"/>
    <n v="4750"/>
    <n v="2612.5"/>
    <n v="914.37499999999989"/>
    <n v="0.35"/>
  </r>
  <r>
    <x v="2"/>
    <n v="1128299"/>
    <x v="148"/>
    <x v="2"/>
    <x v="17"/>
    <s v="Cheyenne"/>
    <x v="1"/>
    <n v="0.60000000000000009"/>
    <n v="2750"/>
    <n v="1650.0000000000002"/>
    <n v="577.5"/>
    <n v="0.35"/>
  </r>
  <r>
    <x v="2"/>
    <n v="1128299"/>
    <x v="148"/>
    <x v="2"/>
    <x v="17"/>
    <s v="Cheyenne"/>
    <x v="2"/>
    <n v="0.60000000000000009"/>
    <n v="3250"/>
    <n v="1950.0000000000002"/>
    <n v="682.5"/>
    <n v="0.35"/>
  </r>
  <r>
    <x v="2"/>
    <n v="1128299"/>
    <x v="148"/>
    <x v="2"/>
    <x v="17"/>
    <s v="Cheyenne"/>
    <x v="3"/>
    <n v="0.45000000000000007"/>
    <n v="2250"/>
    <n v="1012.5000000000001"/>
    <n v="354.375"/>
    <n v="0.35"/>
  </r>
  <r>
    <x v="2"/>
    <n v="1128299"/>
    <x v="148"/>
    <x v="2"/>
    <x v="17"/>
    <s v="Cheyenne"/>
    <x v="4"/>
    <n v="0.50000000000000011"/>
    <n v="1250"/>
    <n v="625.00000000000011"/>
    <n v="250.00000000000006"/>
    <n v="0.4"/>
  </r>
  <r>
    <x v="2"/>
    <n v="1128299"/>
    <x v="148"/>
    <x v="2"/>
    <x v="17"/>
    <s v="Cheyenne"/>
    <x v="5"/>
    <n v="0.65000000000000013"/>
    <n v="3000"/>
    <n v="1950.0000000000005"/>
    <n v="585.00000000000011"/>
    <n v="0.3"/>
  </r>
  <r>
    <x v="2"/>
    <n v="1128299"/>
    <x v="149"/>
    <x v="2"/>
    <x v="17"/>
    <s v="Cheyenne"/>
    <x v="0"/>
    <n v="0.5"/>
    <n v="5000"/>
    <n v="2500"/>
    <n v="875"/>
    <n v="0.35"/>
  </r>
  <r>
    <x v="2"/>
    <n v="1128299"/>
    <x v="149"/>
    <x v="2"/>
    <x v="17"/>
    <s v="Cheyenne"/>
    <x v="1"/>
    <n v="0.55000000000000004"/>
    <n v="3500"/>
    <n v="1925.0000000000002"/>
    <n v="673.75"/>
    <n v="0.35"/>
  </r>
  <r>
    <x v="2"/>
    <n v="1128299"/>
    <x v="149"/>
    <x v="2"/>
    <x v="17"/>
    <s v="Cheyenne"/>
    <x v="2"/>
    <n v="0.55000000000000004"/>
    <n v="3500"/>
    <n v="1925.0000000000002"/>
    <n v="673.75"/>
    <n v="0.35"/>
  </r>
  <r>
    <x v="2"/>
    <n v="1128299"/>
    <x v="149"/>
    <x v="2"/>
    <x v="17"/>
    <s v="Cheyenne"/>
    <x v="3"/>
    <n v="0.5"/>
    <n v="2750"/>
    <n v="1375"/>
    <n v="481.24999999999994"/>
    <n v="0.35"/>
  </r>
  <r>
    <x v="2"/>
    <n v="1128299"/>
    <x v="149"/>
    <x v="2"/>
    <x v="17"/>
    <s v="Cheyenne"/>
    <x v="4"/>
    <n v="0.44999999999999996"/>
    <n v="1750"/>
    <n v="787.49999999999989"/>
    <n v="315"/>
    <n v="0.4"/>
  </r>
  <r>
    <x v="2"/>
    <n v="1128299"/>
    <x v="149"/>
    <x v="2"/>
    <x v="17"/>
    <s v="Cheyenne"/>
    <x v="5"/>
    <n v="0.6"/>
    <n v="5250"/>
    <n v="3150"/>
    <n v="945"/>
    <n v="0.3"/>
  </r>
  <r>
    <x v="2"/>
    <n v="1128299"/>
    <x v="150"/>
    <x v="2"/>
    <x v="17"/>
    <s v="Cheyenne"/>
    <x v="0"/>
    <n v="0.54999999999999993"/>
    <n v="7750"/>
    <n v="4262.4999999999991"/>
    <n v="1491.8749999999995"/>
    <n v="0.35"/>
  </r>
  <r>
    <x v="2"/>
    <n v="1128299"/>
    <x v="150"/>
    <x v="2"/>
    <x v="17"/>
    <s v="Cheyenne"/>
    <x v="1"/>
    <n v="0.64999999999999991"/>
    <n v="6500"/>
    <n v="4224.9999999999991"/>
    <n v="1478.7499999999995"/>
    <n v="0.35"/>
  </r>
  <r>
    <x v="2"/>
    <n v="1128299"/>
    <x v="150"/>
    <x v="2"/>
    <x v="17"/>
    <s v="Cheyenne"/>
    <x v="2"/>
    <n v="0.79999999999999993"/>
    <n v="6500"/>
    <n v="5200"/>
    <n v="1819.9999999999998"/>
    <n v="0.35"/>
  </r>
  <r>
    <x v="2"/>
    <n v="1128299"/>
    <x v="150"/>
    <x v="2"/>
    <x v="17"/>
    <s v="Cheyenne"/>
    <x v="3"/>
    <n v="0.79999999999999993"/>
    <n v="5250"/>
    <n v="4200"/>
    <n v="1470"/>
    <n v="0.35"/>
  </r>
  <r>
    <x v="2"/>
    <n v="1128299"/>
    <x v="150"/>
    <x v="2"/>
    <x v="17"/>
    <s v="Cheyenne"/>
    <x v="4"/>
    <n v="0.9"/>
    <n v="4000"/>
    <n v="3600"/>
    <n v="1440"/>
    <n v="0.4"/>
  </r>
  <r>
    <x v="2"/>
    <n v="1128299"/>
    <x v="150"/>
    <x v="2"/>
    <x v="17"/>
    <s v="Cheyenne"/>
    <x v="5"/>
    <n v="1.05"/>
    <n v="7000"/>
    <n v="7350"/>
    <n v="2205"/>
    <n v="0.3"/>
  </r>
  <r>
    <x v="2"/>
    <n v="1128299"/>
    <x v="151"/>
    <x v="2"/>
    <x v="17"/>
    <s v="Cheyenne"/>
    <x v="0"/>
    <n v="0.85"/>
    <n v="8500"/>
    <n v="7225"/>
    <n v="2528.75"/>
    <n v="0.35"/>
  </r>
  <r>
    <x v="2"/>
    <n v="1128299"/>
    <x v="151"/>
    <x v="2"/>
    <x v="17"/>
    <s v="Cheyenne"/>
    <x v="1"/>
    <n v="0.9"/>
    <n v="7000"/>
    <n v="6300"/>
    <n v="2205"/>
    <n v="0.35"/>
  </r>
  <r>
    <x v="2"/>
    <n v="1128299"/>
    <x v="151"/>
    <x v="2"/>
    <x v="17"/>
    <s v="Cheyenne"/>
    <x v="2"/>
    <n v="0.9"/>
    <n v="6500"/>
    <n v="5850"/>
    <n v="2047.4999999999998"/>
    <n v="0.35"/>
  </r>
  <r>
    <x v="2"/>
    <n v="1128299"/>
    <x v="151"/>
    <x v="2"/>
    <x v="17"/>
    <s v="Cheyenne"/>
    <x v="3"/>
    <n v="0.85"/>
    <n v="5500"/>
    <n v="4675"/>
    <n v="1636.25"/>
    <n v="0.35"/>
  </r>
  <r>
    <x v="2"/>
    <n v="1128299"/>
    <x v="151"/>
    <x v="2"/>
    <x v="17"/>
    <s v="Cheyenne"/>
    <x v="4"/>
    <n v="0.9"/>
    <n v="6000"/>
    <n v="5400"/>
    <n v="2160"/>
    <n v="0.4"/>
  </r>
  <r>
    <x v="2"/>
    <n v="1128299"/>
    <x v="151"/>
    <x v="2"/>
    <x v="17"/>
    <s v="Cheyenne"/>
    <x v="5"/>
    <n v="1.05"/>
    <n v="6000"/>
    <n v="6300"/>
    <n v="1890"/>
    <n v="0.3"/>
  </r>
  <r>
    <x v="2"/>
    <n v="1128299"/>
    <x v="152"/>
    <x v="2"/>
    <x v="17"/>
    <s v="Cheyenne"/>
    <x v="0"/>
    <n v="0.9"/>
    <n v="8000"/>
    <n v="7200"/>
    <n v="2520"/>
    <n v="0.35"/>
  </r>
  <r>
    <x v="2"/>
    <n v="1128299"/>
    <x v="152"/>
    <x v="2"/>
    <x v="17"/>
    <s v="Cheyenne"/>
    <x v="1"/>
    <n v="0.8"/>
    <n v="7750"/>
    <n v="6200"/>
    <n v="2170"/>
    <n v="0.35"/>
  </r>
  <r>
    <x v="2"/>
    <n v="1128299"/>
    <x v="152"/>
    <x v="2"/>
    <x v="17"/>
    <s v="Cheyenne"/>
    <x v="2"/>
    <n v="0.70000000000000007"/>
    <n v="6500"/>
    <n v="4550"/>
    <n v="1592.5"/>
    <n v="0.35"/>
  </r>
  <r>
    <x v="2"/>
    <n v="1128299"/>
    <x v="152"/>
    <x v="2"/>
    <x v="17"/>
    <s v="Cheyenne"/>
    <x v="3"/>
    <n v="0.70000000000000007"/>
    <n v="4250"/>
    <n v="2975.0000000000005"/>
    <n v="1041.25"/>
    <n v="0.35"/>
  </r>
  <r>
    <x v="2"/>
    <n v="1128299"/>
    <x v="152"/>
    <x v="2"/>
    <x v="17"/>
    <s v="Cheyenne"/>
    <x v="4"/>
    <n v="0.7"/>
    <n v="4250"/>
    <n v="2975"/>
    <n v="1190"/>
    <n v="0.4"/>
  </r>
  <r>
    <x v="2"/>
    <n v="1128299"/>
    <x v="152"/>
    <x v="2"/>
    <x v="17"/>
    <s v="Cheyenne"/>
    <x v="5"/>
    <n v="0.75"/>
    <n v="2500"/>
    <n v="1875"/>
    <n v="562.5"/>
    <n v="0.3"/>
  </r>
  <r>
    <x v="2"/>
    <n v="1128299"/>
    <x v="153"/>
    <x v="2"/>
    <x v="17"/>
    <s v="Cheyenne"/>
    <x v="0"/>
    <n v="0.50000000000000011"/>
    <n v="4500"/>
    <n v="2250.0000000000005"/>
    <n v="787.50000000000011"/>
    <n v="0.35"/>
  </r>
  <r>
    <x v="2"/>
    <n v="1128299"/>
    <x v="153"/>
    <x v="2"/>
    <x v="17"/>
    <s v="Cheyenne"/>
    <x v="1"/>
    <n v="0.55000000000000016"/>
    <n v="4500"/>
    <n v="2475.0000000000009"/>
    <n v="866.25000000000023"/>
    <n v="0.35"/>
  </r>
  <r>
    <x v="2"/>
    <n v="1128299"/>
    <x v="153"/>
    <x v="2"/>
    <x v="17"/>
    <s v="Cheyenne"/>
    <x v="2"/>
    <n v="0.50000000000000011"/>
    <n v="2500"/>
    <n v="1250.0000000000002"/>
    <n v="437.50000000000006"/>
    <n v="0.35"/>
  </r>
  <r>
    <x v="2"/>
    <n v="1128299"/>
    <x v="153"/>
    <x v="2"/>
    <x v="17"/>
    <s v="Cheyenne"/>
    <x v="3"/>
    <n v="0.50000000000000011"/>
    <n v="2000"/>
    <n v="1000.0000000000002"/>
    <n v="350.00000000000006"/>
    <n v="0.35"/>
  </r>
  <r>
    <x v="2"/>
    <n v="1128299"/>
    <x v="153"/>
    <x v="2"/>
    <x v="17"/>
    <s v="Cheyenne"/>
    <x v="4"/>
    <n v="0.60000000000000009"/>
    <n v="2250"/>
    <n v="1350.0000000000002"/>
    <n v="540.00000000000011"/>
    <n v="0.4"/>
  </r>
  <r>
    <x v="2"/>
    <n v="1128299"/>
    <x v="153"/>
    <x v="2"/>
    <x v="17"/>
    <s v="Cheyenne"/>
    <x v="5"/>
    <n v="0.44999999999999996"/>
    <n v="2500"/>
    <n v="1125"/>
    <n v="337.5"/>
    <n v="0.3"/>
  </r>
  <r>
    <x v="2"/>
    <n v="1128299"/>
    <x v="154"/>
    <x v="2"/>
    <x v="17"/>
    <s v="Cheyenne"/>
    <x v="0"/>
    <n v="0.4"/>
    <n v="3500"/>
    <n v="1400"/>
    <n v="489.99999999999994"/>
    <n v="0.35"/>
  </r>
  <r>
    <x v="2"/>
    <n v="1128299"/>
    <x v="154"/>
    <x v="2"/>
    <x v="17"/>
    <s v="Cheyenne"/>
    <x v="1"/>
    <n v="0.55000000000000016"/>
    <n v="5250"/>
    <n v="2887.5000000000009"/>
    <n v="1010.6250000000002"/>
    <n v="0.35"/>
  </r>
  <r>
    <x v="2"/>
    <n v="1128299"/>
    <x v="154"/>
    <x v="2"/>
    <x v="17"/>
    <s v="Cheyenne"/>
    <x v="2"/>
    <n v="0.50000000000000011"/>
    <n v="3500"/>
    <n v="1750.0000000000005"/>
    <n v="612.50000000000011"/>
    <n v="0.35"/>
  </r>
  <r>
    <x v="2"/>
    <n v="1128299"/>
    <x v="154"/>
    <x v="2"/>
    <x v="17"/>
    <s v="Cheyenne"/>
    <x v="3"/>
    <n v="0.45000000000000007"/>
    <n v="3250"/>
    <n v="1462.5000000000002"/>
    <n v="511.87500000000006"/>
    <n v="0.35"/>
  </r>
  <r>
    <x v="2"/>
    <n v="1128299"/>
    <x v="154"/>
    <x v="2"/>
    <x v="17"/>
    <s v="Cheyenne"/>
    <x v="4"/>
    <n v="0.55000000000000004"/>
    <n v="3000"/>
    <n v="1650.0000000000002"/>
    <n v="660.00000000000011"/>
    <n v="0.4"/>
  </r>
  <r>
    <x v="2"/>
    <n v="1128299"/>
    <x v="154"/>
    <x v="2"/>
    <x v="17"/>
    <s v="Cheyenne"/>
    <x v="5"/>
    <n v="0.60000000000000009"/>
    <n v="3500"/>
    <n v="2100.0000000000005"/>
    <n v="630.00000000000011"/>
    <n v="0.3"/>
  </r>
  <r>
    <x v="2"/>
    <n v="1128299"/>
    <x v="155"/>
    <x v="2"/>
    <x v="17"/>
    <s v="Cheyenne"/>
    <x v="0"/>
    <n v="0.45000000000000007"/>
    <n v="5750"/>
    <n v="2587.5000000000005"/>
    <n v="905.62500000000011"/>
    <n v="0.35"/>
  </r>
  <r>
    <x v="2"/>
    <n v="1128299"/>
    <x v="155"/>
    <x v="2"/>
    <x v="17"/>
    <s v="Cheyenne"/>
    <x v="1"/>
    <n v="0.50000000000000011"/>
    <n v="6500"/>
    <n v="3250.0000000000009"/>
    <n v="1137.5000000000002"/>
    <n v="0.35"/>
  </r>
  <r>
    <x v="2"/>
    <n v="1128299"/>
    <x v="155"/>
    <x v="2"/>
    <x v="17"/>
    <s v="Cheyenne"/>
    <x v="2"/>
    <n v="0.45000000000000007"/>
    <n v="4750"/>
    <n v="2137.5000000000005"/>
    <n v="748.12500000000011"/>
    <n v="0.35"/>
  </r>
  <r>
    <x v="2"/>
    <n v="1128299"/>
    <x v="155"/>
    <x v="2"/>
    <x v="17"/>
    <s v="Cheyenne"/>
    <x v="3"/>
    <n v="0.55000000000000016"/>
    <n v="4500"/>
    <n v="2475.0000000000009"/>
    <n v="866.25000000000023"/>
    <n v="0.35"/>
  </r>
  <r>
    <x v="2"/>
    <n v="1128299"/>
    <x v="155"/>
    <x v="2"/>
    <x v="17"/>
    <s v="Cheyenne"/>
    <x v="4"/>
    <n v="0.75000000000000011"/>
    <n v="4250"/>
    <n v="3187.5000000000005"/>
    <n v="1275.0000000000002"/>
    <n v="0.4"/>
  </r>
  <r>
    <x v="2"/>
    <n v="1128299"/>
    <x v="155"/>
    <x v="2"/>
    <x v="17"/>
    <s v="Cheyenne"/>
    <x v="5"/>
    <n v="0.80000000000000016"/>
    <n v="5500"/>
    <n v="4400.0000000000009"/>
    <n v="1320.0000000000002"/>
    <n v="0.3"/>
  </r>
  <r>
    <x v="2"/>
    <n v="1128299"/>
    <x v="156"/>
    <x v="2"/>
    <x v="17"/>
    <s v="Cheyenne"/>
    <x v="0"/>
    <n v="0.65000000000000013"/>
    <n v="7500"/>
    <n v="4875.0000000000009"/>
    <n v="1706.2500000000002"/>
    <n v="0.35"/>
  </r>
  <r>
    <x v="2"/>
    <n v="1128299"/>
    <x v="156"/>
    <x v="2"/>
    <x v="17"/>
    <s v="Cheyenne"/>
    <x v="1"/>
    <n v="0.75000000000000022"/>
    <n v="7500"/>
    <n v="5625.0000000000018"/>
    <n v="1968.7500000000005"/>
    <n v="0.35"/>
  </r>
  <r>
    <x v="2"/>
    <n v="1128299"/>
    <x v="156"/>
    <x v="2"/>
    <x v="17"/>
    <s v="Cheyenne"/>
    <x v="2"/>
    <n v="0.70000000000000018"/>
    <n v="5500"/>
    <n v="3850.0000000000009"/>
    <n v="1347.5000000000002"/>
    <n v="0.35"/>
  </r>
  <r>
    <x v="2"/>
    <n v="1128299"/>
    <x v="156"/>
    <x v="2"/>
    <x v="17"/>
    <s v="Cheyenne"/>
    <x v="3"/>
    <n v="0.70000000000000018"/>
    <n v="5500"/>
    <n v="3850.0000000000009"/>
    <n v="1347.5000000000002"/>
    <n v="0.35"/>
  </r>
  <r>
    <x v="2"/>
    <n v="1128299"/>
    <x v="156"/>
    <x v="2"/>
    <x v="17"/>
    <s v="Cheyenne"/>
    <x v="4"/>
    <n v="0.80000000000000016"/>
    <n v="4750"/>
    <n v="3800.0000000000009"/>
    <n v="1520.0000000000005"/>
    <n v="0.4"/>
  </r>
  <r>
    <x v="2"/>
    <n v="1128299"/>
    <x v="156"/>
    <x v="2"/>
    <x v="17"/>
    <s v="Cheyenne"/>
    <x v="5"/>
    <n v="0.8500000000000002"/>
    <n v="5750"/>
    <n v="4887.5000000000009"/>
    <n v="1466.2500000000002"/>
    <n v="0.3"/>
  </r>
  <r>
    <x v="0"/>
    <n v="1185732"/>
    <x v="157"/>
    <x v="4"/>
    <x v="18"/>
    <s v="Richmond"/>
    <x v="0"/>
    <n v="0.35"/>
    <n v="7500"/>
    <n v="2625"/>
    <n v="1312.5"/>
    <n v="0.5"/>
  </r>
  <r>
    <x v="0"/>
    <n v="1185732"/>
    <x v="157"/>
    <x v="4"/>
    <x v="18"/>
    <s v="Richmond"/>
    <x v="1"/>
    <n v="0.35"/>
    <n v="5500"/>
    <n v="1924.9999999999998"/>
    <n v="769.99999999999989"/>
    <n v="0.39999999999999997"/>
  </r>
  <r>
    <x v="0"/>
    <n v="1185732"/>
    <x v="157"/>
    <x v="4"/>
    <x v="18"/>
    <s v="Richmond"/>
    <x v="2"/>
    <n v="0.25"/>
    <n v="5500"/>
    <n v="1375"/>
    <n v="412.5"/>
    <n v="0.3"/>
  </r>
  <r>
    <x v="0"/>
    <n v="1185732"/>
    <x v="157"/>
    <x v="4"/>
    <x v="18"/>
    <s v="Richmond"/>
    <x v="3"/>
    <n v="0.29999999999999993"/>
    <n v="4000"/>
    <n v="1199.9999999999998"/>
    <n v="419.99999999999989"/>
    <n v="0.35"/>
  </r>
  <r>
    <x v="0"/>
    <n v="1185732"/>
    <x v="157"/>
    <x v="4"/>
    <x v="18"/>
    <s v="Richmond"/>
    <x v="4"/>
    <n v="0.45000000000000007"/>
    <n v="4500"/>
    <n v="2025.0000000000002"/>
    <n v="810"/>
    <n v="0.39999999999999997"/>
  </r>
  <r>
    <x v="0"/>
    <n v="1185732"/>
    <x v="157"/>
    <x v="4"/>
    <x v="18"/>
    <s v="Richmond"/>
    <x v="5"/>
    <n v="0.35"/>
    <n v="5500"/>
    <n v="1924.9999999999998"/>
    <n v="1058.75"/>
    <n v="0.55000000000000004"/>
  </r>
  <r>
    <x v="0"/>
    <n v="1185732"/>
    <x v="103"/>
    <x v="4"/>
    <x v="18"/>
    <s v="Richmond"/>
    <x v="0"/>
    <n v="0.35"/>
    <n v="8000"/>
    <n v="2800"/>
    <n v="1400"/>
    <n v="0.5"/>
  </r>
  <r>
    <x v="0"/>
    <n v="1185732"/>
    <x v="103"/>
    <x v="4"/>
    <x v="18"/>
    <s v="Richmond"/>
    <x v="1"/>
    <n v="0.35"/>
    <n v="4500"/>
    <n v="1575"/>
    <n v="630"/>
    <n v="0.39999999999999997"/>
  </r>
  <r>
    <x v="0"/>
    <n v="1185732"/>
    <x v="103"/>
    <x v="4"/>
    <x v="18"/>
    <s v="Richmond"/>
    <x v="2"/>
    <n v="0.25"/>
    <n v="5000"/>
    <n v="1250"/>
    <n v="375"/>
    <n v="0.3"/>
  </r>
  <r>
    <x v="0"/>
    <n v="1185732"/>
    <x v="103"/>
    <x v="4"/>
    <x v="18"/>
    <s v="Richmond"/>
    <x v="3"/>
    <n v="0.29999999999999993"/>
    <n v="3750"/>
    <n v="1124.9999999999998"/>
    <n v="393.74999999999989"/>
    <n v="0.35"/>
  </r>
  <r>
    <x v="0"/>
    <n v="1185732"/>
    <x v="103"/>
    <x v="4"/>
    <x v="18"/>
    <s v="Richmond"/>
    <x v="4"/>
    <n v="0.45000000000000007"/>
    <n v="4500"/>
    <n v="2025.0000000000002"/>
    <n v="810"/>
    <n v="0.39999999999999997"/>
  </r>
  <r>
    <x v="0"/>
    <n v="1185732"/>
    <x v="103"/>
    <x v="4"/>
    <x v="18"/>
    <s v="Richmond"/>
    <x v="5"/>
    <n v="0.35"/>
    <n v="5500"/>
    <n v="1924.9999999999998"/>
    <n v="1058.75"/>
    <n v="0.55000000000000004"/>
  </r>
  <r>
    <x v="0"/>
    <n v="1185732"/>
    <x v="158"/>
    <x v="4"/>
    <x v="18"/>
    <s v="Richmond"/>
    <x v="0"/>
    <n v="0.35"/>
    <n v="7700"/>
    <n v="2695"/>
    <n v="1347.5"/>
    <n v="0.5"/>
  </r>
  <r>
    <x v="0"/>
    <n v="1185732"/>
    <x v="158"/>
    <x v="4"/>
    <x v="18"/>
    <s v="Richmond"/>
    <x v="1"/>
    <n v="0.35"/>
    <n v="4500"/>
    <n v="1575"/>
    <n v="630"/>
    <n v="0.39999999999999997"/>
  </r>
  <r>
    <x v="0"/>
    <n v="1185732"/>
    <x v="158"/>
    <x v="4"/>
    <x v="18"/>
    <s v="Richmond"/>
    <x v="2"/>
    <n v="0.25"/>
    <n v="4750"/>
    <n v="1187.5"/>
    <n v="356.25"/>
    <n v="0.3"/>
  </r>
  <r>
    <x v="0"/>
    <n v="1185732"/>
    <x v="158"/>
    <x v="4"/>
    <x v="18"/>
    <s v="Richmond"/>
    <x v="3"/>
    <n v="0.29999999999999993"/>
    <n v="3250"/>
    <n v="974.99999999999977"/>
    <n v="341.24999999999989"/>
    <n v="0.35"/>
  </r>
  <r>
    <x v="0"/>
    <n v="1185732"/>
    <x v="158"/>
    <x v="4"/>
    <x v="18"/>
    <s v="Richmond"/>
    <x v="4"/>
    <n v="0.45000000000000007"/>
    <n v="3750"/>
    <n v="1687.5000000000002"/>
    <n v="675"/>
    <n v="0.39999999999999997"/>
  </r>
  <r>
    <x v="0"/>
    <n v="1185732"/>
    <x v="158"/>
    <x v="4"/>
    <x v="18"/>
    <s v="Richmond"/>
    <x v="5"/>
    <n v="0.35"/>
    <n v="4750"/>
    <n v="1662.5"/>
    <n v="914.37500000000011"/>
    <n v="0.55000000000000004"/>
  </r>
  <r>
    <x v="0"/>
    <n v="1185732"/>
    <x v="159"/>
    <x v="4"/>
    <x v="18"/>
    <s v="Richmond"/>
    <x v="0"/>
    <n v="0.35"/>
    <n v="7250"/>
    <n v="2537.5"/>
    <n v="1268.75"/>
    <n v="0.5"/>
  </r>
  <r>
    <x v="0"/>
    <n v="1185732"/>
    <x v="159"/>
    <x v="4"/>
    <x v="18"/>
    <s v="Richmond"/>
    <x v="1"/>
    <n v="0.4"/>
    <n v="4250"/>
    <n v="1700"/>
    <n v="680"/>
    <n v="0.39999999999999997"/>
  </r>
  <r>
    <x v="0"/>
    <n v="1185732"/>
    <x v="159"/>
    <x v="4"/>
    <x v="18"/>
    <s v="Richmond"/>
    <x v="2"/>
    <n v="0.30000000000000004"/>
    <n v="4500"/>
    <n v="1350.0000000000002"/>
    <n v="405.00000000000006"/>
    <n v="0.3"/>
  </r>
  <r>
    <x v="0"/>
    <n v="1185732"/>
    <x v="159"/>
    <x v="4"/>
    <x v="18"/>
    <s v="Richmond"/>
    <x v="3"/>
    <n v="0.35"/>
    <n v="3750"/>
    <n v="1312.5"/>
    <n v="459.37499999999994"/>
    <n v="0.35"/>
  </r>
  <r>
    <x v="0"/>
    <n v="1185732"/>
    <x v="159"/>
    <x v="4"/>
    <x v="18"/>
    <s v="Richmond"/>
    <x v="4"/>
    <n v="0.5"/>
    <n v="4000"/>
    <n v="2000"/>
    <n v="799.99999999999989"/>
    <n v="0.39999999999999997"/>
  </r>
  <r>
    <x v="0"/>
    <n v="1185732"/>
    <x v="159"/>
    <x v="4"/>
    <x v="18"/>
    <s v="Richmond"/>
    <x v="5"/>
    <n v="0.4"/>
    <n v="5250"/>
    <n v="2100"/>
    <n v="1155"/>
    <n v="0.55000000000000004"/>
  </r>
  <r>
    <x v="0"/>
    <n v="1185732"/>
    <x v="160"/>
    <x v="4"/>
    <x v="18"/>
    <s v="Richmond"/>
    <x v="0"/>
    <n v="0.5"/>
    <n v="7950"/>
    <n v="3975"/>
    <n v="1987.5"/>
    <n v="0.5"/>
  </r>
  <r>
    <x v="0"/>
    <n v="1185732"/>
    <x v="160"/>
    <x v="4"/>
    <x v="18"/>
    <s v="Richmond"/>
    <x v="1"/>
    <n v="0.5"/>
    <n v="5000"/>
    <n v="2500"/>
    <n v="999.99999999999989"/>
    <n v="0.39999999999999997"/>
  </r>
  <r>
    <x v="0"/>
    <n v="1185732"/>
    <x v="160"/>
    <x v="4"/>
    <x v="18"/>
    <s v="Richmond"/>
    <x v="2"/>
    <n v="0.45"/>
    <n v="4750"/>
    <n v="2137.5"/>
    <n v="641.25"/>
    <n v="0.3"/>
  </r>
  <r>
    <x v="0"/>
    <n v="1185732"/>
    <x v="160"/>
    <x v="4"/>
    <x v="18"/>
    <s v="Richmond"/>
    <x v="3"/>
    <n v="0.45"/>
    <n v="4500"/>
    <n v="2025"/>
    <n v="708.75"/>
    <n v="0.35"/>
  </r>
  <r>
    <x v="0"/>
    <n v="1185732"/>
    <x v="160"/>
    <x v="4"/>
    <x v="18"/>
    <s v="Richmond"/>
    <x v="4"/>
    <n v="0.54999999999999993"/>
    <n v="4750"/>
    <n v="2612.4999999999995"/>
    <n v="1044.9999999999998"/>
    <n v="0.39999999999999997"/>
  </r>
  <r>
    <x v="0"/>
    <n v="1185732"/>
    <x v="160"/>
    <x v="4"/>
    <x v="18"/>
    <s v="Richmond"/>
    <x v="5"/>
    <n v="0.6"/>
    <n v="5750"/>
    <n v="3450"/>
    <n v="1897.5000000000002"/>
    <n v="0.55000000000000004"/>
  </r>
  <r>
    <x v="0"/>
    <n v="1185732"/>
    <x v="107"/>
    <x v="4"/>
    <x v="18"/>
    <s v="Richmond"/>
    <x v="0"/>
    <n v="0.54999999999999993"/>
    <n v="8250"/>
    <n v="4537.4999999999991"/>
    <n v="2268.7499999999995"/>
    <n v="0.5"/>
  </r>
  <r>
    <x v="0"/>
    <n v="1185732"/>
    <x v="107"/>
    <x v="4"/>
    <x v="18"/>
    <s v="Richmond"/>
    <x v="1"/>
    <n v="0.5"/>
    <n v="5750"/>
    <n v="2875"/>
    <n v="1150"/>
    <n v="0.39999999999999997"/>
  </r>
  <r>
    <x v="0"/>
    <n v="1185732"/>
    <x v="107"/>
    <x v="4"/>
    <x v="18"/>
    <s v="Richmond"/>
    <x v="2"/>
    <n v="0.45"/>
    <n v="5500"/>
    <n v="2475"/>
    <n v="742.5"/>
    <n v="0.3"/>
  </r>
  <r>
    <x v="0"/>
    <n v="1185732"/>
    <x v="107"/>
    <x v="4"/>
    <x v="18"/>
    <s v="Richmond"/>
    <x v="3"/>
    <n v="0.45"/>
    <n v="5250"/>
    <n v="2362.5"/>
    <n v="826.875"/>
    <n v="0.35"/>
  </r>
  <r>
    <x v="0"/>
    <n v="1185732"/>
    <x v="107"/>
    <x v="4"/>
    <x v="18"/>
    <s v="Richmond"/>
    <x v="4"/>
    <n v="0.6"/>
    <n v="5250"/>
    <n v="3150"/>
    <n v="1260"/>
    <n v="0.39999999999999997"/>
  </r>
  <r>
    <x v="0"/>
    <n v="1185732"/>
    <x v="107"/>
    <x v="4"/>
    <x v="18"/>
    <s v="Richmond"/>
    <x v="5"/>
    <n v="0.65"/>
    <n v="6750"/>
    <n v="4387.5"/>
    <n v="2413.125"/>
    <n v="0.55000000000000004"/>
  </r>
  <r>
    <x v="0"/>
    <n v="1185732"/>
    <x v="161"/>
    <x v="4"/>
    <x v="18"/>
    <s v="Richmond"/>
    <x v="0"/>
    <n v="0.6"/>
    <n v="9000"/>
    <n v="5400"/>
    <n v="2700"/>
    <n v="0.5"/>
  </r>
  <r>
    <x v="0"/>
    <n v="1185732"/>
    <x v="161"/>
    <x v="4"/>
    <x v="18"/>
    <s v="Richmond"/>
    <x v="1"/>
    <n v="0.55000000000000004"/>
    <n v="6500"/>
    <n v="3575.0000000000005"/>
    <n v="1430"/>
    <n v="0.39999999999999997"/>
  </r>
  <r>
    <x v="0"/>
    <n v="1185732"/>
    <x v="161"/>
    <x v="4"/>
    <x v="18"/>
    <s v="Richmond"/>
    <x v="2"/>
    <n v="0.5"/>
    <n v="5750"/>
    <n v="2875"/>
    <n v="862.5"/>
    <n v="0.3"/>
  </r>
  <r>
    <x v="0"/>
    <n v="1185732"/>
    <x v="161"/>
    <x v="4"/>
    <x v="18"/>
    <s v="Richmond"/>
    <x v="3"/>
    <n v="0.5"/>
    <n v="5250"/>
    <n v="2625"/>
    <n v="918.74999999999989"/>
    <n v="0.35"/>
  </r>
  <r>
    <x v="0"/>
    <n v="1185732"/>
    <x v="161"/>
    <x v="4"/>
    <x v="18"/>
    <s v="Richmond"/>
    <x v="4"/>
    <n v="0.6"/>
    <n v="5500"/>
    <n v="3300"/>
    <n v="1320"/>
    <n v="0.39999999999999997"/>
  </r>
  <r>
    <x v="0"/>
    <n v="1185732"/>
    <x v="161"/>
    <x v="4"/>
    <x v="18"/>
    <s v="Richmond"/>
    <x v="5"/>
    <n v="0.65"/>
    <n v="7250"/>
    <n v="4712.5"/>
    <n v="2591.875"/>
    <n v="0.55000000000000004"/>
  </r>
  <r>
    <x v="0"/>
    <n v="1185732"/>
    <x v="162"/>
    <x v="4"/>
    <x v="18"/>
    <s v="Richmond"/>
    <x v="0"/>
    <n v="0.6"/>
    <n v="8750"/>
    <n v="5250"/>
    <n v="2625"/>
    <n v="0.5"/>
  </r>
  <r>
    <x v="0"/>
    <n v="1185732"/>
    <x v="162"/>
    <x v="4"/>
    <x v="18"/>
    <s v="Richmond"/>
    <x v="1"/>
    <n v="0.55000000000000004"/>
    <n v="6500"/>
    <n v="3575.0000000000005"/>
    <n v="1430"/>
    <n v="0.39999999999999997"/>
  </r>
  <r>
    <x v="0"/>
    <n v="1185732"/>
    <x v="162"/>
    <x v="4"/>
    <x v="18"/>
    <s v="Richmond"/>
    <x v="2"/>
    <n v="0.45000000000000007"/>
    <n v="5750"/>
    <n v="2587.5000000000005"/>
    <n v="776.25000000000011"/>
    <n v="0.3"/>
  </r>
  <r>
    <x v="0"/>
    <n v="1185732"/>
    <x v="162"/>
    <x v="4"/>
    <x v="18"/>
    <s v="Richmond"/>
    <x v="3"/>
    <n v="0.35"/>
    <n v="5250"/>
    <n v="1837.4999999999998"/>
    <n v="643.12499999999989"/>
    <n v="0.35"/>
  </r>
  <r>
    <x v="0"/>
    <n v="1185732"/>
    <x v="162"/>
    <x v="4"/>
    <x v="18"/>
    <s v="Richmond"/>
    <x v="4"/>
    <n v="0.45000000000000007"/>
    <n v="5000"/>
    <n v="2250.0000000000005"/>
    <n v="900.00000000000011"/>
    <n v="0.39999999999999997"/>
  </r>
  <r>
    <x v="0"/>
    <n v="1185732"/>
    <x v="162"/>
    <x v="4"/>
    <x v="18"/>
    <s v="Richmond"/>
    <x v="5"/>
    <n v="0.50000000000000011"/>
    <n v="6750"/>
    <n v="3375.0000000000009"/>
    <n v="1856.2500000000007"/>
    <n v="0.55000000000000004"/>
  </r>
  <r>
    <x v="0"/>
    <n v="1185732"/>
    <x v="163"/>
    <x v="4"/>
    <x v="18"/>
    <s v="Richmond"/>
    <x v="0"/>
    <n v="0.45000000000000007"/>
    <n v="8000"/>
    <n v="3600.0000000000005"/>
    <n v="1800.0000000000002"/>
    <n v="0.5"/>
  </r>
  <r>
    <x v="0"/>
    <n v="1185732"/>
    <x v="163"/>
    <x v="4"/>
    <x v="18"/>
    <s v="Richmond"/>
    <x v="1"/>
    <n v="0.40000000000000013"/>
    <n v="6000"/>
    <n v="2400.0000000000009"/>
    <n v="960.00000000000023"/>
    <n v="0.39999999999999997"/>
  </r>
  <r>
    <x v="0"/>
    <n v="1185732"/>
    <x v="163"/>
    <x v="4"/>
    <x v="18"/>
    <s v="Richmond"/>
    <x v="2"/>
    <n v="0.35"/>
    <n v="5000"/>
    <n v="1750"/>
    <n v="525"/>
    <n v="0.3"/>
  </r>
  <r>
    <x v="0"/>
    <n v="1185732"/>
    <x v="163"/>
    <x v="4"/>
    <x v="18"/>
    <s v="Richmond"/>
    <x v="3"/>
    <n v="0.35"/>
    <n v="4750"/>
    <n v="1662.5"/>
    <n v="581.875"/>
    <n v="0.35"/>
  </r>
  <r>
    <x v="0"/>
    <n v="1185732"/>
    <x v="163"/>
    <x v="4"/>
    <x v="18"/>
    <s v="Richmond"/>
    <x v="4"/>
    <n v="0.45000000000000007"/>
    <n v="4750"/>
    <n v="2137.5000000000005"/>
    <n v="855.00000000000011"/>
    <n v="0.39999999999999997"/>
  </r>
  <r>
    <x v="0"/>
    <n v="1185732"/>
    <x v="163"/>
    <x v="4"/>
    <x v="18"/>
    <s v="Richmond"/>
    <x v="5"/>
    <n v="0.50000000000000011"/>
    <n v="5750"/>
    <n v="2875.0000000000005"/>
    <n v="1581.2500000000005"/>
    <n v="0.55000000000000004"/>
  </r>
  <r>
    <x v="0"/>
    <n v="1185732"/>
    <x v="111"/>
    <x v="4"/>
    <x v="18"/>
    <s v="Richmond"/>
    <x v="0"/>
    <n v="0.50000000000000011"/>
    <n v="7500"/>
    <n v="3750.0000000000009"/>
    <n v="1875.0000000000005"/>
    <n v="0.5"/>
  </r>
  <r>
    <x v="0"/>
    <n v="1185732"/>
    <x v="111"/>
    <x v="4"/>
    <x v="18"/>
    <s v="Richmond"/>
    <x v="1"/>
    <n v="0.40000000000000013"/>
    <n v="5750"/>
    <n v="2300.0000000000009"/>
    <n v="920.00000000000034"/>
    <n v="0.39999999999999997"/>
  </r>
  <r>
    <x v="0"/>
    <n v="1185732"/>
    <x v="111"/>
    <x v="4"/>
    <x v="18"/>
    <s v="Richmond"/>
    <x v="2"/>
    <n v="0.40000000000000013"/>
    <n v="4250"/>
    <n v="1700.0000000000005"/>
    <n v="510.00000000000011"/>
    <n v="0.3"/>
  </r>
  <r>
    <x v="0"/>
    <n v="1185732"/>
    <x v="111"/>
    <x v="4"/>
    <x v="18"/>
    <s v="Richmond"/>
    <x v="3"/>
    <n v="0.40000000000000013"/>
    <n v="4000"/>
    <n v="1600.0000000000005"/>
    <n v="560.00000000000011"/>
    <n v="0.35"/>
  </r>
  <r>
    <x v="0"/>
    <n v="1185732"/>
    <x v="111"/>
    <x v="4"/>
    <x v="18"/>
    <s v="Richmond"/>
    <x v="4"/>
    <n v="0.50000000000000011"/>
    <n v="4000"/>
    <n v="2000.0000000000005"/>
    <n v="800.00000000000011"/>
    <n v="0.39999999999999997"/>
  </r>
  <r>
    <x v="0"/>
    <n v="1185732"/>
    <x v="111"/>
    <x v="4"/>
    <x v="18"/>
    <s v="Richmond"/>
    <x v="5"/>
    <n v="0.55000000000000004"/>
    <n v="5250"/>
    <n v="2887.5000000000005"/>
    <n v="1588.1250000000005"/>
    <n v="0.55000000000000004"/>
  </r>
  <r>
    <x v="0"/>
    <n v="1185732"/>
    <x v="164"/>
    <x v="4"/>
    <x v="18"/>
    <s v="Richmond"/>
    <x v="0"/>
    <n v="0.50000000000000011"/>
    <n v="6750"/>
    <n v="3375.0000000000009"/>
    <n v="1687.5000000000005"/>
    <n v="0.5"/>
  </r>
  <r>
    <x v="0"/>
    <n v="1185732"/>
    <x v="164"/>
    <x v="4"/>
    <x v="18"/>
    <s v="Richmond"/>
    <x v="1"/>
    <n v="0.45000000000000012"/>
    <n v="5000"/>
    <n v="2250.0000000000005"/>
    <n v="900.00000000000011"/>
    <n v="0.39999999999999997"/>
  </r>
  <r>
    <x v="0"/>
    <n v="1185732"/>
    <x v="164"/>
    <x v="4"/>
    <x v="18"/>
    <s v="Richmond"/>
    <x v="2"/>
    <n v="0.45000000000000012"/>
    <n v="4450"/>
    <n v="2002.5000000000005"/>
    <n v="600.75000000000011"/>
    <n v="0.3"/>
  </r>
  <r>
    <x v="0"/>
    <n v="1185732"/>
    <x v="164"/>
    <x v="4"/>
    <x v="18"/>
    <s v="Richmond"/>
    <x v="3"/>
    <n v="0.45000000000000012"/>
    <n v="4750"/>
    <n v="2137.5000000000005"/>
    <n v="748.12500000000011"/>
    <n v="0.35"/>
  </r>
  <r>
    <x v="0"/>
    <n v="1185732"/>
    <x v="164"/>
    <x v="4"/>
    <x v="18"/>
    <s v="Richmond"/>
    <x v="4"/>
    <n v="0.6"/>
    <n v="4500"/>
    <n v="2700"/>
    <n v="1080"/>
    <n v="0.39999999999999997"/>
  </r>
  <r>
    <x v="0"/>
    <n v="1185732"/>
    <x v="164"/>
    <x v="4"/>
    <x v="18"/>
    <s v="Richmond"/>
    <x v="5"/>
    <n v="0.64999999999999991"/>
    <n v="6250"/>
    <n v="4062.4999999999995"/>
    <n v="2234.375"/>
    <n v="0.55000000000000004"/>
  </r>
  <r>
    <x v="0"/>
    <n v="1185732"/>
    <x v="165"/>
    <x v="4"/>
    <x v="18"/>
    <s v="Richmond"/>
    <x v="0"/>
    <n v="0.6"/>
    <n v="8500"/>
    <n v="5100"/>
    <n v="2550"/>
    <n v="0.5"/>
  </r>
  <r>
    <x v="0"/>
    <n v="1185732"/>
    <x v="165"/>
    <x v="4"/>
    <x v="18"/>
    <s v="Richmond"/>
    <x v="1"/>
    <n v="0.5"/>
    <n v="6500"/>
    <n v="3250"/>
    <n v="1300"/>
    <n v="0.39999999999999997"/>
  </r>
  <r>
    <x v="0"/>
    <n v="1185732"/>
    <x v="165"/>
    <x v="4"/>
    <x v="18"/>
    <s v="Richmond"/>
    <x v="2"/>
    <n v="0.5"/>
    <n v="6000"/>
    <n v="3000"/>
    <n v="900"/>
    <n v="0.3"/>
  </r>
  <r>
    <x v="0"/>
    <n v="1185732"/>
    <x v="165"/>
    <x v="4"/>
    <x v="18"/>
    <s v="Richmond"/>
    <x v="3"/>
    <n v="0.5"/>
    <n v="5500"/>
    <n v="2750"/>
    <n v="962.49999999999989"/>
    <n v="0.35"/>
  </r>
  <r>
    <x v="0"/>
    <n v="1185732"/>
    <x v="165"/>
    <x v="4"/>
    <x v="18"/>
    <s v="Richmond"/>
    <x v="4"/>
    <n v="0.6"/>
    <n v="5500"/>
    <n v="3300"/>
    <n v="1320"/>
    <n v="0.39999999999999997"/>
  </r>
  <r>
    <x v="0"/>
    <n v="1185732"/>
    <x v="165"/>
    <x v="4"/>
    <x v="18"/>
    <s v="Richmond"/>
    <x v="5"/>
    <n v="0.64999999999999991"/>
    <n v="6500"/>
    <n v="4224.9999999999991"/>
    <n v="2323.7499999999995"/>
    <n v="0.55000000000000004"/>
  </r>
  <r>
    <x v="0"/>
    <n v="1185732"/>
    <x v="166"/>
    <x v="3"/>
    <x v="19"/>
    <s v="Detroit"/>
    <x v="0"/>
    <n v="0.3"/>
    <n v="6250"/>
    <n v="1875"/>
    <n v="750"/>
    <n v="0.4"/>
  </r>
  <r>
    <x v="0"/>
    <n v="1185732"/>
    <x v="166"/>
    <x v="3"/>
    <x v="19"/>
    <s v="Detroit"/>
    <x v="1"/>
    <n v="0.3"/>
    <n v="4250"/>
    <n v="1275"/>
    <n v="446.25"/>
    <n v="0.35"/>
  </r>
  <r>
    <x v="0"/>
    <n v="1185732"/>
    <x v="166"/>
    <x v="3"/>
    <x v="19"/>
    <s v="Detroit"/>
    <x v="2"/>
    <n v="0.2"/>
    <n v="4250"/>
    <n v="850"/>
    <n v="297.5"/>
    <n v="0.35"/>
  </r>
  <r>
    <x v="0"/>
    <n v="1185732"/>
    <x v="166"/>
    <x v="3"/>
    <x v="19"/>
    <s v="Detroit"/>
    <x v="3"/>
    <n v="0.25000000000000006"/>
    <n v="2750"/>
    <n v="687.50000000000011"/>
    <n v="275.00000000000006"/>
    <n v="0.4"/>
  </r>
  <r>
    <x v="0"/>
    <n v="1185732"/>
    <x v="166"/>
    <x v="3"/>
    <x v="19"/>
    <s v="Detroit"/>
    <x v="4"/>
    <n v="0.39999999999999997"/>
    <n v="3250"/>
    <n v="1300"/>
    <n v="454.99999999999994"/>
    <n v="0.35"/>
  </r>
  <r>
    <x v="0"/>
    <n v="1185732"/>
    <x v="166"/>
    <x v="3"/>
    <x v="19"/>
    <s v="Detroit"/>
    <x v="5"/>
    <n v="0.3"/>
    <n v="4250"/>
    <n v="1275"/>
    <n v="637.5"/>
    <n v="0.5"/>
  </r>
  <r>
    <x v="0"/>
    <n v="1185732"/>
    <x v="167"/>
    <x v="3"/>
    <x v="19"/>
    <s v="Detroit"/>
    <x v="0"/>
    <n v="0.3"/>
    <n v="6750"/>
    <n v="2025"/>
    <n v="810"/>
    <n v="0.4"/>
  </r>
  <r>
    <x v="0"/>
    <n v="1185732"/>
    <x v="167"/>
    <x v="3"/>
    <x v="19"/>
    <s v="Detroit"/>
    <x v="1"/>
    <n v="0.3"/>
    <n v="3250"/>
    <n v="975"/>
    <n v="341.25"/>
    <n v="0.35"/>
  </r>
  <r>
    <x v="0"/>
    <n v="1185732"/>
    <x v="167"/>
    <x v="3"/>
    <x v="19"/>
    <s v="Detroit"/>
    <x v="2"/>
    <n v="0.2"/>
    <n v="3750"/>
    <n v="750"/>
    <n v="262.5"/>
    <n v="0.35"/>
  </r>
  <r>
    <x v="0"/>
    <n v="1185732"/>
    <x v="167"/>
    <x v="3"/>
    <x v="19"/>
    <s v="Detroit"/>
    <x v="3"/>
    <n v="0.25000000000000006"/>
    <n v="2500"/>
    <n v="625.00000000000011"/>
    <n v="250.00000000000006"/>
    <n v="0.4"/>
  </r>
  <r>
    <x v="0"/>
    <n v="1185732"/>
    <x v="167"/>
    <x v="3"/>
    <x v="19"/>
    <s v="Detroit"/>
    <x v="4"/>
    <n v="0.39999999999999997"/>
    <n v="3250"/>
    <n v="1300"/>
    <n v="454.99999999999994"/>
    <n v="0.35"/>
  </r>
  <r>
    <x v="0"/>
    <n v="1185732"/>
    <x v="167"/>
    <x v="3"/>
    <x v="19"/>
    <s v="Detroit"/>
    <x v="5"/>
    <n v="0.3"/>
    <n v="4000"/>
    <n v="1200"/>
    <n v="600"/>
    <n v="0.5"/>
  </r>
  <r>
    <x v="0"/>
    <n v="1185732"/>
    <x v="126"/>
    <x v="3"/>
    <x v="19"/>
    <s v="Detroit"/>
    <x v="0"/>
    <n v="0.35000000000000003"/>
    <n v="6200"/>
    <n v="2170"/>
    <n v="868"/>
    <n v="0.4"/>
  </r>
  <r>
    <x v="0"/>
    <n v="1185732"/>
    <x v="126"/>
    <x v="3"/>
    <x v="19"/>
    <s v="Detroit"/>
    <x v="1"/>
    <n v="0.35000000000000003"/>
    <n v="3000"/>
    <n v="1050"/>
    <n v="367.5"/>
    <n v="0.35"/>
  </r>
  <r>
    <x v="0"/>
    <n v="1185732"/>
    <x v="126"/>
    <x v="3"/>
    <x v="19"/>
    <s v="Detroit"/>
    <x v="2"/>
    <n v="0.25000000000000006"/>
    <n v="3500"/>
    <n v="875.00000000000023"/>
    <n v="306.25000000000006"/>
    <n v="0.35"/>
  </r>
  <r>
    <x v="0"/>
    <n v="1185732"/>
    <x v="126"/>
    <x v="3"/>
    <x v="19"/>
    <s v="Detroit"/>
    <x v="3"/>
    <n v="0.3"/>
    <n v="2000"/>
    <n v="600"/>
    <n v="240"/>
    <n v="0.4"/>
  </r>
  <r>
    <x v="0"/>
    <n v="1185732"/>
    <x v="126"/>
    <x v="3"/>
    <x v="19"/>
    <s v="Detroit"/>
    <x v="4"/>
    <n v="0.45"/>
    <n v="2500"/>
    <n v="1125"/>
    <n v="393.75"/>
    <n v="0.35"/>
  </r>
  <r>
    <x v="0"/>
    <n v="1185732"/>
    <x v="126"/>
    <x v="3"/>
    <x v="19"/>
    <s v="Detroit"/>
    <x v="5"/>
    <n v="0.35000000000000003"/>
    <n v="3500"/>
    <n v="1225.0000000000002"/>
    <n v="612.50000000000011"/>
    <n v="0.5"/>
  </r>
  <r>
    <x v="0"/>
    <n v="1185732"/>
    <x v="127"/>
    <x v="3"/>
    <x v="19"/>
    <s v="Detroit"/>
    <x v="0"/>
    <n v="0.35000000000000003"/>
    <n v="5750"/>
    <n v="2012.5000000000002"/>
    <n v="805.00000000000011"/>
    <n v="0.4"/>
  </r>
  <r>
    <x v="0"/>
    <n v="1185732"/>
    <x v="127"/>
    <x v="3"/>
    <x v="19"/>
    <s v="Detroit"/>
    <x v="1"/>
    <n v="0.30000000000000004"/>
    <n v="2750"/>
    <n v="825.00000000000011"/>
    <n v="288.75"/>
    <n v="0.35"/>
  </r>
  <r>
    <x v="0"/>
    <n v="1185732"/>
    <x v="127"/>
    <x v="3"/>
    <x v="19"/>
    <s v="Detroit"/>
    <x v="2"/>
    <n v="0.20000000000000007"/>
    <n v="2750"/>
    <n v="550.00000000000023"/>
    <n v="192.50000000000006"/>
    <n v="0.35"/>
  </r>
  <r>
    <x v="0"/>
    <n v="1185732"/>
    <x v="127"/>
    <x v="3"/>
    <x v="19"/>
    <s v="Detroit"/>
    <x v="3"/>
    <n v="0.25"/>
    <n v="2000"/>
    <n v="500"/>
    <n v="200"/>
    <n v="0.4"/>
  </r>
  <r>
    <x v="0"/>
    <n v="1185732"/>
    <x v="127"/>
    <x v="3"/>
    <x v="19"/>
    <s v="Detroit"/>
    <x v="4"/>
    <n v="0.4"/>
    <n v="2250"/>
    <n v="900"/>
    <n v="315"/>
    <n v="0.35"/>
  </r>
  <r>
    <x v="0"/>
    <n v="1185732"/>
    <x v="127"/>
    <x v="3"/>
    <x v="19"/>
    <s v="Detroit"/>
    <x v="5"/>
    <n v="0.30000000000000004"/>
    <n v="3500"/>
    <n v="1050.0000000000002"/>
    <n v="525.00000000000011"/>
    <n v="0.5"/>
  </r>
  <r>
    <x v="0"/>
    <n v="1185732"/>
    <x v="168"/>
    <x v="3"/>
    <x v="19"/>
    <s v="Detroit"/>
    <x v="0"/>
    <n v="0.4"/>
    <n v="6200"/>
    <n v="2480"/>
    <n v="992"/>
    <n v="0.4"/>
  </r>
  <r>
    <x v="0"/>
    <n v="1185732"/>
    <x v="168"/>
    <x v="3"/>
    <x v="19"/>
    <s v="Detroit"/>
    <x v="1"/>
    <n v="0.35000000000000009"/>
    <n v="3250"/>
    <n v="1137.5000000000002"/>
    <n v="398.12500000000006"/>
    <n v="0.35"/>
  </r>
  <r>
    <x v="0"/>
    <n v="1185732"/>
    <x v="168"/>
    <x v="3"/>
    <x v="19"/>
    <s v="Detroit"/>
    <x v="2"/>
    <n v="0.30000000000000004"/>
    <n v="3000"/>
    <n v="900.00000000000011"/>
    <n v="315"/>
    <n v="0.35"/>
  </r>
  <r>
    <x v="0"/>
    <n v="1185732"/>
    <x v="168"/>
    <x v="3"/>
    <x v="19"/>
    <s v="Detroit"/>
    <x v="3"/>
    <n v="0.30000000000000004"/>
    <n v="2250"/>
    <n v="675.00000000000011"/>
    <n v="270.00000000000006"/>
    <n v="0.4"/>
  </r>
  <r>
    <x v="0"/>
    <n v="1185732"/>
    <x v="168"/>
    <x v="3"/>
    <x v="19"/>
    <s v="Detroit"/>
    <x v="4"/>
    <n v="0.44999999999999996"/>
    <n v="2500"/>
    <n v="1125"/>
    <n v="393.75"/>
    <n v="0.35"/>
  </r>
  <r>
    <x v="0"/>
    <n v="1185732"/>
    <x v="168"/>
    <x v="3"/>
    <x v="19"/>
    <s v="Detroit"/>
    <x v="5"/>
    <n v="0.49999999999999994"/>
    <n v="3500"/>
    <n v="1749.9999999999998"/>
    <n v="874.99999999999989"/>
    <n v="0.5"/>
  </r>
  <r>
    <x v="0"/>
    <n v="1185732"/>
    <x v="169"/>
    <x v="3"/>
    <x v="19"/>
    <s v="Detroit"/>
    <x v="0"/>
    <n v="0.35000000000000003"/>
    <n v="6000"/>
    <n v="2100"/>
    <n v="840"/>
    <n v="0.4"/>
  </r>
  <r>
    <x v="0"/>
    <n v="1185732"/>
    <x v="169"/>
    <x v="3"/>
    <x v="19"/>
    <s v="Detroit"/>
    <x v="1"/>
    <n v="0.3000000000000001"/>
    <n v="3500"/>
    <n v="1050.0000000000005"/>
    <n v="367.50000000000011"/>
    <n v="0.35"/>
  </r>
  <r>
    <x v="0"/>
    <n v="1185732"/>
    <x v="169"/>
    <x v="3"/>
    <x v="19"/>
    <s v="Detroit"/>
    <x v="2"/>
    <n v="0.25000000000000006"/>
    <n v="3750"/>
    <n v="937.50000000000023"/>
    <n v="328.12500000000006"/>
    <n v="0.35"/>
  </r>
  <r>
    <x v="0"/>
    <n v="1185732"/>
    <x v="169"/>
    <x v="3"/>
    <x v="19"/>
    <s v="Detroit"/>
    <x v="3"/>
    <n v="0.25000000000000006"/>
    <n v="3500"/>
    <n v="875.00000000000023"/>
    <n v="350.00000000000011"/>
    <n v="0.4"/>
  </r>
  <r>
    <x v="0"/>
    <n v="1185732"/>
    <x v="169"/>
    <x v="3"/>
    <x v="19"/>
    <s v="Detroit"/>
    <x v="4"/>
    <n v="0.4"/>
    <n v="3500"/>
    <n v="1400"/>
    <n v="489.99999999999994"/>
    <n v="0.35"/>
  </r>
  <r>
    <x v="0"/>
    <n v="1185732"/>
    <x v="169"/>
    <x v="3"/>
    <x v="19"/>
    <s v="Detroit"/>
    <x v="5"/>
    <n v="0.45"/>
    <n v="5250"/>
    <n v="2362.5"/>
    <n v="1181.25"/>
    <n v="0.5"/>
  </r>
  <r>
    <x v="0"/>
    <n v="1185732"/>
    <x v="130"/>
    <x v="3"/>
    <x v="19"/>
    <s v="Detroit"/>
    <x v="0"/>
    <n v="0.4"/>
    <n v="7500"/>
    <n v="3000"/>
    <n v="1200"/>
    <n v="0.4"/>
  </r>
  <r>
    <x v="0"/>
    <n v="1185732"/>
    <x v="130"/>
    <x v="3"/>
    <x v="19"/>
    <s v="Detroit"/>
    <x v="1"/>
    <n v="0.35000000000000009"/>
    <n v="5000"/>
    <n v="1750.0000000000005"/>
    <n v="612.50000000000011"/>
    <n v="0.35"/>
  </r>
  <r>
    <x v="0"/>
    <n v="1185732"/>
    <x v="130"/>
    <x v="3"/>
    <x v="19"/>
    <s v="Detroit"/>
    <x v="2"/>
    <n v="0.30000000000000004"/>
    <n v="4250"/>
    <n v="1275.0000000000002"/>
    <n v="446.25000000000006"/>
    <n v="0.35"/>
  </r>
  <r>
    <x v="0"/>
    <n v="1185732"/>
    <x v="130"/>
    <x v="3"/>
    <x v="19"/>
    <s v="Detroit"/>
    <x v="3"/>
    <n v="0.30000000000000004"/>
    <n v="3750"/>
    <n v="1125.0000000000002"/>
    <n v="450.00000000000011"/>
    <n v="0.4"/>
  </r>
  <r>
    <x v="0"/>
    <n v="1185732"/>
    <x v="130"/>
    <x v="3"/>
    <x v="19"/>
    <s v="Detroit"/>
    <x v="4"/>
    <n v="0.4"/>
    <n v="3750"/>
    <n v="1500"/>
    <n v="525"/>
    <n v="0.35"/>
  </r>
  <r>
    <x v="0"/>
    <n v="1185732"/>
    <x v="130"/>
    <x v="3"/>
    <x v="19"/>
    <s v="Detroit"/>
    <x v="5"/>
    <n v="0.45"/>
    <n v="5500"/>
    <n v="2475"/>
    <n v="1237.5"/>
    <n v="0.5"/>
  </r>
  <r>
    <x v="0"/>
    <n v="1185732"/>
    <x v="131"/>
    <x v="3"/>
    <x v="19"/>
    <s v="Detroit"/>
    <x v="0"/>
    <n v="0.4"/>
    <n v="7000"/>
    <n v="2800"/>
    <n v="1120"/>
    <n v="0.4"/>
  </r>
  <r>
    <x v="0"/>
    <n v="1185732"/>
    <x v="131"/>
    <x v="3"/>
    <x v="19"/>
    <s v="Detroit"/>
    <x v="1"/>
    <n v="0.40000000000000008"/>
    <n v="4750"/>
    <n v="1900.0000000000005"/>
    <n v="665.00000000000011"/>
    <n v="0.35"/>
  </r>
  <r>
    <x v="0"/>
    <n v="1185732"/>
    <x v="131"/>
    <x v="3"/>
    <x v="19"/>
    <s v="Detroit"/>
    <x v="2"/>
    <n v="0.35000000000000003"/>
    <n v="4000"/>
    <n v="1400.0000000000002"/>
    <n v="490.00000000000006"/>
    <n v="0.35"/>
  </r>
  <r>
    <x v="0"/>
    <n v="1185732"/>
    <x v="131"/>
    <x v="3"/>
    <x v="19"/>
    <s v="Detroit"/>
    <x v="3"/>
    <n v="0.25000000000000006"/>
    <n v="3250"/>
    <n v="812.50000000000023"/>
    <n v="325.00000000000011"/>
    <n v="0.4"/>
  </r>
  <r>
    <x v="0"/>
    <n v="1185732"/>
    <x v="131"/>
    <x v="3"/>
    <x v="19"/>
    <s v="Detroit"/>
    <x v="4"/>
    <n v="0.35000000000000003"/>
    <n v="3000"/>
    <n v="1050"/>
    <n v="367.5"/>
    <n v="0.35"/>
  </r>
  <r>
    <x v="0"/>
    <n v="1185732"/>
    <x v="131"/>
    <x v="3"/>
    <x v="19"/>
    <s v="Detroit"/>
    <x v="5"/>
    <n v="0.4"/>
    <n v="4750"/>
    <n v="1900"/>
    <n v="950"/>
    <n v="0.5"/>
  </r>
  <r>
    <x v="0"/>
    <n v="1185732"/>
    <x v="170"/>
    <x v="3"/>
    <x v="19"/>
    <s v="Detroit"/>
    <x v="0"/>
    <n v="0.35000000000000003"/>
    <n v="6000"/>
    <n v="2100"/>
    <n v="840"/>
    <n v="0.4"/>
  </r>
  <r>
    <x v="0"/>
    <n v="1185732"/>
    <x v="170"/>
    <x v="3"/>
    <x v="19"/>
    <s v="Detroit"/>
    <x v="1"/>
    <n v="0.3000000000000001"/>
    <n v="4000"/>
    <n v="1200.0000000000005"/>
    <n v="420.00000000000011"/>
    <n v="0.35"/>
  </r>
  <r>
    <x v="0"/>
    <n v="1185732"/>
    <x v="170"/>
    <x v="3"/>
    <x v="19"/>
    <s v="Detroit"/>
    <x v="2"/>
    <n v="0.15000000000000002"/>
    <n v="3000"/>
    <n v="450.00000000000006"/>
    <n v="157.5"/>
    <n v="0.35"/>
  </r>
  <r>
    <x v="0"/>
    <n v="1185732"/>
    <x v="170"/>
    <x v="3"/>
    <x v="19"/>
    <s v="Detroit"/>
    <x v="3"/>
    <n v="0.15000000000000002"/>
    <n v="2750"/>
    <n v="412.50000000000006"/>
    <n v="165.00000000000003"/>
    <n v="0.4"/>
  </r>
  <r>
    <x v="0"/>
    <n v="1185732"/>
    <x v="170"/>
    <x v="3"/>
    <x v="19"/>
    <s v="Detroit"/>
    <x v="4"/>
    <n v="0.25"/>
    <n v="2750"/>
    <n v="687.5"/>
    <n v="240.62499999999997"/>
    <n v="0.35"/>
  </r>
  <r>
    <x v="0"/>
    <n v="1185732"/>
    <x v="170"/>
    <x v="3"/>
    <x v="19"/>
    <s v="Detroit"/>
    <x v="5"/>
    <n v="0.30000000000000004"/>
    <n v="3500"/>
    <n v="1050.0000000000002"/>
    <n v="525.00000000000011"/>
    <n v="0.5"/>
  </r>
  <r>
    <x v="0"/>
    <n v="1185732"/>
    <x v="171"/>
    <x v="3"/>
    <x v="19"/>
    <s v="Detroit"/>
    <x v="0"/>
    <n v="0.35"/>
    <n v="5250"/>
    <n v="1837.4999999999998"/>
    <n v="735"/>
    <n v="0.4"/>
  </r>
  <r>
    <x v="0"/>
    <n v="1185732"/>
    <x v="171"/>
    <x v="3"/>
    <x v="19"/>
    <s v="Detroit"/>
    <x v="1"/>
    <n v="0.25"/>
    <n v="3500"/>
    <n v="875"/>
    <n v="306.25"/>
    <n v="0.35"/>
  </r>
  <r>
    <x v="0"/>
    <n v="1185732"/>
    <x v="171"/>
    <x v="3"/>
    <x v="19"/>
    <s v="Detroit"/>
    <x v="2"/>
    <n v="0.25"/>
    <n v="2500"/>
    <n v="625"/>
    <n v="218.75"/>
    <n v="0.35"/>
  </r>
  <r>
    <x v="0"/>
    <n v="1185732"/>
    <x v="171"/>
    <x v="3"/>
    <x v="19"/>
    <s v="Detroit"/>
    <x v="3"/>
    <n v="0.25"/>
    <n v="2250"/>
    <n v="562.5"/>
    <n v="225"/>
    <n v="0.4"/>
  </r>
  <r>
    <x v="0"/>
    <n v="1185732"/>
    <x v="171"/>
    <x v="3"/>
    <x v="19"/>
    <s v="Detroit"/>
    <x v="4"/>
    <n v="0.35"/>
    <n v="2250"/>
    <n v="787.5"/>
    <n v="275.625"/>
    <n v="0.35"/>
  </r>
  <r>
    <x v="0"/>
    <n v="1185732"/>
    <x v="171"/>
    <x v="3"/>
    <x v="19"/>
    <s v="Detroit"/>
    <x v="5"/>
    <n v="0.39999999999999991"/>
    <n v="3500"/>
    <n v="1399.9999999999998"/>
    <n v="699.99999999999989"/>
    <n v="0.5"/>
  </r>
  <r>
    <x v="0"/>
    <n v="1185732"/>
    <x v="134"/>
    <x v="3"/>
    <x v="19"/>
    <s v="Detroit"/>
    <x v="0"/>
    <n v="0.35000000000000003"/>
    <n v="5000"/>
    <n v="1750.0000000000002"/>
    <n v="700.00000000000011"/>
    <n v="0.4"/>
  </r>
  <r>
    <x v="0"/>
    <n v="1185732"/>
    <x v="134"/>
    <x v="3"/>
    <x v="19"/>
    <s v="Detroit"/>
    <x v="1"/>
    <n v="0.25000000000000006"/>
    <n v="3500"/>
    <n v="875.00000000000023"/>
    <n v="306.25000000000006"/>
    <n v="0.35"/>
  </r>
  <r>
    <x v="0"/>
    <n v="1185732"/>
    <x v="134"/>
    <x v="3"/>
    <x v="19"/>
    <s v="Detroit"/>
    <x v="2"/>
    <n v="0.25000000000000006"/>
    <n v="2950"/>
    <n v="737.50000000000011"/>
    <n v="258.125"/>
    <n v="0.35"/>
  </r>
  <r>
    <x v="0"/>
    <n v="1185732"/>
    <x v="134"/>
    <x v="3"/>
    <x v="19"/>
    <s v="Detroit"/>
    <x v="3"/>
    <n v="0.25000000000000006"/>
    <n v="3250"/>
    <n v="812.50000000000023"/>
    <n v="325.00000000000011"/>
    <n v="0.4"/>
  </r>
  <r>
    <x v="0"/>
    <n v="1185732"/>
    <x v="134"/>
    <x v="3"/>
    <x v="19"/>
    <s v="Detroit"/>
    <x v="4"/>
    <n v="0.44999999999999996"/>
    <n v="3000"/>
    <n v="1349.9999999999998"/>
    <n v="472.49999999999989"/>
    <n v="0.35"/>
  </r>
  <r>
    <x v="0"/>
    <n v="1185732"/>
    <x v="134"/>
    <x v="3"/>
    <x v="19"/>
    <s v="Detroit"/>
    <x v="5"/>
    <n v="0.49999999999999983"/>
    <n v="4000"/>
    <n v="1999.9999999999993"/>
    <n v="999.99999999999966"/>
    <n v="0.5"/>
  </r>
  <r>
    <x v="0"/>
    <n v="1185732"/>
    <x v="135"/>
    <x v="3"/>
    <x v="19"/>
    <s v="Detroit"/>
    <x v="0"/>
    <n v="0.44999999999999996"/>
    <n v="6500"/>
    <n v="2924.9999999999995"/>
    <n v="1169.9999999999998"/>
    <n v="0.4"/>
  </r>
  <r>
    <x v="0"/>
    <n v="1185732"/>
    <x v="135"/>
    <x v="3"/>
    <x v="19"/>
    <s v="Detroit"/>
    <x v="1"/>
    <n v="0.35000000000000003"/>
    <n v="4500"/>
    <n v="1575.0000000000002"/>
    <n v="551.25"/>
    <n v="0.35"/>
  </r>
  <r>
    <x v="0"/>
    <n v="1185732"/>
    <x v="135"/>
    <x v="3"/>
    <x v="19"/>
    <s v="Detroit"/>
    <x v="2"/>
    <n v="0.35000000000000003"/>
    <n v="4000"/>
    <n v="1400.0000000000002"/>
    <n v="490.00000000000006"/>
    <n v="0.35"/>
  </r>
  <r>
    <x v="0"/>
    <n v="1185732"/>
    <x v="135"/>
    <x v="3"/>
    <x v="19"/>
    <s v="Detroit"/>
    <x v="3"/>
    <n v="0.35000000000000003"/>
    <n v="3500"/>
    <n v="1225.0000000000002"/>
    <n v="490.00000000000011"/>
    <n v="0.4"/>
  </r>
  <r>
    <x v="0"/>
    <n v="1185732"/>
    <x v="135"/>
    <x v="3"/>
    <x v="19"/>
    <s v="Detroit"/>
    <x v="4"/>
    <n v="0.44999999999999996"/>
    <n v="3500"/>
    <n v="1574.9999999999998"/>
    <n v="551.24999999999989"/>
    <n v="0.35"/>
  </r>
  <r>
    <x v="0"/>
    <n v="1185732"/>
    <x v="135"/>
    <x v="3"/>
    <x v="19"/>
    <s v="Detroit"/>
    <x v="5"/>
    <n v="0.49999999999999983"/>
    <n v="4500"/>
    <n v="2249.9999999999991"/>
    <n v="1124.9999999999995"/>
    <n v="0.5"/>
  </r>
  <r>
    <x v="0"/>
    <n v="1185732"/>
    <x v="118"/>
    <x v="3"/>
    <x v="20"/>
    <s v="St. Louis"/>
    <x v="0"/>
    <n v="0.25"/>
    <n v="6750"/>
    <n v="1687.5"/>
    <n v="675"/>
    <n v="0.4"/>
  </r>
  <r>
    <x v="0"/>
    <n v="1185732"/>
    <x v="118"/>
    <x v="3"/>
    <x v="20"/>
    <s v="St. Louis"/>
    <x v="1"/>
    <n v="0.25"/>
    <n v="4750"/>
    <n v="1187.5"/>
    <n v="415.625"/>
    <n v="0.35"/>
  </r>
  <r>
    <x v="0"/>
    <n v="1185732"/>
    <x v="118"/>
    <x v="3"/>
    <x v="20"/>
    <s v="St. Louis"/>
    <x v="2"/>
    <n v="0.15000000000000002"/>
    <n v="4750"/>
    <n v="712.50000000000011"/>
    <n v="249.37500000000003"/>
    <n v="0.35"/>
  </r>
  <r>
    <x v="0"/>
    <n v="1185732"/>
    <x v="118"/>
    <x v="3"/>
    <x v="20"/>
    <s v="St. Louis"/>
    <x v="3"/>
    <n v="0.20000000000000007"/>
    <n v="3250"/>
    <n v="650.00000000000023"/>
    <n v="260.00000000000011"/>
    <n v="0.4"/>
  </r>
  <r>
    <x v="0"/>
    <n v="1185732"/>
    <x v="118"/>
    <x v="3"/>
    <x v="20"/>
    <s v="St. Louis"/>
    <x v="4"/>
    <n v="0.35"/>
    <n v="3750"/>
    <n v="1312.5"/>
    <n v="459.37499999999994"/>
    <n v="0.35"/>
  </r>
  <r>
    <x v="0"/>
    <n v="1185732"/>
    <x v="118"/>
    <x v="3"/>
    <x v="20"/>
    <s v="St. Louis"/>
    <x v="5"/>
    <n v="0.25"/>
    <n v="4750"/>
    <n v="1187.5"/>
    <n v="593.75"/>
    <n v="0.5"/>
  </r>
  <r>
    <x v="0"/>
    <n v="1185732"/>
    <x v="119"/>
    <x v="3"/>
    <x v="20"/>
    <s v="St. Louis"/>
    <x v="0"/>
    <n v="0.25"/>
    <n v="7250"/>
    <n v="1812.5"/>
    <n v="725"/>
    <n v="0.4"/>
  </r>
  <r>
    <x v="0"/>
    <n v="1185732"/>
    <x v="119"/>
    <x v="3"/>
    <x v="20"/>
    <s v="St. Louis"/>
    <x v="1"/>
    <n v="0.25"/>
    <n v="3750"/>
    <n v="937.5"/>
    <n v="328.125"/>
    <n v="0.35"/>
  </r>
  <r>
    <x v="0"/>
    <n v="1185732"/>
    <x v="119"/>
    <x v="3"/>
    <x v="20"/>
    <s v="St. Louis"/>
    <x v="2"/>
    <n v="0.15000000000000002"/>
    <n v="4250"/>
    <n v="637.50000000000011"/>
    <n v="223.12500000000003"/>
    <n v="0.35"/>
  </r>
  <r>
    <x v="0"/>
    <n v="1185732"/>
    <x v="119"/>
    <x v="3"/>
    <x v="20"/>
    <s v="St. Louis"/>
    <x v="3"/>
    <n v="0.20000000000000007"/>
    <n v="3000"/>
    <n v="600.00000000000023"/>
    <n v="240.00000000000011"/>
    <n v="0.4"/>
  </r>
  <r>
    <x v="0"/>
    <n v="1185732"/>
    <x v="119"/>
    <x v="3"/>
    <x v="20"/>
    <s v="St. Louis"/>
    <x v="4"/>
    <n v="0.35"/>
    <n v="3750"/>
    <n v="1312.5"/>
    <n v="459.37499999999994"/>
    <n v="0.35"/>
  </r>
  <r>
    <x v="0"/>
    <n v="1185732"/>
    <x v="119"/>
    <x v="3"/>
    <x v="20"/>
    <s v="St. Louis"/>
    <x v="5"/>
    <n v="0.25"/>
    <n v="4500"/>
    <n v="1125"/>
    <n v="562.5"/>
    <n v="0.5"/>
  </r>
  <r>
    <x v="0"/>
    <n v="1185732"/>
    <x v="2"/>
    <x v="3"/>
    <x v="20"/>
    <s v="St. Louis"/>
    <x v="0"/>
    <n v="0.30000000000000004"/>
    <n v="6700"/>
    <n v="2010.0000000000002"/>
    <n v="804.00000000000011"/>
    <n v="0.4"/>
  </r>
  <r>
    <x v="0"/>
    <n v="1185732"/>
    <x v="2"/>
    <x v="3"/>
    <x v="20"/>
    <s v="St. Louis"/>
    <x v="1"/>
    <n v="0.30000000000000004"/>
    <n v="3500"/>
    <n v="1050.0000000000002"/>
    <n v="367.50000000000006"/>
    <n v="0.35"/>
  </r>
  <r>
    <x v="0"/>
    <n v="1185732"/>
    <x v="2"/>
    <x v="3"/>
    <x v="20"/>
    <s v="St. Louis"/>
    <x v="2"/>
    <n v="0.20000000000000007"/>
    <n v="4000"/>
    <n v="800.00000000000023"/>
    <n v="280.00000000000006"/>
    <n v="0.35"/>
  </r>
  <r>
    <x v="0"/>
    <n v="1185732"/>
    <x v="2"/>
    <x v="3"/>
    <x v="20"/>
    <s v="St. Louis"/>
    <x v="3"/>
    <n v="0.25"/>
    <n v="2500"/>
    <n v="625"/>
    <n v="250"/>
    <n v="0.4"/>
  </r>
  <r>
    <x v="0"/>
    <n v="1185732"/>
    <x v="2"/>
    <x v="3"/>
    <x v="20"/>
    <s v="St. Louis"/>
    <x v="4"/>
    <n v="0.4"/>
    <n v="3000"/>
    <n v="1200"/>
    <n v="420"/>
    <n v="0.35"/>
  </r>
  <r>
    <x v="0"/>
    <n v="1185732"/>
    <x v="2"/>
    <x v="3"/>
    <x v="20"/>
    <s v="St. Louis"/>
    <x v="5"/>
    <n v="0.30000000000000004"/>
    <n v="4000"/>
    <n v="1200.0000000000002"/>
    <n v="600.00000000000011"/>
    <n v="0.5"/>
  </r>
  <r>
    <x v="0"/>
    <n v="1185732"/>
    <x v="3"/>
    <x v="3"/>
    <x v="20"/>
    <s v="St. Louis"/>
    <x v="0"/>
    <n v="0.30000000000000004"/>
    <n v="6250"/>
    <n v="1875.0000000000002"/>
    <n v="750.00000000000011"/>
    <n v="0.4"/>
  </r>
  <r>
    <x v="0"/>
    <n v="1185732"/>
    <x v="3"/>
    <x v="3"/>
    <x v="20"/>
    <s v="St. Louis"/>
    <x v="1"/>
    <n v="0.25000000000000006"/>
    <n v="3250"/>
    <n v="812.50000000000023"/>
    <n v="284.37500000000006"/>
    <n v="0.35"/>
  </r>
  <r>
    <x v="0"/>
    <n v="1185732"/>
    <x v="3"/>
    <x v="3"/>
    <x v="20"/>
    <s v="St. Louis"/>
    <x v="2"/>
    <n v="0.15000000000000008"/>
    <n v="3250"/>
    <n v="487.50000000000023"/>
    <n v="170.62500000000006"/>
    <n v="0.35"/>
  </r>
  <r>
    <x v="0"/>
    <n v="1185732"/>
    <x v="3"/>
    <x v="3"/>
    <x v="20"/>
    <s v="St. Louis"/>
    <x v="3"/>
    <n v="0.2"/>
    <n v="2500"/>
    <n v="500"/>
    <n v="200"/>
    <n v="0.4"/>
  </r>
  <r>
    <x v="0"/>
    <n v="1185732"/>
    <x v="3"/>
    <x v="3"/>
    <x v="20"/>
    <s v="St. Louis"/>
    <x v="4"/>
    <n v="0.35000000000000003"/>
    <n v="2750"/>
    <n v="962.50000000000011"/>
    <n v="336.875"/>
    <n v="0.35"/>
  </r>
  <r>
    <x v="0"/>
    <n v="1185732"/>
    <x v="3"/>
    <x v="3"/>
    <x v="20"/>
    <s v="St. Louis"/>
    <x v="5"/>
    <n v="0.25000000000000006"/>
    <n v="4000"/>
    <n v="1000.0000000000002"/>
    <n v="500.00000000000011"/>
    <n v="0.5"/>
  </r>
  <r>
    <x v="0"/>
    <n v="1185732"/>
    <x v="120"/>
    <x v="3"/>
    <x v="20"/>
    <s v="St. Louis"/>
    <x v="0"/>
    <n v="0.35000000000000003"/>
    <n v="6700"/>
    <n v="2345"/>
    <n v="938"/>
    <n v="0.4"/>
  </r>
  <r>
    <x v="0"/>
    <n v="1185732"/>
    <x v="120"/>
    <x v="3"/>
    <x v="20"/>
    <s v="St. Louis"/>
    <x v="1"/>
    <n v="0.3000000000000001"/>
    <n v="3750"/>
    <n v="1125.0000000000005"/>
    <n v="393.75000000000011"/>
    <n v="0.35"/>
  </r>
  <r>
    <x v="0"/>
    <n v="1185732"/>
    <x v="120"/>
    <x v="3"/>
    <x v="20"/>
    <s v="St. Louis"/>
    <x v="2"/>
    <n v="0.25000000000000006"/>
    <n v="3500"/>
    <n v="875.00000000000023"/>
    <n v="306.25000000000006"/>
    <n v="0.35"/>
  </r>
  <r>
    <x v="0"/>
    <n v="1185732"/>
    <x v="120"/>
    <x v="3"/>
    <x v="20"/>
    <s v="St. Louis"/>
    <x v="3"/>
    <n v="0.25000000000000006"/>
    <n v="2750"/>
    <n v="687.50000000000011"/>
    <n v="275.00000000000006"/>
    <n v="0.4"/>
  </r>
  <r>
    <x v="0"/>
    <n v="1185732"/>
    <x v="120"/>
    <x v="3"/>
    <x v="20"/>
    <s v="St. Louis"/>
    <x v="4"/>
    <n v="0.39999999999999997"/>
    <n v="3000"/>
    <n v="1200"/>
    <n v="420"/>
    <n v="0.35"/>
  </r>
  <r>
    <x v="0"/>
    <n v="1185732"/>
    <x v="120"/>
    <x v="3"/>
    <x v="20"/>
    <s v="St. Louis"/>
    <x v="5"/>
    <n v="0.44999999999999996"/>
    <n v="4000"/>
    <n v="1799.9999999999998"/>
    <n v="899.99999999999989"/>
    <n v="0.5"/>
  </r>
  <r>
    <x v="0"/>
    <n v="1185732"/>
    <x v="121"/>
    <x v="3"/>
    <x v="20"/>
    <s v="St. Louis"/>
    <x v="0"/>
    <n v="0.30000000000000004"/>
    <n v="6500"/>
    <n v="1950.0000000000002"/>
    <n v="780.00000000000011"/>
    <n v="0.4"/>
  </r>
  <r>
    <x v="0"/>
    <n v="1185732"/>
    <x v="121"/>
    <x v="3"/>
    <x v="20"/>
    <s v="St. Louis"/>
    <x v="1"/>
    <n v="0.25000000000000011"/>
    <n v="4000"/>
    <n v="1000.0000000000005"/>
    <n v="350.00000000000011"/>
    <n v="0.35"/>
  </r>
  <r>
    <x v="0"/>
    <n v="1185732"/>
    <x v="121"/>
    <x v="3"/>
    <x v="20"/>
    <s v="St. Louis"/>
    <x v="2"/>
    <n v="0.20000000000000007"/>
    <n v="4250"/>
    <n v="850.00000000000023"/>
    <n v="297.50000000000006"/>
    <n v="0.35"/>
  </r>
  <r>
    <x v="0"/>
    <n v="1185732"/>
    <x v="121"/>
    <x v="3"/>
    <x v="20"/>
    <s v="St. Louis"/>
    <x v="3"/>
    <n v="0.20000000000000007"/>
    <n v="4000"/>
    <n v="800.00000000000023"/>
    <n v="320.00000000000011"/>
    <n v="0.4"/>
  </r>
  <r>
    <x v="0"/>
    <n v="1185732"/>
    <x v="121"/>
    <x v="3"/>
    <x v="20"/>
    <s v="St. Louis"/>
    <x v="4"/>
    <n v="0.35000000000000003"/>
    <n v="4000"/>
    <n v="1400.0000000000002"/>
    <n v="490.00000000000006"/>
    <n v="0.35"/>
  </r>
  <r>
    <x v="0"/>
    <n v="1185732"/>
    <x v="121"/>
    <x v="3"/>
    <x v="20"/>
    <s v="St. Louis"/>
    <x v="5"/>
    <n v="0.4"/>
    <n v="5750"/>
    <n v="2300"/>
    <n v="1150"/>
    <n v="0.5"/>
  </r>
  <r>
    <x v="0"/>
    <n v="1185732"/>
    <x v="6"/>
    <x v="3"/>
    <x v="20"/>
    <s v="St. Louis"/>
    <x v="0"/>
    <n v="0.35000000000000003"/>
    <n v="8000"/>
    <n v="2800.0000000000005"/>
    <n v="1120.0000000000002"/>
    <n v="0.4"/>
  </r>
  <r>
    <x v="0"/>
    <n v="1185732"/>
    <x v="6"/>
    <x v="3"/>
    <x v="20"/>
    <s v="St. Louis"/>
    <x v="1"/>
    <n v="0.3000000000000001"/>
    <n v="5500"/>
    <n v="1650.0000000000005"/>
    <n v="577.50000000000011"/>
    <n v="0.35"/>
  </r>
  <r>
    <x v="0"/>
    <n v="1185732"/>
    <x v="6"/>
    <x v="3"/>
    <x v="20"/>
    <s v="St. Louis"/>
    <x v="2"/>
    <n v="0.25000000000000006"/>
    <n v="4750"/>
    <n v="1187.5000000000002"/>
    <n v="415.62500000000006"/>
    <n v="0.35"/>
  </r>
  <r>
    <x v="0"/>
    <n v="1185732"/>
    <x v="6"/>
    <x v="3"/>
    <x v="20"/>
    <s v="St. Louis"/>
    <x v="3"/>
    <n v="0.25000000000000006"/>
    <n v="4250"/>
    <n v="1062.5000000000002"/>
    <n v="425.00000000000011"/>
    <n v="0.4"/>
  </r>
  <r>
    <x v="0"/>
    <n v="1185732"/>
    <x v="6"/>
    <x v="3"/>
    <x v="20"/>
    <s v="St. Louis"/>
    <x v="4"/>
    <n v="0.35000000000000003"/>
    <n v="4250"/>
    <n v="1487.5000000000002"/>
    <n v="520.625"/>
    <n v="0.35"/>
  </r>
  <r>
    <x v="0"/>
    <n v="1185732"/>
    <x v="6"/>
    <x v="3"/>
    <x v="20"/>
    <s v="St. Louis"/>
    <x v="5"/>
    <n v="0.4"/>
    <n v="6000"/>
    <n v="2400"/>
    <n v="1200"/>
    <n v="0.5"/>
  </r>
  <r>
    <x v="0"/>
    <n v="1185732"/>
    <x v="7"/>
    <x v="3"/>
    <x v="20"/>
    <s v="St. Louis"/>
    <x v="0"/>
    <n v="0.35000000000000003"/>
    <n v="7500"/>
    <n v="2625.0000000000005"/>
    <n v="1050.0000000000002"/>
    <n v="0.4"/>
  </r>
  <r>
    <x v="0"/>
    <n v="1185732"/>
    <x v="7"/>
    <x v="3"/>
    <x v="20"/>
    <s v="St. Louis"/>
    <x v="1"/>
    <n v="0.35000000000000009"/>
    <n v="5250"/>
    <n v="1837.5000000000005"/>
    <n v="643.12500000000011"/>
    <n v="0.35"/>
  </r>
  <r>
    <x v="0"/>
    <n v="1185732"/>
    <x v="7"/>
    <x v="3"/>
    <x v="20"/>
    <s v="St. Louis"/>
    <x v="2"/>
    <n v="0.30000000000000004"/>
    <n v="4500"/>
    <n v="1350.0000000000002"/>
    <n v="472.50000000000006"/>
    <n v="0.35"/>
  </r>
  <r>
    <x v="0"/>
    <n v="1185732"/>
    <x v="7"/>
    <x v="3"/>
    <x v="20"/>
    <s v="St. Louis"/>
    <x v="3"/>
    <n v="0.20000000000000007"/>
    <n v="3750"/>
    <n v="750.00000000000023"/>
    <n v="300.00000000000011"/>
    <n v="0.4"/>
  </r>
  <r>
    <x v="0"/>
    <n v="1185732"/>
    <x v="7"/>
    <x v="3"/>
    <x v="20"/>
    <s v="St. Louis"/>
    <x v="4"/>
    <n v="0.30000000000000004"/>
    <n v="3500"/>
    <n v="1050.0000000000002"/>
    <n v="367.50000000000006"/>
    <n v="0.35"/>
  </r>
  <r>
    <x v="0"/>
    <n v="1185732"/>
    <x v="7"/>
    <x v="3"/>
    <x v="20"/>
    <s v="St. Louis"/>
    <x v="5"/>
    <n v="0.35000000000000003"/>
    <n v="5250"/>
    <n v="1837.5000000000002"/>
    <n v="918.75000000000011"/>
    <n v="0.5"/>
  </r>
  <r>
    <x v="0"/>
    <n v="1185732"/>
    <x v="122"/>
    <x v="3"/>
    <x v="20"/>
    <s v="St. Louis"/>
    <x v="0"/>
    <n v="0.30000000000000004"/>
    <n v="6500"/>
    <n v="1950.0000000000002"/>
    <n v="780.00000000000011"/>
    <n v="0.4"/>
  </r>
  <r>
    <x v="0"/>
    <n v="1185732"/>
    <x v="122"/>
    <x v="3"/>
    <x v="20"/>
    <s v="St. Louis"/>
    <x v="1"/>
    <n v="0.25000000000000011"/>
    <n v="4500"/>
    <n v="1125.0000000000005"/>
    <n v="393.75000000000011"/>
    <n v="0.35"/>
  </r>
  <r>
    <x v="0"/>
    <n v="1185732"/>
    <x v="122"/>
    <x v="3"/>
    <x v="20"/>
    <s v="St. Louis"/>
    <x v="2"/>
    <n v="0.10000000000000002"/>
    <n v="3500"/>
    <n v="350.00000000000006"/>
    <n v="122.50000000000001"/>
    <n v="0.35"/>
  </r>
  <r>
    <x v="0"/>
    <n v="1185732"/>
    <x v="122"/>
    <x v="3"/>
    <x v="20"/>
    <s v="St. Louis"/>
    <x v="3"/>
    <n v="0.10000000000000002"/>
    <n v="3250"/>
    <n v="325.00000000000006"/>
    <n v="130.00000000000003"/>
    <n v="0.4"/>
  </r>
  <r>
    <x v="0"/>
    <n v="1185732"/>
    <x v="122"/>
    <x v="3"/>
    <x v="20"/>
    <s v="St. Louis"/>
    <x v="4"/>
    <n v="0.2"/>
    <n v="3250"/>
    <n v="650"/>
    <n v="227.49999999999997"/>
    <n v="0.35"/>
  </r>
  <r>
    <x v="0"/>
    <n v="1185732"/>
    <x v="122"/>
    <x v="3"/>
    <x v="20"/>
    <s v="St. Louis"/>
    <x v="5"/>
    <n v="0.25000000000000006"/>
    <n v="4000"/>
    <n v="1000.0000000000002"/>
    <n v="500.00000000000011"/>
    <n v="0.5"/>
  </r>
  <r>
    <x v="0"/>
    <n v="1185732"/>
    <x v="123"/>
    <x v="3"/>
    <x v="20"/>
    <s v="St. Louis"/>
    <x v="0"/>
    <n v="0.3"/>
    <n v="5750"/>
    <n v="1725"/>
    <n v="690"/>
    <n v="0.4"/>
  </r>
  <r>
    <x v="0"/>
    <n v="1185732"/>
    <x v="123"/>
    <x v="3"/>
    <x v="20"/>
    <s v="St. Louis"/>
    <x v="1"/>
    <n v="0.2"/>
    <n v="4000"/>
    <n v="800"/>
    <n v="280"/>
    <n v="0.35"/>
  </r>
  <r>
    <x v="0"/>
    <n v="1185732"/>
    <x v="123"/>
    <x v="3"/>
    <x v="20"/>
    <s v="St. Louis"/>
    <x v="2"/>
    <n v="0.2"/>
    <n v="3000"/>
    <n v="600"/>
    <n v="210"/>
    <n v="0.35"/>
  </r>
  <r>
    <x v="0"/>
    <n v="1185732"/>
    <x v="123"/>
    <x v="3"/>
    <x v="20"/>
    <s v="St. Louis"/>
    <x v="3"/>
    <n v="0.2"/>
    <n v="2750"/>
    <n v="550"/>
    <n v="220"/>
    <n v="0.4"/>
  </r>
  <r>
    <x v="0"/>
    <n v="1185732"/>
    <x v="123"/>
    <x v="3"/>
    <x v="20"/>
    <s v="St. Louis"/>
    <x v="4"/>
    <n v="0.3"/>
    <n v="2750"/>
    <n v="825"/>
    <n v="288.75"/>
    <n v="0.35"/>
  </r>
  <r>
    <x v="0"/>
    <n v="1185732"/>
    <x v="123"/>
    <x v="3"/>
    <x v="20"/>
    <s v="St. Louis"/>
    <x v="5"/>
    <n v="0.34999999999999992"/>
    <n v="4000"/>
    <n v="1399.9999999999998"/>
    <n v="699.99999999999989"/>
    <n v="0.5"/>
  </r>
  <r>
    <x v="0"/>
    <n v="1185732"/>
    <x v="10"/>
    <x v="3"/>
    <x v="20"/>
    <s v="St. Louis"/>
    <x v="0"/>
    <n v="0.30000000000000004"/>
    <n v="5500"/>
    <n v="1650.0000000000002"/>
    <n v="660.00000000000011"/>
    <n v="0.4"/>
  </r>
  <r>
    <x v="0"/>
    <n v="1185732"/>
    <x v="10"/>
    <x v="3"/>
    <x v="20"/>
    <s v="St. Louis"/>
    <x v="1"/>
    <n v="0.20000000000000007"/>
    <n v="4000"/>
    <n v="800.00000000000023"/>
    <n v="280.00000000000006"/>
    <n v="0.35"/>
  </r>
  <r>
    <x v="0"/>
    <n v="1185732"/>
    <x v="10"/>
    <x v="3"/>
    <x v="20"/>
    <s v="St. Louis"/>
    <x v="2"/>
    <n v="0.20000000000000007"/>
    <n v="3450"/>
    <n v="690.00000000000023"/>
    <n v="241.50000000000006"/>
    <n v="0.35"/>
  </r>
  <r>
    <x v="0"/>
    <n v="1185732"/>
    <x v="10"/>
    <x v="3"/>
    <x v="20"/>
    <s v="St. Louis"/>
    <x v="3"/>
    <n v="0.20000000000000007"/>
    <n v="3750"/>
    <n v="750.00000000000023"/>
    <n v="300.00000000000011"/>
    <n v="0.4"/>
  </r>
  <r>
    <x v="0"/>
    <n v="1185732"/>
    <x v="10"/>
    <x v="3"/>
    <x v="20"/>
    <s v="St. Louis"/>
    <x v="4"/>
    <n v="0.39999999999999997"/>
    <n v="3500"/>
    <n v="1399.9999999999998"/>
    <n v="489.99999999999989"/>
    <n v="0.35"/>
  </r>
  <r>
    <x v="0"/>
    <n v="1185732"/>
    <x v="10"/>
    <x v="3"/>
    <x v="20"/>
    <s v="St. Louis"/>
    <x v="5"/>
    <n v="0.44999999999999984"/>
    <n v="4500"/>
    <n v="2024.9999999999993"/>
    <n v="1012.4999999999997"/>
    <n v="0.5"/>
  </r>
  <r>
    <x v="0"/>
    <n v="1185732"/>
    <x v="11"/>
    <x v="3"/>
    <x v="20"/>
    <s v="St. Louis"/>
    <x v="0"/>
    <n v="0.39999999999999997"/>
    <n v="7000"/>
    <n v="2799.9999999999995"/>
    <n v="1119.9999999999998"/>
    <n v="0.4"/>
  </r>
  <r>
    <x v="0"/>
    <n v="1185732"/>
    <x v="11"/>
    <x v="3"/>
    <x v="20"/>
    <s v="St. Louis"/>
    <x v="1"/>
    <n v="0.30000000000000004"/>
    <n v="5000"/>
    <n v="1500.0000000000002"/>
    <n v="525"/>
    <n v="0.35"/>
  </r>
  <r>
    <x v="0"/>
    <n v="1185732"/>
    <x v="11"/>
    <x v="3"/>
    <x v="20"/>
    <s v="St. Louis"/>
    <x v="2"/>
    <n v="0.30000000000000004"/>
    <n v="4500"/>
    <n v="1350.0000000000002"/>
    <n v="472.50000000000006"/>
    <n v="0.35"/>
  </r>
  <r>
    <x v="0"/>
    <n v="1185732"/>
    <x v="11"/>
    <x v="3"/>
    <x v="20"/>
    <s v="St. Louis"/>
    <x v="3"/>
    <n v="0.30000000000000004"/>
    <n v="4000"/>
    <n v="1200.0000000000002"/>
    <n v="480.00000000000011"/>
    <n v="0.4"/>
  </r>
  <r>
    <x v="0"/>
    <n v="1185732"/>
    <x v="11"/>
    <x v="3"/>
    <x v="20"/>
    <s v="St. Louis"/>
    <x v="4"/>
    <n v="0.39999999999999997"/>
    <n v="4000"/>
    <n v="1599.9999999999998"/>
    <n v="559.99999999999989"/>
    <n v="0.35"/>
  </r>
  <r>
    <x v="0"/>
    <n v="1185732"/>
    <x v="11"/>
    <x v="3"/>
    <x v="20"/>
    <s v="St. Louis"/>
    <x v="5"/>
    <n v="0.44999999999999984"/>
    <n v="5000"/>
    <n v="2249.9999999999991"/>
    <n v="1124.9999999999995"/>
    <n v="0.5"/>
  </r>
  <r>
    <x v="2"/>
    <n v="1128299"/>
    <x v="145"/>
    <x v="2"/>
    <x v="21"/>
    <s v="Salt Lake City"/>
    <x v="0"/>
    <n v="0.30000000000000004"/>
    <n v="3500"/>
    <n v="1050.0000000000002"/>
    <n v="367.50000000000006"/>
    <n v="0.35"/>
  </r>
  <r>
    <x v="2"/>
    <n v="1128299"/>
    <x v="145"/>
    <x v="2"/>
    <x v="21"/>
    <s v="Salt Lake City"/>
    <x v="1"/>
    <n v="0.4"/>
    <n v="3500"/>
    <n v="1400"/>
    <n v="489.99999999999994"/>
    <n v="0.35"/>
  </r>
  <r>
    <x v="2"/>
    <n v="1128299"/>
    <x v="145"/>
    <x v="2"/>
    <x v="21"/>
    <s v="Salt Lake City"/>
    <x v="2"/>
    <n v="0.4"/>
    <n v="3500"/>
    <n v="1400"/>
    <n v="489.99999999999994"/>
    <n v="0.35"/>
  </r>
  <r>
    <x v="2"/>
    <n v="1128299"/>
    <x v="145"/>
    <x v="2"/>
    <x v="21"/>
    <s v="Salt Lake City"/>
    <x v="3"/>
    <n v="0.4"/>
    <n v="2000"/>
    <n v="800"/>
    <n v="280"/>
    <n v="0.35"/>
  </r>
  <r>
    <x v="2"/>
    <n v="1128299"/>
    <x v="145"/>
    <x v="2"/>
    <x v="21"/>
    <s v="Salt Lake City"/>
    <x v="4"/>
    <n v="0.45000000000000007"/>
    <n v="1500"/>
    <n v="675.00000000000011"/>
    <n v="270.00000000000006"/>
    <n v="0.4"/>
  </r>
  <r>
    <x v="2"/>
    <n v="1128299"/>
    <x v="145"/>
    <x v="2"/>
    <x v="21"/>
    <s v="Salt Lake City"/>
    <x v="5"/>
    <n v="0.4"/>
    <n v="4000"/>
    <n v="1600"/>
    <n v="480"/>
    <n v="0.3"/>
  </r>
  <r>
    <x v="2"/>
    <n v="1128299"/>
    <x v="146"/>
    <x v="2"/>
    <x v="21"/>
    <s v="Salt Lake City"/>
    <x v="0"/>
    <n v="0.30000000000000004"/>
    <n v="4500"/>
    <n v="1350.0000000000002"/>
    <n v="472.50000000000006"/>
    <n v="0.35"/>
  </r>
  <r>
    <x v="2"/>
    <n v="1128299"/>
    <x v="146"/>
    <x v="2"/>
    <x v="21"/>
    <s v="Salt Lake City"/>
    <x v="1"/>
    <n v="0.4"/>
    <n v="3500"/>
    <n v="1400"/>
    <n v="489.99999999999994"/>
    <n v="0.35"/>
  </r>
  <r>
    <x v="2"/>
    <n v="1128299"/>
    <x v="146"/>
    <x v="2"/>
    <x v="21"/>
    <s v="Salt Lake City"/>
    <x v="2"/>
    <n v="0.4"/>
    <n v="3500"/>
    <n v="1400"/>
    <n v="489.99999999999994"/>
    <n v="0.35"/>
  </r>
  <r>
    <x v="2"/>
    <n v="1128299"/>
    <x v="146"/>
    <x v="2"/>
    <x v="21"/>
    <s v="Salt Lake City"/>
    <x v="3"/>
    <n v="0.4"/>
    <n v="2000"/>
    <n v="800"/>
    <n v="280"/>
    <n v="0.35"/>
  </r>
  <r>
    <x v="2"/>
    <n v="1128299"/>
    <x v="146"/>
    <x v="2"/>
    <x v="21"/>
    <s v="Salt Lake City"/>
    <x v="4"/>
    <n v="0.45000000000000007"/>
    <n v="1250"/>
    <n v="562.50000000000011"/>
    <n v="225.00000000000006"/>
    <n v="0.4"/>
  </r>
  <r>
    <x v="2"/>
    <n v="1128299"/>
    <x v="146"/>
    <x v="2"/>
    <x v="21"/>
    <s v="Salt Lake City"/>
    <x v="5"/>
    <n v="0.4"/>
    <n v="3250"/>
    <n v="1300"/>
    <n v="390"/>
    <n v="0.3"/>
  </r>
  <r>
    <x v="2"/>
    <n v="1128299"/>
    <x v="147"/>
    <x v="2"/>
    <x v="21"/>
    <s v="Salt Lake City"/>
    <x v="0"/>
    <n v="0.4"/>
    <n v="4750"/>
    <n v="1900"/>
    <n v="665"/>
    <n v="0.35"/>
  </r>
  <r>
    <x v="2"/>
    <n v="1128299"/>
    <x v="147"/>
    <x v="2"/>
    <x v="21"/>
    <s v="Salt Lake City"/>
    <x v="1"/>
    <n v="0.5"/>
    <n v="3250"/>
    <n v="1625"/>
    <n v="568.75"/>
    <n v="0.35"/>
  </r>
  <r>
    <x v="2"/>
    <n v="1128299"/>
    <x v="147"/>
    <x v="2"/>
    <x v="21"/>
    <s v="Salt Lake City"/>
    <x v="2"/>
    <n v="0.54999999999999993"/>
    <n v="3500"/>
    <n v="1924.9999999999998"/>
    <n v="673.74999999999989"/>
    <n v="0.35"/>
  </r>
  <r>
    <x v="2"/>
    <n v="1128299"/>
    <x v="147"/>
    <x v="2"/>
    <x v="21"/>
    <s v="Salt Lake City"/>
    <x v="3"/>
    <n v="0.5"/>
    <n v="2500"/>
    <n v="1250"/>
    <n v="437.5"/>
    <n v="0.35"/>
  </r>
  <r>
    <x v="2"/>
    <n v="1128299"/>
    <x v="147"/>
    <x v="2"/>
    <x v="21"/>
    <s v="Salt Lake City"/>
    <x v="4"/>
    <n v="0.55000000000000004"/>
    <n v="1000"/>
    <n v="550"/>
    <n v="220"/>
    <n v="0.4"/>
  </r>
  <r>
    <x v="2"/>
    <n v="1128299"/>
    <x v="147"/>
    <x v="2"/>
    <x v="21"/>
    <s v="Salt Lake City"/>
    <x v="5"/>
    <n v="0.5"/>
    <n v="3000"/>
    <n v="1500"/>
    <n v="450"/>
    <n v="0.3"/>
  </r>
  <r>
    <x v="2"/>
    <n v="1128299"/>
    <x v="148"/>
    <x v="2"/>
    <x v="21"/>
    <s v="Salt Lake City"/>
    <x v="0"/>
    <n v="0.55000000000000004"/>
    <n v="4750"/>
    <n v="2612.5"/>
    <n v="914.37499999999989"/>
    <n v="0.35"/>
  </r>
  <r>
    <x v="2"/>
    <n v="1128299"/>
    <x v="148"/>
    <x v="2"/>
    <x v="21"/>
    <s v="Salt Lake City"/>
    <x v="1"/>
    <n v="0.60000000000000009"/>
    <n v="2750"/>
    <n v="1650.0000000000002"/>
    <n v="577.5"/>
    <n v="0.35"/>
  </r>
  <r>
    <x v="2"/>
    <n v="1128299"/>
    <x v="148"/>
    <x v="2"/>
    <x v="21"/>
    <s v="Salt Lake City"/>
    <x v="2"/>
    <n v="0.60000000000000009"/>
    <n v="3250"/>
    <n v="1950.0000000000002"/>
    <n v="682.5"/>
    <n v="0.35"/>
  </r>
  <r>
    <x v="2"/>
    <n v="1128299"/>
    <x v="148"/>
    <x v="2"/>
    <x v="21"/>
    <s v="Salt Lake City"/>
    <x v="3"/>
    <n v="0.45000000000000007"/>
    <n v="2250"/>
    <n v="1012.5000000000001"/>
    <n v="354.375"/>
    <n v="0.35"/>
  </r>
  <r>
    <x v="2"/>
    <n v="1128299"/>
    <x v="148"/>
    <x v="2"/>
    <x v="21"/>
    <s v="Salt Lake City"/>
    <x v="4"/>
    <n v="0.50000000000000011"/>
    <n v="1250"/>
    <n v="625.00000000000011"/>
    <n v="250.00000000000006"/>
    <n v="0.4"/>
  </r>
  <r>
    <x v="2"/>
    <n v="1128299"/>
    <x v="148"/>
    <x v="2"/>
    <x v="21"/>
    <s v="Salt Lake City"/>
    <x v="5"/>
    <n v="0.65000000000000013"/>
    <n v="3000"/>
    <n v="1950.0000000000005"/>
    <n v="585.00000000000011"/>
    <n v="0.3"/>
  </r>
  <r>
    <x v="2"/>
    <n v="1128299"/>
    <x v="149"/>
    <x v="2"/>
    <x v="21"/>
    <s v="Salt Lake City"/>
    <x v="0"/>
    <n v="0.5"/>
    <n v="5000"/>
    <n v="2500"/>
    <n v="875"/>
    <n v="0.35"/>
  </r>
  <r>
    <x v="2"/>
    <n v="1128299"/>
    <x v="149"/>
    <x v="2"/>
    <x v="21"/>
    <s v="Salt Lake City"/>
    <x v="1"/>
    <n v="0.55000000000000004"/>
    <n v="3500"/>
    <n v="1925.0000000000002"/>
    <n v="673.75"/>
    <n v="0.35"/>
  </r>
  <r>
    <x v="2"/>
    <n v="1128299"/>
    <x v="149"/>
    <x v="2"/>
    <x v="21"/>
    <s v="Salt Lake City"/>
    <x v="2"/>
    <n v="0.55000000000000004"/>
    <n v="3500"/>
    <n v="1925.0000000000002"/>
    <n v="673.75"/>
    <n v="0.35"/>
  </r>
  <r>
    <x v="2"/>
    <n v="1128299"/>
    <x v="149"/>
    <x v="2"/>
    <x v="21"/>
    <s v="Salt Lake City"/>
    <x v="3"/>
    <n v="0.5"/>
    <n v="2750"/>
    <n v="1375"/>
    <n v="481.24999999999994"/>
    <n v="0.35"/>
  </r>
  <r>
    <x v="2"/>
    <n v="1128299"/>
    <x v="149"/>
    <x v="2"/>
    <x v="21"/>
    <s v="Salt Lake City"/>
    <x v="4"/>
    <n v="0.44999999999999996"/>
    <n v="1750"/>
    <n v="787.49999999999989"/>
    <n v="315"/>
    <n v="0.4"/>
  </r>
  <r>
    <x v="2"/>
    <n v="1128299"/>
    <x v="149"/>
    <x v="2"/>
    <x v="21"/>
    <s v="Salt Lake City"/>
    <x v="5"/>
    <n v="0.6"/>
    <n v="5250"/>
    <n v="3150"/>
    <n v="945"/>
    <n v="0.3"/>
  </r>
  <r>
    <x v="2"/>
    <n v="1128299"/>
    <x v="150"/>
    <x v="2"/>
    <x v="21"/>
    <s v="Salt Lake City"/>
    <x v="0"/>
    <n v="0.54999999999999993"/>
    <n v="7750"/>
    <n v="4262.4999999999991"/>
    <n v="1491.8749999999995"/>
    <n v="0.35"/>
  </r>
  <r>
    <x v="2"/>
    <n v="1128299"/>
    <x v="150"/>
    <x v="2"/>
    <x v="21"/>
    <s v="Salt Lake City"/>
    <x v="1"/>
    <n v="0.64999999999999991"/>
    <n v="6500"/>
    <n v="4224.9999999999991"/>
    <n v="1478.7499999999995"/>
    <n v="0.35"/>
  </r>
  <r>
    <x v="2"/>
    <n v="1128299"/>
    <x v="150"/>
    <x v="2"/>
    <x v="21"/>
    <s v="Salt Lake City"/>
    <x v="2"/>
    <n v="0.79999999999999993"/>
    <n v="6500"/>
    <n v="5200"/>
    <n v="1819.9999999999998"/>
    <n v="0.35"/>
  </r>
  <r>
    <x v="2"/>
    <n v="1128299"/>
    <x v="150"/>
    <x v="2"/>
    <x v="21"/>
    <s v="Salt Lake City"/>
    <x v="3"/>
    <n v="0.79999999999999993"/>
    <n v="5250"/>
    <n v="4200"/>
    <n v="1470"/>
    <n v="0.35"/>
  </r>
  <r>
    <x v="2"/>
    <n v="1128299"/>
    <x v="150"/>
    <x v="2"/>
    <x v="21"/>
    <s v="Salt Lake City"/>
    <x v="4"/>
    <n v="0.9"/>
    <n v="4000"/>
    <n v="3600"/>
    <n v="1440"/>
    <n v="0.4"/>
  </r>
  <r>
    <x v="2"/>
    <n v="1128299"/>
    <x v="150"/>
    <x v="2"/>
    <x v="21"/>
    <s v="Salt Lake City"/>
    <x v="5"/>
    <n v="1.05"/>
    <n v="7000"/>
    <n v="7350"/>
    <n v="2205"/>
    <n v="0.3"/>
  </r>
  <r>
    <x v="2"/>
    <n v="1128299"/>
    <x v="151"/>
    <x v="2"/>
    <x v="21"/>
    <s v="Salt Lake City"/>
    <x v="0"/>
    <n v="0.85"/>
    <n v="8500"/>
    <n v="7225"/>
    <n v="2528.75"/>
    <n v="0.35"/>
  </r>
  <r>
    <x v="2"/>
    <n v="1128299"/>
    <x v="151"/>
    <x v="2"/>
    <x v="21"/>
    <s v="Salt Lake City"/>
    <x v="1"/>
    <n v="0.9"/>
    <n v="7000"/>
    <n v="6300"/>
    <n v="2205"/>
    <n v="0.35"/>
  </r>
  <r>
    <x v="2"/>
    <n v="1128299"/>
    <x v="151"/>
    <x v="2"/>
    <x v="21"/>
    <s v="Salt Lake City"/>
    <x v="2"/>
    <n v="0.9"/>
    <n v="6500"/>
    <n v="5850"/>
    <n v="2047.4999999999998"/>
    <n v="0.35"/>
  </r>
  <r>
    <x v="2"/>
    <n v="1128299"/>
    <x v="151"/>
    <x v="2"/>
    <x v="21"/>
    <s v="Salt Lake City"/>
    <x v="3"/>
    <n v="0.85"/>
    <n v="5500"/>
    <n v="4675"/>
    <n v="1636.25"/>
    <n v="0.35"/>
  </r>
  <r>
    <x v="2"/>
    <n v="1128299"/>
    <x v="151"/>
    <x v="2"/>
    <x v="21"/>
    <s v="Salt Lake City"/>
    <x v="4"/>
    <n v="0.9"/>
    <n v="6000"/>
    <n v="5400"/>
    <n v="2160"/>
    <n v="0.4"/>
  </r>
  <r>
    <x v="2"/>
    <n v="1128299"/>
    <x v="151"/>
    <x v="2"/>
    <x v="21"/>
    <s v="Salt Lake City"/>
    <x v="5"/>
    <n v="1.05"/>
    <n v="6000"/>
    <n v="6300"/>
    <n v="1890"/>
    <n v="0.3"/>
  </r>
  <r>
    <x v="2"/>
    <n v="1128299"/>
    <x v="152"/>
    <x v="2"/>
    <x v="21"/>
    <s v="Salt Lake City"/>
    <x v="0"/>
    <n v="0.9"/>
    <n v="8000"/>
    <n v="7200"/>
    <n v="2520"/>
    <n v="0.35"/>
  </r>
  <r>
    <x v="2"/>
    <n v="1128299"/>
    <x v="152"/>
    <x v="2"/>
    <x v="21"/>
    <s v="Salt Lake City"/>
    <x v="1"/>
    <n v="0.8"/>
    <n v="7750"/>
    <n v="6200"/>
    <n v="2170"/>
    <n v="0.35"/>
  </r>
  <r>
    <x v="2"/>
    <n v="1128299"/>
    <x v="152"/>
    <x v="2"/>
    <x v="21"/>
    <s v="Salt Lake City"/>
    <x v="2"/>
    <n v="0.70000000000000007"/>
    <n v="6500"/>
    <n v="4550"/>
    <n v="1592.5"/>
    <n v="0.35"/>
  </r>
  <r>
    <x v="2"/>
    <n v="1128299"/>
    <x v="152"/>
    <x v="2"/>
    <x v="21"/>
    <s v="Salt Lake City"/>
    <x v="3"/>
    <n v="0.70000000000000007"/>
    <n v="4250"/>
    <n v="2975.0000000000005"/>
    <n v="1041.25"/>
    <n v="0.35"/>
  </r>
  <r>
    <x v="2"/>
    <n v="1128299"/>
    <x v="152"/>
    <x v="2"/>
    <x v="21"/>
    <s v="Salt Lake City"/>
    <x v="4"/>
    <n v="0.7"/>
    <n v="4250"/>
    <n v="2975"/>
    <n v="1190"/>
    <n v="0.4"/>
  </r>
  <r>
    <x v="2"/>
    <n v="1128299"/>
    <x v="152"/>
    <x v="2"/>
    <x v="21"/>
    <s v="Salt Lake City"/>
    <x v="5"/>
    <n v="0.75"/>
    <n v="2500"/>
    <n v="1875"/>
    <n v="562.5"/>
    <n v="0.3"/>
  </r>
  <r>
    <x v="2"/>
    <n v="1128299"/>
    <x v="153"/>
    <x v="2"/>
    <x v="21"/>
    <s v="Salt Lake City"/>
    <x v="0"/>
    <n v="0.50000000000000011"/>
    <n v="4500"/>
    <n v="2250.0000000000005"/>
    <n v="787.50000000000011"/>
    <n v="0.35"/>
  </r>
  <r>
    <x v="2"/>
    <n v="1128299"/>
    <x v="153"/>
    <x v="2"/>
    <x v="21"/>
    <s v="Salt Lake City"/>
    <x v="1"/>
    <n v="0.55000000000000016"/>
    <n v="4500"/>
    <n v="2475.0000000000009"/>
    <n v="866.25000000000023"/>
    <n v="0.35"/>
  </r>
  <r>
    <x v="2"/>
    <n v="1128299"/>
    <x v="153"/>
    <x v="2"/>
    <x v="21"/>
    <s v="Salt Lake City"/>
    <x v="2"/>
    <n v="0.50000000000000011"/>
    <n v="2500"/>
    <n v="1250.0000000000002"/>
    <n v="437.50000000000006"/>
    <n v="0.35"/>
  </r>
  <r>
    <x v="2"/>
    <n v="1128299"/>
    <x v="153"/>
    <x v="2"/>
    <x v="21"/>
    <s v="Salt Lake City"/>
    <x v="3"/>
    <n v="0.50000000000000011"/>
    <n v="2000"/>
    <n v="1000.0000000000002"/>
    <n v="350.00000000000006"/>
    <n v="0.35"/>
  </r>
  <r>
    <x v="2"/>
    <n v="1128299"/>
    <x v="153"/>
    <x v="2"/>
    <x v="21"/>
    <s v="Salt Lake City"/>
    <x v="4"/>
    <n v="0.60000000000000009"/>
    <n v="2250"/>
    <n v="1350.0000000000002"/>
    <n v="540.00000000000011"/>
    <n v="0.4"/>
  </r>
  <r>
    <x v="2"/>
    <n v="1128299"/>
    <x v="153"/>
    <x v="2"/>
    <x v="21"/>
    <s v="Salt Lake City"/>
    <x v="5"/>
    <n v="0.44999999999999996"/>
    <n v="2500"/>
    <n v="1125"/>
    <n v="337.5"/>
    <n v="0.3"/>
  </r>
  <r>
    <x v="2"/>
    <n v="1128299"/>
    <x v="154"/>
    <x v="2"/>
    <x v="21"/>
    <s v="Salt Lake City"/>
    <x v="0"/>
    <n v="0.4"/>
    <n v="3500"/>
    <n v="1400"/>
    <n v="489.99999999999994"/>
    <n v="0.35"/>
  </r>
  <r>
    <x v="2"/>
    <n v="1128299"/>
    <x v="154"/>
    <x v="2"/>
    <x v="21"/>
    <s v="Salt Lake City"/>
    <x v="1"/>
    <n v="0.55000000000000016"/>
    <n v="5250"/>
    <n v="2887.5000000000009"/>
    <n v="1010.6250000000002"/>
    <n v="0.35"/>
  </r>
  <r>
    <x v="2"/>
    <n v="1128299"/>
    <x v="154"/>
    <x v="2"/>
    <x v="21"/>
    <s v="Salt Lake City"/>
    <x v="2"/>
    <n v="0.50000000000000011"/>
    <n v="3500"/>
    <n v="1750.0000000000005"/>
    <n v="612.50000000000011"/>
    <n v="0.35"/>
  </r>
  <r>
    <x v="2"/>
    <n v="1128299"/>
    <x v="154"/>
    <x v="2"/>
    <x v="21"/>
    <s v="Salt Lake City"/>
    <x v="3"/>
    <n v="0.45000000000000007"/>
    <n v="3250"/>
    <n v="1462.5000000000002"/>
    <n v="511.87500000000006"/>
    <n v="0.35"/>
  </r>
  <r>
    <x v="2"/>
    <n v="1128299"/>
    <x v="154"/>
    <x v="2"/>
    <x v="21"/>
    <s v="Salt Lake City"/>
    <x v="4"/>
    <n v="0.55000000000000004"/>
    <n v="3000"/>
    <n v="1650.0000000000002"/>
    <n v="660.00000000000011"/>
    <n v="0.4"/>
  </r>
  <r>
    <x v="2"/>
    <n v="1128299"/>
    <x v="154"/>
    <x v="2"/>
    <x v="21"/>
    <s v="Salt Lake City"/>
    <x v="5"/>
    <n v="0.60000000000000009"/>
    <n v="3500"/>
    <n v="2100.0000000000005"/>
    <n v="630.00000000000011"/>
    <n v="0.3"/>
  </r>
  <r>
    <x v="2"/>
    <n v="1128299"/>
    <x v="155"/>
    <x v="2"/>
    <x v="21"/>
    <s v="Salt Lake City"/>
    <x v="0"/>
    <n v="0.45000000000000007"/>
    <n v="5750"/>
    <n v="2587.5000000000005"/>
    <n v="905.62500000000011"/>
    <n v="0.35"/>
  </r>
  <r>
    <x v="2"/>
    <n v="1128299"/>
    <x v="155"/>
    <x v="2"/>
    <x v="21"/>
    <s v="Salt Lake City"/>
    <x v="1"/>
    <n v="0.50000000000000011"/>
    <n v="6500"/>
    <n v="3250.0000000000009"/>
    <n v="1137.5000000000002"/>
    <n v="0.35"/>
  </r>
  <r>
    <x v="2"/>
    <n v="1128299"/>
    <x v="155"/>
    <x v="2"/>
    <x v="21"/>
    <s v="Salt Lake City"/>
    <x v="2"/>
    <n v="0.45000000000000007"/>
    <n v="4750"/>
    <n v="2137.5000000000005"/>
    <n v="748.12500000000011"/>
    <n v="0.35"/>
  </r>
  <r>
    <x v="2"/>
    <n v="1128299"/>
    <x v="155"/>
    <x v="2"/>
    <x v="21"/>
    <s v="Salt Lake City"/>
    <x v="3"/>
    <n v="0.55000000000000016"/>
    <n v="4500"/>
    <n v="2475.0000000000009"/>
    <n v="866.25000000000023"/>
    <n v="0.35"/>
  </r>
  <r>
    <x v="2"/>
    <n v="1128299"/>
    <x v="155"/>
    <x v="2"/>
    <x v="21"/>
    <s v="Salt Lake City"/>
    <x v="4"/>
    <n v="0.75000000000000011"/>
    <n v="4250"/>
    <n v="3187.5000000000005"/>
    <n v="1275.0000000000002"/>
    <n v="0.4"/>
  </r>
  <r>
    <x v="2"/>
    <n v="1128299"/>
    <x v="155"/>
    <x v="2"/>
    <x v="21"/>
    <s v="Salt Lake City"/>
    <x v="5"/>
    <n v="0.80000000000000016"/>
    <n v="5500"/>
    <n v="4400.0000000000009"/>
    <n v="1320.0000000000002"/>
    <n v="0.3"/>
  </r>
  <r>
    <x v="2"/>
    <n v="1128299"/>
    <x v="156"/>
    <x v="2"/>
    <x v="21"/>
    <s v="Salt Lake City"/>
    <x v="0"/>
    <n v="0.65000000000000013"/>
    <n v="7500"/>
    <n v="4875.0000000000009"/>
    <n v="1706.2500000000002"/>
    <n v="0.35"/>
  </r>
  <r>
    <x v="2"/>
    <n v="1128299"/>
    <x v="156"/>
    <x v="2"/>
    <x v="21"/>
    <s v="Salt Lake City"/>
    <x v="1"/>
    <n v="0.75000000000000022"/>
    <n v="7500"/>
    <n v="5625.0000000000018"/>
    <n v="1968.7500000000005"/>
    <n v="0.35"/>
  </r>
  <r>
    <x v="2"/>
    <n v="1128299"/>
    <x v="156"/>
    <x v="2"/>
    <x v="21"/>
    <s v="Salt Lake City"/>
    <x v="2"/>
    <n v="0.70000000000000018"/>
    <n v="5500"/>
    <n v="3850.0000000000009"/>
    <n v="1347.5000000000002"/>
    <n v="0.35"/>
  </r>
  <r>
    <x v="2"/>
    <n v="1128299"/>
    <x v="156"/>
    <x v="2"/>
    <x v="21"/>
    <s v="Salt Lake City"/>
    <x v="3"/>
    <n v="0.70000000000000018"/>
    <n v="5500"/>
    <n v="3850.0000000000009"/>
    <n v="1347.5000000000002"/>
    <n v="0.35"/>
  </r>
  <r>
    <x v="2"/>
    <n v="1128299"/>
    <x v="156"/>
    <x v="2"/>
    <x v="21"/>
    <s v="Salt Lake City"/>
    <x v="4"/>
    <n v="0.80000000000000016"/>
    <n v="4750"/>
    <n v="3800.0000000000009"/>
    <n v="1520.0000000000005"/>
    <n v="0.4"/>
  </r>
  <r>
    <x v="2"/>
    <n v="1128299"/>
    <x v="156"/>
    <x v="2"/>
    <x v="21"/>
    <s v="Salt Lake City"/>
    <x v="5"/>
    <n v="0.8500000000000002"/>
    <n v="5750"/>
    <n v="4887.5000000000009"/>
    <n v="1466.2500000000002"/>
    <n v="0.3"/>
  </r>
  <r>
    <x v="2"/>
    <n v="1128299"/>
    <x v="102"/>
    <x v="2"/>
    <x v="22"/>
    <s v="Portland"/>
    <x v="0"/>
    <n v="0.35000000000000003"/>
    <n v="4000"/>
    <n v="1400.0000000000002"/>
    <n v="560"/>
    <n v="0.39999999999999997"/>
  </r>
  <r>
    <x v="2"/>
    <n v="1128299"/>
    <x v="102"/>
    <x v="2"/>
    <x v="22"/>
    <s v="Portland"/>
    <x v="1"/>
    <n v="0.45"/>
    <n v="4000"/>
    <n v="1800"/>
    <n v="719.99999999999989"/>
    <n v="0.39999999999999997"/>
  </r>
  <r>
    <x v="2"/>
    <n v="1128299"/>
    <x v="102"/>
    <x v="2"/>
    <x v="22"/>
    <s v="Portland"/>
    <x v="2"/>
    <n v="0.45"/>
    <n v="4000"/>
    <n v="1800"/>
    <n v="719.99999999999989"/>
    <n v="0.39999999999999997"/>
  </r>
  <r>
    <x v="2"/>
    <n v="1128299"/>
    <x v="102"/>
    <x v="2"/>
    <x v="22"/>
    <s v="Portland"/>
    <x v="3"/>
    <n v="0.45"/>
    <n v="2500"/>
    <n v="1125"/>
    <n v="449.99999999999994"/>
    <n v="0.39999999999999997"/>
  </r>
  <r>
    <x v="2"/>
    <n v="1128299"/>
    <x v="102"/>
    <x v="2"/>
    <x v="22"/>
    <s v="Portland"/>
    <x v="4"/>
    <n v="0.50000000000000011"/>
    <n v="2000"/>
    <n v="1000.0000000000002"/>
    <n v="450.00000000000011"/>
    <n v="0.45"/>
  </r>
  <r>
    <x v="2"/>
    <n v="1128299"/>
    <x v="102"/>
    <x v="2"/>
    <x v="22"/>
    <s v="Portland"/>
    <x v="5"/>
    <n v="0.45"/>
    <n v="4500"/>
    <n v="2025"/>
    <n v="708.75"/>
    <n v="0.35"/>
  </r>
  <r>
    <x v="2"/>
    <n v="1128299"/>
    <x v="103"/>
    <x v="2"/>
    <x v="22"/>
    <s v="Portland"/>
    <x v="0"/>
    <n v="0.35000000000000003"/>
    <n v="5000"/>
    <n v="1750.0000000000002"/>
    <n v="700"/>
    <n v="0.39999999999999997"/>
  </r>
  <r>
    <x v="2"/>
    <n v="1128299"/>
    <x v="103"/>
    <x v="2"/>
    <x v="22"/>
    <s v="Portland"/>
    <x v="1"/>
    <n v="0.45"/>
    <n v="4000"/>
    <n v="1800"/>
    <n v="719.99999999999989"/>
    <n v="0.39999999999999997"/>
  </r>
  <r>
    <x v="2"/>
    <n v="1128299"/>
    <x v="103"/>
    <x v="2"/>
    <x v="22"/>
    <s v="Portland"/>
    <x v="2"/>
    <n v="0.45"/>
    <n v="4000"/>
    <n v="1800"/>
    <n v="719.99999999999989"/>
    <n v="0.39999999999999997"/>
  </r>
  <r>
    <x v="2"/>
    <n v="1128299"/>
    <x v="103"/>
    <x v="2"/>
    <x v="22"/>
    <s v="Portland"/>
    <x v="3"/>
    <n v="0.45"/>
    <n v="2500"/>
    <n v="1125"/>
    <n v="449.99999999999994"/>
    <n v="0.39999999999999997"/>
  </r>
  <r>
    <x v="2"/>
    <n v="1128299"/>
    <x v="103"/>
    <x v="2"/>
    <x v="22"/>
    <s v="Portland"/>
    <x v="4"/>
    <n v="0.50000000000000011"/>
    <n v="1750"/>
    <n v="875.00000000000023"/>
    <n v="393.75000000000011"/>
    <n v="0.45"/>
  </r>
  <r>
    <x v="2"/>
    <n v="1128299"/>
    <x v="103"/>
    <x v="2"/>
    <x v="22"/>
    <s v="Portland"/>
    <x v="5"/>
    <n v="0.45"/>
    <n v="3750"/>
    <n v="1687.5"/>
    <n v="590.625"/>
    <n v="0.35"/>
  </r>
  <r>
    <x v="2"/>
    <n v="1128299"/>
    <x v="104"/>
    <x v="2"/>
    <x v="22"/>
    <s v="Portland"/>
    <x v="0"/>
    <n v="0.45"/>
    <n v="5250"/>
    <n v="2362.5"/>
    <n v="944.99999999999989"/>
    <n v="0.39999999999999997"/>
  </r>
  <r>
    <x v="2"/>
    <n v="1128299"/>
    <x v="104"/>
    <x v="2"/>
    <x v="22"/>
    <s v="Portland"/>
    <x v="1"/>
    <n v="0.55000000000000004"/>
    <n v="3750"/>
    <n v="2062.5"/>
    <n v="824.99999999999989"/>
    <n v="0.39999999999999997"/>
  </r>
  <r>
    <x v="2"/>
    <n v="1128299"/>
    <x v="104"/>
    <x v="2"/>
    <x v="22"/>
    <s v="Portland"/>
    <x v="2"/>
    <n v="0.6"/>
    <n v="4000"/>
    <n v="2400"/>
    <n v="959.99999999999989"/>
    <n v="0.39999999999999997"/>
  </r>
  <r>
    <x v="2"/>
    <n v="1128299"/>
    <x v="104"/>
    <x v="2"/>
    <x v="22"/>
    <s v="Portland"/>
    <x v="3"/>
    <n v="0.55000000000000004"/>
    <n v="3000"/>
    <n v="1650.0000000000002"/>
    <n v="660"/>
    <n v="0.39999999999999997"/>
  </r>
  <r>
    <x v="2"/>
    <n v="1128299"/>
    <x v="104"/>
    <x v="2"/>
    <x v="22"/>
    <s v="Portland"/>
    <x v="4"/>
    <n v="0.60000000000000009"/>
    <n v="1500"/>
    <n v="900.00000000000011"/>
    <n v="405.00000000000006"/>
    <n v="0.45"/>
  </r>
  <r>
    <x v="2"/>
    <n v="1128299"/>
    <x v="104"/>
    <x v="2"/>
    <x v="22"/>
    <s v="Portland"/>
    <x v="5"/>
    <n v="0.45"/>
    <n v="3500"/>
    <n v="1575"/>
    <n v="551.25"/>
    <n v="0.35"/>
  </r>
  <r>
    <x v="2"/>
    <n v="1128299"/>
    <x v="105"/>
    <x v="2"/>
    <x v="22"/>
    <s v="Portland"/>
    <x v="0"/>
    <n v="0.5"/>
    <n v="5250"/>
    <n v="2625"/>
    <n v="1050"/>
    <n v="0.39999999999999997"/>
  </r>
  <r>
    <x v="2"/>
    <n v="1128299"/>
    <x v="105"/>
    <x v="2"/>
    <x v="22"/>
    <s v="Portland"/>
    <x v="1"/>
    <n v="0.55000000000000004"/>
    <n v="3250"/>
    <n v="1787.5000000000002"/>
    <n v="715"/>
    <n v="0.39999999999999997"/>
  </r>
  <r>
    <x v="2"/>
    <n v="1128299"/>
    <x v="105"/>
    <x v="2"/>
    <x v="22"/>
    <s v="Portland"/>
    <x v="2"/>
    <n v="0.55000000000000004"/>
    <n v="3750"/>
    <n v="2062.5"/>
    <n v="824.99999999999989"/>
    <n v="0.39999999999999997"/>
  </r>
  <r>
    <x v="2"/>
    <n v="1128299"/>
    <x v="105"/>
    <x v="2"/>
    <x v="22"/>
    <s v="Portland"/>
    <x v="3"/>
    <n v="0.40000000000000008"/>
    <n v="2750"/>
    <n v="1100.0000000000002"/>
    <n v="440.00000000000006"/>
    <n v="0.39999999999999997"/>
  </r>
  <r>
    <x v="2"/>
    <n v="1128299"/>
    <x v="105"/>
    <x v="2"/>
    <x v="22"/>
    <s v="Portland"/>
    <x v="4"/>
    <n v="0.45000000000000012"/>
    <n v="1750"/>
    <n v="787.50000000000023"/>
    <n v="354.37500000000011"/>
    <n v="0.45"/>
  </r>
  <r>
    <x v="2"/>
    <n v="1128299"/>
    <x v="105"/>
    <x v="2"/>
    <x v="22"/>
    <s v="Portland"/>
    <x v="5"/>
    <n v="0.60000000000000009"/>
    <n v="3500"/>
    <n v="2100.0000000000005"/>
    <n v="735.00000000000011"/>
    <n v="0.35"/>
  </r>
  <r>
    <x v="2"/>
    <n v="1128299"/>
    <x v="106"/>
    <x v="2"/>
    <x v="22"/>
    <s v="Portland"/>
    <x v="0"/>
    <n v="0.45"/>
    <n v="5500"/>
    <n v="2475"/>
    <n v="989.99999999999989"/>
    <n v="0.39999999999999997"/>
  </r>
  <r>
    <x v="2"/>
    <n v="1128299"/>
    <x v="106"/>
    <x v="2"/>
    <x v="22"/>
    <s v="Portland"/>
    <x v="1"/>
    <n v="0.5"/>
    <n v="4000"/>
    <n v="2000"/>
    <n v="799.99999999999989"/>
    <n v="0.39999999999999997"/>
  </r>
  <r>
    <x v="2"/>
    <n v="1128299"/>
    <x v="106"/>
    <x v="2"/>
    <x v="22"/>
    <s v="Portland"/>
    <x v="2"/>
    <n v="0.5"/>
    <n v="4000"/>
    <n v="2000"/>
    <n v="799.99999999999989"/>
    <n v="0.39999999999999997"/>
  </r>
  <r>
    <x v="2"/>
    <n v="1128299"/>
    <x v="106"/>
    <x v="2"/>
    <x v="22"/>
    <s v="Portland"/>
    <x v="3"/>
    <n v="0.45"/>
    <n v="3250"/>
    <n v="1462.5"/>
    <n v="585"/>
    <n v="0.39999999999999997"/>
  </r>
  <r>
    <x v="2"/>
    <n v="1128299"/>
    <x v="106"/>
    <x v="2"/>
    <x v="22"/>
    <s v="Portland"/>
    <x v="4"/>
    <n v="0.39999999999999997"/>
    <n v="2250"/>
    <n v="899.99999999999989"/>
    <n v="404.99999999999994"/>
    <n v="0.45"/>
  </r>
  <r>
    <x v="2"/>
    <n v="1128299"/>
    <x v="106"/>
    <x v="2"/>
    <x v="22"/>
    <s v="Portland"/>
    <x v="5"/>
    <n v="0.65"/>
    <n v="5750"/>
    <n v="3737.5"/>
    <n v="1308.125"/>
    <n v="0.35"/>
  </r>
  <r>
    <x v="2"/>
    <n v="1128299"/>
    <x v="107"/>
    <x v="2"/>
    <x v="22"/>
    <s v="Portland"/>
    <x v="0"/>
    <n v="0.6"/>
    <n v="8250"/>
    <n v="4950"/>
    <n v="1979.9999999999998"/>
    <n v="0.39999999999999997"/>
  </r>
  <r>
    <x v="2"/>
    <n v="1128299"/>
    <x v="107"/>
    <x v="2"/>
    <x v="22"/>
    <s v="Portland"/>
    <x v="1"/>
    <n v="0.7"/>
    <n v="7000"/>
    <n v="4900"/>
    <n v="1959.9999999999998"/>
    <n v="0.39999999999999997"/>
  </r>
  <r>
    <x v="2"/>
    <n v="1128299"/>
    <x v="107"/>
    <x v="2"/>
    <x v="22"/>
    <s v="Portland"/>
    <x v="2"/>
    <n v="0.85"/>
    <n v="7000"/>
    <n v="5950"/>
    <n v="2380"/>
    <n v="0.39999999999999997"/>
  </r>
  <r>
    <x v="2"/>
    <n v="1128299"/>
    <x v="107"/>
    <x v="2"/>
    <x v="22"/>
    <s v="Portland"/>
    <x v="3"/>
    <n v="0.85"/>
    <n v="5750"/>
    <n v="4887.5"/>
    <n v="1954.9999999999998"/>
    <n v="0.39999999999999997"/>
  </r>
  <r>
    <x v="2"/>
    <n v="1128299"/>
    <x v="107"/>
    <x v="2"/>
    <x v="22"/>
    <s v="Portland"/>
    <x v="4"/>
    <n v="0.95000000000000007"/>
    <n v="4500"/>
    <n v="4275"/>
    <n v="1923.75"/>
    <n v="0.45"/>
  </r>
  <r>
    <x v="2"/>
    <n v="1128299"/>
    <x v="107"/>
    <x v="2"/>
    <x v="22"/>
    <s v="Portland"/>
    <x v="5"/>
    <n v="1.1000000000000001"/>
    <n v="7500"/>
    <n v="8250"/>
    <n v="2887.5"/>
    <n v="0.35"/>
  </r>
  <r>
    <x v="2"/>
    <n v="1128299"/>
    <x v="108"/>
    <x v="2"/>
    <x v="22"/>
    <s v="Portland"/>
    <x v="0"/>
    <n v="0.9"/>
    <n v="9000"/>
    <n v="8100"/>
    <n v="3239.9999999999995"/>
    <n v="0.39999999999999997"/>
  </r>
  <r>
    <x v="2"/>
    <n v="1128299"/>
    <x v="108"/>
    <x v="2"/>
    <x v="22"/>
    <s v="Portland"/>
    <x v="1"/>
    <n v="0.95000000000000007"/>
    <n v="7500"/>
    <n v="7125.0000000000009"/>
    <n v="2850"/>
    <n v="0.39999999999999997"/>
  </r>
  <r>
    <x v="2"/>
    <n v="1128299"/>
    <x v="108"/>
    <x v="2"/>
    <x v="22"/>
    <s v="Portland"/>
    <x v="2"/>
    <n v="0.95000000000000007"/>
    <n v="7000"/>
    <n v="6650.0000000000009"/>
    <n v="2660"/>
    <n v="0.39999999999999997"/>
  </r>
  <r>
    <x v="2"/>
    <n v="1128299"/>
    <x v="108"/>
    <x v="2"/>
    <x v="22"/>
    <s v="Portland"/>
    <x v="3"/>
    <n v="0.9"/>
    <n v="6000"/>
    <n v="5400"/>
    <n v="2160"/>
    <n v="0.39999999999999997"/>
  </r>
  <r>
    <x v="2"/>
    <n v="1128299"/>
    <x v="108"/>
    <x v="2"/>
    <x v="22"/>
    <s v="Portland"/>
    <x v="4"/>
    <n v="0.95000000000000007"/>
    <n v="6500"/>
    <n v="6175"/>
    <n v="2778.75"/>
    <n v="0.45"/>
  </r>
  <r>
    <x v="2"/>
    <n v="1128299"/>
    <x v="108"/>
    <x v="2"/>
    <x v="22"/>
    <s v="Portland"/>
    <x v="5"/>
    <n v="1.1000000000000001"/>
    <n v="6500"/>
    <n v="7150.0000000000009"/>
    <n v="2502.5"/>
    <n v="0.35"/>
  </r>
  <r>
    <x v="2"/>
    <n v="1128299"/>
    <x v="109"/>
    <x v="2"/>
    <x v="22"/>
    <s v="Portland"/>
    <x v="0"/>
    <n v="0.95000000000000007"/>
    <n v="8500"/>
    <n v="8075.0000000000009"/>
    <n v="3230"/>
    <n v="0.39999999999999997"/>
  </r>
  <r>
    <x v="2"/>
    <n v="1128299"/>
    <x v="109"/>
    <x v="2"/>
    <x v="22"/>
    <s v="Portland"/>
    <x v="1"/>
    <n v="0.85000000000000009"/>
    <n v="8250"/>
    <n v="7012.5000000000009"/>
    <n v="2805"/>
    <n v="0.39999999999999997"/>
  </r>
  <r>
    <x v="2"/>
    <n v="1128299"/>
    <x v="109"/>
    <x v="2"/>
    <x v="22"/>
    <s v="Portland"/>
    <x v="2"/>
    <n v="0.75000000000000011"/>
    <n v="7000"/>
    <n v="5250.0000000000009"/>
    <n v="2100"/>
    <n v="0.39999999999999997"/>
  </r>
  <r>
    <x v="2"/>
    <n v="1128299"/>
    <x v="109"/>
    <x v="2"/>
    <x v="22"/>
    <s v="Portland"/>
    <x v="3"/>
    <n v="0.75000000000000011"/>
    <n v="4750"/>
    <n v="3562.5000000000005"/>
    <n v="1425"/>
    <n v="0.39999999999999997"/>
  </r>
  <r>
    <x v="2"/>
    <n v="1128299"/>
    <x v="109"/>
    <x v="2"/>
    <x v="22"/>
    <s v="Portland"/>
    <x v="4"/>
    <n v="0.64999999999999991"/>
    <n v="4750"/>
    <n v="3087.4999999999995"/>
    <n v="1389.3749999999998"/>
    <n v="0.45"/>
  </r>
  <r>
    <x v="2"/>
    <n v="1128299"/>
    <x v="109"/>
    <x v="2"/>
    <x v="22"/>
    <s v="Portland"/>
    <x v="5"/>
    <n v="0.7"/>
    <n v="3000"/>
    <n v="2100"/>
    <n v="735"/>
    <n v="0.35"/>
  </r>
  <r>
    <x v="2"/>
    <n v="1128299"/>
    <x v="110"/>
    <x v="2"/>
    <x v="22"/>
    <s v="Portland"/>
    <x v="0"/>
    <n v="0.45000000000000012"/>
    <n v="5000"/>
    <n v="2250.0000000000005"/>
    <n v="900.00000000000011"/>
    <n v="0.39999999999999997"/>
  </r>
  <r>
    <x v="2"/>
    <n v="1128299"/>
    <x v="110"/>
    <x v="2"/>
    <x v="22"/>
    <s v="Portland"/>
    <x v="1"/>
    <n v="0.50000000000000011"/>
    <n v="5000"/>
    <n v="2500.0000000000005"/>
    <n v="1000.0000000000001"/>
    <n v="0.39999999999999997"/>
  </r>
  <r>
    <x v="2"/>
    <n v="1128299"/>
    <x v="110"/>
    <x v="2"/>
    <x v="22"/>
    <s v="Portland"/>
    <x v="2"/>
    <n v="0.45000000000000012"/>
    <n v="3000"/>
    <n v="1350.0000000000005"/>
    <n v="540.00000000000011"/>
    <n v="0.39999999999999997"/>
  </r>
  <r>
    <x v="2"/>
    <n v="1128299"/>
    <x v="110"/>
    <x v="2"/>
    <x v="22"/>
    <s v="Portland"/>
    <x v="3"/>
    <n v="0.45000000000000012"/>
    <n v="2500"/>
    <n v="1125.0000000000002"/>
    <n v="450.00000000000006"/>
    <n v="0.39999999999999997"/>
  </r>
  <r>
    <x v="2"/>
    <n v="1128299"/>
    <x v="110"/>
    <x v="2"/>
    <x v="22"/>
    <s v="Portland"/>
    <x v="4"/>
    <n v="0.55000000000000004"/>
    <n v="2750"/>
    <n v="1512.5000000000002"/>
    <n v="680.62500000000011"/>
    <n v="0.45"/>
  </r>
  <r>
    <x v="2"/>
    <n v="1128299"/>
    <x v="110"/>
    <x v="2"/>
    <x v="22"/>
    <s v="Portland"/>
    <x v="5"/>
    <n v="0.39999999999999997"/>
    <n v="3000"/>
    <n v="1200"/>
    <n v="420"/>
    <n v="0.35"/>
  </r>
  <r>
    <x v="2"/>
    <n v="1128299"/>
    <x v="111"/>
    <x v="2"/>
    <x v="22"/>
    <s v="Portland"/>
    <x v="0"/>
    <n v="0.35000000000000003"/>
    <n v="4000"/>
    <n v="1400.0000000000002"/>
    <n v="560"/>
    <n v="0.39999999999999997"/>
  </r>
  <r>
    <x v="2"/>
    <n v="1128299"/>
    <x v="111"/>
    <x v="2"/>
    <x v="22"/>
    <s v="Portland"/>
    <x v="1"/>
    <n v="0.50000000000000011"/>
    <n v="5750"/>
    <n v="2875.0000000000005"/>
    <n v="1150"/>
    <n v="0.39999999999999997"/>
  </r>
  <r>
    <x v="2"/>
    <n v="1128299"/>
    <x v="111"/>
    <x v="2"/>
    <x v="22"/>
    <s v="Portland"/>
    <x v="2"/>
    <n v="0.45000000000000012"/>
    <n v="4000"/>
    <n v="1800.0000000000005"/>
    <n v="720.00000000000011"/>
    <n v="0.39999999999999997"/>
  </r>
  <r>
    <x v="2"/>
    <n v="1128299"/>
    <x v="111"/>
    <x v="2"/>
    <x v="22"/>
    <s v="Portland"/>
    <x v="3"/>
    <n v="0.40000000000000008"/>
    <n v="3750"/>
    <n v="1500.0000000000002"/>
    <n v="600"/>
    <n v="0.39999999999999997"/>
  </r>
  <r>
    <x v="2"/>
    <n v="1128299"/>
    <x v="111"/>
    <x v="2"/>
    <x v="22"/>
    <s v="Portland"/>
    <x v="4"/>
    <n v="0.5"/>
    <n v="3500"/>
    <n v="1750"/>
    <n v="787.5"/>
    <n v="0.45"/>
  </r>
  <r>
    <x v="2"/>
    <n v="1128299"/>
    <x v="111"/>
    <x v="2"/>
    <x v="22"/>
    <s v="Portland"/>
    <x v="5"/>
    <n v="0.55000000000000004"/>
    <n v="4000"/>
    <n v="2200"/>
    <n v="770"/>
    <n v="0.35"/>
  </r>
  <r>
    <x v="2"/>
    <n v="1128299"/>
    <x v="112"/>
    <x v="2"/>
    <x v="22"/>
    <s v="Portland"/>
    <x v="0"/>
    <n v="0.40000000000000008"/>
    <n v="6250"/>
    <n v="2500.0000000000005"/>
    <n v="1000.0000000000001"/>
    <n v="0.39999999999999997"/>
  </r>
  <r>
    <x v="2"/>
    <n v="1128299"/>
    <x v="112"/>
    <x v="2"/>
    <x v="22"/>
    <s v="Portland"/>
    <x v="1"/>
    <n v="0.45000000000000012"/>
    <n v="7000"/>
    <n v="3150.0000000000009"/>
    <n v="1260.0000000000002"/>
    <n v="0.39999999999999997"/>
  </r>
  <r>
    <x v="2"/>
    <n v="1128299"/>
    <x v="112"/>
    <x v="2"/>
    <x v="22"/>
    <s v="Portland"/>
    <x v="2"/>
    <n v="0.40000000000000008"/>
    <n v="5250"/>
    <n v="2100.0000000000005"/>
    <n v="840.00000000000011"/>
    <n v="0.39999999999999997"/>
  </r>
  <r>
    <x v="2"/>
    <n v="1128299"/>
    <x v="112"/>
    <x v="2"/>
    <x v="22"/>
    <s v="Portland"/>
    <x v="3"/>
    <n v="0.50000000000000011"/>
    <n v="5000"/>
    <n v="2500.0000000000005"/>
    <n v="1000.0000000000001"/>
    <n v="0.39999999999999997"/>
  </r>
  <r>
    <x v="2"/>
    <n v="1128299"/>
    <x v="112"/>
    <x v="2"/>
    <x v="22"/>
    <s v="Portland"/>
    <x v="4"/>
    <n v="0.70000000000000007"/>
    <n v="4750"/>
    <n v="3325.0000000000005"/>
    <n v="1496.2500000000002"/>
    <n v="0.45"/>
  </r>
  <r>
    <x v="2"/>
    <n v="1128299"/>
    <x v="112"/>
    <x v="2"/>
    <x v="22"/>
    <s v="Portland"/>
    <x v="5"/>
    <n v="0.8500000000000002"/>
    <n v="6000"/>
    <n v="5100.0000000000009"/>
    <n v="1785.0000000000002"/>
    <n v="0.35"/>
  </r>
  <r>
    <x v="2"/>
    <n v="1128299"/>
    <x v="113"/>
    <x v="2"/>
    <x v="22"/>
    <s v="Portland"/>
    <x v="0"/>
    <n v="0.70000000000000018"/>
    <n v="8000"/>
    <n v="5600.0000000000018"/>
    <n v="2240.0000000000005"/>
    <n v="0.39999999999999997"/>
  </r>
  <r>
    <x v="2"/>
    <n v="1128299"/>
    <x v="113"/>
    <x v="2"/>
    <x v="22"/>
    <s v="Portland"/>
    <x v="1"/>
    <n v="0.80000000000000027"/>
    <n v="8000"/>
    <n v="6400.0000000000018"/>
    <n v="2560.0000000000005"/>
    <n v="0.39999999999999997"/>
  </r>
  <r>
    <x v="2"/>
    <n v="1128299"/>
    <x v="113"/>
    <x v="2"/>
    <x v="22"/>
    <s v="Portland"/>
    <x v="2"/>
    <n v="0.75000000000000022"/>
    <n v="6000"/>
    <n v="4500.0000000000009"/>
    <n v="1800.0000000000002"/>
    <n v="0.39999999999999997"/>
  </r>
  <r>
    <x v="2"/>
    <n v="1128299"/>
    <x v="113"/>
    <x v="2"/>
    <x v="22"/>
    <s v="Portland"/>
    <x v="3"/>
    <n v="0.75000000000000022"/>
    <n v="6000"/>
    <n v="4500.0000000000009"/>
    <n v="1800.0000000000002"/>
    <n v="0.39999999999999997"/>
  </r>
  <r>
    <x v="2"/>
    <n v="1128299"/>
    <x v="113"/>
    <x v="2"/>
    <x v="22"/>
    <s v="Portland"/>
    <x v="4"/>
    <n v="0.8500000000000002"/>
    <n v="5250"/>
    <n v="4462.5000000000009"/>
    <n v="2008.1250000000005"/>
    <n v="0.45"/>
  </r>
  <r>
    <x v="2"/>
    <n v="1128299"/>
    <x v="113"/>
    <x v="2"/>
    <x v="22"/>
    <s v="Portland"/>
    <x v="5"/>
    <n v="0.90000000000000024"/>
    <n v="6250"/>
    <n v="5625.0000000000018"/>
    <n v="1968.7500000000005"/>
    <n v="0.35"/>
  </r>
  <r>
    <x v="1"/>
    <n v="1197831"/>
    <x v="58"/>
    <x v="1"/>
    <x v="23"/>
    <s v="New Orleans"/>
    <x v="0"/>
    <n v="0.2"/>
    <n v="6750"/>
    <n v="1350"/>
    <n v="405"/>
    <n v="0.3"/>
  </r>
  <r>
    <x v="1"/>
    <n v="1197831"/>
    <x v="58"/>
    <x v="1"/>
    <x v="23"/>
    <s v="New Orleans"/>
    <x v="1"/>
    <n v="0.3"/>
    <n v="6750"/>
    <n v="2025"/>
    <n v="607.5"/>
    <n v="0.3"/>
  </r>
  <r>
    <x v="1"/>
    <n v="1197831"/>
    <x v="58"/>
    <x v="1"/>
    <x v="23"/>
    <s v="New Orleans"/>
    <x v="2"/>
    <n v="0.3"/>
    <n v="4750"/>
    <n v="1425"/>
    <n v="427.5"/>
    <n v="0.3"/>
  </r>
  <r>
    <x v="1"/>
    <n v="1197831"/>
    <x v="58"/>
    <x v="1"/>
    <x v="23"/>
    <s v="New Orleans"/>
    <x v="3"/>
    <n v="0.35"/>
    <n v="4750"/>
    <n v="1662.5"/>
    <n v="665"/>
    <n v="0.4"/>
  </r>
  <r>
    <x v="1"/>
    <n v="1197831"/>
    <x v="58"/>
    <x v="1"/>
    <x v="23"/>
    <s v="New Orleans"/>
    <x v="4"/>
    <n v="0.4"/>
    <n v="3250"/>
    <n v="1300"/>
    <n v="325"/>
    <n v="0.25"/>
  </r>
  <r>
    <x v="1"/>
    <n v="1197831"/>
    <x v="58"/>
    <x v="1"/>
    <x v="23"/>
    <s v="New Orleans"/>
    <x v="5"/>
    <n v="0.35"/>
    <n v="4750"/>
    <n v="1662.5"/>
    <n v="748.125"/>
    <n v="0.45"/>
  </r>
  <r>
    <x v="1"/>
    <n v="1197831"/>
    <x v="172"/>
    <x v="1"/>
    <x v="23"/>
    <s v="New Orleans"/>
    <x v="0"/>
    <n v="0.25"/>
    <n v="6250"/>
    <n v="1562.5"/>
    <n v="468.75"/>
    <n v="0.3"/>
  </r>
  <r>
    <x v="1"/>
    <n v="1197831"/>
    <x v="172"/>
    <x v="1"/>
    <x v="23"/>
    <s v="New Orleans"/>
    <x v="1"/>
    <n v="0.35"/>
    <n v="6000"/>
    <n v="2100"/>
    <n v="630"/>
    <n v="0.3"/>
  </r>
  <r>
    <x v="1"/>
    <n v="1197831"/>
    <x v="172"/>
    <x v="1"/>
    <x v="23"/>
    <s v="New Orleans"/>
    <x v="2"/>
    <n v="0.35"/>
    <n v="4250"/>
    <n v="1487.5"/>
    <n v="446.25"/>
    <n v="0.3"/>
  </r>
  <r>
    <x v="1"/>
    <n v="1197831"/>
    <x v="172"/>
    <x v="1"/>
    <x v="23"/>
    <s v="New Orleans"/>
    <x v="3"/>
    <n v="0.35"/>
    <n v="3750"/>
    <n v="1312.5"/>
    <n v="525"/>
    <n v="0.4"/>
  </r>
  <r>
    <x v="1"/>
    <n v="1197831"/>
    <x v="172"/>
    <x v="1"/>
    <x v="23"/>
    <s v="New Orleans"/>
    <x v="4"/>
    <n v="0.4"/>
    <n v="2500"/>
    <n v="1000"/>
    <n v="250"/>
    <n v="0.25"/>
  </r>
  <r>
    <x v="1"/>
    <n v="1197831"/>
    <x v="172"/>
    <x v="1"/>
    <x v="23"/>
    <s v="New Orleans"/>
    <x v="5"/>
    <n v="0.35"/>
    <n v="4500"/>
    <n v="1575"/>
    <n v="708.75"/>
    <n v="0.45"/>
  </r>
  <r>
    <x v="1"/>
    <n v="1197831"/>
    <x v="173"/>
    <x v="1"/>
    <x v="23"/>
    <s v="New Orleans"/>
    <x v="0"/>
    <n v="0.3"/>
    <n v="6250"/>
    <n v="1875"/>
    <n v="656.25"/>
    <n v="0.35"/>
  </r>
  <r>
    <x v="1"/>
    <n v="1197831"/>
    <x v="173"/>
    <x v="1"/>
    <x v="23"/>
    <s v="New Orleans"/>
    <x v="1"/>
    <n v="0.4"/>
    <n v="6250"/>
    <n v="2500"/>
    <n v="875"/>
    <n v="0.35"/>
  </r>
  <r>
    <x v="1"/>
    <n v="1197831"/>
    <x v="173"/>
    <x v="1"/>
    <x v="23"/>
    <s v="New Orleans"/>
    <x v="2"/>
    <n v="0.3"/>
    <n v="4500"/>
    <n v="1350"/>
    <n v="472.49999999999994"/>
    <n v="0.35"/>
  </r>
  <r>
    <x v="1"/>
    <n v="1197831"/>
    <x v="173"/>
    <x v="1"/>
    <x v="23"/>
    <s v="New Orleans"/>
    <x v="3"/>
    <n v="0.35000000000000003"/>
    <n v="3500"/>
    <n v="1225.0000000000002"/>
    <n v="551.25000000000011"/>
    <n v="0.45"/>
  </r>
  <r>
    <x v="1"/>
    <n v="1197831"/>
    <x v="173"/>
    <x v="1"/>
    <x v="23"/>
    <s v="New Orleans"/>
    <x v="4"/>
    <n v="0.4"/>
    <n v="2500"/>
    <n v="1000"/>
    <n v="300"/>
    <n v="0.3"/>
  </r>
  <r>
    <x v="1"/>
    <n v="1197831"/>
    <x v="173"/>
    <x v="1"/>
    <x v="23"/>
    <s v="New Orleans"/>
    <x v="5"/>
    <n v="0.35000000000000003"/>
    <n v="4000"/>
    <n v="1400.0000000000002"/>
    <n v="700.00000000000011"/>
    <n v="0.5"/>
  </r>
  <r>
    <x v="1"/>
    <n v="1197831"/>
    <x v="60"/>
    <x v="1"/>
    <x v="23"/>
    <s v="New Orleans"/>
    <x v="0"/>
    <n v="0.19999999999999998"/>
    <n v="6500"/>
    <n v="1300"/>
    <n v="454.99999999999994"/>
    <n v="0.35"/>
  </r>
  <r>
    <x v="1"/>
    <n v="1197831"/>
    <x v="60"/>
    <x v="1"/>
    <x v="23"/>
    <s v="New Orleans"/>
    <x v="1"/>
    <n v="0.30000000000000004"/>
    <n v="6500"/>
    <n v="1950.0000000000002"/>
    <n v="682.5"/>
    <n v="0.35"/>
  </r>
  <r>
    <x v="1"/>
    <n v="1197831"/>
    <x v="60"/>
    <x v="1"/>
    <x v="23"/>
    <s v="New Orleans"/>
    <x v="2"/>
    <n v="0.24999999999999997"/>
    <n v="4750"/>
    <n v="1187.4999999999998"/>
    <n v="415.62499999999989"/>
    <n v="0.35"/>
  </r>
  <r>
    <x v="1"/>
    <n v="1197831"/>
    <x v="60"/>
    <x v="1"/>
    <x v="23"/>
    <s v="New Orleans"/>
    <x v="3"/>
    <n v="0.30000000000000004"/>
    <n v="3750"/>
    <n v="1125.0000000000002"/>
    <n v="506.25000000000011"/>
    <n v="0.45"/>
  </r>
  <r>
    <x v="1"/>
    <n v="1197831"/>
    <x v="60"/>
    <x v="1"/>
    <x v="23"/>
    <s v="New Orleans"/>
    <x v="4"/>
    <n v="0.35"/>
    <n v="2750"/>
    <n v="962.49999999999989"/>
    <n v="288.74999999999994"/>
    <n v="0.3"/>
  </r>
  <r>
    <x v="1"/>
    <n v="1197831"/>
    <x v="60"/>
    <x v="1"/>
    <x v="23"/>
    <s v="New Orleans"/>
    <x v="5"/>
    <n v="0.30000000000000004"/>
    <n v="5500"/>
    <n v="1650.0000000000002"/>
    <n v="825.00000000000011"/>
    <n v="0.5"/>
  </r>
  <r>
    <x v="1"/>
    <n v="1197831"/>
    <x v="174"/>
    <x v="1"/>
    <x v="23"/>
    <s v="New Orleans"/>
    <x v="0"/>
    <n v="0.19999999999999998"/>
    <n v="7000"/>
    <n v="1399.9999999999998"/>
    <n v="489.99999999999989"/>
    <n v="0.35"/>
  </r>
  <r>
    <x v="1"/>
    <n v="1197831"/>
    <x v="174"/>
    <x v="1"/>
    <x v="23"/>
    <s v="New Orleans"/>
    <x v="1"/>
    <n v="0.30000000000000004"/>
    <n v="7250"/>
    <n v="2175.0000000000005"/>
    <n v="761.25000000000011"/>
    <n v="0.35"/>
  </r>
  <r>
    <x v="1"/>
    <n v="1197831"/>
    <x v="174"/>
    <x v="1"/>
    <x v="23"/>
    <s v="New Orleans"/>
    <x v="2"/>
    <n v="0.24999999999999997"/>
    <n v="5750"/>
    <n v="1437.4999999999998"/>
    <n v="503.12499999999989"/>
    <n v="0.35"/>
  </r>
  <r>
    <x v="1"/>
    <n v="1197831"/>
    <x v="174"/>
    <x v="1"/>
    <x v="23"/>
    <s v="New Orleans"/>
    <x v="3"/>
    <n v="0.35000000000000003"/>
    <n v="5000"/>
    <n v="1750.0000000000002"/>
    <n v="787.50000000000011"/>
    <n v="0.45"/>
  </r>
  <r>
    <x v="1"/>
    <n v="1197831"/>
    <x v="174"/>
    <x v="1"/>
    <x v="23"/>
    <s v="New Orleans"/>
    <x v="4"/>
    <n v="0.5"/>
    <n v="4000"/>
    <n v="2000"/>
    <n v="600"/>
    <n v="0.3"/>
  </r>
  <r>
    <x v="1"/>
    <n v="1197831"/>
    <x v="174"/>
    <x v="1"/>
    <x v="23"/>
    <s v="New Orleans"/>
    <x v="5"/>
    <n v="0.45"/>
    <n v="7500"/>
    <n v="3375"/>
    <n v="1687.5"/>
    <n v="0.5"/>
  </r>
  <r>
    <x v="1"/>
    <n v="1197831"/>
    <x v="175"/>
    <x v="1"/>
    <x v="23"/>
    <s v="New Orleans"/>
    <x v="0"/>
    <n v="0.45"/>
    <n v="7500"/>
    <n v="3375"/>
    <n v="1181.25"/>
    <n v="0.35"/>
  </r>
  <r>
    <x v="1"/>
    <n v="1197831"/>
    <x v="175"/>
    <x v="1"/>
    <x v="23"/>
    <s v="New Orleans"/>
    <x v="1"/>
    <n v="0.5"/>
    <n v="7500"/>
    <n v="3750"/>
    <n v="1312.5"/>
    <n v="0.35"/>
  </r>
  <r>
    <x v="1"/>
    <n v="1197831"/>
    <x v="175"/>
    <x v="1"/>
    <x v="23"/>
    <s v="New Orleans"/>
    <x v="2"/>
    <n v="0.5"/>
    <n v="6000"/>
    <n v="3000"/>
    <n v="1050"/>
    <n v="0.35"/>
  </r>
  <r>
    <x v="1"/>
    <n v="1197831"/>
    <x v="175"/>
    <x v="1"/>
    <x v="23"/>
    <s v="New Orleans"/>
    <x v="3"/>
    <n v="0.5"/>
    <n v="5500"/>
    <n v="2750"/>
    <n v="1237.5"/>
    <n v="0.45"/>
  </r>
  <r>
    <x v="1"/>
    <n v="1197831"/>
    <x v="175"/>
    <x v="1"/>
    <x v="23"/>
    <s v="New Orleans"/>
    <x v="4"/>
    <n v="0.55000000000000004"/>
    <n v="4500"/>
    <n v="2475"/>
    <n v="742.5"/>
    <n v="0.3"/>
  </r>
  <r>
    <x v="1"/>
    <n v="1197831"/>
    <x v="175"/>
    <x v="1"/>
    <x v="23"/>
    <s v="New Orleans"/>
    <x v="5"/>
    <n v="0.60000000000000009"/>
    <n v="8250"/>
    <n v="4950.0000000000009"/>
    <n v="2475.0000000000005"/>
    <n v="0.5"/>
  </r>
  <r>
    <x v="1"/>
    <n v="1197831"/>
    <x v="176"/>
    <x v="1"/>
    <x v="23"/>
    <s v="New Orleans"/>
    <x v="0"/>
    <n v="0.5"/>
    <n v="7750"/>
    <n v="3875"/>
    <n v="1549.9999999999998"/>
    <n v="0.39999999999999997"/>
  </r>
  <r>
    <x v="1"/>
    <n v="1197831"/>
    <x v="176"/>
    <x v="1"/>
    <x v="23"/>
    <s v="New Orleans"/>
    <x v="1"/>
    <n v="0.55000000000000004"/>
    <n v="7750"/>
    <n v="4262.5"/>
    <n v="1704.9999999999998"/>
    <n v="0.39999999999999997"/>
  </r>
  <r>
    <x v="1"/>
    <n v="1197831"/>
    <x v="176"/>
    <x v="1"/>
    <x v="23"/>
    <s v="New Orleans"/>
    <x v="2"/>
    <n v="0.5"/>
    <n v="9250"/>
    <n v="4625"/>
    <n v="1849.9999999999998"/>
    <n v="0.39999999999999997"/>
  </r>
  <r>
    <x v="1"/>
    <n v="1197831"/>
    <x v="176"/>
    <x v="1"/>
    <x v="23"/>
    <s v="New Orleans"/>
    <x v="3"/>
    <n v="0.5"/>
    <n v="5250"/>
    <n v="2625"/>
    <n v="1312.5"/>
    <n v="0.5"/>
  </r>
  <r>
    <x v="1"/>
    <n v="1197831"/>
    <x v="176"/>
    <x v="1"/>
    <x v="23"/>
    <s v="New Orleans"/>
    <x v="4"/>
    <n v="0.55000000000000004"/>
    <n v="5250"/>
    <n v="2887.5000000000005"/>
    <n v="1010.6250000000001"/>
    <n v="0.35"/>
  </r>
  <r>
    <x v="1"/>
    <n v="1197831"/>
    <x v="176"/>
    <x v="1"/>
    <x v="23"/>
    <s v="New Orleans"/>
    <x v="5"/>
    <n v="0.65"/>
    <n v="8000"/>
    <n v="5200"/>
    <n v="2860.0000000000005"/>
    <n v="0.55000000000000004"/>
  </r>
  <r>
    <x v="1"/>
    <n v="1197831"/>
    <x v="177"/>
    <x v="1"/>
    <x v="23"/>
    <s v="New Orleans"/>
    <x v="0"/>
    <n v="0.5"/>
    <n v="7500"/>
    <n v="3750"/>
    <n v="1499.9999999999998"/>
    <n v="0.39999999999999997"/>
  </r>
  <r>
    <x v="1"/>
    <n v="1197831"/>
    <x v="177"/>
    <x v="1"/>
    <x v="23"/>
    <s v="New Orleans"/>
    <x v="1"/>
    <n v="0.55000000000000004"/>
    <n v="7500"/>
    <n v="4125"/>
    <n v="1649.9999999999998"/>
    <n v="0.39999999999999997"/>
  </r>
  <r>
    <x v="1"/>
    <n v="1197831"/>
    <x v="177"/>
    <x v="1"/>
    <x v="23"/>
    <s v="New Orleans"/>
    <x v="2"/>
    <n v="0.5"/>
    <n v="9250"/>
    <n v="4625"/>
    <n v="1849.9999999999998"/>
    <n v="0.39999999999999997"/>
  </r>
  <r>
    <x v="1"/>
    <n v="1197831"/>
    <x v="177"/>
    <x v="1"/>
    <x v="23"/>
    <s v="New Orleans"/>
    <x v="3"/>
    <n v="0.5"/>
    <n v="4750"/>
    <n v="2375"/>
    <n v="1187.5"/>
    <n v="0.5"/>
  </r>
  <r>
    <x v="1"/>
    <n v="1197831"/>
    <x v="177"/>
    <x v="1"/>
    <x v="23"/>
    <s v="New Orleans"/>
    <x v="4"/>
    <n v="0.55000000000000004"/>
    <n v="4750"/>
    <n v="2612.5"/>
    <n v="914.37499999999989"/>
    <n v="0.35"/>
  </r>
  <r>
    <x v="1"/>
    <n v="1197831"/>
    <x v="177"/>
    <x v="1"/>
    <x v="23"/>
    <s v="New Orleans"/>
    <x v="5"/>
    <n v="0.6"/>
    <n v="7250"/>
    <n v="4350"/>
    <n v="2392.5"/>
    <n v="0.55000000000000004"/>
  </r>
  <r>
    <x v="1"/>
    <n v="1197831"/>
    <x v="178"/>
    <x v="1"/>
    <x v="23"/>
    <s v="New Orleans"/>
    <x v="0"/>
    <n v="0.55000000000000004"/>
    <n v="6750"/>
    <n v="3712.5000000000005"/>
    <n v="1485"/>
    <n v="0.39999999999999997"/>
  </r>
  <r>
    <x v="1"/>
    <n v="1197831"/>
    <x v="178"/>
    <x v="1"/>
    <x v="23"/>
    <s v="New Orleans"/>
    <x v="1"/>
    <n v="0.55000000000000004"/>
    <n v="6250"/>
    <n v="3437.5000000000005"/>
    <n v="1375"/>
    <n v="0.39999999999999997"/>
  </r>
  <r>
    <x v="1"/>
    <n v="1197831"/>
    <x v="178"/>
    <x v="1"/>
    <x v="23"/>
    <s v="New Orleans"/>
    <x v="2"/>
    <n v="0.6"/>
    <n v="6750"/>
    <n v="4050"/>
    <n v="1619.9999999999998"/>
    <n v="0.39999999999999997"/>
  </r>
  <r>
    <x v="1"/>
    <n v="1197831"/>
    <x v="178"/>
    <x v="1"/>
    <x v="23"/>
    <s v="New Orleans"/>
    <x v="3"/>
    <n v="0.6"/>
    <n v="4000"/>
    <n v="2400"/>
    <n v="1200"/>
    <n v="0.5"/>
  </r>
  <r>
    <x v="1"/>
    <n v="1197831"/>
    <x v="178"/>
    <x v="1"/>
    <x v="23"/>
    <s v="New Orleans"/>
    <x v="4"/>
    <n v="0.55000000000000004"/>
    <n v="4000"/>
    <n v="2200"/>
    <n v="770"/>
    <n v="0.35"/>
  </r>
  <r>
    <x v="1"/>
    <n v="1197831"/>
    <x v="178"/>
    <x v="1"/>
    <x v="23"/>
    <s v="New Orleans"/>
    <x v="5"/>
    <n v="0.5"/>
    <n v="6250"/>
    <n v="3125"/>
    <n v="1718.7500000000002"/>
    <n v="0.55000000000000004"/>
  </r>
  <r>
    <x v="1"/>
    <n v="1197831"/>
    <x v="179"/>
    <x v="1"/>
    <x v="23"/>
    <s v="New Orleans"/>
    <x v="0"/>
    <n v="0.4"/>
    <n v="5750"/>
    <n v="2300"/>
    <n v="919.99999999999989"/>
    <n v="0.39999999999999997"/>
  </r>
  <r>
    <x v="1"/>
    <n v="1197831"/>
    <x v="179"/>
    <x v="1"/>
    <x v="23"/>
    <s v="New Orleans"/>
    <x v="1"/>
    <n v="0.4"/>
    <n v="5750"/>
    <n v="2300"/>
    <n v="919.99999999999989"/>
    <n v="0.39999999999999997"/>
  </r>
  <r>
    <x v="1"/>
    <n v="1197831"/>
    <x v="179"/>
    <x v="1"/>
    <x v="23"/>
    <s v="New Orleans"/>
    <x v="2"/>
    <n v="0.45"/>
    <n v="5250"/>
    <n v="2362.5"/>
    <n v="944.99999999999989"/>
    <n v="0.39999999999999997"/>
  </r>
  <r>
    <x v="1"/>
    <n v="1197831"/>
    <x v="179"/>
    <x v="1"/>
    <x v="23"/>
    <s v="New Orleans"/>
    <x v="3"/>
    <n v="0.45"/>
    <n v="3750"/>
    <n v="1687.5"/>
    <n v="843.75"/>
    <n v="0.5"/>
  </r>
  <r>
    <x v="1"/>
    <n v="1197831"/>
    <x v="179"/>
    <x v="1"/>
    <x v="23"/>
    <s v="New Orleans"/>
    <x v="4"/>
    <n v="0.35000000000000003"/>
    <n v="3500"/>
    <n v="1225.0000000000002"/>
    <n v="428.75000000000006"/>
    <n v="0.35"/>
  </r>
  <r>
    <x v="1"/>
    <n v="1197831"/>
    <x v="179"/>
    <x v="1"/>
    <x v="23"/>
    <s v="New Orleans"/>
    <x v="5"/>
    <n v="0.45"/>
    <n v="5250"/>
    <n v="2362.5"/>
    <n v="1299.375"/>
    <n v="0.55000000000000004"/>
  </r>
  <r>
    <x v="1"/>
    <n v="1197831"/>
    <x v="64"/>
    <x v="1"/>
    <x v="23"/>
    <s v="New Orleans"/>
    <x v="0"/>
    <n v="0.35000000000000003"/>
    <n v="6750"/>
    <n v="2362.5"/>
    <n v="944.99999999999989"/>
    <n v="0.39999999999999997"/>
  </r>
  <r>
    <x v="1"/>
    <n v="1197831"/>
    <x v="64"/>
    <x v="1"/>
    <x v="23"/>
    <s v="New Orleans"/>
    <x v="1"/>
    <n v="0.35000000000000003"/>
    <n v="6750"/>
    <n v="2362.5"/>
    <n v="944.99999999999989"/>
    <n v="0.39999999999999997"/>
  </r>
  <r>
    <x v="1"/>
    <n v="1197831"/>
    <x v="64"/>
    <x v="1"/>
    <x v="23"/>
    <s v="New Orleans"/>
    <x v="2"/>
    <n v="0.6"/>
    <n v="6000"/>
    <n v="3600"/>
    <n v="1439.9999999999998"/>
    <n v="0.39999999999999997"/>
  </r>
  <r>
    <x v="1"/>
    <n v="1197831"/>
    <x v="64"/>
    <x v="1"/>
    <x v="23"/>
    <s v="New Orleans"/>
    <x v="3"/>
    <n v="0.6"/>
    <n v="4500"/>
    <n v="2700"/>
    <n v="1350"/>
    <n v="0.5"/>
  </r>
  <r>
    <x v="1"/>
    <n v="1197831"/>
    <x v="64"/>
    <x v="1"/>
    <x v="23"/>
    <s v="New Orleans"/>
    <x v="4"/>
    <n v="0.54999999999999993"/>
    <n v="4250"/>
    <n v="2337.4999999999995"/>
    <n v="818.12499999999977"/>
    <n v="0.35"/>
  </r>
  <r>
    <x v="1"/>
    <n v="1197831"/>
    <x v="64"/>
    <x v="1"/>
    <x v="23"/>
    <s v="New Orleans"/>
    <x v="5"/>
    <n v="0.65"/>
    <n v="6250"/>
    <n v="4062.5"/>
    <n v="2234.375"/>
    <n v="0.55000000000000004"/>
  </r>
  <r>
    <x v="1"/>
    <n v="1197831"/>
    <x v="65"/>
    <x v="1"/>
    <x v="23"/>
    <s v="New Orleans"/>
    <x v="0"/>
    <n v="0.54999999999999993"/>
    <n v="7750"/>
    <n v="4262.4999999999991"/>
    <n v="1704.9999999999995"/>
    <n v="0.39999999999999997"/>
  </r>
  <r>
    <x v="1"/>
    <n v="1197831"/>
    <x v="65"/>
    <x v="1"/>
    <x v="23"/>
    <s v="New Orleans"/>
    <x v="1"/>
    <n v="0.54999999999999993"/>
    <n v="7750"/>
    <n v="4262.4999999999991"/>
    <n v="1704.9999999999995"/>
    <n v="0.39999999999999997"/>
  </r>
  <r>
    <x v="1"/>
    <n v="1197831"/>
    <x v="65"/>
    <x v="1"/>
    <x v="23"/>
    <s v="New Orleans"/>
    <x v="2"/>
    <n v="0.6"/>
    <n v="6750"/>
    <n v="4050"/>
    <n v="1619.9999999999998"/>
    <n v="0.39999999999999997"/>
  </r>
  <r>
    <x v="1"/>
    <n v="1197831"/>
    <x v="65"/>
    <x v="1"/>
    <x v="23"/>
    <s v="New Orleans"/>
    <x v="3"/>
    <n v="0.6"/>
    <n v="5250"/>
    <n v="3150"/>
    <n v="1575"/>
    <n v="0.5"/>
  </r>
  <r>
    <x v="1"/>
    <n v="1197831"/>
    <x v="65"/>
    <x v="1"/>
    <x v="23"/>
    <s v="New Orleans"/>
    <x v="4"/>
    <n v="0.54999999999999993"/>
    <n v="4750"/>
    <n v="2612.4999999999995"/>
    <n v="914.37499999999977"/>
    <n v="0.35"/>
  </r>
  <r>
    <x v="1"/>
    <n v="1197831"/>
    <x v="65"/>
    <x v="1"/>
    <x v="23"/>
    <s v="New Orleans"/>
    <x v="5"/>
    <n v="0.65"/>
    <n v="7250"/>
    <n v="4712.5"/>
    <n v="2591.875"/>
    <n v="0.55000000000000004"/>
  </r>
  <r>
    <x v="2"/>
    <n v="1128299"/>
    <x v="180"/>
    <x v="2"/>
    <x v="24"/>
    <s v="Boise"/>
    <x v="0"/>
    <n v="0.29999999999999993"/>
    <n v="4250"/>
    <n v="1274.9999999999998"/>
    <n v="446.24999999999989"/>
    <n v="0.35"/>
  </r>
  <r>
    <x v="2"/>
    <n v="1128299"/>
    <x v="180"/>
    <x v="2"/>
    <x v="24"/>
    <s v="Boise"/>
    <x v="1"/>
    <n v="0.4"/>
    <n v="4250"/>
    <n v="1700"/>
    <n v="680"/>
    <n v="0.4"/>
  </r>
  <r>
    <x v="2"/>
    <n v="1128299"/>
    <x v="180"/>
    <x v="2"/>
    <x v="24"/>
    <s v="Boise"/>
    <x v="2"/>
    <n v="0.4"/>
    <n v="4250"/>
    <n v="1700"/>
    <n v="595"/>
    <n v="0.35"/>
  </r>
  <r>
    <x v="2"/>
    <n v="1128299"/>
    <x v="180"/>
    <x v="2"/>
    <x v="24"/>
    <s v="Boise"/>
    <x v="3"/>
    <n v="0.4"/>
    <n v="2750"/>
    <n v="1100"/>
    <n v="385"/>
    <n v="0.35"/>
  </r>
  <r>
    <x v="2"/>
    <n v="1128299"/>
    <x v="180"/>
    <x v="2"/>
    <x v="24"/>
    <s v="Boise"/>
    <x v="4"/>
    <n v="0.45000000000000007"/>
    <n v="2250"/>
    <n v="1012.5000000000001"/>
    <n v="303.75"/>
    <n v="0.3"/>
  </r>
  <r>
    <x v="2"/>
    <n v="1128299"/>
    <x v="180"/>
    <x v="2"/>
    <x v="24"/>
    <s v="Boise"/>
    <x v="5"/>
    <n v="0.4"/>
    <n v="4250"/>
    <n v="1700"/>
    <n v="425"/>
    <n v="0.25"/>
  </r>
  <r>
    <x v="2"/>
    <n v="1128299"/>
    <x v="181"/>
    <x v="2"/>
    <x v="24"/>
    <s v="Boise"/>
    <x v="0"/>
    <n v="0.29999999999999993"/>
    <n v="4750"/>
    <n v="1424.9999999999998"/>
    <n v="498.74999999999989"/>
    <n v="0.35"/>
  </r>
  <r>
    <x v="2"/>
    <n v="1128299"/>
    <x v="181"/>
    <x v="2"/>
    <x v="24"/>
    <s v="Boise"/>
    <x v="1"/>
    <n v="0.4"/>
    <n v="3750"/>
    <n v="1500"/>
    <n v="600"/>
    <n v="0.4"/>
  </r>
  <r>
    <x v="2"/>
    <n v="1128299"/>
    <x v="181"/>
    <x v="2"/>
    <x v="24"/>
    <s v="Boise"/>
    <x v="2"/>
    <n v="0.4"/>
    <n v="3750"/>
    <n v="1500"/>
    <n v="525"/>
    <n v="0.35"/>
  </r>
  <r>
    <x v="2"/>
    <n v="1128299"/>
    <x v="181"/>
    <x v="2"/>
    <x v="24"/>
    <s v="Boise"/>
    <x v="3"/>
    <n v="0.4"/>
    <n v="2250"/>
    <n v="900"/>
    <n v="315"/>
    <n v="0.35"/>
  </r>
  <r>
    <x v="2"/>
    <n v="1128299"/>
    <x v="181"/>
    <x v="2"/>
    <x v="24"/>
    <s v="Boise"/>
    <x v="4"/>
    <n v="0.45000000000000007"/>
    <n v="1500"/>
    <n v="675.00000000000011"/>
    <n v="202.50000000000003"/>
    <n v="0.3"/>
  </r>
  <r>
    <x v="2"/>
    <n v="1128299"/>
    <x v="181"/>
    <x v="2"/>
    <x v="24"/>
    <s v="Boise"/>
    <x v="5"/>
    <n v="0.4"/>
    <n v="3500"/>
    <n v="1400"/>
    <n v="350"/>
    <n v="0.25"/>
  </r>
  <r>
    <x v="2"/>
    <n v="1128299"/>
    <x v="182"/>
    <x v="2"/>
    <x v="24"/>
    <s v="Boise"/>
    <x v="0"/>
    <n v="0.4"/>
    <n v="5000"/>
    <n v="2000"/>
    <n v="700"/>
    <n v="0.35"/>
  </r>
  <r>
    <x v="2"/>
    <n v="1128299"/>
    <x v="182"/>
    <x v="2"/>
    <x v="24"/>
    <s v="Boise"/>
    <x v="1"/>
    <n v="0.5"/>
    <n v="3500"/>
    <n v="1750"/>
    <n v="700"/>
    <n v="0.4"/>
  </r>
  <r>
    <x v="2"/>
    <n v="1128299"/>
    <x v="182"/>
    <x v="2"/>
    <x v="24"/>
    <s v="Boise"/>
    <x v="2"/>
    <n v="0.5"/>
    <n v="3500"/>
    <n v="1750"/>
    <n v="612.5"/>
    <n v="0.35"/>
  </r>
  <r>
    <x v="2"/>
    <n v="1128299"/>
    <x v="182"/>
    <x v="2"/>
    <x v="24"/>
    <s v="Boise"/>
    <x v="3"/>
    <n v="0.5"/>
    <n v="2250"/>
    <n v="1125"/>
    <n v="393.75"/>
    <n v="0.35"/>
  </r>
  <r>
    <x v="2"/>
    <n v="1128299"/>
    <x v="182"/>
    <x v="2"/>
    <x v="24"/>
    <s v="Boise"/>
    <x v="4"/>
    <n v="0.55000000000000004"/>
    <n v="1250"/>
    <n v="687.5"/>
    <n v="206.25"/>
    <n v="0.3"/>
  </r>
  <r>
    <x v="2"/>
    <n v="1128299"/>
    <x v="182"/>
    <x v="2"/>
    <x v="24"/>
    <s v="Boise"/>
    <x v="5"/>
    <n v="0.5"/>
    <n v="3250"/>
    <n v="1625"/>
    <n v="406.25"/>
    <n v="0.25"/>
  </r>
  <r>
    <x v="2"/>
    <n v="1128299"/>
    <x v="183"/>
    <x v="2"/>
    <x v="24"/>
    <s v="Boise"/>
    <x v="0"/>
    <n v="0.5"/>
    <n v="5000"/>
    <n v="2500"/>
    <n v="875"/>
    <n v="0.35"/>
  </r>
  <r>
    <x v="2"/>
    <n v="1128299"/>
    <x v="183"/>
    <x v="2"/>
    <x v="24"/>
    <s v="Boise"/>
    <x v="1"/>
    <n v="0.55000000000000004"/>
    <n v="3000"/>
    <n v="1650.0000000000002"/>
    <n v="660.00000000000011"/>
    <n v="0.4"/>
  </r>
  <r>
    <x v="2"/>
    <n v="1128299"/>
    <x v="183"/>
    <x v="2"/>
    <x v="24"/>
    <s v="Boise"/>
    <x v="2"/>
    <n v="0.55000000000000004"/>
    <n v="3500"/>
    <n v="1925.0000000000002"/>
    <n v="673.75"/>
    <n v="0.35"/>
  </r>
  <r>
    <x v="2"/>
    <n v="1128299"/>
    <x v="183"/>
    <x v="2"/>
    <x v="24"/>
    <s v="Boise"/>
    <x v="3"/>
    <n v="0.5"/>
    <n v="2500"/>
    <n v="1250"/>
    <n v="437.5"/>
    <n v="0.35"/>
  </r>
  <r>
    <x v="2"/>
    <n v="1128299"/>
    <x v="183"/>
    <x v="2"/>
    <x v="24"/>
    <s v="Boise"/>
    <x v="4"/>
    <n v="0.55000000000000004"/>
    <n v="1500"/>
    <n v="825.00000000000011"/>
    <n v="247.50000000000003"/>
    <n v="0.3"/>
  </r>
  <r>
    <x v="2"/>
    <n v="1128299"/>
    <x v="183"/>
    <x v="2"/>
    <x v="24"/>
    <s v="Boise"/>
    <x v="5"/>
    <n v="0.70000000000000007"/>
    <n v="3250"/>
    <n v="2275"/>
    <n v="568.75"/>
    <n v="0.25"/>
  </r>
  <r>
    <x v="2"/>
    <n v="1128299"/>
    <x v="184"/>
    <x v="2"/>
    <x v="24"/>
    <s v="Boise"/>
    <x v="0"/>
    <n v="0.5"/>
    <n v="5250"/>
    <n v="2625"/>
    <n v="918.74999999999989"/>
    <n v="0.35"/>
  </r>
  <r>
    <x v="2"/>
    <n v="1128299"/>
    <x v="184"/>
    <x v="2"/>
    <x v="24"/>
    <s v="Boise"/>
    <x v="1"/>
    <n v="0.55000000000000004"/>
    <n v="3750"/>
    <n v="2062.5"/>
    <n v="825"/>
    <n v="0.4"/>
  </r>
  <r>
    <x v="2"/>
    <n v="1128299"/>
    <x v="184"/>
    <x v="2"/>
    <x v="24"/>
    <s v="Boise"/>
    <x v="2"/>
    <n v="0.55000000000000004"/>
    <n v="4000"/>
    <n v="2200"/>
    <n v="770"/>
    <n v="0.35"/>
  </r>
  <r>
    <x v="2"/>
    <n v="1128299"/>
    <x v="184"/>
    <x v="2"/>
    <x v="24"/>
    <s v="Boise"/>
    <x v="3"/>
    <n v="0.5"/>
    <n v="3000"/>
    <n v="1500"/>
    <n v="525"/>
    <n v="0.35"/>
  </r>
  <r>
    <x v="2"/>
    <n v="1128299"/>
    <x v="184"/>
    <x v="2"/>
    <x v="24"/>
    <s v="Boise"/>
    <x v="4"/>
    <n v="0.55000000000000004"/>
    <n v="2000"/>
    <n v="1100"/>
    <n v="330"/>
    <n v="0.3"/>
  </r>
  <r>
    <x v="2"/>
    <n v="1128299"/>
    <x v="184"/>
    <x v="2"/>
    <x v="24"/>
    <s v="Boise"/>
    <x v="5"/>
    <n v="0.70000000000000007"/>
    <n v="3750"/>
    <n v="2625.0000000000005"/>
    <n v="656.25000000000011"/>
    <n v="0.25"/>
  </r>
  <r>
    <x v="2"/>
    <n v="1128299"/>
    <x v="185"/>
    <x v="2"/>
    <x v="24"/>
    <s v="Boise"/>
    <x v="0"/>
    <n v="0.5"/>
    <n v="6250"/>
    <n v="3125"/>
    <n v="1093.75"/>
    <n v="0.35"/>
  </r>
  <r>
    <x v="2"/>
    <n v="1128299"/>
    <x v="185"/>
    <x v="2"/>
    <x v="24"/>
    <s v="Boise"/>
    <x v="1"/>
    <n v="0.55000000000000004"/>
    <n v="4750"/>
    <n v="2612.5"/>
    <n v="1045"/>
    <n v="0.4"/>
  </r>
  <r>
    <x v="2"/>
    <n v="1128299"/>
    <x v="185"/>
    <x v="2"/>
    <x v="24"/>
    <s v="Boise"/>
    <x v="2"/>
    <n v="0.55000000000000004"/>
    <n v="4750"/>
    <n v="2612.5"/>
    <n v="914.37499999999989"/>
    <n v="0.35"/>
  </r>
  <r>
    <x v="2"/>
    <n v="1128299"/>
    <x v="185"/>
    <x v="2"/>
    <x v="24"/>
    <s v="Boise"/>
    <x v="3"/>
    <n v="0.5"/>
    <n v="3500"/>
    <n v="1750"/>
    <n v="612.5"/>
    <n v="0.35"/>
  </r>
  <r>
    <x v="2"/>
    <n v="1128299"/>
    <x v="185"/>
    <x v="2"/>
    <x v="24"/>
    <s v="Boise"/>
    <x v="4"/>
    <n v="0.55000000000000004"/>
    <n v="2250"/>
    <n v="1237.5"/>
    <n v="371.25"/>
    <n v="0.3"/>
  </r>
  <r>
    <x v="2"/>
    <n v="1128299"/>
    <x v="185"/>
    <x v="2"/>
    <x v="24"/>
    <s v="Boise"/>
    <x v="5"/>
    <n v="0.70000000000000007"/>
    <n v="5250"/>
    <n v="3675.0000000000005"/>
    <n v="918.75000000000011"/>
    <n v="0.25"/>
  </r>
  <r>
    <x v="2"/>
    <n v="1128299"/>
    <x v="186"/>
    <x v="2"/>
    <x v="24"/>
    <s v="Boise"/>
    <x v="0"/>
    <n v="0.5"/>
    <n v="6750"/>
    <n v="3375"/>
    <n v="1181.25"/>
    <n v="0.35"/>
  </r>
  <r>
    <x v="2"/>
    <n v="1128299"/>
    <x v="186"/>
    <x v="2"/>
    <x v="24"/>
    <s v="Boise"/>
    <x v="1"/>
    <n v="0.55000000000000004"/>
    <n v="5250"/>
    <n v="2887.5000000000005"/>
    <n v="1155.0000000000002"/>
    <n v="0.4"/>
  </r>
  <r>
    <x v="2"/>
    <n v="1128299"/>
    <x v="186"/>
    <x v="2"/>
    <x v="24"/>
    <s v="Boise"/>
    <x v="2"/>
    <n v="0.55000000000000004"/>
    <n v="4750"/>
    <n v="2612.5"/>
    <n v="914.37499999999989"/>
    <n v="0.35"/>
  </r>
  <r>
    <x v="2"/>
    <n v="1128299"/>
    <x v="186"/>
    <x v="2"/>
    <x v="24"/>
    <s v="Boise"/>
    <x v="3"/>
    <n v="0.5"/>
    <n v="3750"/>
    <n v="1875"/>
    <n v="656.25"/>
    <n v="0.35"/>
  </r>
  <r>
    <x v="2"/>
    <n v="1128299"/>
    <x v="186"/>
    <x v="2"/>
    <x v="24"/>
    <s v="Boise"/>
    <x v="4"/>
    <n v="0.55000000000000004"/>
    <n v="4250"/>
    <n v="2337.5"/>
    <n v="701.25"/>
    <n v="0.3"/>
  </r>
  <r>
    <x v="2"/>
    <n v="1128299"/>
    <x v="186"/>
    <x v="2"/>
    <x v="24"/>
    <s v="Boise"/>
    <x v="5"/>
    <n v="0.70000000000000007"/>
    <n v="4250"/>
    <n v="2975.0000000000005"/>
    <n v="743.75000000000011"/>
    <n v="0.25"/>
  </r>
  <r>
    <x v="2"/>
    <n v="1128299"/>
    <x v="187"/>
    <x v="2"/>
    <x v="24"/>
    <s v="Boise"/>
    <x v="0"/>
    <n v="0.55000000000000004"/>
    <n v="6250"/>
    <n v="3437.5000000000005"/>
    <n v="1203.125"/>
    <n v="0.35"/>
  </r>
  <r>
    <x v="2"/>
    <n v="1128299"/>
    <x v="187"/>
    <x v="2"/>
    <x v="24"/>
    <s v="Boise"/>
    <x v="1"/>
    <n v="0.60000000000000009"/>
    <n v="5750"/>
    <n v="3450.0000000000005"/>
    <n v="1380.0000000000002"/>
    <n v="0.4"/>
  </r>
  <r>
    <x v="2"/>
    <n v="1128299"/>
    <x v="187"/>
    <x v="2"/>
    <x v="24"/>
    <s v="Boise"/>
    <x v="2"/>
    <n v="0.55000000000000004"/>
    <n v="4500"/>
    <n v="2475"/>
    <n v="866.25"/>
    <n v="0.35"/>
  </r>
  <r>
    <x v="2"/>
    <n v="1128299"/>
    <x v="187"/>
    <x v="2"/>
    <x v="24"/>
    <s v="Boise"/>
    <x v="3"/>
    <n v="0.55000000000000004"/>
    <n v="4000"/>
    <n v="2200"/>
    <n v="770"/>
    <n v="0.35"/>
  </r>
  <r>
    <x v="2"/>
    <n v="1128299"/>
    <x v="187"/>
    <x v="2"/>
    <x v="24"/>
    <s v="Boise"/>
    <x v="4"/>
    <n v="0.65"/>
    <n v="4000"/>
    <n v="2600"/>
    <n v="780"/>
    <n v="0.3"/>
  </r>
  <r>
    <x v="2"/>
    <n v="1128299"/>
    <x v="187"/>
    <x v="2"/>
    <x v="24"/>
    <s v="Boise"/>
    <x v="5"/>
    <n v="0.70000000000000007"/>
    <n v="3750"/>
    <n v="2625.0000000000005"/>
    <n v="656.25000000000011"/>
    <n v="0.25"/>
  </r>
  <r>
    <x v="2"/>
    <n v="1128299"/>
    <x v="188"/>
    <x v="2"/>
    <x v="24"/>
    <s v="Boise"/>
    <x v="0"/>
    <n v="0.45000000000000007"/>
    <n v="5750"/>
    <n v="2587.5000000000005"/>
    <n v="905.62500000000011"/>
    <n v="0.35"/>
  </r>
  <r>
    <x v="2"/>
    <n v="1128299"/>
    <x v="188"/>
    <x v="2"/>
    <x v="24"/>
    <s v="Boise"/>
    <x v="1"/>
    <n v="0.50000000000000011"/>
    <n v="5750"/>
    <n v="2875.0000000000005"/>
    <n v="1150.0000000000002"/>
    <n v="0.4"/>
  </r>
  <r>
    <x v="2"/>
    <n v="1128299"/>
    <x v="188"/>
    <x v="2"/>
    <x v="24"/>
    <s v="Boise"/>
    <x v="2"/>
    <n v="0.45000000000000007"/>
    <n v="4250"/>
    <n v="1912.5000000000002"/>
    <n v="669.375"/>
    <n v="0.35"/>
  </r>
  <r>
    <x v="2"/>
    <n v="1128299"/>
    <x v="188"/>
    <x v="2"/>
    <x v="24"/>
    <s v="Boise"/>
    <x v="3"/>
    <n v="0.45000000000000007"/>
    <n v="3750"/>
    <n v="1687.5000000000002"/>
    <n v="590.625"/>
    <n v="0.35"/>
  </r>
  <r>
    <x v="2"/>
    <n v="1128299"/>
    <x v="188"/>
    <x v="2"/>
    <x v="24"/>
    <s v="Boise"/>
    <x v="4"/>
    <n v="0.55000000000000004"/>
    <n v="3750"/>
    <n v="2062.5"/>
    <n v="618.75"/>
    <n v="0.3"/>
  </r>
  <r>
    <x v="2"/>
    <n v="1128299"/>
    <x v="188"/>
    <x v="2"/>
    <x v="24"/>
    <s v="Boise"/>
    <x v="5"/>
    <n v="0.60000000000000009"/>
    <n v="4250"/>
    <n v="2550.0000000000005"/>
    <n v="637.50000000000011"/>
    <n v="0.25"/>
  </r>
  <r>
    <x v="2"/>
    <n v="1128299"/>
    <x v="189"/>
    <x v="2"/>
    <x v="24"/>
    <s v="Boise"/>
    <x v="0"/>
    <n v="0.45000000000000007"/>
    <n v="5000"/>
    <n v="2250.0000000000005"/>
    <n v="787.50000000000011"/>
    <n v="0.35"/>
  </r>
  <r>
    <x v="2"/>
    <n v="1128299"/>
    <x v="189"/>
    <x v="2"/>
    <x v="24"/>
    <s v="Boise"/>
    <x v="1"/>
    <n v="0.50000000000000011"/>
    <n v="5000"/>
    <n v="2500.0000000000005"/>
    <n v="1000.0000000000002"/>
    <n v="0.4"/>
  </r>
  <r>
    <x v="2"/>
    <n v="1128299"/>
    <x v="189"/>
    <x v="2"/>
    <x v="24"/>
    <s v="Boise"/>
    <x v="2"/>
    <n v="0.45000000000000007"/>
    <n v="3250"/>
    <n v="1462.5000000000002"/>
    <n v="511.87500000000006"/>
    <n v="0.35"/>
  </r>
  <r>
    <x v="2"/>
    <n v="1128299"/>
    <x v="189"/>
    <x v="2"/>
    <x v="24"/>
    <s v="Boise"/>
    <x v="3"/>
    <n v="0.45000000000000007"/>
    <n v="3000"/>
    <n v="1350.0000000000002"/>
    <n v="472.50000000000006"/>
    <n v="0.35"/>
  </r>
  <r>
    <x v="2"/>
    <n v="1128299"/>
    <x v="189"/>
    <x v="2"/>
    <x v="24"/>
    <s v="Boise"/>
    <x v="4"/>
    <n v="0.55000000000000004"/>
    <n v="2750"/>
    <n v="1512.5000000000002"/>
    <n v="453.75000000000006"/>
    <n v="0.3"/>
  </r>
  <r>
    <x v="2"/>
    <n v="1128299"/>
    <x v="189"/>
    <x v="2"/>
    <x v="24"/>
    <s v="Boise"/>
    <x v="5"/>
    <n v="0.60000000000000009"/>
    <n v="3250"/>
    <n v="1950.0000000000002"/>
    <n v="487.50000000000006"/>
    <n v="0.25"/>
  </r>
  <r>
    <x v="2"/>
    <n v="1128299"/>
    <x v="190"/>
    <x v="2"/>
    <x v="24"/>
    <s v="Boise"/>
    <x v="0"/>
    <n v="0.45000000000000007"/>
    <n v="5000"/>
    <n v="2250.0000000000005"/>
    <n v="787.50000000000011"/>
    <n v="0.35"/>
  </r>
  <r>
    <x v="2"/>
    <n v="1128299"/>
    <x v="190"/>
    <x v="2"/>
    <x v="24"/>
    <s v="Boise"/>
    <x v="1"/>
    <n v="0.50000000000000011"/>
    <n v="5250"/>
    <n v="2625.0000000000005"/>
    <n v="1050.0000000000002"/>
    <n v="0.4"/>
  </r>
  <r>
    <x v="2"/>
    <n v="1128299"/>
    <x v="190"/>
    <x v="2"/>
    <x v="24"/>
    <s v="Boise"/>
    <x v="2"/>
    <n v="0.45000000000000007"/>
    <n v="3750"/>
    <n v="1687.5000000000002"/>
    <n v="590.625"/>
    <n v="0.35"/>
  </r>
  <r>
    <x v="2"/>
    <n v="1128299"/>
    <x v="190"/>
    <x v="2"/>
    <x v="24"/>
    <s v="Boise"/>
    <x v="3"/>
    <n v="0.45000000000000007"/>
    <n v="3500"/>
    <n v="1575.0000000000002"/>
    <n v="551.25"/>
    <n v="0.35"/>
  </r>
  <r>
    <x v="2"/>
    <n v="1128299"/>
    <x v="190"/>
    <x v="2"/>
    <x v="24"/>
    <s v="Boise"/>
    <x v="4"/>
    <n v="0.55000000000000004"/>
    <n v="3000"/>
    <n v="1650.0000000000002"/>
    <n v="495.00000000000006"/>
    <n v="0.3"/>
  </r>
  <r>
    <x v="2"/>
    <n v="1128299"/>
    <x v="190"/>
    <x v="2"/>
    <x v="24"/>
    <s v="Boise"/>
    <x v="5"/>
    <n v="0.60000000000000009"/>
    <n v="4250"/>
    <n v="2550.0000000000005"/>
    <n v="637.50000000000011"/>
    <n v="0.25"/>
  </r>
  <r>
    <x v="2"/>
    <n v="1128299"/>
    <x v="191"/>
    <x v="2"/>
    <x v="24"/>
    <s v="Boise"/>
    <x v="0"/>
    <n v="0.45000000000000007"/>
    <n v="6250"/>
    <n v="2812.5000000000005"/>
    <n v="984.37500000000011"/>
    <n v="0.35"/>
  </r>
  <r>
    <x v="2"/>
    <n v="1128299"/>
    <x v="191"/>
    <x v="2"/>
    <x v="24"/>
    <s v="Boise"/>
    <x v="1"/>
    <n v="0.50000000000000011"/>
    <n v="6250"/>
    <n v="3125.0000000000009"/>
    <n v="1250.0000000000005"/>
    <n v="0.4"/>
  </r>
  <r>
    <x v="2"/>
    <n v="1128299"/>
    <x v="191"/>
    <x v="2"/>
    <x v="24"/>
    <s v="Boise"/>
    <x v="2"/>
    <n v="0.45000000000000007"/>
    <n v="4250"/>
    <n v="1912.5000000000002"/>
    <n v="669.375"/>
    <n v="0.35"/>
  </r>
  <r>
    <x v="2"/>
    <n v="1128299"/>
    <x v="191"/>
    <x v="2"/>
    <x v="24"/>
    <s v="Boise"/>
    <x v="3"/>
    <n v="0.45000000000000007"/>
    <n v="4250"/>
    <n v="1912.5000000000002"/>
    <n v="669.375"/>
    <n v="0.35"/>
  </r>
  <r>
    <x v="2"/>
    <n v="1128299"/>
    <x v="191"/>
    <x v="2"/>
    <x v="24"/>
    <s v="Boise"/>
    <x v="4"/>
    <n v="0.55000000000000004"/>
    <n v="3500"/>
    <n v="1925.0000000000002"/>
    <n v="577.5"/>
    <n v="0.3"/>
  </r>
  <r>
    <x v="2"/>
    <n v="1128299"/>
    <x v="191"/>
    <x v="2"/>
    <x v="24"/>
    <s v="Boise"/>
    <x v="5"/>
    <n v="0.60000000000000009"/>
    <n v="4500"/>
    <n v="2700.0000000000005"/>
    <n v="675.00000000000011"/>
    <n v="0.25"/>
  </r>
  <r>
    <x v="2"/>
    <n v="1128299"/>
    <x v="192"/>
    <x v="2"/>
    <x v="25"/>
    <s v="Phoenix"/>
    <x v="0"/>
    <n v="0.34999999999999992"/>
    <n v="4750"/>
    <n v="1662.4999999999995"/>
    <n v="581.87499999999977"/>
    <n v="0.35"/>
  </r>
  <r>
    <x v="2"/>
    <n v="1128299"/>
    <x v="192"/>
    <x v="2"/>
    <x v="25"/>
    <s v="Phoenix"/>
    <x v="1"/>
    <n v="0.45"/>
    <n v="4750"/>
    <n v="2137.5"/>
    <n v="855"/>
    <n v="0.4"/>
  </r>
  <r>
    <x v="2"/>
    <n v="1128299"/>
    <x v="192"/>
    <x v="2"/>
    <x v="25"/>
    <s v="Phoenix"/>
    <x v="2"/>
    <n v="0.45"/>
    <n v="4750"/>
    <n v="2137.5"/>
    <n v="748.125"/>
    <n v="0.35"/>
  </r>
  <r>
    <x v="2"/>
    <n v="1128299"/>
    <x v="192"/>
    <x v="2"/>
    <x v="25"/>
    <s v="Phoenix"/>
    <x v="3"/>
    <n v="0.45"/>
    <n v="3250"/>
    <n v="1462.5"/>
    <n v="511.87499999999994"/>
    <n v="0.35"/>
  </r>
  <r>
    <x v="2"/>
    <n v="1128299"/>
    <x v="192"/>
    <x v="2"/>
    <x v="25"/>
    <s v="Phoenix"/>
    <x v="4"/>
    <n v="0.50000000000000011"/>
    <n v="2750"/>
    <n v="1375.0000000000002"/>
    <n v="412.50000000000006"/>
    <n v="0.3"/>
  </r>
  <r>
    <x v="2"/>
    <n v="1128299"/>
    <x v="192"/>
    <x v="2"/>
    <x v="25"/>
    <s v="Phoenix"/>
    <x v="5"/>
    <n v="0.45"/>
    <n v="4750"/>
    <n v="2137.5"/>
    <n v="534.375"/>
    <n v="0.25"/>
  </r>
  <r>
    <x v="2"/>
    <n v="1128299"/>
    <x v="193"/>
    <x v="2"/>
    <x v="25"/>
    <s v="Phoenix"/>
    <x v="0"/>
    <n v="0.34999999999999992"/>
    <n v="5250"/>
    <n v="1837.4999999999995"/>
    <n v="643.12499999999977"/>
    <n v="0.35"/>
  </r>
  <r>
    <x v="2"/>
    <n v="1128299"/>
    <x v="193"/>
    <x v="2"/>
    <x v="25"/>
    <s v="Phoenix"/>
    <x v="1"/>
    <n v="0.45"/>
    <n v="4250"/>
    <n v="1912.5"/>
    <n v="765"/>
    <n v="0.4"/>
  </r>
  <r>
    <x v="2"/>
    <n v="1128299"/>
    <x v="193"/>
    <x v="2"/>
    <x v="25"/>
    <s v="Phoenix"/>
    <x v="2"/>
    <n v="0.45"/>
    <n v="4250"/>
    <n v="1912.5"/>
    <n v="669.375"/>
    <n v="0.35"/>
  </r>
  <r>
    <x v="2"/>
    <n v="1128299"/>
    <x v="193"/>
    <x v="2"/>
    <x v="25"/>
    <s v="Phoenix"/>
    <x v="3"/>
    <n v="0.45"/>
    <n v="2750"/>
    <n v="1237.5"/>
    <n v="433.125"/>
    <n v="0.35"/>
  </r>
  <r>
    <x v="2"/>
    <n v="1128299"/>
    <x v="193"/>
    <x v="2"/>
    <x v="25"/>
    <s v="Phoenix"/>
    <x v="4"/>
    <n v="0.50000000000000011"/>
    <n v="2000"/>
    <n v="1000.0000000000002"/>
    <n v="300.00000000000006"/>
    <n v="0.3"/>
  </r>
  <r>
    <x v="2"/>
    <n v="1128299"/>
    <x v="193"/>
    <x v="2"/>
    <x v="25"/>
    <s v="Phoenix"/>
    <x v="5"/>
    <n v="0.45"/>
    <n v="4000"/>
    <n v="1800"/>
    <n v="450"/>
    <n v="0.25"/>
  </r>
  <r>
    <x v="2"/>
    <n v="1128299"/>
    <x v="194"/>
    <x v="2"/>
    <x v="25"/>
    <s v="Phoenix"/>
    <x v="0"/>
    <n v="0.45"/>
    <n v="5500"/>
    <n v="2475"/>
    <n v="866.25"/>
    <n v="0.35"/>
  </r>
  <r>
    <x v="2"/>
    <n v="1128299"/>
    <x v="194"/>
    <x v="2"/>
    <x v="25"/>
    <s v="Phoenix"/>
    <x v="1"/>
    <n v="0.55000000000000004"/>
    <n v="4000"/>
    <n v="2200"/>
    <n v="880"/>
    <n v="0.4"/>
  </r>
  <r>
    <x v="2"/>
    <n v="1128299"/>
    <x v="194"/>
    <x v="2"/>
    <x v="25"/>
    <s v="Phoenix"/>
    <x v="2"/>
    <n v="0.55000000000000004"/>
    <n v="4000"/>
    <n v="2200"/>
    <n v="770"/>
    <n v="0.35"/>
  </r>
  <r>
    <x v="2"/>
    <n v="1128299"/>
    <x v="194"/>
    <x v="2"/>
    <x v="25"/>
    <s v="Phoenix"/>
    <x v="3"/>
    <n v="0.55000000000000004"/>
    <n v="2750"/>
    <n v="1512.5000000000002"/>
    <n v="529.375"/>
    <n v="0.35"/>
  </r>
  <r>
    <x v="2"/>
    <n v="1128299"/>
    <x v="194"/>
    <x v="2"/>
    <x v="25"/>
    <s v="Phoenix"/>
    <x v="4"/>
    <n v="0.60000000000000009"/>
    <n v="1750"/>
    <n v="1050.0000000000002"/>
    <n v="315.00000000000006"/>
    <n v="0.3"/>
  </r>
  <r>
    <x v="2"/>
    <n v="1128299"/>
    <x v="194"/>
    <x v="2"/>
    <x v="25"/>
    <s v="Phoenix"/>
    <x v="5"/>
    <n v="0.55000000000000004"/>
    <n v="3750"/>
    <n v="2062.5"/>
    <n v="515.625"/>
    <n v="0.25"/>
  </r>
  <r>
    <x v="2"/>
    <n v="1128299"/>
    <x v="195"/>
    <x v="2"/>
    <x v="25"/>
    <s v="Phoenix"/>
    <x v="0"/>
    <n v="0.55000000000000004"/>
    <n v="5500"/>
    <n v="3025.0000000000005"/>
    <n v="1058.75"/>
    <n v="0.35"/>
  </r>
  <r>
    <x v="2"/>
    <n v="1128299"/>
    <x v="195"/>
    <x v="2"/>
    <x v="25"/>
    <s v="Phoenix"/>
    <x v="1"/>
    <n v="0.60000000000000009"/>
    <n v="3500"/>
    <n v="2100.0000000000005"/>
    <n v="840.00000000000023"/>
    <n v="0.4"/>
  </r>
  <r>
    <x v="2"/>
    <n v="1128299"/>
    <x v="195"/>
    <x v="2"/>
    <x v="25"/>
    <s v="Phoenix"/>
    <x v="2"/>
    <n v="0.60000000000000009"/>
    <n v="4000"/>
    <n v="2400.0000000000005"/>
    <n v="840.00000000000011"/>
    <n v="0.35"/>
  </r>
  <r>
    <x v="2"/>
    <n v="1128299"/>
    <x v="195"/>
    <x v="2"/>
    <x v="25"/>
    <s v="Phoenix"/>
    <x v="3"/>
    <n v="0.55000000000000004"/>
    <n v="3000"/>
    <n v="1650.0000000000002"/>
    <n v="577.5"/>
    <n v="0.35"/>
  </r>
  <r>
    <x v="2"/>
    <n v="1128299"/>
    <x v="195"/>
    <x v="2"/>
    <x v="25"/>
    <s v="Phoenix"/>
    <x v="4"/>
    <n v="0.60000000000000009"/>
    <n v="2000"/>
    <n v="1200.0000000000002"/>
    <n v="360.00000000000006"/>
    <n v="0.3"/>
  </r>
  <r>
    <x v="2"/>
    <n v="1128299"/>
    <x v="195"/>
    <x v="2"/>
    <x v="25"/>
    <s v="Phoenix"/>
    <x v="5"/>
    <n v="0.75000000000000011"/>
    <n v="3750"/>
    <n v="2812.5000000000005"/>
    <n v="703.12500000000011"/>
    <n v="0.25"/>
  </r>
  <r>
    <x v="2"/>
    <n v="1128299"/>
    <x v="196"/>
    <x v="2"/>
    <x v="25"/>
    <s v="Phoenix"/>
    <x v="0"/>
    <n v="0.55000000000000004"/>
    <n v="5750"/>
    <n v="3162.5000000000005"/>
    <n v="1106.875"/>
    <n v="0.35"/>
  </r>
  <r>
    <x v="2"/>
    <n v="1128299"/>
    <x v="196"/>
    <x v="2"/>
    <x v="25"/>
    <s v="Phoenix"/>
    <x v="1"/>
    <n v="0.60000000000000009"/>
    <n v="4250"/>
    <n v="2550.0000000000005"/>
    <n v="1020.0000000000002"/>
    <n v="0.4"/>
  </r>
  <r>
    <x v="2"/>
    <n v="1128299"/>
    <x v="196"/>
    <x v="2"/>
    <x v="25"/>
    <s v="Phoenix"/>
    <x v="2"/>
    <n v="0.60000000000000009"/>
    <n v="4500"/>
    <n v="2700.0000000000005"/>
    <n v="945.00000000000011"/>
    <n v="0.35"/>
  </r>
  <r>
    <x v="2"/>
    <n v="1128299"/>
    <x v="196"/>
    <x v="2"/>
    <x v="25"/>
    <s v="Phoenix"/>
    <x v="3"/>
    <n v="0.55000000000000004"/>
    <n v="3500"/>
    <n v="1925.0000000000002"/>
    <n v="673.75"/>
    <n v="0.35"/>
  </r>
  <r>
    <x v="2"/>
    <n v="1128299"/>
    <x v="196"/>
    <x v="2"/>
    <x v="25"/>
    <s v="Phoenix"/>
    <x v="4"/>
    <n v="0.60000000000000009"/>
    <n v="2500"/>
    <n v="1500.0000000000002"/>
    <n v="450.00000000000006"/>
    <n v="0.3"/>
  </r>
  <r>
    <x v="2"/>
    <n v="1128299"/>
    <x v="196"/>
    <x v="2"/>
    <x v="25"/>
    <s v="Phoenix"/>
    <x v="5"/>
    <n v="0.75000000000000011"/>
    <n v="4250"/>
    <n v="3187.5000000000005"/>
    <n v="796.87500000000011"/>
    <n v="0.25"/>
  </r>
  <r>
    <x v="2"/>
    <n v="1128299"/>
    <x v="197"/>
    <x v="2"/>
    <x v="25"/>
    <s v="Phoenix"/>
    <x v="0"/>
    <n v="0.55000000000000004"/>
    <n v="7000"/>
    <n v="3850.0000000000005"/>
    <n v="1347.5"/>
    <n v="0.35"/>
  </r>
  <r>
    <x v="2"/>
    <n v="1128299"/>
    <x v="197"/>
    <x v="2"/>
    <x v="25"/>
    <s v="Phoenix"/>
    <x v="1"/>
    <n v="0.60000000000000009"/>
    <n v="5500"/>
    <n v="3300.0000000000005"/>
    <n v="1320.0000000000002"/>
    <n v="0.4"/>
  </r>
  <r>
    <x v="2"/>
    <n v="1128299"/>
    <x v="197"/>
    <x v="2"/>
    <x v="25"/>
    <s v="Phoenix"/>
    <x v="2"/>
    <n v="0.60000000000000009"/>
    <n v="5500"/>
    <n v="3300.0000000000005"/>
    <n v="1155"/>
    <n v="0.35"/>
  </r>
  <r>
    <x v="2"/>
    <n v="1128299"/>
    <x v="197"/>
    <x v="2"/>
    <x v="25"/>
    <s v="Phoenix"/>
    <x v="3"/>
    <n v="0.55000000000000004"/>
    <n v="4250"/>
    <n v="2337.5"/>
    <n v="818.125"/>
    <n v="0.35"/>
  </r>
  <r>
    <x v="2"/>
    <n v="1128299"/>
    <x v="197"/>
    <x v="2"/>
    <x v="25"/>
    <s v="Phoenix"/>
    <x v="4"/>
    <n v="0.60000000000000009"/>
    <n v="3000"/>
    <n v="1800.0000000000002"/>
    <n v="540"/>
    <n v="0.3"/>
  </r>
  <r>
    <x v="2"/>
    <n v="1128299"/>
    <x v="197"/>
    <x v="2"/>
    <x v="25"/>
    <s v="Phoenix"/>
    <x v="5"/>
    <n v="0.75000000000000011"/>
    <n v="6000"/>
    <n v="4500.0000000000009"/>
    <n v="1125.0000000000002"/>
    <n v="0.25"/>
  </r>
  <r>
    <x v="2"/>
    <n v="1128299"/>
    <x v="198"/>
    <x v="2"/>
    <x v="25"/>
    <s v="Phoenix"/>
    <x v="0"/>
    <n v="0.55000000000000004"/>
    <n v="7500"/>
    <n v="4125"/>
    <n v="1443.75"/>
    <n v="0.35"/>
  </r>
  <r>
    <x v="2"/>
    <n v="1128299"/>
    <x v="198"/>
    <x v="2"/>
    <x v="25"/>
    <s v="Phoenix"/>
    <x v="1"/>
    <n v="0.60000000000000009"/>
    <n v="6000"/>
    <n v="3600.0000000000005"/>
    <n v="1440.0000000000002"/>
    <n v="0.4"/>
  </r>
  <r>
    <x v="2"/>
    <n v="1128299"/>
    <x v="198"/>
    <x v="2"/>
    <x v="25"/>
    <s v="Phoenix"/>
    <x v="2"/>
    <n v="0.60000000000000009"/>
    <n v="5500"/>
    <n v="3300.0000000000005"/>
    <n v="1155"/>
    <n v="0.35"/>
  </r>
  <r>
    <x v="2"/>
    <n v="1128299"/>
    <x v="198"/>
    <x v="2"/>
    <x v="25"/>
    <s v="Phoenix"/>
    <x v="3"/>
    <n v="0.55000000000000004"/>
    <n v="4500"/>
    <n v="2475"/>
    <n v="866.25"/>
    <n v="0.35"/>
  </r>
  <r>
    <x v="2"/>
    <n v="1128299"/>
    <x v="198"/>
    <x v="2"/>
    <x v="25"/>
    <s v="Phoenix"/>
    <x v="4"/>
    <n v="0.60000000000000009"/>
    <n v="5000"/>
    <n v="3000.0000000000005"/>
    <n v="900.00000000000011"/>
    <n v="0.3"/>
  </r>
  <r>
    <x v="2"/>
    <n v="1128299"/>
    <x v="198"/>
    <x v="2"/>
    <x v="25"/>
    <s v="Phoenix"/>
    <x v="5"/>
    <n v="0.75000000000000011"/>
    <n v="5000"/>
    <n v="3750.0000000000005"/>
    <n v="937.50000000000011"/>
    <n v="0.25"/>
  </r>
  <r>
    <x v="2"/>
    <n v="1128299"/>
    <x v="199"/>
    <x v="2"/>
    <x v="25"/>
    <s v="Phoenix"/>
    <x v="0"/>
    <n v="0.60000000000000009"/>
    <n v="7000"/>
    <n v="4200.0000000000009"/>
    <n v="1470.0000000000002"/>
    <n v="0.35"/>
  </r>
  <r>
    <x v="2"/>
    <n v="1128299"/>
    <x v="199"/>
    <x v="2"/>
    <x v="25"/>
    <s v="Phoenix"/>
    <x v="1"/>
    <n v="0.65000000000000013"/>
    <n v="6500"/>
    <n v="4225.0000000000009"/>
    <n v="1690.0000000000005"/>
    <n v="0.4"/>
  </r>
  <r>
    <x v="2"/>
    <n v="1128299"/>
    <x v="199"/>
    <x v="2"/>
    <x v="25"/>
    <s v="Phoenix"/>
    <x v="2"/>
    <n v="0.60000000000000009"/>
    <n v="5250"/>
    <n v="3150.0000000000005"/>
    <n v="1102.5"/>
    <n v="0.35"/>
  </r>
  <r>
    <x v="2"/>
    <n v="1128299"/>
    <x v="199"/>
    <x v="2"/>
    <x v="25"/>
    <s v="Phoenix"/>
    <x v="3"/>
    <n v="0.60000000000000009"/>
    <n v="4750"/>
    <n v="2850.0000000000005"/>
    <n v="997.50000000000011"/>
    <n v="0.35"/>
  </r>
  <r>
    <x v="2"/>
    <n v="1128299"/>
    <x v="199"/>
    <x v="2"/>
    <x v="25"/>
    <s v="Phoenix"/>
    <x v="4"/>
    <n v="0.70000000000000007"/>
    <n v="4750"/>
    <n v="3325.0000000000005"/>
    <n v="997.50000000000011"/>
    <n v="0.3"/>
  </r>
  <r>
    <x v="2"/>
    <n v="1128299"/>
    <x v="199"/>
    <x v="2"/>
    <x v="25"/>
    <s v="Phoenix"/>
    <x v="5"/>
    <n v="0.75000000000000011"/>
    <n v="4500"/>
    <n v="3375.0000000000005"/>
    <n v="843.75000000000011"/>
    <n v="0.25"/>
  </r>
  <r>
    <x v="2"/>
    <n v="1128299"/>
    <x v="200"/>
    <x v="2"/>
    <x v="25"/>
    <s v="Phoenix"/>
    <x v="0"/>
    <n v="0.50000000000000011"/>
    <n v="6250"/>
    <n v="3125.0000000000009"/>
    <n v="1093.7500000000002"/>
    <n v="0.35"/>
  </r>
  <r>
    <x v="2"/>
    <n v="1128299"/>
    <x v="200"/>
    <x v="2"/>
    <x v="25"/>
    <s v="Phoenix"/>
    <x v="1"/>
    <n v="0.55000000000000016"/>
    <n v="6250"/>
    <n v="3437.5000000000009"/>
    <n v="1375.0000000000005"/>
    <n v="0.4"/>
  </r>
  <r>
    <x v="2"/>
    <n v="1128299"/>
    <x v="200"/>
    <x v="2"/>
    <x v="25"/>
    <s v="Phoenix"/>
    <x v="2"/>
    <n v="0.50000000000000011"/>
    <n v="4750"/>
    <n v="2375.0000000000005"/>
    <n v="831.25000000000011"/>
    <n v="0.35"/>
  </r>
  <r>
    <x v="2"/>
    <n v="1128299"/>
    <x v="200"/>
    <x v="2"/>
    <x v="25"/>
    <s v="Phoenix"/>
    <x v="3"/>
    <n v="0.50000000000000011"/>
    <n v="4250"/>
    <n v="2125.0000000000005"/>
    <n v="743.75000000000011"/>
    <n v="0.35"/>
  </r>
  <r>
    <x v="2"/>
    <n v="1128299"/>
    <x v="200"/>
    <x v="2"/>
    <x v="25"/>
    <s v="Phoenix"/>
    <x v="4"/>
    <n v="0.60000000000000009"/>
    <n v="4250"/>
    <n v="2550.0000000000005"/>
    <n v="765.00000000000011"/>
    <n v="0.3"/>
  </r>
  <r>
    <x v="2"/>
    <n v="1128299"/>
    <x v="200"/>
    <x v="2"/>
    <x v="25"/>
    <s v="Phoenix"/>
    <x v="5"/>
    <n v="0.65000000000000013"/>
    <n v="4750"/>
    <n v="3087.5000000000005"/>
    <n v="771.87500000000011"/>
    <n v="0.25"/>
  </r>
  <r>
    <x v="2"/>
    <n v="1128299"/>
    <x v="201"/>
    <x v="2"/>
    <x v="25"/>
    <s v="Phoenix"/>
    <x v="0"/>
    <n v="0.50000000000000011"/>
    <n v="5500"/>
    <n v="2750.0000000000005"/>
    <n v="962.50000000000011"/>
    <n v="0.35"/>
  </r>
  <r>
    <x v="2"/>
    <n v="1128299"/>
    <x v="201"/>
    <x v="2"/>
    <x v="25"/>
    <s v="Phoenix"/>
    <x v="1"/>
    <n v="0.55000000000000016"/>
    <n v="5500"/>
    <n v="3025.0000000000009"/>
    <n v="1210.0000000000005"/>
    <n v="0.4"/>
  </r>
  <r>
    <x v="2"/>
    <n v="1128299"/>
    <x v="201"/>
    <x v="2"/>
    <x v="25"/>
    <s v="Phoenix"/>
    <x v="2"/>
    <n v="0.50000000000000011"/>
    <n v="3750"/>
    <n v="1875.0000000000005"/>
    <n v="656.25000000000011"/>
    <n v="0.35"/>
  </r>
  <r>
    <x v="2"/>
    <n v="1128299"/>
    <x v="201"/>
    <x v="2"/>
    <x v="25"/>
    <s v="Phoenix"/>
    <x v="3"/>
    <n v="0.50000000000000011"/>
    <n v="3500"/>
    <n v="1750.0000000000005"/>
    <n v="612.50000000000011"/>
    <n v="0.35"/>
  </r>
  <r>
    <x v="2"/>
    <n v="1128299"/>
    <x v="201"/>
    <x v="2"/>
    <x v="25"/>
    <s v="Phoenix"/>
    <x v="4"/>
    <n v="0.60000000000000009"/>
    <n v="3250"/>
    <n v="1950.0000000000002"/>
    <n v="585"/>
    <n v="0.3"/>
  </r>
  <r>
    <x v="2"/>
    <n v="1128299"/>
    <x v="201"/>
    <x v="2"/>
    <x v="25"/>
    <s v="Phoenix"/>
    <x v="5"/>
    <n v="0.75000000000000011"/>
    <n v="3750"/>
    <n v="2812.5000000000005"/>
    <n v="703.12500000000011"/>
    <n v="0.25"/>
  </r>
  <r>
    <x v="2"/>
    <n v="1128299"/>
    <x v="202"/>
    <x v="2"/>
    <x v="25"/>
    <s v="Phoenix"/>
    <x v="0"/>
    <n v="0.60000000000000009"/>
    <n v="5500"/>
    <n v="3300.0000000000005"/>
    <n v="1155"/>
    <n v="0.35"/>
  </r>
  <r>
    <x v="2"/>
    <n v="1128299"/>
    <x v="202"/>
    <x v="2"/>
    <x v="25"/>
    <s v="Phoenix"/>
    <x v="1"/>
    <n v="0.65000000000000013"/>
    <n v="6000"/>
    <n v="3900.0000000000009"/>
    <n v="1560.0000000000005"/>
    <n v="0.4"/>
  </r>
  <r>
    <x v="2"/>
    <n v="1128299"/>
    <x v="202"/>
    <x v="2"/>
    <x v="25"/>
    <s v="Phoenix"/>
    <x v="2"/>
    <n v="0.60000000000000009"/>
    <n v="4500"/>
    <n v="2700.0000000000005"/>
    <n v="945.00000000000011"/>
    <n v="0.35"/>
  </r>
  <r>
    <x v="2"/>
    <n v="1128299"/>
    <x v="202"/>
    <x v="2"/>
    <x v="25"/>
    <s v="Phoenix"/>
    <x v="3"/>
    <n v="0.60000000000000009"/>
    <n v="4250"/>
    <n v="2550.0000000000005"/>
    <n v="892.50000000000011"/>
    <n v="0.35"/>
  </r>
  <r>
    <x v="2"/>
    <n v="1128299"/>
    <x v="202"/>
    <x v="2"/>
    <x v="25"/>
    <s v="Phoenix"/>
    <x v="4"/>
    <n v="0.70000000000000007"/>
    <n v="3750"/>
    <n v="2625.0000000000005"/>
    <n v="787.50000000000011"/>
    <n v="0.3"/>
  </r>
  <r>
    <x v="2"/>
    <n v="1128299"/>
    <x v="202"/>
    <x v="2"/>
    <x v="25"/>
    <s v="Phoenix"/>
    <x v="5"/>
    <n v="0.75000000000000011"/>
    <n v="5000"/>
    <n v="3750.0000000000005"/>
    <n v="937.50000000000011"/>
    <n v="0.25"/>
  </r>
  <r>
    <x v="2"/>
    <n v="1128299"/>
    <x v="203"/>
    <x v="2"/>
    <x v="25"/>
    <s v="Phoenix"/>
    <x v="0"/>
    <n v="0.60000000000000009"/>
    <n v="7000"/>
    <n v="4200.0000000000009"/>
    <n v="1470.0000000000002"/>
    <n v="0.35"/>
  </r>
  <r>
    <x v="2"/>
    <n v="1128299"/>
    <x v="203"/>
    <x v="2"/>
    <x v="25"/>
    <s v="Phoenix"/>
    <x v="1"/>
    <n v="0.65000000000000013"/>
    <n v="7000"/>
    <n v="4550.0000000000009"/>
    <n v="1820.0000000000005"/>
    <n v="0.4"/>
  </r>
  <r>
    <x v="2"/>
    <n v="1128299"/>
    <x v="203"/>
    <x v="2"/>
    <x v="25"/>
    <s v="Phoenix"/>
    <x v="2"/>
    <n v="0.60000000000000009"/>
    <n v="5000"/>
    <n v="3000.0000000000005"/>
    <n v="1050"/>
    <n v="0.35"/>
  </r>
  <r>
    <x v="2"/>
    <n v="1128299"/>
    <x v="203"/>
    <x v="2"/>
    <x v="25"/>
    <s v="Phoenix"/>
    <x v="3"/>
    <n v="0.60000000000000009"/>
    <n v="5000"/>
    <n v="3000.0000000000005"/>
    <n v="1050"/>
    <n v="0.35"/>
  </r>
  <r>
    <x v="2"/>
    <n v="1128299"/>
    <x v="203"/>
    <x v="2"/>
    <x v="25"/>
    <s v="Phoenix"/>
    <x v="4"/>
    <n v="0.70000000000000007"/>
    <n v="4250"/>
    <n v="2975.0000000000005"/>
    <n v="892.50000000000011"/>
    <n v="0.3"/>
  </r>
  <r>
    <x v="2"/>
    <n v="1128299"/>
    <x v="203"/>
    <x v="2"/>
    <x v="25"/>
    <s v="Phoenix"/>
    <x v="5"/>
    <n v="0.75000000000000011"/>
    <n v="5250"/>
    <n v="3937.5000000000005"/>
    <n v="984.37500000000011"/>
    <n v="0.25"/>
  </r>
  <r>
    <x v="2"/>
    <n v="1128299"/>
    <x v="90"/>
    <x v="2"/>
    <x v="26"/>
    <s v="Albuquerque"/>
    <x v="0"/>
    <n v="0.29999999999999993"/>
    <n v="4500"/>
    <n v="1349.9999999999998"/>
    <n v="539.99999999999989"/>
    <n v="0.4"/>
  </r>
  <r>
    <x v="2"/>
    <n v="1128299"/>
    <x v="90"/>
    <x v="2"/>
    <x v="26"/>
    <s v="Albuquerque"/>
    <x v="1"/>
    <n v="0.4"/>
    <n v="4500"/>
    <n v="1800"/>
    <n v="720"/>
    <n v="0.4"/>
  </r>
  <r>
    <x v="2"/>
    <n v="1128299"/>
    <x v="90"/>
    <x v="2"/>
    <x v="26"/>
    <s v="Albuquerque"/>
    <x v="2"/>
    <n v="0.4"/>
    <n v="4500"/>
    <n v="1800"/>
    <n v="630"/>
    <n v="0.35"/>
  </r>
  <r>
    <x v="2"/>
    <n v="1128299"/>
    <x v="90"/>
    <x v="2"/>
    <x v="26"/>
    <s v="Albuquerque"/>
    <x v="3"/>
    <n v="0.4"/>
    <n v="3000"/>
    <n v="1200"/>
    <n v="480"/>
    <n v="0.4"/>
  </r>
  <r>
    <x v="2"/>
    <n v="1128299"/>
    <x v="90"/>
    <x v="2"/>
    <x v="26"/>
    <s v="Albuquerque"/>
    <x v="4"/>
    <n v="0.45000000000000012"/>
    <n v="2500"/>
    <n v="1125.0000000000002"/>
    <n v="393.75000000000006"/>
    <n v="0.35"/>
  </r>
  <r>
    <x v="2"/>
    <n v="1128299"/>
    <x v="90"/>
    <x v="2"/>
    <x v="26"/>
    <s v="Albuquerque"/>
    <x v="5"/>
    <n v="0.4"/>
    <n v="4500"/>
    <n v="1800"/>
    <n v="450"/>
    <n v="0.25"/>
  </r>
  <r>
    <x v="2"/>
    <n v="1128299"/>
    <x v="91"/>
    <x v="2"/>
    <x v="26"/>
    <s v="Albuquerque"/>
    <x v="0"/>
    <n v="0.29999999999999993"/>
    <n v="5000"/>
    <n v="1499.9999999999998"/>
    <n v="599.99999999999989"/>
    <n v="0.4"/>
  </r>
  <r>
    <x v="2"/>
    <n v="1128299"/>
    <x v="91"/>
    <x v="2"/>
    <x v="26"/>
    <s v="Albuquerque"/>
    <x v="1"/>
    <n v="0.4"/>
    <n v="4000"/>
    <n v="1600"/>
    <n v="640"/>
    <n v="0.4"/>
  </r>
  <r>
    <x v="2"/>
    <n v="1128299"/>
    <x v="91"/>
    <x v="2"/>
    <x v="26"/>
    <s v="Albuquerque"/>
    <x v="2"/>
    <n v="0.4"/>
    <n v="4000"/>
    <n v="1600"/>
    <n v="560"/>
    <n v="0.35"/>
  </r>
  <r>
    <x v="2"/>
    <n v="1128299"/>
    <x v="91"/>
    <x v="2"/>
    <x v="26"/>
    <s v="Albuquerque"/>
    <x v="3"/>
    <n v="0.4"/>
    <n v="2500"/>
    <n v="1000"/>
    <n v="400"/>
    <n v="0.4"/>
  </r>
  <r>
    <x v="2"/>
    <n v="1128299"/>
    <x v="91"/>
    <x v="2"/>
    <x v="26"/>
    <s v="Albuquerque"/>
    <x v="4"/>
    <n v="0.45000000000000012"/>
    <n v="1750"/>
    <n v="787.50000000000023"/>
    <n v="275.62500000000006"/>
    <n v="0.35"/>
  </r>
  <r>
    <x v="2"/>
    <n v="1128299"/>
    <x v="91"/>
    <x v="2"/>
    <x v="26"/>
    <s v="Albuquerque"/>
    <x v="5"/>
    <n v="0.4"/>
    <n v="3750"/>
    <n v="1500"/>
    <n v="375"/>
    <n v="0.25"/>
  </r>
  <r>
    <x v="2"/>
    <n v="1128299"/>
    <x v="92"/>
    <x v="2"/>
    <x v="26"/>
    <s v="Albuquerque"/>
    <x v="0"/>
    <n v="0.4"/>
    <n v="5250"/>
    <n v="2100"/>
    <n v="840"/>
    <n v="0.4"/>
  </r>
  <r>
    <x v="2"/>
    <n v="1128299"/>
    <x v="92"/>
    <x v="2"/>
    <x v="26"/>
    <s v="Albuquerque"/>
    <x v="1"/>
    <n v="0.5"/>
    <n v="3750"/>
    <n v="1875"/>
    <n v="750"/>
    <n v="0.4"/>
  </r>
  <r>
    <x v="2"/>
    <n v="1128299"/>
    <x v="92"/>
    <x v="2"/>
    <x v="26"/>
    <s v="Albuquerque"/>
    <x v="2"/>
    <n v="0.5"/>
    <n v="3750"/>
    <n v="1875"/>
    <n v="656.25"/>
    <n v="0.35"/>
  </r>
  <r>
    <x v="2"/>
    <n v="1128299"/>
    <x v="92"/>
    <x v="2"/>
    <x v="26"/>
    <s v="Albuquerque"/>
    <x v="3"/>
    <n v="0.5"/>
    <n v="2500"/>
    <n v="1250"/>
    <n v="500"/>
    <n v="0.4"/>
  </r>
  <r>
    <x v="2"/>
    <n v="1128299"/>
    <x v="92"/>
    <x v="2"/>
    <x v="26"/>
    <s v="Albuquerque"/>
    <x v="4"/>
    <n v="0.55000000000000004"/>
    <n v="1500"/>
    <n v="825.00000000000011"/>
    <n v="288.75"/>
    <n v="0.35"/>
  </r>
  <r>
    <x v="2"/>
    <n v="1128299"/>
    <x v="92"/>
    <x v="2"/>
    <x v="26"/>
    <s v="Albuquerque"/>
    <x v="5"/>
    <n v="0.5"/>
    <n v="3500"/>
    <n v="1750"/>
    <n v="437.5"/>
    <n v="0.25"/>
  </r>
  <r>
    <x v="2"/>
    <n v="1128299"/>
    <x v="93"/>
    <x v="2"/>
    <x v="26"/>
    <s v="Albuquerque"/>
    <x v="0"/>
    <n v="0.5"/>
    <n v="5250"/>
    <n v="2625"/>
    <n v="1050"/>
    <n v="0.4"/>
  </r>
  <r>
    <x v="2"/>
    <n v="1128299"/>
    <x v="93"/>
    <x v="2"/>
    <x v="26"/>
    <s v="Albuquerque"/>
    <x v="1"/>
    <n v="0.55000000000000004"/>
    <n v="3250"/>
    <n v="1787.5000000000002"/>
    <n v="715.00000000000011"/>
    <n v="0.4"/>
  </r>
  <r>
    <x v="2"/>
    <n v="1128299"/>
    <x v="93"/>
    <x v="2"/>
    <x v="26"/>
    <s v="Albuquerque"/>
    <x v="2"/>
    <n v="0.55000000000000004"/>
    <n v="3750"/>
    <n v="2062.5"/>
    <n v="721.875"/>
    <n v="0.35"/>
  </r>
  <r>
    <x v="2"/>
    <n v="1128299"/>
    <x v="93"/>
    <x v="2"/>
    <x v="26"/>
    <s v="Albuquerque"/>
    <x v="3"/>
    <n v="0.5"/>
    <n v="2750"/>
    <n v="1375"/>
    <n v="550"/>
    <n v="0.4"/>
  </r>
  <r>
    <x v="2"/>
    <n v="1128299"/>
    <x v="93"/>
    <x v="2"/>
    <x v="26"/>
    <s v="Albuquerque"/>
    <x v="4"/>
    <n v="0.55000000000000004"/>
    <n v="1750"/>
    <n v="962.50000000000011"/>
    <n v="336.875"/>
    <n v="0.35"/>
  </r>
  <r>
    <x v="2"/>
    <n v="1128299"/>
    <x v="93"/>
    <x v="2"/>
    <x v="26"/>
    <s v="Albuquerque"/>
    <x v="5"/>
    <n v="0.70000000000000007"/>
    <n v="3500"/>
    <n v="2450.0000000000005"/>
    <n v="612.50000000000011"/>
    <n v="0.25"/>
  </r>
  <r>
    <x v="2"/>
    <n v="1128299"/>
    <x v="94"/>
    <x v="2"/>
    <x v="26"/>
    <s v="Albuquerque"/>
    <x v="0"/>
    <n v="0.5"/>
    <n v="5500"/>
    <n v="2750"/>
    <n v="1100"/>
    <n v="0.4"/>
  </r>
  <r>
    <x v="2"/>
    <n v="1128299"/>
    <x v="94"/>
    <x v="2"/>
    <x v="26"/>
    <s v="Albuquerque"/>
    <x v="1"/>
    <n v="0.55000000000000004"/>
    <n v="4000"/>
    <n v="2200"/>
    <n v="880"/>
    <n v="0.4"/>
  </r>
  <r>
    <x v="2"/>
    <n v="1128299"/>
    <x v="94"/>
    <x v="2"/>
    <x v="26"/>
    <s v="Albuquerque"/>
    <x v="2"/>
    <n v="0.55000000000000004"/>
    <n v="4250"/>
    <n v="2337.5"/>
    <n v="818.125"/>
    <n v="0.35"/>
  </r>
  <r>
    <x v="2"/>
    <n v="1128299"/>
    <x v="94"/>
    <x v="2"/>
    <x v="26"/>
    <s v="Albuquerque"/>
    <x v="3"/>
    <n v="0.5"/>
    <n v="3250"/>
    <n v="1625"/>
    <n v="650"/>
    <n v="0.4"/>
  </r>
  <r>
    <x v="2"/>
    <n v="1128299"/>
    <x v="94"/>
    <x v="2"/>
    <x v="26"/>
    <s v="Albuquerque"/>
    <x v="4"/>
    <n v="0.55000000000000004"/>
    <n v="2250"/>
    <n v="1237.5"/>
    <n v="433.125"/>
    <n v="0.35"/>
  </r>
  <r>
    <x v="2"/>
    <n v="1128299"/>
    <x v="94"/>
    <x v="2"/>
    <x v="26"/>
    <s v="Albuquerque"/>
    <x v="5"/>
    <n v="0.70000000000000007"/>
    <n v="4000"/>
    <n v="2800.0000000000005"/>
    <n v="700.00000000000011"/>
    <n v="0.25"/>
  </r>
  <r>
    <x v="2"/>
    <n v="1128299"/>
    <x v="95"/>
    <x v="2"/>
    <x v="26"/>
    <s v="Albuquerque"/>
    <x v="0"/>
    <n v="0.5"/>
    <n v="6750"/>
    <n v="3375"/>
    <n v="1350"/>
    <n v="0.4"/>
  </r>
  <r>
    <x v="2"/>
    <n v="1128299"/>
    <x v="95"/>
    <x v="2"/>
    <x v="26"/>
    <s v="Albuquerque"/>
    <x v="1"/>
    <n v="0.55000000000000004"/>
    <n v="5250"/>
    <n v="2887.5000000000005"/>
    <n v="1155.0000000000002"/>
    <n v="0.4"/>
  </r>
  <r>
    <x v="2"/>
    <n v="1128299"/>
    <x v="95"/>
    <x v="2"/>
    <x v="26"/>
    <s v="Albuquerque"/>
    <x v="2"/>
    <n v="0.55000000000000004"/>
    <n v="5250"/>
    <n v="2887.5000000000005"/>
    <n v="1010.6250000000001"/>
    <n v="0.35"/>
  </r>
  <r>
    <x v="2"/>
    <n v="1128299"/>
    <x v="95"/>
    <x v="2"/>
    <x v="26"/>
    <s v="Albuquerque"/>
    <x v="3"/>
    <n v="0.5"/>
    <n v="4000"/>
    <n v="2000"/>
    <n v="800"/>
    <n v="0.4"/>
  </r>
  <r>
    <x v="2"/>
    <n v="1128299"/>
    <x v="95"/>
    <x v="2"/>
    <x v="26"/>
    <s v="Albuquerque"/>
    <x v="4"/>
    <n v="0.55000000000000004"/>
    <n v="2750"/>
    <n v="1512.5000000000002"/>
    <n v="529.375"/>
    <n v="0.35"/>
  </r>
  <r>
    <x v="2"/>
    <n v="1128299"/>
    <x v="95"/>
    <x v="2"/>
    <x v="26"/>
    <s v="Albuquerque"/>
    <x v="5"/>
    <n v="0.70000000000000007"/>
    <n v="5750"/>
    <n v="4025.0000000000005"/>
    <n v="1006.2500000000001"/>
    <n v="0.25"/>
  </r>
  <r>
    <x v="2"/>
    <n v="1128299"/>
    <x v="96"/>
    <x v="2"/>
    <x v="26"/>
    <s v="Albuquerque"/>
    <x v="0"/>
    <n v="0.5"/>
    <n v="7250"/>
    <n v="3625"/>
    <n v="1450"/>
    <n v="0.4"/>
  </r>
  <r>
    <x v="2"/>
    <n v="1128299"/>
    <x v="96"/>
    <x v="2"/>
    <x v="26"/>
    <s v="Albuquerque"/>
    <x v="1"/>
    <n v="0.55000000000000004"/>
    <n v="5750"/>
    <n v="3162.5000000000005"/>
    <n v="1265.0000000000002"/>
    <n v="0.4"/>
  </r>
  <r>
    <x v="2"/>
    <n v="1128299"/>
    <x v="96"/>
    <x v="2"/>
    <x v="26"/>
    <s v="Albuquerque"/>
    <x v="2"/>
    <n v="0.55000000000000004"/>
    <n v="5250"/>
    <n v="2887.5000000000005"/>
    <n v="1010.6250000000001"/>
    <n v="0.35"/>
  </r>
  <r>
    <x v="2"/>
    <n v="1128299"/>
    <x v="96"/>
    <x v="2"/>
    <x v="26"/>
    <s v="Albuquerque"/>
    <x v="3"/>
    <n v="0.5"/>
    <n v="4250"/>
    <n v="2125"/>
    <n v="850"/>
    <n v="0.4"/>
  </r>
  <r>
    <x v="2"/>
    <n v="1128299"/>
    <x v="96"/>
    <x v="2"/>
    <x v="26"/>
    <s v="Albuquerque"/>
    <x v="4"/>
    <n v="0.55000000000000004"/>
    <n v="4750"/>
    <n v="2612.5"/>
    <n v="914.37499999999989"/>
    <n v="0.35"/>
  </r>
  <r>
    <x v="2"/>
    <n v="1128299"/>
    <x v="96"/>
    <x v="2"/>
    <x v="26"/>
    <s v="Albuquerque"/>
    <x v="5"/>
    <n v="0.70000000000000007"/>
    <n v="4750"/>
    <n v="3325.0000000000005"/>
    <n v="831.25000000000011"/>
    <n v="0.25"/>
  </r>
  <r>
    <x v="2"/>
    <n v="1128299"/>
    <x v="97"/>
    <x v="2"/>
    <x v="26"/>
    <s v="Albuquerque"/>
    <x v="0"/>
    <n v="0.55000000000000004"/>
    <n v="6750"/>
    <n v="3712.5000000000005"/>
    <n v="1485.0000000000002"/>
    <n v="0.4"/>
  </r>
  <r>
    <x v="2"/>
    <n v="1128299"/>
    <x v="97"/>
    <x v="2"/>
    <x v="26"/>
    <s v="Albuquerque"/>
    <x v="1"/>
    <n v="0.60000000000000009"/>
    <n v="6250"/>
    <n v="3750.0000000000005"/>
    <n v="1500.0000000000002"/>
    <n v="0.4"/>
  </r>
  <r>
    <x v="2"/>
    <n v="1128299"/>
    <x v="97"/>
    <x v="2"/>
    <x v="26"/>
    <s v="Albuquerque"/>
    <x v="2"/>
    <n v="0.55000000000000004"/>
    <n v="5000"/>
    <n v="2750"/>
    <n v="962.49999999999989"/>
    <n v="0.35"/>
  </r>
  <r>
    <x v="2"/>
    <n v="1128299"/>
    <x v="97"/>
    <x v="2"/>
    <x v="26"/>
    <s v="Albuquerque"/>
    <x v="3"/>
    <n v="0.55000000000000004"/>
    <n v="4500"/>
    <n v="2475"/>
    <n v="990"/>
    <n v="0.4"/>
  </r>
  <r>
    <x v="2"/>
    <n v="1128299"/>
    <x v="97"/>
    <x v="2"/>
    <x v="26"/>
    <s v="Albuquerque"/>
    <x v="4"/>
    <n v="0.65"/>
    <n v="4500"/>
    <n v="2925"/>
    <n v="1023.7499999999999"/>
    <n v="0.35"/>
  </r>
  <r>
    <x v="2"/>
    <n v="1128299"/>
    <x v="97"/>
    <x v="2"/>
    <x v="26"/>
    <s v="Albuquerque"/>
    <x v="5"/>
    <n v="0.70000000000000007"/>
    <n v="4250"/>
    <n v="2975.0000000000005"/>
    <n v="743.75000000000011"/>
    <n v="0.25"/>
  </r>
  <r>
    <x v="2"/>
    <n v="1128299"/>
    <x v="98"/>
    <x v="2"/>
    <x v="26"/>
    <s v="Albuquerque"/>
    <x v="0"/>
    <n v="0.45000000000000012"/>
    <n v="6000"/>
    <n v="2700.0000000000009"/>
    <n v="1080.0000000000005"/>
    <n v="0.4"/>
  </r>
  <r>
    <x v="2"/>
    <n v="1128299"/>
    <x v="98"/>
    <x v="2"/>
    <x v="26"/>
    <s v="Albuquerque"/>
    <x v="1"/>
    <n v="0.50000000000000011"/>
    <n v="6000"/>
    <n v="3000.0000000000005"/>
    <n v="1200.0000000000002"/>
    <n v="0.4"/>
  </r>
  <r>
    <x v="2"/>
    <n v="1128299"/>
    <x v="98"/>
    <x v="2"/>
    <x v="26"/>
    <s v="Albuquerque"/>
    <x v="2"/>
    <n v="0.45000000000000012"/>
    <n v="4500"/>
    <n v="2025.0000000000005"/>
    <n v="708.75000000000011"/>
    <n v="0.35"/>
  </r>
  <r>
    <x v="2"/>
    <n v="1128299"/>
    <x v="98"/>
    <x v="2"/>
    <x v="26"/>
    <s v="Albuquerque"/>
    <x v="3"/>
    <n v="0.45000000000000012"/>
    <n v="4000"/>
    <n v="1800.0000000000005"/>
    <n v="720.00000000000023"/>
    <n v="0.4"/>
  </r>
  <r>
    <x v="2"/>
    <n v="1128299"/>
    <x v="98"/>
    <x v="2"/>
    <x v="26"/>
    <s v="Albuquerque"/>
    <x v="4"/>
    <n v="0.55000000000000004"/>
    <n v="4000"/>
    <n v="2200"/>
    <n v="770"/>
    <n v="0.35"/>
  </r>
  <r>
    <x v="2"/>
    <n v="1128299"/>
    <x v="98"/>
    <x v="2"/>
    <x v="26"/>
    <s v="Albuquerque"/>
    <x v="5"/>
    <n v="0.60000000000000009"/>
    <n v="4500"/>
    <n v="2700.0000000000005"/>
    <n v="675.00000000000011"/>
    <n v="0.25"/>
  </r>
  <r>
    <x v="2"/>
    <n v="1128299"/>
    <x v="99"/>
    <x v="2"/>
    <x v="26"/>
    <s v="Albuquerque"/>
    <x v="0"/>
    <n v="0.45000000000000012"/>
    <n v="5250"/>
    <n v="2362.5000000000005"/>
    <n v="945.00000000000023"/>
    <n v="0.4"/>
  </r>
  <r>
    <x v="2"/>
    <n v="1128299"/>
    <x v="99"/>
    <x v="2"/>
    <x v="26"/>
    <s v="Albuquerque"/>
    <x v="1"/>
    <n v="0.50000000000000011"/>
    <n v="5250"/>
    <n v="2625.0000000000005"/>
    <n v="1050.0000000000002"/>
    <n v="0.4"/>
  </r>
  <r>
    <x v="2"/>
    <n v="1128299"/>
    <x v="99"/>
    <x v="2"/>
    <x v="26"/>
    <s v="Albuquerque"/>
    <x v="2"/>
    <n v="0.45000000000000012"/>
    <n v="3500"/>
    <n v="1575.0000000000005"/>
    <n v="551.25000000000011"/>
    <n v="0.35"/>
  </r>
  <r>
    <x v="2"/>
    <n v="1128299"/>
    <x v="99"/>
    <x v="2"/>
    <x v="26"/>
    <s v="Albuquerque"/>
    <x v="3"/>
    <n v="0.45000000000000012"/>
    <n v="3250"/>
    <n v="1462.5000000000005"/>
    <n v="585.00000000000023"/>
    <n v="0.4"/>
  </r>
  <r>
    <x v="2"/>
    <n v="1128299"/>
    <x v="99"/>
    <x v="2"/>
    <x v="26"/>
    <s v="Albuquerque"/>
    <x v="4"/>
    <n v="0.55000000000000004"/>
    <n v="3000"/>
    <n v="1650.0000000000002"/>
    <n v="577.5"/>
    <n v="0.35"/>
  </r>
  <r>
    <x v="2"/>
    <n v="1128299"/>
    <x v="99"/>
    <x v="2"/>
    <x v="26"/>
    <s v="Albuquerque"/>
    <x v="5"/>
    <n v="0.70000000000000007"/>
    <n v="3500"/>
    <n v="2450.0000000000005"/>
    <n v="612.50000000000011"/>
    <n v="0.25"/>
  </r>
  <r>
    <x v="2"/>
    <n v="1128299"/>
    <x v="100"/>
    <x v="2"/>
    <x v="26"/>
    <s v="Albuquerque"/>
    <x v="0"/>
    <n v="0.55000000000000004"/>
    <n v="5250"/>
    <n v="2887.5000000000005"/>
    <n v="1155.0000000000002"/>
    <n v="0.4"/>
  </r>
  <r>
    <x v="2"/>
    <n v="1128299"/>
    <x v="100"/>
    <x v="2"/>
    <x v="26"/>
    <s v="Albuquerque"/>
    <x v="1"/>
    <n v="0.60000000000000009"/>
    <n v="5750"/>
    <n v="3450.0000000000005"/>
    <n v="1380.0000000000002"/>
    <n v="0.4"/>
  </r>
  <r>
    <x v="2"/>
    <n v="1128299"/>
    <x v="100"/>
    <x v="2"/>
    <x v="26"/>
    <s v="Albuquerque"/>
    <x v="2"/>
    <n v="0.55000000000000004"/>
    <n v="4250"/>
    <n v="2337.5"/>
    <n v="818.125"/>
    <n v="0.35"/>
  </r>
  <r>
    <x v="2"/>
    <n v="1128299"/>
    <x v="100"/>
    <x v="2"/>
    <x v="26"/>
    <s v="Albuquerque"/>
    <x v="3"/>
    <n v="0.55000000000000004"/>
    <n v="4000"/>
    <n v="2200"/>
    <n v="880"/>
    <n v="0.4"/>
  </r>
  <r>
    <x v="2"/>
    <n v="1128299"/>
    <x v="100"/>
    <x v="2"/>
    <x v="26"/>
    <s v="Albuquerque"/>
    <x v="4"/>
    <n v="0.65"/>
    <n v="3500"/>
    <n v="2275"/>
    <n v="796.25"/>
    <n v="0.35"/>
  </r>
  <r>
    <x v="2"/>
    <n v="1128299"/>
    <x v="100"/>
    <x v="2"/>
    <x v="26"/>
    <s v="Albuquerque"/>
    <x v="5"/>
    <n v="0.70000000000000007"/>
    <n v="4750"/>
    <n v="3325.0000000000005"/>
    <n v="831.25000000000011"/>
    <n v="0.25"/>
  </r>
  <r>
    <x v="2"/>
    <n v="1128299"/>
    <x v="101"/>
    <x v="2"/>
    <x v="26"/>
    <s v="Albuquerque"/>
    <x v="0"/>
    <n v="0.55000000000000004"/>
    <n v="6750"/>
    <n v="3712.5000000000005"/>
    <n v="1485.0000000000002"/>
    <n v="0.4"/>
  </r>
  <r>
    <x v="2"/>
    <n v="1128299"/>
    <x v="101"/>
    <x v="2"/>
    <x v="26"/>
    <s v="Albuquerque"/>
    <x v="1"/>
    <n v="0.60000000000000009"/>
    <n v="6750"/>
    <n v="4050.0000000000005"/>
    <n v="1620.0000000000002"/>
    <n v="0.4"/>
  </r>
  <r>
    <x v="2"/>
    <n v="1128299"/>
    <x v="101"/>
    <x v="2"/>
    <x v="26"/>
    <s v="Albuquerque"/>
    <x v="2"/>
    <n v="0.55000000000000004"/>
    <n v="4750"/>
    <n v="2612.5"/>
    <n v="914.37499999999989"/>
    <n v="0.35"/>
  </r>
  <r>
    <x v="2"/>
    <n v="1128299"/>
    <x v="101"/>
    <x v="2"/>
    <x v="26"/>
    <s v="Albuquerque"/>
    <x v="3"/>
    <n v="0.55000000000000004"/>
    <n v="4750"/>
    <n v="2612.5"/>
    <n v="1045"/>
    <n v="0.4"/>
  </r>
  <r>
    <x v="2"/>
    <n v="1128299"/>
    <x v="101"/>
    <x v="2"/>
    <x v="26"/>
    <s v="Albuquerque"/>
    <x v="4"/>
    <n v="0.65"/>
    <n v="4000"/>
    <n v="2600"/>
    <n v="909.99999999999989"/>
    <n v="0.35"/>
  </r>
  <r>
    <x v="2"/>
    <n v="1128299"/>
    <x v="101"/>
    <x v="2"/>
    <x v="26"/>
    <s v="Albuquerque"/>
    <x v="5"/>
    <n v="0.70000000000000007"/>
    <n v="5000"/>
    <n v="3500.0000000000005"/>
    <n v="875.00000000000011"/>
    <n v="0.25"/>
  </r>
  <r>
    <x v="0"/>
    <n v="1185732"/>
    <x v="204"/>
    <x v="4"/>
    <x v="27"/>
    <s v="Atlanta"/>
    <x v="0"/>
    <n v="0.4"/>
    <n v="10250"/>
    <n v="4100"/>
    <n v="1845"/>
    <n v="0.45"/>
  </r>
  <r>
    <x v="0"/>
    <n v="1185732"/>
    <x v="204"/>
    <x v="4"/>
    <x v="27"/>
    <s v="Atlanta"/>
    <x v="1"/>
    <n v="0.4"/>
    <n v="8250"/>
    <n v="3300"/>
    <n v="1155"/>
    <n v="0.35"/>
  </r>
  <r>
    <x v="0"/>
    <n v="1185732"/>
    <x v="204"/>
    <x v="4"/>
    <x v="27"/>
    <s v="Atlanta"/>
    <x v="2"/>
    <n v="0.30000000000000004"/>
    <n v="8250"/>
    <n v="2475.0000000000005"/>
    <n v="618.75000000000011"/>
    <n v="0.25"/>
  </r>
  <r>
    <x v="0"/>
    <n v="1185732"/>
    <x v="204"/>
    <x v="4"/>
    <x v="27"/>
    <s v="Atlanta"/>
    <x v="3"/>
    <n v="0.35"/>
    <n v="6750"/>
    <n v="2362.5"/>
    <n v="708.75"/>
    <n v="0.3"/>
  </r>
  <r>
    <x v="0"/>
    <n v="1185732"/>
    <x v="204"/>
    <x v="4"/>
    <x v="27"/>
    <s v="Atlanta"/>
    <x v="4"/>
    <n v="0.5"/>
    <n v="7250"/>
    <n v="3625"/>
    <n v="1268.75"/>
    <n v="0.35"/>
  </r>
  <r>
    <x v="0"/>
    <n v="1185732"/>
    <x v="204"/>
    <x v="4"/>
    <x v="27"/>
    <s v="Atlanta"/>
    <x v="5"/>
    <n v="0.4"/>
    <n v="8250"/>
    <n v="3300"/>
    <n v="1650"/>
    <n v="0.5"/>
  </r>
  <r>
    <x v="0"/>
    <n v="1185732"/>
    <x v="205"/>
    <x v="4"/>
    <x v="27"/>
    <s v="Atlanta"/>
    <x v="0"/>
    <n v="0.4"/>
    <n v="10750"/>
    <n v="4300"/>
    <n v="1935"/>
    <n v="0.45"/>
  </r>
  <r>
    <x v="0"/>
    <n v="1185732"/>
    <x v="205"/>
    <x v="4"/>
    <x v="27"/>
    <s v="Atlanta"/>
    <x v="1"/>
    <n v="0.4"/>
    <n v="7250"/>
    <n v="2900"/>
    <n v="1014.9999999999999"/>
    <n v="0.35"/>
  </r>
  <r>
    <x v="0"/>
    <n v="1185732"/>
    <x v="205"/>
    <x v="4"/>
    <x v="27"/>
    <s v="Atlanta"/>
    <x v="2"/>
    <n v="0.30000000000000004"/>
    <n v="7750"/>
    <n v="2325.0000000000005"/>
    <n v="581.25000000000011"/>
    <n v="0.25"/>
  </r>
  <r>
    <x v="0"/>
    <n v="1185732"/>
    <x v="205"/>
    <x v="4"/>
    <x v="27"/>
    <s v="Atlanta"/>
    <x v="3"/>
    <n v="0.35"/>
    <n v="6250"/>
    <n v="2187.5"/>
    <n v="656.25"/>
    <n v="0.3"/>
  </r>
  <r>
    <x v="0"/>
    <n v="1185732"/>
    <x v="205"/>
    <x v="4"/>
    <x v="27"/>
    <s v="Atlanta"/>
    <x v="4"/>
    <n v="0.5"/>
    <n v="7000"/>
    <n v="3500"/>
    <n v="1225"/>
    <n v="0.35"/>
  </r>
  <r>
    <x v="0"/>
    <n v="1185732"/>
    <x v="205"/>
    <x v="4"/>
    <x v="27"/>
    <s v="Atlanta"/>
    <x v="5"/>
    <n v="0.35"/>
    <n v="8000"/>
    <n v="2800"/>
    <n v="1400"/>
    <n v="0.5"/>
  </r>
  <r>
    <x v="0"/>
    <n v="1185732"/>
    <x v="115"/>
    <x v="4"/>
    <x v="27"/>
    <s v="Atlanta"/>
    <x v="0"/>
    <n v="0.35"/>
    <n v="10200"/>
    <n v="3570"/>
    <n v="1606.5"/>
    <n v="0.45"/>
  </r>
  <r>
    <x v="0"/>
    <n v="1185732"/>
    <x v="115"/>
    <x v="4"/>
    <x v="27"/>
    <s v="Atlanta"/>
    <x v="1"/>
    <n v="0.35"/>
    <n v="7000"/>
    <n v="2450"/>
    <n v="857.5"/>
    <n v="0.35"/>
  </r>
  <r>
    <x v="0"/>
    <n v="1185732"/>
    <x v="115"/>
    <x v="4"/>
    <x v="27"/>
    <s v="Atlanta"/>
    <x v="2"/>
    <n v="0.25"/>
    <n v="7250"/>
    <n v="1812.5"/>
    <n v="453.125"/>
    <n v="0.25"/>
  </r>
  <r>
    <x v="0"/>
    <n v="1185732"/>
    <x v="115"/>
    <x v="4"/>
    <x v="27"/>
    <s v="Atlanta"/>
    <x v="3"/>
    <n v="0.29999999999999993"/>
    <n v="5750"/>
    <n v="1724.9999999999995"/>
    <n v="517.49999999999989"/>
    <n v="0.3"/>
  </r>
  <r>
    <x v="0"/>
    <n v="1185732"/>
    <x v="115"/>
    <x v="4"/>
    <x v="27"/>
    <s v="Atlanta"/>
    <x v="4"/>
    <n v="0.45000000000000007"/>
    <n v="6250"/>
    <n v="2812.5000000000005"/>
    <n v="984.37500000000011"/>
    <n v="0.35"/>
  </r>
  <r>
    <x v="0"/>
    <n v="1185732"/>
    <x v="115"/>
    <x v="4"/>
    <x v="27"/>
    <s v="Atlanta"/>
    <x v="5"/>
    <n v="0.35"/>
    <n v="7250"/>
    <n v="2537.5"/>
    <n v="1268.75"/>
    <n v="0.5"/>
  </r>
  <r>
    <x v="0"/>
    <n v="1185732"/>
    <x v="206"/>
    <x v="4"/>
    <x v="27"/>
    <s v="Atlanta"/>
    <x v="0"/>
    <n v="0.35"/>
    <n v="9750"/>
    <n v="3412.5"/>
    <n v="1535.625"/>
    <n v="0.45"/>
  </r>
  <r>
    <x v="0"/>
    <n v="1185732"/>
    <x v="206"/>
    <x v="4"/>
    <x v="27"/>
    <s v="Atlanta"/>
    <x v="1"/>
    <n v="0.35"/>
    <n v="6750"/>
    <n v="2362.5"/>
    <n v="826.875"/>
    <n v="0.35"/>
  </r>
  <r>
    <x v="0"/>
    <n v="1185732"/>
    <x v="206"/>
    <x v="4"/>
    <x v="27"/>
    <s v="Atlanta"/>
    <x v="2"/>
    <n v="0.25"/>
    <n v="6750"/>
    <n v="1687.5"/>
    <n v="421.875"/>
    <n v="0.25"/>
  </r>
  <r>
    <x v="0"/>
    <n v="1185732"/>
    <x v="206"/>
    <x v="4"/>
    <x v="27"/>
    <s v="Atlanta"/>
    <x v="3"/>
    <n v="0.29999999999999993"/>
    <n v="6000"/>
    <n v="1799.9999999999995"/>
    <n v="539.99999999999989"/>
    <n v="0.3"/>
  </r>
  <r>
    <x v="0"/>
    <n v="1185732"/>
    <x v="206"/>
    <x v="4"/>
    <x v="27"/>
    <s v="Atlanta"/>
    <x v="4"/>
    <n v="0.5"/>
    <n v="6250"/>
    <n v="3125"/>
    <n v="1093.75"/>
    <n v="0.35"/>
  </r>
  <r>
    <x v="0"/>
    <n v="1185732"/>
    <x v="206"/>
    <x v="4"/>
    <x v="27"/>
    <s v="Atlanta"/>
    <x v="5"/>
    <n v="0.4"/>
    <n v="7750"/>
    <n v="3100"/>
    <n v="1550"/>
    <n v="0.5"/>
  </r>
  <r>
    <x v="0"/>
    <n v="1185732"/>
    <x v="174"/>
    <x v="4"/>
    <x v="27"/>
    <s v="Atlanta"/>
    <x v="0"/>
    <n v="0.5"/>
    <n v="10450"/>
    <n v="5225"/>
    <n v="2351.25"/>
    <n v="0.45"/>
  </r>
  <r>
    <x v="0"/>
    <n v="1185732"/>
    <x v="174"/>
    <x v="4"/>
    <x v="27"/>
    <s v="Atlanta"/>
    <x v="1"/>
    <n v="0.5"/>
    <n v="7500"/>
    <n v="3750"/>
    <n v="1312.5"/>
    <n v="0.35"/>
  </r>
  <r>
    <x v="0"/>
    <n v="1185732"/>
    <x v="174"/>
    <x v="4"/>
    <x v="27"/>
    <s v="Atlanta"/>
    <x v="2"/>
    <n v="0.45"/>
    <n v="7250"/>
    <n v="3262.5"/>
    <n v="815.625"/>
    <n v="0.25"/>
  </r>
  <r>
    <x v="0"/>
    <n v="1185732"/>
    <x v="174"/>
    <x v="4"/>
    <x v="27"/>
    <s v="Atlanta"/>
    <x v="3"/>
    <n v="0.45"/>
    <n v="6750"/>
    <n v="3037.5"/>
    <n v="911.25"/>
    <n v="0.3"/>
  </r>
  <r>
    <x v="0"/>
    <n v="1185732"/>
    <x v="174"/>
    <x v="4"/>
    <x v="27"/>
    <s v="Atlanta"/>
    <x v="4"/>
    <n v="0.54999999999999993"/>
    <n v="7000"/>
    <n v="3849.9999999999995"/>
    <n v="1347.4999999999998"/>
    <n v="0.35"/>
  </r>
  <r>
    <x v="0"/>
    <n v="1185732"/>
    <x v="174"/>
    <x v="4"/>
    <x v="27"/>
    <s v="Atlanta"/>
    <x v="5"/>
    <n v="0.6"/>
    <n v="8000"/>
    <n v="4800"/>
    <n v="2400"/>
    <n v="0.5"/>
  </r>
  <r>
    <x v="0"/>
    <n v="1185732"/>
    <x v="207"/>
    <x v="4"/>
    <x v="27"/>
    <s v="Atlanta"/>
    <x v="0"/>
    <n v="0.54999999999999993"/>
    <n v="10500"/>
    <n v="5774.9999999999991"/>
    <n v="2598.7499999999995"/>
    <n v="0.45"/>
  </r>
  <r>
    <x v="0"/>
    <n v="1185732"/>
    <x v="207"/>
    <x v="4"/>
    <x v="27"/>
    <s v="Atlanta"/>
    <x v="1"/>
    <n v="0.5"/>
    <n v="8000"/>
    <n v="4000"/>
    <n v="1400"/>
    <n v="0.35"/>
  </r>
  <r>
    <x v="0"/>
    <n v="1185732"/>
    <x v="207"/>
    <x v="4"/>
    <x v="27"/>
    <s v="Atlanta"/>
    <x v="2"/>
    <n v="0.5"/>
    <n v="7750"/>
    <n v="3875"/>
    <n v="968.75"/>
    <n v="0.25"/>
  </r>
  <r>
    <x v="0"/>
    <n v="1185732"/>
    <x v="207"/>
    <x v="4"/>
    <x v="27"/>
    <s v="Atlanta"/>
    <x v="3"/>
    <n v="0.5"/>
    <n v="7500"/>
    <n v="3750"/>
    <n v="1125"/>
    <n v="0.3"/>
  </r>
  <r>
    <x v="0"/>
    <n v="1185732"/>
    <x v="207"/>
    <x v="4"/>
    <x v="27"/>
    <s v="Atlanta"/>
    <x v="4"/>
    <n v="0.65"/>
    <n v="7500"/>
    <n v="4875"/>
    <n v="1706.25"/>
    <n v="0.35"/>
  </r>
  <r>
    <x v="0"/>
    <n v="1185732"/>
    <x v="207"/>
    <x v="4"/>
    <x v="27"/>
    <s v="Atlanta"/>
    <x v="5"/>
    <n v="0.70000000000000007"/>
    <n v="9250"/>
    <n v="6475.0000000000009"/>
    <n v="3237.5000000000005"/>
    <n v="0.5"/>
  </r>
  <r>
    <x v="0"/>
    <n v="1185732"/>
    <x v="116"/>
    <x v="4"/>
    <x v="27"/>
    <s v="Atlanta"/>
    <x v="0"/>
    <n v="0.65"/>
    <n v="11500"/>
    <n v="7475"/>
    <n v="3363.75"/>
    <n v="0.45"/>
  </r>
  <r>
    <x v="0"/>
    <n v="1185732"/>
    <x v="116"/>
    <x v="4"/>
    <x v="27"/>
    <s v="Atlanta"/>
    <x v="1"/>
    <n v="0.60000000000000009"/>
    <n v="9000"/>
    <n v="5400.0000000000009"/>
    <n v="1890.0000000000002"/>
    <n v="0.35"/>
  </r>
  <r>
    <x v="0"/>
    <n v="1185732"/>
    <x v="116"/>
    <x v="4"/>
    <x v="27"/>
    <s v="Atlanta"/>
    <x v="2"/>
    <n v="0.55000000000000004"/>
    <n v="8250"/>
    <n v="4537.5"/>
    <n v="1134.375"/>
    <n v="0.25"/>
  </r>
  <r>
    <x v="0"/>
    <n v="1185732"/>
    <x v="116"/>
    <x v="4"/>
    <x v="27"/>
    <s v="Atlanta"/>
    <x v="3"/>
    <n v="0.55000000000000004"/>
    <n v="7750"/>
    <n v="4262.5"/>
    <n v="1278.75"/>
    <n v="0.3"/>
  </r>
  <r>
    <x v="0"/>
    <n v="1185732"/>
    <x v="116"/>
    <x v="4"/>
    <x v="27"/>
    <s v="Atlanta"/>
    <x v="4"/>
    <n v="0.65"/>
    <n v="8000"/>
    <n v="5200"/>
    <n v="1819.9999999999998"/>
    <n v="0.35"/>
  </r>
  <r>
    <x v="0"/>
    <n v="1185732"/>
    <x v="116"/>
    <x v="4"/>
    <x v="27"/>
    <s v="Atlanta"/>
    <x v="5"/>
    <n v="0.70000000000000007"/>
    <n v="9750"/>
    <n v="6825.0000000000009"/>
    <n v="3412.5000000000005"/>
    <n v="0.5"/>
  </r>
  <r>
    <x v="0"/>
    <n v="1185732"/>
    <x v="208"/>
    <x v="4"/>
    <x v="27"/>
    <s v="Atlanta"/>
    <x v="0"/>
    <n v="0.65"/>
    <n v="11250"/>
    <n v="7312.5"/>
    <n v="3290.625"/>
    <n v="0.45"/>
  </r>
  <r>
    <x v="0"/>
    <n v="1185732"/>
    <x v="208"/>
    <x v="4"/>
    <x v="27"/>
    <s v="Atlanta"/>
    <x v="1"/>
    <n v="0.60000000000000009"/>
    <n v="9000"/>
    <n v="5400.0000000000009"/>
    <n v="1890.0000000000002"/>
    <n v="0.35"/>
  </r>
  <r>
    <x v="0"/>
    <n v="1185732"/>
    <x v="208"/>
    <x v="4"/>
    <x v="27"/>
    <s v="Atlanta"/>
    <x v="2"/>
    <n v="0.55000000000000004"/>
    <n v="8250"/>
    <n v="4537.5"/>
    <n v="1134.375"/>
    <n v="0.25"/>
  </r>
  <r>
    <x v="0"/>
    <n v="1185732"/>
    <x v="208"/>
    <x v="4"/>
    <x v="27"/>
    <s v="Atlanta"/>
    <x v="3"/>
    <n v="0.45"/>
    <n v="7750"/>
    <n v="3487.5"/>
    <n v="1046.25"/>
    <n v="0.3"/>
  </r>
  <r>
    <x v="0"/>
    <n v="1185732"/>
    <x v="208"/>
    <x v="4"/>
    <x v="27"/>
    <s v="Atlanta"/>
    <x v="4"/>
    <n v="0.55000000000000004"/>
    <n v="7500"/>
    <n v="4125"/>
    <n v="1443.75"/>
    <n v="0.35"/>
  </r>
  <r>
    <x v="0"/>
    <n v="1185732"/>
    <x v="208"/>
    <x v="4"/>
    <x v="27"/>
    <s v="Atlanta"/>
    <x v="5"/>
    <n v="0.60000000000000009"/>
    <n v="9250"/>
    <n v="5550.0000000000009"/>
    <n v="2775.0000000000005"/>
    <n v="0.5"/>
  </r>
  <r>
    <x v="0"/>
    <n v="1185732"/>
    <x v="178"/>
    <x v="4"/>
    <x v="27"/>
    <s v="Atlanta"/>
    <x v="0"/>
    <n v="0.55000000000000004"/>
    <n v="10250"/>
    <n v="5637.5000000000009"/>
    <n v="2536.8750000000005"/>
    <n v="0.45"/>
  </r>
  <r>
    <x v="0"/>
    <n v="1185732"/>
    <x v="178"/>
    <x v="4"/>
    <x v="27"/>
    <s v="Atlanta"/>
    <x v="1"/>
    <n v="0.50000000000000011"/>
    <n v="8250"/>
    <n v="4125.0000000000009"/>
    <n v="1443.7500000000002"/>
    <n v="0.35"/>
  </r>
  <r>
    <x v="0"/>
    <n v="1185732"/>
    <x v="178"/>
    <x v="4"/>
    <x v="27"/>
    <s v="Atlanta"/>
    <x v="2"/>
    <n v="0.4"/>
    <n v="7250"/>
    <n v="2900"/>
    <n v="725"/>
    <n v="0.25"/>
  </r>
  <r>
    <x v="0"/>
    <n v="1185732"/>
    <x v="178"/>
    <x v="4"/>
    <x v="27"/>
    <s v="Atlanta"/>
    <x v="3"/>
    <n v="0.4"/>
    <n v="7000"/>
    <n v="2800"/>
    <n v="840"/>
    <n v="0.3"/>
  </r>
  <r>
    <x v="0"/>
    <n v="1185732"/>
    <x v="178"/>
    <x v="4"/>
    <x v="27"/>
    <s v="Atlanta"/>
    <x v="4"/>
    <n v="0.5"/>
    <n v="7000"/>
    <n v="3500"/>
    <n v="1225"/>
    <n v="0.35"/>
  </r>
  <r>
    <x v="0"/>
    <n v="1185732"/>
    <x v="178"/>
    <x v="4"/>
    <x v="27"/>
    <s v="Atlanta"/>
    <x v="5"/>
    <n v="0.55000000000000004"/>
    <n v="8000"/>
    <n v="4400"/>
    <n v="2200"/>
    <n v="0.5"/>
  </r>
  <r>
    <x v="0"/>
    <n v="1185732"/>
    <x v="209"/>
    <x v="4"/>
    <x v="27"/>
    <s v="Atlanta"/>
    <x v="0"/>
    <n v="0.55000000000000004"/>
    <n v="9750"/>
    <n v="5362.5"/>
    <n v="2413.125"/>
    <n v="0.45"/>
  </r>
  <r>
    <x v="0"/>
    <n v="1185732"/>
    <x v="209"/>
    <x v="4"/>
    <x v="27"/>
    <s v="Atlanta"/>
    <x v="1"/>
    <n v="0.45000000000000012"/>
    <n v="8000"/>
    <n v="3600.0000000000009"/>
    <n v="1260.0000000000002"/>
    <n v="0.35"/>
  </r>
  <r>
    <x v="0"/>
    <n v="1185732"/>
    <x v="209"/>
    <x v="4"/>
    <x v="27"/>
    <s v="Atlanta"/>
    <x v="2"/>
    <n v="0.45000000000000012"/>
    <n v="6750"/>
    <n v="3037.5000000000009"/>
    <n v="759.37500000000023"/>
    <n v="0.25"/>
  </r>
  <r>
    <x v="0"/>
    <n v="1185732"/>
    <x v="209"/>
    <x v="4"/>
    <x v="27"/>
    <s v="Atlanta"/>
    <x v="3"/>
    <n v="0.45000000000000012"/>
    <n v="6500"/>
    <n v="2925.0000000000009"/>
    <n v="877.50000000000023"/>
    <n v="0.3"/>
  </r>
  <r>
    <x v="0"/>
    <n v="1185732"/>
    <x v="209"/>
    <x v="4"/>
    <x v="27"/>
    <s v="Atlanta"/>
    <x v="4"/>
    <n v="0.55000000000000004"/>
    <n v="6500"/>
    <n v="3575.0000000000005"/>
    <n v="1251.25"/>
    <n v="0.35"/>
  </r>
  <r>
    <x v="0"/>
    <n v="1185732"/>
    <x v="209"/>
    <x v="4"/>
    <x v="27"/>
    <s v="Atlanta"/>
    <x v="5"/>
    <n v="0.6"/>
    <n v="7750"/>
    <n v="4650"/>
    <n v="2325"/>
    <n v="0.5"/>
  </r>
  <r>
    <x v="0"/>
    <n v="1185732"/>
    <x v="210"/>
    <x v="4"/>
    <x v="27"/>
    <s v="Atlanta"/>
    <x v="0"/>
    <n v="0.55000000000000004"/>
    <n v="9250"/>
    <n v="5087.5"/>
    <n v="2289.375"/>
    <n v="0.45"/>
  </r>
  <r>
    <x v="0"/>
    <n v="1185732"/>
    <x v="210"/>
    <x v="4"/>
    <x v="27"/>
    <s v="Atlanta"/>
    <x v="1"/>
    <n v="0.45000000000000012"/>
    <n v="7500"/>
    <n v="3375.0000000000009"/>
    <n v="1181.2500000000002"/>
    <n v="0.35"/>
  </r>
  <r>
    <x v="0"/>
    <n v="1185732"/>
    <x v="210"/>
    <x v="4"/>
    <x v="27"/>
    <s v="Atlanta"/>
    <x v="2"/>
    <n v="0.45000000000000012"/>
    <n v="6950"/>
    <n v="3127.5000000000009"/>
    <n v="781.87500000000023"/>
    <n v="0.25"/>
  </r>
  <r>
    <x v="0"/>
    <n v="1185732"/>
    <x v="210"/>
    <x v="4"/>
    <x v="27"/>
    <s v="Atlanta"/>
    <x v="3"/>
    <n v="0.55000000000000016"/>
    <n v="7500"/>
    <n v="4125.0000000000009"/>
    <n v="1237.5000000000002"/>
    <n v="0.3"/>
  </r>
  <r>
    <x v="0"/>
    <n v="1185732"/>
    <x v="210"/>
    <x v="4"/>
    <x v="27"/>
    <s v="Atlanta"/>
    <x v="4"/>
    <n v="0.70000000000000007"/>
    <n v="7250"/>
    <n v="5075.0000000000009"/>
    <n v="1776.2500000000002"/>
    <n v="0.35"/>
  </r>
  <r>
    <x v="0"/>
    <n v="1185732"/>
    <x v="210"/>
    <x v="4"/>
    <x v="27"/>
    <s v="Atlanta"/>
    <x v="5"/>
    <n v="0.75"/>
    <n v="8250"/>
    <n v="6187.5"/>
    <n v="3093.75"/>
    <n v="0.5"/>
  </r>
  <r>
    <x v="0"/>
    <n v="1185732"/>
    <x v="211"/>
    <x v="4"/>
    <x v="27"/>
    <s v="Atlanta"/>
    <x v="0"/>
    <n v="0.70000000000000007"/>
    <n v="10750"/>
    <n v="7525.0000000000009"/>
    <n v="3386.2500000000005"/>
    <n v="0.45"/>
  </r>
  <r>
    <x v="0"/>
    <n v="1185732"/>
    <x v="211"/>
    <x v="4"/>
    <x v="27"/>
    <s v="Atlanta"/>
    <x v="1"/>
    <n v="0.60000000000000009"/>
    <n v="8750"/>
    <n v="5250.0000000000009"/>
    <n v="1837.5000000000002"/>
    <n v="0.35"/>
  </r>
  <r>
    <x v="0"/>
    <n v="1185732"/>
    <x v="211"/>
    <x v="4"/>
    <x v="27"/>
    <s v="Atlanta"/>
    <x v="2"/>
    <n v="0.60000000000000009"/>
    <n v="8250"/>
    <n v="4950.0000000000009"/>
    <n v="1237.5000000000002"/>
    <n v="0.25"/>
  </r>
  <r>
    <x v="0"/>
    <n v="1185732"/>
    <x v="211"/>
    <x v="4"/>
    <x v="27"/>
    <s v="Atlanta"/>
    <x v="3"/>
    <n v="0.60000000000000009"/>
    <n v="7750"/>
    <n v="4650.0000000000009"/>
    <n v="1395.0000000000002"/>
    <n v="0.3"/>
  </r>
  <r>
    <x v="0"/>
    <n v="1185732"/>
    <x v="211"/>
    <x v="4"/>
    <x v="27"/>
    <s v="Atlanta"/>
    <x v="4"/>
    <n v="0.70000000000000007"/>
    <n v="7750"/>
    <n v="5425.0000000000009"/>
    <n v="1898.7500000000002"/>
    <n v="0.35"/>
  </r>
  <r>
    <x v="0"/>
    <n v="1185732"/>
    <x v="211"/>
    <x v="4"/>
    <x v="27"/>
    <s v="Atlanta"/>
    <x v="5"/>
    <n v="0.75"/>
    <n v="8750"/>
    <n v="6562.5"/>
    <n v="3281.25"/>
    <n v="0.5"/>
  </r>
  <r>
    <x v="0"/>
    <n v="1185732"/>
    <x v="212"/>
    <x v="4"/>
    <x v="28"/>
    <s v="Charleston"/>
    <x v="0"/>
    <n v="0.35000000000000003"/>
    <n v="9250"/>
    <n v="3237.5000000000005"/>
    <n v="1295.0000000000002"/>
    <n v="0.4"/>
  </r>
  <r>
    <x v="0"/>
    <n v="1185732"/>
    <x v="212"/>
    <x v="4"/>
    <x v="28"/>
    <s v="Charleston"/>
    <x v="1"/>
    <n v="0.35000000000000003"/>
    <n v="7250"/>
    <n v="2537.5000000000005"/>
    <n v="888.12500000000011"/>
    <n v="0.35"/>
  </r>
  <r>
    <x v="0"/>
    <n v="1185732"/>
    <x v="212"/>
    <x v="4"/>
    <x v="28"/>
    <s v="Charleston"/>
    <x v="2"/>
    <n v="0.25000000000000006"/>
    <n v="7250"/>
    <n v="1812.5000000000005"/>
    <n v="725.00000000000023"/>
    <n v="0.4"/>
  </r>
  <r>
    <x v="0"/>
    <n v="1185732"/>
    <x v="212"/>
    <x v="4"/>
    <x v="28"/>
    <s v="Charleston"/>
    <x v="3"/>
    <n v="0.3"/>
    <n v="5750"/>
    <n v="1725"/>
    <n v="690"/>
    <n v="0.4"/>
  </r>
  <r>
    <x v="0"/>
    <n v="1185732"/>
    <x v="212"/>
    <x v="4"/>
    <x v="28"/>
    <s v="Charleston"/>
    <x v="4"/>
    <n v="0.45"/>
    <n v="6250"/>
    <n v="2812.5"/>
    <n v="984.37499999999989"/>
    <n v="0.35"/>
  </r>
  <r>
    <x v="0"/>
    <n v="1185732"/>
    <x v="212"/>
    <x v="4"/>
    <x v="28"/>
    <s v="Charleston"/>
    <x v="5"/>
    <n v="0.35000000000000003"/>
    <n v="7250"/>
    <n v="2537.5000000000005"/>
    <n v="1268.7500000000002"/>
    <n v="0.5"/>
  </r>
  <r>
    <x v="0"/>
    <n v="1185732"/>
    <x v="172"/>
    <x v="4"/>
    <x v="28"/>
    <s v="Charleston"/>
    <x v="0"/>
    <n v="0.35000000000000003"/>
    <n v="9750"/>
    <n v="3412.5000000000005"/>
    <n v="1365.0000000000002"/>
    <n v="0.4"/>
  </r>
  <r>
    <x v="0"/>
    <n v="1185732"/>
    <x v="172"/>
    <x v="4"/>
    <x v="28"/>
    <s v="Charleston"/>
    <x v="1"/>
    <n v="0.35000000000000003"/>
    <n v="6250"/>
    <n v="2187.5"/>
    <n v="765.625"/>
    <n v="0.35"/>
  </r>
  <r>
    <x v="0"/>
    <n v="1185732"/>
    <x v="172"/>
    <x v="4"/>
    <x v="28"/>
    <s v="Charleston"/>
    <x v="2"/>
    <n v="0.25000000000000006"/>
    <n v="6750"/>
    <n v="1687.5000000000005"/>
    <n v="675.00000000000023"/>
    <n v="0.4"/>
  </r>
  <r>
    <x v="0"/>
    <n v="1185732"/>
    <x v="172"/>
    <x v="4"/>
    <x v="28"/>
    <s v="Charleston"/>
    <x v="3"/>
    <n v="0.3"/>
    <n v="5250"/>
    <n v="1575"/>
    <n v="630"/>
    <n v="0.4"/>
  </r>
  <r>
    <x v="0"/>
    <n v="1185732"/>
    <x v="172"/>
    <x v="4"/>
    <x v="28"/>
    <s v="Charleston"/>
    <x v="4"/>
    <n v="0.45"/>
    <n v="6000"/>
    <n v="2700"/>
    <n v="944.99999999999989"/>
    <n v="0.35"/>
  </r>
  <r>
    <x v="0"/>
    <n v="1185732"/>
    <x v="172"/>
    <x v="4"/>
    <x v="28"/>
    <s v="Charleston"/>
    <x v="5"/>
    <n v="0.3"/>
    <n v="7000"/>
    <n v="2100"/>
    <n v="1050"/>
    <n v="0.5"/>
  </r>
  <r>
    <x v="0"/>
    <n v="1185732"/>
    <x v="68"/>
    <x v="4"/>
    <x v="28"/>
    <s v="Charleston"/>
    <x v="0"/>
    <n v="0.3"/>
    <n v="9200"/>
    <n v="2760"/>
    <n v="1104"/>
    <n v="0.4"/>
  </r>
  <r>
    <x v="0"/>
    <n v="1185732"/>
    <x v="68"/>
    <x v="4"/>
    <x v="28"/>
    <s v="Charleston"/>
    <x v="1"/>
    <n v="0.3"/>
    <n v="6000"/>
    <n v="1800"/>
    <n v="630"/>
    <n v="0.35"/>
  </r>
  <r>
    <x v="0"/>
    <n v="1185732"/>
    <x v="68"/>
    <x v="4"/>
    <x v="28"/>
    <s v="Charleston"/>
    <x v="2"/>
    <n v="0.2"/>
    <n v="6250"/>
    <n v="1250"/>
    <n v="500"/>
    <n v="0.4"/>
  </r>
  <r>
    <x v="0"/>
    <n v="1185732"/>
    <x v="68"/>
    <x v="4"/>
    <x v="28"/>
    <s v="Charleston"/>
    <x v="3"/>
    <n v="0.24999999999999994"/>
    <n v="4750"/>
    <n v="1187.4999999999998"/>
    <n v="474.99999999999994"/>
    <n v="0.4"/>
  </r>
  <r>
    <x v="0"/>
    <n v="1185732"/>
    <x v="68"/>
    <x v="4"/>
    <x v="28"/>
    <s v="Charleston"/>
    <x v="4"/>
    <n v="0.40000000000000008"/>
    <n v="5250"/>
    <n v="2100.0000000000005"/>
    <n v="735.00000000000011"/>
    <n v="0.35"/>
  </r>
  <r>
    <x v="0"/>
    <n v="1185732"/>
    <x v="68"/>
    <x v="4"/>
    <x v="28"/>
    <s v="Charleston"/>
    <x v="5"/>
    <n v="0.3"/>
    <n v="6250"/>
    <n v="1875"/>
    <n v="937.5"/>
    <n v="0.5"/>
  </r>
  <r>
    <x v="0"/>
    <n v="1185732"/>
    <x v="69"/>
    <x v="4"/>
    <x v="28"/>
    <s v="Charleston"/>
    <x v="0"/>
    <n v="0.3"/>
    <n v="8750"/>
    <n v="2625"/>
    <n v="1050"/>
    <n v="0.4"/>
  </r>
  <r>
    <x v="0"/>
    <n v="1185732"/>
    <x v="69"/>
    <x v="4"/>
    <x v="28"/>
    <s v="Charleston"/>
    <x v="1"/>
    <n v="0.3"/>
    <n v="5750"/>
    <n v="1725"/>
    <n v="603.75"/>
    <n v="0.35"/>
  </r>
  <r>
    <x v="0"/>
    <n v="1185732"/>
    <x v="69"/>
    <x v="4"/>
    <x v="28"/>
    <s v="Charleston"/>
    <x v="2"/>
    <n v="0.2"/>
    <n v="5750"/>
    <n v="1150"/>
    <n v="460"/>
    <n v="0.4"/>
  </r>
  <r>
    <x v="0"/>
    <n v="1185732"/>
    <x v="69"/>
    <x v="4"/>
    <x v="28"/>
    <s v="Charleston"/>
    <x v="3"/>
    <n v="0.24999999999999994"/>
    <n v="5000"/>
    <n v="1249.9999999999998"/>
    <n v="499.99999999999994"/>
    <n v="0.4"/>
  </r>
  <r>
    <x v="0"/>
    <n v="1185732"/>
    <x v="69"/>
    <x v="4"/>
    <x v="28"/>
    <s v="Charleston"/>
    <x v="4"/>
    <n v="0.45"/>
    <n v="5250"/>
    <n v="2362.5"/>
    <n v="826.875"/>
    <n v="0.35"/>
  </r>
  <r>
    <x v="0"/>
    <n v="1185732"/>
    <x v="69"/>
    <x v="4"/>
    <x v="28"/>
    <s v="Charleston"/>
    <x v="5"/>
    <n v="0.35000000000000003"/>
    <n v="6750"/>
    <n v="2362.5"/>
    <n v="1181.25"/>
    <n v="0.5"/>
  </r>
  <r>
    <x v="0"/>
    <n v="1185732"/>
    <x v="16"/>
    <x v="4"/>
    <x v="28"/>
    <s v="Charleston"/>
    <x v="0"/>
    <n v="0.45"/>
    <n v="9450"/>
    <n v="4252.5"/>
    <n v="1701"/>
    <n v="0.4"/>
  </r>
  <r>
    <x v="0"/>
    <n v="1185732"/>
    <x v="16"/>
    <x v="4"/>
    <x v="28"/>
    <s v="Charleston"/>
    <x v="1"/>
    <n v="0.45"/>
    <n v="6500"/>
    <n v="2925"/>
    <n v="1023.7499999999999"/>
    <n v="0.35"/>
  </r>
  <r>
    <x v="0"/>
    <n v="1185732"/>
    <x v="16"/>
    <x v="4"/>
    <x v="28"/>
    <s v="Charleston"/>
    <x v="2"/>
    <n v="0.4"/>
    <n v="6250"/>
    <n v="2500"/>
    <n v="1000"/>
    <n v="0.4"/>
  </r>
  <r>
    <x v="0"/>
    <n v="1185732"/>
    <x v="16"/>
    <x v="4"/>
    <x v="28"/>
    <s v="Charleston"/>
    <x v="3"/>
    <n v="0.4"/>
    <n v="5750"/>
    <n v="2300"/>
    <n v="920"/>
    <n v="0.4"/>
  </r>
  <r>
    <x v="0"/>
    <n v="1185732"/>
    <x v="16"/>
    <x v="4"/>
    <x v="28"/>
    <s v="Charleston"/>
    <x v="4"/>
    <n v="0.49999999999999994"/>
    <n v="6000"/>
    <n v="2999.9999999999995"/>
    <n v="1049.9999999999998"/>
    <n v="0.35"/>
  </r>
  <r>
    <x v="0"/>
    <n v="1185732"/>
    <x v="16"/>
    <x v="4"/>
    <x v="28"/>
    <s v="Charleston"/>
    <x v="5"/>
    <n v="0.54999999999999993"/>
    <n v="7000"/>
    <n v="3849.9999999999995"/>
    <n v="1924.9999999999998"/>
    <n v="0.5"/>
  </r>
  <r>
    <x v="0"/>
    <n v="1185732"/>
    <x v="175"/>
    <x v="4"/>
    <x v="28"/>
    <s v="Charleston"/>
    <x v="0"/>
    <n v="0.49999999999999994"/>
    <n v="9500"/>
    <n v="4749.9999999999991"/>
    <n v="1899.9999999999998"/>
    <n v="0.4"/>
  </r>
  <r>
    <x v="0"/>
    <n v="1185732"/>
    <x v="175"/>
    <x v="4"/>
    <x v="28"/>
    <s v="Charleston"/>
    <x v="1"/>
    <n v="0.45"/>
    <n v="7000"/>
    <n v="3150"/>
    <n v="1102.5"/>
    <n v="0.35"/>
  </r>
  <r>
    <x v="0"/>
    <n v="1185732"/>
    <x v="175"/>
    <x v="4"/>
    <x v="28"/>
    <s v="Charleston"/>
    <x v="2"/>
    <n v="0.5"/>
    <n v="6750"/>
    <n v="3375"/>
    <n v="1350"/>
    <n v="0.4"/>
  </r>
  <r>
    <x v="0"/>
    <n v="1185732"/>
    <x v="175"/>
    <x v="4"/>
    <x v="28"/>
    <s v="Charleston"/>
    <x v="3"/>
    <n v="0.5"/>
    <n v="6500"/>
    <n v="3250"/>
    <n v="1300"/>
    <n v="0.4"/>
  </r>
  <r>
    <x v="0"/>
    <n v="1185732"/>
    <x v="175"/>
    <x v="4"/>
    <x v="28"/>
    <s v="Charleston"/>
    <x v="4"/>
    <n v="0.65"/>
    <n v="6500"/>
    <n v="4225"/>
    <n v="1478.75"/>
    <n v="0.35"/>
  </r>
  <r>
    <x v="0"/>
    <n v="1185732"/>
    <x v="175"/>
    <x v="4"/>
    <x v="28"/>
    <s v="Charleston"/>
    <x v="5"/>
    <n v="0.70000000000000007"/>
    <n v="8250"/>
    <n v="5775.0000000000009"/>
    <n v="2887.5000000000005"/>
    <n v="0.5"/>
  </r>
  <r>
    <x v="0"/>
    <n v="1185732"/>
    <x v="72"/>
    <x v="4"/>
    <x v="28"/>
    <s v="Charleston"/>
    <x v="0"/>
    <n v="0.65"/>
    <n v="10500"/>
    <n v="6825"/>
    <n v="2730"/>
    <n v="0.4"/>
  </r>
  <r>
    <x v="0"/>
    <n v="1185732"/>
    <x v="72"/>
    <x v="4"/>
    <x v="28"/>
    <s v="Charleston"/>
    <x v="1"/>
    <n v="0.60000000000000009"/>
    <n v="8000"/>
    <n v="4800.0000000000009"/>
    <n v="1680.0000000000002"/>
    <n v="0.35"/>
  </r>
  <r>
    <x v="0"/>
    <n v="1185732"/>
    <x v="72"/>
    <x v="4"/>
    <x v="28"/>
    <s v="Charleston"/>
    <x v="2"/>
    <n v="0.55000000000000004"/>
    <n v="7250"/>
    <n v="3987.5000000000005"/>
    <n v="1595.0000000000002"/>
    <n v="0.4"/>
  </r>
  <r>
    <x v="0"/>
    <n v="1185732"/>
    <x v="72"/>
    <x v="4"/>
    <x v="28"/>
    <s v="Charleston"/>
    <x v="3"/>
    <n v="0.55000000000000004"/>
    <n v="6750"/>
    <n v="3712.5000000000005"/>
    <n v="1485.0000000000002"/>
    <n v="0.4"/>
  </r>
  <r>
    <x v="0"/>
    <n v="1185732"/>
    <x v="72"/>
    <x v="4"/>
    <x v="28"/>
    <s v="Charleston"/>
    <x v="4"/>
    <n v="0.65"/>
    <n v="7000"/>
    <n v="4550"/>
    <n v="1592.5"/>
    <n v="0.35"/>
  </r>
  <r>
    <x v="0"/>
    <n v="1185732"/>
    <x v="72"/>
    <x v="4"/>
    <x v="28"/>
    <s v="Charleston"/>
    <x v="5"/>
    <n v="0.70000000000000007"/>
    <n v="8750"/>
    <n v="6125.0000000000009"/>
    <n v="3062.5000000000005"/>
    <n v="0.5"/>
  </r>
  <r>
    <x v="0"/>
    <n v="1185732"/>
    <x v="73"/>
    <x v="4"/>
    <x v="28"/>
    <s v="Charleston"/>
    <x v="0"/>
    <n v="0.65"/>
    <n v="10250"/>
    <n v="6662.5"/>
    <n v="2665"/>
    <n v="0.4"/>
  </r>
  <r>
    <x v="0"/>
    <n v="1185732"/>
    <x v="73"/>
    <x v="4"/>
    <x v="28"/>
    <s v="Charleston"/>
    <x v="1"/>
    <n v="0.60000000000000009"/>
    <n v="8000"/>
    <n v="4800.0000000000009"/>
    <n v="1680.0000000000002"/>
    <n v="0.35"/>
  </r>
  <r>
    <x v="0"/>
    <n v="1185732"/>
    <x v="73"/>
    <x v="4"/>
    <x v="28"/>
    <s v="Charleston"/>
    <x v="2"/>
    <n v="0.55000000000000004"/>
    <n v="7250"/>
    <n v="3987.5000000000005"/>
    <n v="1595.0000000000002"/>
    <n v="0.4"/>
  </r>
  <r>
    <x v="0"/>
    <n v="1185732"/>
    <x v="73"/>
    <x v="4"/>
    <x v="28"/>
    <s v="Charleston"/>
    <x v="3"/>
    <n v="0.45"/>
    <n v="6750"/>
    <n v="3037.5"/>
    <n v="1215"/>
    <n v="0.4"/>
  </r>
  <r>
    <x v="0"/>
    <n v="1185732"/>
    <x v="73"/>
    <x v="4"/>
    <x v="28"/>
    <s v="Charleston"/>
    <x v="4"/>
    <n v="0.55000000000000004"/>
    <n v="6500"/>
    <n v="3575.0000000000005"/>
    <n v="1251.25"/>
    <n v="0.35"/>
  </r>
  <r>
    <x v="0"/>
    <n v="1185732"/>
    <x v="73"/>
    <x v="4"/>
    <x v="28"/>
    <s v="Charleston"/>
    <x v="5"/>
    <n v="0.60000000000000009"/>
    <n v="8250"/>
    <n v="4950.0000000000009"/>
    <n v="2475.0000000000005"/>
    <n v="0.5"/>
  </r>
  <r>
    <x v="0"/>
    <n v="1185732"/>
    <x v="20"/>
    <x v="4"/>
    <x v="28"/>
    <s v="Charleston"/>
    <x v="0"/>
    <n v="0.55000000000000004"/>
    <n v="9250"/>
    <n v="5087.5"/>
    <n v="2035"/>
    <n v="0.4"/>
  </r>
  <r>
    <x v="0"/>
    <n v="1185732"/>
    <x v="20"/>
    <x v="4"/>
    <x v="28"/>
    <s v="Charleston"/>
    <x v="1"/>
    <n v="0.50000000000000011"/>
    <n v="7250"/>
    <n v="3625.0000000000009"/>
    <n v="1268.7500000000002"/>
    <n v="0.35"/>
  </r>
  <r>
    <x v="0"/>
    <n v="1185732"/>
    <x v="20"/>
    <x v="4"/>
    <x v="28"/>
    <s v="Charleston"/>
    <x v="2"/>
    <n v="0.30000000000000004"/>
    <n v="6250"/>
    <n v="1875.0000000000002"/>
    <n v="750.00000000000011"/>
    <n v="0.4"/>
  </r>
  <r>
    <x v="0"/>
    <n v="1185732"/>
    <x v="20"/>
    <x v="4"/>
    <x v="28"/>
    <s v="Charleston"/>
    <x v="3"/>
    <n v="0.30000000000000004"/>
    <n v="6000"/>
    <n v="1800.0000000000002"/>
    <n v="720.00000000000011"/>
    <n v="0.4"/>
  </r>
  <r>
    <x v="0"/>
    <n v="1185732"/>
    <x v="20"/>
    <x v="4"/>
    <x v="28"/>
    <s v="Charleston"/>
    <x v="4"/>
    <n v="0.4"/>
    <n v="6000"/>
    <n v="2400"/>
    <n v="840"/>
    <n v="0.35"/>
  </r>
  <r>
    <x v="0"/>
    <n v="1185732"/>
    <x v="20"/>
    <x v="4"/>
    <x v="28"/>
    <s v="Charleston"/>
    <x v="5"/>
    <n v="0.45000000000000007"/>
    <n v="7000"/>
    <n v="3150.0000000000005"/>
    <n v="1575.0000000000002"/>
    <n v="0.5"/>
  </r>
  <r>
    <x v="0"/>
    <n v="1185732"/>
    <x v="179"/>
    <x v="4"/>
    <x v="28"/>
    <s v="Charleston"/>
    <x v="0"/>
    <n v="0.45000000000000007"/>
    <n v="8750"/>
    <n v="3937.5000000000005"/>
    <n v="1575.0000000000002"/>
    <n v="0.4"/>
  </r>
  <r>
    <x v="0"/>
    <n v="1185732"/>
    <x v="179"/>
    <x v="4"/>
    <x v="28"/>
    <s v="Charleston"/>
    <x v="1"/>
    <n v="0.35000000000000009"/>
    <n v="7000"/>
    <n v="2450.0000000000005"/>
    <n v="857.50000000000011"/>
    <n v="0.35"/>
  </r>
  <r>
    <x v="0"/>
    <n v="1185732"/>
    <x v="179"/>
    <x v="4"/>
    <x v="28"/>
    <s v="Charleston"/>
    <x v="2"/>
    <n v="0.35000000000000009"/>
    <n v="5750"/>
    <n v="2012.5000000000005"/>
    <n v="805.00000000000023"/>
    <n v="0.4"/>
  </r>
  <r>
    <x v="0"/>
    <n v="1185732"/>
    <x v="179"/>
    <x v="4"/>
    <x v="28"/>
    <s v="Charleston"/>
    <x v="3"/>
    <n v="0.35000000000000009"/>
    <n v="5500"/>
    <n v="1925.0000000000005"/>
    <n v="770.00000000000023"/>
    <n v="0.4"/>
  </r>
  <r>
    <x v="0"/>
    <n v="1185732"/>
    <x v="179"/>
    <x v="4"/>
    <x v="28"/>
    <s v="Charleston"/>
    <x v="4"/>
    <n v="0.45000000000000007"/>
    <n v="5500"/>
    <n v="2475.0000000000005"/>
    <n v="866.25000000000011"/>
    <n v="0.35"/>
  </r>
  <r>
    <x v="0"/>
    <n v="1185732"/>
    <x v="179"/>
    <x v="4"/>
    <x v="28"/>
    <s v="Charleston"/>
    <x v="5"/>
    <n v="0.5"/>
    <n v="6750"/>
    <n v="3375"/>
    <n v="1687.5"/>
    <n v="0.5"/>
  </r>
  <r>
    <x v="0"/>
    <n v="1185732"/>
    <x v="76"/>
    <x v="4"/>
    <x v="28"/>
    <s v="Charleston"/>
    <x v="0"/>
    <n v="0.45000000000000007"/>
    <n v="8250"/>
    <n v="3712.5000000000005"/>
    <n v="1485.0000000000002"/>
    <n v="0.4"/>
  </r>
  <r>
    <x v="0"/>
    <n v="1185732"/>
    <x v="76"/>
    <x v="4"/>
    <x v="28"/>
    <s v="Charleston"/>
    <x v="1"/>
    <n v="0.35000000000000009"/>
    <n v="6500"/>
    <n v="2275.0000000000005"/>
    <n v="796.25000000000011"/>
    <n v="0.35"/>
  </r>
  <r>
    <x v="0"/>
    <n v="1185732"/>
    <x v="76"/>
    <x v="4"/>
    <x v="28"/>
    <s v="Charleston"/>
    <x v="2"/>
    <n v="0.40000000000000013"/>
    <n v="5950"/>
    <n v="2380.0000000000009"/>
    <n v="952.00000000000045"/>
    <n v="0.4"/>
  </r>
  <r>
    <x v="0"/>
    <n v="1185732"/>
    <x v="76"/>
    <x v="4"/>
    <x v="28"/>
    <s v="Charleston"/>
    <x v="3"/>
    <n v="0.6000000000000002"/>
    <n v="6500"/>
    <n v="3900.0000000000014"/>
    <n v="1560.0000000000007"/>
    <n v="0.4"/>
  </r>
  <r>
    <x v="0"/>
    <n v="1185732"/>
    <x v="76"/>
    <x v="4"/>
    <x v="28"/>
    <s v="Charleston"/>
    <x v="4"/>
    <n v="0.75000000000000011"/>
    <n v="6250"/>
    <n v="4687.5000000000009"/>
    <n v="1640.6250000000002"/>
    <n v="0.35"/>
  </r>
  <r>
    <x v="0"/>
    <n v="1185732"/>
    <x v="76"/>
    <x v="4"/>
    <x v="28"/>
    <s v="Charleston"/>
    <x v="5"/>
    <n v="0.75"/>
    <n v="7250"/>
    <n v="5437.5"/>
    <n v="2718.75"/>
    <n v="0.5"/>
  </r>
  <r>
    <x v="0"/>
    <n v="1185732"/>
    <x v="77"/>
    <x v="4"/>
    <x v="28"/>
    <s v="Charleston"/>
    <x v="0"/>
    <n v="0.70000000000000007"/>
    <n v="9750"/>
    <n v="6825.0000000000009"/>
    <n v="2730.0000000000005"/>
    <n v="0.4"/>
  </r>
  <r>
    <x v="0"/>
    <n v="1185732"/>
    <x v="77"/>
    <x v="4"/>
    <x v="28"/>
    <s v="Charleston"/>
    <x v="1"/>
    <n v="0.60000000000000009"/>
    <n v="7750"/>
    <n v="4650.0000000000009"/>
    <n v="1627.5000000000002"/>
    <n v="0.35"/>
  </r>
  <r>
    <x v="0"/>
    <n v="1185732"/>
    <x v="77"/>
    <x v="4"/>
    <x v="28"/>
    <s v="Charleston"/>
    <x v="2"/>
    <n v="0.60000000000000009"/>
    <n v="7250"/>
    <n v="4350.0000000000009"/>
    <n v="1740.0000000000005"/>
    <n v="0.4"/>
  </r>
  <r>
    <x v="0"/>
    <n v="1185732"/>
    <x v="77"/>
    <x v="4"/>
    <x v="28"/>
    <s v="Charleston"/>
    <x v="3"/>
    <n v="0.60000000000000009"/>
    <n v="6750"/>
    <n v="4050.0000000000005"/>
    <n v="1620.0000000000002"/>
    <n v="0.4"/>
  </r>
  <r>
    <x v="0"/>
    <n v="1185732"/>
    <x v="77"/>
    <x v="4"/>
    <x v="28"/>
    <s v="Charleston"/>
    <x v="4"/>
    <n v="0.70000000000000007"/>
    <n v="6750"/>
    <n v="4725"/>
    <n v="1653.75"/>
    <n v="0.35"/>
  </r>
  <r>
    <x v="0"/>
    <n v="1185732"/>
    <x v="77"/>
    <x v="4"/>
    <x v="28"/>
    <s v="Charleston"/>
    <x v="5"/>
    <n v="0.75"/>
    <n v="7750"/>
    <n v="5812.5"/>
    <n v="2906.25"/>
    <n v="0.5"/>
  </r>
  <r>
    <x v="0"/>
    <n v="1185732"/>
    <x v="90"/>
    <x v="4"/>
    <x v="29"/>
    <s v="Charlotte"/>
    <x v="0"/>
    <n v="0.35000000000000003"/>
    <n v="7750"/>
    <n v="2712.5000000000005"/>
    <n v="1085.0000000000002"/>
    <n v="0.4"/>
  </r>
  <r>
    <x v="0"/>
    <n v="1185732"/>
    <x v="90"/>
    <x v="4"/>
    <x v="29"/>
    <s v="Charlotte"/>
    <x v="1"/>
    <n v="0.35000000000000003"/>
    <n v="5750"/>
    <n v="2012.5000000000002"/>
    <n v="704.375"/>
    <n v="0.35"/>
  </r>
  <r>
    <x v="0"/>
    <n v="1185732"/>
    <x v="90"/>
    <x v="4"/>
    <x v="29"/>
    <s v="Charlotte"/>
    <x v="2"/>
    <n v="0.25000000000000006"/>
    <n v="5750"/>
    <n v="1437.5000000000002"/>
    <n v="575.00000000000011"/>
    <n v="0.4"/>
  </r>
  <r>
    <x v="0"/>
    <n v="1185732"/>
    <x v="90"/>
    <x v="4"/>
    <x v="29"/>
    <s v="Charlotte"/>
    <x v="3"/>
    <n v="0.3"/>
    <n v="4250"/>
    <n v="1275"/>
    <n v="510"/>
    <n v="0.4"/>
  </r>
  <r>
    <x v="0"/>
    <n v="1185732"/>
    <x v="90"/>
    <x v="4"/>
    <x v="29"/>
    <s v="Charlotte"/>
    <x v="4"/>
    <n v="0.45"/>
    <n v="4750"/>
    <n v="2137.5"/>
    <n v="748.125"/>
    <n v="0.35"/>
  </r>
  <r>
    <x v="0"/>
    <n v="1185732"/>
    <x v="90"/>
    <x v="4"/>
    <x v="29"/>
    <s v="Charlotte"/>
    <x v="5"/>
    <n v="0.35000000000000003"/>
    <n v="5750"/>
    <n v="2012.5000000000002"/>
    <n v="1006.2500000000001"/>
    <n v="0.5"/>
  </r>
  <r>
    <x v="0"/>
    <n v="1185732"/>
    <x v="119"/>
    <x v="4"/>
    <x v="29"/>
    <s v="Charlotte"/>
    <x v="0"/>
    <n v="0.35000000000000003"/>
    <n v="8250"/>
    <n v="2887.5000000000005"/>
    <n v="1155.0000000000002"/>
    <n v="0.4"/>
  </r>
  <r>
    <x v="0"/>
    <n v="1185732"/>
    <x v="119"/>
    <x v="4"/>
    <x v="29"/>
    <s v="Charlotte"/>
    <x v="1"/>
    <n v="0.35000000000000003"/>
    <n v="4750"/>
    <n v="1662.5000000000002"/>
    <n v="581.875"/>
    <n v="0.35"/>
  </r>
  <r>
    <x v="0"/>
    <n v="1185732"/>
    <x v="119"/>
    <x v="4"/>
    <x v="29"/>
    <s v="Charlotte"/>
    <x v="2"/>
    <n v="0.25000000000000006"/>
    <n v="5250"/>
    <n v="1312.5000000000002"/>
    <n v="525.00000000000011"/>
    <n v="0.4"/>
  </r>
  <r>
    <x v="0"/>
    <n v="1185732"/>
    <x v="119"/>
    <x v="4"/>
    <x v="29"/>
    <s v="Charlotte"/>
    <x v="3"/>
    <n v="0.3"/>
    <n v="3750"/>
    <n v="1125"/>
    <n v="450"/>
    <n v="0.4"/>
  </r>
  <r>
    <x v="0"/>
    <n v="1185732"/>
    <x v="119"/>
    <x v="4"/>
    <x v="29"/>
    <s v="Charlotte"/>
    <x v="4"/>
    <n v="0.45"/>
    <n v="4500"/>
    <n v="2025"/>
    <n v="708.75"/>
    <n v="0.35"/>
  </r>
  <r>
    <x v="0"/>
    <n v="1185732"/>
    <x v="119"/>
    <x v="4"/>
    <x v="29"/>
    <s v="Charlotte"/>
    <x v="5"/>
    <n v="0.3"/>
    <n v="5500"/>
    <n v="1650"/>
    <n v="825"/>
    <n v="0.5"/>
  </r>
  <r>
    <x v="0"/>
    <n v="1185732"/>
    <x v="137"/>
    <x v="4"/>
    <x v="29"/>
    <s v="Charlotte"/>
    <x v="0"/>
    <n v="0.3"/>
    <n v="7700"/>
    <n v="2310"/>
    <n v="924"/>
    <n v="0.4"/>
  </r>
  <r>
    <x v="0"/>
    <n v="1185732"/>
    <x v="137"/>
    <x v="4"/>
    <x v="29"/>
    <s v="Charlotte"/>
    <x v="1"/>
    <n v="0.3"/>
    <n v="4500"/>
    <n v="1350"/>
    <n v="472.49999999999994"/>
    <n v="0.35"/>
  </r>
  <r>
    <x v="0"/>
    <n v="1185732"/>
    <x v="137"/>
    <x v="4"/>
    <x v="29"/>
    <s v="Charlotte"/>
    <x v="2"/>
    <n v="0.2"/>
    <n v="4750"/>
    <n v="950"/>
    <n v="380"/>
    <n v="0.4"/>
  </r>
  <r>
    <x v="0"/>
    <n v="1185732"/>
    <x v="137"/>
    <x v="4"/>
    <x v="29"/>
    <s v="Charlotte"/>
    <x v="3"/>
    <n v="0.24999999999999994"/>
    <n v="3250"/>
    <n v="812.49999999999977"/>
    <n v="324.99999999999994"/>
    <n v="0.4"/>
  </r>
  <r>
    <x v="0"/>
    <n v="1185732"/>
    <x v="137"/>
    <x v="4"/>
    <x v="29"/>
    <s v="Charlotte"/>
    <x v="4"/>
    <n v="0.40000000000000008"/>
    <n v="3750"/>
    <n v="1500.0000000000002"/>
    <n v="525"/>
    <n v="0.35"/>
  </r>
  <r>
    <x v="0"/>
    <n v="1185732"/>
    <x v="137"/>
    <x v="4"/>
    <x v="29"/>
    <s v="Charlotte"/>
    <x v="5"/>
    <n v="0.3"/>
    <n v="4750"/>
    <n v="1425"/>
    <n v="712.5"/>
    <n v="0.5"/>
  </r>
  <r>
    <x v="0"/>
    <n v="1185732"/>
    <x v="138"/>
    <x v="4"/>
    <x v="29"/>
    <s v="Charlotte"/>
    <x v="0"/>
    <n v="0.3"/>
    <n v="7250"/>
    <n v="2175"/>
    <n v="870"/>
    <n v="0.4"/>
  </r>
  <r>
    <x v="0"/>
    <n v="1185732"/>
    <x v="138"/>
    <x v="4"/>
    <x v="29"/>
    <s v="Charlotte"/>
    <x v="1"/>
    <n v="0.3"/>
    <n v="4250"/>
    <n v="1275"/>
    <n v="446.25"/>
    <n v="0.35"/>
  </r>
  <r>
    <x v="0"/>
    <n v="1185732"/>
    <x v="138"/>
    <x v="4"/>
    <x v="29"/>
    <s v="Charlotte"/>
    <x v="2"/>
    <n v="0.2"/>
    <n v="4250"/>
    <n v="850"/>
    <n v="340"/>
    <n v="0.4"/>
  </r>
  <r>
    <x v="0"/>
    <n v="1185732"/>
    <x v="138"/>
    <x v="4"/>
    <x v="29"/>
    <s v="Charlotte"/>
    <x v="3"/>
    <n v="0.24999999999999994"/>
    <n v="3500"/>
    <n v="874.99999999999977"/>
    <n v="349.99999999999994"/>
    <n v="0.4"/>
  </r>
  <r>
    <x v="0"/>
    <n v="1185732"/>
    <x v="138"/>
    <x v="4"/>
    <x v="29"/>
    <s v="Charlotte"/>
    <x v="4"/>
    <n v="0.45"/>
    <n v="3750"/>
    <n v="1687.5"/>
    <n v="590.625"/>
    <n v="0.35"/>
  </r>
  <r>
    <x v="0"/>
    <n v="1185732"/>
    <x v="138"/>
    <x v="4"/>
    <x v="29"/>
    <s v="Charlotte"/>
    <x v="5"/>
    <n v="0.35000000000000003"/>
    <n v="5250"/>
    <n v="1837.5000000000002"/>
    <n v="918.75000000000011"/>
    <n v="0.5"/>
  </r>
  <r>
    <x v="0"/>
    <n v="1185732"/>
    <x v="213"/>
    <x v="4"/>
    <x v="29"/>
    <s v="Charlotte"/>
    <x v="0"/>
    <n v="0.45"/>
    <n v="7950"/>
    <n v="3577.5"/>
    <n v="1431"/>
    <n v="0.4"/>
  </r>
  <r>
    <x v="0"/>
    <n v="1185732"/>
    <x v="213"/>
    <x v="4"/>
    <x v="29"/>
    <s v="Charlotte"/>
    <x v="1"/>
    <n v="0.45"/>
    <n v="5000"/>
    <n v="2250"/>
    <n v="787.5"/>
    <n v="0.35"/>
  </r>
  <r>
    <x v="0"/>
    <n v="1185732"/>
    <x v="213"/>
    <x v="4"/>
    <x v="29"/>
    <s v="Charlotte"/>
    <x v="2"/>
    <n v="0.4"/>
    <n v="4750"/>
    <n v="1900"/>
    <n v="760"/>
    <n v="0.4"/>
  </r>
  <r>
    <x v="0"/>
    <n v="1185732"/>
    <x v="213"/>
    <x v="4"/>
    <x v="29"/>
    <s v="Charlotte"/>
    <x v="3"/>
    <n v="0.4"/>
    <n v="4250"/>
    <n v="1700"/>
    <n v="680"/>
    <n v="0.4"/>
  </r>
  <r>
    <x v="0"/>
    <n v="1185732"/>
    <x v="213"/>
    <x v="4"/>
    <x v="29"/>
    <s v="Charlotte"/>
    <x v="4"/>
    <n v="0.49999999999999994"/>
    <n v="4500"/>
    <n v="2249.9999999999995"/>
    <n v="787.49999999999977"/>
    <n v="0.35"/>
  </r>
  <r>
    <x v="0"/>
    <n v="1185732"/>
    <x v="213"/>
    <x v="4"/>
    <x v="29"/>
    <s v="Charlotte"/>
    <x v="5"/>
    <n v="0.54999999999999993"/>
    <n v="5500"/>
    <n v="3024.9999999999995"/>
    <n v="1512.4999999999998"/>
    <n v="0.5"/>
  </r>
  <r>
    <x v="0"/>
    <n v="1185732"/>
    <x v="121"/>
    <x v="4"/>
    <x v="29"/>
    <s v="Charlotte"/>
    <x v="0"/>
    <n v="0.49999999999999994"/>
    <n v="8000"/>
    <n v="3999.9999999999995"/>
    <n v="1600"/>
    <n v="0.4"/>
  </r>
  <r>
    <x v="0"/>
    <n v="1185732"/>
    <x v="121"/>
    <x v="4"/>
    <x v="29"/>
    <s v="Charlotte"/>
    <x v="1"/>
    <n v="0.45"/>
    <n v="5500"/>
    <n v="2475"/>
    <n v="866.25"/>
    <n v="0.35"/>
  </r>
  <r>
    <x v="0"/>
    <n v="1185732"/>
    <x v="121"/>
    <x v="4"/>
    <x v="29"/>
    <s v="Charlotte"/>
    <x v="2"/>
    <n v="0.5"/>
    <n v="5250"/>
    <n v="2625"/>
    <n v="1050"/>
    <n v="0.4"/>
  </r>
  <r>
    <x v="0"/>
    <n v="1185732"/>
    <x v="121"/>
    <x v="4"/>
    <x v="29"/>
    <s v="Charlotte"/>
    <x v="3"/>
    <n v="0.5"/>
    <n v="5000"/>
    <n v="2500"/>
    <n v="1000"/>
    <n v="0.4"/>
  </r>
  <r>
    <x v="0"/>
    <n v="1185732"/>
    <x v="121"/>
    <x v="4"/>
    <x v="29"/>
    <s v="Charlotte"/>
    <x v="4"/>
    <n v="0.65"/>
    <n v="5000"/>
    <n v="3250"/>
    <n v="1137.5"/>
    <n v="0.35"/>
  </r>
  <r>
    <x v="0"/>
    <n v="1185732"/>
    <x v="121"/>
    <x v="4"/>
    <x v="29"/>
    <s v="Charlotte"/>
    <x v="5"/>
    <n v="0.70000000000000007"/>
    <n v="6750"/>
    <n v="4725"/>
    <n v="2362.5"/>
    <n v="0.5"/>
  </r>
  <r>
    <x v="0"/>
    <n v="1185732"/>
    <x v="140"/>
    <x v="4"/>
    <x v="29"/>
    <s v="Charlotte"/>
    <x v="0"/>
    <n v="0.65"/>
    <n v="9000"/>
    <n v="5850"/>
    <n v="2340"/>
    <n v="0.4"/>
  </r>
  <r>
    <x v="0"/>
    <n v="1185732"/>
    <x v="140"/>
    <x v="4"/>
    <x v="29"/>
    <s v="Charlotte"/>
    <x v="1"/>
    <n v="0.60000000000000009"/>
    <n v="6500"/>
    <n v="3900.0000000000005"/>
    <n v="1365"/>
    <n v="0.35"/>
  </r>
  <r>
    <x v="0"/>
    <n v="1185732"/>
    <x v="140"/>
    <x v="4"/>
    <x v="29"/>
    <s v="Charlotte"/>
    <x v="2"/>
    <n v="0.55000000000000004"/>
    <n v="5750"/>
    <n v="3162.5000000000005"/>
    <n v="1265.0000000000002"/>
    <n v="0.4"/>
  </r>
  <r>
    <x v="0"/>
    <n v="1185732"/>
    <x v="140"/>
    <x v="4"/>
    <x v="29"/>
    <s v="Charlotte"/>
    <x v="3"/>
    <n v="0.55000000000000004"/>
    <n v="5250"/>
    <n v="2887.5000000000005"/>
    <n v="1155.0000000000002"/>
    <n v="0.4"/>
  </r>
  <r>
    <x v="0"/>
    <n v="1185732"/>
    <x v="140"/>
    <x v="4"/>
    <x v="29"/>
    <s v="Charlotte"/>
    <x v="4"/>
    <n v="0.65"/>
    <n v="5500"/>
    <n v="3575"/>
    <n v="1251.25"/>
    <n v="0.35"/>
  </r>
  <r>
    <x v="0"/>
    <n v="1185732"/>
    <x v="140"/>
    <x v="4"/>
    <x v="29"/>
    <s v="Charlotte"/>
    <x v="5"/>
    <n v="0.70000000000000007"/>
    <n v="7250"/>
    <n v="5075.0000000000009"/>
    <n v="2537.5000000000005"/>
    <n v="0.5"/>
  </r>
  <r>
    <x v="0"/>
    <n v="1185732"/>
    <x v="141"/>
    <x v="4"/>
    <x v="29"/>
    <s v="Charlotte"/>
    <x v="0"/>
    <n v="0.65"/>
    <n v="8750"/>
    <n v="5687.5"/>
    <n v="2275"/>
    <n v="0.4"/>
  </r>
  <r>
    <x v="0"/>
    <n v="1185732"/>
    <x v="141"/>
    <x v="4"/>
    <x v="29"/>
    <s v="Charlotte"/>
    <x v="1"/>
    <n v="0.60000000000000009"/>
    <n v="6500"/>
    <n v="3900.0000000000005"/>
    <n v="1365"/>
    <n v="0.35"/>
  </r>
  <r>
    <x v="0"/>
    <n v="1185732"/>
    <x v="141"/>
    <x v="4"/>
    <x v="29"/>
    <s v="Charlotte"/>
    <x v="2"/>
    <n v="0.55000000000000004"/>
    <n v="5750"/>
    <n v="3162.5000000000005"/>
    <n v="1265.0000000000002"/>
    <n v="0.4"/>
  </r>
  <r>
    <x v="0"/>
    <n v="1185732"/>
    <x v="141"/>
    <x v="4"/>
    <x v="29"/>
    <s v="Charlotte"/>
    <x v="3"/>
    <n v="0.45"/>
    <n v="5250"/>
    <n v="2362.5"/>
    <n v="945"/>
    <n v="0.4"/>
  </r>
  <r>
    <x v="0"/>
    <n v="1185732"/>
    <x v="141"/>
    <x v="4"/>
    <x v="29"/>
    <s v="Charlotte"/>
    <x v="4"/>
    <n v="0.55000000000000004"/>
    <n v="5000"/>
    <n v="2750"/>
    <n v="962.49999999999989"/>
    <n v="0.35"/>
  </r>
  <r>
    <x v="0"/>
    <n v="1185732"/>
    <x v="141"/>
    <x v="4"/>
    <x v="29"/>
    <s v="Charlotte"/>
    <x v="5"/>
    <n v="0.60000000000000009"/>
    <n v="6750"/>
    <n v="4050.0000000000005"/>
    <n v="2025.0000000000002"/>
    <n v="0.5"/>
  </r>
  <r>
    <x v="0"/>
    <n v="1185732"/>
    <x v="214"/>
    <x v="4"/>
    <x v="29"/>
    <s v="Charlotte"/>
    <x v="0"/>
    <n v="0.55000000000000004"/>
    <n v="7750"/>
    <n v="4262.5"/>
    <n v="1705"/>
    <n v="0.4"/>
  </r>
  <r>
    <x v="0"/>
    <n v="1185732"/>
    <x v="214"/>
    <x v="4"/>
    <x v="29"/>
    <s v="Charlotte"/>
    <x v="1"/>
    <n v="0.50000000000000011"/>
    <n v="5750"/>
    <n v="2875.0000000000005"/>
    <n v="1006.2500000000001"/>
    <n v="0.35"/>
  </r>
  <r>
    <x v="0"/>
    <n v="1185732"/>
    <x v="214"/>
    <x v="4"/>
    <x v="29"/>
    <s v="Charlotte"/>
    <x v="2"/>
    <n v="0.25000000000000006"/>
    <n v="4750"/>
    <n v="1187.5000000000002"/>
    <n v="475.00000000000011"/>
    <n v="0.4"/>
  </r>
  <r>
    <x v="0"/>
    <n v="1185732"/>
    <x v="214"/>
    <x v="4"/>
    <x v="29"/>
    <s v="Charlotte"/>
    <x v="3"/>
    <n v="0.25000000000000006"/>
    <n v="4500"/>
    <n v="1125.0000000000002"/>
    <n v="450.00000000000011"/>
    <n v="0.4"/>
  </r>
  <r>
    <x v="0"/>
    <n v="1185732"/>
    <x v="214"/>
    <x v="4"/>
    <x v="29"/>
    <s v="Charlotte"/>
    <x v="4"/>
    <n v="0.35000000000000003"/>
    <n v="4500"/>
    <n v="1575.0000000000002"/>
    <n v="551.25"/>
    <n v="0.35"/>
  </r>
  <r>
    <x v="0"/>
    <n v="1185732"/>
    <x v="214"/>
    <x v="4"/>
    <x v="29"/>
    <s v="Charlotte"/>
    <x v="5"/>
    <n v="0.40000000000000008"/>
    <n v="5500"/>
    <n v="2200.0000000000005"/>
    <n v="1100.0000000000002"/>
    <n v="0.5"/>
  </r>
  <r>
    <x v="0"/>
    <n v="1185732"/>
    <x v="123"/>
    <x v="4"/>
    <x v="29"/>
    <s v="Charlotte"/>
    <x v="0"/>
    <n v="0.40000000000000008"/>
    <n v="7250"/>
    <n v="2900.0000000000005"/>
    <n v="1160.0000000000002"/>
    <n v="0.4"/>
  </r>
  <r>
    <x v="0"/>
    <n v="1185732"/>
    <x v="123"/>
    <x v="4"/>
    <x v="29"/>
    <s v="Charlotte"/>
    <x v="1"/>
    <n v="0.3000000000000001"/>
    <n v="5500"/>
    <n v="1650.0000000000005"/>
    <n v="577.50000000000011"/>
    <n v="0.35"/>
  </r>
  <r>
    <x v="0"/>
    <n v="1185732"/>
    <x v="123"/>
    <x v="4"/>
    <x v="29"/>
    <s v="Charlotte"/>
    <x v="2"/>
    <n v="0.3000000000000001"/>
    <n v="4250"/>
    <n v="1275.0000000000005"/>
    <n v="510.00000000000023"/>
    <n v="0.4"/>
  </r>
  <r>
    <x v="0"/>
    <n v="1185732"/>
    <x v="123"/>
    <x v="4"/>
    <x v="29"/>
    <s v="Charlotte"/>
    <x v="3"/>
    <n v="0.3000000000000001"/>
    <n v="4000"/>
    <n v="1200.0000000000005"/>
    <n v="480.00000000000023"/>
    <n v="0.4"/>
  </r>
  <r>
    <x v="0"/>
    <n v="1185732"/>
    <x v="123"/>
    <x v="4"/>
    <x v="29"/>
    <s v="Charlotte"/>
    <x v="4"/>
    <n v="0.40000000000000008"/>
    <n v="4000"/>
    <n v="1600.0000000000002"/>
    <n v="560"/>
    <n v="0.35"/>
  </r>
  <r>
    <x v="0"/>
    <n v="1185732"/>
    <x v="123"/>
    <x v="4"/>
    <x v="29"/>
    <s v="Charlotte"/>
    <x v="5"/>
    <n v="0.4"/>
    <n v="5250"/>
    <n v="2100"/>
    <n v="1050"/>
    <n v="0.5"/>
  </r>
  <r>
    <x v="0"/>
    <n v="1185732"/>
    <x v="143"/>
    <x v="4"/>
    <x v="29"/>
    <s v="Charlotte"/>
    <x v="0"/>
    <n v="0.35000000000000009"/>
    <n v="6750"/>
    <n v="2362.5000000000005"/>
    <n v="945.00000000000023"/>
    <n v="0.4"/>
  </r>
  <r>
    <x v="0"/>
    <n v="1185732"/>
    <x v="143"/>
    <x v="4"/>
    <x v="29"/>
    <s v="Charlotte"/>
    <x v="1"/>
    <n v="0.25000000000000011"/>
    <n v="5000"/>
    <n v="1250.0000000000005"/>
    <n v="437.50000000000011"/>
    <n v="0.35"/>
  </r>
  <r>
    <x v="0"/>
    <n v="1185732"/>
    <x v="143"/>
    <x v="4"/>
    <x v="29"/>
    <s v="Charlotte"/>
    <x v="2"/>
    <n v="0.35000000000000014"/>
    <n v="4450"/>
    <n v="1557.5000000000007"/>
    <n v="623.00000000000034"/>
    <n v="0.4"/>
  </r>
  <r>
    <x v="0"/>
    <n v="1185732"/>
    <x v="143"/>
    <x v="4"/>
    <x v="29"/>
    <s v="Charlotte"/>
    <x v="3"/>
    <n v="0.65000000000000024"/>
    <n v="5000"/>
    <n v="3250.0000000000014"/>
    <n v="1300.0000000000007"/>
    <n v="0.4"/>
  </r>
  <r>
    <x v="0"/>
    <n v="1185732"/>
    <x v="143"/>
    <x v="4"/>
    <x v="29"/>
    <s v="Charlotte"/>
    <x v="4"/>
    <n v="0.80000000000000016"/>
    <n v="4750"/>
    <n v="3800.0000000000009"/>
    <n v="1330.0000000000002"/>
    <n v="0.35"/>
  </r>
  <r>
    <x v="0"/>
    <n v="1185732"/>
    <x v="143"/>
    <x v="4"/>
    <x v="29"/>
    <s v="Charlotte"/>
    <x v="5"/>
    <n v="0.8"/>
    <n v="5750"/>
    <n v="4600"/>
    <n v="2300"/>
    <n v="0.5"/>
  </r>
  <r>
    <x v="0"/>
    <n v="1185732"/>
    <x v="144"/>
    <x v="4"/>
    <x v="29"/>
    <s v="Charlotte"/>
    <x v="0"/>
    <n v="0.75000000000000011"/>
    <n v="8250"/>
    <n v="6187.5000000000009"/>
    <n v="2475.0000000000005"/>
    <n v="0.4"/>
  </r>
  <r>
    <x v="0"/>
    <n v="1185732"/>
    <x v="144"/>
    <x v="4"/>
    <x v="29"/>
    <s v="Charlotte"/>
    <x v="1"/>
    <n v="0.65000000000000013"/>
    <n v="6250"/>
    <n v="4062.5000000000009"/>
    <n v="1421.8750000000002"/>
    <n v="0.35"/>
  </r>
  <r>
    <x v="0"/>
    <n v="1185732"/>
    <x v="144"/>
    <x v="4"/>
    <x v="29"/>
    <s v="Charlotte"/>
    <x v="2"/>
    <n v="0.65000000000000013"/>
    <n v="5750"/>
    <n v="3737.5000000000009"/>
    <n v="1495.0000000000005"/>
    <n v="0.4"/>
  </r>
  <r>
    <x v="0"/>
    <n v="1185732"/>
    <x v="144"/>
    <x v="4"/>
    <x v="29"/>
    <s v="Charlotte"/>
    <x v="3"/>
    <n v="0.65000000000000013"/>
    <n v="5250"/>
    <n v="3412.5000000000009"/>
    <n v="1365.0000000000005"/>
    <n v="0.4"/>
  </r>
  <r>
    <x v="0"/>
    <n v="1185732"/>
    <x v="144"/>
    <x v="4"/>
    <x v="29"/>
    <s v="Charlotte"/>
    <x v="4"/>
    <n v="0.75000000000000011"/>
    <n v="5250"/>
    <n v="3937.5000000000005"/>
    <n v="1378.125"/>
    <n v="0.35"/>
  </r>
  <r>
    <x v="0"/>
    <n v="1185732"/>
    <x v="144"/>
    <x v="4"/>
    <x v="29"/>
    <s v="Charlotte"/>
    <x v="5"/>
    <n v="0.8"/>
    <n v="6250"/>
    <n v="5000"/>
    <n v="2500"/>
    <n v="0.5"/>
  </r>
  <r>
    <x v="0"/>
    <n v="1185732"/>
    <x v="215"/>
    <x v="3"/>
    <x v="30"/>
    <s v="Columbus"/>
    <x v="0"/>
    <n v="0.4"/>
    <n v="5000"/>
    <n v="2000"/>
    <n v="800"/>
    <n v="0.4"/>
  </r>
  <r>
    <x v="0"/>
    <n v="1185732"/>
    <x v="215"/>
    <x v="3"/>
    <x v="30"/>
    <s v="Columbus"/>
    <x v="1"/>
    <n v="0.4"/>
    <n v="3000"/>
    <n v="1200"/>
    <n v="420"/>
    <n v="0.35"/>
  </r>
  <r>
    <x v="0"/>
    <n v="1185732"/>
    <x v="215"/>
    <x v="3"/>
    <x v="30"/>
    <s v="Columbus"/>
    <x v="2"/>
    <n v="0.30000000000000004"/>
    <n v="3000"/>
    <n v="900.00000000000011"/>
    <n v="360.00000000000006"/>
    <n v="0.4"/>
  </r>
  <r>
    <x v="0"/>
    <n v="1185732"/>
    <x v="215"/>
    <x v="3"/>
    <x v="30"/>
    <s v="Columbus"/>
    <x v="3"/>
    <n v="0.35000000000000003"/>
    <n v="1500"/>
    <n v="525"/>
    <n v="210"/>
    <n v="0.4"/>
  </r>
  <r>
    <x v="0"/>
    <n v="1185732"/>
    <x v="215"/>
    <x v="3"/>
    <x v="30"/>
    <s v="Columbus"/>
    <x v="4"/>
    <n v="0.49999999999999994"/>
    <n v="2000"/>
    <n v="999.99999999999989"/>
    <n v="349.99999999999994"/>
    <n v="0.35"/>
  </r>
  <r>
    <x v="0"/>
    <n v="1185732"/>
    <x v="215"/>
    <x v="3"/>
    <x v="30"/>
    <s v="Columbus"/>
    <x v="5"/>
    <n v="0.4"/>
    <n v="3000"/>
    <n v="1200"/>
    <n v="480"/>
    <n v="0.4"/>
  </r>
  <r>
    <x v="0"/>
    <n v="1185732"/>
    <x v="216"/>
    <x v="3"/>
    <x v="30"/>
    <s v="Columbus"/>
    <x v="0"/>
    <n v="0.4"/>
    <n v="5500"/>
    <n v="2200"/>
    <n v="880"/>
    <n v="0.4"/>
  </r>
  <r>
    <x v="0"/>
    <n v="1185732"/>
    <x v="216"/>
    <x v="3"/>
    <x v="30"/>
    <s v="Columbus"/>
    <x v="1"/>
    <n v="0.4"/>
    <n v="2000"/>
    <n v="800"/>
    <n v="280"/>
    <n v="0.35"/>
  </r>
  <r>
    <x v="0"/>
    <n v="1185732"/>
    <x v="216"/>
    <x v="3"/>
    <x v="30"/>
    <s v="Columbus"/>
    <x v="2"/>
    <n v="0.30000000000000004"/>
    <n v="2500"/>
    <n v="750.00000000000011"/>
    <n v="300.00000000000006"/>
    <n v="0.4"/>
  </r>
  <r>
    <x v="0"/>
    <n v="1185732"/>
    <x v="216"/>
    <x v="3"/>
    <x v="30"/>
    <s v="Columbus"/>
    <x v="3"/>
    <n v="0.35000000000000003"/>
    <n v="1250"/>
    <n v="437.50000000000006"/>
    <n v="175.00000000000003"/>
    <n v="0.4"/>
  </r>
  <r>
    <x v="0"/>
    <n v="1185732"/>
    <x v="216"/>
    <x v="3"/>
    <x v="30"/>
    <s v="Columbus"/>
    <x v="4"/>
    <n v="0.49999999999999994"/>
    <n v="2000"/>
    <n v="999.99999999999989"/>
    <n v="349.99999999999994"/>
    <n v="0.35"/>
  </r>
  <r>
    <x v="0"/>
    <n v="1185732"/>
    <x v="216"/>
    <x v="3"/>
    <x v="30"/>
    <s v="Columbus"/>
    <x v="5"/>
    <n v="0.4"/>
    <n v="3000"/>
    <n v="1200"/>
    <n v="480"/>
    <n v="0.4"/>
  </r>
  <r>
    <x v="0"/>
    <n v="1185732"/>
    <x v="217"/>
    <x v="3"/>
    <x v="30"/>
    <s v="Columbus"/>
    <x v="0"/>
    <n v="0.45"/>
    <n v="5200"/>
    <n v="2340"/>
    <n v="936"/>
    <n v="0.4"/>
  </r>
  <r>
    <x v="0"/>
    <n v="1185732"/>
    <x v="217"/>
    <x v="3"/>
    <x v="30"/>
    <s v="Columbus"/>
    <x v="1"/>
    <n v="0.45"/>
    <n v="2250"/>
    <n v="1012.5"/>
    <n v="354.375"/>
    <n v="0.35"/>
  </r>
  <r>
    <x v="0"/>
    <n v="1185732"/>
    <x v="217"/>
    <x v="3"/>
    <x v="30"/>
    <s v="Columbus"/>
    <x v="2"/>
    <n v="0.35000000000000003"/>
    <n v="2500"/>
    <n v="875.00000000000011"/>
    <n v="350.00000000000006"/>
    <n v="0.4"/>
  </r>
  <r>
    <x v="0"/>
    <n v="1185732"/>
    <x v="217"/>
    <x v="3"/>
    <x v="30"/>
    <s v="Columbus"/>
    <x v="3"/>
    <n v="0.4"/>
    <n v="1000"/>
    <n v="400"/>
    <n v="160"/>
    <n v="0.4"/>
  </r>
  <r>
    <x v="0"/>
    <n v="1185732"/>
    <x v="217"/>
    <x v="3"/>
    <x v="30"/>
    <s v="Columbus"/>
    <x v="4"/>
    <n v="0.54999999999999993"/>
    <n v="1500"/>
    <n v="824.99999999999989"/>
    <n v="288.74999999999994"/>
    <n v="0.35"/>
  </r>
  <r>
    <x v="0"/>
    <n v="1185732"/>
    <x v="217"/>
    <x v="3"/>
    <x v="30"/>
    <s v="Columbus"/>
    <x v="5"/>
    <n v="0.45"/>
    <n v="2500"/>
    <n v="1125"/>
    <n v="450"/>
    <n v="0.4"/>
  </r>
  <r>
    <x v="0"/>
    <n v="1185732"/>
    <x v="218"/>
    <x v="3"/>
    <x v="30"/>
    <s v="Columbus"/>
    <x v="0"/>
    <n v="0.45"/>
    <n v="4750"/>
    <n v="2137.5"/>
    <n v="855"/>
    <n v="0.4"/>
  </r>
  <r>
    <x v="0"/>
    <n v="1185732"/>
    <x v="218"/>
    <x v="3"/>
    <x v="30"/>
    <s v="Columbus"/>
    <x v="1"/>
    <n v="0.45"/>
    <n v="1750"/>
    <n v="787.5"/>
    <n v="275.625"/>
    <n v="0.35"/>
  </r>
  <r>
    <x v="0"/>
    <n v="1185732"/>
    <x v="218"/>
    <x v="3"/>
    <x v="30"/>
    <s v="Columbus"/>
    <x v="2"/>
    <n v="0.4"/>
    <n v="1750"/>
    <n v="700"/>
    <n v="280"/>
    <n v="0.4"/>
  </r>
  <r>
    <x v="0"/>
    <n v="1185732"/>
    <x v="218"/>
    <x v="3"/>
    <x v="30"/>
    <s v="Columbus"/>
    <x v="3"/>
    <n v="0.45"/>
    <n v="1000"/>
    <n v="450"/>
    <n v="180"/>
    <n v="0.4"/>
  </r>
  <r>
    <x v="0"/>
    <n v="1185732"/>
    <x v="218"/>
    <x v="3"/>
    <x v="30"/>
    <s v="Columbus"/>
    <x v="4"/>
    <n v="0.5"/>
    <n v="1250"/>
    <n v="625"/>
    <n v="218.75"/>
    <n v="0.35"/>
  </r>
  <r>
    <x v="0"/>
    <n v="1185732"/>
    <x v="218"/>
    <x v="3"/>
    <x v="30"/>
    <s v="Columbus"/>
    <x v="5"/>
    <n v="0.4"/>
    <n v="2500"/>
    <n v="1000"/>
    <n v="400"/>
    <n v="0.4"/>
  </r>
  <r>
    <x v="0"/>
    <n v="1185732"/>
    <x v="219"/>
    <x v="3"/>
    <x v="30"/>
    <s v="Columbus"/>
    <x v="0"/>
    <n v="0.5"/>
    <n v="5200"/>
    <n v="2600"/>
    <n v="1040"/>
    <n v="0.4"/>
  </r>
  <r>
    <x v="0"/>
    <n v="1185732"/>
    <x v="219"/>
    <x v="3"/>
    <x v="30"/>
    <s v="Columbus"/>
    <x v="1"/>
    <n v="0.45000000000000007"/>
    <n v="2250"/>
    <n v="1012.5000000000001"/>
    <n v="354.375"/>
    <n v="0.35"/>
  </r>
  <r>
    <x v="0"/>
    <n v="1185732"/>
    <x v="219"/>
    <x v="3"/>
    <x v="30"/>
    <s v="Columbus"/>
    <x v="2"/>
    <n v="0.4"/>
    <n v="2000"/>
    <n v="800"/>
    <n v="320"/>
    <n v="0.4"/>
  </r>
  <r>
    <x v="0"/>
    <n v="1185732"/>
    <x v="219"/>
    <x v="3"/>
    <x v="30"/>
    <s v="Columbus"/>
    <x v="3"/>
    <n v="0.4"/>
    <n v="1250"/>
    <n v="500"/>
    <n v="200"/>
    <n v="0.4"/>
  </r>
  <r>
    <x v="0"/>
    <n v="1185732"/>
    <x v="219"/>
    <x v="3"/>
    <x v="30"/>
    <s v="Columbus"/>
    <x v="4"/>
    <n v="0.5"/>
    <n v="1500"/>
    <n v="750"/>
    <n v="262.5"/>
    <n v="0.35"/>
  </r>
  <r>
    <x v="0"/>
    <n v="1185732"/>
    <x v="219"/>
    <x v="3"/>
    <x v="30"/>
    <s v="Columbus"/>
    <x v="5"/>
    <n v="0.55000000000000004"/>
    <n v="2750"/>
    <n v="1512.5000000000002"/>
    <n v="605.00000000000011"/>
    <n v="0.4"/>
  </r>
  <r>
    <x v="0"/>
    <n v="1185732"/>
    <x v="220"/>
    <x v="3"/>
    <x v="30"/>
    <s v="Columbus"/>
    <x v="0"/>
    <n v="0.4"/>
    <n v="5250"/>
    <n v="2100"/>
    <n v="840"/>
    <n v="0.4"/>
  </r>
  <r>
    <x v="0"/>
    <n v="1185732"/>
    <x v="220"/>
    <x v="3"/>
    <x v="30"/>
    <s v="Columbus"/>
    <x v="1"/>
    <n v="0.35000000000000009"/>
    <n v="2750"/>
    <n v="962.50000000000023"/>
    <n v="336.87500000000006"/>
    <n v="0.35"/>
  </r>
  <r>
    <x v="0"/>
    <n v="1185732"/>
    <x v="220"/>
    <x v="3"/>
    <x v="30"/>
    <s v="Columbus"/>
    <x v="2"/>
    <n v="0.30000000000000004"/>
    <n v="2250"/>
    <n v="675.00000000000011"/>
    <n v="270.00000000000006"/>
    <n v="0.4"/>
  </r>
  <r>
    <x v="0"/>
    <n v="1185732"/>
    <x v="220"/>
    <x v="3"/>
    <x v="30"/>
    <s v="Columbus"/>
    <x v="3"/>
    <n v="0.30000000000000004"/>
    <n v="2000"/>
    <n v="600.00000000000011"/>
    <n v="240.00000000000006"/>
    <n v="0.4"/>
  </r>
  <r>
    <x v="0"/>
    <n v="1185732"/>
    <x v="220"/>
    <x v="3"/>
    <x v="30"/>
    <s v="Columbus"/>
    <x v="4"/>
    <n v="0.5"/>
    <n v="2000"/>
    <n v="1000"/>
    <n v="350"/>
    <n v="0.35"/>
  </r>
  <r>
    <x v="0"/>
    <n v="1185732"/>
    <x v="220"/>
    <x v="3"/>
    <x v="30"/>
    <s v="Columbus"/>
    <x v="5"/>
    <n v="0.55000000000000004"/>
    <n v="3750"/>
    <n v="2062.5"/>
    <n v="825"/>
    <n v="0.4"/>
  </r>
  <r>
    <x v="0"/>
    <n v="1185732"/>
    <x v="221"/>
    <x v="3"/>
    <x v="30"/>
    <s v="Columbus"/>
    <x v="0"/>
    <n v="0.5"/>
    <n v="6000"/>
    <n v="3000"/>
    <n v="1200"/>
    <n v="0.4"/>
  </r>
  <r>
    <x v="0"/>
    <n v="1185732"/>
    <x v="221"/>
    <x v="3"/>
    <x v="30"/>
    <s v="Columbus"/>
    <x v="1"/>
    <n v="0.45000000000000007"/>
    <n v="3500"/>
    <n v="1575.0000000000002"/>
    <n v="551.25"/>
    <n v="0.35"/>
  </r>
  <r>
    <x v="0"/>
    <n v="1185732"/>
    <x v="221"/>
    <x v="3"/>
    <x v="30"/>
    <s v="Columbus"/>
    <x v="2"/>
    <n v="0.4"/>
    <n v="2750"/>
    <n v="1100"/>
    <n v="440"/>
    <n v="0.4"/>
  </r>
  <r>
    <x v="0"/>
    <n v="1185732"/>
    <x v="221"/>
    <x v="3"/>
    <x v="30"/>
    <s v="Columbus"/>
    <x v="3"/>
    <n v="0.4"/>
    <n v="2250"/>
    <n v="900"/>
    <n v="360"/>
    <n v="0.4"/>
  </r>
  <r>
    <x v="0"/>
    <n v="1185732"/>
    <x v="221"/>
    <x v="3"/>
    <x v="30"/>
    <s v="Columbus"/>
    <x v="4"/>
    <n v="0.5"/>
    <n v="2500"/>
    <n v="1250"/>
    <n v="437.5"/>
    <n v="0.35"/>
  </r>
  <r>
    <x v="0"/>
    <n v="1185732"/>
    <x v="221"/>
    <x v="3"/>
    <x v="30"/>
    <s v="Columbus"/>
    <x v="5"/>
    <n v="0.55000000000000004"/>
    <n v="4250"/>
    <n v="2337.5"/>
    <n v="935"/>
    <n v="0.4"/>
  </r>
  <r>
    <x v="0"/>
    <n v="1185732"/>
    <x v="222"/>
    <x v="3"/>
    <x v="30"/>
    <s v="Columbus"/>
    <x v="0"/>
    <n v="0.5"/>
    <n v="5750"/>
    <n v="2875"/>
    <n v="1150"/>
    <n v="0.4"/>
  </r>
  <r>
    <x v="0"/>
    <n v="1185732"/>
    <x v="222"/>
    <x v="3"/>
    <x v="30"/>
    <s v="Columbus"/>
    <x v="1"/>
    <n v="0.45000000000000007"/>
    <n v="3500"/>
    <n v="1575.0000000000002"/>
    <n v="551.25"/>
    <n v="0.35"/>
  </r>
  <r>
    <x v="0"/>
    <n v="1185732"/>
    <x v="222"/>
    <x v="3"/>
    <x v="30"/>
    <s v="Columbus"/>
    <x v="2"/>
    <n v="0.4"/>
    <n v="2750"/>
    <n v="1100"/>
    <n v="440"/>
    <n v="0.4"/>
  </r>
  <r>
    <x v="0"/>
    <n v="1185732"/>
    <x v="222"/>
    <x v="3"/>
    <x v="30"/>
    <s v="Columbus"/>
    <x v="3"/>
    <n v="0.4"/>
    <n v="2500"/>
    <n v="1000"/>
    <n v="400"/>
    <n v="0.4"/>
  </r>
  <r>
    <x v="0"/>
    <n v="1185732"/>
    <x v="222"/>
    <x v="3"/>
    <x v="30"/>
    <s v="Columbus"/>
    <x v="4"/>
    <n v="0.5"/>
    <n v="2250"/>
    <n v="1125"/>
    <n v="393.75"/>
    <n v="0.35"/>
  </r>
  <r>
    <x v="0"/>
    <n v="1185732"/>
    <x v="222"/>
    <x v="3"/>
    <x v="30"/>
    <s v="Columbus"/>
    <x v="5"/>
    <n v="0.55000000000000004"/>
    <n v="4000"/>
    <n v="2200"/>
    <n v="880"/>
    <n v="0.4"/>
  </r>
  <r>
    <x v="0"/>
    <n v="1185732"/>
    <x v="223"/>
    <x v="3"/>
    <x v="30"/>
    <s v="Columbus"/>
    <x v="0"/>
    <n v="0.5"/>
    <n v="5250"/>
    <n v="2625"/>
    <n v="1050"/>
    <n v="0.4"/>
  </r>
  <r>
    <x v="0"/>
    <n v="1185732"/>
    <x v="223"/>
    <x v="3"/>
    <x v="30"/>
    <s v="Columbus"/>
    <x v="1"/>
    <n v="0.45000000000000007"/>
    <n v="3250"/>
    <n v="1462.5000000000002"/>
    <n v="511.87500000000006"/>
    <n v="0.35"/>
  </r>
  <r>
    <x v="0"/>
    <n v="1185732"/>
    <x v="223"/>
    <x v="3"/>
    <x v="30"/>
    <s v="Columbus"/>
    <x v="2"/>
    <n v="0.35000000000000003"/>
    <n v="2250"/>
    <n v="787.50000000000011"/>
    <n v="315.00000000000006"/>
    <n v="0.4"/>
  </r>
  <r>
    <x v="0"/>
    <n v="1185732"/>
    <x v="223"/>
    <x v="3"/>
    <x v="30"/>
    <s v="Columbus"/>
    <x v="3"/>
    <n v="0.35000000000000003"/>
    <n v="2000"/>
    <n v="700.00000000000011"/>
    <n v="280.00000000000006"/>
    <n v="0.4"/>
  </r>
  <r>
    <x v="0"/>
    <n v="1185732"/>
    <x v="223"/>
    <x v="3"/>
    <x v="30"/>
    <s v="Columbus"/>
    <x v="4"/>
    <n v="0.45"/>
    <n v="2000"/>
    <n v="900"/>
    <n v="315"/>
    <n v="0.35"/>
  </r>
  <r>
    <x v="0"/>
    <n v="1185732"/>
    <x v="223"/>
    <x v="3"/>
    <x v="30"/>
    <s v="Columbus"/>
    <x v="5"/>
    <n v="0.5"/>
    <n v="2750"/>
    <n v="1375"/>
    <n v="550"/>
    <n v="0.4"/>
  </r>
  <r>
    <x v="0"/>
    <n v="1185732"/>
    <x v="224"/>
    <x v="3"/>
    <x v="30"/>
    <s v="Columbus"/>
    <x v="0"/>
    <n v="0.54999999999999993"/>
    <n v="4500"/>
    <n v="2474.9999999999995"/>
    <n v="989.99999999999989"/>
    <n v="0.4"/>
  </r>
  <r>
    <x v="0"/>
    <n v="1185732"/>
    <x v="224"/>
    <x v="3"/>
    <x v="30"/>
    <s v="Columbus"/>
    <x v="1"/>
    <n v="0.45"/>
    <n v="2750"/>
    <n v="1237.5"/>
    <n v="433.125"/>
    <n v="0.35"/>
  </r>
  <r>
    <x v="0"/>
    <n v="1185732"/>
    <x v="224"/>
    <x v="3"/>
    <x v="30"/>
    <s v="Columbus"/>
    <x v="2"/>
    <n v="0.45"/>
    <n v="1750"/>
    <n v="787.5"/>
    <n v="315"/>
    <n v="0.4"/>
  </r>
  <r>
    <x v="0"/>
    <n v="1185732"/>
    <x v="224"/>
    <x v="3"/>
    <x v="30"/>
    <s v="Columbus"/>
    <x v="3"/>
    <n v="0.45"/>
    <n v="1500"/>
    <n v="675"/>
    <n v="270"/>
    <n v="0.4"/>
  </r>
  <r>
    <x v="0"/>
    <n v="1185732"/>
    <x v="224"/>
    <x v="3"/>
    <x v="30"/>
    <s v="Columbus"/>
    <x v="4"/>
    <n v="0.54999999999999993"/>
    <n v="1500"/>
    <n v="824.99999999999989"/>
    <n v="288.74999999999994"/>
    <n v="0.35"/>
  </r>
  <r>
    <x v="0"/>
    <n v="1185732"/>
    <x v="224"/>
    <x v="3"/>
    <x v="30"/>
    <s v="Columbus"/>
    <x v="5"/>
    <n v="0.54999999999999993"/>
    <n v="2750"/>
    <n v="1512.4999999999998"/>
    <n v="604.99999999999989"/>
    <n v="0.4"/>
  </r>
  <r>
    <x v="0"/>
    <n v="1185732"/>
    <x v="225"/>
    <x v="3"/>
    <x v="30"/>
    <s v="Columbus"/>
    <x v="0"/>
    <n v="0.5"/>
    <n v="4250"/>
    <n v="2125"/>
    <n v="850"/>
    <n v="0.4"/>
  </r>
  <r>
    <x v="0"/>
    <n v="1185732"/>
    <x v="225"/>
    <x v="3"/>
    <x v="30"/>
    <s v="Columbus"/>
    <x v="1"/>
    <n v="0.4"/>
    <n v="2750"/>
    <n v="1100"/>
    <n v="385"/>
    <n v="0.35"/>
  </r>
  <r>
    <x v="0"/>
    <n v="1185732"/>
    <x v="225"/>
    <x v="3"/>
    <x v="30"/>
    <s v="Columbus"/>
    <x v="2"/>
    <n v="0.45"/>
    <n v="2200"/>
    <n v="990"/>
    <n v="396"/>
    <n v="0.4"/>
  </r>
  <r>
    <x v="0"/>
    <n v="1185732"/>
    <x v="225"/>
    <x v="3"/>
    <x v="30"/>
    <s v="Columbus"/>
    <x v="3"/>
    <n v="0.55000000000000004"/>
    <n v="2000"/>
    <n v="1100"/>
    <n v="440"/>
    <n v="0.4"/>
  </r>
  <r>
    <x v="0"/>
    <n v="1185732"/>
    <x v="225"/>
    <x v="3"/>
    <x v="30"/>
    <s v="Columbus"/>
    <x v="4"/>
    <n v="0.65"/>
    <n v="1750"/>
    <n v="1137.5"/>
    <n v="398.125"/>
    <n v="0.35"/>
  </r>
  <r>
    <x v="0"/>
    <n v="1185732"/>
    <x v="225"/>
    <x v="3"/>
    <x v="30"/>
    <s v="Columbus"/>
    <x v="5"/>
    <n v="0.7"/>
    <n v="2750"/>
    <n v="1924.9999999999998"/>
    <n v="770"/>
    <n v="0.4"/>
  </r>
  <r>
    <x v="0"/>
    <n v="1185732"/>
    <x v="226"/>
    <x v="3"/>
    <x v="30"/>
    <s v="Columbus"/>
    <x v="0"/>
    <n v="0.65"/>
    <n v="5250"/>
    <n v="3412.5"/>
    <n v="1365"/>
    <n v="0.4"/>
  </r>
  <r>
    <x v="0"/>
    <n v="1185732"/>
    <x v="226"/>
    <x v="3"/>
    <x v="30"/>
    <s v="Columbus"/>
    <x v="1"/>
    <n v="0.55000000000000004"/>
    <n v="3250"/>
    <n v="1787.5000000000002"/>
    <n v="625.625"/>
    <n v="0.35"/>
  </r>
  <r>
    <x v="0"/>
    <n v="1185732"/>
    <x v="226"/>
    <x v="3"/>
    <x v="30"/>
    <s v="Columbus"/>
    <x v="2"/>
    <n v="0.55000000000000004"/>
    <n v="2750"/>
    <n v="1512.5000000000002"/>
    <n v="605.00000000000011"/>
    <n v="0.4"/>
  </r>
  <r>
    <x v="0"/>
    <n v="1185732"/>
    <x v="226"/>
    <x v="3"/>
    <x v="30"/>
    <s v="Columbus"/>
    <x v="3"/>
    <n v="0.5"/>
    <n v="2250"/>
    <n v="1125"/>
    <n v="450"/>
    <n v="0.4"/>
  </r>
  <r>
    <x v="0"/>
    <n v="1185732"/>
    <x v="226"/>
    <x v="3"/>
    <x v="30"/>
    <s v="Columbus"/>
    <x v="4"/>
    <n v="0.6"/>
    <n v="2250"/>
    <n v="1350"/>
    <n v="472.49999999999994"/>
    <n v="0.35"/>
  </r>
  <r>
    <x v="0"/>
    <n v="1185732"/>
    <x v="226"/>
    <x v="3"/>
    <x v="30"/>
    <s v="Columbus"/>
    <x v="5"/>
    <n v="0.64999999999999991"/>
    <n v="3250"/>
    <n v="2112.4999999999995"/>
    <n v="844.99999999999989"/>
    <n v="0.4"/>
  </r>
  <r>
    <x v="0"/>
    <n v="1185732"/>
    <x v="24"/>
    <x v="4"/>
    <x v="31"/>
    <s v="Louisville"/>
    <x v="0"/>
    <n v="0.30000000000000004"/>
    <n v="7250"/>
    <n v="2175.0000000000005"/>
    <n v="870.00000000000023"/>
    <n v="0.4"/>
  </r>
  <r>
    <x v="0"/>
    <n v="1185732"/>
    <x v="24"/>
    <x v="4"/>
    <x v="31"/>
    <s v="Louisville"/>
    <x v="1"/>
    <n v="0.30000000000000004"/>
    <n v="5250"/>
    <n v="1575.0000000000002"/>
    <n v="551.25"/>
    <n v="0.35"/>
  </r>
  <r>
    <x v="0"/>
    <n v="1185732"/>
    <x v="24"/>
    <x v="4"/>
    <x v="31"/>
    <s v="Louisville"/>
    <x v="2"/>
    <n v="0.20000000000000007"/>
    <n v="5250"/>
    <n v="1050.0000000000005"/>
    <n v="420.00000000000023"/>
    <n v="0.4"/>
  </r>
  <r>
    <x v="0"/>
    <n v="1185732"/>
    <x v="24"/>
    <x v="4"/>
    <x v="31"/>
    <s v="Louisville"/>
    <x v="3"/>
    <n v="0.25"/>
    <n v="3750"/>
    <n v="937.5"/>
    <n v="375"/>
    <n v="0.4"/>
  </r>
  <r>
    <x v="0"/>
    <n v="1185732"/>
    <x v="24"/>
    <x v="4"/>
    <x v="31"/>
    <s v="Louisville"/>
    <x v="4"/>
    <n v="0.4"/>
    <n v="4250"/>
    <n v="1700"/>
    <n v="595"/>
    <n v="0.35"/>
  </r>
  <r>
    <x v="0"/>
    <n v="1185732"/>
    <x v="24"/>
    <x v="4"/>
    <x v="31"/>
    <s v="Louisville"/>
    <x v="5"/>
    <n v="0.30000000000000004"/>
    <n v="5250"/>
    <n v="1575.0000000000002"/>
    <n v="787.50000000000011"/>
    <n v="0.5"/>
  </r>
  <r>
    <x v="0"/>
    <n v="1185732"/>
    <x v="167"/>
    <x v="4"/>
    <x v="31"/>
    <s v="Louisville"/>
    <x v="0"/>
    <n v="0.30000000000000004"/>
    <n v="7750"/>
    <n v="2325.0000000000005"/>
    <n v="930.00000000000023"/>
    <n v="0.4"/>
  </r>
  <r>
    <x v="0"/>
    <n v="1185732"/>
    <x v="167"/>
    <x v="4"/>
    <x v="31"/>
    <s v="Louisville"/>
    <x v="1"/>
    <n v="0.30000000000000004"/>
    <n v="4250"/>
    <n v="1275.0000000000002"/>
    <n v="446.25000000000006"/>
    <n v="0.35"/>
  </r>
  <r>
    <x v="0"/>
    <n v="1185732"/>
    <x v="167"/>
    <x v="4"/>
    <x v="31"/>
    <s v="Louisville"/>
    <x v="2"/>
    <n v="0.20000000000000007"/>
    <n v="4750"/>
    <n v="950.00000000000034"/>
    <n v="380.00000000000017"/>
    <n v="0.4"/>
  </r>
  <r>
    <x v="0"/>
    <n v="1185732"/>
    <x v="167"/>
    <x v="4"/>
    <x v="31"/>
    <s v="Louisville"/>
    <x v="3"/>
    <n v="0.25"/>
    <n v="3250"/>
    <n v="812.5"/>
    <n v="325"/>
    <n v="0.4"/>
  </r>
  <r>
    <x v="0"/>
    <n v="1185732"/>
    <x v="167"/>
    <x v="4"/>
    <x v="31"/>
    <s v="Louisville"/>
    <x v="4"/>
    <n v="0.4"/>
    <n v="4000"/>
    <n v="1600"/>
    <n v="560"/>
    <n v="0.35"/>
  </r>
  <r>
    <x v="0"/>
    <n v="1185732"/>
    <x v="167"/>
    <x v="4"/>
    <x v="31"/>
    <s v="Louisville"/>
    <x v="5"/>
    <n v="0.25"/>
    <n v="5000"/>
    <n v="1250"/>
    <n v="625"/>
    <n v="0.5"/>
  </r>
  <r>
    <x v="0"/>
    <n v="1185732"/>
    <x v="104"/>
    <x v="4"/>
    <x v="31"/>
    <s v="Louisville"/>
    <x v="0"/>
    <n v="0.25"/>
    <n v="7200"/>
    <n v="1800"/>
    <n v="720"/>
    <n v="0.4"/>
  </r>
  <r>
    <x v="0"/>
    <n v="1185732"/>
    <x v="104"/>
    <x v="4"/>
    <x v="31"/>
    <s v="Louisville"/>
    <x v="1"/>
    <n v="0.25"/>
    <n v="4000"/>
    <n v="1000"/>
    <n v="350"/>
    <n v="0.35"/>
  </r>
  <r>
    <x v="0"/>
    <n v="1185732"/>
    <x v="104"/>
    <x v="4"/>
    <x v="31"/>
    <s v="Louisville"/>
    <x v="2"/>
    <n v="0.15000000000000002"/>
    <n v="4250"/>
    <n v="637.50000000000011"/>
    <n v="255.00000000000006"/>
    <n v="0.4"/>
  </r>
  <r>
    <x v="0"/>
    <n v="1185732"/>
    <x v="104"/>
    <x v="4"/>
    <x v="31"/>
    <s v="Louisville"/>
    <x v="3"/>
    <n v="0.19999999999999996"/>
    <n v="2750"/>
    <n v="549.99999999999989"/>
    <n v="219.99999999999997"/>
    <n v="0.4"/>
  </r>
  <r>
    <x v="0"/>
    <n v="1185732"/>
    <x v="104"/>
    <x v="4"/>
    <x v="31"/>
    <s v="Louisville"/>
    <x v="4"/>
    <n v="0.35000000000000009"/>
    <n v="3250"/>
    <n v="1137.5000000000002"/>
    <n v="398.12500000000006"/>
    <n v="0.35"/>
  </r>
  <r>
    <x v="0"/>
    <n v="1185732"/>
    <x v="104"/>
    <x v="4"/>
    <x v="31"/>
    <s v="Louisville"/>
    <x v="5"/>
    <n v="0.25"/>
    <n v="4250"/>
    <n v="1062.5"/>
    <n v="531.25"/>
    <n v="0.5"/>
  </r>
  <r>
    <x v="0"/>
    <n v="1185732"/>
    <x v="105"/>
    <x v="4"/>
    <x v="31"/>
    <s v="Louisville"/>
    <x v="0"/>
    <n v="0.25"/>
    <n v="6750"/>
    <n v="1687.5"/>
    <n v="675"/>
    <n v="0.4"/>
  </r>
  <r>
    <x v="0"/>
    <n v="1185732"/>
    <x v="105"/>
    <x v="4"/>
    <x v="31"/>
    <s v="Louisville"/>
    <x v="1"/>
    <n v="0.25"/>
    <n v="3750"/>
    <n v="937.5"/>
    <n v="328.125"/>
    <n v="0.35"/>
  </r>
  <r>
    <x v="0"/>
    <n v="1185732"/>
    <x v="105"/>
    <x v="4"/>
    <x v="31"/>
    <s v="Louisville"/>
    <x v="2"/>
    <n v="0.15000000000000002"/>
    <n v="3750"/>
    <n v="562.50000000000011"/>
    <n v="225.00000000000006"/>
    <n v="0.4"/>
  </r>
  <r>
    <x v="0"/>
    <n v="1185732"/>
    <x v="105"/>
    <x v="4"/>
    <x v="31"/>
    <s v="Louisville"/>
    <x v="3"/>
    <n v="0.19999999999999996"/>
    <n v="3000"/>
    <n v="599.99999999999989"/>
    <n v="239.99999999999997"/>
    <n v="0.4"/>
  </r>
  <r>
    <x v="0"/>
    <n v="1185732"/>
    <x v="105"/>
    <x v="4"/>
    <x v="31"/>
    <s v="Louisville"/>
    <x v="4"/>
    <n v="0.4"/>
    <n v="3250"/>
    <n v="1300"/>
    <n v="454.99999999999994"/>
    <n v="0.35"/>
  </r>
  <r>
    <x v="0"/>
    <n v="1185732"/>
    <x v="105"/>
    <x v="4"/>
    <x v="31"/>
    <s v="Louisville"/>
    <x v="5"/>
    <n v="0.30000000000000004"/>
    <n v="4750"/>
    <n v="1425.0000000000002"/>
    <n v="712.50000000000011"/>
    <n v="0.5"/>
  </r>
  <r>
    <x v="0"/>
    <n v="1185732"/>
    <x v="40"/>
    <x v="4"/>
    <x v="31"/>
    <s v="Louisville"/>
    <x v="0"/>
    <n v="0.4"/>
    <n v="7450"/>
    <n v="2980"/>
    <n v="1192"/>
    <n v="0.4"/>
  </r>
  <r>
    <x v="0"/>
    <n v="1185732"/>
    <x v="40"/>
    <x v="4"/>
    <x v="31"/>
    <s v="Louisville"/>
    <x v="1"/>
    <n v="0.4"/>
    <n v="4500"/>
    <n v="1800"/>
    <n v="630"/>
    <n v="0.35"/>
  </r>
  <r>
    <x v="0"/>
    <n v="1185732"/>
    <x v="40"/>
    <x v="4"/>
    <x v="31"/>
    <s v="Louisville"/>
    <x v="2"/>
    <n v="0.35000000000000003"/>
    <n v="4250"/>
    <n v="1487.5000000000002"/>
    <n v="595.00000000000011"/>
    <n v="0.4"/>
  </r>
  <r>
    <x v="0"/>
    <n v="1185732"/>
    <x v="40"/>
    <x v="4"/>
    <x v="31"/>
    <s v="Louisville"/>
    <x v="3"/>
    <n v="0.35000000000000003"/>
    <n v="3750"/>
    <n v="1312.5000000000002"/>
    <n v="525.00000000000011"/>
    <n v="0.4"/>
  </r>
  <r>
    <x v="0"/>
    <n v="1185732"/>
    <x v="40"/>
    <x v="4"/>
    <x v="31"/>
    <s v="Louisville"/>
    <x v="4"/>
    <n v="0.44999999999999996"/>
    <n v="4000"/>
    <n v="1799.9999999999998"/>
    <n v="629.99999999999989"/>
    <n v="0.35"/>
  </r>
  <r>
    <x v="0"/>
    <n v="1185732"/>
    <x v="40"/>
    <x v="4"/>
    <x v="31"/>
    <s v="Louisville"/>
    <x v="5"/>
    <n v="0.49999999999999994"/>
    <n v="5000"/>
    <n v="2499.9999999999995"/>
    <n v="1249.9999999999998"/>
    <n v="0.5"/>
  </r>
  <r>
    <x v="0"/>
    <n v="1185732"/>
    <x v="169"/>
    <x v="4"/>
    <x v="31"/>
    <s v="Louisville"/>
    <x v="0"/>
    <n v="0.44999999999999996"/>
    <n v="7500"/>
    <n v="3374.9999999999995"/>
    <n v="1350"/>
    <n v="0.4"/>
  </r>
  <r>
    <x v="0"/>
    <n v="1185732"/>
    <x v="169"/>
    <x v="4"/>
    <x v="31"/>
    <s v="Louisville"/>
    <x v="1"/>
    <n v="0.4"/>
    <n v="5000"/>
    <n v="2000"/>
    <n v="700"/>
    <n v="0.35"/>
  </r>
  <r>
    <x v="0"/>
    <n v="1185732"/>
    <x v="169"/>
    <x v="4"/>
    <x v="31"/>
    <s v="Louisville"/>
    <x v="2"/>
    <n v="0.45"/>
    <n v="4750"/>
    <n v="2137.5"/>
    <n v="855"/>
    <n v="0.4"/>
  </r>
  <r>
    <x v="0"/>
    <n v="1185732"/>
    <x v="169"/>
    <x v="4"/>
    <x v="31"/>
    <s v="Louisville"/>
    <x v="3"/>
    <n v="0.45"/>
    <n v="4500"/>
    <n v="2025"/>
    <n v="810"/>
    <n v="0.4"/>
  </r>
  <r>
    <x v="0"/>
    <n v="1185732"/>
    <x v="169"/>
    <x v="4"/>
    <x v="31"/>
    <s v="Louisville"/>
    <x v="4"/>
    <n v="0.6"/>
    <n v="4500"/>
    <n v="2700"/>
    <n v="944.99999999999989"/>
    <n v="0.35"/>
  </r>
  <r>
    <x v="0"/>
    <n v="1185732"/>
    <x v="169"/>
    <x v="4"/>
    <x v="31"/>
    <s v="Louisville"/>
    <x v="5"/>
    <n v="0.65"/>
    <n v="6250"/>
    <n v="4062.5"/>
    <n v="2031.25"/>
    <n v="0.5"/>
  </r>
  <r>
    <x v="0"/>
    <n v="1185732"/>
    <x v="108"/>
    <x v="4"/>
    <x v="31"/>
    <s v="Louisville"/>
    <x v="0"/>
    <n v="0.6"/>
    <n v="8500"/>
    <n v="5100"/>
    <n v="2040"/>
    <n v="0.4"/>
  </r>
  <r>
    <x v="0"/>
    <n v="1185732"/>
    <x v="108"/>
    <x v="4"/>
    <x v="31"/>
    <s v="Louisville"/>
    <x v="1"/>
    <n v="0.55000000000000004"/>
    <n v="6000"/>
    <n v="3300.0000000000005"/>
    <n v="1155"/>
    <n v="0.35"/>
  </r>
  <r>
    <x v="0"/>
    <n v="1185732"/>
    <x v="108"/>
    <x v="4"/>
    <x v="31"/>
    <s v="Louisville"/>
    <x v="2"/>
    <n v="0.5"/>
    <n v="5250"/>
    <n v="2625"/>
    <n v="1050"/>
    <n v="0.4"/>
  </r>
  <r>
    <x v="0"/>
    <n v="1185732"/>
    <x v="108"/>
    <x v="4"/>
    <x v="31"/>
    <s v="Louisville"/>
    <x v="3"/>
    <n v="0.5"/>
    <n v="4750"/>
    <n v="2375"/>
    <n v="950"/>
    <n v="0.4"/>
  </r>
  <r>
    <x v="0"/>
    <n v="1185732"/>
    <x v="108"/>
    <x v="4"/>
    <x v="31"/>
    <s v="Louisville"/>
    <x v="4"/>
    <n v="0.6"/>
    <n v="5000"/>
    <n v="3000"/>
    <n v="1050"/>
    <n v="0.35"/>
  </r>
  <r>
    <x v="0"/>
    <n v="1185732"/>
    <x v="108"/>
    <x v="4"/>
    <x v="31"/>
    <s v="Louisville"/>
    <x v="5"/>
    <n v="0.65"/>
    <n v="6750"/>
    <n v="4387.5"/>
    <n v="2193.75"/>
    <n v="0.5"/>
  </r>
  <r>
    <x v="0"/>
    <n v="1185732"/>
    <x v="109"/>
    <x v="4"/>
    <x v="31"/>
    <s v="Louisville"/>
    <x v="0"/>
    <n v="0.6"/>
    <n v="8250"/>
    <n v="4950"/>
    <n v="1980"/>
    <n v="0.4"/>
  </r>
  <r>
    <x v="0"/>
    <n v="1185732"/>
    <x v="109"/>
    <x v="4"/>
    <x v="31"/>
    <s v="Louisville"/>
    <x v="1"/>
    <n v="0.55000000000000004"/>
    <n v="6000"/>
    <n v="3300.0000000000005"/>
    <n v="1155"/>
    <n v="0.35"/>
  </r>
  <r>
    <x v="0"/>
    <n v="1185732"/>
    <x v="109"/>
    <x v="4"/>
    <x v="31"/>
    <s v="Louisville"/>
    <x v="2"/>
    <n v="0.5"/>
    <n v="5250"/>
    <n v="2625"/>
    <n v="1050"/>
    <n v="0.4"/>
  </r>
  <r>
    <x v="0"/>
    <n v="1185732"/>
    <x v="109"/>
    <x v="4"/>
    <x v="31"/>
    <s v="Louisville"/>
    <x v="3"/>
    <n v="0.4"/>
    <n v="4750"/>
    <n v="1900"/>
    <n v="760"/>
    <n v="0.4"/>
  </r>
  <r>
    <x v="0"/>
    <n v="1185732"/>
    <x v="109"/>
    <x v="4"/>
    <x v="31"/>
    <s v="Louisville"/>
    <x v="4"/>
    <n v="0.5"/>
    <n v="4500"/>
    <n v="2250"/>
    <n v="787.5"/>
    <n v="0.35"/>
  </r>
  <r>
    <x v="0"/>
    <n v="1185732"/>
    <x v="109"/>
    <x v="4"/>
    <x v="31"/>
    <s v="Louisville"/>
    <x v="5"/>
    <n v="0.55000000000000004"/>
    <n v="6250"/>
    <n v="3437.5000000000005"/>
    <n v="1718.7500000000002"/>
    <n v="0.5"/>
  </r>
  <r>
    <x v="0"/>
    <n v="1185732"/>
    <x v="44"/>
    <x v="4"/>
    <x v="31"/>
    <s v="Louisville"/>
    <x v="0"/>
    <n v="0.5"/>
    <n v="7250"/>
    <n v="3625"/>
    <n v="1450"/>
    <n v="0.4"/>
  </r>
  <r>
    <x v="0"/>
    <n v="1185732"/>
    <x v="44"/>
    <x v="4"/>
    <x v="31"/>
    <s v="Louisville"/>
    <x v="1"/>
    <n v="0.45000000000000012"/>
    <n v="5250"/>
    <n v="2362.5000000000005"/>
    <n v="826.87500000000011"/>
    <n v="0.35"/>
  </r>
  <r>
    <x v="0"/>
    <n v="1185732"/>
    <x v="44"/>
    <x v="4"/>
    <x v="31"/>
    <s v="Louisville"/>
    <x v="2"/>
    <n v="0.20000000000000007"/>
    <n v="4250"/>
    <n v="850.00000000000023"/>
    <n v="340.00000000000011"/>
    <n v="0.4"/>
  </r>
  <r>
    <x v="0"/>
    <n v="1185732"/>
    <x v="44"/>
    <x v="4"/>
    <x v="31"/>
    <s v="Louisville"/>
    <x v="3"/>
    <n v="0.20000000000000007"/>
    <n v="4000"/>
    <n v="800.00000000000023"/>
    <n v="320.00000000000011"/>
    <n v="0.4"/>
  </r>
  <r>
    <x v="0"/>
    <n v="1185732"/>
    <x v="44"/>
    <x v="4"/>
    <x v="31"/>
    <s v="Louisville"/>
    <x v="4"/>
    <n v="0.30000000000000004"/>
    <n v="4000"/>
    <n v="1200.0000000000002"/>
    <n v="420.00000000000006"/>
    <n v="0.35"/>
  </r>
  <r>
    <x v="0"/>
    <n v="1185732"/>
    <x v="44"/>
    <x v="4"/>
    <x v="31"/>
    <s v="Louisville"/>
    <x v="5"/>
    <n v="0.35000000000000009"/>
    <n v="5000"/>
    <n v="1750.0000000000005"/>
    <n v="875.00000000000023"/>
    <n v="0.5"/>
  </r>
  <r>
    <x v="0"/>
    <n v="1185732"/>
    <x v="171"/>
    <x v="4"/>
    <x v="31"/>
    <s v="Louisville"/>
    <x v="0"/>
    <n v="0.35000000000000009"/>
    <n v="6750"/>
    <n v="2362.5000000000005"/>
    <n v="945.00000000000023"/>
    <n v="0.4"/>
  </r>
  <r>
    <x v="0"/>
    <n v="1185732"/>
    <x v="171"/>
    <x v="4"/>
    <x v="31"/>
    <s v="Louisville"/>
    <x v="1"/>
    <n v="0.25000000000000011"/>
    <n v="5000"/>
    <n v="1250.0000000000005"/>
    <n v="437.50000000000011"/>
    <n v="0.35"/>
  </r>
  <r>
    <x v="0"/>
    <n v="1185732"/>
    <x v="171"/>
    <x v="4"/>
    <x v="31"/>
    <s v="Louisville"/>
    <x v="2"/>
    <n v="0.25000000000000011"/>
    <n v="3750"/>
    <n v="937.50000000000045"/>
    <n v="375.00000000000023"/>
    <n v="0.4"/>
  </r>
  <r>
    <x v="0"/>
    <n v="1185732"/>
    <x v="171"/>
    <x v="4"/>
    <x v="31"/>
    <s v="Louisville"/>
    <x v="3"/>
    <n v="0.25000000000000011"/>
    <n v="3500"/>
    <n v="875.00000000000034"/>
    <n v="350.00000000000017"/>
    <n v="0.4"/>
  </r>
  <r>
    <x v="0"/>
    <n v="1185732"/>
    <x v="171"/>
    <x v="4"/>
    <x v="31"/>
    <s v="Louisville"/>
    <x v="4"/>
    <n v="0.35000000000000009"/>
    <n v="3500"/>
    <n v="1225.0000000000002"/>
    <n v="428.75000000000006"/>
    <n v="0.35"/>
  </r>
  <r>
    <x v="0"/>
    <n v="1185732"/>
    <x v="171"/>
    <x v="4"/>
    <x v="31"/>
    <s v="Louisville"/>
    <x v="5"/>
    <n v="0.35000000000000003"/>
    <n v="4750"/>
    <n v="1662.5000000000002"/>
    <n v="831.25000000000011"/>
    <n v="0.5"/>
  </r>
  <r>
    <x v="0"/>
    <n v="1185732"/>
    <x v="112"/>
    <x v="4"/>
    <x v="31"/>
    <s v="Louisville"/>
    <x v="0"/>
    <n v="0.3000000000000001"/>
    <n v="6250"/>
    <n v="1875.0000000000007"/>
    <n v="750.00000000000034"/>
    <n v="0.4"/>
  </r>
  <r>
    <x v="0"/>
    <n v="1185732"/>
    <x v="112"/>
    <x v="4"/>
    <x v="31"/>
    <s v="Louisville"/>
    <x v="1"/>
    <n v="0.20000000000000012"/>
    <n v="4500"/>
    <n v="900.00000000000057"/>
    <n v="315.00000000000017"/>
    <n v="0.35"/>
  </r>
  <r>
    <x v="0"/>
    <n v="1185732"/>
    <x v="112"/>
    <x v="4"/>
    <x v="31"/>
    <s v="Louisville"/>
    <x v="2"/>
    <n v="0.30000000000000016"/>
    <n v="3950"/>
    <n v="1185.0000000000007"/>
    <n v="474.00000000000028"/>
    <n v="0.4"/>
  </r>
  <r>
    <x v="0"/>
    <n v="1185732"/>
    <x v="112"/>
    <x v="4"/>
    <x v="31"/>
    <s v="Louisville"/>
    <x v="3"/>
    <n v="0.6000000000000002"/>
    <n v="4500"/>
    <n v="2700.0000000000009"/>
    <n v="1080.0000000000005"/>
    <n v="0.4"/>
  </r>
  <r>
    <x v="0"/>
    <n v="1185732"/>
    <x v="112"/>
    <x v="4"/>
    <x v="31"/>
    <s v="Louisville"/>
    <x v="4"/>
    <n v="0.75000000000000011"/>
    <n v="4250"/>
    <n v="3187.5000000000005"/>
    <n v="1115.625"/>
    <n v="0.35"/>
  </r>
  <r>
    <x v="0"/>
    <n v="1185732"/>
    <x v="112"/>
    <x v="4"/>
    <x v="31"/>
    <s v="Louisville"/>
    <x v="5"/>
    <n v="0.75"/>
    <n v="5250"/>
    <n v="3937.5"/>
    <n v="1968.75"/>
    <n v="0.5"/>
  </r>
  <r>
    <x v="0"/>
    <n v="1185732"/>
    <x v="113"/>
    <x v="4"/>
    <x v="31"/>
    <s v="Louisville"/>
    <x v="0"/>
    <n v="0.70000000000000007"/>
    <n v="7750"/>
    <n v="5425.0000000000009"/>
    <n v="2170.0000000000005"/>
    <n v="0.4"/>
  </r>
  <r>
    <x v="0"/>
    <n v="1185732"/>
    <x v="113"/>
    <x v="4"/>
    <x v="31"/>
    <s v="Louisville"/>
    <x v="1"/>
    <n v="0.60000000000000009"/>
    <n v="5750"/>
    <n v="3450.0000000000005"/>
    <n v="1207.5"/>
    <n v="0.35"/>
  </r>
  <r>
    <x v="0"/>
    <n v="1185732"/>
    <x v="113"/>
    <x v="4"/>
    <x v="31"/>
    <s v="Louisville"/>
    <x v="2"/>
    <n v="0.60000000000000009"/>
    <n v="5250"/>
    <n v="3150.0000000000005"/>
    <n v="1260.0000000000002"/>
    <n v="0.4"/>
  </r>
  <r>
    <x v="0"/>
    <n v="1185732"/>
    <x v="113"/>
    <x v="4"/>
    <x v="31"/>
    <s v="Louisville"/>
    <x v="3"/>
    <n v="0.60000000000000009"/>
    <n v="4750"/>
    <n v="2850.0000000000005"/>
    <n v="1140.0000000000002"/>
    <n v="0.4"/>
  </r>
  <r>
    <x v="0"/>
    <n v="1185732"/>
    <x v="113"/>
    <x v="4"/>
    <x v="31"/>
    <s v="Louisville"/>
    <x v="4"/>
    <n v="0.70000000000000007"/>
    <n v="4750"/>
    <n v="3325.0000000000005"/>
    <n v="1163.75"/>
    <n v="0.35"/>
  </r>
  <r>
    <x v="0"/>
    <n v="1185732"/>
    <x v="113"/>
    <x v="4"/>
    <x v="31"/>
    <s v="Louisville"/>
    <x v="5"/>
    <n v="0.75"/>
    <n v="5750"/>
    <n v="4312.5"/>
    <n v="2156.25"/>
    <n v="0.5"/>
  </r>
  <r>
    <x v="1"/>
    <n v="1197831"/>
    <x v="180"/>
    <x v="1"/>
    <x v="32"/>
    <s v="Jackson"/>
    <x v="0"/>
    <n v="0.25000000000000006"/>
    <n v="6500"/>
    <n v="1625.0000000000005"/>
    <n v="650.00000000000023"/>
    <n v="0.4"/>
  </r>
  <r>
    <x v="1"/>
    <n v="1197831"/>
    <x v="180"/>
    <x v="1"/>
    <x v="32"/>
    <s v="Jackson"/>
    <x v="1"/>
    <n v="0.25000000000000006"/>
    <n v="4500"/>
    <n v="1125.0000000000002"/>
    <n v="393.75000000000006"/>
    <n v="0.35"/>
  </r>
  <r>
    <x v="1"/>
    <n v="1197831"/>
    <x v="180"/>
    <x v="1"/>
    <x v="32"/>
    <s v="Jackson"/>
    <x v="2"/>
    <n v="0.15000000000000008"/>
    <n v="4500"/>
    <n v="675.00000000000034"/>
    <n v="270.00000000000017"/>
    <n v="0.4"/>
  </r>
  <r>
    <x v="1"/>
    <n v="1197831"/>
    <x v="180"/>
    <x v="1"/>
    <x v="32"/>
    <s v="Jackson"/>
    <x v="3"/>
    <n v="0.2"/>
    <n v="3000"/>
    <n v="600"/>
    <n v="240"/>
    <n v="0.4"/>
  </r>
  <r>
    <x v="1"/>
    <n v="1197831"/>
    <x v="180"/>
    <x v="1"/>
    <x v="32"/>
    <s v="Jackson"/>
    <x v="4"/>
    <n v="0.35000000000000003"/>
    <n v="3500"/>
    <n v="1225.0000000000002"/>
    <n v="428.75000000000006"/>
    <n v="0.35"/>
  </r>
  <r>
    <x v="1"/>
    <n v="1197831"/>
    <x v="180"/>
    <x v="1"/>
    <x v="32"/>
    <s v="Jackson"/>
    <x v="5"/>
    <n v="0.25000000000000006"/>
    <n v="4500"/>
    <n v="1125.0000000000002"/>
    <n v="450.00000000000011"/>
    <n v="0.4"/>
  </r>
  <r>
    <x v="1"/>
    <n v="1197831"/>
    <x v="227"/>
    <x v="1"/>
    <x v="32"/>
    <s v="Jackson"/>
    <x v="0"/>
    <n v="0.25000000000000006"/>
    <n v="7000"/>
    <n v="1750.0000000000005"/>
    <n v="700.00000000000023"/>
    <n v="0.4"/>
  </r>
  <r>
    <x v="1"/>
    <n v="1197831"/>
    <x v="227"/>
    <x v="1"/>
    <x v="32"/>
    <s v="Jackson"/>
    <x v="1"/>
    <n v="0.25000000000000006"/>
    <n v="3500"/>
    <n v="875.00000000000023"/>
    <n v="306.25000000000006"/>
    <n v="0.35"/>
  </r>
  <r>
    <x v="1"/>
    <n v="1197831"/>
    <x v="227"/>
    <x v="1"/>
    <x v="32"/>
    <s v="Jackson"/>
    <x v="2"/>
    <n v="0.15000000000000008"/>
    <n v="4000"/>
    <n v="600.00000000000034"/>
    <n v="240.00000000000014"/>
    <n v="0.4"/>
  </r>
  <r>
    <x v="1"/>
    <n v="1197831"/>
    <x v="227"/>
    <x v="1"/>
    <x v="32"/>
    <s v="Jackson"/>
    <x v="3"/>
    <n v="0.2"/>
    <n v="2500"/>
    <n v="500"/>
    <n v="200"/>
    <n v="0.4"/>
  </r>
  <r>
    <x v="1"/>
    <n v="1197831"/>
    <x v="227"/>
    <x v="1"/>
    <x v="32"/>
    <s v="Jackson"/>
    <x v="4"/>
    <n v="0.35000000000000003"/>
    <n v="3250"/>
    <n v="1137.5"/>
    <n v="398.125"/>
    <n v="0.35"/>
  </r>
  <r>
    <x v="1"/>
    <n v="1197831"/>
    <x v="227"/>
    <x v="1"/>
    <x v="32"/>
    <s v="Jackson"/>
    <x v="5"/>
    <n v="0.2"/>
    <n v="4250"/>
    <n v="850"/>
    <n v="340"/>
    <n v="0.4"/>
  </r>
  <r>
    <x v="1"/>
    <n v="1197831"/>
    <x v="26"/>
    <x v="1"/>
    <x v="32"/>
    <s v="Jackson"/>
    <x v="0"/>
    <n v="0.2"/>
    <n v="6450"/>
    <n v="1290"/>
    <n v="516"/>
    <n v="0.4"/>
  </r>
  <r>
    <x v="1"/>
    <n v="1197831"/>
    <x v="26"/>
    <x v="1"/>
    <x v="32"/>
    <s v="Jackson"/>
    <x v="1"/>
    <n v="0.2"/>
    <n v="3250"/>
    <n v="650"/>
    <n v="227.49999999999997"/>
    <n v="0.35"/>
  </r>
  <r>
    <x v="1"/>
    <n v="1197831"/>
    <x v="26"/>
    <x v="1"/>
    <x v="32"/>
    <s v="Jackson"/>
    <x v="2"/>
    <n v="0.10000000000000002"/>
    <n v="3500"/>
    <n v="350.00000000000006"/>
    <n v="140.00000000000003"/>
    <n v="0.4"/>
  </r>
  <r>
    <x v="1"/>
    <n v="1197831"/>
    <x v="26"/>
    <x v="1"/>
    <x v="32"/>
    <s v="Jackson"/>
    <x v="3"/>
    <n v="0.19999999999999996"/>
    <n v="2000"/>
    <n v="399.99999999999989"/>
    <n v="159.99999999999997"/>
    <n v="0.4"/>
  </r>
  <r>
    <x v="1"/>
    <n v="1197831"/>
    <x v="26"/>
    <x v="1"/>
    <x v="32"/>
    <s v="Jackson"/>
    <x v="4"/>
    <n v="0.35000000000000009"/>
    <n v="2500"/>
    <n v="875.00000000000023"/>
    <n v="306.25000000000006"/>
    <n v="0.35"/>
  </r>
  <r>
    <x v="1"/>
    <n v="1197831"/>
    <x v="26"/>
    <x v="1"/>
    <x v="32"/>
    <s v="Jackson"/>
    <x v="5"/>
    <n v="0.25"/>
    <n v="3500"/>
    <n v="875"/>
    <n v="350"/>
    <n v="0.4"/>
  </r>
  <r>
    <x v="1"/>
    <n v="1197831"/>
    <x v="27"/>
    <x v="1"/>
    <x v="32"/>
    <s v="Jackson"/>
    <x v="0"/>
    <n v="0.25"/>
    <n v="6000"/>
    <n v="1500"/>
    <n v="600"/>
    <n v="0.4"/>
  </r>
  <r>
    <x v="1"/>
    <n v="1197831"/>
    <x v="27"/>
    <x v="1"/>
    <x v="32"/>
    <s v="Jackson"/>
    <x v="1"/>
    <n v="0.25"/>
    <n v="3000"/>
    <n v="750"/>
    <n v="262.5"/>
    <n v="0.35"/>
  </r>
  <r>
    <x v="1"/>
    <n v="1197831"/>
    <x v="27"/>
    <x v="1"/>
    <x v="32"/>
    <s v="Jackson"/>
    <x v="2"/>
    <n v="0.15000000000000002"/>
    <n v="3000"/>
    <n v="450.00000000000006"/>
    <n v="180.00000000000003"/>
    <n v="0.4"/>
  </r>
  <r>
    <x v="1"/>
    <n v="1197831"/>
    <x v="27"/>
    <x v="1"/>
    <x v="32"/>
    <s v="Jackson"/>
    <x v="3"/>
    <n v="0.19999999999999996"/>
    <n v="2250"/>
    <n v="449.99999999999989"/>
    <n v="179.99999999999997"/>
    <n v="0.4"/>
  </r>
  <r>
    <x v="1"/>
    <n v="1197831"/>
    <x v="27"/>
    <x v="1"/>
    <x v="32"/>
    <s v="Jackson"/>
    <x v="4"/>
    <n v="0.4"/>
    <n v="2500"/>
    <n v="1000"/>
    <n v="350"/>
    <n v="0.35"/>
  </r>
  <r>
    <x v="1"/>
    <n v="1197831"/>
    <x v="27"/>
    <x v="1"/>
    <x v="32"/>
    <s v="Jackson"/>
    <x v="5"/>
    <n v="0.30000000000000004"/>
    <n v="4000"/>
    <n v="1200.0000000000002"/>
    <n v="480.00000000000011"/>
    <n v="0.4"/>
  </r>
  <r>
    <x v="1"/>
    <n v="1197831"/>
    <x v="168"/>
    <x v="1"/>
    <x v="32"/>
    <s v="Jackson"/>
    <x v="0"/>
    <n v="0.4"/>
    <n v="6700"/>
    <n v="2680"/>
    <n v="1072"/>
    <n v="0.4"/>
  </r>
  <r>
    <x v="1"/>
    <n v="1197831"/>
    <x v="168"/>
    <x v="1"/>
    <x v="32"/>
    <s v="Jackson"/>
    <x v="1"/>
    <n v="0.4"/>
    <n v="3750"/>
    <n v="1500"/>
    <n v="525"/>
    <n v="0.35"/>
  </r>
  <r>
    <x v="1"/>
    <n v="1197831"/>
    <x v="168"/>
    <x v="1"/>
    <x v="32"/>
    <s v="Jackson"/>
    <x v="2"/>
    <n v="0.35000000000000003"/>
    <n v="3500"/>
    <n v="1225.0000000000002"/>
    <n v="490.00000000000011"/>
    <n v="0.4"/>
  </r>
  <r>
    <x v="1"/>
    <n v="1197831"/>
    <x v="168"/>
    <x v="1"/>
    <x v="32"/>
    <s v="Jackson"/>
    <x v="3"/>
    <n v="0.35000000000000003"/>
    <n v="3000"/>
    <n v="1050"/>
    <n v="420"/>
    <n v="0.4"/>
  </r>
  <r>
    <x v="1"/>
    <n v="1197831"/>
    <x v="168"/>
    <x v="1"/>
    <x v="32"/>
    <s v="Jackson"/>
    <x v="4"/>
    <n v="0.44999999999999996"/>
    <n v="3250"/>
    <n v="1462.4999999999998"/>
    <n v="511.87499999999989"/>
    <n v="0.35"/>
  </r>
  <r>
    <x v="1"/>
    <n v="1197831"/>
    <x v="168"/>
    <x v="1"/>
    <x v="32"/>
    <s v="Jackson"/>
    <x v="5"/>
    <n v="0.44999999999999996"/>
    <n v="4250"/>
    <n v="1912.4999999999998"/>
    <n v="765"/>
    <n v="0.4"/>
  </r>
  <r>
    <x v="1"/>
    <n v="1197831"/>
    <x v="228"/>
    <x v="1"/>
    <x v="32"/>
    <s v="Jackson"/>
    <x v="0"/>
    <n v="0.39999999999999997"/>
    <n v="6750"/>
    <n v="2700"/>
    <n v="1080"/>
    <n v="0.4"/>
  </r>
  <r>
    <x v="1"/>
    <n v="1197831"/>
    <x v="228"/>
    <x v="1"/>
    <x v="32"/>
    <s v="Jackson"/>
    <x v="1"/>
    <n v="0.35000000000000003"/>
    <n v="4250"/>
    <n v="1487.5000000000002"/>
    <n v="520.625"/>
    <n v="0.35"/>
  </r>
  <r>
    <x v="1"/>
    <n v="1197831"/>
    <x v="228"/>
    <x v="1"/>
    <x v="32"/>
    <s v="Jackson"/>
    <x v="2"/>
    <n v="0.4"/>
    <n v="4000"/>
    <n v="1600"/>
    <n v="640"/>
    <n v="0.4"/>
  </r>
  <r>
    <x v="1"/>
    <n v="1197831"/>
    <x v="228"/>
    <x v="1"/>
    <x v="32"/>
    <s v="Jackson"/>
    <x v="3"/>
    <n v="0.4"/>
    <n v="3750"/>
    <n v="1500"/>
    <n v="600"/>
    <n v="0.4"/>
  </r>
  <r>
    <x v="1"/>
    <n v="1197831"/>
    <x v="228"/>
    <x v="1"/>
    <x v="32"/>
    <s v="Jackson"/>
    <x v="4"/>
    <n v="0.54999999999999993"/>
    <n v="3750"/>
    <n v="2062.4999999999995"/>
    <n v="721.87499999999977"/>
    <n v="0.35"/>
  </r>
  <r>
    <x v="1"/>
    <n v="1197831"/>
    <x v="228"/>
    <x v="1"/>
    <x v="32"/>
    <s v="Jackson"/>
    <x v="5"/>
    <n v="0.6"/>
    <n v="5500"/>
    <n v="3300"/>
    <n v="1320"/>
    <n v="0.4"/>
  </r>
  <r>
    <x v="1"/>
    <n v="1197831"/>
    <x v="30"/>
    <x v="1"/>
    <x v="32"/>
    <s v="Jackson"/>
    <x v="0"/>
    <n v="0.54999999999999993"/>
    <n v="7750"/>
    <n v="4262.4999999999991"/>
    <n v="1704.9999999999998"/>
    <n v="0.4"/>
  </r>
  <r>
    <x v="1"/>
    <n v="1197831"/>
    <x v="30"/>
    <x v="1"/>
    <x v="32"/>
    <s v="Jackson"/>
    <x v="1"/>
    <n v="0.5"/>
    <n v="5250"/>
    <n v="2625"/>
    <n v="918.74999999999989"/>
    <n v="0.35"/>
  </r>
  <r>
    <x v="1"/>
    <n v="1197831"/>
    <x v="30"/>
    <x v="1"/>
    <x v="32"/>
    <s v="Jackson"/>
    <x v="2"/>
    <n v="0.45"/>
    <n v="4500"/>
    <n v="2025"/>
    <n v="810"/>
    <n v="0.4"/>
  </r>
  <r>
    <x v="1"/>
    <n v="1197831"/>
    <x v="30"/>
    <x v="1"/>
    <x v="32"/>
    <s v="Jackson"/>
    <x v="3"/>
    <n v="0.45"/>
    <n v="4000"/>
    <n v="1800"/>
    <n v="720"/>
    <n v="0.4"/>
  </r>
  <r>
    <x v="1"/>
    <n v="1197831"/>
    <x v="30"/>
    <x v="1"/>
    <x v="32"/>
    <s v="Jackson"/>
    <x v="4"/>
    <n v="0.6"/>
    <n v="4250"/>
    <n v="2550"/>
    <n v="892.5"/>
    <n v="0.35"/>
  </r>
  <r>
    <x v="1"/>
    <n v="1197831"/>
    <x v="30"/>
    <x v="1"/>
    <x v="32"/>
    <s v="Jackson"/>
    <x v="5"/>
    <n v="0.65"/>
    <n v="6000"/>
    <n v="3900"/>
    <n v="1560"/>
    <n v="0.4"/>
  </r>
  <r>
    <x v="1"/>
    <n v="1197831"/>
    <x v="31"/>
    <x v="1"/>
    <x v="32"/>
    <s v="Jackson"/>
    <x v="0"/>
    <n v="0.6"/>
    <n v="7500"/>
    <n v="4500"/>
    <n v="1800"/>
    <n v="0.4"/>
  </r>
  <r>
    <x v="1"/>
    <n v="1197831"/>
    <x v="31"/>
    <x v="1"/>
    <x v="32"/>
    <s v="Jackson"/>
    <x v="1"/>
    <n v="0.55000000000000004"/>
    <n v="5250"/>
    <n v="2887.5000000000005"/>
    <n v="1010.6250000000001"/>
    <n v="0.35"/>
  </r>
  <r>
    <x v="1"/>
    <n v="1197831"/>
    <x v="31"/>
    <x v="1"/>
    <x v="32"/>
    <s v="Jackson"/>
    <x v="2"/>
    <n v="0.5"/>
    <n v="4500"/>
    <n v="2250"/>
    <n v="900"/>
    <n v="0.4"/>
  </r>
  <r>
    <x v="1"/>
    <n v="1197831"/>
    <x v="31"/>
    <x v="1"/>
    <x v="32"/>
    <s v="Jackson"/>
    <x v="3"/>
    <n v="0.4"/>
    <n v="4000"/>
    <n v="1600"/>
    <n v="640"/>
    <n v="0.4"/>
  </r>
  <r>
    <x v="1"/>
    <n v="1197831"/>
    <x v="31"/>
    <x v="1"/>
    <x v="32"/>
    <s v="Jackson"/>
    <x v="4"/>
    <n v="0.5"/>
    <n v="3750"/>
    <n v="1875"/>
    <n v="656.25"/>
    <n v="0.35"/>
  </r>
  <r>
    <x v="1"/>
    <n v="1197831"/>
    <x v="31"/>
    <x v="1"/>
    <x v="32"/>
    <s v="Jackson"/>
    <x v="5"/>
    <n v="0.55000000000000004"/>
    <n v="5500"/>
    <n v="3025.0000000000005"/>
    <n v="1210.0000000000002"/>
    <n v="0.4"/>
  </r>
  <r>
    <x v="1"/>
    <n v="1197831"/>
    <x v="170"/>
    <x v="1"/>
    <x v="32"/>
    <s v="Jackson"/>
    <x v="0"/>
    <n v="0.5"/>
    <n v="6500"/>
    <n v="3250"/>
    <n v="1300"/>
    <n v="0.4"/>
  </r>
  <r>
    <x v="1"/>
    <n v="1197831"/>
    <x v="170"/>
    <x v="1"/>
    <x v="32"/>
    <s v="Jackson"/>
    <x v="1"/>
    <n v="0.40000000000000013"/>
    <n v="4500"/>
    <n v="1800.0000000000007"/>
    <n v="630.00000000000023"/>
    <n v="0.35"/>
  </r>
  <r>
    <x v="1"/>
    <n v="1197831"/>
    <x v="170"/>
    <x v="1"/>
    <x v="32"/>
    <s v="Jackson"/>
    <x v="2"/>
    <n v="0.15000000000000008"/>
    <n v="3500"/>
    <n v="525.00000000000023"/>
    <n v="210.00000000000011"/>
    <n v="0.4"/>
  </r>
  <r>
    <x v="1"/>
    <n v="1197831"/>
    <x v="170"/>
    <x v="1"/>
    <x v="32"/>
    <s v="Jackson"/>
    <x v="3"/>
    <n v="0.15000000000000008"/>
    <n v="3250"/>
    <n v="487.50000000000023"/>
    <n v="195.00000000000011"/>
    <n v="0.4"/>
  </r>
  <r>
    <x v="1"/>
    <n v="1197831"/>
    <x v="170"/>
    <x v="1"/>
    <x v="32"/>
    <s v="Jackson"/>
    <x v="4"/>
    <n v="0.25000000000000006"/>
    <n v="3250"/>
    <n v="812.50000000000023"/>
    <n v="284.37500000000006"/>
    <n v="0.35"/>
  </r>
  <r>
    <x v="1"/>
    <n v="1197831"/>
    <x v="170"/>
    <x v="1"/>
    <x v="32"/>
    <s v="Jackson"/>
    <x v="5"/>
    <n v="0.3000000000000001"/>
    <n v="4250"/>
    <n v="1275.0000000000005"/>
    <n v="510.00000000000023"/>
    <n v="0.4"/>
  </r>
  <r>
    <x v="1"/>
    <n v="1197831"/>
    <x v="229"/>
    <x v="1"/>
    <x v="32"/>
    <s v="Jackson"/>
    <x v="0"/>
    <n v="0.3000000000000001"/>
    <n v="6000"/>
    <n v="1800.0000000000007"/>
    <n v="720.00000000000034"/>
    <n v="0.4"/>
  </r>
  <r>
    <x v="1"/>
    <n v="1197831"/>
    <x v="229"/>
    <x v="1"/>
    <x v="32"/>
    <s v="Jackson"/>
    <x v="1"/>
    <n v="0.20000000000000012"/>
    <n v="4250"/>
    <n v="850.00000000000057"/>
    <n v="297.50000000000017"/>
    <n v="0.35"/>
  </r>
  <r>
    <x v="1"/>
    <n v="1197831"/>
    <x v="229"/>
    <x v="1"/>
    <x v="32"/>
    <s v="Jackson"/>
    <x v="2"/>
    <n v="0.20000000000000012"/>
    <n v="3000"/>
    <n v="600.00000000000034"/>
    <n v="240.00000000000014"/>
    <n v="0.4"/>
  </r>
  <r>
    <x v="1"/>
    <n v="1197831"/>
    <x v="229"/>
    <x v="1"/>
    <x v="32"/>
    <s v="Jackson"/>
    <x v="3"/>
    <n v="0.20000000000000012"/>
    <n v="2750"/>
    <n v="550.00000000000034"/>
    <n v="220.00000000000014"/>
    <n v="0.4"/>
  </r>
  <r>
    <x v="1"/>
    <n v="1197831"/>
    <x v="229"/>
    <x v="1"/>
    <x v="32"/>
    <s v="Jackson"/>
    <x v="4"/>
    <n v="0.3000000000000001"/>
    <n v="2750"/>
    <n v="825.00000000000023"/>
    <n v="288.75000000000006"/>
    <n v="0.35"/>
  </r>
  <r>
    <x v="1"/>
    <n v="1197831"/>
    <x v="229"/>
    <x v="1"/>
    <x v="32"/>
    <s v="Jackson"/>
    <x v="5"/>
    <n v="0.30000000000000004"/>
    <n v="4000"/>
    <n v="1200.0000000000002"/>
    <n v="480.00000000000011"/>
    <n v="0.4"/>
  </r>
  <r>
    <x v="1"/>
    <n v="1197831"/>
    <x v="34"/>
    <x v="1"/>
    <x v="32"/>
    <s v="Jackson"/>
    <x v="0"/>
    <n v="0.25000000000000011"/>
    <n v="5500"/>
    <n v="1375.0000000000007"/>
    <n v="550.00000000000034"/>
    <n v="0.4"/>
  </r>
  <r>
    <x v="1"/>
    <n v="1197831"/>
    <x v="34"/>
    <x v="1"/>
    <x v="32"/>
    <s v="Jackson"/>
    <x v="1"/>
    <n v="0.15000000000000013"/>
    <n v="3750"/>
    <n v="562.50000000000045"/>
    <n v="196.87500000000014"/>
    <n v="0.35"/>
  </r>
  <r>
    <x v="1"/>
    <n v="1197831"/>
    <x v="34"/>
    <x v="1"/>
    <x v="32"/>
    <s v="Jackson"/>
    <x v="2"/>
    <n v="0.25000000000000017"/>
    <n v="3200"/>
    <n v="800.00000000000057"/>
    <n v="320.00000000000023"/>
    <n v="0.4"/>
  </r>
  <r>
    <x v="1"/>
    <n v="1197831"/>
    <x v="34"/>
    <x v="1"/>
    <x v="32"/>
    <s v="Jackson"/>
    <x v="3"/>
    <n v="0.55000000000000016"/>
    <n v="3750"/>
    <n v="2062.5000000000005"/>
    <n v="825.00000000000023"/>
    <n v="0.4"/>
  </r>
  <r>
    <x v="1"/>
    <n v="1197831"/>
    <x v="34"/>
    <x v="1"/>
    <x v="32"/>
    <s v="Jackson"/>
    <x v="4"/>
    <n v="0.75000000000000011"/>
    <n v="3500"/>
    <n v="2625.0000000000005"/>
    <n v="918.75000000000011"/>
    <n v="0.35"/>
  </r>
  <r>
    <x v="1"/>
    <n v="1197831"/>
    <x v="34"/>
    <x v="1"/>
    <x v="32"/>
    <s v="Jackson"/>
    <x v="5"/>
    <n v="0.75"/>
    <n v="4500"/>
    <n v="3375"/>
    <n v="1350"/>
    <n v="0.4"/>
  </r>
  <r>
    <x v="1"/>
    <n v="1197831"/>
    <x v="35"/>
    <x v="1"/>
    <x v="32"/>
    <s v="Jackson"/>
    <x v="0"/>
    <n v="0.70000000000000007"/>
    <n v="7000"/>
    <n v="4900.0000000000009"/>
    <n v="1960.0000000000005"/>
    <n v="0.4"/>
  </r>
  <r>
    <x v="1"/>
    <n v="1197831"/>
    <x v="35"/>
    <x v="1"/>
    <x v="32"/>
    <s v="Jackson"/>
    <x v="1"/>
    <n v="0.60000000000000009"/>
    <n v="5000"/>
    <n v="3000.0000000000005"/>
    <n v="1050"/>
    <n v="0.35"/>
  </r>
  <r>
    <x v="1"/>
    <n v="1197831"/>
    <x v="35"/>
    <x v="1"/>
    <x v="32"/>
    <s v="Jackson"/>
    <x v="2"/>
    <n v="0.60000000000000009"/>
    <n v="4500"/>
    <n v="2700.0000000000005"/>
    <n v="1080.0000000000002"/>
    <n v="0.4"/>
  </r>
  <r>
    <x v="1"/>
    <n v="1197831"/>
    <x v="35"/>
    <x v="1"/>
    <x v="32"/>
    <s v="Jackson"/>
    <x v="3"/>
    <n v="0.60000000000000009"/>
    <n v="4000"/>
    <n v="2400.0000000000005"/>
    <n v="960.00000000000023"/>
    <n v="0.4"/>
  </r>
  <r>
    <x v="1"/>
    <n v="1197831"/>
    <x v="35"/>
    <x v="1"/>
    <x v="32"/>
    <s v="Jackson"/>
    <x v="4"/>
    <n v="0.70000000000000007"/>
    <n v="4000"/>
    <n v="2800.0000000000005"/>
    <n v="980.00000000000011"/>
    <n v="0.35"/>
  </r>
  <r>
    <x v="1"/>
    <n v="1197831"/>
    <x v="35"/>
    <x v="1"/>
    <x v="32"/>
    <s v="Jackson"/>
    <x v="5"/>
    <n v="0.75"/>
    <n v="5000"/>
    <n v="3750"/>
    <n v="1500"/>
    <n v="0.4"/>
  </r>
  <r>
    <x v="1"/>
    <n v="1197831"/>
    <x v="180"/>
    <x v="1"/>
    <x v="33"/>
    <s v="Little Rock"/>
    <x v="0"/>
    <n v="0.25000000000000006"/>
    <n v="5750"/>
    <n v="1437.5000000000002"/>
    <n v="575.00000000000011"/>
    <n v="0.4"/>
  </r>
  <r>
    <x v="1"/>
    <n v="1197831"/>
    <x v="180"/>
    <x v="1"/>
    <x v="33"/>
    <s v="Little Rock"/>
    <x v="1"/>
    <n v="0.25000000000000006"/>
    <n v="3750"/>
    <n v="937.50000000000023"/>
    <n v="328.12500000000006"/>
    <n v="0.35"/>
  </r>
  <r>
    <x v="1"/>
    <n v="1197831"/>
    <x v="180"/>
    <x v="1"/>
    <x v="33"/>
    <s v="Little Rock"/>
    <x v="2"/>
    <n v="0.15000000000000008"/>
    <n v="3750"/>
    <n v="562.50000000000034"/>
    <n v="225.00000000000014"/>
    <n v="0.4"/>
  </r>
  <r>
    <x v="1"/>
    <n v="1197831"/>
    <x v="180"/>
    <x v="1"/>
    <x v="33"/>
    <s v="Little Rock"/>
    <x v="3"/>
    <n v="0.2"/>
    <n v="2250"/>
    <n v="450"/>
    <n v="180"/>
    <n v="0.4"/>
  </r>
  <r>
    <x v="1"/>
    <n v="1197831"/>
    <x v="180"/>
    <x v="1"/>
    <x v="33"/>
    <s v="Little Rock"/>
    <x v="4"/>
    <n v="0.35000000000000003"/>
    <n v="2750"/>
    <n v="962.50000000000011"/>
    <n v="336.875"/>
    <n v="0.35"/>
  </r>
  <r>
    <x v="1"/>
    <n v="1197831"/>
    <x v="180"/>
    <x v="1"/>
    <x v="33"/>
    <s v="Little Rock"/>
    <x v="5"/>
    <n v="0.25000000000000006"/>
    <n v="3750"/>
    <n v="937.50000000000023"/>
    <n v="375.00000000000011"/>
    <n v="0.4"/>
  </r>
  <r>
    <x v="1"/>
    <n v="1197831"/>
    <x v="227"/>
    <x v="1"/>
    <x v="33"/>
    <s v="Little Rock"/>
    <x v="0"/>
    <n v="0.25000000000000006"/>
    <n v="6250"/>
    <n v="1562.5000000000005"/>
    <n v="625.00000000000023"/>
    <n v="0.4"/>
  </r>
  <r>
    <x v="1"/>
    <n v="1197831"/>
    <x v="227"/>
    <x v="1"/>
    <x v="33"/>
    <s v="Little Rock"/>
    <x v="1"/>
    <n v="0.25000000000000006"/>
    <n v="2750"/>
    <n v="687.50000000000011"/>
    <n v="240.62500000000003"/>
    <n v="0.35"/>
  </r>
  <r>
    <x v="1"/>
    <n v="1197831"/>
    <x v="227"/>
    <x v="1"/>
    <x v="33"/>
    <s v="Little Rock"/>
    <x v="2"/>
    <n v="0.15000000000000008"/>
    <n v="3250"/>
    <n v="487.50000000000023"/>
    <n v="195.00000000000011"/>
    <n v="0.4"/>
  </r>
  <r>
    <x v="1"/>
    <n v="1197831"/>
    <x v="227"/>
    <x v="1"/>
    <x v="33"/>
    <s v="Little Rock"/>
    <x v="3"/>
    <n v="0.2"/>
    <n v="1750"/>
    <n v="350"/>
    <n v="140"/>
    <n v="0.4"/>
  </r>
  <r>
    <x v="1"/>
    <n v="1197831"/>
    <x v="227"/>
    <x v="1"/>
    <x v="33"/>
    <s v="Little Rock"/>
    <x v="4"/>
    <n v="0.35000000000000003"/>
    <n v="2500"/>
    <n v="875.00000000000011"/>
    <n v="306.25"/>
    <n v="0.35"/>
  </r>
  <r>
    <x v="1"/>
    <n v="1197831"/>
    <x v="227"/>
    <x v="1"/>
    <x v="33"/>
    <s v="Little Rock"/>
    <x v="5"/>
    <n v="0.2"/>
    <n v="3500"/>
    <n v="700"/>
    <n v="280"/>
    <n v="0.4"/>
  </r>
  <r>
    <x v="1"/>
    <n v="1197831"/>
    <x v="26"/>
    <x v="1"/>
    <x v="33"/>
    <s v="Little Rock"/>
    <x v="0"/>
    <n v="0.2"/>
    <n v="5700"/>
    <n v="1140"/>
    <n v="456"/>
    <n v="0.4"/>
  </r>
  <r>
    <x v="1"/>
    <n v="1197831"/>
    <x v="26"/>
    <x v="1"/>
    <x v="33"/>
    <s v="Little Rock"/>
    <x v="1"/>
    <n v="0.2"/>
    <n v="2500"/>
    <n v="500"/>
    <n v="175"/>
    <n v="0.35"/>
  </r>
  <r>
    <x v="1"/>
    <n v="1197831"/>
    <x v="26"/>
    <x v="1"/>
    <x v="33"/>
    <s v="Little Rock"/>
    <x v="2"/>
    <n v="0.10000000000000002"/>
    <n v="2750"/>
    <n v="275.00000000000006"/>
    <n v="110.00000000000003"/>
    <n v="0.4"/>
  </r>
  <r>
    <x v="1"/>
    <n v="1197831"/>
    <x v="26"/>
    <x v="1"/>
    <x v="33"/>
    <s v="Little Rock"/>
    <x v="3"/>
    <n v="0.19999999999999996"/>
    <n v="1250"/>
    <n v="249.99999999999994"/>
    <n v="99.999999999999986"/>
    <n v="0.4"/>
  </r>
  <r>
    <x v="1"/>
    <n v="1197831"/>
    <x v="26"/>
    <x v="1"/>
    <x v="33"/>
    <s v="Little Rock"/>
    <x v="4"/>
    <n v="0.35000000000000009"/>
    <n v="1750"/>
    <n v="612.50000000000011"/>
    <n v="214.37500000000003"/>
    <n v="0.35"/>
  </r>
  <r>
    <x v="1"/>
    <n v="1197831"/>
    <x v="26"/>
    <x v="1"/>
    <x v="33"/>
    <s v="Little Rock"/>
    <x v="5"/>
    <n v="0.25"/>
    <n v="2750"/>
    <n v="687.5"/>
    <n v="275"/>
    <n v="0.4"/>
  </r>
  <r>
    <x v="1"/>
    <n v="1197831"/>
    <x v="27"/>
    <x v="1"/>
    <x v="33"/>
    <s v="Little Rock"/>
    <x v="0"/>
    <n v="0.25"/>
    <n v="5250"/>
    <n v="1312.5"/>
    <n v="525"/>
    <n v="0.4"/>
  </r>
  <r>
    <x v="1"/>
    <n v="1197831"/>
    <x v="27"/>
    <x v="1"/>
    <x v="33"/>
    <s v="Little Rock"/>
    <x v="1"/>
    <n v="0.25"/>
    <n v="2250"/>
    <n v="562.5"/>
    <n v="196.875"/>
    <n v="0.35"/>
  </r>
  <r>
    <x v="1"/>
    <n v="1197831"/>
    <x v="27"/>
    <x v="1"/>
    <x v="33"/>
    <s v="Little Rock"/>
    <x v="2"/>
    <n v="0.15000000000000002"/>
    <n v="2250"/>
    <n v="337.50000000000006"/>
    <n v="135.00000000000003"/>
    <n v="0.4"/>
  </r>
  <r>
    <x v="1"/>
    <n v="1197831"/>
    <x v="27"/>
    <x v="1"/>
    <x v="33"/>
    <s v="Little Rock"/>
    <x v="3"/>
    <n v="0.19999999999999996"/>
    <n v="1500"/>
    <n v="299.99999999999994"/>
    <n v="119.99999999999999"/>
    <n v="0.4"/>
  </r>
  <r>
    <x v="1"/>
    <n v="1197831"/>
    <x v="27"/>
    <x v="1"/>
    <x v="33"/>
    <s v="Little Rock"/>
    <x v="4"/>
    <n v="0.4"/>
    <n v="1750"/>
    <n v="700"/>
    <n v="244.99999999999997"/>
    <n v="0.35"/>
  </r>
  <r>
    <x v="1"/>
    <n v="1197831"/>
    <x v="27"/>
    <x v="1"/>
    <x v="33"/>
    <s v="Little Rock"/>
    <x v="5"/>
    <n v="0.30000000000000004"/>
    <n v="3250"/>
    <n v="975.00000000000011"/>
    <n v="390.00000000000006"/>
    <n v="0.4"/>
  </r>
  <r>
    <x v="1"/>
    <n v="1197831"/>
    <x v="168"/>
    <x v="1"/>
    <x v="33"/>
    <s v="Little Rock"/>
    <x v="0"/>
    <n v="0.4"/>
    <n v="5950"/>
    <n v="2380"/>
    <n v="952"/>
    <n v="0.4"/>
  </r>
  <r>
    <x v="1"/>
    <n v="1197831"/>
    <x v="168"/>
    <x v="1"/>
    <x v="33"/>
    <s v="Little Rock"/>
    <x v="1"/>
    <n v="0.4"/>
    <n v="3000"/>
    <n v="1200"/>
    <n v="420"/>
    <n v="0.35"/>
  </r>
  <r>
    <x v="1"/>
    <n v="1197831"/>
    <x v="168"/>
    <x v="1"/>
    <x v="33"/>
    <s v="Little Rock"/>
    <x v="2"/>
    <n v="0.35000000000000003"/>
    <n v="2750"/>
    <n v="962.50000000000011"/>
    <n v="385.00000000000006"/>
    <n v="0.4"/>
  </r>
  <r>
    <x v="1"/>
    <n v="1197831"/>
    <x v="168"/>
    <x v="1"/>
    <x v="33"/>
    <s v="Little Rock"/>
    <x v="3"/>
    <n v="0.35000000000000003"/>
    <n v="2250"/>
    <n v="787.50000000000011"/>
    <n v="315.00000000000006"/>
    <n v="0.4"/>
  </r>
  <r>
    <x v="1"/>
    <n v="1197831"/>
    <x v="168"/>
    <x v="1"/>
    <x v="33"/>
    <s v="Little Rock"/>
    <x v="4"/>
    <n v="0.44999999999999996"/>
    <n v="2500"/>
    <n v="1125"/>
    <n v="393.75"/>
    <n v="0.35"/>
  </r>
  <r>
    <x v="1"/>
    <n v="1197831"/>
    <x v="168"/>
    <x v="1"/>
    <x v="33"/>
    <s v="Little Rock"/>
    <x v="5"/>
    <n v="0.44999999999999996"/>
    <n v="3500"/>
    <n v="1574.9999999999998"/>
    <n v="630"/>
    <n v="0.4"/>
  </r>
  <r>
    <x v="1"/>
    <n v="1197831"/>
    <x v="228"/>
    <x v="1"/>
    <x v="33"/>
    <s v="Little Rock"/>
    <x v="0"/>
    <n v="0.39999999999999997"/>
    <n v="6000"/>
    <n v="2400"/>
    <n v="960"/>
    <n v="0.4"/>
  </r>
  <r>
    <x v="1"/>
    <n v="1197831"/>
    <x v="228"/>
    <x v="1"/>
    <x v="33"/>
    <s v="Little Rock"/>
    <x v="1"/>
    <n v="0.35000000000000003"/>
    <n v="3500"/>
    <n v="1225.0000000000002"/>
    <n v="428.75000000000006"/>
    <n v="0.35"/>
  </r>
  <r>
    <x v="1"/>
    <n v="1197831"/>
    <x v="228"/>
    <x v="1"/>
    <x v="33"/>
    <s v="Little Rock"/>
    <x v="2"/>
    <n v="0.4"/>
    <n v="3250"/>
    <n v="1300"/>
    <n v="520"/>
    <n v="0.4"/>
  </r>
  <r>
    <x v="1"/>
    <n v="1197831"/>
    <x v="228"/>
    <x v="1"/>
    <x v="33"/>
    <s v="Little Rock"/>
    <x v="3"/>
    <n v="0.4"/>
    <n v="3000"/>
    <n v="1200"/>
    <n v="480"/>
    <n v="0.4"/>
  </r>
  <r>
    <x v="1"/>
    <n v="1197831"/>
    <x v="228"/>
    <x v="1"/>
    <x v="33"/>
    <s v="Little Rock"/>
    <x v="4"/>
    <n v="0.54999999999999993"/>
    <n v="3000"/>
    <n v="1649.9999999999998"/>
    <n v="577.49999999999989"/>
    <n v="0.35"/>
  </r>
  <r>
    <x v="1"/>
    <n v="1197831"/>
    <x v="228"/>
    <x v="1"/>
    <x v="33"/>
    <s v="Little Rock"/>
    <x v="5"/>
    <n v="0.6"/>
    <n v="4750"/>
    <n v="2850"/>
    <n v="1140"/>
    <n v="0.4"/>
  </r>
  <r>
    <x v="1"/>
    <n v="1197831"/>
    <x v="30"/>
    <x v="1"/>
    <x v="33"/>
    <s v="Little Rock"/>
    <x v="0"/>
    <n v="0.54999999999999993"/>
    <n v="7000"/>
    <n v="3849.9999999999995"/>
    <n v="1540"/>
    <n v="0.4"/>
  </r>
  <r>
    <x v="1"/>
    <n v="1197831"/>
    <x v="30"/>
    <x v="1"/>
    <x v="33"/>
    <s v="Little Rock"/>
    <x v="1"/>
    <n v="0.5"/>
    <n v="4500"/>
    <n v="2250"/>
    <n v="787.5"/>
    <n v="0.35"/>
  </r>
  <r>
    <x v="1"/>
    <n v="1197831"/>
    <x v="30"/>
    <x v="1"/>
    <x v="33"/>
    <s v="Little Rock"/>
    <x v="2"/>
    <n v="0.45"/>
    <n v="3750"/>
    <n v="1687.5"/>
    <n v="675"/>
    <n v="0.4"/>
  </r>
  <r>
    <x v="1"/>
    <n v="1197831"/>
    <x v="30"/>
    <x v="1"/>
    <x v="33"/>
    <s v="Little Rock"/>
    <x v="3"/>
    <n v="0.45"/>
    <n v="3250"/>
    <n v="1462.5"/>
    <n v="585"/>
    <n v="0.4"/>
  </r>
  <r>
    <x v="1"/>
    <n v="1197831"/>
    <x v="30"/>
    <x v="1"/>
    <x v="33"/>
    <s v="Little Rock"/>
    <x v="4"/>
    <n v="0.6"/>
    <n v="3500"/>
    <n v="2100"/>
    <n v="735"/>
    <n v="0.35"/>
  </r>
  <r>
    <x v="1"/>
    <n v="1197831"/>
    <x v="30"/>
    <x v="1"/>
    <x v="33"/>
    <s v="Little Rock"/>
    <x v="5"/>
    <n v="0.65"/>
    <n v="5250"/>
    <n v="3412.5"/>
    <n v="1365"/>
    <n v="0.4"/>
  </r>
  <r>
    <x v="1"/>
    <n v="1197831"/>
    <x v="31"/>
    <x v="1"/>
    <x v="33"/>
    <s v="Little Rock"/>
    <x v="0"/>
    <n v="0.6"/>
    <n v="6750"/>
    <n v="4050"/>
    <n v="1620"/>
    <n v="0.4"/>
  </r>
  <r>
    <x v="1"/>
    <n v="1197831"/>
    <x v="31"/>
    <x v="1"/>
    <x v="33"/>
    <s v="Little Rock"/>
    <x v="1"/>
    <n v="0.55000000000000004"/>
    <n v="4500"/>
    <n v="2475"/>
    <n v="866.25"/>
    <n v="0.35"/>
  </r>
  <r>
    <x v="1"/>
    <n v="1197831"/>
    <x v="31"/>
    <x v="1"/>
    <x v="33"/>
    <s v="Little Rock"/>
    <x v="2"/>
    <n v="0.5"/>
    <n v="3750"/>
    <n v="1875"/>
    <n v="750"/>
    <n v="0.4"/>
  </r>
  <r>
    <x v="1"/>
    <n v="1197831"/>
    <x v="31"/>
    <x v="1"/>
    <x v="33"/>
    <s v="Little Rock"/>
    <x v="3"/>
    <n v="0.4"/>
    <n v="3250"/>
    <n v="1300"/>
    <n v="520"/>
    <n v="0.4"/>
  </r>
  <r>
    <x v="1"/>
    <n v="1197831"/>
    <x v="31"/>
    <x v="1"/>
    <x v="33"/>
    <s v="Little Rock"/>
    <x v="4"/>
    <n v="0.5"/>
    <n v="3000"/>
    <n v="1500"/>
    <n v="525"/>
    <n v="0.35"/>
  </r>
  <r>
    <x v="1"/>
    <n v="1197831"/>
    <x v="31"/>
    <x v="1"/>
    <x v="33"/>
    <s v="Little Rock"/>
    <x v="5"/>
    <n v="0.55000000000000004"/>
    <n v="4750"/>
    <n v="2612.5"/>
    <n v="1045"/>
    <n v="0.4"/>
  </r>
  <r>
    <x v="1"/>
    <n v="1197831"/>
    <x v="170"/>
    <x v="1"/>
    <x v="33"/>
    <s v="Little Rock"/>
    <x v="0"/>
    <n v="0.5"/>
    <n v="5750"/>
    <n v="2875"/>
    <n v="1150"/>
    <n v="0.4"/>
  </r>
  <r>
    <x v="1"/>
    <n v="1197831"/>
    <x v="170"/>
    <x v="1"/>
    <x v="33"/>
    <s v="Little Rock"/>
    <x v="1"/>
    <n v="0.40000000000000013"/>
    <n v="3750"/>
    <n v="1500.0000000000005"/>
    <n v="525.00000000000011"/>
    <n v="0.35"/>
  </r>
  <r>
    <x v="1"/>
    <n v="1197831"/>
    <x v="170"/>
    <x v="1"/>
    <x v="33"/>
    <s v="Little Rock"/>
    <x v="2"/>
    <n v="0.15000000000000008"/>
    <n v="2750"/>
    <n v="412.50000000000023"/>
    <n v="165.00000000000011"/>
    <n v="0.4"/>
  </r>
  <r>
    <x v="1"/>
    <n v="1197831"/>
    <x v="170"/>
    <x v="1"/>
    <x v="33"/>
    <s v="Little Rock"/>
    <x v="3"/>
    <n v="0.15000000000000008"/>
    <n v="2500"/>
    <n v="375.00000000000017"/>
    <n v="150.00000000000009"/>
    <n v="0.4"/>
  </r>
  <r>
    <x v="1"/>
    <n v="1197831"/>
    <x v="170"/>
    <x v="1"/>
    <x v="33"/>
    <s v="Little Rock"/>
    <x v="4"/>
    <n v="0.25000000000000006"/>
    <n v="2500"/>
    <n v="625.00000000000011"/>
    <n v="218.75000000000003"/>
    <n v="0.35"/>
  </r>
  <r>
    <x v="1"/>
    <n v="1197831"/>
    <x v="170"/>
    <x v="1"/>
    <x v="33"/>
    <s v="Little Rock"/>
    <x v="5"/>
    <n v="0.3000000000000001"/>
    <n v="3500"/>
    <n v="1050.0000000000005"/>
    <n v="420.00000000000023"/>
    <n v="0.4"/>
  </r>
  <r>
    <x v="1"/>
    <n v="1197831"/>
    <x v="229"/>
    <x v="1"/>
    <x v="33"/>
    <s v="Little Rock"/>
    <x v="0"/>
    <n v="0.3000000000000001"/>
    <n v="5250"/>
    <n v="1575.0000000000005"/>
    <n v="630.00000000000023"/>
    <n v="0.4"/>
  </r>
  <r>
    <x v="1"/>
    <n v="1197831"/>
    <x v="229"/>
    <x v="1"/>
    <x v="33"/>
    <s v="Little Rock"/>
    <x v="1"/>
    <n v="0.20000000000000012"/>
    <n v="3500"/>
    <n v="700.00000000000045"/>
    <n v="245.00000000000014"/>
    <n v="0.35"/>
  </r>
  <r>
    <x v="1"/>
    <n v="1197831"/>
    <x v="229"/>
    <x v="1"/>
    <x v="33"/>
    <s v="Little Rock"/>
    <x v="2"/>
    <n v="0.20000000000000012"/>
    <n v="2250"/>
    <n v="450.00000000000028"/>
    <n v="180.00000000000011"/>
    <n v="0.4"/>
  </r>
  <r>
    <x v="1"/>
    <n v="1197831"/>
    <x v="229"/>
    <x v="1"/>
    <x v="33"/>
    <s v="Little Rock"/>
    <x v="3"/>
    <n v="0.20000000000000012"/>
    <n v="2000"/>
    <n v="400.00000000000023"/>
    <n v="160.00000000000011"/>
    <n v="0.4"/>
  </r>
  <r>
    <x v="1"/>
    <n v="1197831"/>
    <x v="229"/>
    <x v="1"/>
    <x v="33"/>
    <s v="Little Rock"/>
    <x v="4"/>
    <n v="0.3000000000000001"/>
    <n v="2000"/>
    <n v="600.00000000000023"/>
    <n v="210.00000000000006"/>
    <n v="0.35"/>
  </r>
  <r>
    <x v="1"/>
    <n v="1197831"/>
    <x v="229"/>
    <x v="1"/>
    <x v="33"/>
    <s v="Little Rock"/>
    <x v="5"/>
    <n v="0.30000000000000004"/>
    <n v="3250"/>
    <n v="975.00000000000011"/>
    <n v="390.00000000000006"/>
    <n v="0.4"/>
  </r>
  <r>
    <x v="1"/>
    <n v="1197831"/>
    <x v="34"/>
    <x v="1"/>
    <x v="33"/>
    <s v="Little Rock"/>
    <x v="0"/>
    <n v="0.25000000000000011"/>
    <n v="4750"/>
    <n v="1187.5000000000005"/>
    <n v="475.00000000000023"/>
    <n v="0.4"/>
  </r>
  <r>
    <x v="1"/>
    <n v="1197831"/>
    <x v="34"/>
    <x v="1"/>
    <x v="33"/>
    <s v="Little Rock"/>
    <x v="1"/>
    <n v="0.15000000000000013"/>
    <n v="3000"/>
    <n v="450.0000000000004"/>
    <n v="157.50000000000014"/>
    <n v="0.35"/>
  </r>
  <r>
    <x v="1"/>
    <n v="1197831"/>
    <x v="34"/>
    <x v="1"/>
    <x v="33"/>
    <s v="Little Rock"/>
    <x v="2"/>
    <n v="0.25000000000000017"/>
    <n v="2450"/>
    <n v="612.50000000000045"/>
    <n v="245.0000000000002"/>
    <n v="0.4"/>
  </r>
  <r>
    <x v="1"/>
    <n v="1197831"/>
    <x v="34"/>
    <x v="1"/>
    <x v="33"/>
    <s v="Little Rock"/>
    <x v="3"/>
    <n v="0.55000000000000016"/>
    <n v="3000"/>
    <n v="1650.0000000000005"/>
    <n v="660.00000000000023"/>
    <n v="0.4"/>
  </r>
  <r>
    <x v="1"/>
    <n v="1197831"/>
    <x v="34"/>
    <x v="1"/>
    <x v="33"/>
    <s v="Little Rock"/>
    <x v="4"/>
    <n v="0.75000000000000011"/>
    <n v="2750"/>
    <n v="2062.5000000000005"/>
    <n v="721.87500000000011"/>
    <n v="0.35"/>
  </r>
  <r>
    <x v="1"/>
    <n v="1197831"/>
    <x v="34"/>
    <x v="1"/>
    <x v="33"/>
    <s v="Little Rock"/>
    <x v="5"/>
    <n v="0.75"/>
    <n v="3750"/>
    <n v="2812.5"/>
    <n v="1125"/>
    <n v="0.4"/>
  </r>
  <r>
    <x v="1"/>
    <n v="1197831"/>
    <x v="35"/>
    <x v="1"/>
    <x v="33"/>
    <s v="Little Rock"/>
    <x v="0"/>
    <n v="0.70000000000000007"/>
    <n v="6250"/>
    <n v="4375"/>
    <n v="1750"/>
    <n v="0.4"/>
  </r>
  <r>
    <x v="1"/>
    <n v="1197831"/>
    <x v="35"/>
    <x v="1"/>
    <x v="33"/>
    <s v="Little Rock"/>
    <x v="1"/>
    <n v="0.60000000000000009"/>
    <n v="4250"/>
    <n v="2550.0000000000005"/>
    <n v="892.50000000000011"/>
    <n v="0.35"/>
  </r>
  <r>
    <x v="1"/>
    <n v="1197831"/>
    <x v="35"/>
    <x v="1"/>
    <x v="33"/>
    <s v="Little Rock"/>
    <x v="2"/>
    <n v="0.60000000000000009"/>
    <n v="3750"/>
    <n v="2250.0000000000005"/>
    <n v="900.00000000000023"/>
    <n v="0.4"/>
  </r>
  <r>
    <x v="1"/>
    <n v="1197831"/>
    <x v="35"/>
    <x v="1"/>
    <x v="33"/>
    <s v="Little Rock"/>
    <x v="3"/>
    <n v="0.60000000000000009"/>
    <n v="3250"/>
    <n v="1950.0000000000002"/>
    <n v="780.00000000000011"/>
    <n v="0.4"/>
  </r>
  <r>
    <x v="1"/>
    <n v="1197831"/>
    <x v="35"/>
    <x v="1"/>
    <x v="33"/>
    <s v="Little Rock"/>
    <x v="4"/>
    <n v="0.70000000000000007"/>
    <n v="3250"/>
    <n v="2275"/>
    <n v="796.25"/>
    <n v="0.35"/>
  </r>
  <r>
    <x v="1"/>
    <n v="1197831"/>
    <x v="35"/>
    <x v="1"/>
    <x v="33"/>
    <s v="Little Rock"/>
    <x v="5"/>
    <n v="0.75"/>
    <n v="4250"/>
    <n v="3187.5"/>
    <n v="1275"/>
    <n v="0.4"/>
  </r>
  <r>
    <x v="1"/>
    <n v="1197831"/>
    <x v="230"/>
    <x v="1"/>
    <x v="34"/>
    <s v="Oklahoma City"/>
    <x v="0"/>
    <n v="0.25000000000000006"/>
    <n v="5500"/>
    <n v="1375.0000000000002"/>
    <n v="481.25000000000006"/>
    <n v="0.35"/>
  </r>
  <r>
    <x v="1"/>
    <n v="1197831"/>
    <x v="230"/>
    <x v="1"/>
    <x v="34"/>
    <s v="Oklahoma City"/>
    <x v="1"/>
    <n v="0.25000000000000006"/>
    <n v="3500"/>
    <n v="875.00000000000023"/>
    <n v="306.25000000000006"/>
    <n v="0.35"/>
  </r>
  <r>
    <x v="1"/>
    <n v="1197831"/>
    <x v="230"/>
    <x v="1"/>
    <x v="34"/>
    <s v="Oklahoma City"/>
    <x v="2"/>
    <n v="0.15000000000000008"/>
    <n v="3500"/>
    <n v="525.00000000000023"/>
    <n v="183.75000000000006"/>
    <n v="0.35"/>
  </r>
  <r>
    <x v="1"/>
    <n v="1197831"/>
    <x v="230"/>
    <x v="1"/>
    <x v="34"/>
    <s v="Oklahoma City"/>
    <x v="3"/>
    <n v="0.2"/>
    <n v="2000"/>
    <n v="400"/>
    <n v="140"/>
    <n v="0.35"/>
  </r>
  <r>
    <x v="1"/>
    <n v="1197831"/>
    <x v="230"/>
    <x v="1"/>
    <x v="34"/>
    <s v="Oklahoma City"/>
    <x v="4"/>
    <n v="0.35000000000000003"/>
    <n v="2500"/>
    <n v="875.00000000000011"/>
    <n v="306.25"/>
    <n v="0.35"/>
  </r>
  <r>
    <x v="1"/>
    <n v="1197831"/>
    <x v="230"/>
    <x v="1"/>
    <x v="34"/>
    <s v="Oklahoma City"/>
    <x v="5"/>
    <n v="0.25000000000000006"/>
    <n v="3500"/>
    <n v="875.00000000000023"/>
    <n v="306.25000000000006"/>
    <n v="0.35"/>
  </r>
  <r>
    <x v="1"/>
    <n v="1197831"/>
    <x v="231"/>
    <x v="1"/>
    <x v="34"/>
    <s v="Oklahoma City"/>
    <x v="0"/>
    <n v="0.25000000000000006"/>
    <n v="6000"/>
    <n v="1500.0000000000002"/>
    <n v="525"/>
    <n v="0.35"/>
  </r>
  <r>
    <x v="1"/>
    <n v="1197831"/>
    <x v="231"/>
    <x v="1"/>
    <x v="34"/>
    <s v="Oklahoma City"/>
    <x v="1"/>
    <n v="0.25000000000000006"/>
    <n v="2500"/>
    <n v="625.00000000000011"/>
    <n v="218.75000000000003"/>
    <n v="0.35"/>
  </r>
  <r>
    <x v="1"/>
    <n v="1197831"/>
    <x v="231"/>
    <x v="1"/>
    <x v="34"/>
    <s v="Oklahoma City"/>
    <x v="2"/>
    <n v="0.15000000000000008"/>
    <n v="3000"/>
    <n v="450.00000000000023"/>
    <n v="157.50000000000006"/>
    <n v="0.35"/>
  </r>
  <r>
    <x v="1"/>
    <n v="1197831"/>
    <x v="231"/>
    <x v="1"/>
    <x v="34"/>
    <s v="Oklahoma City"/>
    <x v="3"/>
    <n v="0.2"/>
    <n v="1500"/>
    <n v="300"/>
    <n v="105"/>
    <n v="0.35"/>
  </r>
  <r>
    <x v="1"/>
    <n v="1197831"/>
    <x v="231"/>
    <x v="1"/>
    <x v="34"/>
    <s v="Oklahoma City"/>
    <x v="4"/>
    <n v="0.35000000000000003"/>
    <n v="2250"/>
    <n v="787.50000000000011"/>
    <n v="275.625"/>
    <n v="0.35"/>
  </r>
  <r>
    <x v="1"/>
    <n v="1197831"/>
    <x v="231"/>
    <x v="1"/>
    <x v="34"/>
    <s v="Oklahoma City"/>
    <x v="5"/>
    <n v="0.2"/>
    <n v="3250"/>
    <n v="650"/>
    <n v="227.49999999999997"/>
    <n v="0.35"/>
  </r>
  <r>
    <x v="1"/>
    <n v="1197831"/>
    <x v="92"/>
    <x v="1"/>
    <x v="34"/>
    <s v="Oklahoma City"/>
    <x v="0"/>
    <n v="0.2"/>
    <n v="5450"/>
    <n v="1090"/>
    <n v="381.5"/>
    <n v="0.35"/>
  </r>
  <r>
    <x v="1"/>
    <n v="1197831"/>
    <x v="92"/>
    <x v="1"/>
    <x v="34"/>
    <s v="Oklahoma City"/>
    <x v="1"/>
    <n v="0.2"/>
    <n v="2250"/>
    <n v="450"/>
    <n v="157.5"/>
    <n v="0.35"/>
  </r>
  <r>
    <x v="1"/>
    <n v="1197831"/>
    <x v="92"/>
    <x v="1"/>
    <x v="34"/>
    <s v="Oklahoma City"/>
    <x v="2"/>
    <n v="0.10000000000000002"/>
    <n v="2500"/>
    <n v="250.00000000000006"/>
    <n v="87.500000000000014"/>
    <n v="0.35"/>
  </r>
  <r>
    <x v="1"/>
    <n v="1197831"/>
    <x v="92"/>
    <x v="1"/>
    <x v="34"/>
    <s v="Oklahoma City"/>
    <x v="3"/>
    <n v="0.19999999999999996"/>
    <n v="1000"/>
    <n v="199.99999999999994"/>
    <n v="69.999999999999972"/>
    <n v="0.35"/>
  </r>
  <r>
    <x v="1"/>
    <n v="1197831"/>
    <x v="92"/>
    <x v="1"/>
    <x v="34"/>
    <s v="Oklahoma City"/>
    <x v="4"/>
    <n v="0.35000000000000009"/>
    <n v="1500"/>
    <n v="525.00000000000011"/>
    <n v="183.75000000000003"/>
    <n v="0.35"/>
  </r>
  <r>
    <x v="1"/>
    <n v="1197831"/>
    <x v="92"/>
    <x v="1"/>
    <x v="34"/>
    <s v="Oklahoma City"/>
    <x v="5"/>
    <n v="0.25"/>
    <n v="2500"/>
    <n v="625"/>
    <n v="218.75"/>
    <n v="0.35"/>
  </r>
  <r>
    <x v="1"/>
    <n v="1197831"/>
    <x v="93"/>
    <x v="1"/>
    <x v="34"/>
    <s v="Oklahoma City"/>
    <x v="0"/>
    <n v="0.25"/>
    <n v="5000"/>
    <n v="1250"/>
    <n v="437.5"/>
    <n v="0.35"/>
  </r>
  <r>
    <x v="1"/>
    <n v="1197831"/>
    <x v="93"/>
    <x v="1"/>
    <x v="34"/>
    <s v="Oklahoma City"/>
    <x v="1"/>
    <n v="0.25"/>
    <n v="2000"/>
    <n v="500"/>
    <n v="175"/>
    <n v="0.35"/>
  </r>
  <r>
    <x v="1"/>
    <n v="1197831"/>
    <x v="93"/>
    <x v="1"/>
    <x v="34"/>
    <s v="Oklahoma City"/>
    <x v="2"/>
    <n v="0.15000000000000002"/>
    <n v="2000"/>
    <n v="300.00000000000006"/>
    <n v="105.00000000000001"/>
    <n v="0.35"/>
  </r>
  <r>
    <x v="1"/>
    <n v="1197831"/>
    <x v="93"/>
    <x v="1"/>
    <x v="34"/>
    <s v="Oklahoma City"/>
    <x v="3"/>
    <n v="0.19999999999999996"/>
    <n v="1250"/>
    <n v="249.99999999999994"/>
    <n v="87.499999999999972"/>
    <n v="0.35"/>
  </r>
  <r>
    <x v="1"/>
    <n v="1197831"/>
    <x v="93"/>
    <x v="1"/>
    <x v="34"/>
    <s v="Oklahoma City"/>
    <x v="4"/>
    <n v="0.4"/>
    <n v="1500"/>
    <n v="600"/>
    <n v="210"/>
    <n v="0.35"/>
  </r>
  <r>
    <x v="1"/>
    <n v="1197831"/>
    <x v="93"/>
    <x v="1"/>
    <x v="34"/>
    <s v="Oklahoma City"/>
    <x v="5"/>
    <n v="0.30000000000000004"/>
    <n v="3000"/>
    <n v="900.00000000000011"/>
    <n v="315"/>
    <n v="0.35"/>
  </r>
  <r>
    <x v="1"/>
    <n v="1197831"/>
    <x v="120"/>
    <x v="1"/>
    <x v="34"/>
    <s v="Oklahoma City"/>
    <x v="0"/>
    <n v="0.4"/>
    <n v="5700"/>
    <n v="2280"/>
    <n v="798"/>
    <n v="0.35"/>
  </r>
  <r>
    <x v="1"/>
    <n v="1197831"/>
    <x v="120"/>
    <x v="1"/>
    <x v="34"/>
    <s v="Oklahoma City"/>
    <x v="1"/>
    <n v="0.4"/>
    <n v="2750"/>
    <n v="1100"/>
    <n v="385"/>
    <n v="0.35"/>
  </r>
  <r>
    <x v="1"/>
    <n v="1197831"/>
    <x v="120"/>
    <x v="1"/>
    <x v="34"/>
    <s v="Oklahoma City"/>
    <x v="2"/>
    <n v="0.35000000000000003"/>
    <n v="2500"/>
    <n v="875.00000000000011"/>
    <n v="306.25"/>
    <n v="0.35"/>
  </r>
  <r>
    <x v="1"/>
    <n v="1197831"/>
    <x v="120"/>
    <x v="1"/>
    <x v="34"/>
    <s v="Oklahoma City"/>
    <x v="3"/>
    <n v="0.35000000000000003"/>
    <n v="2000"/>
    <n v="700.00000000000011"/>
    <n v="245.00000000000003"/>
    <n v="0.35"/>
  </r>
  <r>
    <x v="1"/>
    <n v="1197831"/>
    <x v="120"/>
    <x v="1"/>
    <x v="34"/>
    <s v="Oklahoma City"/>
    <x v="4"/>
    <n v="0.44999999999999996"/>
    <n v="2250"/>
    <n v="1012.4999999999999"/>
    <n v="354.37499999999994"/>
    <n v="0.35"/>
  </r>
  <r>
    <x v="1"/>
    <n v="1197831"/>
    <x v="120"/>
    <x v="1"/>
    <x v="34"/>
    <s v="Oklahoma City"/>
    <x v="5"/>
    <n v="0.44999999999999996"/>
    <n v="3250"/>
    <n v="1462.4999999999998"/>
    <n v="511.87499999999989"/>
    <n v="0.35"/>
  </r>
  <r>
    <x v="1"/>
    <n v="1197831"/>
    <x v="232"/>
    <x v="1"/>
    <x v="34"/>
    <s v="Oklahoma City"/>
    <x v="0"/>
    <n v="0.39999999999999997"/>
    <n v="5750"/>
    <n v="2300"/>
    <n v="805"/>
    <n v="0.35"/>
  </r>
  <r>
    <x v="1"/>
    <n v="1197831"/>
    <x v="232"/>
    <x v="1"/>
    <x v="34"/>
    <s v="Oklahoma City"/>
    <x v="1"/>
    <n v="0.35000000000000003"/>
    <n v="3250"/>
    <n v="1137.5"/>
    <n v="398.125"/>
    <n v="0.35"/>
  </r>
  <r>
    <x v="1"/>
    <n v="1197831"/>
    <x v="232"/>
    <x v="1"/>
    <x v="34"/>
    <s v="Oklahoma City"/>
    <x v="2"/>
    <n v="0.4"/>
    <n v="3000"/>
    <n v="1200"/>
    <n v="420"/>
    <n v="0.35"/>
  </r>
  <r>
    <x v="1"/>
    <n v="1197831"/>
    <x v="232"/>
    <x v="1"/>
    <x v="34"/>
    <s v="Oklahoma City"/>
    <x v="3"/>
    <n v="0.4"/>
    <n v="2750"/>
    <n v="1100"/>
    <n v="385"/>
    <n v="0.35"/>
  </r>
  <r>
    <x v="1"/>
    <n v="1197831"/>
    <x v="232"/>
    <x v="1"/>
    <x v="34"/>
    <s v="Oklahoma City"/>
    <x v="4"/>
    <n v="0.54999999999999993"/>
    <n v="2750"/>
    <n v="1512.4999999999998"/>
    <n v="529.37499999999989"/>
    <n v="0.35"/>
  </r>
  <r>
    <x v="1"/>
    <n v="1197831"/>
    <x v="232"/>
    <x v="1"/>
    <x v="34"/>
    <s v="Oklahoma City"/>
    <x v="5"/>
    <n v="0.6"/>
    <n v="4500"/>
    <n v="2700"/>
    <n v="944.99999999999989"/>
    <n v="0.35"/>
  </r>
  <r>
    <x v="1"/>
    <n v="1197831"/>
    <x v="96"/>
    <x v="1"/>
    <x v="34"/>
    <s v="Oklahoma City"/>
    <x v="0"/>
    <n v="0.54999999999999993"/>
    <n v="6750"/>
    <n v="3712.4999999999995"/>
    <n v="1299.3749999999998"/>
    <n v="0.35"/>
  </r>
  <r>
    <x v="1"/>
    <n v="1197831"/>
    <x v="96"/>
    <x v="1"/>
    <x v="34"/>
    <s v="Oklahoma City"/>
    <x v="1"/>
    <n v="0.5"/>
    <n v="4250"/>
    <n v="2125"/>
    <n v="743.75"/>
    <n v="0.35"/>
  </r>
  <r>
    <x v="1"/>
    <n v="1197831"/>
    <x v="96"/>
    <x v="1"/>
    <x v="34"/>
    <s v="Oklahoma City"/>
    <x v="2"/>
    <n v="0.45"/>
    <n v="3500"/>
    <n v="1575"/>
    <n v="551.25"/>
    <n v="0.35"/>
  </r>
  <r>
    <x v="1"/>
    <n v="1197831"/>
    <x v="96"/>
    <x v="1"/>
    <x v="34"/>
    <s v="Oklahoma City"/>
    <x v="3"/>
    <n v="0.45"/>
    <n v="3000"/>
    <n v="1350"/>
    <n v="472.49999999999994"/>
    <n v="0.35"/>
  </r>
  <r>
    <x v="1"/>
    <n v="1197831"/>
    <x v="96"/>
    <x v="1"/>
    <x v="34"/>
    <s v="Oklahoma City"/>
    <x v="4"/>
    <n v="0.6"/>
    <n v="3250"/>
    <n v="1950"/>
    <n v="682.5"/>
    <n v="0.35"/>
  </r>
  <r>
    <x v="1"/>
    <n v="1197831"/>
    <x v="96"/>
    <x v="1"/>
    <x v="34"/>
    <s v="Oklahoma City"/>
    <x v="5"/>
    <n v="0.65"/>
    <n v="5000"/>
    <n v="3250"/>
    <n v="1137.5"/>
    <n v="0.35"/>
  </r>
  <r>
    <x v="1"/>
    <n v="1197831"/>
    <x v="97"/>
    <x v="1"/>
    <x v="34"/>
    <s v="Oklahoma City"/>
    <x v="0"/>
    <n v="0.6"/>
    <n v="6500"/>
    <n v="3900"/>
    <n v="1365"/>
    <n v="0.35"/>
  </r>
  <r>
    <x v="1"/>
    <n v="1197831"/>
    <x v="97"/>
    <x v="1"/>
    <x v="34"/>
    <s v="Oklahoma City"/>
    <x v="1"/>
    <n v="0.55000000000000004"/>
    <n v="4250"/>
    <n v="2337.5"/>
    <n v="818.125"/>
    <n v="0.35"/>
  </r>
  <r>
    <x v="1"/>
    <n v="1197831"/>
    <x v="97"/>
    <x v="1"/>
    <x v="34"/>
    <s v="Oklahoma City"/>
    <x v="2"/>
    <n v="0.5"/>
    <n v="3500"/>
    <n v="1750"/>
    <n v="612.5"/>
    <n v="0.35"/>
  </r>
  <r>
    <x v="1"/>
    <n v="1197831"/>
    <x v="97"/>
    <x v="1"/>
    <x v="34"/>
    <s v="Oklahoma City"/>
    <x v="3"/>
    <n v="0.4"/>
    <n v="3000"/>
    <n v="1200"/>
    <n v="420"/>
    <n v="0.35"/>
  </r>
  <r>
    <x v="1"/>
    <n v="1197831"/>
    <x v="97"/>
    <x v="1"/>
    <x v="34"/>
    <s v="Oklahoma City"/>
    <x v="4"/>
    <n v="0.5"/>
    <n v="2750"/>
    <n v="1375"/>
    <n v="481.24999999999994"/>
    <n v="0.35"/>
  </r>
  <r>
    <x v="1"/>
    <n v="1197831"/>
    <x v="97"/>
    <x v="1"/>
    <x v="34"/>
    <s v="Oklahoma City"/>
    <x v="5"/>
    <n v="0.55000000000000004"/>
    <n v="4500"/>
    <n v="2475"/>
    <n v="866.25"/>
    <n v="0.35"/>
  </r>
  <r>
    <x v="1"/>
    <n v="1197831"/>
    <x v="122"/>
    <x v="1"/>
    <x v="34"/>
    <s v="Oklahoma City"/>
    <x v="0"/>
    <n v="0.5"/>
    <n v="5500"/>
    <n v="2750"/>
    <n v="962.49999999999989"/>
    <n v="0.35"/>
  </r>
  <r>
    <x v="1"/>
    <n v="1197831"/>
    <x v="122"/>
    <x v="1"/>
    <x v="34"/>
    <s v="Oklahoma City"/>
    <x v="1"/>
    <n v="0.40000000000000013"/>
    <n v="3500"/>
    <n v="1400.0000000000005"/>
    <n v="490.00000000000011"/>
    <n v="0.35"/>
  </r>
  <r>
    <x v="1"/>
    <n v="1197831"/>
    <x v="122"/>
    <x v="1"/>
    <x v="34"/>
    <s v="Oklahoma City"/>
    <x v="2"/>
    <n v="0.15000000000000008"/>
    <n v="2500"/>
    <n v="375.00000000000017"/>
    <n v="131.25000000000006"/>
    <n v="0.35"/>
  </r>
  <r>
    <x v="1"/>
    <n v="1197831"/>
    <x v="122"/>
    <x v="1"/>
    <x v="34"/>
    <s v="Oklahoma City"/>
    <x v="3"/>
    <n v="0.15000000000000008"/>
    <n v="2250"/>
    <n v="337.50000000000017"/>
    <n v="118.12500000000006"/>
    <n v="0.35"/>
  </r>
  <r>
    <x v="1"/>
    <n v="1197831"/>
    <x v="122"/>
    <x v="1"/>
    <x v="34"/>
    <s v="Oklahoma City"/>
    <x v="4"/>
    <n v="0.25000000000000006"/>
    <n v="2250"/>
    <n v="562.50000000000011"/>
    <n v="196.87500000000003"/>
    <n v="0.35"/>
  </r>
  <r>
    <x v="1"/>
    <n v="1197831"/>
    <x v="122"/>
    <x v="1"/>
    <x v="34"/>
    <s v="Oklahoma City"/>
    <x v="5"/>
    <n v="0.3000000000000001"/>
    <n v="3250"/>
    <n v="975.00000000000034"/>
    <n v="341.25000000000011"/>
    <n v="0.35"/>
  </r>
  <r>
    <x v="1"/>
    <n v="1197831"/>
    <x v="233"/>
    <x v="1"/>
    <x v="34"/>
    <s v="Oklahoma City"/>
    <x v="0"/>
    <n v="0.3000000000000001"/>
    <n v="5000"/>
    <n v="1500.0000000000005"/>
    <n v="525.00000000000011"/>
    <n v="0.35"/>
  </r>
  <r>
    <x v="1"/>
    <n v="1197831"/>
    <x v="233"/>
    <x v="1"/>
    <x v="34"/>
    <s v="Oklahoma City"/>
    <x v="1"/>
    <n v="0.20000000000000012"/>
    <n v="3250"/>
    <n v="650.00000000000034"/>
    <n v="227.50000000000011"/>
    <n v="0.35"/>
  </r>
  <r>
    <x v="1"/>
    <n v="1197831"/>
    <x v="233"/>
    <x v="1"/>
    <x v="34"/>
    <s v="Oklahoma City"/>
    <x v="2"/>
    <n v="0.20000000000000012"/>
    <n v="2000"/>
    <n v="400.00000000000023"/>
    <n v="140.00000000000006"/>
    <n v="0.35"/>
  </r>
  <r>
    <x v="1"/>
    <n v="1197831"/>
    <x v="233"/>
    <x v="1"/>
    <x v="34"/>
    <s v="Oklahoma City"/>
    <x v="3"/>
    <n v="0.20000000000000012"/>
    <n v="1750"/>
    <n v="350.00000000000023"/>
    <n v="122.50000000000007"/>
    <n v="0.35"/>
  </r>
  <r>
    <x v="1"/>
    <n v="1197831"/>
    <x v="233"/>
    <x v="1"/>
    <x v="34"/>
    <s v="Oklahoma City"/>
    <x v="4"/>
    <n v="0.3000000000000001"/>
    <n v="1750"/>
    <n v="525.00000000000023"/>
    <n v="183.75000000000006"/>
    <n v="0.35"/>
  </r>
  <r>
    <x v="1"/>
    <n v="1197831"/>
    <x v="233"/>
    <x v="1"/>
    <x v="34"/>
    <s v="Oklahoma City"/>
    <x v="5"/>
    <n v="0.30000000000000004"/>
    <n v="3000"/>
    <n v="900.00000000000011"/>
    <n v="315"/>
    <n v="0.35"/>
  </r>
  <r>
    <x v="1"/>
    <n v="1197831"/>
    <x v="100"/>
    <x v="1"/>
    <x v="34"/>
    <s v="Oklahoma City"/>
    <x v="0"/>
    <n v="0.25000000000000011"/>
    <n v="4500"/>
    <n v="1125.0000000000005"/>
    <n v="393.75000000000011"/>
    <n v="0.35"/>
  </r>
  <r>
    <x v="1"/>
    <n v="1197831"/>
    <x v="100"/>
    <x v="1"/>
    <x v="34"/>
    <s v="Oklahoma City"/>
    <x v="1"/>
    <n v="0.15000000000000013"/>
    <n v="2750"/>
    <n v="412.50000000000034"/>
    <n v="144.37500000000011"/>
    <n v="0.35"/>
  </r>
  <r>
    <x v="1"/>
    <n v="1197831"/>
    <x v="100"/>
    <x v="1"/>
    <x v="34"/>
    <s v="Oklahoma City"/>
    <x v="2"/>
    <n v="0.25000000000000017"/>
    <n v="2200"/>
    <n v="550.00000000000034"/>
    <n v="192.50000000000011"/>
    <n v="0.35"/>
  </r>
  <r>
    <x v="1"/>
    <n v="1197831"/>
    <x v="100"/>
    <x v="1"/>
    <x v="34"/>
    <s v="Oklahoma City"/>
    <x v="3"/>
    <n v="0.55000000000000016"/>
    <n v="2750"/>
    <n v="1512.5000000000005"/>
    <n v="529.37500000000011"/>
    <n v="0.35"/>
  </r>
  <r>
    <x v="1"/>
    <n v="1197831"/>
    <x v="100"/>
    <x v="1"/>
    <x v="34"/>
    <s v="Oklahoma City"/>
    <x v="4"/>
    <n v="0.75000000000000011"/>
    <n v="2500"/>
    <n v="1875.0000000000002"/>
    <n v="656.25"/>
    <n v="0.35"/>
  </r>
  <r>
    <x v="1"/>
    <n v="1197831"/>
    <x v="100"/>
    <x v="1"/>
    <x v="34"/>
    <s v="Oklahoma City"/>
    <x v="5"/>
    <n v="0.75"/>
    <n v="3500"/>
    <n v="2625"/>
    <n v="918.74999999999989"/>
    <n v="0.35"/>
  </r>
  <r>
    <x v="1"/>
    <n v="1197831"/>
    <x v="101"/>
    <x v="1"/>
    <x v="34"/>
    <s v="Oklahoma City"/>
    <x v="0"/>
    <n v="0.70000000000000007"/>
    <n v="6000"/>
    <n v="4200"/>
    <n v="1470"/>
    <n v="0.35"/>
  </r>
  <r>
    <x v="1"/>
    <n v="1197831"/>
    <x v="101"/>
    <x v="1"/>
    <x v="34"/>
    <s v="Oklahoma City"/>
    <x v="1"/>
    <n v="0.60000000000000009"/>
    <n v="4000"/>
    <n v="2400.0000000000005"/>
    <n v="840.00000000000011"/>
    <n v="0.35"/>
  </r>
  <r>
    <x v="1"/>
    <n v="1197831"/>
    <x v="101"/>
    <x v="1"/>
    <x v="34"/>
    <s v="Oklahoma City"/>
    <x v="2"/>
    <n v="0.60000000000000009"/>
    <n v="3500"/>
    <n v="2100.0000000000005"/>
    <n v="735.00000000000011"/>
    <n v="0.35"/>
  </r>
  <r>
    <x v="1"/>
    <n v="1197831"/>
    <x v="101"/>
    <x v="1"/>
    <x v="34"/>
    <s v="Oklahoma City"/>
    <x v="3"/>
    <n v="0.60000000000000009"/>
    <n v="3000"/>
    <n v="1800.0000000000002"/>
    <n v="630"/>
    <n v="0.35"/>
  </r>
  <r>
    <x v="1"/>
    <n v="1197831"/>
    <x v="101"/>
    <x v="1"/>
    <x v="34"/>
    <s v="Oklahoma City"/>
    <x v="4"/>
    <n v="0.70000000000000007"/>
    <n v="3000"/>
    <n v="2100"/>
    <n v="735"/>
    <n v="0.35"/>
  </r>
  <r>
    <x v="1"/>
    <n v="1197831"/>
    <x v="101"/>
    <x v="1"/>
    <x v="34"/>
    <s v="Oklahoma City"/>
    <x v="5"/>
    <n v="0.75"/>
    <n v="4000"/>
    <n v="3000"/>
    <n v="1050"/>
    <n v="0.35"/>
  </r>
  <r>
    <x v="0"/>
    <n v="1185732"/>
    <x v="78"/>
    <x v="3"/>
    <x v="35"/>
    <s v="Wichita"/>
    <x v="0"/>
    <n v="0.4"/>
    <n v="4750"/>
    <n v="1900"/>
    <n v="665"/>
    <n v="0.35"/>
  </r>
  <r>
    <x v="0"/>
    <n v="1185732"/>
    <x v="78"/>
    <x v="3"/>
    <x v="35"/>
    <s v="Wichita"/>
    <x v="1"/>
    <n v="0.4"/>
    <n v="2750"/>
    <n v="1100"/>
    <n v="330"/>
    <n v="0.3"/>
  </r>
  <r>
    <x v="0"/>
    <n v="1185732"/>
    <x v="78"/>
    <x v="3"/>
    <x v="35"/>
    <s v="Wichita"/>
    <x v="2"/>
    <n v="0.30000000000000004"/>
    <n v="2750"/>
    <n v="825.00000000000011"/>
    <n v="247.50000000000003"/>
    <n v="0.3"/>
  </r>
  <r>
    <x v="0"/>
    <n v="1185732"/>
    <x v="78"/>
    <x v="3"/>
    <x v="35"/>
    <s v="Wichita"/>
    <x v="3"/>
    <n v="0.35000000000000003"/>
    <n v="1250"/>
    <n v="437.50000000000006"/>
    <n v="131.25"/>
    <n v="0.3"/>
  </r>
  <r>
    <x v="0"/>
    <n v="1185732"/>
    <x v="78"/>
    <x v="3"/>
    <x v="35"/>
    <s v="Wichita"/>
    <x v="4"/>
    <n v="0.49999999999999994"/>
    <n v="1750"/>
    <n v="874.99999999999989"/>
    <n v="306.24999999999994"/>
    <n v="0.35"/>
  </r>
  <r>
    <x v="0"/>
    <n v="1185732"/>
    <x v="78"/>
    <x v="3"/>
    <x v="35"/>
    <s v="Wichita"/>
    <x v="5"/>
    <n v="0.4"/>
    <n v="2750"/>
    <n v="1100"/>
    <n v="440"/>
    <n v="0.4"/>
  </r>
  <r>
    <x v="0"/>
    <n v="1185732"/>
    <x v="1"/>
    <x v="3"/>
    <x v="35"/>
    <s v="Wichita"/>
    <x v="0"/>
    <n v="0.4"/>
    <n v="5250"/>
    <n v="2100"/>
    <n v="735"/>
    <n v="0.35"/>
  </r>
  <r>
    <x v="0"/>
    <n v="1185732"/>
    <x v="1"/>
    <x v="3"/>
    <x v="35"/>
    <s v="Wichita"/>
    <x v="1"/>
    <n v="0.4"/>
    <n v="1750"/>
    <n v="700"/>
    <n v="210"/>
    <n v="0.3"/>
  </r>
  <r>
    <x v="0"/>
    <n v="1185732"/>
    <x v="1"/>
    <x v="3"/>
    <x v="35"/>
    <s v="Wichita"/>
    <x v="2"/>
    <n v="0.30000000000000004"/>
    <n v="2250"/>
    <n v="675.00000000000011"/>
    <n v="202.50000000000003"/>
    <n v="0.3"/>
  </r>
  <r>
    <x v="0"/>
    <n v="1185732"/>
    <x v="1"/>
    <x v="3"/>
    <x v="35"/>
    <s v="Wichita"/>
    <x v="3"/>
    <n v="0.35000000000000003"/>
    <n v="1000"/>
    <n v="350.00000000000006"/>
    <n v="105.00000000000001"/>
    <n v="0.3"/>
  </r>
  <r>
    <x v="0"/>
    <n v="1185732"/>
    <x v="1"/>
    <x v="3"/>
    <x v="35"/>
    <s v="Wichita"/>
    <x v="4"/>
    <n v="0.49999999999999994"/>
    <n v="1750"/>
    <n v="874.99999999999989"/>
    <n v="306.24999999999994"/>
    <n v="0.35"/>
  </r>
  <r>
    <x v="0"/>
    <n v="1185732"/>
    <x v="1"/>
    <x v="3"/>
    <x v="35"/>
    <s v="Wichita"/>
    <x v="5"/>
    <n v="0.35"/>
    <n v="2750"/>
    <n v="962.49999999999989"/>
    <n v="385"/>
    <n v="0.4"/>
  </r>
  <r>
    <x v="0"/>
    <n v="1185732"/>
    <x v="234"/>
    <x v="3"/>
    <x v="35"/>
    <s v="Wichita"/>
    <x v="0"/>
    <n v="0.4"/>
    <n v="4950"/>
    <n v="1980"/>
    <n v="693"/>
    <n v="0.35"/>
  </r>
  <r>
    <x v="0"/>
    <n v="1185732"/>
    <x v="234"/>
    <x v="3"/>
    <x v="35"/>
    <s v="Wichita"/>
    <x v="1"/>
    <n v="0.4"/>
    <n v="2000"/>
    <n v="800"/>
    <n v="240"/>
    <n v="0.3"/>
  </r>
  <r>
    <x v="0"/>
    <n v="1185732"/>
    <x v="234"/>
    <x v="3"/>
    <x v="35"/>
    <s v="Wichita"/>
    <x v="2"/>
    <n v="0.30000000000000004"/>
    <n v="2250"/>
    <n v="675.00000000000011"/>
    <n v="202.50000000000003"/>
    <n v="0.3"/>
  </r>
  <r>
    <x v="0"/>
    <n v="1185732"/>
    <x v="234"/>
    <x v="3"/>
    <x v="35"/>
    <s v="Wichita"/>
    <x v="3"/>
    <n v="0.35"/>
    <n v="750"/>
    <n v="262.5"/>
    <n v="78.75"/>
    <n v="0.3"/>
  </r>
  <r>
    <x v="0"/>
    <n v="1185732"/>
    <x v="234"/>
    <x v="3"/>
    <x v="35"/>
    <s v="Wichita"/>
    <x v="4"/>
    <n v="0.5"/>
    <n v="1250"/>
    <n v="625"/>
    <n v="218.75"/>
    <n v="0.35"/>
  </r>
  <r>
    <x v="0"/>
    <n v="1185732"/>
    <x v="234"/>
    <x v="3"/>
    <x v="35"/>
    <s v="Wichita"/>
    <x v="5"/>
    <n v="0.4"/>
    <n v="2250"/>
    <n v="900"/>
    <n v="360"/>
    <n v="0.4"/>
  </r>
  <r>
    <x v="0"/>
    <n v="1185732"/>
    <x v="235"/>
    <x v="3"/>
    <x v="35"/>
    <s v="Wichita"/>
    <x v="0"/>
    <n v="0.4"/>
    <n v="4500"/>
    <n v="1800"/>
    <n v="630"/>
    <n v="0.35"/>
  </r>
  <r>
    <x v="0"/>
    <n v="1185732"/>
    <x v="235"/>
    <x v="3"/>
    <x v="35"/>
    <s v="Wichita"/>
    <x v="1"/>
    <n v="0.4"/>
    <n v="1500"/>
    <n v="600"/>
    <n v="180"/>
    <n v="0.3"/>
  </r>
  <r>
    <x v="0"/>
    <n v="1185732"/>
    <x v="235"/>
    <x v="3"/>
    <x v="35"/>
    <s v="Wichita"/>
    <x v="2"/>
    <n v="0.30000000000000004"/>
    <n v="1500"/>
    <n v="450.00000000000006"/>
    <n v="135"/>
    <n v="0.3"/>
  </r>
  <r>
    <x v="0"/>
    <n v="1185732"/>
    <x v="235"/>
    <x v="3"/>
    <x v="35"/>
    <s v="Wichita"/>
    <x v="3"/>
    <n v="0.35"/>
    <n v="750"/>
    <n v="262.5"/>
    <n v="78.75"/>
    <n v="0.3"/>
  </r>
  <r>
    <x v="0"/>
    <n v="1185732"/>
    <x v="235"/>
    <x v="3"/>
    <x v="35"/>
    <s v="Wichita"/>
    <x v="4"/>
    <n v="0.6"/>
    <n v="1000"/>
    <n v="600"/>
    <n v="210"/>
    <n v="0.35"/>
  </r>
  <r>
    <x v="0"/>
    <n v="1185732"/>
    <x v="235"/>
    <x v="3"/>
    <x v="35"/>
    <s v="Wichita"/>
    <x v="5"/>
    <n v="0.5"/>
    <n v="2250"/>
    <n v="1125"/>
    <n v="450"/>
    <n v="0.4"/>
  </r>
  <r>
    <x v="0"/>
    <n v="1185732"/>
    <x v="236"/>
    <x v="3"/>
    <x v="35"/>
    <s v="Wichita"/>
    <x v="0"/>
    <n v="0.6"/>
    <n v="4950"/>
    <n v="2970"/>
    <n v="1039.5"/>
    <n v="0.35"/>
  </r>
  <r>
    <x v="0"/>
    <n v="1185732"/>
    <x v="236"/>
    <x v="3"/>
    <x v="35"/>
    <s v="Wichita"/>
    <x v="1"/>
    <n v="0.5"/>
    <n v="2000"/>
    <n v="1000"/>
    <n v="300"/>
    <n v="0.3"/>
  </r>
  <r>
    <x v="0"/>
    <n v="1185732"/>
    <x v="236"/>
    <x v="3"/>
    <x v="35"/>
    <s v="Wichita"/>
    <x v="2"/>
    <n v="0.45"/>
    <n v="1750"/>
    <n v="787.5"/>
    <n v="236.25"/>
    <n v="0.3"/>
  </r>
  <r>
    <x v="0"/>
    <n v="1185732"/>
    <x v="236"/>
    <x v="3"/>
    <x v="35"/>
    <s v="Wichita"/>
    <x v="3"/>
    <n v="0.45"/>
    <n v="1000"/>
    <n v="450"/>
    <n v="135"/>
    <n v="0.3"/>
  </r>
  <r>
    <x v="0"/>
    <n v="1185732"/>
    <x v="236"/>
    <x v="3"/>
    <x v="35"/>
    <s v="Wichita"/>
    <x v="4"/>
    <n v="0.54999999999999993"/>
    <n v="1250"/>
    <n v="687.49999999999989"/>
    <n v="240.62499999999994"/>
    <n v="0.35"/>
  </r>
  <r>
    <x v="0"/>
    <n v="1185732"/>
    <x v="236"/>
    <x v="3"/>
    <x v="35"/>
    <s v="Wichita"/>
    <x v="5"/>
    <n v="0.6"/>
    <n v="2500"/>
    <n v="1500"/>
    <n v="600"/>
    <n v="0.4"/>
  </r>
  <r>
    <x v="0"/>
    <n v="1185732"/>
    <x v="5"/>
    <x v="3"/>
    <x v="35"/>
    <s v="Wichita"/>
    <x v="0"/>
    <n v="0.45"/>
    <n v="5000"/>
    <n v="2250"/>
    <n v="787.5"/>
    <n v="0.35"/>
  </r>
  <r>
    <x v="0"/>
    <n v="1185732"/>
    <x v="5"/>
    <x v="3"/>
    <x v="35"/>
    <s v="Wichita"/>
    <x v="1"/>
    <n v="0.40000000000000008"/>
    <n v="2500"/>
    <n v="1000.0000000000002"/>
    <n v="300.00000000000006"/>
    <n v="0.3"/>
  </r>
  <r>
    <x v="0"/>
    <n v="1185732"/>
    <x v="5"/>
    <x v="3"/>
    <x v="35"/>
    <s v="Wichita"/>
    <x v="2"/>
    <n v="0.35000000000000003"/>
    <n v="2000"/>
    <n v="700.00000000000011"/>
    <n v="210.00000000000003"/>
    <n v="0.3"/>
  </r>
  <r>
    <x v="0"/>
    <n v="1185732"/>
    <x v="5"/>
    <x v="3"/>
    <x v="35"/>
    <s v="Wichita"/>
    <x v="3"/>
    <n v="0.35000000000000003"/>
    <n v="1750"/>
    <n v="612.50000000000011"/>
    <n v="183.75000000000003"/>
    <n v="0.3"/>
  </r>
  <r>
    <x v="0"/>
    <n v="1185732"/>
    <x v="5"/>
    <x v="3"/>
    <x v="35"/>
    <s v="Wichita"/>
    <x v="4"/>
    <n v="0.45"/>
    <n v="1750"/>
    <n v="787.5"/>
    <n v="275.625"/>
    <n v="0.35"/>
  </r>
  <r>
    <x v="0"/>
    <n v="1185732"/>
    <x v="5"/>
    <x v="3"/>
    <x v="35"/>
    <s v="Wichita"/>
    <x v="5"/>
    <n v="0.55000000000000004"/>
    <n v="3250"/>
    <n v="1787.5000000000002"/>
    <n v="715.00000000000011"/>
    <n v="0.4"/>
  </r>
  <r>
    <x v="0"/>
    <n v="1185732"/>
    <x v="237"/>
    <x v="3"/>
    <x v="35"/>
    <s v="Wichita"/>
    <x v="0"/>
    <n v="0.5"/>
    <n v="5500"/>
    <n v="2750"/>
    <n v="962.49999999999989"/>
    <n v="0.35"/>
  </r>
  <r>
    <x v="0"/>
    <n v="1185732"/>
    <x v="237"/>
    <x v="3"/>
    <x v="35"/>
    <s v="Wichita"/>
    <x v="1"/>
    <n v="0.45000000000000007"/>
    <n v="3000"/>
    <n v="1350.0000000000002"/>
    <n v="405.00000000000006"/>
    <n v="0.3"/>
  </r>
  <r>
    <x v="0"/>
    <n v="1185732"/>
    <x v="237"/>
    <x v="3"/>
    <x v="35"/>
    <s v="Wichita"/>
    <x v="2"/>
    <n v="0.4"/>
    <n v="2250"/>
    <n v="900"/>
    <n v="270"/>
    <n v="0.3"/>
  </r>
  <r>
    <x v="0"/>
    <n v="1185732"/>
    <x v="237"/>
    <x v="3"/>
    <x v="35"/>
    <s v="Wichita"/>
    <x v="3"/>
    <n v="0.4"/>
    <n v="1750"/>
    <n v="700"/>
    <n v="210"/>
    <n v="0.3"/>
  </r>
  <r>
    <x v="0"/>
    <n v="1185732"/>
    <x v="237"/>
    <x v="3"/>
    <x v="35"/>
    <s v="Wichita"/>
    <x v="4"/>
    <n v="0.5"/>
    <n v="2000"/>
    <n v="1000"/>
    <n v="350"/>
    <n v="0.35"/>
  </r>
  <r>
    <x v="0"/>
    <n v="1185732"/>
    <x v="237"/>
    <x v="3"/>
    <x v="35"/>
    <s v="Wichita"/>
    <x v="5"/>
    <n v="0.55000000000000004"/>
    <n v="3750"/>
    <n v="2062.5"/>
    <n v="825"/>
    <n v="0.4"/>
  </r>
  <r>
    <x v="0"/>
    <n v="1185732"/>
    <x v="238"/>
    <x v="3"/>
    <x v="35"/>
    <s v="Wichita"/>
    <x v="0"/>
    <n v="0.5"/>
    <n v="5250"/>
    <n v="2625"/>
    <n v="918.74999999999989"/>
    <n v="0.35"/>
  </r>
  <r>
    <x v="0"/>
    <n v="1185732"/>
    <x v="238"/>
    <x v="3"/>
    <x v="35"/>
    <s v="Wichita"/>
    <x v="1"/>
    <n v="0.45000000000000007"/>
    <n v="3000"/>
    <n v="1350.0000000000002"/>
    <n v="405.00000000000006"/>
    <n v="0.3"/>
  </r>
  <r>
    <x v="0"/>
    <n v="1185732"/>
    <x v="238"/>
    <x v="3"/>
    <x v="35"/>
    <s v="Wichita"/>
    <x v="2"/>
    <n v="0.4"/>
    <n v="2250"/>
    <n v="900"/>
    <n v="270"/>
    <n v="0.3"/>
  </r>
  <r>
    <x v="0"/>
    <n v="1185732"/>
    <x v="238"/>
    <x v="3"/>
    <x v="35"/>
    <s v="Wichita"/>
    <x v="3"/>
    <n v="0.4"/>
    <n v="2000"/>
    <n v="800"/>
    <n v="240"/>
    <n v="0.3"/>
  </r>
  <r>
    <x v="0"/>
    <n v="1185732"/>
    <x v="238"/>
    <x v="3"/>
    <x v="35"/>
    <s v="Wichita"/>
    <x v="4"/>
    <n v="0.5"/>
    <n v="1750"/>
    <n v="875"/>
    <n v="306.25"/>
    <n v="0.35"/>
  </r>
  <r>
    <x v="0"/>
    <n v="1185732"/>
    <x v="238"/>
    <x v="3"/>
    <x v="35"/>
    <s v="Wichita"/>
    <x v="5"/>
    <n v="0.55000000000000004"/>
    <n v="3500"/>
    <n v="1925.0000000000002"/>
    <n v="770.00000000000011"/>
    <n v="0.4"/>
  </r>
  <r>
    <x v="0"/>
    <n v="1185732"/>
    <x v="239"/>
    <x v="3"/>
    <x v="35"/>
    <s v="Wichita"/>
    <x v="0"/>
    <n v="0.45"/>
    <n v="4750"/>
    <n v="2137.5"/>
    <n v="748.125"/>
    <n v="0.35"/>
  </r>
  <r>
    <x v="0"/>
    <n v="1185732"/>
    <x v="239"/>
    <x v="3"/>
    <x v="35"/>
    <s v="Wichita"/>
    <x v="1"/>
    <n v="0.40000000000000008"/>
    <n v="2750"/>
    <n v="1100.0000000000002"/>
    <n v="330.00000000000006"/>
    <n v="0.3"/>
  </r>
  <r>
    <x v="0"/>
    <n v="1185732"/>
    <x v="239"/>
    <x v="3"/>
    <x v="35"/>
    <s v="Wichita"/>
    <x v="2"/>
    <n v="0.35000000000000003"/>
    <n v="1750"/>
    <n v="612.50000000000011"/>
    <n v="183.75000000000003"/>
    <n v="0.3"/>
  </r>
  <r>
    <x v="0"/>
    <n v="1185732"/>
    <x v="239"/>
    <x v="3"/>
    <x v="35"/>
    <s v="Wichita"/>
    <x v="3"/>
    <n v="0.35000000000000003"/>
    <n v="1500"/>
    <n v="525"/>
    <n v="157.5"/>
    <n v="0.3"/>
  </r>
  <r>
    <x v="0"/>
    <n v="1185732"/>
    <x v="239"/>
    <x v="3"/>
    <x v="35"/>
    <s v="Wichita"/>
    <x v="4"/>
    <n v="0.45"/>
    <n v="1500"/>
    <n v="675"/>
    <n v="236.24999999999997"/>
    <n v="0.35"/>
  </r>
  <r>
    <x v="0"/>
    <n v="1185732"/>
    <x v="239"/>
    <x v="3"/>
    <x v="35"/>
    <s v="Wichita"/>
    <x v="5"/>
    <n v="0.5"/>
    <n v="2250"/>
    <n v="1125"/>
    <n v="450"/>
    <n v="0.4"/>
  </r>
  <r>
    <x v="0"/>
    <n v="1185732"/>
    <x v="9"/>
    <x v="3"/>
    <x v="35"/>
    <s v="Wichita"/>
    <x v="0"/>
    <n v="0.54999999999999993"/>
    <n v="4000"/>
    <n v="2199.9999999999995"/>
    <n v="769.99999999999977"/>
    <n v="0.35"/>
  </r>
  <r>
    <x v="0"/>
    <n v="1185732"/>
    <x v="9"/>
    <x v="3"/>
    <x v="35"/>
    <s v="Wichita"/>
    <x v="1"/>
    <n v="0.45"/>
    <n v="2500"/>
    <n v="1125"/>
    <n v="337.5"/>
    <n v="0.3"/>
  </r>
  <r>
    <x v="0"/>
    <n v="1185732"/>
    <x v="9"/>
    <x v="3"/>
    <x v="35"/>
    <s v="Wichita"/>
    <x v="2"/>
    <n v="0.45"/>
    <n v="1500"/>
    <n v="675"/>
    <n v="202.5"/>
    <n v="0.3"/>
  </r>
  <r>
    <x v="0"/>
    <n v="1185732"/>
    <x v="9"/>
    <x v="3"/>
    <x v="35"/>
    <s v="Wichita"/>
    <x v="3"/>
    <n v="0.45"/>
    <n v="1250"/>
    <n v="562.5"/>
    <n v="168.75"/>
    <n v="0.3"/>
  </r>
  <r>
    <x v="0"/>
    <n v="1185732"/>
    <x v="9"/>
    <x v="3"/>
    <x v="35"/>
    <s v="Wichita"/>
    <x v="4"/>
    <n v="0.54999999999999993"/>
    <n v="1250"/>
    <n v="687.49999999999989"/>
    <n v="240.62499999999994"/>
    <n v="0.35"/>
  </r>
  <r>
    <x v="0"/>
    <n v="1185732"/>
    <x v="9"/>
    <x v="3"/>
    <x v="35"/>
    <s v="Wichita"/>
    <x v="5"/>
    <n v="0.59999999999999987"/>
    <n v="2500"/>
    <n v="1499.9999999999998"/>
    <n v="599.99999999999989"/>
    <n v="0.4"/>
  </r>
  <r>
    <x v="0"/>
    <n v="1185732"/>
    <x v="240"/>
    <x v="3"/>
    <x v="35"/>
    <s v="Wichita"/>
    <x v="0"/>
    <n v="0.54999999999999993"/>
    <n v="4000"/>
    <n v="2199.9999999999995"/>
    <n v="769.99999999999977"/>
    <n v="0.35"/>
  </r>
  <r>
    <x v="0"/>
    <n v="1185732"/>
    <x v="240"/>
    <x v="3"/>
    <x v="35"/>
    <s v="Wichita"/>
    <x v="1"/>
    <n v="0.45"/>
    <n v="2500"/>
    <n v="1125"/>
    <n v="337.5"/>
    <n v="0.3"/>
  </r>
  <r>
    <x v="0"/>
    <n v="1185732"/>
    <x v="240"/>
    <x v="3"/>
    <x v="35"/>
    <s v="Wichita"/>
    <x v="2"/>
    <n v="0.45"/>
    <n v="1950"/>
    <n v="877.5"/>
    <n v="263.25"/>
    <n v="0.3"/>
  </r>
  <r>
    <x v="0"/>
    <n v="1185732"/>
    <x v="240"/>
    <x v="3"/>
    <x v="35"/>
    <s v="Wichita"/>
    <x v="3"/>
    <n v="0.45"/>
    <n v="1750"/>
    <n v="787.5"/>
    <n v="236.25"/>
    <n v="0.3"/>
  </r>
  <r>
    <x v="0"/>
    <n v="1185732"/>
    <x v="240"/>
    <x v="3"/>
    <x v="35"/>
    <s v="Wichita"/>
    <x v="4"/>
    <n v="0.6"/>
    <n v="1500"/>
    <n v="900"/>
    <n v="315"/>
    <n v="0.35"/>
  </r>
  <r>
    <x v="0"/>
    <n v="1185732"/>
    <x v="240"/>
    <x v="3"/>
    <x v="35"/>
    <s v="Wichita"/>
    <x v="5"/>
    <n v="0.64999999999999991"/>
    <n v="2500"/>
    <n v="1624.9999999999998"/>
    <n v="650"/>
    <n v="0.4"/>
  </r>
  <r>
    <x v="0"/>
    <n v="1185732"/>
    <x v="241"/>
    <x v="3"/>
    <x v="35"/>
    <s v="Wichita"/>
    <x v="0"/>
    <n v="0.6"/>
    <n v="5000"/>
    <n v="3000"/>
    <n v="1050"/>
    <n v="0.35"/>
  </r>
  <r>
    <x v="0"/>
    <n v="1185732"/>
    <x v="241"/>
    <x v="3"/>
    <x v="35"/>
    <s v="Wichita"/>
    <x v="1"/>
    <n v="0.5"/>
    <n v="3000"/>
    <n v="1500"/>
    <n v="450"/>
    <n v="0.3"/>
  </r>
  <r>
    <x v="0"/>
    <n v="1185732"/>
    <x v="241"/>
    <x v="3"/>
    <x v="35"/>
    <s v="Wichita"/>
    <x v="2"/>
    <n v="0.5"/>
    <n v="2500"/>
    <n v="1250"/>
    <n v="375"/>
    <n v="0.3"/>
  </r>
  <r>
    <x v="0"/>
    <n v="1185732"/>
    <x v="241"/>
    <x v="3"/>
    <x v="35"/>
    <s v="Wichita"/>
    <x v="3"/>
    <n v="0.5"/>
    <n v="2000"/>
    <n v="1000"/>
    <n v="300"/>
    <n v="0.3"/>
  </r>
  <r>
    <x v="0"/>
    <n v="1185732"/>
    <x v="241"/>
    <x v="3"/>
    <x v="35"/>
    <s v="Wichita"/>
    <x v="4"/>
    <n v="0.6"/>
    <n v="2000"/>
    <n v="1200"/>
    <n v="420"/>
    <n v="0.35"/>
  </r>
  <r>
    <x v="0"/>
    <n v="1185732"/>
    <x v="241"/>
    <x v="3"/>
    <x v="35"/>
    <s v="Wichita"/>
    <x v="5"/>
    <n v="0.64999999999999991"/>
    <n v="3000"/>
    <n v="1949.9999999999998"/>
    <n v="780"/>
    <n v="0.4"/>
  </r>
  <r>
    <x v="0"/>
    <n v="1185732"/>
    <x v="204"/>
    <x v="3"/>
    <x v="36"/>
    <s v="Sioux Falls"/>
    <x v="0"/>
    <n v="0.35000000000000003"/>
    <n v="4750"/>
    <n v="1662.5000000000002"/>
    <n v="581.875"/>
    <n v="0.35"/>
  </r>
  <r>
    <x v="0"/>
    <n v="1185732"/>
    <x v="204"/>
    <x v="3"/>
    <x v="36"/>
    <s v="Sioux Falls"/>
    <x v="1"/>
    <n v="0.35000000000000003"/>
    <n v="2750"/>
    <n v="962.50000000000011"/>
    <n v="288.75"/>
    <n v="0.3"/>
  </r>
  <r>
    <x v="0"/>
    <n v="1185732"/>
    <x v="204"/>
    <x v="3"/>
    <x v="36"/>
    <s v="Sioux Falls"/>
    <x v="2"/>
    <n v="0.25000000000000006"/>
    <n v="2750"/>
    <n v="687.50000000000011"/>
    <n v="206.25000000000003"/>
    <n v="0.3"/>
  </r>
  <r>
    <x v="0"/>
    <n v="1185732"/>
    <x v="204"/>
    <x v="3"/>
    <x v="36"/>
    <s v="Sioux Falls"/>
    <x v="3"/>
    <n v="0.30000000000000004"/>
    <n v="1250"/>
    <n v="375.00000000000006"/>
    <n v="112.50000000000001"/>
    <n v="0.3"/>
  </r>
  <r>
    <x v="0"/>
    <n v="1185732"/>
    <x v="204"/>
    <x v="3"/>
    <x v="36"/>
    <s v="Sioux Falls"/>
    <x v="4"/>
    <n v="0.44999999999999996"/>
    <n v="1750"/>
    <n v="787.49999999999989"/>
    <n v="275.62499999999994"/>
    <n v="0.35"/>
  </r>
  <r>
    <x v="0"/>
    <n v="1185732"/>
    <x v="204"/>
    <x v="3"/>
    <x v="36"/>
    <s v="Sioux Falls"/>
    <x v="5"/>
    <n v="0.35000000000000003"/>
    <n v="2750"/>
    <n v="962.50000000000011"/>
    <n v="385.00000000000006"/>
    <n v="0.4"/>
  </r>
  <r>
    <x v="0"/>
    <n v="1185732"/>
    <x v="242"/>
    <x v="3"/>
    <x v="36"/>
    <s v="Sioux Falls"/>
    <x v="0"/>
    <n v="0.35000000000000003"/>
    <n v="5250"/>
    <n v="1837.5000000000002"/>
    <n v="643.125"/>
    <n v="0.35"/>
  </r>
  <r>
    <x v="0"/>
    <n v="1185732"/>
    <x v="242"/>
    <x v="3"/>
    <x v="36"/>
    <s v="Sioux Falls"/>
    <x v="1"/>
    <n v="0.35000000000000003"/>
    <n v="1750"/>
    <n v="612.50000000000011"/>
    <n v="183.75000000000003"/>
    <n v="0.3"/>
  </r>
  <r>
    <x v="0"/>
    <n v="1185732"/>
    <x v="242"/>
    <x v="3"/>
    <x v="36"/>
    <s v="Sioux Falls"/>
    <x v="2"/>
    <n v="0.25000000000000006"/>
    <n v="2250"/>
    <n v="562.50000000000011"/>
    <n v="168.75000000000003"/>
    <n v="0.3"/>
  </r>
  <r>
    <x v="0"/>
    <n v="1185732"/>
    <x v="242"/>
    <x v="3"/>
    <x v="36"/>
    <s v="Sioux Falls"/>
    <x v="3"/>
    <n v="0.30000000000000004"/>
    <n v="1000"/>
    <n v="300.00000000000006"/>
    <n v="90.000000000000014"/>
    <n v="0.3"/>
  </r>
  <r>
    <x v="0"/>
    <n v="1185732"/>
    <x v="242"/>
    <x v="3"/>
    <x v="36"/>
    <s v="Sioux Falls"/>
    <x v="4"/>
    <n v="0.44999999999999996"/>
    <n v="1750"/>
    <n v="787.49999999999989"/>
    <n v="275.62499999999994"/>
    <n v="0.35"/>
  </r>
  <r>
    <x v="0"/>
    <n v="1185732"/>
    <x v="242"/>
    <x v="3"/>
    <x v="36"/>
    <s v="Sioux Falls"/>
    <x v="5"/>
    <n v="0.24999999999999997"/>
    <n v="2750"/>
    <n v="687.49999999999989"/>
    <n v="274.99999999999994"/>
    <n v="0.4"/>
  </r>
  <r>
    <x v="0"/>
    <n v="1185732"/>
    <x v="80"/>
    <x v="3"/>
    <x v="36"/>
    <s v="Sioux Falls"/>
    <x v="0"/>
    <n v="0.30000000000000004"/>
    <n v="4950"/>
    <n v="1485.0000000000002"/>
    <n v="519.75"/>
    <n v="0.35"/>
  </r>
  <r>
    <x v="0"/>
    <n v="1185732"/>
    <x v="80"/>
    <x v="3"/>
    <x v="36"/>
    <s v="Sioux Falls"/>
    <x v="1"/>
    <n v="0.30000000000000004"/>
    <n v="2000"/>
    <n v="600.00000000000011"/>
    <n v="180.00000000000003"/>
    <n v="0.3"/>
  </r>
  <r>
    <x v="0"/>
    <n v="1185732"/>
    <x v="80"/>
    <x v="3"/>
    <x v="36"/>
    <s v="Sioux Falls"/>
    <x v="2"/>
    <n v="0.20000000000000004"/>
    <n v="2250"/>
    <n v="450.00000000000011"/>
    <n v="135.00000000000003"/>
    <n v="0.3"/>
  </r>
  <r>
    <x v="0"/>
    <n v="1185732"/>
    <x v="80"/>
    <x v="3"/>
    <x v="36"/>
    <s v="Sioux Falls"/>
    <x v="3"/>
    <n v="0.24999999999999997"/>
    <n v="750"/>
    <n v="187.49999999999997"/>
    <n v="56.249999999999993"/>
    <n v="0.3"/>
  </r>
  <r>
    <x v="0"/>
    <n v="1185732"/>
    <x v="80"/>
    <x v="3"/>
    <x v="36"/>
    <s v="Sioux Falls"/>
    <x v="4"/>
    <n v="0.4"/>
    <n v="1250"/>
    <n v="500"/>
    <n v="175"/>
    <n v="0.35"/>
  </r>
  <r>
    <x v="0"/>
    <n v="1185732"/>
    <x v="80"/>
    <x v="3"/>
    <x v="36"/>
    <s v="Sioux Falls"/>
    <x v="5"/>
    <n v="0.30000000000000004"/>
    <n v="2250"/>
    <n v="675.00000000000011"/>
    <n v="270.00000000000006"/>
    <n v="0.4"/>
  </r>
  <r>
    <x v="0"/>
    <n v="1185732"/>
    <x v="81"/>
    <x v="3"/>
    <x v="36"/>
    <s v="Sioux Falls"/>
    <x v="0"/>
    <n v="0.30000000000000004"/>
    <n v="4500"/>
    <n v="1350.0000000000002"/>
    <n v="472.50000000000006"/>
    <n v="0.35"/>
  </r>
  <r>
    <x v="0"/>
    <n v="1185732"/>
    <x v="81"/>
    <x v="3"/>
    <x v="36"/>
    <s v="Sioux Falls"/>
    <x v="1"/>
    <n v="0.30000000000000004"/>
    <n v="1500"/>
    <n v="450.00000000000006"/>
    <n v="135"/>
    <n v="0.3"/>
  </r>
  <r>
    <x v="0"/>
    <n v="1185732"/>
    <x v="81"/>
    <x v="3"/>
    <x v="36"/>
    <s v="Sioux Falls"/>
    <x v="2"/>
    <n v="0.20000000000000004"/>
    <n v="1500"/>
    <n v="300.00000000000006"/>
    <n v="90.000000000000014"/>
    <n v="0.3"/>
  </r>
  <r>
    <x v="0"/>
    <n v="1185732"/>
    <x v="81"/>
    <x v="3"/>
    <x v="36"/>
    <s v="Sioux Falls"/>
    <x v="3"/>
    <n v="0.24999999999999997"/>
    <n v="750"/>
    <n v="187.49999999999997"/>
    <n v="56.249999999999993"/>
    <n v="0.3"/>
  </r>
  <r>
    <x v="0"/>
    <n v="1185732"/>
    <x v="81"/>
    <x v="3"/>
    <x v="36"/>
    <s v="Sioux Falls"/>
    <x v="4"/>
    <n v="0.6"/>
    <n v="1000"/>
    <n v="600"/>
    <n v="210"/>
    <n v="0.35"/>
  </r>
  <r>
    <x v="0"/>
    <n v="1185732"/>
    <x v="81"/>
    <x v="3"/>
    <x v="36"/>
    <s v="Sioux Falls"/>
    <x v="5"/>
    <n v="0.5"/>
    <n v="2250"/>
    <n v="1125"/>
    <n v="450"/>
    <n v="0.4"/>
  </r>
  <r>
    <x v="0"/>
    <n v="1185732"/>
    <x v="4"/>
    <x v="3"/>
    <x v="36"/>
    <s v="Sioux Falls"/>
    <x v="0"/>
    <n v="0.6"/>
    <n v="4950"/>
    <n v="2970"/>
    <n v="1039.5"/>
    <n v="0.35"/>
  </r>
  <r>
    <x v="0"/>
    <n v="1185732"/>
    <x v="4"/>
    <x v="3"/>
    <x v="36"/>
    <s v="Sioux Falls"/>
    <x v="1"/>
    <n v="0.45"/>
    <n v="2000"/>
    <n v="900"/>
    <n v="270"/>
    <n v="0.3"/>
  </r>
  <r>
    <x v="0"/>
    <n v="1185732"/>
    <x v="4"/>
    <x v="3"/>
    <x v="36"/>
    <s v="Sioux Falls"/>
    <x v="2"/>
    <n v="0.4"/>
    <n v="1750"/>
    <n v="700"/>
    <n v="210"/>
    <n v="0.3"/>
  </r>
  <r>
    <x v="0"/>
    <n v="1185732"/>
    <x v="4"/>
    <x v="3"/>
    <x v="36"/>
    <s v="Sioux Falls"/>
    <x v="3"/>
    <n v="0.4"/>
    <n v="1000"/>
    <n v="400"/>
    <n v="120"/>
    <n v="0.3"/>
  </r>
  <r>
    <x v="0"/>
    <n v="1185732"/>
    <x v="4"/>
    <x v="3"/>
    <x v="36"/>
    <s v="Sioux Falls"/>
    <x v="4"/>
    <n v="0.49999999999999994"/>
    <n v="1250"/>
    <n v="624.99999999999989"/>
    <n v="218.74999999999994"/>
    <n v="0.35"/>
  </r>
  <r>
    <x v="0"/>
    <n v="1185732"/>
    <x v="4"/>
    <x v="3"/>
    <x v="36"/>
    <s v="Sioux Falls"/>
    <x v="5"/>
    <n v="0.54999999999999993"/>
    <n v="2500"/>
    <n v="1374.9999999999998"/>
    <n v="549.99999999999989"/>
    <n v="0.4"/>
  </r>
  <r>
    <x v="0"/>
    <n v="1185732"/>
    <x v="243"/>
    <x v="3"/>
    <x v="36"/>
    <s v="Sioux Falls"/>
    <x v="0"/>
    <n v="0.4"/>
    <n v="5000"/>
    <n v="2000"/>
    <n v="700"/>
    <n v="0.35"/>
  </r>
  <r>
    <x v="0"/>
    <n v="1185732"/>
    <x v="243"/>
    <x v="3"/>
    <x v="36"/>
    <s v="Sioux Falls"/>
    <x v="1"/>
    <n v="0.35000000000000009"/>
    <n v="2500"/>
    <n v="875.00000000000023"/>
    <n v="262.50000000000006"/>
    <n v="0.3"/>
  </r>
  <r>
    <x v="0"/>
    <n v="1185732"/>
    <x v="243"/>
    <x v="3"/>
    <x v="36"/>
    <s v="Sioux Falls"/>
    <x v="2"/>
    <n v="0.30000000000000004"/>
    <n v="2000"/>
    <n v="600.00000000000011"/>
    <n v="180.00000000000003"/>
    <n v="0.3"/>
  </r>
  <r>
    <x v="0"/>
    <n v="1185732"/>
    <x v="243"/>
    <x v="3"/>
    <x v="36"/>
    <s v="Sioux Falls"/>
    <x v="3"/>
    <n v="0.30000000000000004"/>
    <n v="1750"/>
    <n v="525.00000000000011"/>
    <n v="157.50000000000003"/>
    <n v="0.3"/>
  </r>
  <r>
    <x v="0"/>
    <n v="1185732"/>
    <x v="243"/>
    <x v="3"/>
    <x v="36"/>
    <s v="Sioux Falls"/>
    <x v="4"/>
    <n v="0.4"/>
    <n v="1750"/>
    <n v="700"/>
    <n v="244.99999999999997"/>
    <n v="0.35"/>
  </r>
  <r>
    <x v="0"/>
    <n v="1185732"/>
    <x v="243"/>
    <x v="3"/>
    <x v="36"/>
    <s v="Sioux Falls"/>
    <x v="5"/>
    <n v="0.55000000000000004"/>
    <n v="3250"/>
    <n v="1787.5000000000002"/>
    <n v="715.00000000000011"/>
    <n v="0.4"/>
  </r>
  <r>
    <x v="0"/>
    <n v="1185732"/>
    <x v="84"/>
    <x v="3"/>
    <x v="36"/>
    <s v="Sioux Falls"/>
    <x v="0"/>
    <n v="0.5"/>
    <n v="5500"/>
    <n v="2750"/>
    <n v="962.49999999999989"/>
    <n v="0.35"/>
  </r>
  <r>
    <x v="0"/>
    <n v="1185732"/>
    <x v="84"/>
    <x v="3"/>
    <x v="36"/>
    <s v="Sioux Falls"/>
    <x v="1"/>
    <n v="0.45000000000000007"/>
    <n v="3000"/>
    <n v="1350.0000000000002"/>
    <n v="405.00000000000006"/>
    <n v="0.3"/>
  </r>
  <r>
    <x v="0"/>
    <n v="1185732"/>
    <x v="84"/>
    <x v="3"/>
    <x v="36"/>
    <s v="Sioux Falls"/>
    <x v="2"/>
    <n v="0.4"/>
    <n v="2250"/>
    <n v="900"/>
    <n v="270"/>
    <n v="0.3"/>
  </r>
  <r>
    <x v="0"/>
    <n v="1185732"/>
    <x v="84"/>
    <x v="3"/>
    <x v="36"/>
    <s v="Sioux Falls"/>
    <x v="3"/>
    <n v="0.4"/>
    <n v="1750"/>
    <n v="700"/>
    <n v="210"/>
    <n v="0.3"/>
  </r>
  <r>
    <x v="0"/>
    <n v="1185732"/>
    <x v="84"/>
    <x v="3"/>
    <x v="36"/>
    <s v="Sioux Falls"/>
    <x v="4"/>
    <n v="0.5"/>
    <n v="2000"/>
    <n v="1000"/>
    <n v="350"/>
    <n v="0.35"/>
  </r>
  <r>
    <x v="0"/>
    <n v="1185732"/>
    <x v="84"/>
    <x v="3"/>
    <x v="36"/>
    <s v="Sioux Falls"/>
    <x v="5"/>
    <n v="0.55000000000000004"/>
    <n v="3750"/>
    <n v="2062.5"/>
    <n v="825"/>
    <n v="0.4"/>
  </r>
  <r>
    <x v="0"/>
    <n v="1185732"/>
    <x v="85"/>
    <x v="3"/>
    <x v="36"/>
    <s v="Sioux Falls"/>
    <x v="0"/>
    <n v="0.5"/>
    <n v="5250"/>
    <n v="2625"/>
    <n v="918.74999999999989"/>
    <n v="0.35"/>
  </r>
  <r>
    <x v="0"/>
    <n v="1185732"/>
    <x v="85"/>
    <x v="3"/>
    <x v="36"/>
    <s v="Sioux Falls"/>
    <x v="1"/>
    <n v="0.45000000000000007"/>
    <n v="3000"/>
    <n v="1350.0000000000002"/>
    <n v="405.00000000000006"/>
    <n v="0.3"/>
  </r>
  <r>
    <x v="0"/>
    <n v="1185732"/>
    <x v="85"/>
    <x v="3"/>
    <x v="36"/>
    <s v="Sioux Falls"/>
    <x v="2"/>
    <n v="0.4"/>
    <n v="2250"/>
    <n v="900"/>
    <n v="270"/>
    <n v="0.3"/>
  </r>
  <r>
    <x v="0"/>
    <n v="1185732"/>
    <x v="85"/>
    <x v="3"/>
    <x v="36"/>
    <s v="Sioux Falls"/>
    <x v="3"/>
    <n v="0.4"/>
    <n v="2000"/>
    <n v="800"/>
    <n v="240"/>
    <n v="0.3"/>
  </r>
  <r>
    <x v="0"/>
    <n v="1185732"/>
    <x v="85"/>
    <x v="3"/>
    <x v="36"/>
    <s v="Sioux Falls"/>
    <x v="4"/>
    <n v="0.5"/>
    <n v="1750"/>
    <n v="875"/>
    <n v="306.25"/>
    <n v="0.35"/>
  </r>
  <r>
    <x v="0"/>
    <n v="1185732"/>
    <x v="85"/>
    <x v="3"/>
    <x v="36"/>
    <s v="Sioux Falls"/>
    <x v="5"/>
    <n v="0.55000000000000004"/>
    <n v="3500"/>
    <n v="1925.0000000000002"/>
    <n v="770.00000000000011"/>
    <n v="0.4"/>
  </r>
  <r>
    <x v="0"/>
    <n v="1185732"/>
    <x v="8"/>
    <x v="3"/>
    <x v="36"/>
    <s v="Sioux Falls"/>
    <x v="0"/>
    <n v="0.4"/>
    <n v="4750"/>
    <n v="1900"/>
    <n v="665"/>
    <n v="0.35"/>
  </r>
  <r>
    <x v="0"/>
    <n v="1185732"/>
    <x v="8"/>
    <x v="3"/>
    <x v="36"/>
    <s v="Sioux Falls"/>
    <x v="1"/>
    <n v="0.35000000000000009"/>
    <n v="2750"/>
    <n v="962.50000000000023"/>
    <n v="288.75000000000006"/>
    <n v="0.3"/>
  </r>
  <r>
    <x v="0"/>
    <n v="1185732"/>
    <x v="8"/>
    <x v="3"/>
    <x v="36"/>
    <s v="Sioux Falls"/>
    <x v="2"/>
    <n v="0.30000000000000004"/>
    <n v="1750"/>
    <n v="525.00000000000011"/>
    <n v="157.50000000000003"/>
    <n v="0.3"/>
  </r>
  <r>
    <x v="0"/>
    <n v="1185732"/>
    <x v="8"/>
    <x v="3"/>
    <x v="36"/>
    <s v="Sioux Falls"/>
    <x v="3"/>
    <n v="0.30000000000000004"/>
    <n v="1500"/>
    <n v="450.00000000000006"/>
    <n v="135"/>
    <n v="0.3"/>
  </r>
  <r>
    <x v="0"/>
    <n v="1185732"/>
    <x v="8"/>
    <x v="3"/>
    <x v="36"/>
    <s v="Sioux Falls"/>
    <x v="4"/>
    <n v="0.4"/>
    <n v="1500"/>
    <n v="600"/>
    <n v="210"/>
    <n v="0.35"/>
  </r>
  <r>
    <x v="0"/>
    <n v="1185732"/>
    <x v="8"/>
    <x v="3"/>
    <x v="36"/>
    <s v="Sioux Falls"/>
    <x v="5"/>
    <n v="0.45"/>
    <n v="2250"/>
    <n v="1012.5"/>
    <n v="405"/>
    <n v="0.4"/>
  </r>
  <r>
    <x v="0"/>
    <n v="1185732"/>
    <x v="244"/>
    <x v="3"/>
    <x v="36"/>
    <s v="Sioux Falls"/>
    <x v="0"/>
    <n v="0.49999999999999994"/>
    <n v="4000"/>
    <n v="1999.9999999999998"/>
    <n v="699.99999999999989"/>
    <n v="0.35"/>
  </r>
  <r>
    <x v="0"/>
    <n v="1185732"/>
    <x v="244"/>
    <x v="3"/>
    <x v="36"/>
    <s v="Sioux Falls"/>
    <x v="1"/>
    <n v="0.4"/>
    <n v="2500"/>
    <n v="1000"/>
    <n v="300"/>
    <n v="0.3"/>
  </r>
  <r>
    <x v="0"/>
    <n v="1185732"/>
    <x v="244"/>
    <x v="3"/>
    <x v="36"/>
    <s v="Sioux Falls"/>
    <x v="2"/>
    <n v="0.4"/>
    <n v="1500"/>
    <n v="600"/>
    <n v="180"/>
    <n v="0.3"/>
  </r>
  <r>
    <x v="0"/>
    <n v="1185732"/>
    <x v="244"/>
    <x v="3"/>
    <x v="36"/>
    <s v="Sioux Falls"/>
    <x v="3"/>
    <n v="0.4"/>
    <n v="1250"/>
    <n v="500"/>
    <n v="150"/>
    <n v="0.3"/>
  </r>
  <r>
    <x v="0"/>
    <n v="1185732"/>
    <x v="244"/>
    <x v="3"/>
    <x v="36"/>
    <s v="Sioux Falls"/>
    <x v="4"/>
    <n v="0.49999999999999994"/>
    <n v="1250"/>
    <n v="624.99999999999989"/>
    <n v="218.74999999999994"/>
    <n v="0.35"/>
  </r>
  <r>
    <x v="0"/>
    <n v="1185732"/>
    <x v="244"/>
    <x v="3"/>
    <x v="36"/>
    <s v="Sioux Falls"/>
    <x v="5"/>
    <n v="0.54999999999999982"/>
    <n v="2500"/>
    <n v="1374.9999999999995"/>
    <n v="549.99999999999989"/>
    <n v="0.4"/>
  </r>
  <r>
    <x v="0"/>
    <n v="1185732"/>
    <x v="88"/>
    <x v="3"/>
    <x v="36"/>
    <s v="Sioux Falls"/>
    <x v="0"/>
    <n v="0.49999999999999994"/>
    <n v="4000"/>
    <n v="1999.9999999999998"/>
    <n v="699.99999999999989"/>
    <n v="0.35"/>
  </r>
  <r>
    <x v="0"/>
    <n v="1185732"/>
    <x v="88"/>
    <x v="3"/>
    <x v="36"/>
    <s v="Sioux Falls"/>
    <x v="1"/>
    <n v="0.4"/>
    <n v="2500"/>
    <n v="1000"/>
    <n v="300"/>
    <n v="0.3"/>
  </r>
  <r>
    <x v="0"/>
    <n v="1185732"/>
    <x v="88"/>
    <x v="3"/>
    <x v="36"/>
    <s v="Sioux Falls"/>
    <x v="2"/>
    <n v="0.4"/>
    <n v="1950"/>
    <n v="780"/>
    <n v="234"/>
    <n v="0.3"/>
  </r>
  <r>
    <x v="0"/>
    <n v="1185732"/>
    <x v="88"/>
    <x v="3"/>
    <x v="36"/>
    <s v="Sioux Falls"/>
    <x v="3"/>
    <n v="0.4"/>
    <n v="1750"/>
    <n v="700"/>
    <n v="210"/>
    <n v="0.3"/>
  </r>
  <r>
    <x v="0"/>
    <n v="1185732"/>
    <x v="88"/>
    <x v="3"/>
    <x v="36"/>
    <s v="Sioux Falls"/>
    <x v="4"/>
    <n v="0.6"/>
    <n v="1500"/>
    <n v="900"/>
    <n v="315"/>
    <n v="0.35"/>
  </r>
  <r>
    <x v="0"/>
    <n v="1185732"/>
    <x v="88"/>
    <x v="3"/>
    <x v="36"/>
    <s v="Sioux Falls"/>
    <x v="5"/>
    <n v="0.64999999999999991"/>
    <n v="2500"/>
    <n v="1624.9999999999998"/>
    <n v="650"/>
    <n v="0.4"/>
  </r>
  <r>
    <x v="0"/>
    <n v="1185732"/>
    <x v="89"/>
    <x v="3"/>
    <x v="36"/>
    <s v="Sioux Falls"/>
    <x v="0"/>
    <n v="0.6"/>
    <n v="5000"/>
    <n v="3000"/>
    <n v="1050"/>
    <n v="0.35"/>
  </r>
  <r>
    <x v="0"/>
    <n v="1185732"/>
    <x v="89"/>
    <x v="3"/>
    <x v="36"/>
    <s v="Sioux Falls"/>
    <x v="1"/>
    <n v="0.5"/>
    <n v="3000"/>
    <n v="1500"/>
    <n v="450"/>
    <n v="0.3"/>
  </r>
  <r>
    <x v="0"/>
    <n v="1185732"/>
    <x v="89"/>
    <x v="3"/>
    <x v="36"/>
    <s v="Sioux Falls"/>
    <x v="2"/>
    <n v="0.5"/>
    <n v="2500"/>
    <n v="1250"/>
    <n v="375"/>
    <n v="0.3"/>
  </r>
  <r>
    <x v="0"/>
    <n v="1185732"/>
    <x v="89"/>
    <x v="3"/>
    <x v="36"/>
    <s v="Sioux Falls"/>
    <x v="3"/>
    <n v="0.5"/>
    <n v="2000"/>
    <n v="1000"/>
    <n v="300"/>
    <n v="0.3"/>
  </r>
  <r>
    <x v="0"/>
    <n v="1185732"/>
    <x v="89"/>
    <x v="3"/>
    <x v="36"/>
    <s v="Sioux Falls"/>
    <x v="4"/>
    <n v="0.6"/>
    <n v="2000"/>
    <n v="1200"/>
    <n v="420"/>
    <n v="0.35"/>
  </r>
  <r>
    <x v="0"/>
    <n v="1185732"/>
    <x v="89"/>
    <x v="3"/>
    <x v="36"/>
    <s v="Sioux Falls"/>
    <x v="5"/>
    <n v="0.64999999999999991"/>
    <n v="3000"/>
    <n v="1949.9999999999998"/>
    <n v="780"/>
    <n v="0.4"/>
  </r>
  <r>
    <x v="0"/>
    <n v="1185732"/>
    <x v="212"/>
    <x v="3"/>
    <x v="37"/>
    <s v="Fargo"/>
    <x v="0"/>
    <n v="0.30000000000000004"/>
    <n v="4500"/>
    <n v="1350.0000000000002"/>
    <n v="405.00000000000006"/>
    <n v="0.3"/>
  </r>
  <r>
    <x v="0"/>
    <n v="1185732"/>
    <x v="212"/>
    <x v="3"/>
    <x v="37"/>
    <s v="Fargo"/>
    <x v="1"/>
    <n v="0.30000000000000004"/>
    <n v="2500"/>
    <n v="750.00000000000011"/>
    <n v="262.5"/>
    <n v="0.35"/>
  </r>
  <r>
    <x v="0"/>
    <n v="1185732"/>
    <x v="212"/>
    <x v="3"/>
    <x v="37"/>
    <s v="Fargo"/>
    <x v="2"/>
    <n v="0.20000000000000007"/>
    <n v="2500"/>
    <n v="500.00000000000017"/>
    <n v="150.00000000000006"/>
    <n v="0.3"/>
  </r>
  <r>
    <x v="0"/>
    <n v="1185732"/>
    <x v="212"/>
    <x v="3"/>
    <x v="37"/>
    <s v="Fargo"/>
    <x v="3"/>
    <n v="0.25000000000000006"/>
    <n v="1000"/>
    <n v="250.00000000000006"/>
    <n v="75.000000000000014"/>
    <n v="0.3"/>
  </r>
  <r>
    <x v="0"/>
    <n v="1185732"/>
    <x v="212"/>
    <x v="3"/>
    <x v="37"/>
    <s v="Fargo"/>
    <x v="4"/>
    <n v="0.39999999999999997"/>
    <n v="1500"/>
    <n v="600"/>
    <n v="300"/>
    <n v="0.5"/>
  </r>
  <r>
    <x v="0"/>
    <n v="1185732"/>
    <x v="212"/>
    <x v="3"/>
    <x v="37"/>
    <s v="Fargo"/>
    <x v="5"/>
    <n v="0.30000000000000004"/>
    <n v="2500"/>
    <n v="750.00000000000011"/>
    <n v="300.00000000000006"/>
    <n v="0.4"/>
  </r>
  <r>
    <x v="0"/>
    <n v="1185732"/>
    <x v="245"/>
    <x v="3"/>
    <x v="37"/>
    <s v="Fargo"/>
    <x v="0"/>
    <n v="0.30000000000000004"/>
    <n v="5000"/>
    <n v="1500.0000000000002"/>
    <n v="450.00000000000006"/>
    <n v="0.3"/>
  </r>
  <r>
    <x v="0"/>
    <n v="1185732"/>
    <x v="245"/>
    <x v="3"/>
    <x v="37"/>
    <s v="Fargo"/>
    <x v="1"/>
    <n v="0.30000000000000004"/>
    <n v="1500"/>
    <n v="450.00000000000006"/>
    <n v="157.5"/>
    <n v="0.35"/>
  </r>
  <r>
    <x v="0"/>
    <n v="1185732"/>
    <x v="245"/>
    <x v="3"/>
    <x v="37"/>
    <s v="Fargo"/>
    <x v="2"/>
    <n v="0.20000000000000007"/>
    <n v="2000"/>
    <n v="400.00000000000011"/>
    <n v="120.00000000000003"/>
    <n v="0.3"/>
  </r>
  <r>
    <x v="0"/>
    <n v="1185732"/>
    <x v="245"/>
    <x v="3"/>
    <x v="37"/>
    <s v="Fargo"/>
    <x v="3"/>
    <n v="0.25000000000000006"/>
    <n v="750"/>
    <n v="187.50000000000003"/>
    <n v="56.250000000000007"/>
    <n v="0.3"/>
  </r>
  <r>
    <x v="0"/>
    <n v="1185732"/>
    <x v="245"/>
    <x v="3"/>
    <x v="37"/>
    <s v="Fargo"/>
    <x v="4"/>
    <n v="0.39999999999999997"/>
    <n v="1500"/>
    <n v="600"/>
    <n v="300"/>
    <n v="0.5"/>
  </r>
  <r>
    <x v="0"/>
    <n v="1185732"/>
    <x v="245"/>
    <x v="3"/>
    <x v="37"/>
    <s v="Fargo"/>
    <x v="5"/>
    <n v="0.14999999999999997"/>
    <n v="2500"/>
    <n v="374.99999999999994"/>
    <n v="149.99999999999997"/>
    <n v="0.4"/>
  </r>
  <r>
    <x v="0"/>
    <n v="1185732"/>
    <x v="115"/>
    <x v="3"/>
    <x v="37"/>
    <s v="Fargo"/>
    <x v="0"/>
    <n v="0.20000000000000004"/>
    <n v="4700"/>
    <n v="940.00000000000023"/>
    <n v="282.00000000000006"/>
    <n v="0.3"/>
  </r>
  <r>
    <x v="0"/>
    <n v="1185732"/>
    <x v="115"/>
    <x v="3"/>
    <x v="37"/>
    <s v="Fargo"/>
    <x v="1"/>
    <n v="0.20000000000000004"/>
    <n v="1750"/>
    <n v="350.00000000000006"/>
    <n v="122.50000000000001"/>
    <n v="0.35"/>
  </r>
  <r>
    <x v="0"/>
    <n v="1185732"/>
    <x v="115"/>
    <x v="3"/>
    <x v="37"/>
    <s v="Fargo"/>
    <x v="2"/>
    <n v="0.10000000000000003"/>
    <n v="2250"/>
    <n v="225.00000000000009"/>
    <n v="67.500000000000028"/>
    <n v="0.3"/>
  </r>
  <r>
    <x v="0"/>
    <n v="1185732"/>
    <x v="115"/>
    <x v="3"/>
    <x v="37"/>
    <s v="Fargo"/>
    <x v="3"/>
    <n v="0.14999999999999997"/>
    <n v="1000"/>
    <n v="149.99999999999997"/>
    <n v="44.999999999999993"/>
    <n v="0.3"/>
  </r>
  <r>
    <x v="0"/>
    <n v="1185732"/>
    <x v="115"/>
    <x v="3"/>
    <x v="37"/>
    <s v="Fargo"/>
    <x v="4"/>
    <n v="0.30000000000000004"/>
    <n v="1500"/>
    <n v="450.00000000000006"/>
    <n v="225.00000000000003"/>
    <n v="0.5"/>
  </r>
  <r>
    <x v="0"/>
    <n v="1185732"/>
    <x v="115"/>
    <x v="3"/>
    <x v="37"/>
    <s v="Fargo"/>
    <x v="5"/>
    <n v="0.20000000000000004"/>
    <n v="2500"/>
    <n v="500.00000000000011"/>
    <n v="200.00000000000006"/>
    <n v="0.4"/>
  </r>
  <r>
    <x v="0"/>
    <n v="1185732"/>
    <x v="206"/>
    <x v="3"/>
    <x v="37"/>
    <s v="Fargo"/>
    <x v="0"/>
    <n v="0.20000000000000004"/>
    <n v="4750"/>
    <n v="950.00000000000023"/>
    <n v="285.00000000000006"/>
    <n v="0.3"/>
  </r>
  <r>
    <x v="0"/>
    <n v="1185732"/>
    <x v="206"/>
    <x v="3"/>
    <x v="37"/>
    <s v="Fargo"/>
    <x v="1"/>
    <n v="0.20000000000000004"/>
    <n v="1750"/>
    <n v="350.00000000000006"/>
    <n v="122.50000000000001"/>
    <n v="0.35"/>
  </r>
  <r>
    <x v="0"/>
    <n v="1185732"/>
    <x v="206"/>
    <x v="3"/>
    <x v="37"/>
    <s v="Fargo"/>
    <x v="2"/>
    <n v="0.10000000000000003"/>
    <n v="1750"/>
    <n v="175.00000000000006"/>
    <n v="52.500000000000014"/>
    <n v="0.3"/>
  </r>
  <r>
    <x v="0"/>
    <n v="1185732"/>
    <x v="206"/>
    <x v="3"/>
    <x v="37"/>
    <s v="Fargo"/>
    <x v="3"/>
    <n v="0.14999999999999997"/>
    <n v="1000"/>
    <n v="149.99999999999997"/>
    <n v="44.999999999999993"/>
    <n v="0.3"/>
  </r>
  <r>
    <x v="0"/>
    <n v="1185732"/>
    <x v="206"/>
    <x v="3"/>
    <x v="37"/>
    <s v="Fargo"/>
    <x v="4"/>
    <n v="0.6"/>
    <n v="1250"/>
    <n v="750"/>
    <n v="375"/>
    <n v="0.5"/>
  </r>
  <r>
    <x v="0"/>
    <n v="1185732"/>
    <x v="206"/>
    <x v="3"/>
    <x v="37"/>
    <s v="Fargo"/>
    <x v="5"/>
    <n v="0.5"/>
    <n v="2500"/>
    <n v="1250"/>
    <n v="500"/>
    <n v="0.4"/>
  </r>
  <r>
    <x v="0"/>
    <n v="1185732"/>
    <x v="246"/>
    <x v="3"/>
    <x v="37"/>
    <s v="Fargo"/>
    <x v="0"/>
    <n v="0.6"/>
    <n v="5200"/>
    <n v="3120"/>
    <n v="936"/>
    <n v="0.3"/>
  </r>
  <r>
    <x v="0"/>
    <n v="1185732"/>
    <x v="246"/>
    <x v="3"/>
    <x v="37"/>
    <s v="Fargo"/>
    <x v="1"/>
    <n v="0.4"/>
    <n v="2250"/>
    <n v="900"/>
    <n v="315"/>
    <n v="0.35"/>
  </r>
  <r>
    <x v="0"/>
    <n v="1185732"/>
    <x v="246"/>
    <x v="3"/>
    <x v="37"/>
    <s v="Fargo"/>
    <x v="2"/>
    <n v="0.35000000000000003"/>
    <n v="2000"/>
    <n v="700.00000000000011"/>
    <n v="210.00000000000003"/>
    <n v="0.3"/>
  </r>
  <r>
    <x v="0"/>
    <n v="1185732"/>
    <x v="246"/>
    <x v="3"/>
    <x v="37"/>
    <s v="Fargo"/>
    <x v="3"/>
    <n v="0.35000000000000003"/>
    <n v="1250"/>
    <n v="437.50000000000006"/>
    <n v="131.25"/>
    <n v="0.3"/>
  </r>
  <r>
    <x v="0"/>
    <n v="1185732"/>
    <x v="246"/>
    <x v="3"/>
    <x v="37"/>
    <s v="Fargo"/>
    <x v="4"/>
    <n v="0.44999999999999996"/>
    <n v="1500"/>
    <n v="674.99999999999989"/>
    <n v="337.49999999999994"/>
    <n v="0.5"/>
  </r>
  <r>
    <x v="0"/>
    <n v="1185732"/>
    <x v="246"/>
    <x v="3"/>
    <x v="37"/>
    <s v="Fargo"/>
    <x v="5"/>
    <n v="0.49999999999999994"/>
    <n v="2750"/>
    <n v="1374.9999999999998"/>
    <n v="549.99999999999989"/>
    <n v="0.4"/>
  </r>
  <r>
    <x v="0"/>
    <n v="1185732"/>
    <x v="247"/>
    <x v="3"/>
    <x v="37"/>
    <s v="Fargo"/>
    <x v="0"/>
    <n v="0.35000000000000003"/>
    <n v="5250"/>
    <n v="1837.5000000000002"/>
    <n v="551.25"/>
    <n v="0.3"/>
  </r>
  <r>
    <x v="0"/>
    <n v="1185732"/>
    <x v="247"/>
    <x v="3"/>
    <x v="37"/>
    <s v="Fargo"/>
    <x v="1"/>
    <n v="0.3000000000000001"/>
    <n v="2750"/>
    <n v="825.00000000000023"/>
    <n v="288.75000000000006"/>
    <n v="0.35"/>
  </r>
  <r>
    <x v="0"/>
    <n v="1185732"/>
    <x v="247"/>
    <x v="3"/>
    <x v="37"/>
    <s v="Fargo"/>
    <x v="2"/>
    <n v="0.25000000000000006"/>
    <n v="2000"/>
    <n v="500.00000000000011"/>
    <n v="150.00000000000003"/>
    <n v="0.3"/>
  </r>
  <r>
    <x v="0"/>
    <n v="1185732"/>
    <x v="247"/>
    <x v="3"/>
    <x v="37"/>
    <s v="Fargo"/>
    <x v="3"/>
    <n v="0.25000000000000006"/>
    <n v="1750"/>
    <n v="437.50000000000011"/>
    <n v="131.25000000000003"/>
    <n v="0.3"/>
  </r>
  <r>
    <x v="0"/>
    <n v="1185732"/>
    <x v="247"/>
    <x v="3"/>
    <x v="37"/>
    <s v="Fargo"/>
    <x v="4"/>
    <n v="0.35000000000000003"/>
    <n v="1750"/>
    <n v="612.50000000000011"/>
    <n v="306.25000000000006"/>
    <n v="0.5"/>
  </r>
  <r>
    <x v="0"/>
    <n v="1185732"/>
    <x v="247"/>
    <x v="3"/>
    <x v="37"/>
    <s v="Fargo"/>
    <x v="5"/>
    <n v="0.55000000000000004"/>
    <n v="3250"/>
    <n v="1787.5000000000002"/>
    <n v="715.00000000000011"/>
    <n v="0.4"/>
  </r>
  <r>
    <x v="0"/>
    <n v="1185732"/>
    <x v="116"/>
    <x v="3"/>
    <x v="37"/>
    <s v="Fargo"/>
    <x v="0"/>
    <n v="0.5"/>
    <n v="5500"/>
    <n v="2750"/>
    <n v="825"/>
    <n v="0.3"/>
  </r>
  <r>
    <x v="0"/>
    <n v="1185732"/>
    <x v="116"/>
    <x v="3"/>
    <x v="37"/>
    <s v="Fargo"/>
    <x v="1"/>
    <n v="0.45000000000000007"/>
    <n v="3000"/>
    <n v="1350.0000000000002"/>
    <n v="472.50000000000006"/>
    <n v="0.35"/>
  </r>
  <r>
    <x v="0"/>
    <n v="1185732"/>
    <x v="116"/>
    <x v="3"/>
    <x v="37"/>
    <s v="Fargo"/>
    <x v="2"/>
    <n v="0.4"/>
    <n v="2250"/>
    <n v="900"/>
    <n v="270"/>
    <n v="0.3"/>
  </r>
  <r>
    <x v="0"/>
    <n v="1185732"/>
    <x v="116"/>
    <x v="3"/>
    <x v="37"/>
    <s v="Fargo"/>
    <x v="3"/>
    <n v="0.4"/>
    <n v="1750"/>
    <n v="700"/>
    <n v="210"/>
    <n v="0.3"/>
  </r>
  <r>
    <x v="0"/>
    <n v="1185732"/>
    <x v="116"/>
    <x v="3"/>
    <x v="37"/>
    <s v="Fargo"/>
    <x v="4"/>
    <n v="0.5"/>
    <n v="2000"/>
    <n v="1000"/>
    <n v="500"/>
    <n v="0.5"/>
  </r>
  <r>
    <x v="0"/>
    <n v="1185732"/>
    <x v="116"/>
    <x v="3"/>
    <x v="37"/>
    <s v="Fargo"/>
    <x v="5"/>
    <n v="0.55000000000000004"/>
    <n v="3750"/>
    <n v="2062.5"/>
    <n v="825"/>
    <n v="0.4"/>
  </r>
  <r>
    <x v="0"/>
    <n v="1185732"/>
    <x v="208"/>
    <x v="3"/>
    <x v="37"/>
    <s v="Fargo"/>
    <x v="0"/>
    <n v="0.5"/>
    <n v="5250"/>
    <n v="2625"/>
    <n v="787.5"/>
    <n v="0.3"/>
  </r>
  <r>
    <x v="0"/>
    <n v="1185732"/>
    <x v="208"/>
    <x v="3"/>
    <x v="37"/>
    <s v="Fargo"/>
    <x v="1"/>
    <n v="0.45000000000000007"/>
    <n v="3000"/>
    <n v="1350.0000000000002"/>
    <n v="472.50000000000006"/>
    <n v="0.35"/>
  </r>
  <r>
    <x v="0"/>
    <n v="1185732"/>
    <x v="208"/>
    <x v="3"/>
    <x v="37"/>
    <s v="Fargo"/>
    <x v="2"/>
    <n v="0.4"/>
    <n v="2250"/>
    <n v="900"/>
    <n v="270"/>
    <n v="0.3"/>
  </r>
  <r>
    <x v="0"/>
    <n v="1185732"/>
    <x v="208"/>
    <x v="3"/>
    <x v="37"/>
    <s v="Fargo"/>
    <x v="3"/>
    <n v="0.4"/>
    <n v="2000"/>
    <n v="800"/>
    <n v="240"/>
    <n v="0.3"/>
  </r>
  <r>
    <x v="0"/>
    <n v="1185732"/>
    <x v="208"/>
    <x v="3"/>
    <x v="37"/>
    <s v="Fargo"/>
    <x v="4"/>
    <n v="0.5"/>
    <n v="1750"/>
    <n v="875"/>
    <n v="437.5"/>
    <n v="0.5"/>
  </r>
  <r>
    <x v="0"/>
    <n v="1185732"/>
    <x v="208"/>
    <x v="3"/>
    <x v="37"/>
    <s v="Fargo"/>
    <x v="5"/>
    <n v="0.55000000000000004"/>
    <n v="3500"/>
    <n v="1925.0000000000002"/>
    <n v="770.00000000000011"/>
    <n v="0.4"/>
  </r>
  <r>
    <x v="0"/>
    <n v="1185732"/>
    <x v="248"/>
    <x v="3"/>
    <x v="37"/>
    <s v="Fargo"/>
    <x v="0"/>
    <n v="0.35000000000000003"/>
    <n v="4750"/>
    <n v="1662.5000000000002"/>
    <n v="498.75000000000006"/>
    <n v="0.3"/>
  </r>
  <r>
    <x v="0"/>
    <n v="1185732"/>
    <x v="248"/>
    <x v="3"/>
    <x v="37"/>
    <s v="Fargo"/>
    <x v="1"/>
    <n v="0.3000000000000001"/>
    <n v="2750"/>
    <n v="825.00000000000023"/>
    <n v="288.75000000000006"/>
    <n v="0.35"/>
  </r>
  <r>
    <x v="0"/>
    <n v="1185732"/>
    <x v="248"/>
    <x v="3"/>
    <x v="37"/>
    <s v="Fargo"/>
    <x v="2"/>
    <n v="0.25000000000000006"/>
    <n v="1750"/>
    <n v="437.50000000000011"/>
    <n v="131.25000000000003"/>
    <n v="0.3"/>
  </r>
  <r>
    <x v="0"/>
    <n v="1185732"/>
    <x v="248"/>
    <x v="3"/>
    <x v="37"/>
    <s v="Fargo"/>
    <x v="3"/>
    <n v="0.25000000000000006"/>
    <n v="1500"/>
    <n v="375.00000000000006"/>
    <n v="112.50000000000001"/>
    <n v="0.3"/>
  </r>
  <r>
    <x v="0"/>
    <n v="1185732"/>
    <x v="248"/>
    <x v="3"/>
    <x v="37"/>
    <s v="Fargo"/>
    <x v="4"/>
    <n v="0.35000000000000003"/>
    <n v="1500"/>
    <n v="525"/>
    <n v="262.5"/>
    <n v="0.5"/>
  </r>
  <r>
    <x v="0"/>
    <n v="1185732"/>
    <x v="248"/>
    <x v="3"/>
    <x v="37"/>
    <s v="Fargo"/>
    <x v="5"/>
    <n v="0.4"/>
    <n v="2250"/>
    <n v="900"/>
    <n v="360"/>
    <n v="0.4"/>
  </r>
  <r>
    <x v="0"/>
    <n v="1185732"/>
    <x v="249"/>
    <x v="3"/>
    <x v="37"/>
    <s v="Fargo"/>
    <x v="0"/>
    <n v="0.44999999999999996"/>
    <n v="4000"/>
    <n v="1799.9999999999998"/>
    <n v="539.99999999999989"/>
    <n v="0.3"/>
  </r>
  <r>
    <x v="0"/>
    <n v="1185732"/>
    <x v="249"/>
    <x v="3"/>
    <x v="37"/>
    <s v="Fargo"/>
    <x v="1"/>
    <n v="0.35000000000000003"/>
    <n v="2500"/>
    <n v="875.00000000000011"/>
    <n v="306.25"/>
    <n v="0.35"/>
  </r>
  <r>
    <x v="0"/>
    <n v="1185732"/>
    <x v="249"/>
    <x v="3"/>
    <x v="37"/>
    <s v="Fargo"/>
    <x v="2"/>
    <n v="0.35000000000000003"/>
    <n v="1500"/>
    <n v="525"/>
    <n v="157.5"/>
    <n v="0.3"/>
  </r>
  <r>
    <x v="0"/>
    <n v="1185732"/>
    <x v="249"/>
    <x v="3"/>
    <x v="37"/>
    <s v="Fargo"/>
    <x v="3"/>
    <n v="0.35000000000000003"/>
    <n v="1250"/>
    <n v="437.50000000000006"/>
    <n v="131.25"/>
    <n v="0.3"/>
  </r>
  <r>
    <x v="0"/>
    <n v="1185732"/>
    <x v="249"/>
    <x v="3"/>
    <x v="37"/>
    <s v="Fargo"/>
    <x v="4"/>
    <n v="0.44999999999999996"/>
    <n v="1250"/>
    <n v="562.5"/>
    <n v="281.25"/>
    <n v="0.5"/>
  </r>
  <r>
    <x v="0"/>
    <n v="1185732"/>
    <x v="249"/>
    <x v="3"/>
    <x v="37"/>
    <s v="Fargo"/>
    <x v="5"/>
    <n v="0.49999999999999983"/>
    <n v="2500"/>
    <n v="1249.9999999999995"/>
    <n v="499.99999999999983"/>
    <n v="0.4"/>
  </r>
  <r>
    <x v="0"/>
    <n v="1185732"/>
    <x v="210"/>
    <x v="3"/>
    <x v="37"/>
    <s v="Fargo"/>
    <x v="0"/>
    <n v="0.44999999999999996"/>
    <n v="4000"/>
    <n v="1799.9999999999998"/>
    <n v="539.99999999999989"/>
    <n v="0.3"/>
  </r>
  <r>
    <x v="0"/>
    <n v="1185732"/>
    <x v="210"/>
    <x v="3"/>
    <x v="37"/>
    <s v="Fargo"/>
    <x v="1"/>
    <n v="0.35000000000000003"/>
    <n v="2750"/>
    <n v="962.50000000000011"/>
    <n v="336.875"/>
    <n v="0.35"/>
  </r>
  <r>
    <x v="0"/>
    <n v="1185732"/>
    <x v="210"/>
    <x v="3"/>
    <x v="37"/>
    <s v="Fargo"/>
    <x v="2"/>
    <n v="0.35000000000000003"/>
    <n v="2200"/>
    <n v="770.00000000000011"/>
    <n v="231.00000000000003"/>
    <n v="0.3"/>
  </r>
  <r>
    <x v="0"/>
    <n v="1185732"/>
    <x v="210"/>
    <x v="3"/>
    <x v="37"/>
    <s v="Fargo"/>
    <x v="3"/>
    <n v="0.35000000000000003"/>
    <n v="2000"/>
    <n v="700.00000000000011"/>
    <n v="210.00000000000003"/>
    <n v="0.3"/>
  </r>
  <r>
    <x v="0"/>
    <n v="1185732"/>
    <x v="210"/>
    <x v="3"/>
    <x v="37"/>
    <s v="Fargo"/>
    <x v="4"/>
    <n v="0.6"/>
    <n v="1750"/>
    <n v="1050"/>
    <n v="525"/>
    <n v="0.5"/>
  </r>
  <r>
    <x v="0"/>
    <n v="1185732"/>
    <x v="210"/>
    <x v="3"/>
    <x v="37"/>
    <s v="Fargo"/>
    <x v="5"/>
    <n v="0.64999999999999991"/>
    <n v="2750"/>
    <n v="1787.4999999999998"/>
    <n v="715"/>
    <n v="0.4"/>
  </r>
  <r>
    <x v="0"/>
    <n v="1185732"/>
    <x v="211"/>
    <x v="3"/>
    <x v="37"/>
    <s v="Fargo"/>
    <x v="0"/>
    <n v="0.6"/>
    <n v="5250"/>
    <n v="3150"/>
    <n v="945"/>
    <n v="0.3"/>
  </r>
  <r>
    <x v="0"/>
    <n v="1185732"/>
    <x v="211"/>
    <x v="3"/>
    <x v="37"/>
    <s v="Fargo"/>
    <x v="1"/>
    <n v="0.5"/>
    <n v="3250"/>
    <n v="1625"/>
    <n v="568.75"/>
    <n v="0.35"/>
  </r>
  <r>
    <x v="0"/>
    <n v="1185732"/>
    <x v="211"/>
    <x v="3"/>
    <x v="37"/>
    <s v="Fargo"/>
    <x v="2"/>
    <n v="0.5"/>
    <n v="2750"/>
    <n v="1375"/>
    <n v="412.5"/>
    <n v="0.3"/>
  </r>
  <r>
    <x v="0"/>
    <n v="1185732"/>
    <x v="211"/>
    <x v="3"/>
    <x v="37"/>
    <s v="Fargo"/>
    <x v="3"/>
    <n v="0.5"/>
    <n v="2250"/>
    <n v="1125"/>
    <n v="337.5"/>
    <n v="0.3"/>
  </r>
  <r>
    <x v="0"/>
    <n v="1185732"/>
    <x v="211"/>
    <x v="3"/>
    <x v="37"/>
    <s v="Fargo"/>
    <x v="4"/>
    <n v="0.6"/>
    <n v="2250"/>
    <n v="1350"/>
    <n v="675"/>
    <n v="0.5"/>
  </r>
  <r>
    <x v="0"/>
    <n v="1185732"/>
    <x v="211"/>
    <x v="3"/>
    <x v="37"/>
    <s v="Fargo"/>
    <x v="5"/>
    <n v="0.64999999999999991"/>
    <n v="3250"/>
    <n v="2112.4999999999995"/>
    <n v="844.99999999999989"/>
    <n v="0.4"/>
  </r>
  <r>
    <x v="0"/>
    <n v="1185732"/>
    <x v="66"/>
    <x v="3"/>
    <x v="38"/>
    <s v="Des Moines"/>
    <x v="0"/>
    <n v="0.30000000000000004"/>
    <n v="4500"/>
    <n v="1350.0000000000002"/>
    <n v="405.00000000000006"/>
    <n v="0.3"/>
  </r>
  <r>
    <x v="0"/>
    <n v="1185732"/>
    <x v="66"/>
    <x v="3"/>
    <x v="38"/>
    <s v="Des Moines"/>
    <x v="1"/>
    <n v="0.30000000000000004"/>
    <n v="2500"/>
    <n v="750.00000000000011"/>
    <n v="262.5"/>
    <n v="0.35"/>
  </r>
  <r>
    <x v="0"/>
    <n v="1185732"/>
    <x v="66"/>
    <x v="3"/>
    <x v="38"/>
    <s v="Des Moines"/>
    <x v="2"/>
    <n v="0.20000000000000007"/>
    <n v="2500"/>
    <n v="500.00000000000017"/>
    <n v="150.00000000000006"/>
    <n v="0.3"/>
  </r>
  <r>
    <x v="0"/>
    <n v="1185732"/>
    <x v="66"/>
    <x v="3"/>
    <x v="38"/>
    <s v="Des Moines"/>
    <x v="3"/>
    <n v="0.25000000000000006"/>
    <n v="1000"/>
    <n v="250.00000000000006"/>
    <n v="75.000000000000014"/>
    <n v="0.3"/>
  </r>
  <r>
    <x v="0"/>
    <n v="1185732"/>
    <x v="66"/>
    <x v="3"/>
    <x v="38"/>
    <s v="Des Moines"/>
    <x v="4"/>
    <n v="0.39999999999999997"/>
    <n v="1500"/>
    <n v="600"/>
    <n v="300"/>
    <n v="0.5"/>
  </r>
  <r>
    <x v="0"/>
    <n v="1185732"/>
    <x v="66"/>
    <x v="3"/>
    <x v="38"/>
    <s v="Des Moines"/>
    <x v="5"/>
    <n v="0.30000000000000004"/>
    <n v="2500"/>
    <n v="750.00000000000011"/>
    <n v="300.00000000000006"/>
    <n v="0.4"/>
  </r>
  <r>
    <x v="0"/>
    <n v="1185732"/>
    <x v="67"/>
    <x v="3"/>
    <x v="38"/>
    <s v="Des Moines"/>
    <x v="0"/>
    <n v="0.30000000000000004"/>
    <n v="5000"/>
    <n v="1500.0000000000002"/>
    <n v="450.00000000000006"/>
    <n v="0.3"/>
  </r>
  <r>
    <x v="0"/>
    <n v="1185732"/>
    <x v="67"/>
    <x v="3"/>
    <x v="38"/>
    <s v="Des Moines"/>
    <x v="1"/>
    <n v="0.30000000000000004"/>
    <n v="1500"/>
    <n v="450.00000000000006"/>
    <n v="157.5"/>
    <n v="0.35"/>
  </r>
  <r>
    <x v="0"/>
    <n v="1185732"/>
    <x v="67"/>
    <x v="3"/>
    <x v="38"/>
    <s v="Des Moines"/>
    <x v="2"/>
    <n v="0.20000000000000007"/>
    <n v="2000"/>
    <n v="400.00000000000011"/>
    <n v="120.00000000000003"/>
    <n v="0.3"/>
  </r>
  <r>
    <x v="0"/>
    <n v="1185732"/>
    <x v="67"/>
    <x v="3"/>
    <x v="38"/>
    <s v="Des Moines"/>
    <x v="3"/>
    <n v="0.25000000000000006"/>
    <n v="750"/>
    <n v="187.50000000000003"/>
    <n v="56.250000000000007"/>
    <n v="0.3"/>
  </r>
  <r>
    <x v="0"/>
    <n v="1185732"/>
    <x v="67"/>
    <x v="3"/>
    <x v="38"/>
    <s v="Des Moines"/>
    <x v="4"/>
    <n v="0.39999999999999997"/>
    <n v="1500"/>
    <n v="600"/>
    <n v="300"/>
    <n v="0.5"/>
  </r>
  <r>
    <x v="0"/>
    <n v="1185732"/>
    <x v="67"/>
    <x v="3"/>
    <x v="38"/>
    <s v="Des Moines"/>
    <x v="5"/>
    <n v="0.14999999999999997"/>
    <n v="2500"/>
    <n v="374.99999999999994"/>
    <n v="149.99999999999997"/>
    <n v="0.4"/>
  </r>
  <r>
    <x v="0"/>
    <n v="1185732"/>
    <x v="68"/>
    <x v="3"/>
    <x v="38"/>
    <s v="Des Moines"/>
    <x v="0"/>
    <n v="0.20000000000000004"/>
    <n v="4700"/>
    <n v="940.00000000000023"/>
    <n v="282.00000000000006"/>
    <n v="0.3"/>
  </r>
  <r>
    <x v="0"/>
    <n v="1185732"/>
    <x v="68"/>
    <x v="3"/>
    <x v="38"/>
    <s v="Des Moines"/>
    <x v="1"/>
    <n v="0.20000000000000004"/>
    <n v="1750"/>
    <n v="350.00000000000006"/>
    <n v="122.50000000000001"/>
    <n v="0.35"/>
  </r>
  <r>
    <x v="0"/>
    <n v="1185732"/>
    <x v="68"/>
    <x v="3"/>
    <x v="38"/>
    <s v="Des Moines"/>
    <x v="2"/>
    <n v="0.10000000000000003"/>
    <n v="2250"/>
    <n v="225.00000000000009"/>
    <n v="67.500000000000028"/>
    <n v="0.3"/>
  </r>
  <r>
    <x v="0"/>
    <n v="1185732"/>
    <x v="68"/>
    <x v="3"/>
    <x v="38"/>
    <s v="Des Moines"/>
    <x v="3"/>
    <n v="0.14999999999999997"/>
    <n v="750"/>
    <n v="112.49999999999997"/>
    <n v="33.749999999999993"/>
    <n v="0.3"/>
  </r>
  <r>
    <x v="0"/>
    <n v="1185732"/>
    <x v="68"/>
    <x v="3"/>
    <x v="38"/>
    <s v="Des Moines"/>
    <x v="4"/>
    <n v="0.30000000000000004"/>
    <n v="1250"/>
    <n v="375.00000000000006"/>
    <n v="187.50000000000003"/>
    <n v="0.5"/>
  </r>
  <r>
    <x v="0"/>
    <n v="1185732"/>
    <x v="68"/>
    <x v="3"/>
    <x v="38"/>
    <s v="Des Moines"/>
    <x v="5"/>
    <n v="0.20000000000000004"/>
    <n v="2250"/>
    <n v="450.00000000000011"/>
    <n v="180.00000000000006"/>
    <n v="0.4"/>
  </r>
  <r>
    <x v="0"/>
    <n v="1185732"/>
    <x v="69"/>
    <x v="3"/>
    <x v="38"/>
    <s v="Des Moines"/>
    <x v="0"/>
    <n v="0.20000000000000004"/>
    <n v="4500"/>
    <n v="900.00000000000023"/>
    <n v="270.00000000000006"/>
    <n v="0.3"/>
  </r>
  <r>
    <x v="0"/>
    <n v="1185732"/>
    <x v="69"/>
    <x v="3"/>
    <x v="38"/>
    <s v="Des Moines"/>
    <x v="1"/>
    <n v="0.20000000000000004"/>
    <n v="1500"/>
    <n v="300.00000000000006"/>
    <n v="105.00000000000001"/>
    <n v="0.35"/>
  </r>
  <r>
    <x v="0"/>
    <n v="1185732"/>
    <x v="69"/>
    <x v="3"/>
    <x v="38"/>
    <s v="Des Moines"/>
    <x v="2"/>
    <n v="0.10000000000000003"/>
    <n v="1500"/>
    <n v="150.00000000000006"/>
    <n v="45.000000000000014"/>
    <n v="0.3"/>
  </r>
  <r>
    <x v="0"/>
    <n v="1185732"/>
    <x v="69"/>
    <x v="3"/>
    <x v="38"/>
    <s v="Des Moines"/>
    <x v="3"/>
    <n v="0.14999999999999997"/>
    <n v="750"/>
    <n v="112.49999999999997"/>
    <n v="33.749999999999993"/>
    <n v="0.3"/>
  </r>
  <r>
    <x v="0"/>
    <n v="1185732"/>
    <x v="69"/>
    <x v="3"/>
    <x v="38"/>
    <s v="Des Moines"/>
    <x v="4"/>
    <n v="0.6"/>
    <n v="1000"/>
    <n v="600"/>
    <n v="300"/>
    <n v="0.5"/>
  </r>
  <r>
    <x v="0"/>
    <n v="1185732"/>
    <x v="69"/>
    <x v="3"/>
    <x v="38"/>
    <s v="Des Moines"/>
    <x v="5"/>
    <n v="0.5"/>
    <n v="2250"/>
    <n v="1125"/>
    <n v="450"/>
    <n v="0.4"/>
  </r>
  <r>
    <x v="0"/>
    <n v="1185732"/>
    <x v="70"/>
    <x v="3"/>
    <x v="38"/>
    <s v="Des Moines"/>
    <x v="0"/>
    <n v="0.6"/>
    <n v="4950"/>
    <n v="2970"/>
    <n v="891"/>
    <n v="0.3"/>
  </r>
  <r>
    <x v="0"/>
    <n v="1185732"/>
    <x v="70"/>
    <x v="3"/>
    <x v="38"/>
    <s v="Des Moines"/>
    <x v="1"/>
    <n v="0.4"/>
    <n v="2000"/>
    <n v="800"/>
    <n v="280"/>
    <n v="0.35"/>
  </r>
  <r>
    <x v="0"/>
    <n v="1185732"/>
    <x v="70"/>
    <x v="3"/>
    <x v="38"/>
    <s v="Des Moines"/>
    <x v="2"/>
    <n v="0.35000000000000003"/>
    <n v="1750"/>
    <n v="612.50000000000011"/>
    <n v="183.75000000000003"/>
    <n v="0.3"/>
  </r>
  <r>
    <x v="0"/>
    <n v="1185732"/>
    <x v="70"/>
    <x v="3"/>
    <x v="38"/>
    <s v="Des Moines"/>
    <x v="3"/>
    <n v="0.35000000000000003"/>
    <n v="1500"/>
    <n v="525"/>
    <n v="157.5"/>
    <n v="0.3"/>
  </r>
  <r>
    <x v="0"/>
    <n v="1185732"/>
    <x v="70"/>
    <x v="3"/>
    <x v="38"/>
    <s v="Des Moines"/>
    <x v="4"/>
    <n v="0.44999999999999996"/>
    <n v="1750"/>
    <n v="787.49999999999989"/>
    <n v="393.74999999999994"/>
    <n v="0.5"/>
  </r>
  <r>
    <x v="0"/>
    <n v="1185732"/>
    <x v="70"/>
    <x v="3"/>
    <x v="38"/>
    <s v="Des Moines"/>
    <x v="5"/>
    <n v="0.49999999999999994"/>
    <n v="3000"/>
    <n v="1499.9999999999998"/>
    <n v="599.99999999999989"/>
    <n v="0.4"/>
  </r>
  <r>
    <x v="0"/>
    <n v="1185732"/>
    <x v="71"/>
    <x v="3"/>
    <x v="38"/>
    <s v="Des Moines"/>
    <x v="0"/>
    <n v="0.35000000000000003"/>
    <n v="5500"/>
    <n v="1925.0000000000002"/>
    <n v="577.5"/>
    <n v="0.3"/>
  </r>
  <r>
    <x v="0"/>
    <n v="1185732"/>
    <x v="71"/>
    <x v="3"/>
    <x v="38"/>
    <s v="Des Moines"/>
    <x v="1"/>
    <n v="0.3000000000000001"/>
    <n v="3000"/>
    <n v="900.00000000000034"/>
    <n v="315.00000000000011"/>
    <n v="0.35"/>
  </r>
  <r>
    <x v="0"/>
    <n v="1185732"/>
    <x v="71"/>
    <x v="3"/>
    <x v="38"/>
    <s v="Des Moines"/>
    <x v="2"/>
    <n v="0.25000000000000006"/>
    <n v="2000"/>
    <n v="500.00000000000011"/>
    <n v="150.00000000000003"/>
    <n v="0.3"/>
  </r>
  <r>
    <x v="0"/>
    <n v="1185732"/>
    <x v="71"/>
    <x v="3"/>
    <x v="38"/>
    <s v="Des Moines"/>
    <x v="3"/>
    <n v="0.25000000000000006"/>
    <n v="1750"/>
    <n v="437.50000000000011"/>
    <n v="131.25000000000003"/>
    <n v="0.3"/>
  </r>
  <r>
    <x v="0"/>
    <n v="1185732"/>
    <x v="71"/>
    <x v="3"/>
    <x v="38"/>
    <s v="Des Moines"/>
    <x v="4"/>
    <n v="0.35000000000000003"/>
    <n v="1750"/>
    <n v="612.50000000000011"/>
    <n v="306.25000000000006"/>
    <n v="0.5"/>
  </r>
  <r>
    <x v="0"/>
    <n v="1185732"/>
    <x v="71"/>
    <x v="3"/>
    <x v="38"/>
    <s v="Des Moines"/>
    <x v="5"/>
    <n v="0.55000000000000004"/>
    <n v="3250"/>
    <n v="1787.5000000000002"/>
    <n v="715.00000000000011"/>
    <n v="0.4"/>
  </r>
  <r>
    <x v="0"/>
    <n v="1185732"/>
    <x v="72"/>
    <x v="3"/>
    <x v="38"/>
    <s v="Des Moines"/>
    <x v="0"/>
    <n v="0.5"/>
    <n v="5500"/>
    <n v="2750"/>
    <n v="825"/>
    <n v="0.3"/>
  </r>
  <r>
    <x v="0"/>
    <n v="1185732"/>
    <x v="72"/>
    <x v="3"/>
    <x v="38"/>
    <s v="Des Moines"/>
    <x v="1"/>
    <n v="0.45000000000000007"/>
    <n v="3000"/>
    <n v="1350.0000000000002"/>
    <n v="472.50000000000006"/>
    <n v="0.35"/>
  </r>
  <r>
    <x v="0"/>
    <n v="1185732"/>
    <x v="72"/>
    <x v="3"/>
    <x v="38"/>
    <s v="Des Moines"/>
    <x v="2"/>
    <n v="0.4"/>
    <n v="2250"/>
    <n v="900"/>
    <n v="270"/>
    <n v="0.3"/>
  </r>
  <r>
    <x v="0"/>
    <n v="1185732"/>
    <x v="72"/>
    <x v="3"/>
    <x v="38"/>
    <s v="Des Moines"/>
    <x v="3"/>
    <n v="0.4"/>
    <n v="1750"/>
    <n v="700"/>
    <n v="210"/>
    <n v="0.3"/>
  </r>
  <r>
    <x v="0"/>
    <n v="1185732"/>
    <x v="72"/>
    <x v="3"/>
    <x v="38"/>
    <s v="Des Moines"/>
    <x v="4"/>
    <n v="0.5"/>
    <n v="2000"/>
    <n v="1000"/>
    <n v="500"/>
    <n v="0.5"/>
  </r>
  <r>
    <x v="0"/>
    <n v="1185732"/>
    <x v="72"/>
    <x v="3"/>
    <x v="38"/>
    <s v="Des Moines"/>
    <x v="5"/>
    <n v="0.55000000000000004"/>
    <n v="3750"/>
    <n v="2062.5"/>
    <n v="825"/>
    <n v="0.4"/>
  </r>
  <r>
    <x v="0"/>
    <n v="1185732"/>
    <x v="73"/>
    <x v="3"/>
    <x v="38"/>
    <s v="Des Moines"/>
    <x v="0"/>
    <n v="0.5"/>
    <n v="5250"/>
    <n v="2625"/>
    <n v="787.5"/>
    <n v="0.3"/>
  </r>
  <r>
    <x v="0"/>
    <n v="1185732"/>
    <x v="73"/>
    <x v="3"/>
    <x v="38"/>
    <s v="Des Moines"/>
    <x v="1"/>
    <n v="0.45000000000000007"/>
    <n v="3000"/>
    <n v="1350.0000000000002"/>
    <n v="472.50000000000006"/>
    <n v="0.35"/>
  </r>
  <r>
    <x v="0"/>
    <n v="1185732"/>
    <x v="73"/>
    <x v="3"/>
    <x v="38"/>
    <s v="Des Moines"/>
    <x v="2"/>
    <n v="0.4"/>
    <n v="2250"/>
    <n v="900"/>
    <n v="270"/>
    <n v="0.3"/>
  </r>
  <r>
    <x v="0"/>
    <n v="1185732"/>
    <x v="73"/>
    <x v="3"/>
    <x v="38"/>
    <s v="Des Moines"/>
    <x v="3"/>
    <n v="0.4"/>
    <n v="2000"/>
    <n v="800"/>
    <n v="240"/>
    <n v="0.3"/>
  </r>
  <r>
    <x v="0"/>
    <n v="1185732"/>
    <x v="73"/>
    <x v="3"/>
    <x v="38"/>
    <s v="Des Moines"/>
    <x v="4"/>
    <n v="0.5"/>
    <n v="1750"/>
    <n v="875"/>
    <n v="437.5"/>
    <n v="0.5"/>
  </r>
  <r>
    <x v="0"/>
    <n v="1185732"/>
    <x v="73"/>
    <x v="3"/>
    <x v="38"/>
    <s v="Des Moines"/>
    <x v="5"/>
    <n v="0.55000000000000004"/>
    <n v="3500"/>
    <n v="1925.0000000000002"/>
    <n v="770.00000000000011"/>
    <n v="0.4"/>
  </r>
  <r>
    <x v="0"/>
    <n v="1185732"/>
    <x v="74"/>
    <x v="3"/>
    <x v="38"/>
    <s v="Des Moines"/>
    <x v="0"/>
    <n v="0.35000000000000003"/>
    <n v="4750"/>
    <n v="1662.5000000000002"/>
    <n v="498.75000000000006"/>
    <n v="0.3"/>
  </r>
  <r>
    <x v="0"/>
    <n v="1185732"/>
    <x v="74"/>
    <x v="3"/>
    <x v="38"/>
    <s v="Des Moines"/>
    <x v="1"/>
    <n v="0.3000000000000001"/>
    <n v="2500"/>
    <n v="750.00000000000023"/>
    <n v="262.50000000000006"/>
    <n v="0.35"/>
  </r>
  <r>
    <x v="0"/>
    <n v="1185732"/>
    <x v="74"/>
    <x v="3"/>
    <x v="38"/>
    <s v="Des Moines"/>
    <x v="2"/>
    <n v="0.25000000000000006"/>
    <n v="1500"/>
    <n v="375.00000000000006"/>
    <n v="112.50000000000001"/>
    <n v="0.3"/>
  </r>
  <r>
    <x v="0"/>
    <n v="1185732"/>
    <x v="74"/>
    <x v="3"/>
    <x v="38"/>
    <s v="Des Moines"/>
    <x v="3"/>
    <n v="0.25000000000000006"/>
    <n v="1250"/>
    <n v="312.50000000000006"/>
    <n v="93.750000000000014"/>
    <n v="0.3"/>
  </r>
  <r>
    <x v="0"/>
    <n v="1185732"/>
    <x v="74"/>
    <x v="3"/>
    <x v="38"/>
    <s v="Des Moines"/>
    <x v="4"/>
    <n v="0.35000000000000003"/>
    <n v="1250"/>
    <n v="437.50000000000006"/>
    <n v="218.75000000000003"/>
    <n v="0.5"/>
  </r>
  <r>
    <x v="0"/>
    <n v="1185732"/>
    <x v="74"/>
    <x v="3"/>
    <x v="38"/>
    <s v="Des Moines"/>
    <x v="5"/>
    <n v="0.4"/>
    <n v="2000"/>
    <n v="800"/>
    <n v="320"/>
    <n v="0.4"/>
  </r>
  <r>
    <x v="0"/>
    <n v="1185732"/>
    <x v="75"/>
    <x v="3"/>
    <x v="38"/>
    <s v="Des Moines"/>
    <x v="0"/>
    <n v="0.44999999999999996"/>
    <n v="3750"/>
    <n v="1687.4999999999998"/>
    <n v="506.24999999999989"/>
    <n v="0.3"/>
  </r>
  <r>
    <x v="0"/>
    <n v="1185732"/>
    <x v="75"/>
    <x v="3"/>
    <x v="38"/>
    <s v="Des Moines"/>
    <x v="1"/>
    <n v="0.35000000000000003"/>
    <n v="2250"/>
    <n v="787.50000000000011"/>
    <n v="275.625"/>
    <n v="0.35"/>
  </r>
  <r>
    <x v="0"/>
    <n v="1185732"/>
    <x v="75"/>
    <x v="3"/>
    <x v="38"/>
    <s v="Des Moines"/>
    <x v="2"/>
    <n v="0.35000000000000003"/>
    <n v="1250"/>
    <n v="437.50000000000006"/>
    <n v="131.25"/>
    <n v="0.3"/>
  </r>
  <r>
    <x v="0"/>
    <n v="1185732"/>
    <x v="75"/>
    <x v="3"/>
    <x v="38"/>
    <s v="Des Moines"/>
    <x v="3"/>
    <n v="0.35000000000000003"/>
    <n v="1250"/>
    <n v="437.50000000000006"/>
    <n v="131.25"/>
    <n v="0.3"/>
  </r>
  <r>
    <x v="0"/>
    <n v="1185732"/>
    <x v="75"/>
    <x v="3"/>
    <x v="38"/>
    <s v="Des Moines"/>
    <x v="4"/>
    <n v="0.44999999999999996"/>
    <n v="1250"/>
    <n v="562.5"/>
    <n v="281.25"/>
    <n v="0.5"/>
  </r>
  <r>
    <x v="0"/>
    <n v="1185732"/>
    <x v="75"/>
    <x v="3"/>
    <x v="38"/>
    <s v="Des Moines"/>
    <x v="5"/>
    <n v="0.49999999999999983"/>
    <n v="2500"/>
    <n v="1249.9999999999995"/>
    <n v="499.99999999999983"/>
    <n v="0.4"/>
  </r>
  <r>
    <x v="0"/>
    <n v="1185732"/>
    <x v="76"/>
    <x v="3"/>
    <x v="38"/>
    <s v="Des Moines"/>
    <x v="0"/>
    <n v="0.44999999999999996"/>
    <n v="4000"/>
    <n v="1799.9999999999998"/>
    <n v="539.99999999999989"/>
    <n v="0.3"/>
  </r>
  <r>
    <x v="0"/>
    <n v="1185732"/>
    <x v="76"/>
    <x v="3"/>
    <x v="38"/>
    <s v="Des Moines"/>
    <x v="1"/>
    <n v="0.35000000000000003"/>
    <n v="3000"/>
    <n v="1050"/>
    <n v="367.5"/>
    <n v="0.35"/>
  </r>
  <r>
    <x v="0"/>
    <n v="1185732"/>
    <x v="76"/>
    <x v="3"/>
    <x v="38"/>
    <s v="Des Moines"/>
    <x v="2"/>
    <n v="0.35000000000000003"/>
    <n v="2450"/>
    <n v="857.50000000000011"/>
    <n v="257.25"/>
    <n v="0.3"/>
  </r>
  <r>
    <x v="0"/>
    <n v="1185732"/>
    <x v="76"/>
    <x v="3"/>
    <x v="38"/>
    <s v="Des Moines"/>
    <x v="3"/>
    <n v="0.35000000000000003"/>
    <n v="2250"/>
    <n v="787.50000000000011"/>
    <n v="236.25000000000003"/>
    <n v="0.3"/>
  </r>
  <r>
    <x v="0"/>
    <n v="1185732"/>
    <x v="76"/>
    <x v="3"/>
    <x v="38"/>
    <s v="Des Moines"/>
    <x v="4"/>
    <n v="0.6"/>
    <n v="2000"/>
    <n v="1200"/>
    <n v="600"/>
    <n v="0.5"/>
  </r>
  <r>
    <x v="0"/>
    <n v="1185732"/>
    <x v="76"/>
    <x v="3"/>
    <x v="38"/>
    <s v="Des Moines"/>
    <x v="5"/>
    <n v="0.64999999999999991"/>
    <n v="3000"/>
    <n v="1949.9999999999998"/>
    <n v="780"/>
    <n v="0.4"/>
  </r>
  <r>
    <x v="0"/>
    <n v="1185732"/>
    <x v="77"/>
    <x v="3"/>
    <x v="38"/>
    <s v="Des Moines"/>
    <x v="0"/>
    <n v="0.6"/>
    <n v="5500"/>
    <n v="3300"/>
    <n v="990"/>
    <n v="0.3"/>
  </r>
  <r>
    <x v="0"/>
    <n v="1185732"/>
    <x v="77"/>
    <x v="3"/>
    <x v="38"/>
    <s v="Des Moines"/>
    <x v="1"/>
    <n v="0.5"/>
    <n v="3500"/>
    <n v="1750"/>
    <n v="612.5"/>
    <n v="0.35"/>
  </r>
  <r>
    <x v="0"/>
    <n v="1185732"/>
    <x v="77"/>
    <x v="3"/>
    <x v="38"/>
    <s v="Des Moines"/>
    <x v="2"/>
    <n v="0.5"/>
    <n v="3000"/>
    <n v="1500"/>
    <n v="450"/>
    <n v="0.3"/>
  </r>
  <r>
    <x v="0"/>
    <n v="1185732"/>
    <x v="77"/>
    <x v="3"/>
    <x v="38"/>
    <s v="Des Moines"/>
    <x v="3"/>
    <n v="0.5"/>
    <n v="2500"/>
    <n v="1250"/>
    <n v="375"/>
    <n v="0.3"/>
  </r>
  <r>
    <x v="0"/>
    <n v="1185732"/>
    <x v="77"/>
    <x v="3"/>
    <x v="38"/>
    <s v="Des Moines"/>
    <x v="4"/>
    <n v="0.6"/>
    <n v="2500"/>
    <n v="1500"/>
    <n v="750"/>
    <n v="0.5"/>
  </r>
  <r>
    <x v="0"/>
    <n v="1185732"/>
    <x v="77"/>
    <x v="3"/>
    <x v="38"/>
    <s v="Des Moines"/>
    <x v="5"/>
    <n v="0.64999999999999991"/>
    <n v="3500"/>
    <n v="2274.9999999999995"/>
    <n v="909.99999999999989"/>
    <n v="0.4"/>
  </r>
  <r>
    <x v="0"/>
    <n v="1185732"/>
    <x v="136"/>
    <x v="3"/>
    <x v="39"/>
    <s v="Milwaukee"/>
    <x v="0"/>
    <n v="0.35000000000000003"/>
    <n v="5000"/>
    <n v="1750.0000000000002"/>
    <n v="700.00000000000011"/>
    <n v="0.4"/>
  </r>
  <r>
    <x v="0"/>
    <n v="1185732"/>
    <x v="136"/>
    <x v="3"/>
    <x v="39"/>
    <s v="Milwaukee"/>
    <x v="1"/>
    <n v="0.35000000000000003"/>
    <n v="3000"/>
    <n v="1050"/>
    <n v="420"/>
    <n v="0.4"/>
  </r>
  <r>
    <x v="0"/>
    <n v="1185732"/>
    <x v="136"/>
    <x v="3"/>
    <x v="39"/>
    <s v="Milwaukee"/>
    <x v="2"/>
    <n v="0.25000000000000006"/>
    <n v="3000"/>
    <n v="750.00000000000011"/>
    <n v="262.5"/>
    <n v="0.35"/>
  </r>
  <r>
    <x v="0"/>
    <n v="1185732"/>
    <x v="136"/>
    <x v="3"/>
    <x v="39"/>
    <s v="Milwaukee"/>
    <x v="3"/>
    <n v="0.30000000000000004"/>
    <n v="1500"/>
    <n v="450.00000000000006"/>
    <n v="157.5"/>
    <n v="0.35"/>
  </r>
  <r>
    <x v="0"/>
    <n v="1185732"/>
    <x v="136"/>
    <x v="3"/>
    <x v="39"/>
    <s v="Milwaukee"/>
    <x v="4"/>
    <n v="0.44999999999999996"/>
    <n v="2000"/>
    <n v="899.99999999999989"/>
    <n v="269.99999999999994"/>
    <n v="0.3"/>
  </r>
  <r>
    <x v="0"/>
    <n v="1185732"/>
    <x v="136"/>
    <x v="3"/>
    <x v="39"/>
    <s v="Milwaukee"/>
    <x v="5"/>
    <n v="0.35000000000000003"/>
    <n v="3000"/>
    <n v="1050"/>
    <n v="420"/>
    <n v="0.4"/>
  </r>
  <r>
    <x v="0"/>
    <n v="1185732"/>
    <x v="79"/>
    <x v="3"/>
    <x v="39"/>
    <s v="Milwaukee"/>
    <x v="0"/>
    <n v="0.35000000000000003"/>
    <n v="5500"/>
    <n v="1925.0000000000002"/>
    <n v="770.00000000000011"/>
    <n v="0.4"/>
  </r>
  <r>
    <x v="0"/>
    <n v="1185732"/>
    <x v="79"/>
    <x v="3"/>
    <x v="39"/>
    <s v="Milwaukee"/>
    <x v="1"/>
    <n v="0.35000000000000003"/>
    <n v="2000"/>
    <n v="700.00000000000011"/>
    <n v="280.00000000000006"/>
    <n v="0.4"/>
  </r>
  <r>
    <x v="0"/>
    <n v="1185732"/>
    <x v="79"/>
    <x v="3"/>
    <x v="39"/>
    <s v="Milwaukee"/>
    <x v="2"/>
    <n v="0.25000000000000006"/>
    <n v="2500"/>
    <n v="625.00000000000011"/>
    <n v="218.75000000000003"/>
    <n v="0.35"/>
  </r>
  <r>
    <x v="0"/>
    <n v="1185732"/>
    <x v="79"/>
    <x v="3"/>
    <x v="39"/>
    <s v="Milwaukee"/>
    <x v="3"/>
    <n v="0.30000000000000004"/>
    <n v="1250"/>
    <n v="375.00000000000006"/>
    <n v="131.25"/>
    <n v="0.35"/>
  </r>
  <r>
    <x v="0"/>
    <n v="1185732"/>
    <x v="79"/>
    <x v="3"/>
    <x v="39"/>
    <s v="Milwaukee"/>
    <x v="4"/>
    <n v="0.44999999999999996"/>
    <n v="2000"/>
    <n v="899.99999999999989"/>
    <n v="269.99999999999994"/>
    <n v="0.3"/>
  </r>
  <r>
    <x v="0"/>
    <n v="1185732"/>
    <x v="79"/>
    <x v="3"/>
    <x v="39"/>
    <s v="Milwaukee"/>
    <x v="5"/>
    <n v="0.19999999999999996"/>
    <n v="3000"/>
    <n v="599.99999999999989"/>
    <n v="239.99999999999997"/>
    <n v="0.4"/>
  </r>
  <r>
    <x v="0"/>
    <n v="1185732"/>
    <x v="137"/>
    <x v="3"/>
    <x v="39"/>
    <s v="Milwaukee"/>
    <x v="0"/>
    <n v="0.25000000000000006"/>
    <n v="5200"/>
    <n v="1300.0000000000002"/>
    <n v="520.00000000000011"/>
    <n v="0.4"/>
  </r>
  <r>
    <x v="0"/>
    <n v="1185732"/>
    <x v="137"/>
    <x v="3"/>
    <x v="39"/>
    <s v="Milwaukee"/>
    <x v="1"/>
    <n v="0.25000000000000006"/>
    <n v="2250"/>
    <n v="562.50000000000011"/>
    <n v="225.00000000000006"/>
    <n v="0.4"/>
  </r>
  <r>
    <x v="0"/>
    <n v="1185732"/>
    <x v="137"/>
    <x v="3"/>
    <x v="39"/>
    <s v="Milwaukee"/>
    <x v="2"/>
    <n v="0.15000000000000002"/>
    <n v="2750"/>
    <n v="412.50000000000006"/>
    <n v="144.375"/>
    <n v="0.35"/>
  </r>
  <r>
    <x v="0"/>
    <n v="1185732"/>
    <x v="137"/>
    <x v="3"/>
    <x v="39"/>
    <s v="Milwaukee"/>
    <x v="3"/>
    <n v="0.19999999999999996"/>
    <n v="1250"/>
    <n v="249.99999999999994"/>
    <n v="87.499999999999972"/>
    <n v="0.35"/>
  </r>
  <r>
    <x v="0"/>
    <n v="1185732"/>
    <x v="137"/>
    <x v="3"/>
    <x v="39"/>
    <s v="Milwaukee"/>
    <x v="4"/>
    <n v="0.35000000000000003"/>
    <n v="1750"/>
    <n v="612.50000000000011"/>
    <n v="183.75000000000003"/>
    <n v="0.3"/>
  </r>
  <r>
    <x v="0"/>
    <n v="1185732"/>
    <x v="137"/>
    <x v="3"/>
    <x v="39"/>
    <s v="Milwaukee"/>
    <x v="5"/>
    <n v="0.25000000000000006"/>
    <n v="2750"/>
    <n v="687.50000000000011"/>
    <n v="275.00000000000006"/>
    <n v="0.4"/>
  </r>
  <r>
    <x v="0"/>
    <n v="1185732"/>
    <x v="138"/>
    <x v="3"/>
    <x v="39"/>
    <s v="Milwaukee"/>
    <x v="0"/>
    <n v="0.25000000000000006"/>
    <n v="5000"/>
    <n v="1250.0000000000002"/>
    <n v="500.00000000000011"/>
    <n v="0.4"/>
  </r>
  <r>
    <x v="0"/>
    <n v="1185732"/>
    <x v="138"/>
    <x v="3"/>
    <x v="39"/>
    <s v="Milwaukee"/>
    <x v="1"/>
    <n v="0.25000000000000006"/>
    <n v="2000"/>
    <n v="500.00000000000011"/>
    <n v="200.00000000000006"/>
    <n v="0.4"/>
  </r>
  <r>
    <x v="0"/>
    <n v="1185732"/>
    <x v="138"/>
    <x v="3"/>
    <x v="39"/>
    <s v="Milwaukee"/>
    <x v="2"/>
    <n v="0.15000000000000002"/>
    <n v="2000"/>
    <n v="300.00000000000006"/>
    <n v="105.00000000000001"/>
    <n v="0.35"/>
  </r>
  <r>
    <x v="0"/>
    <n v="1185732"/>
    <x v="138"/>
    <x v="3"/>
    <x v="39"/>
    <s v="Milwaukee"/>
    <x v="3"/>
    <n v="0.19999999999999996"/>
    <n v="1250"/>
    <n v="249.99999999999994"/>
    <n v="87.499999999999972"/>
    <n v="0.35"/>
  </r>
  <r>
    <x v="0"/>
    <n v="1185732"/>
    <x v="138"/>
    <x v="3"/>
    <x v="39"/>
    <s v="Milwaukee"/>
    <x v="4"/>
    <n v="0.65"/>
    <n v="1500"/>
    <n v="975"/>
    <n v="292.5"/>
    <n v="0.3"/>
  </r>
  <r>
    <x v="0"/>
    <n v="1185732"/>
    <x v="138"/>
    <x v="3"/>
    <x v="39"/>
    <s v="Milwaukee"/>
    <x v="5"/>
    <n v="0.5"/>
    <n v="2750"/>
    <n v="1375"/>
    <n v="550"/>
    <n v="0.4"/>
  </r>
  <r>
    <x v="0"/>
    <n v="1185732"/>
    <x v="139"/>
    <x v="3"/>
    <x v="39"/>
    <s v="Milwaukee"/>
    <x v="0"/>
    <n v="0.6"/>
    <n v="5450"/>
    <n v="3270"/>
    <n v="1308"/>
    <n v="0.4"/>
  </r>
  <r>
    <x v="0"/>
    <n v="1185732"/>
    <x v="139"/>
    <x v="3"/>
    <x v="39"/>
    <s v="Milwaukee"/>
    <x v="1"/>
    <n v="0.4"/>
    <n v="2500"/>
    <n v="1000"/>
    <n v="400"/>
    <n v="0.4"/>
  </r>
  <r>
    <x v="0"/>
    <n v="1185732"/>
    <x v="139"/>
    <x v="3"/>
    <x v="39"/>
    <s v="Milwaukee"/>
    <x v="2"/>
    <n v="0.35000000000000003"/>
    <n v="2250"/>
    <n v="787.50000000000011"/>
    <n v="275.625"/>
    <n v="0.35"/>
  </r>
  <r>
    <x v="0"/>
    <n v="1185732"/>
    <x v="139"/>
    <x v="3"/>
    <x v="39"/>
    <s v="Milwaukee"/>
    <x v="3"/>
    <n v="0.35000000000000003"/>
    <n v="1750"/>
    <n v="612.50000000000011"/>
    <n v="214.37500000000003"/>
    <n v="0.35"/>
  </r>
  <r>
    <x v="0"/>
    <n v="1185732"/>
    <x v="139"/>
    <x v="3"/>
    <x v="39"/>
    <s v="Milwaukee"/>
    <x v="4"/>
    <n v="0.44999999999999996"/>
    <n v="2000"/>
    <n v="899.99999999999989"/>
    <n v="269.99999999999994"/>
    <n v="0.3"/>
  </r>
  <r>
    <x v="0"/>
    <n v="1185732"/>
    <x v="139"/>
    <x v="3"/>
    <x v="39"/>
    <s v="Milwaukee"/>
    <x v="5"/>
    <n v="0.54999999999999993"/>
    <n v="3250"/>
    <n v="1787.4999999999998"/>
    <n v="715"/>
    <n v="0.4"/>
  </r>
  <r>
    <x v="0"/>
    <n v="1185732"/>
    <x v="83"/>
    <x v="3"/>
    <x v="39"/>
    <s v="Milwaukee"/>
    <x v="0"/>
    <n v="0.4"/>
    <n v="5750"/>
    <n v="2300"/>
    <n v="920"/>
    <n v="0.4"/>
  </r>
  <r>
    <x v="0"/>
    <n v="1185732"/>
    <x v="83"/>
    <x v="3"/>
    <x v="39"/>
    <s v="Milwaukee"/>
    <x v="1"/>
    <n v="0.35000000000000009"/>
    <n v="3250"/>
    <n v="1137.5000000000002"/>
    <n v="455.00000000000011"/>
    <n v="0.4"/>
  </r>
  <r>
    <x v="0"/>
    <n v="1185732"/>
    <x v="83"/>
    <x v="3"/>
    <x v="39"/>
    <s v="Milwaukee"/>
    <x v="2"/>
    <n v="0.30000000000000004"/>
    <n v="2000"/>
    <n v="600.00000000000011"/>
    <n v="210.00000000000003"/>
    <n v="0.35"/>
  </r>
  <r>
    <x v="0"/>
    <n v="1185732"/>
    <x v="83"/>
    <x v="3"/>
    <x v="39"/>
    <s v="Milwaukee"/>
    <x v="3"/>
    <n v="0.30000000000000004"/>
    <n v="1750"/>
    <n v="525.00000000000011"/>
    <n v="183.75000000000003"/>
    <n v="0.35"/>
  </r>
  <r>
    <x v="0"/>
    <n v="1185732"/>
    <x v="83"/>
    <x v="3"/>
    <x v="39"/>
    <s v="Milwaukee"/>
    <x v="4"/>
    <n v="0.4"/>
    <n v="1750"/>
    <n v="700"/>
    <n v="210"/>
    <n v="0.3"/>
  </r>
  <r>
    <x v="0"/>
    <n v="1185732"/>
    <x v="83"/>
    <x v="3"/>
    <x v="39"/>
    <s v="Milwaukee"/>
    <x v="5"/>
    <n v="0.60000000000000009"/>
    <n v="3250"/>
    <n v="1950.0000000000002"/>
    <n v="780.00000000000011"/>
    <n v="0.4"/>
  </r>
  <r>
    <x v="0"/>
    <n v="1185732"/>
    <x v="140"/>
    <x v="3"/>
    <x v="39"/>
    <s v="Milwaukee"/>
    <x v="0"/>
    <n v="0.55000000000000004"/>
    <n v="5500"/>
    <n v="3025.0000000000005"/>
    <n v="1210.0000000000002"/>
    <n v="0.4"/>
  </r>
  <r>
    <x v="0"/>
    <n v="1185732"/>
    <x v="140"/>
    <x v="3"/>
    <x v="39"/>
    <s v="Milwaukee"/>
    <x v="1"/>
    <n v="0.50000000000000011"/>
    <n v="3000"/>
    <n v="1500.0000000000002"/>
    <n v="600.00000000000011"/>
    <n v="0.4"/>
  </r>
  <r>
    <x v="0"/>
    <n v="1185732"/>
    <x v="140"/>
    <x v="3"/>
    <x v="39"/>
    <s v="Milwaukee"/>
    <x v="2"/>
    <n v="0.45"/>
    <n v="2250"/>
    <n v="1012.5"/>
    <n v="354.375"/>
    <n v="0.35"/>
  </r>
  <r>
    <x v="0"/>
    <n v="1185732"/>
    <x v="140"/>
    <x v="3"/>
    <x v="39"/>
    <s v="Milwaukee"/>
    <x v="3"/>
    <n v="0.45"/>
    <n v="1750"/>
    <n v="787.5"/>
    <n v="275.625"/>
    <n v="0.35"/>
  </r>
  <r>
    <x v="0"/>
    <n v="1185732"/>
    <x v="140"/>
    <x v="3"/>
    <x v="39"/>
    <s v="Milwaukee"/>
    <x v="4"/>
    <n v="0.55000000000000004"/>
    <n v="2000"/>
    <n v="1100"/>
    <n v="330"/>
    <n v="0.3"/>
  </r>
  <r>
    <x v="0"/>
    <n v="1185732"/>
    <x v="140"/>
    <x v="3"/>
    <x v="39"/>
    <s v="Milwaukee"/>
    <x v="5"/>
    <n v="0.60000000000000009"/>
    <n v="3750"/>
    <n v="2250.0000000000005"/>
    <n v="900.00000000000023"/>
    <n v="0.4"/>
  </r>
  <r>
    <x v="0"/>
    <n v="1185732"/>
    <x v="141"/>
    <x v="3"/>
    <x v="39"/>
    <s v="Milwaukee"/>
    <x v="0"/>
    <n v="0.5"/>
    <n v="5250"/>
    <n v="2625"/>
    <n v="1050"/>
    <n v="0.4"/>
  </r>
  <r>
    <x v="0"/>
    <n v="1185732"/>
    <x v="141"/>
    <x v="3"/>
    <x v="39"/>
    <s v="Milwaukee"/>
    <x v="1"/>
    <n v="0.45000000000000007"/>
    <n v="3000"/>
    <n v="1350.0000000000002"/>
    <n v="540.00000000000011"/>
    <n v="0.4"/>
  </r>
  <r>
    <x v="0"/>
    <n v="1185732"/>
    <x v="141"/>
    <x v="3"/>
    <x v="39"/>
    <s v="Milwaukee"/>
    <x v="2"/>
    <n v="0.4"/>
    <n v="2250"/>
    <n v="900"/>
    <n v="315"/>
    <n v="0.35"/>
  </r>
  <r>
    <x v="0"/>
    <n v="1185732"/>
    <x v="141"/>
    <x v="3"/>
    <x v="39"/>
    <s v="Milwaukee"/>
    <x v="3"/>
    <n v="0.4"/>
    <n v="2000"/>
    <n v="800"/>
    <n v="280"/>
    <n v="0.35"/>
  </r>
  <r>
    <x v="0"/>
    <n v="1185732"/>
    <x v="141"/>
    <x v="3"/>
    <x v="39"/>
    <s v="Milwaukee"/>
    <x v="4"/>
    <n v="0.5"/>
    <n v="1750"/>
    <n v="875"/>
    <n v="262.5"/>
    <n v="0.3"/>
  </r>
  <r>
    <x v="0"/>
    <n v="1185732"/>
    <x v="141"/>
    <x v="3"/>
    <x v="39"/>
    <s v="Milwaukee"/>
    <x v="5"/>
    <n v="0.55000000000000004"/>
    <n v="3500"/>
    <n v="1925.0000000000002"/>
    <n v="770.00000000000011"/>
    <n v="0.4"/>
  </r>
  <r>
    <x v="0"/>
    <n v="1185732"/>
    <x v="142"/>
    <x v="3"/>
    <x v="39"/>
    <s v="Milwaukee"/>
    <x v="0"/>
    <n v="0.35000000000000003"/>
    <n v="4750"/>
    <n v="1662.5000000000002"/>
    <n v="665.00000000000011"/>
    <n v="0.4"/>
  </r>
  <r>
    <x v="0"/>
    <n v="1185732"/>
    <x v="142"/>
    <x v="3"/>
    <x v="39"/>
    <s v="Milwaukee"/>
    <x v="1"/>
    <n v="0.3000000000000001"/>
    <n v="2750"/>
    <n v="825.00000000000023"/>
    <n v="330.00000000000011"/>
    <n v="0.4"/>
  </r>
  <r>
    <x v="0"/>
    <n v="1185732"/>
    <x v="142"/>
    <x v="3"/>
    <x v="39"/>
    <s v="Milwaukee"/>
    <x v="2"/>
    <n v="0.25000000000000006"/>
    <n v="1750"/>
    <n v="437.50000000000011"/>
    <n v="153.12500000000003"/>
    <n v="0.35"/>
  </r>
  <r>
    <x v="0"/>
    <n v="1185732"/>
    <x v="142"/>
    <x v="3"/>
    <x v="39"/>
    <s v="Milwaukee"/>
    <x v="3"/>
    <n v="0.25000000000000006"/>
    <n v="1500"/>
    <n v="375.00000000000006"/>
    <n v="131.25"/>
    <n v="0.35"/>
  </r>
  <r>
    <x v="0"/>
    <n v="1185732"/>
    <x v="142"/>
    <x v="3"/>
    <x v="39"/>
    <s v="Milwaukee"/>
    <x v="4"/>
    <n v="0.35000000000000003"/>
    <n v="1500"/>
    <n v="525"/>
    <n v="157.5"/>
    <n v="0.3"/>
  </r>
  <r>
    <x v="0"/>
    <n v="1185732"/>
    <x v="142"/>
    <x v="3"/>
    <x v="39"/>
    <s v="Milwaukee"/>
    <x v="5"/>
    <n v="0.4"/>
    <n v="2250"/>
    <n v="900"/>
    <n v="360"/>
    <n v="0.4"/>
  </r>
  <r>
    <x v="0"/>
    <n v="1185732"/>
    <x v="87"/>
    <x v="3"/>
    <x v="39"/>
    <s v="Milwaukee"/>
    <x v="0"/>
    <n v="0.44999999999999996"/>
    <n v="4000"/>
    <n v="1799.9999999999998"/>
    <n v="720"/>
    <n v="0.4"/>
  </r>
  <r>
    <x v="0"/>
    <n v="1185732"/>
    <x v="87"/>
    <x v="3"/>
    <x v="39"/>
    <s v="Milwaukee"/>
    <x v="1"/>
    <n v="0.35000000000000003"/>
    <n v="2500"/>
    <n v="875.00000000000011"/>
    <n v="350.00000000000006"/>
    <n v="0.4"/>
  </r>
  <r>
    <x v="0"/>
    <n v="1185732"/>
    <x v="87"/>
    <x v="3"/>
    <x v="39"/>
    <s v="Milwaukee"/>
    <x v="2"/>
    <n v="0.35000000000000003"/>
    <n v="1500"/>
    <n v="525"/>
    <n v="183.75"/>
    <n v="0.35"/>
  </r>
  <r>
    <x v="0"/>
    <n v="1185732"/>
    <x v="87"/>
    <x v="3"/>
    <x v="39"/>
    <s v="Milwaukee"/>
    <x v="3"/>
    <n v="0.35000000000000003"/>
    <n v="1500"/>
    <n v="525"/>
    <n v="183.75"/>
    <n v="0.35"/>
  </r>
  <r>
    <x v="0"/>
    <n v="1185732"/>
    <x v="87"/>
    <x v="3"/>
    <x v="39"/>
    <s v="Milwaukee"/>
    <x v="4"/>
    <n v="0.44999999999999996"/>
    <n v="1500"/>
    <n v="674.99999999999989"/>
    <n v="202.49999999999997"/>
    <n v="0.3"/>
  </r>
  <r>
    <x v="0"/>
    <n v="1185732"/>
    <x v="87"/>
    <x v="3"/>
    <x v="39"/>
    <s v="Milwaukee"/>
    <x v="5"/>
    <n v="0.49999999999999983"/>
    <n v="2750"/>
    <n v="1374.9999999999995"/>
    <n v="549.99999999999989"/>
    <n v="0.4"/>
  </r>
  <r>
    <x v="0"/>
    <n v="1185732"/>
    <x v="143"/>
    <x v="3"/>
    <x v="39"/>
    <s v="Milwaukee"/>
    <x v="0"/>
    <n v="0.44999999999999996"/>
    <n v="4250"/>
    <n v="1912.4999999999998"/>
    <n v="765"/>
    <n v="0.4"/>
  </r>
  <r>
    <x v="0"/>
    <n v="1185732"/>
    <x v="143"/>
    <x v="3"/>
    <x v="39"/>
    <s v="Milwaukee"/>
    <x v="1"/>
    <n v="0.35000000000000003"/>
    <n v="3250"/>
    <n v="1137.5"/>
    <n v="455"/>
    <n v="0.4"/>
  </r>
  <r>
    <x v="0"/>
    <n v="1185732"/>
    <x v="143"/>
    <x v="3"/>
    <x v="39"/>
    <s v="Milwaukee"/>
    <x v="2"/>
    <n v="0.35000000000000003"/>
    <n v="2700"/>
    <n v="945.00000000000011"/>
    <n v="330.75"/>
    <n v="0.35"/>
  </r>
  <r>
    <x v="0"/>
    <n v="1185732"/>
    <x v="143"/>
    <x v="3"/>
    <x v="39"/>
    <s v="Milwaukee"/>
    <x v="3"/>
    <n v="0.35000000000000003"/>
    <n v="2750"/>
    <n v="962.50000000000011"/>
    <n v="336.875"/>
    <n v="0.35"/>
  </r>
  <r>
    <x v="0"/>
    <n v="1185732"/>
    <x v="143"/>
    <x v="3"/>
    <x v="39"/>
    <s v="Milwaukee"/>
    <x v="4"/>
    <n v="0.6"/>
    <n v="2500"/>
    <n v="1500"/>
    <n v="450"/>
    <n v="0.3"/>
  </r>
  <r>
    <x v="0"/>
    <n v="1185732"/>
    <x v="143"/>
    <x v="3"/>
    <x v="39"/>
    <s v="Milwaukee"/>
    <x v="5"/>
    <n v="0.64999999999999991"/>
    <n v="3500"/>
    <n v="2274.9999999999995"/>
    <n v="909.99999999999989"/>
    <n v="0.4"/>
  </r>
  <r>
    <x v="0"/>
    <n v="1185732"/>
    <x v="144"/>
    <x v="3"/>
    <x v="39"/>
    <s v="Milwaukee"/>
    <x v="0"/>
    <n v="0.6"/>
    <n v="6000"/>
    <n v="3600"/>
    <n v="1440"/>
    <n v="0.4"/>
  </r>
  <r>
    <x v="0"/>
    <n v="1185732"/>
    <x v="144"/>
    <x v="3"/>
    <x v="39"/>
    <s v="Milwaukee"/>
    <x v="1"/>
    <n v="0.5"/>
    <n v="4000"/>
    <n v="2000"/>
    <n v="800"/>
    <n v="0.4"/>
  </r>
  <r>
    <x v="0"/>
    <n v="1185732"/>
    <x v="144"/>
    <x v="3"/>
    <x v="39"/>
    <s v="Milwaukee"/>
    <x v="2"/>
    <n v="0.5"/>
    <n v="3500"/>
    <n v="1750"/>
    <n v="612.5"/>
    <n v="0.35"/>
  </r>
  <r>
    <x v="0"/>
    <n v="1185732"/>
    <x v="144"/>
    <x v="3"/>
    <x v="39"/>
    <s v="Milwaukee"/>
    <x v="3"/>
    <n v="0.5"/>
    <n v="3000"/>
    <n v="1500"/>
    <n v="525"/>
    <n v="0.35"/>
  </r>
  <r>
    <x v="0"/>
    <n v="1185732"/>
    <x v="144"/>
    <x v="3"/>
    <x v="39"/>
    <s v="Milwaukee"/>
    <x v="4"/>
    <n v="0.6"/>
    <n v="3000"/>
    <n v="1800"/>
    <n v="540"/>
    <n v="0.3"/>
  </r>
  <r>
    <x v="0"/>
    <n v="1185732"/>
    <x v="144"/>
    <x v="3"/>
    <x v="39"/>
    <s v="Milwaukee"/>
    <x v="5"/>
    <n v="0.64999999999999991"/>
    <n v="4000"/>
    <n v="2599.9999999999995"/>
    <n v="1039.9999999999998"/>
    <n v="0.4"/>
  </r>
  <r>
    <x v="0"/>
    <n v="1185732"/>
    <x v="102"/>
    <x v="3"/>
    <x v="40"/>
    <s v="Indianapolis"/>
    <x v="0"/>
    <n v="0.35000000000000003"/>
    <n v="5000"/>
    <n v="1750.0000000000002"/>
    <n v="700.00000000000011"/>
    <n v="0.4"/>
  </r>
  <r>
    <x v="0"/>
    <n v="1185732"/>
    <x v="102"/>
    <x v="3"/>
    <x v="40"/>
    <s v="Indianapolis"/>
    <x v="1"/>
    <n v="0.35000000000000003"/>
    <n v="3000"/>
    <n v="1050"/>
    <n v="420"/>
    <n v="0.4"/>
  </r>
  <r>
    <x v="0"/>
    <n v="1185732"/>
    <x v="102"/>
    <x v="3"/>
    <x v="40"/>
    <s v="Indianapolis"/>
    <x v="2"/>
    <n v="0.25000000000000006"/>
    <n v="3000"/>
    <n v="750.00000000000011"/>
    <n v="300.00000000000006"/>
    <n v="0.4"/>
  </r>
  <r>
    <x v="0"/>
    <n v="1185732"/>
    <x v="102"/>
    <x v="3"/>
    <x v="40"/>
    <s v="Indianapolis"/>
    <x v="3"/>
    <n v="0.30000000000000004"/>
    <n v="1500"/>
    <n v="450.00000000000006"/>
    <n v="180.00000000000003"/>
    <n v="0.4"/>
  </r>
  <r>
    <x v="0"/>
    <n v="1185732"/>
    <x v="102"/>
    <x v="3"/>
    <x v="40"/>
    <s v="Indianapolis"/>
    <x v="4"/>
    <n v="0.44999999999999996"/>
    <n v="2000"/>
    <n v="899.99999999999989"/>
    <n v="360"/>
    <n v="0.4"/>
  </r>
  <r>
    <x v="0"/>
    <n v="1185732"/>
    <x v="102"/>
    <x v="3"/>
    <x v="40"/>
    <s v="Indianapolis"/>
    <x v="5"/>
    <n v="0.35000000000000003"/>
    <n v="3000"/>
    <n v="1050"/>
    <n v="420"/>
    <n v="0.4"/>
  </r>
  <r>
    <x v="0"/>
    <n v="1185732"/>
    <x v="103"/>
    <x v="3"/>
    <x v="40"/>
    <s v="Indianapolis"/>
    <x v="0"/>
    <n v="0.35000000000000003"/>
    <n v="5500"/>
    <n v="1925.0000000000002"/>
    <n v="770.00000000000011"/>
    <n v="0.4"/>
  </r>
  <r>
    <x v="0"/>
    <n v="1185732"/>
    <x v="103"/>
    <x v="3"/>
    <x v="40"/>
    <s v="Indianapolis"/>
    <x v="1"/>
    <n v="0.4"/>
    <n v="2000"/>
    <n v="800"/>
    <n v="320"/>
    <n v="0.4"/>
  </r>
  <r>
    <x v="0"/>
    <n v="1185732"/>
    <x v="103"/>
    <x v="3"/>
    <x v="40"/>
    <s v="Indianapolis"/>
    <x v="2"/>
    <n v="0.30000000000000004"/>
    <n v="3000"/>
    <n v="900.00000000000011"/>
    <n v="360.00000000000006"/>
    <n v="0.4"/>
  </r>
  <r>
    <x v="0"/>
    <n v="1185732"/>
    <x v="103"/>
    <x v="3"/>
    <x v="40"/>
    <s v="Indianapolis"/>
    <x v="3"/>
    <n v="0.35000000000000003"/>
    <n v="1750"/>
    <n v="612.50000000000011"/>
    <n v="245.00000000000006"/>
    <n v="0.4"/>
  </r>
  <r>
    <x v="0"/>
    <n v="1185732"/>
    <x v="103"/>
    <x v="3"/>
    <x v="40"/>
    <s v="Indianapolis"/>
    <x v="4"/>
    <n v="0.49999999999999994"/>
    <n v="2500"/>
    <n v="1249.9999999999998"/>
    <n v="499.99999999999994"/>
    <n v="0.4"/>
  </r>
  <r>
    <x v="0"/>
    <n v="1185732"/>
    <x v="103"/>
    <x v="3"/>
    <x v="40"/>
    <s v="Indianapolis"/>
    <x v="5"/>
    <n v="0.24999999999999994"/>
    <n v="3500"/>
    <n v="874.99999999999977"/>
    <n v="349.99999999999994"/>
    <n v="0.4"/>
  </r>
  <r>
    <x v="0"/>
    <n v="1185732"/>
    <x v="104"/>
    <x v="3"/>
    <x v="40"/>
    <s v="Indianapolis"/>
    <x v="0"/>
    <n v="0.30000000000000004"/>
    <n v="5700"/>
    <n v="1710.0000000000002"/>
    <n v="684.00000000000011"/>
    <n v="0.4"/>
  </r>
  <r>
    <x v="0"/>
    <n v="1185732"/>
    <x v="104"/>
    <x v="3"/>
    <x v="40"/>
    <s v="Indianapolis"/>
    <x v="1"/>
    <n v="0.30000000000000004"/>
    <n v="2750"/>
    <n v="825.00000000000011"/>
    <n v="330.00000000000006"/>
    <n v="0.4"/>
  </r>
  <r>
    <x v="0"/>
    <n v="1185732"/>
    <x v="104"/>
    <x v="3"/>
    <x v="40"/>
    <s v="Indianapolis"/>
    <x v="2"/>
    <n v="0.2"/>
    <n v="3250"/>
    <n v="650"/>
    <n v="260"/>
    <n v="0.4"/>
  </r>
  <r>
    <x v="0"/>
    <n v="1185732"/>
    <x v="104"/>
    <x v="3"/>
    <x v="40"/>
    <s v="Indianapolis"/>
    <x v="3"/>
    <n v="0.24999999999999994"/>
    <n v="1750"/>
    <n v="437.49999999999989"/>
    <n v="174.99999999999997"/>
    <n v="0.4"/>
  </r>
  <r>
    <x v="0"/>
    <n v="1185732"/>
    <x v="104"/>
    <x v="3"/>
    <x v="40"/>
    <s v="Indianapolis"/>
    <x v="4"/>
    <n v="0.4"/>
    <n v="2250"/>
    <n v="900"/>
    <n v="360"/>
    <n v="0.4"/>
  </r>
  <r>
    <x v="0"/>
    <n v="1185732"/>
    <x v="104"/>
    <x v="3"/>
    <x v="40"/>
    <s v="Indianapolis"/>
    <x v="5"/>
    <n v="0.30000000000000004"/>
    <n v="3250"/>
    <n v="975.00000000000011"/>
    <n v="390.00000000000006"/>
    <n v="0.4"/>
  </r>
  <r>
    <x v="0"/>
    <n v="1185732"/>
    <x v="105"/>
    <x v="3"/>
    <x v="40"/>
    <s v="Indianapolis"/>
    <x v="0"/>
    <n v="0.30000000000000004"/>
    <n v="5500"/>
    <n v="1650.0000000000002"/>
    <n v="660.00000000000011"/>
    <n v="0.4"/>
  </r>
  <r>
    <x v="0"/>
    <n v="1185732"/>
    <x v="105"/>
    <x v="3"/>
    <x v="40"/>
    <s v="Indianapolis"/>
    <x v="1"/>
    <n v="0.30000000000000004"/>
    <n v="2500"/>
    <n v="750.00000000000011"/>
    <n v="300.00000000000006"/>
    <n v="0.4"/>
  </r>
  <r>
    <x v="0"/>
    <n v="1185732"/>
    <x v="105"/>
    <x v="3"/>
    <x v="40"/>
    <s v="Indianapolis"/>
    <x v="2"/>
    <n v="0.2"/>
    <n v="2500"/>
    <n v="500"/>
    <n v="200"/>
    <n v="0.4"/>
  </r>
  <r>
    <x v="0"/>
    <n v="1185732"/>
    <x v="105"/>
    <x v="3"/>
    <x v="40"/>
    <s v="Indianapolis"/>
    <x v="3"/>
    <n v="0.24999999999999994"/>
    <n v="1750"/>
    <n v="437.49999999999989"/>
    <n v="174.99999999999997"/>
    <n v="0.4"/>
  </r>
  <r>
    <x v="0"/>
    <n v="1185732"/>
    <x v="105"/>
    <x v="3"/>
    <x v="40"/>
    <s v="Indianapolis"/>
    <x v="4"/>
    <n v="0.65"/>
    <n v="2000"/>
    <n v="1300"/>
    <n v="520"/>
    <n v="0.4"/>
  </r>
  <r>
    <x v="0"/>
    <n v="1185732"/>
    <x v="105"/>
    <x v="3"/>
    <x v="40"/>
    <s v="Indianapolis"/>
    <x v="5"/>
    <n v="0.5"/>
    <n v="3250"/>
    <n v="1625"/>
    <n v="650"/>
    <n v="0.4"/>
  </r>
  <r>
    <x v="0"/>
    <n v="1185732"/>
    <x v="106"/>
    <x v="3"/>
    <x v="40"/>
    <s v="Indianapolis"/>
    <x v="0"/>
    <n v="0.6"/>
    <n v="5950"/>
    <n v="3570"/>
    <n v="1428"/>
    <n v="0.4"/>
  </r>
  <r>
    <x v="0"/>
    <n v="1185732"/>
    <x v="106"/>
    <x v="3"/>
    <x v="40"/>
    <s v="Indianapolis"/>
    <x v="1"/>
    <n v="0.4"/>
    <n v="3000"/>
    <n v="1200"/>
    <n v="480"/>
    <n v="0.4"/>
  </r>
  <r>
    <x v="0"/>
    <n v="1185732"/>
    <x v="106"/>
    <x v="3"/>
    <x v="40"/>
    <s v="Indianapolis"/>
    <x v="2"/>
    <n v="0.35000000000000003"/>
    <n v="2750"/>
    <n v="962.50000000000011"/>
    <n v="385.00000000000006"/>
    <n v="0.4"/>
  </r>
  <r>
    <x v="0"/>
    <n v="1185732"/>
    <x v="106"/>
    <x v="3"/>
    <x v="40"/>
    <s v="Indianapolis"/>
    <x v="3"/>
    <n v="0.35000000000000003"/>
    <n v="2000"/>
    <n v="700.00000000000011"/>
    <n v="280.00000000000006"/>
    <n v="0.4"/>
  </r>
  <r>
    <x v="0"/>
    <n v="1185732"/>
    <x v="106"/>
    <x v="3"/>
    <x v="40"/>
    <s v="Indianapolis"/>
    <x v="4"/>
    <n v="0.44999999999999996"/>
    <n v="2250"/>
    <n v="1012.4999999999999"/>
    <n v="405"/>
    <n v="0.4"/>
  </r>
  <r>
    <x v="0"/>
    <n v="1185732"/>
    <x v="106"/>
    <x v="3"/>
    <x v="40"/>
    <s v="Indianapolis"/>
    <x v="5"/>
    <n v="0.54999999999999993"/>
    <n v="3500"/>
    <n v="1924.9999999999998"/>
    <n v="770"/>
    <n v="0.4"/>
  </r>
  <r>
    <x v="0"/>
    <n v="1185732"/>
    <x v="107"/>
    <x v="3"/>
    <x v="40"/>
    <s v="Indianapolis"/>
    <x v="0"/>
    <n v="0.45"/>
    <n v="6000"/>
    <n v="2700"/>
    <n v="1080"/>
    <n v="0.4"/>
  </r>
  <r>
    <x v="0"/>
    <n v="1185732"/>
    <x v="107"/>
    <x v="3"/>
    <x v="40"/>
    <s v="Indianapolis"/>
    <x v="1"/>
    <n v="0.40000000000000008"/>
    <n v="4250"/>
    <n v="1700.0000000000002"/>
    <n v="680.00000000000011"/>
    <n v="0.4"/>
  </r>
  <r>
    <x v="0"/>
    <n v="1185732"/>
    <x v="107"/>
    <x v="3"/>
    <x v="40"/>
    <s v="Indianapolis"/>
    <x v="2"/>
    <n v="0.35000000000000003"/>
    <n v="3000"/>
    <n v="1050"/>
    <n v="420"/>
    <n v="0.4"/>
  </r>
  <r>
    <x v="0"/>
    <n v="1185732"/>
    <x v="107"/>
    <x v="3"/>
    <x v="40"/>
    <s v="Indianapolis"/>
    <x v="3"/>
    <n v="0.35000000000000003"/>
    <n v="2750"/>
    <n v="962.50000000000011"/>
    <n v="385.00000000000006"/>
    <n v="0.4"/>
  </r>
  <r>
    <x v="0"/>
    <n v="1185732"/>
    <x v="107"/>
    <x v="3"/>
    <x v="40"/>
    <s v="Indianapolis"/>
    <x v="4"/>
    <n v="0.45"/>
    <n v="2750"/>
    <n v="1237.5"/>
    <n v="495"/>
    <n v="0.4"/>
  </r>
  <r>
    <x v="0"/>
    <n v="1185732"/>
    <x v="107"/>
    <x v="3"/>
    <x v="40"/>
    <s v="Indianapolis"/>
    <x v="5"/>
    <n v="0.65000000000000013"/>
    <n v="4250"/>
    <n v="2762.5000000000005"/>
    <n v="1105.0000000000002"/>
    <n v="0.4"/>
  </r>
  <r>
    <x v="0"/>
    <n v="1185732"/>
    <x v="108"/>
    <x v="3"/>
    <x v="40"/>
    <s v="Indianapolis"/>
    <x v="0"/>
    <n v="0.60000000000000009"/>
    <n v="6500"/>
    <n v="3900.0000000000005"/>
    <n v="1560.0000000000002"/>
    <n v="0.4"/>
  </r>
  <r>
    <x v="0"/>
    <n v="1185732"/>
    <x v="108"/>
    <x v="3"/>
    <x v="40"/>
    <s v="Indianapolis"/>
    <x v="1"/>
    <n v="0.55000000000000016"/>
    <n v="4000"/>
    <n v="2200.0000000000005"/>
    <n v="880.00000000000023"/>
    <n v="0.4"/>
  </r>
  <r>
    <x v="0"/>
    <n v="1185732"/>
    <x v="108"/>
    <x v="3"/>
    <x v="40"/>
    <s v="Indianapolis"/>
    <x v="2"/>
    <n v="0.5"/>
    <n v="3250"/>
    <n v="1625"/>
    <n v="650"/>
    <n v="0.4"/>
  </r>
  <r>
    <x v="0"/>
    <n v="1185732"/>
    <x v="108"/>
    <x v="3"/>
    <x v="40"/>
    <s v="Indianapolis"/>
    <x v="3"/>
    <n v="0.5"/>
    <n v="2750"/>
    <n v="1375"/>
    <n v="550"/>
    <n v="0.4"/>
  </r>
  <r>
    <x v="0"/>
    <n v="1185732"/>
    <x v="108"/>
    <x v="3"/>
    <x v="40"/>
    <s v="Indianapolis"/>
    <x v="4"/>
    <n v="0.60000000000000009"/>
    <n v="3000"/>
    <n v="1800.0000000000002"/>
    <n v="720.00000000000011"/>
    <n v="0.4"/>
  </r>
  <r>
    <x v="0"/>
    <n v="1185732"/>
    <x v="108"/>
    <x v="3"/>
    <x v="40"/>
    <s v="Indianapolis"/>
    <x v="5"/>
    <n v="0.65000000000000013"/>
    <n v="4750"/>
    <n v="3087.5000000000005"/>
    <n v="1235.0000000000002"/>
    <n v="0.4"/>
  </r>
  <r>
    <x v="0"/>
    <n v="1185732"/>
    <x v="109"/>
    <x v="3"/>
    <x v="40"/>
    <s v="Indianapolis"/>
    <x v="0"/>
    <n v="0.5"/>
    <n v="5250"/>
    <n v="2625"/>
    <n v="1050"/>
    <n v="0.4"/>
  </r>
  <r>
    <x v="0"/>
    <n v="1185732"/>
    <x v="109"/>
    <x v="3"/>
    <x v="40"/>
    <s v="Indianapolis"/>
    <x v="1"/>
    <n v="0.45000000000000007"/>
    <n v="3000"/>
    <n v="1350.0000000000002"/>
    <n v="540.00000000000011"/>
    <n v="0.4"/>
  </r>
  <r>
    <x v="0"/>
    <n v="1185732"/>
    <x v="109"/>
    <x v="3"/>
    <x v="40"/>
    <s v="Indianapolis"/>
    <x v="2"/>
    <n v="0.4"/>
    <n v="3000"/>
    <n v="1200"/>
    <n v="480"/>
    <n v="0.4"/>
  </r>
  <r>
    <x v="0"/>
    <n v="1185732"/>
    <x v="109"/>
    <x v="3"/>
    <x v="40"/>
    <s v="Indianapolis"/>
    <x v="3"/>
    <n v="0.4"/>
    <n v="2750"/>
    <n v="1100"/>
    <n v="440"/>
    <n v="0.4"/>
  </r>
  <r>
    <x v="0"/>
    <n v="1185732"/>
    <x v="109"/>
    <x v="3"/>
    <x v="40"/>
    <s v="Indianapolis"/>
    <x v="4"/>
    <n v="0.5"/>
    <n v="2500"/>
    <n v="1250"/>
    <n v="500"/>
    <n v="0.4"/>
  </r>
  <r>
    <x v="0"/>
    <n v="1185732"/>
    <x v="109"/>
    <x v="3"/>
    <x v="40"/>
    <s v="Indianapolis"/>
    <x v="5"/>
    <n v="0.55000000000000004"/>
    <n v="4250"/>
    <n v="2337.5"/>
    <n v="935"/>
    <n v="0.4"/>
  </r>
  <r>
    <x v="0"/>
    <n v="1185732"/>
    <x v="110"/>
    <x v="3"/>
    <x v="40"/>
    <s v="Indianapolis"/>
    <x v="0"/>
    <n v="0.35000000000000003"/>
    <n v="5500"/>
    <n v="1925.0000000000002"/>
    <n v="770.00000000000011"/>
    <n v="0.4"/>
  </r>
  <r>
    <x v="0"/>
    <n v="1185732"/>
    <x v="110"/>
    <x v="3"/>
    <x v="40"/>
    <s v="Indianapolis"/>
    <x v="1"/>
    <n v="0.3000000000000001"/>
    <n v="3500"/>
    <n v="1050.0000000000005"/>
    <n v="420.00000000000023"/>
    <n v="0.4"/>
  </r>
  <r>
    <x v="0"/>
    <n v="1185732"/>
    <x v="110"/>
    <x v="3"/>
    <x v="40"/>
    <s v="Indianapolis"/>
    <x v="2"/>
    <n v="0.25000000000000006"/>
    <n v="2500"/>
    <n v="625.00000000000011"/>
    <n v="250.00000000000006"/>
    <n v="0.4"/>
  </r>
  <r>
    <x v="0"/>
    <n v="1185732"/>
    <x v="110"/>
    <x v="3"/>
    <x v="40"/>
    <s v="Indianapolis"/>
    <x v="3"/>
    <n v="0.25000000000000006"/>
    <n v="2250"/>
    <n v="562.50000000000011"/>
    <n v="225.00000000000006"/>
    <n v="0.4"/>
  </r>
  <r>
    <x v="0"/>
    <n v="1185732"/>
    <x v="110"/>
    <x v="3"/>
    <x v="40"/>
    <s v="Indianapolis"/>
    <x v="4"/>
    <n v="0.35000000000000003"/>
    <n v="2250"/>
    <n v="787.50000000000011"/>
    <n v="315.00000000000006"/>
    <n v="0.4"/>
  </r>
  <r>
    <x v="0"/>
    <n v="1185732"/>
    <x v="110"/>
    <x v="3"/>
    <x v="40"/>
    <s v="Indianapolis"/>
    <x v="5"/>
    <n v="0.4"/>
    <n v="3000"/>
    <n v="1200"/>
    <n v="480"/>
    <n v="0.4"/>
  </r>
  <r>
    <x v="0"/>
    <n v="1185732"/>
    <x v="111"/>
    <x v="3"/>
    <x v="40"/>
    <s v="Indianapolis"/>
    <x v="0"/>
    <n v="0.44999999999999996"/>
    <n v="4250"/>
    <n v="1912.4999999999998"/>
    <n v="765"/>
    <n v="0.4"/>
  </r>
  <r>
    <x v="0"/>
    <n v="1185732"/>
    <x v="111"/>
    <x v="3"/>
    <x v="40"/>
    <s v="Indianapolis"/>
    <x v="1"/>
    <n v="0.35000000000000003"/>
    <n v="2750"/>
    <n v="962.50000000000011"/>
    <n v="385.00000000000006"/>
    <n v="0.4"/>
  </r>
  <r>
    <x v="0"/>
    <n v="1185732"/>
    <x v="111"/>
    <x v="3"/>
    <x v="40"/>
    <s v="Indianapolis"/>
    <x v="2"/>
    <n v="0.35000000000000003"/>
    <n v="1750"/>
    <n v="612.50000000000011"/>
    <n v="245.00000000000006"/>
    <n v="0.4"/>
  </r>
  <r>
    <x v="0"/>
    <n v="1185732"/>
    <x v="111"/>
    <x v="3"/>
    <x v="40"/>
    <s v="Indianapolis"/>
    <x v="3"/>
    <n v="0.35000000000000003"/>
    <n v="1750"/>
    <n v="612.50000000000011"/>
    <n v="245.00000000000006"/>
    <n v="0.4"/>
  </r>
  <r>
    <x v="0"/>
    <n v="1185732"/>
    <x v="111"/>
    <x v="3"/>
    <x v="40"/>
    <s v="Indianapolis"/>
    <x v="4"/>
    <n v="0.44999999999999996"/>
    <n v="1750"/>
    <n v="787.49999999999989"/>
    <n v="315"/>
    <n v="0.4"/>
  </r>
  <r>
    <x v="0"/>
    <n v="1185732"/>
    <x v="111"/>
    <x v="3"/>
    <x v="40"/>
    <s v="Indianapolis"/>
    <x v="5"/>
    <n v="0.49999999999999983"/>
    <n v="3000"/>
    <n v="1499.9999999999995"/>
    <n v="599.99999999999989"/>
    <n v="0.4"/>
  </r>
  <r>
    <x v="0"/>
    <n v="1185732"/>
    <x v="112"/>
    <x v="3"/>
    <x v="40"/>
    <s v="Indianapolis"/>
    <x v="0"/>
    <n v="0.44999999999999996"/>
    <n v="4500"/>
    <n v="2024.9999999999998"/>
    <n v="810"/>
    <n v="0.4"/>
  </r>
  <r>
    <x v="0"/>
    <n v="1185732"/>
    <x v="112"/>
    <x v="3"/>
    <x v="40"/>
    <s v="Indianapolis"/>
    <x v="1"/>
    <n v="0.35000000000000003"/>
    <n v="3500"/>
    <n v="1225.0000000000002"/>
    <n v="490.00000000000011"/>
    <n v="0.4"/>
  </r>
  <r>
    <x v="0"/>
    <n v="1185732"/>
    <x v="112"/>
    <x v="3"/>
    <x v="40"/>
    <s v="Indianapolis"/>
    <x v="2"/>
    <n v="0.35000000000000003"/>
    <n v="2950"/>
    <n v="1032.5"/>
    <n v="413"/>
    <n v="0.4"/>
  </r>
  <r>
    <x v="0"/>
    <n v="1185732"/>
    <x v="112"/>
    <x v="3"/>
    <x v="40"/>
    <s v="Indianapolis"/>
    <x v="3"/>
    <n v="0.4"/>
    <n v="3250"/>
    <n v="1300"/>
    <n v="520"/>
    <n v="0.4"/>
  </r>
  <r>
    <x v="0"/>
    <n v="1185732"/>
    <x v="112"/>
    <x v="3"/>
    <x v="40"/>
    <s v="Indianapolis"/>
    <x v="4"/>
    <n v="0.65"/>
    <n v="3000"/>
    <n v="1950"/>
    <n v="780"/>
    <n v="0.4"/>
  </r>
  <r>
    <x v="0"/>
    <n v="1185732"/>
    <x v="112"/>
    <x v="3"/>
    <x v="40"/>
    <s v="Indianapolis"/>
    <x v="5"/>
    <n v="0.7"/>
    <n v="4000"/>
    <n v="2800"/>
    <n v="1120"/>
    <n v="0.4"/>
  </r>
  <r>
    <x v="0"/>
    <n v="1185732"/>
    <x v="113"/>
    <x v="3"/>
    <x v="40"/>
    <s v="Indianapolis"/>
    <x v="0"/>
    <n v="0.65"/>
    <n v="6500"/>
    <n v="4225"/>
    <n v="1690"/>
    <n v="0.4"/>
  </r>
  <r>
    <x v="0"/>
    <n v="1185732"/>
    <x v="113"/>
    <x v="3"/>
    <x v="40"/>
    <s v="Indianapolis"/>
    <x v="1"/>
    <n v="0.55000000000000004"/>
    <n v="4500"/>
    <n v="2475"/>
    <n v="990"/>
    <n v="0.4"/>
  </r>
  <r>
    <x v="0"/>
    <n v="1185732"/>
    <x v="113"/>
    <x v="3"/>
    <x v="40"/>
    <s v="Indianapolis"/>
    <x v="2"/>
    <n v="0.55000000000000004"/>
    <n v="4000"/>
    <n v="2200"/>
    <n v="880"/>
    <n v="0.4"/>
  </r>
  <r>
    <x v="0"/>
    <n v="1185732"/>
    <x v="113"/>
    <x v="3"/>
    <x v="40"/>
    <s v="Indianapolis"/>
    <x v="3"/>
    <n v="0.55000000000000004"/>
    <n v="3500"/>
    <n v="1925.0000000000002"/>
    <n v="770.00000000000011"/>
    <n v="0.4"/>
  </r>
  <r>
    <x v="0"/>
    <n v="1185732"/>
    <x v="113"/>
    <x v="3"/>
    <x v="40"/>
    <s v="Indianapolis"/>
    <x v="4"/>
    <n v="0.65"/>
    <n v="3500"/>
    <n v="2275"/>
    <n v="910"/>
    <n v="0.4"/>
  </r>
  <r>
    <x v="0"/>
    <n v="1185732"/>
    <x v="113"/>
    <x v="3"/>
    <x v="40"/>
    <s v="Indianapolis"/>
    <x v="5"/>
    <n v="0.7"/>
    <n v="4500"/>
    <n v="3150"/>
    <n v="1260"/>
    <n v="0.4"/>
  </r>
  <r>
    <x v="0"/>
    <n v="1185732"/>
    <x v="145"/>
    <x v="0"/>
    <x v="41"/>
    <s v="Charleston"/>
    <x v="0"/>
    <n v="0.35000000000000003"/>
    <n v="4250"/>
    <n v="1487.5000000000002"/>
    <n v="595.00000000000011"/>
    <n v="0.4"/>
  </r>
  <r>
    <x v="0"/>
    <n v="1185732"/>
    <x v="145"/>
    <x v="0"/>
    <x v="41"/>
    <s v="Charleston"/>
    <x v="1"/>
    <n v="0.35000000000000003"/>
    <n v="2250"/>
    <n v="787.50000000000011"/>
    <n v="275.625"/>
    <n v="0.35"/>
  </r>
  <r>
    <x v="0"/>
    <n v="1185732"/>
    <x v="145"/>
    <x v="0"/>
    <x v="41"/>
    <s v="Charleston"/>
    <x v="2"/>
    <n v="0.25000000000000006"/>
    <n v="2250"/>
    <n v="562.50000000000011"/>
    <n v="196.87500000000003"/>
    <n v="0.35"/>
  </r>
  <r>
    <x v="0"/>
    <n v="1185732"/>
    <x v="145"/>
    <x v="0"/>
    <x v="41"/>
    <s v="Charleston"/>
    <x v="3"/>
    <n v="0.3"/>
    <n v="750"/>
    <n v="225"/>
    <n v="78.75"/>
    <n v="0.35"/>
  </r>
  <r>
    <x v="0"/>
    <n v="1185732"/>
    <x v="145"/>
    <x v="0"/>
    <x v="41"/>
    <s v="Charleston"/>
    <x v="4"/>
    <n v="0.45"/>
    <n v="1250"/>
    <n v="562.5"/>
    <n v="168.75"/>
    <n v="0.3"/>
  </r>
  <r>
    <x v="0"/>
    <n v="1185732"/>
    <x v="145"/>
    <x v="0"/>
    <x v="41"/>
    <s v="Charleston"/>
    <x v="5"/>
    <n v="0.35000000000000003"/>
    <n v="2250"/>
    <n v="787.50000000000011"/>
    <n v="236.25000000000003"/>
    <n v="0.3"/>
  </r>
  <r>
    <x v="0"/>
    <n v="1185732"/>
    <x v="216"/>
    <x v="0"/>
    <x v="41"/>
    <s v="Charleston"/>
    <x v="0"/>
    <n v="0.35000000000000003"/>
    <n v="4750"/>
    <n v="1662.5000000000002"/>
    <n v="665.00000000000011"/>
    <n v="0.4"/>
  </r>
  <r>
    <x v="0"/>
    <n v="1185732"/>
    <x v="216"/>
    <x v="0"/>
    <x v="41"/>
    <s v="Charleston"/>
    <x v="1"/>
    <n v="0.35000000000000003"/>
    <n v="1250"/>
    <n v="437.50000000000006"/>
    <n v="153.125"/>
    <n v="0.35"/>
  </r>
  <r>
    <x v="0"/>
    <n v="1185732"/>
    <x v="216"/>
    <x v="0"/>
    <x v="41"/>
    <s v="Charleston"/>
    <x v="2"/>
    <n v="0.25000000000000006"/>
    <n v="1750"/>
    <n v="437.50000000000011"/>
    <n v="153.12500000000003"/>
    <n v="0.35"/>
  </r>
  <r>
    <x v="0"/>
    <n v="1185732"/>
    <x v="216"/>
    <x v="0"/>
    <x v="41"/>
    <s v="Charleston"/>
    <x v="3"/>
    <n v="0.3"/>
    <n v="500"/>
    <n v="150"/>
    <n v="52.5"/>
    <n v="0.35"/>
  </r>
  <r>
    <x v="0"/>
    <n v="1185732"/>
    <x v="216"/>
    <x v="0"/>
    <x v="41"/>
    <s v="Charleston"/>
    <x v="4"/>
    <n v="0.45"/>
    <n v="1250"/>
    <n v="562.5"/>
    <n v="168.75"/>
    <n v="0.3"/>
  </r>
  <r>
    <x v="0"/>
    <n v="1185732"/>
    <x v="216"/>
    <x v="0"/>
    <x v="41"/>
    <s v="Charleston"/>
    <x v="5"/>
    <n v="0.35000000000000003"/>
    <n v="2250"/>
    <n v="787.50000000000011"/>
    <n v="236.25000000000003"/>
    <n v="0.3"/>
  </r>
  <r>
    <x v="0"/>
    <n v="1185732"/>
    <x v="250"/>
    <x v="0"/>
    <x v="41"/>
    <s v="Charleston"/>
    <x v="0"/>
    <n v="0.35000000000000003"/>
    <n v="4450"/>
    <n v="1557.5000000000002"/>
    <n v="623.00000000000011"/>
    <n v="0.4"/>
  </r>
  <r>
    <x v="0"/>
    <n v="1185732"/>
    <x v="250"/>
    <x v="0"/>
    <x v="41"/>
    <s v="Charleston"/>
    <x v="1"/>
    <n v="0.35000000000000003"/>
    <n v="1500"/>
    <n v="525"/>
    <n v="183.75"/>
    <n v="0.35"/>
  </r>
  <r>
    <x v="0"/>
    <n v="1185732"/>
    <x v="250"/>
    <x v="0"/>
    <x v="41"/>
    <s v="Charleston"/>
    <x v="2"/>
    <n v="0.25000000000000006"/>
    <n v="1750"/>
    <n v="437.50000000000011"/>
    <n v="153.12500000000003"/>
    <n v="0.35"/>
  </r>
  <r>
    <x v="0"/>
    <n v="1185732"/>
    <x v="250"/>
    <x v="0"/>
    <x v="41"/>
    <s v="Charleston"/>
    <x v="3"/>
    <n v="0.3"/>
    <n v="250"/>
    <n v="75"/>
    <n v="26.25"/>
    <n v="0.35"/>
  </r>
  <r>
    <x v="0"/>
    <n v="1185732"/>
    <x v="250"/>
    <x v="0"/>
    <x v="41"/>
    <s v="Charleston"/>
    <x v="4"/>
    <n v="0.45"/>
    <n v="750"/>
    <n v="337.5"/>
    <n v="101.25"/>
    <n v="0.3"/>
  </r>
  <r>
    <x v="0"/>
    <n v="1185732"/>
    <x v="250"/>
    <x v="0"/>
    <x v="41"/>
    <s v="Charleston"/>
    <x v="5"/>
    <n v="0.35000000000000003"/>
    <n v="1750"/>
    <n v="612.50000000000011"/>
    <n v="183.75000000000003"/>
    <n v="0.3"/>
  </r>
  <r>
    <x v="0"/>
    <n v="1185732"/>
    <x v="251"/>
    <x v="0"/>
    <x v="41"/>
    <s v="Charleston"/>
    <x v="0"/>
    <n v="0.35000000000000003"/>
    <n v="4250"/>
    <n v="1487.5000000000002"/>
    <n v="595.00000000000011"/>
    <n v="0.4"/>
  </r>
  <r>
    <x v="0"/>
    <n v="1185732"/>
    <x v="251"/>
    <x v="0"/>
    <x v="41"/>
    <s v="Charleston"/>
    <x v="1"/>
    <n v="0.35000000000000003"/>
    <n v="1250"/>
    <n v="437.50000000000006"/>
    <n v="153.125"/>
    <n v="0.35"/>
  </r>
  <r>
    <x v="0"/>
    <n v="1185732"/>
    <x v="251"/>
    <x v="0"/>
    <x v="41"/>
    <s v="Charleston"/>
    <x v="2"/>
    <n v="0.25000000000000006"/>
    <n v="1250"/>
    <n v="312.50000000000006"/>
    <n v="109.37500000000001"/>
    <n v="0.35"/>
  </r>
  <r>
    <x v="0"/>
    <n v="1185732"/>
    <x v="251"/>
    <x v="0"/>
    <x v="41"/>
    <s v="Charleston"/>
    <x v="3"/>
    <n v="0.3"/>
    <n v="500"/>
    <n v="150"/>
    <n v="52.5"/>
    <n v="0.35"/>
  </r>
  <r>
    <x v="0"/>
    <n v="1185732"/>
    <x v="251"/>
    <x v="0"/>
    <x v="41"/>
    <s v="Charleston"/>
    <x v="4"/>
    <n v="0.45"/>
    <n v="500"/>
    <n v="225"/>
    <n v="67.5"/>
    <n v="0.3"/>
  </r>
  <r>
    <x v="0"/>
    <n v="1185732"/>
    <x v="251"/>
    <x v="0"/>
    <x v="41"/>
    <s v="Charleston"/>
    <x v="5"/>
    <n v="0.35000000000000003"/>
    <n v="2000"/>
    <n v="700.00000000000011"/>
    <n v="210.00000000000003"/>
    <n v="0.3"/>
  </r>
  <r>
    <x v="0"/>
    <n v="1185732"/>
    <x v="252"/>
    <x v="0"/>
    <x v="41"/>
    <s v="Charleston"/>
    <x v="0"/>
    <n v="0.49999999999999994"/>
    <n v="4700"/>
    <n v="2349.9999999999995"/>
    <n v="939.99999999999989"/>
    <n v="0.4"/>
  </r>
  <r>
    <x v="0"/>
    <n v="1185732"/>
    <x v="252"/>
    <x v="0"/>
    <x v="41"/>
    <s v="Charleston"/>
    <x v="1"/>
    <n v="0.45"/>
    <n v="1750"/>
    <n v="787.5"/>
    <n v="275.625"/>
    <n v="0.35"/>
  </r>
  <r>
    <x v="0"/>
    <n v="1185732"/>
    <x v="252"/>
    <x v="0"/>
    <x v="41"/>
    <s v="Charleston"/>
    <x v="2"/>
    <n v="0.4"/>
    <n v="1500"/>
    <n v="600"/>
    <n v="210"/>
    <n v="0.35"/>
  </r>
  <r>
    <x v="0"/>
    <n v="1185732"/>
    <x v="252"/>
    <x v="0"/>
    <x v="41"/>
    <s v="Charleston"/>
    <x v="3"/>
    <n v="0.4"/>
    <n v="1000"/>
    <n v="400"/>
    <n v="140"/>
    <n v="0.35"/>
  </r>
  <r>
    <x v="0"/>
    <n v="1185732"/>
    <x v="252"/>
    <x v="0"/>
    <x v="41"/>
    <s v="Charleston"/>
    <x v="4"/>
    <n v="0.49999999999999994"/>
    <n v="1250"/>
    <n v="624.99999999999989"/>
    <n v="187.49999999999997"/>
    <n v="0.3"/>
  </r>
  <r>
    <x v="0"/>
    <n v="1185732"/>
    <x v="252"/>
    <x v="0"/>
    <x v="41"/>
    <s v="Charleston"/>
    <x v="5"/>
    <n v="0.54999999999999993"/>
    <n v="2500"/>
    <n v="1374.9999999999998"/>
    <n v="412.49999999999994"/>
    <n v="0.3"/>
  </r>
  <r>
    <x v="0"/>
    <n v="1185732"/>
    <x v="220"/>
    <x v="0"/>
    <x v="41"/>
    <s v="Charleston"/>
    <x v="0"/>
    <n v="0.49999999999999994"/>
    <n v="5000"/>
    <n v="2499.9999999999995"/>
    <n v="999.99999999999989"/>
    <n v="0.4"/>
  </r>
  <r>
    <x v="0"/>
    <n v="1185732"/>
    <x v="220"/>
    <x v="0"/>
    <x v="41"/>
    <s v="Charleston"/>
    <x v="1"/>
    <n v="0.45"/>
    <n v="2500"/>
    <n v="1125"/>
    <n v="393.75"/>
    <n v="0.35"/>
  </r>
  <r>
    <x v="0"/>
    <n v="1185732"/>
    <x v="220"/>
    <x v="0"/>
    <x v="41"/>
    <s v="Charleston"/>
    <x v="2"/>
    <n v="0.4"/>
    <n v="1750"/>
    <n v="700"/>
    <n v="244.99999999999997"/>
    <n v="0.35"/>
  </r>
  <r>
    <x v="0"/>
    <n v="1185732"/>
    <x v="220"/>
    <x v="0"/>
    <x v="41"/>
    <s v="Charleston"/>
    <x v="3"/>
    <n v="0.4"/>
    <n v="1500"/>
    <n v="600"/>
    <n v="210"/>
    <n v="0.35"/>
  </r>
  <r>
    <x v="0"/>
    <n v="1185732"/>
    <x v="220"/>
    <x v="0"/>
    <x v="41"/>
    <s v="Charleston"/>
    <x v="4"/>
    <n v="0.49999999999999994"/>
    <n v="1500"/>
    <n v="749.99999999999989"/>
    <n v="224.99999999999997"/>
    <n v="0.3"/>
  </r>
  <r>
    <x v="0"/>
    <n v="1185732"/>
    <x v="220"/>
    <x v="0"/>
    <x v="41"/>
    <s v="Charleston"/>
    <x v="5"/>
    <n v="0.54999999999999993"/>
    <n v="3000"/>
    <n v="1649.9999999999998"/>
    <n v="494.99999999999989"/>
    <n v="0.3"/>
  </r>
  <r>
    <x v="0"/>
    <n v="1185732"/>
    <x v="253"/>
    <x v="0"/>
    <x v="41"/>
    <s v="Charleston"/>
    <x v="0"/>
    <n v="0.49999999999999994"/>
    <n v="5250"/>
    <n v="2624.9999999999995"/>
    <n v="1049.9999999999998"/>
    <n v="0.4"/>
  </r>
  <r>
    <x v="0"/>
    <n v="1185732"/>
    <x v="253"/>
    <x v="0"/>
    <x v="41"/>
    <s v="Charleston"/>
    <x v="1"/>
    <n v="0.45"/>
    <n v="2750"/>
    <n v="1237.5"/>
    <n v="433.125"/>
    <n v="0.35"/>
  </r>
  <r>
    <x v="0"/>
    <n v="1185732"/>
    <x v="253"/>
    <x v="0"/>
    <x v="41"/>
    <s v="Charleston"/>
    <x v="2"/>
    <n v="0.4"/>
    <n v="2000"/>
    <n v="800"/>
    <n v="280"/>
    <n v="0.35"/>
  </r>
  <r>
    <x v="0"/>
    <n v="1185732"/>
    <x v="253"/>
    <x v="0"/>
    <x v="41"/>
    <s v="Charleston"/>
    <x v="3"/>
    <n v="0.4"/>
    <n v="1500"/>
    <n v="600"/>
    <n v="210"/>
    <n v="0.35"/>
  </r>
  <r>
    <x v="0"/>
    <n v="1185732"/>
    <x v="253"/>
    <x v="0"/>
    <x v="41"/>
    <s v="Charleston"/>
    <x v="4"/>
    <n v="0.49999999999999994"/>
    <n v="1750"/>
    <n v="874.99999999999989"/>
    <n v="262.49999999999994"/>
    <n v="0.3"/>
  </r>
  <r>
    <x v="0"/>
    <n v="1185732"/>
    <x v="253"/>
    <x v="0"/>
    <x v="41"/>
    <s v="Charleston"/>
    <x v="5"/>
    <n v="0.54999999999999993"/>
    <n v="3500"/>
    <n v="1924.9999999999998"/>
    <n v="577.49999999999989"/>
    <n v="0.3"/>
  </r>
  <r>
    <x v="0"/>
    <n v="1185732"/>
    <x v="254"/>
    <x v="0"/>
    <x v="41"/>
    <s v="Charleston"/>
    <x v="0"/>
    <n v="0.49999999999999994"/>
    <n v="5000"/>
    <n v="2499.9999999999995"/>
    <n v="999.99999999999989"/>
    <n v="0.4"/>
  </r>
  <r>
    <x v="0"/>
    <n v="1185732"/>
    <x v="254"/>
    <x v="0"/>
    <x v="41"/>
    <s v="Charleston"/>
    <x v="1"/>
    <n v="0.45"/>
    <n v="2750"/>
    <n v="1237.5"/>
    <n v="433.125"/>
    <n v="0.35"/>
  </r>
  <r>
    <x v="0"/>
    <n v="1185732"/>
    <x v="254"/>
    <x v="0"/>
    <x v="41"/>
    <s v="Charleston"/>
    <x v="2"/>
    <n v="0.4"/>
    <n v="2000"/>
    <n v="800"/>
    <n v="280"/>
    <n v="0.35"/>
  </r>
  <r>
    <x v="0"/>
    <n v="1185732"/>
    <x v="254"/>
    <x v="0"/>
    <x v="41"/>
    <s v="Charleston"/>
    <x v="3"/>
    <n v="0.4"/>
    <n v="1500"/>
    <n v="600"/>
    <n v="210"/>
    <n v="0.35"/>
  </r>
  <r>
    <x v="0"/>
    <n v="1185732"/>
    <x v="254"/>
    <x v="0"/>
    <x v="41"/>
    <s v="Charleston"/>
    <x v="4"/>
    <n v="0.49999999999999994"/>
    <n v="1250"/>
    <n v="624.99999999999989"/>
    <n v="187.49999999999997"/>
    <n v="0.3"/>
  </r>
  <r>
    <x v="0"/>
    <n v="1185732"/>
    <x v="254"/>
    <x v="0"/>
    <x v="41"/>
    <s v="Charleston"/>
    <x v="5"/>
    <n v="0.54999999999999993"/>
    <n v="3000"/>
    <n v="1649.9999999999998"/>
    <n v="494.99999999999989"/>
    <n v="0.3"/>
  </r>
  <r>
    <x v="0"/>
    <n v="1185732"/>
    <x v="255"/>
    <x v="0"/>
    <x v="41"/>
    <s v="Charleston"/>
    <x v="0"/>
    <n v="0.49999999999999994"/>
    <n v="4250"/>
    <n v="2124.9999999999995"/>
    <n v="849.99999999999989"/>
    <n v="0.4"/>
  </r>
  <r>
    <x v="0"/>
    <n v="1185732"/>
    <x v="255"/>
    <x v="0"/>
    <x v="41"/>
    <s v="Charleston"/>
    <x v="1"/>
    <n v="0.45"/>
    <n v="2250"/>
    <n v="1012.5"/>
    <n v="354.375"/>
    <n v="0.35"/>
  </r>
  <r>
    <x v="0"/>
    <n v="1185732"/>
    <x v="255"/>
    <x v="0"/>
    <x v="41"/>
    <s v="Charleston"/>
    <x v="2"/>
    <n v="0.4"/>
    <n v="1250"/>
    <n v="500"/>
    <n v="175"/>
    <n v="0.35"/>
  </r>
  <r>
    <x v="0"/>
    <n v="1185732"/>
    <x v="255"/>
    <x v="0"/>
    <x v="41"/>
    <s v="Charleston"/>
    <x v="3"/>
    <n v="0.4"/>
    <n v="1000"/>
    <n v="400"/>
    <n v="140"/>
    <n v="0.35"/>
  </r>
  <r>
    <x v="0"/>
    <n v="1185732"/>
    <x v="255"/>
    <x v="0"/>
    <x v="41"/>
    <s v="Charleston"/>
    <x v="4"/>
    <n v="0.49999999999999994"/>
    <n v="1000"/>
    <n v="499.99999999999994"/>
    <n v="149.99999999999997"/>
    <n v="0.3"/>
  </r>
  <r>
    <x v="0"/>
    <n v="1185732"/>
    <x v="255"/>
    <x v="0"/>
    <x v="41"/>
    <s v="Charleston"/>
    <x v="5"/>
    <n v="0.54999999999999993"/>
    <n v="2000"/>
    <n v="1099.9999999999998"/>
    <n v="329.99999999999994"/>
    <n v="0.3"/>
  </r>
  <r>
    <x v="0"/>
    <n v="1185732"/>
    <x v="224"/>
    <x v="0"/>
    <x v="41"/>
    <s v="Charleston"/>
    <x v="0"/>
    <n v="0.54999999999999993"/>
    <n v="3750"/>
    <n v="2062.4999999999995"/>
    <n v="824.99999999999989"/>
    <n v="0.4"/>
  </r>
  <r>
    <x v="0"/>
    <n v="1185732"/>
    <x v="224"/>
    <x v="0"/>
    <x v="41"/>
    <s v="Charleston"/>
    <x v="1"/>
    <n v="0.5"/>
    <n v="2000"/>
    <n v="1000"/>
    <n v="350"/>
    <n v="0.35"/>
  </r>
  <r>
    <x v="0"/>
    <n v="1185732"/>
    <x v="224"/>
    <x v="0"/>
    <x v="41"/>
    <s v="Charleston"/>
    <x v="2"/>
    <n v="0.5"/>
    <n v="1000"/>
    <n v="500"/>
    <n v="175"/>
    <n v="0.35"/>
  </r>
  <r>
    <x v="0"/>
    <n v="1185732"/>
    <x v="224"/>
    <x v="0"/>
    <x v="41"/>
    <s v="Charleston"/>
    <x v="3"/>
    <n v="0.5"/>
    <n v="750"/>
    <n v="375"/>
    <n v="131.25"/>
    <n v="0.35"/>
  </r>
  <r>
    <x v="0"/>
    <n v="1185732"/>
    <x v="224"/>
    <x v="0"/>
    <x v="41"/>
    <s v="Charleston"/>
    <x v="4"/>
    <n v="0.6"/>
    <n v="750"/>
    <n v="450"/>
    <n v="135"/>
    <n v="0.3"/>
  </r>
  <r>
    <x v="0"/>
    <n v="1185732"/>
    <x v="224"/>
    <x v="0"/>
    <x v="41"/>
    <s v="Charleston"/>
    <x v="5"/>
    <n v="0.64999999999999991"/>
    <n v="2000"/>
    <n v="1299.9999999999998"/>
    <n v="389.99999999999994"/>
    <n v="0.3"/>
  </r>
  <r>
    <x v="0"/>
    <n v="1185732"/>
    <x v="256"/>
    <x v="0"/>
    <x v="41"/>
    <s v="Charleston"/>
    <x v="0"/>
    <n v="0.6"/>
    <n v="3500"/>
    <n v="2100"/>
    <n v="840"/>
    <n v="0.4"/>
  </r>
  <r>
    <x v="0"/>
    <n v="1185732"/>
    <x v="256"/>
    <x v="0"/>
    <x v="41"/>
    <s v="Charleston"/>
    <x v="1"/>
    <n v="0.5"/>
    <n v="1750"/>
    <n v="875"/>
    <n v="306.25"/>
    <n v="0.35"/>
  </r>
  <r>
    <x v="0"/>
    <n v="1185732"/>
    <x v="256"/>
    <x v="0"/>
    <x v="41"/>
    <s v="Charleston"/>
    <x v="2"/>
    <n v="0.5"/>
    <n v="1700"/>
    <n v="850"/>
    <n v="297.5"/>
    <n v="0.35"/>
  </r>
  <r>
    <x v="0"/>
    <n v="1185732"/>
    <x v="256"/>
    <x v="0"/>
    <x v="41"/>
    <s v="Charleston"/>
    <x v="3"/>
    <n v="0.5"/>
    <n v="1500"/>
    <n v="750"/>
    <n v="262.5"/>
    <n v="0.35"/>
  </r>
  <r>
    <x v="0"/>
    <n v="1185732"/>
    <x v="256"/>
    <x v="0"/>
    <x v="41"/>
    <s v="Charleston"/>
    <x v="4"/>
    <n v="0.6"/>
    <n v="1250"/>
    <n v="750"/>
    <n v="225"/>
    <n v="0.3"/>
  </r>
  <r>
    <x v="0"/>
    <n v="1185732"/>
    <x v="256"/>
    <x v="0"/>
    <x v="41"/>
    <s v="Charleston"/>
    <x v="5"/>
    <n v="0.64999999999999991"/>
    <n v="2250"/>
    <n v="1462.4999999999998"/>
    <n v="438.74999999999994"/>
    <n v="0.3"/>
  </r>
  <r>
    <x v="0"/>
    <n v="1185732"/>
    <x v="257"/>
    <x v="0"/>
    <x v="41"/>
    <s v="Charleston"/>
    <x v="0"/>
    <n v="0.6"/>
    <n v="4500"/>
    <n v="2700"/>
    <n v="1080"/>
    <n v="0.4"/>
  </r>
  <r>
    <x v="0"/>
    <n v="1185732"/>
    <x v="257"/>
    <x v="0"/>
    <x v="41"/>
    <s v="Charleston"/>
    <x v="1"/>
    <n v="0.5"/>
    <n v="2500"/>
    <n v="1250"/>
    <n v="437.5"/>
    <n v="0.35"/>
  </r>
  <r>
    <x v="0"/>
    <n v="1185732"/>
    <x v="257"/>
    <x v="0"/>
    <x v="41"/>
    <s v="Charleston"/>
    <x v="2"/>
    <n v="0.5"/>
    <n v="2250"/>
    <n v="1125"/>
    <n v="393.75"/>
    <n v="0.35"/>
  </r>
  <r>
    <x v="0"/>
    <n v="1185732"/>
    <x v="257"/>
    <x v="0"/>
    <x v="41"/>
    <s v="Charleston"/>
    <x v="3"/>
    <n v="0.5"/>
    <n v="1750"/>
    <n v="875"/>
    <n v="306.25"/>
    <n v="0.35"/>
  </r>
  <r>
    <x v="0"/>
    <n v="1185732"/>
    <x v="257"/>
    <x v="0"/>
    <x v="41"/>
    <s v="Charleston"/>
    <x v="4"/>
    <n v="0.6"/>
    <n v="1750"/>
    <n v="1050"/>
    <n v="315"/>
    <n v="0.3"/>
  </r>
  <r>
    <x v="0"/>
    <n v="1185732"/>
    <x v="257"/>
    <x v="0"/>
    <x v="41"/>
    <s v="Charleston"/>
    <x v="5"/>
    <n v="0.64999999999999991"/>
    <n v="2750"/>
    <n v="1787.4999999999998"/>
    <n v="536.24999999999989"/>
    <n v="0.3"/>
  </r>
  <r>
    <x v="0"/>
    <n v="1185732"/>
    <x v="102"/>
    <x v="0"/>
    <x v="42"/>
    <s v="Baltimore"/>
    <x v="0"/>
    <n v="0.4"/>
    <n v="5250"/>
    <n v="2100"/>
    <n v="735"/>
    <n v="0.35"/>
  </r>
  <r>
    <x v="0"/>
    <n v="1185732"/>
    <x v="102"/>
    <x v="0"/>
    <x v="42"/>
    <s v="Baltimore"/>
    <x v="1"/>
    <n v="0.4"/>
    <n v="3250"/>
    <n v="1300"/>
    <n v="454.99999999999994"/>
    <n v="0.35"/>
  </r>
  <r>
    <x v="0"/>
    <n v="1185732"/>
    <x v="102"/>
    <x v="0"/>
    <x v="42"/>
    <s v="Baltimore"/>
    <x v="2"/>
    <n v="0.30000000000000004"/>
    <n v="3250"/>
    <n v="975.00000000000011"/>
    <n v="390.00000000000006"/>
    <n v="0.4"/>
  </r>
  <r>
    <x v="0"/>
    <n v="1185732"/>
    <x v="102"/>
    <x v="0"/>
    <x v="42"/>
    <s v="Baltimore"/>
    <x v="3"/>
    <n v="0.35"/>
    <n v="1750"/>
    <n v="612.5"/>
    <n v="245"/>
    <n v="0.4"/>
  </r>
  <r>
    <x v="0"/>
    <n v="1185732"/>
    <x v="102"/>
    <x v="0"/>
    <x v="42"/>
    <s v="Baltimore"/>
    <x v="4"/>
    <n v="0.5"/>
    <n v="2250"/>
    <n v="1125"/>
    <n v="337.5"/>
    <n v="0.3"/>
  </r>
  <r>
    <x v="0"/>
    <n v="1185732"/>
    <x v="102"/>
    <x v="0"/>
    <x v="42"/>
    <s v="Baltimore"/>
    <x v="5"/>
    <n v="0.4"/>
    <n v="3250"/>
    <n v="1300"/>
    <n v="520"/>
    <n v="0.4"/>
  </r>
  <r>
    <x v="0"/>
    <n v="1185732"/>
    <x v="37"/>
    <x v="0"/>
    <x v="42"/>
    <s v="Baltimore"/>
    <x v="0"/>
    <n v="0.4"/>
    <n v="5750"/>
    <n v="2300"/>
    <n v="805"/>
    <n v="0.35"/>
  </r>
  <r>
    <x v="0"/>
    <n v="1185732"/>
    <x v="37"/>
    <x v="0"/>
    <x v="42"/>
    <s v="Baltimore"/>
    <x v="1"/>
    <n v="0.4"/>
    <n v="2250"/>
    <n v="900"/>
    <n v="315"/>
    <n v="0.35"/>
  </r>
  <r>
    <x v="0"/>
    <n v="1185732"/>
    <x v="37"/>
    <x v="0"/>
    <x v="42"/>
    <s v="Baltimore"/>
    <x v="2"/>
    <n v="0.30000000000000004"/>
    <n v="2750"/>
    <n v="825.00000000000011"/>
    <n v="330.00000000000006"/>
    <n v="0.4"/>
  </r>
  <r>
    <x v="0"/>
    <n v="1185732"/>
    <x v="37"/>
    <x v="0"/>
    <x v="42"/>
    <s v="Baltimore"/>
    <x v="3"/>
    <n v="0.35"/>
    <n v="1500"/>
    <n v="525"/>
    <n v="210"/>
    <n v="0.4"/>
  </r>
  <r>
    <x v="0"/>
    <n v="1185732"/>
    <x v="37"/>
    <x v="0"/>
    <x v="42"/>
    <s v="Baltimore"/>
    <x v="4"/>
    <n v="0.5"/>
    <n v="2250"/>
    <n v="1125"/>
    <n v="337.5"/>
    <n v="0.3"/>
  </r>
  <r>
    <x v="0"/>
    <n v="1185732"/>
    <x v="37"/>
    <x v="0"/>
    <x v="42"/>
    <s v="Baltimore"/>
    <x v="5"/>
    <n v="0.4"/>
    <n v="3250"/>
    <n v="1300"/>
    <n v="520"/>
    <n v="0.4"/>
  </r>
  <r>
    <x v="0"/>
    <n v="1185732"/>
    <x v="258"/>
    <x v="0"/>
    <x v="42"/>
    <s v="Baltimore"/>
    <x v="0"/>
    <n v="0.4"/>
    <n v="5450"/>
    <n v="2180"/>
    <n v="763"/>
    <n v="0.35"/>
  </r>
  <r>
    <x v="0"/>
    <n v="1185732"/>
    <x v="258"/>
    <x v="0"/>
    <x v="42"/>
    <s v="Baltimore"/>
    <x v="1"/>
    <n v="0.4"/>
    <n v="2500"/>
    <n v="1000"/>
    <n v="350"/>
    <n v="0.35"/>
  </r>
  <r>
    <x v="0"/>
    <n v="1185732"/>
    <x v="258"/>
    <x v="0"/>
    <x v="42"/>
    <s v="Baltimore"/>
    <x v="2"/>
    <n v="0.30000000000000004"/>
    <n v="2750"/>
    <n v="825.00000000000011"/>
    <n v="330.00000000000006"/>
    <n v="0.4"/>
  </r>
  <r>
    <x v="0"/>
    <n v="1185732"/>
    <x v="258"/>
    <x v="0"/>
    <x v="42"/>
    <s v="Baltimore"/>
    <x v="3"/>
    <n v="0.35"/>
    <n v="1250"/>
    <n v="437.5"/>
    <n v="175"/>
    <n v="0.4"/>
  </r>
  <r>
    <x v="0"/>
    <n v="1185732"/>
    <x v="258"/>
    <x v="0"/>
    <x v="42"/>
    <s v="Baltimore"/>
    <x v="4"/>
    <n v="0.5"/>
    <n v="1750"/>
    <n v="875"/>
    <n v="262.5"/>
    <n v="0.3"/>
  </r>
  <r>
    <x v="0"/>
    <n v="1185732"/>
    <x v="258"/>
    <x v="0"/>
    <x v="42"/>
    <s v="Baltimore"/>
    <x v="5"/>
    <n v="0.4"/>
    <n v="2750"/>
    <n v="1100"/>
    <n v="440"/>
    <n v="0.4"/>
  </r>
  <r>
    <x v="0"/>
    <n v="1185732"/>
    <x v="259"/>
    <x v="0"/>
    <x v="42"/>
    <s v="Baltimore"/>
    <x v="0"/>
    <n v="0.4"/>
    <n v="5250"/>
    <n v="2100"/>
    <n v="735"/>
    <n v="0.35"/>
  </r>
  <r>
    <x v="0"/>
    <n v="1185732"/>
    <x v="259"/>
    <x v="0"/>
    <x v="42"/>
    <s v="Baltimore"/>
    <x v="1"/>
    <n v="0.4"/>
    <n v="2250"/>
    <n v="900"/>
    <n v="315"/>
    <n v="0.35"/>
  </r>
  <r>
    <x v="0"/>
    <n v="1185732"/>
    <x v="259"/>
    <x v="0"/>
    <x v="42"/>
    <s v="Baltimore"/>
    <x v="2"/>
    <n v="0.30000000000000004"/>
    <n v="2250"/>
    <n v="675.00000000000011"/>
    <n v="270.00000000000006"/>
    <n v="0.4"/>
  </r>
  <r>
    <x v="0"/>
    <n v="1185732"/>
    <x v="259"/>
    <x v="0"/>
    <x v="42"/>
    <s v="Baltimore"/>
    <x v="3"/>
    <n v="0.35"/>
    <n v="1500"/>
    <n v="525"/>
    <n v="210"/>
    <n v="0.4"/>
  </r>
  <r>
    <x v="0"/>
    <n v="1185732"/>
    <x v="259"/>
    <x v="0"/>
    <x v="42"/>
    <s v="Baltimore"/>
    <x v="4"/>
    <n v="0.5"/>
    <n v="1500"/>
    <n v="750"/>
    <n v="225"/>
    <n v="0.3"/>
  </r>
  <r>
    <x v="0"/>
    <n v="1185732"/>
    <x v="259"/>
    <x v="0"/>
    <x v="42"/>
    <s v="Baltimore"/>
    <x v="5"/>
    <n v="0.4"/>
    <n v="3000"/>
    <n v="1200"/>
    <n v="480"/>
    <n v="0.4"/>
  </r>
  <r>
    <x v="0"/>
    <n v="1185732"/>
    <x v="236"/>
    <x v="0"/>
    <x v="42"/>
    <s v="Baltimore"/>
    <x v="0"/>
    <n v="0.54999999999999993"/>
    <n v="5700"/>
    <n v="3134.9999999999995"/>
    <n v="1097.2499999999998"/>
    <n v="0.35"/>
  </r>
  <r>
    <x v="0"/>
    <n v="1185732"/>
    <x v="236"/>
    <x v="0"/>
    <x v="42"/>
    <s v="Baltimore"/>
    <x v="1"/>
    <n v="0.5"/>
    <n v="2750"/>
    <n v="1375"/>
    <n v="481.24999999999994"/>
    <n v="0.35"/>
  </r>
  <r>
    <x v="0"/>
    <n v="1185732"/>
    <x v="236"/>
    <x v="0"/>
    <x v="42"/>
    <s v="Baltimore"/>
    <x v="2"/>
    <n v="0.45"/>
    <n v="3000"/>
    <n v="1350"/>
    <n v="540"/>
    <n v="0.4"/>
  </r>
  <r>
    <x v="0"/>
    <n v="1185732"/>
    <x v="236"/>
    <x v="0"/>
    <x v="42"/>
    <s v="Baltimore"/>
    <x v="3"/>
    <n v="0.45"/>
    <n v="2500"/>
    <n v="1125"/>
    <n v="450"/>
    <n v="0.4"/>
  </r>
  <r>
    <x v="0"/>
    <n v="1185732"/>
    <x v="236"/>
    <x v="0"/>
    <x v="42"/>
    <s v="Baltimore"/>
    <x v="4"/>
    <n v="0.54999999999999993"/>
    <n v="2750"/>
    <n v="1512.4999999999998"/>
    <n v="453.74999999999994"/>
    <n v="0.3"/>
  </r>
  <r>
    <x v="0"/>
    <n v="1185732"/>
    <x v="236"/>
    <x v="0"/>
    <x v="42"/>
    <s v="Baltimore"/>
    <x v="5"/>
    <n v="0.6"/>
    <n v="4000"/>
    <n v="2400"/>
    <n v="960"/>
    <n v="0.4"/>
  </r>
  <r>
    <x v="0"/>
    <n v="1185732"/>
    <x v="41"/>
    <x v="0"/>
    <x v="42"/>
    <s v="Baltimore"/>
    <x v="0"/>
    <n v="0.54999999999999993"/>
    <n v="6500"/>
    <n v="3574.9999999999995"/>
    <n v="1251.2499999999998"/>
    <n v="0.35"/>
  </r>
  <r>
    <x v="0"/>
    <n v="1185732"/>
    <x v="41"/>
    <x v="0"/>
    <x v="42"/>
    <s v="Baltimore"/>
    <x v="1"/>
    <n v="0.5"/>
    <n v="4000"/>
    <n v="2000"/>
    <n v="700"/>
    <n v="0.35"/>
  </r>
  <r>
    <x v="0"/>
    <n v="1185732"/>
    <x v="41"/>
    <x v="0"/>
    <x v="42"/>
    <s v="Baltimore"/>
    <x v="2"/>
    <n v="0.45"/>
    <n v="3250"/>
    <n v="1462.5"/>
    <n v="585"/>
    <n v="0.4"/>
  </r>
  <r>
    <x v="0"/>
    <n v="1185732"/>
    <x v="41"/>
    <x v="0"/>
    <x v="42"/>
    <s v="Baltimore"/>
    <x v="3"/>
    <n v="0.45"/>
    <n v="3000"/>
    <n v="1350"/>
    <n v="540"/>
    <n v="0.4"/>
  </r>
  <r>
    <x v="0"/>
    <n v="1185732"/>
    <x v="41"/>
    <x v="0"/>
    <x v="42"/>
    <s v="Baltimore"/>
    <x v="4"/>
    <n v="0.54999999999999993"/>
    <n v="3000"/>
    <n v="1649.9999999999998"/>
    <n v="494.99999999999989"/>
    <n v="0.3"/>
  </r>
  <r>
    <x v="0"/>
    <n v="1185732"/>
    <x v="41"/>
    <x v="0"/>
    <x v="42"/>
    <s v="Baltimore"/>
    <x v="5"/>
    <n v="0.6"/>
    <n v="4500"/>
    <n v="2700"/>
    <n v="1080"/>
    <n v="0.4"/>
  </r>
  <r>
    <x v="0"/>
    <n v="1185732"/>
    <x v="260"/>
    <x v="0"/>
    <x v="42"/>
    <s v="Baltimore"/>
    <x v="0"/>
    <n v="0.54999999999999993"/>
    <n v="6750"/>
    <n v="3712.4999999999995"/>
    <n v="1299.3749999999998"/>
    <n v="0.35"/>
  </r>
  <r>
    <x v="0"/>
    <n v="1185732"/>
    <x v="260"/>
    <x v="0"/>
    <x v="42"/>
    <s v="Baltimore"/>
    <x v="1"/>
    <n v="0.5"/>
    <n v="4250"/>
    <n v="2125"/>
    <n v="743.75"/>
    <n v="0.35"/>
  </r>
  <r>
    <x v="0"/>
    <n v="1185732"/>
    <x v="260"/>
    <x v="0"/>
    <x v="42"/>
    <s v="Baltimore"/>
    <x v="2"/>
    <n v="0.45"/>
    <n v="3500"/>
    <n v="1575"/>
    <n v="630"/>
    <n v="0.4"/>
  </r>
  <r>
    <x v="0"/>
    <n v="1185732"/>
    <x v="260"/>
    <x v="0"/>
    <x v="42"/>
    <s v="Baltimore"/>
    <x v="3"/>
    <n v="0.45"/>
    <n v="3000"/>
    <n v="1350"/>
    <n v="540"/>
    <n v="0.4"/>
  </r>
  <r>
    <x v="0"/>
    <n v="1185732"/>
    <x v="260"/>
    <x v="0"/>
    <x v="42"/>
    <s v="Baltimore"/>
    <x v="4"/>
    <n v="0.54999999999999993"/>
    <n v="3250"/>
    <n v="1787.4999999999998"/>
    <n v="536.24999999999989"/>
    <n v="0.3"/>
  </r>
  <r>
    <x v="0"/>
    <n v="1185732"/>
    <x v="260"/>
    <x v="0"/>
    <x v="42"/>
    <s v="Baltimore"/>
    <x v="5"/>
    <n v="0.6"/>
    <n v="5000"/>
    <n v="3000"/>
    <n v="1200"/>
    <n v="0.4"/>
  </r>
  <r>
    <x v="0"/>
    <n v="1185732"/>
    <x v="261"/>
    <x v="0"/>
    <x v="42"/>
    <s v="Baltimore"/>
    <x v="0"/>
    <n v="0.54999999999999993"/>
    <n v="6500"/>
    <n v="3574.9999999999995"/>
    <n v="1251.2499999999998"/>
    <n v="0.35"/>
  </r>
  <r>
    <x v="0"/>
    <n v="1185732"/>
    <x v="261"/>
    <x v="0"/>
    <x v="42"/>
    <s v="Baltimore"/>
    <x v="1"/>
    <n v="0.5"/>
    <n v="4250"/>
    <n v="2125"/>
    <n v="743.75"/>
    <n v="0.35"/>
  </r>
  <r>
    <x v="0"/>
    <n v="1185732"/>
    <x v="261"/>
    <x v="0"/>
    <x v="42"/>
    <s v="Baltimore"/>
    <x v="2"/>
    <n v="0.45"/>
    <n v="3500"/>
    <n v="1575"/>
    <n v="630"/>
    <n v="0.4"/>
  </r>
  <r>
    <x v="0"/>
    <n v="1185732"/>
    <x v="261"/>
    <x v="0"/>
    <x v="42"/>
    <s v="Baltimore"/>
    <x v="3"/>
    <n v="0.45"/>
    <n v="2500"/>
    <n v="1125"/>
    <n v="450"/>
    <n v="0.4"/>
  </r>
  <r>
    <x v="0"/>
    <n v="1185732"/>
    <x v="261"/>
    <x v="0"/>
    <x v="42"/>
    <s v="Baltimore"/>
    <x v="4"/>
    <n v="0.54999999999999993"/>
    <n v="2250"/>
    <n v="1237.4999999999998"/>
    <n v="371.24999999999994"/>
    <n v="0.3"/>
  </r>
  <r>
    <x v="0"/>
    <n v="1185732"/>
    <x v="261"/>
    <x v="0"/>
    <x v="42"/>
    <s v="Baltimore"/>
    <x v="5"/>
    <n v="0.6"/>
    <n v="4000"/>
    <n v="2400"/>
    <n v="960"/>
    <n v="0.4"/>
  </r>
  <r>
    <x v="0"/>
    <n v="1185732"/>
    <x v="239"/>
    <x v="0"/>
    <x v="42"/>
    <s v="Baltimore"/>
    <x v="0"/>
    <n v="0.54999999999999993"/>
    <n v="5250"/>
    <n v="2887.4999999999995"/>
    <n v="1010.6249999999998"/>
    <n v="0.35"/>
  </r>
  <r>
    <x v="0"/>
    <n v="1185732"/>
    <x v="239"/>
    <x v="0"/>
    <x v="42"/>
    <s v="Baltimore"/>
    <x v="1"/>
    <n v="0.5"/>
    <n v="3250"/>
    <n v="1625"/>
    <n v="568.75"/>
    <n v="0.35"/>
  </r>
  <r>
    <x v="0"/>
    <n v="1185732"/>
    <x v="239"/>
    <x v="0"/>
    <x v="42"/>
    <s v="Baltimore"/>
    <x v="2"/>
    <n v="0.45"/>
    <n v="2250"/>
    <n v="1012.5"/>
    <n v="405"/>
    <n v="0.4"/>
  </r>
  <r>
    <x v="0"/>
    <n v="1185732"/>
    <x v="239"/>
    <x v="0"/>
    <x v="42"/>
    <s v="Baltimore"/>
    <x v="3"/>
    <n v="0.45"/>
    <n v="2000"/>
    <n v="900"/>
    <n v="360"/>
    <n v="0.4"/>
  </r>
  <r>
    <x v="0"/>
    <n v="1185732"/>
    <x v="239"/>
    <x v="0"/>
    <x v="42"/>
    <s v="Baltimore"/>
    <x v="4"/>
    <n v="0.54999999999999993"/>
    <n v="2000"/>
    <n v="1099.9999999999998"/>
    <n v="329.99999999999994"/>
    <n v="0.3"/>
  </r>
  <r>
    <x v="0"/>
    <n v="1185732"/>
    <x v="239"/>
    <x v="0"/>
    <x v="42"/>
    <s v="Baltimore"/>
    <x v="5"/>
    <n v="0.6"/>
    <n v="3000"/>
    <n v="1800"/>
    <n v="720"/>
    <n v="0.4"/>
  </r>
  <r>
    <x v="0"/>
    <n v="1185732"/>
    <x v="45"/>
    <x v="0"/>
    <x v="42"/>
    <s v="Baltimore"/>
    <x v="0"/>
    <n v="0.6"/>
    <n v="4750"/>
    <n v="2850"/>
    <n v="997.49999999999989"/>
    <n v="0.35"/>
  </r>
  <r>
    <x v="0"/>
    <n v="1185732"/>
    <x v="45"/>
    <x v="0"/>
    <x v="42"/>
    <s v="Baltimore"/>
    <x v="1"/>
    <n v="0.55000000000000004"/>
    <n v="3000"/>
    <n v="1650.0000000000002"/>
    <n v="577.5"/>
    <n v="0.35"/>
  </r>
  <r>
    <x v="0"/>
    <n v="1185732"/>
    <x v="45"/>
    <x v="0"/>
    <x v="42"/>
    <s v="Baltimore"/>
    <x v="2"/>
    <n v="0.55000000000000004"/>
    <n v="2000"/>
    <n v="1100"/>
    <n v="440"/>
    <n v="0.4"/>
  </r>
  <r>
    <x v="0"/>
    <n v="1185732"/>
    <x v="45"/>
    <x v="0"/>
    <x v="42"/>
    <s v="Baltimore"/>
    <x v="3"/>
    <n v="0.55000000000000004"/>
    <n v="1750"/>
    <n v="962.50000000000011"/>
    <n v="385.00000000000006"/>
    <n v="0.4"/>
  </r>
  <r>
    <x v="0"/>
    <n v="1185732"/>
    <x v="45"/>
    <x v="0"/>
    <x v="42"/>
    <s v="Baltimore"/>
    <x v="4"/>
    <n v="0.65"/>
    <n v="1750"/>
    <n v="1137.5"/>
    <n v="341.25"/>
    <n v="0.3"/>
  </r>
  <r>
    <x v="0"/>
    <n v="1185732"/>
    <x v="45"/>
    <x v="0"/>
    <x v="42"/>
    <s v="Baltimore"/>
    <x v="5"/>
    <n v="0.7"/>
    <n v="3000"/>
    <n v="2100"/>
    <n v="840"/>
    <n v="0.4"/>
  </r>
  <r>
    <x v="0"/>
    <n v="1185732"/>
    <x v="262"/>
    <x v="0"/>
    <x v="42"/>
    <s v="Baltimore"/>
    <x v="0"/>
    <n v="0.65"/>
    <n v="4500"/>
    <n v="2925"/>
    <n v="1023.7499999999999"/>
    <n v="0.35"/>
  </r>
  <r>
    <x v="0"/>
    <n v="1185732"/>
    <x v="262"/>
    <x v="0"/>
    <x v="42"/>
    <s v="Baltimore"/>
    <x v="1"/>
    <n v="0.55000000000000004"/>
    <n v="3250"/>
    <n v="1787.5000000000002"/>
    <n v="625.625"/>
    <n v="0.35"/>
  </r>
  <r>
    <x v="0"/>
    <n v="1185732"/>
    <x v="262"/>
    <x v="0"/>
    <x v="42"/>
    <s v="Baltimore"/>
    <x v="2"/>
    <n v="0.55000000000000004"/>
    <n v="3200"/>
    <n v="1760.0000000000002"/>
    <n v="704.00000000000011"/>
    <n v="0.4"/>
  </r>
  <r>
    <x v="0"/>
    <n v="1185732"/>
    <x v="262"/>
    <x v="0"/>
    <x v="42"/>
    <s v="Baltimore"/>
    <x v="3"/>
    <n v="0.55000000000000004"/>
    <n v="3000"/>
    <n v="1650.0000000000002"/>
    <n v="660.00000000000011"/>
    <n v="0.4"/>
  </r>
  <r>
    <x v="0"/>
    <n v="1185732"/>
    <x v="262"/>
    <x v="0"/>
    <x v="42"/>
    <s v="Baltimore"/>
    <x v="4"/>
    <n v="0.65"/>
    <n v="2750"/>
    <n v="1787.5"/>
    <n v="536.25"/>
    <n v="0.3"/>
  </r>
  <r>
    <x v="0"/>
    <n v="1185732"/>
    <x v="262"/>
    <x v="0"/>
    <x v="42"/>
    <s v="Baltimore"/>
    <x v="5"/>
    <n v="0.7"/>
    <n v="3750"/>
    <n v="2625"/>
    <n v="1050"/>
    <n v="0.4"/>
  </r>
  <r>
    <x v="0"/>
    <n v="1185732"/>
    <x v="263"/>
    <x v="0"/>
    <x v="42"/>
    <s v="Baltimore"/>
    <x v="0"/>
    <n v="0.65"/>
    <n v="6000"/>
    <n v="3900"/>
    <n v="1365"/>
    <n v="0.35"/>
  </r>
  <r>
    <x v="0"/>
    <n v="1185732"/>
    <x v="263"/>
    <x v="0"/>
    <x v="42"/>
    <s v="Baltimore"/>
    <x v="1"/>
    <n v="0.55000000000000004"/>
    <n v="4000"/>
    <n v="2200"/>
    <n v="770"/>
    <n v="0.35"/>
  </r>
  <r>
    <x v="0"/>
    <n v="1185732"/>
    <x v="263"/>
    <x v="0"/>
    <x v="42"/>
    <s v="Baltimore"/>
    <x v="2"/>
    <n v="0.55000000000000004"/>
    <n v="3750"/>
    <n v="2062.5"/>
    <n v="825"/>
    <n v="0.4"/>
  </r>
  <r>
    <x v="0"/>
    <n v="1185732"/>
    <x v="263"/>
    <x v="0"/>
    <x v="42"/>
    <s v="Baltimore"/>
    <x v="3"/>
    <n v="0.55000000000000004"/>
    <n v="3250"/>
    <n v="1787.5000000000002"/>
    <n v="715.00000000000011"/>
    <n v="0.4"/>
  </r>
  <r>
    <x v="0"/>
    <n v="1185732"/>
    <x v="263"/>
    <x v="0"/>
    <x v="42"/>
    <s v="Baltimore"/>
    <x v="4"/>
    <n v="0.65"/>
    <n v="3250"/>
    <n v="2112.5"/>
    <n v="633.75"/>
    <n v="0.3"/>
  </r>
  <r>
    <x v="0"/>
    <n v="1185732"/>
    <x v="263"/>
    <x v="0"/>
    <x v="42"/>
    <s v="Baltimore"/>
    <x v="5"/>
    <n v="0.7"/>
    <n v="4250"/>
    <n v="2975"/>
    <n v="1190"/>
    <n v="0.4"/>
  </r>
  <r>
    <x v="0"/>
    <n v="1185732"/>
    <x v="136"/>
    <x v="0"/>
    <x v="43"/>
    <s v="Wilmington"/>
    <x v="0"/>
    <n v="0.35000000000000003"/>
    <n v="4750"/>
    <n v="1662.5000000000002"/>
    <n v="581.875"/>
    <n v="0.35"/>
  </r>
  <r>
    <x v="0"/>
    <n v="1185732"/>
    <x v="136"/>
    <x v="0"/>
    <x v="43"/>
    <s v="Wilmington"/>
    <x v="1"/>
    <n v="0.35000000000000003"/>
    <n v="2750"/>
    <n v="962.50000000000011"/>
    <n v="336.875"/>
    <n v="0.35"/>
  </r>
  <r>
    <x v="0"/>
    <n v="1185732"/>
    <x v="136"/>
    <x v="0"/>
    <x v="43"/>
    <s v="Wilmington"/>
    <x v="2"/>
    <n v="0.25000000000000006"/>
    <n v="2750"/>
    <n v="687.50000000000011"/>
    <n v="275.00000000000006"/>
    <n v="0.4"/>
  </r>
  <r>
    <x v="0"/>
    <n v="1185732"/>
    <x v="136"/>
    <x v="0"/>
    <x v="43"/>
    <s v="Wilmington"/>
    <x v="3"/>
    <n v="0.3"/>
    <n v="1250"/>
    <n v="375"/>
    <n v="150"/>
    <n v="0.4"/>
  </r>
  <r>
    <x v="0"/>
    <n v="1185732"/>
    <x v="136"/>
    <x v="0"/>
    <x v="43"/>
    <s v="Wilmington"/>
    <x v="4"/>
    <n v="0.45"/>
    <n v="1750"/>
    <n v="787.5"/>
    <n v="236.25"/>
    <n v="0.3"/>
  </r>
  <r>
    <x v="0"/>
    <n v="1185732"/>
    <x v="136"/>
    <x v="0"/>
    <x v="43"/>
    <s v="Wilmington"/>
    <x v="5"/>
    <n v="0.35000000000000003"/>
    <n v="2750"/>
    <n v="962.50000000000011"/>
    <n v="385.00000000000006"/>
    <n v="0.4"/>
  </r>
  <r>
    <x v="0"/>
    <n v="1185732"/>
    <x v="264"/>
    <x v="0"/>
    <x v="43"/>
    <s v="Wilmington"/>
    <x v="0"/>
    <n v="0.35000000000000003"/>
    <n v="5250"/>
    <n v="1837.5000000000002"/>
    <n v="643.125"/>
    <n v="0.35"/>
  </r>
  <r>
    <x v="0"/>
    <n v="1185732"/>
    <x v="264"/>
    <x v="0"/>
    <x v="43"/>
    <s v="Wilmington"/>
    <x v="1"/>
    <n v="0.35000000000000003"/>
    <n v="1750"/>
    <n v="612.50000000000011"/>
    <n v="214.37500000000003"/>
    <n v="0.35"/>
  </r>
  <r>
    <x v="0"/>
    <n v="1185732"/>
    <x v="264"/>
    <x v="0"/>
    <x v="43"/>
    <s v="Wilmington"/>
    <x v="2"/>
    <n v="0.25000000000000006"/>
    <n v="2250"/>
    <n v="562.50000000000011"/>
    <n v="225.00000000000006"/>
    <n v="0.4"/>
  </r>
  <r>
    <x v="0"/>
    <n v="1185732"/>
    <x v="264"/>
    <x v="0"/>
    <x v="43"/>
    <s v="Wilmington"/>
    <x v="3"/>
    <n v="0.3"/>
    <n v="1000"/>
    <n v="300"/>
    <n v="120"/>
    <n v="0.4"/>
  </r>
  <r>
    <x v="0"/>
    <n v="1185732"/>
    <x v="264"/>
    <x v="0"/>
    <x v="43"/>
    <s v="Wilmington"/>
    <x v="4"/>
    <n v="0.45"/>
    <n v="1750"/>
    <n v="787.5"/>
    <n v="236.25"/>
    <n v="0.3"/>
  </r>
  <r>
    <x v="0"/>
    <n v="1185732"/>
    <x v="264"/>
    <x v="0"/>
    <x v="43"/>
    <s v="Wilmington"/>
    <x v="5"/>
    <n v="0.35000000000000003"/>
    <n v="2750"/>
    <n v="962.50000000000011"/>
    <n v="385.00000000000006"/>
    <n v="0.4"/>
  </r>
  <r>
    <x v="0"/>
    <n v="1185732"/>
    <x v="173"/>
    <x v="0"/>
    <x v="43"/>
    <s v="Wilmington"/>
    <x v="0"/>
    <n v="0.35000000000000003"/>
    <n v="4950"/>
    <n v="1732.5000000000002"/>
    <n v="606.375"/>
    <n v="0.35"/>
  </r>
  <r>
    <x v="0"/>
    <n v="1185732"/>
    <x v="173"/>
    <x v="0"/>
    <x v="43"/>
    <s v="Wilmington"/>
    <x v="1"/>
    <n v="0.35000000000000003"/>
    <n v="2000"/>
    <n v="700.00000000000011"/>
    <n v="245.00000000000003"/>
    <n v="0.35"/>
  </r>
  <r>
    <x v="0"/>
    <n v="1185732"/>
    <x v="173"/>
    <x v="0"/>
    <x v="43"/>
    <s v="Wilmington"/>
    <x v="2"/>
    <n v="0.25000000000000006"/>
    <n v="2250"/>
    <n v="562.50000000000011"/>
    <n v="225.00000000000006"/>
    <n v="0.4"/>
  </r>
  <r>
    <x v="0"/>
    <n v="1185732"/>
    <x v="173"/>
    <x v="0"/>
    <x v="43"/>
    <s v="Wilmington"/>
    <x v="3"/>
    <n v="0.3"/>
    <n v="750"/>
    <n v="225"/>
    <n v="90"/>
    <n v="0.4"/>
  </r>
  <r>
    <x v="0"/>
    <n v="1185732"/>
    <x v="173"/>
    <x v="0"/>
    <x v="43"/>
    <s v="Wilmington"/>
    <x v="4"/>
    <n v="0.45"/>
    <n v="1250"/>
    <n v="562.5"/>
    <n v="168.75"/>
    <n v="0.3"/>
  </r>
  <r>
    <x v="0"/>
    <n v="1185732"/>
    <x v="173"/>
    <x v="0"/>
    <x v="43"/>
    <s v="Wilmington"/>
    <x v="5"/>
    <n v="0.35000000000000003"/>
    <n v="2250"/>
    <n v="787.50000000000011"/>
    <n v="315.00000000000006"/>
    <n v="0.4"/>
  </r>
  <r>
    <x v="0"/>
    <n v="1185732"/>
    <x v="265"/>
    <x v="0"/>
    <x v="43"/>
    <s v="Wilmington"/>
    <x v="0"/>
    <n v="0.35000000000000003"/>
    <n v="4750"/>
    <n v="1662.5000000000002"/>
    <n v="581.875"/>
    <n v="0.35"/>
  </r>
  <r>
    <x v="0"/>
    <n v="1185732"/>
    <x v="265"/>
    <x v="0"/>
    <x v="43"/>
    <s v="Wilmington"/>
    <x v="1"/>
    <n v="0.35000000000000003"/>
    <n v="1750"/>
    <n v="612.50000000000011"/>
    <n v="214.37500000000003"/>
    <n v="0.35"/>
  </r>
  <r>
    <x v="0"/>
    <n v="1185732"/>
    <x v="265"/>
    <x v="0"/>
    <x v="43"/>
    <s v="Wilmington"/>
    <x v="2"/>
    <n v="0.25000000000000006"/>
    <n v="1750"/>
    <n v="437.50000000000011"/>
    <n v="175.00000000000006"/>
    <n v="0.4"/>
  </r>
  <r>
    <x v="0"/>
    <n v="1185732"/>
    <x v="265"/>
    <x v="0"/>
    <x v="43"/>
    <s v="Wilmington"/>
    <x v="3"/>
    <n v="0.3"/>
    <n v="1000"/>
    <n v="300"/>
    <n v="120"/>
    <n v="0.4"/>
  </r>
  <r>
    <x v="0"/>
    <n v="1185732"/>
    <x v="265"/>
    <x v="0"/>
    <x v="43"/>
    <s v="Wilmington"/>
    <x v="4"/>
    <n v="0.45"/>
    <n v="1000"/>
    <n v="450"/>
    <n v="135"/>
    <n v="0.3"/>
  </r>
  <r>
    <x v="0"/>
    <n v="1185732"/>
    <x v="265"/>
    <x v="0"/>
    <x v="43"/>
    <s v="Wilmington"/>
    <x v="5"/>
    <n v="0.35000000000000003"/>
    <n v="2500"/>
    <n v="875.00000000000011"/>
    <n v="350.00000000000006"/>
    <n v="0.4"/>
  </r>
  <r>
    <x v="0"/>
    <n v="1185732"/>
    <x v="61"/>
    <x v="0"/>
    <x v="43"/>
    <s v="Wilmington"/>
    <x v="0"/>
    <n v="0.49999999999999994"/>
    <n v="5200"/>
    <n v="2599.9999999999995"/>
    <n v="909.99999999999977"/>
    <n v="0.35"/>
  </r>
  <r>
    <x v="0"/>
    <n v="1185732"/>
    <x v="61"/>
    <x v="0"/>
    <x v="43"/>
    <s v="Wilmington"/>
    <x v="1"/>
    <n v="0.45"/>
    <n v="2250"/>
    <n v="1012.5"/>
    <n v="354.375"/>
    <n v="0.35"/>
  </r>
  <r>
    <x v="0"/>
    <n v="1185732"/>
    <x v="61"/>
    <x v="0"/>
    <x v="43"/>
    <s v="Wilmington"/>
    <x v="2"/>
    <n v="0.4"/>
    <n v="2500"/>
    <n v="1000"/>
    <n v="400"/>
    <n v="0.4"/>
  </r>
  <r>
    <x v="0"/>
    <n v="1185732"/>
    <x v="61"/>
    <x v="0"/>
    <x v="43"/>
    <s v="Wilmington"/>
    <x v="3"/>
    <n v="0.4"/>
    <n v="2000"/>
    <n v="800"/>
    <n v="320"/>
    <n v="0.4"/>
  </r>
  <r>
    <x v="0"/>
    <n v="1185732"/>
    <x v="61"/>
    <x v="0"/>
    <x v="43"/>
    <s v="Wilmington"/>
    <x v="4"/>
    <n v="0.49999999999999994"/>
    <n v="2250"/>
    <n v="1124.9999999999998"/>
    <n v="337.49999999999994"/>
    <n v="0.3"/>
  </r>
  <r>
    <x v="0"/>
    <n v="1185732"/>
    <x v="61"/>
    <x v="0"/>
    <x v="43"/>
    <s v="Wilmington"/>
    <x v="5"/>
    <n v="0.54999999999999993"/>
    <n v="3500"/>
    <n v="1924.9999999999998"/>
    <n v="770"/>
    <n v="0.4"/>
  </r>
  <r>
    <x v="0"/>
    <n v="1185732"/>
    <x v="266"/>
    <x v="0"/>
    <x v="43"/>
    <s v="Wilmington"/>
    <x v="0"/>
    <n v="0.49999999999999994"/>
    <n v="6000"/>
    <n v="2999.9999999999995"/>
    <n v="1049.9999999999998"/>
    <n v="0.35"/>
  </r>
  <r>
    <x v="0"/>
    <n v="1185732"/>
    <x v="266"/>
    <x v="0"/>
    <x v="43"/>
    <s v="Wilmington"/>
    <x v="1"/>
    <n v="0.45"/>
    <n v="3500"/>
    <n v="1575"/>
    <n v="551.25"/>
    <n v="0.35"/>
  </r>
  <r>
    <x v="0"/>
    <n v="1185732"/>
    <x v="266"/>
    <x v="0"/>
    <x v="43"/>
    <s v="Wilmington"/>
    <x v="2"/>
    <n v="0.4"/>
    <n v="2750"/>
    <n v="1100"/>
    <n v="440"/>
    <n v="0.4"/>
  </r>
  <r>
    <x v="0"/>
    <n v="1185732"/>
    <x v="266"/>
    <x v="0"/>
    <x v="43"/>
    <s v="Wilmington"/>
    <x v="3"/>
    <n v="0.4"/>
    <n v="2500"/>
    <n v="1000"/>
    <n v="400"/>
    <n v="0.4"/>
  </r>
  <r>
    <x v="0"/>
    <n v="1185732"/>
    <x v="266"/>
    <x v="0"/>
    <x v="43"/>
    <s v="Wilmington"/>
    <x v="4"/>
    <n v="0.49999999999999994"/>
    <n v="2500"/>
    <n v="1249.9999999999998"/>
    <n v="374.99999999999994"/>
    <n v="0.3"/>
  </r>
  <r>
    <x v="0"/>
    <n v="1185732"/>
    <x v="266"/>
    <x v="0"/>
    <x v="43"/>
    <s v="Wilmington"/>
    <x v="5"/>
    <n v="0.54999999999999993"/>
    <n v="4000"/>
    <n v="2199.9999999999995"/>
    <n v="879.99999999999989"/>
    <n v="0.4"/>
  </r>
  <r>
    <x v="0"/>
    <n v="1185732"/>
    <x v="176"/>
    <x v="0"/>
    <x v="43"/>
    <s v="Wilmington"/>
    <x v="0"/>
    <n v="0.49999999999999994"/>
    <n v="6250"/>
    <n v="3124.9999999999995"/>
    <n v="1093.7499999999998"/>
    <n v="0.35"/>
  </r>
  <r>
    <x v="0"/>
    <n v="1185732"/>
    <x v="176"/>
    <x v="0"/>
    <x v="43"/>
    <s v="Wilmington"/>
    <x v="1"/>
    <n v="0.45"/>
    <n v="3750"/>
    <n v="1687.5"/>
    <n v="590.625"/>
    <n v="0.35"/>
  </r>
  <r>
    <x v="0"/>
    <n v="1185732"/>
    <x v="176"/>
    <x v="0"/>
    <x v="43"/>
    <s v="Wilmington"/>
    <x v="2"/>
    <n v="0.4"/>
    <n v="3000"/>
    <n v="1200"/>
    <n v="480"/>
    <n v="0.4"/>
  </r>
  <r>
    <x v="0"/>
    <n v="1185732"/>
    <x v="176"/>
    <x v="0"/>
    <x v="43"/>
    <s v="Wilmington"/>
    <x v="3"/>
    <n v="0.4"/>
    <n v="2500"/>
    <n v="1000"/>
    <n v="400"/>
    <n v="0.4"/>
  </r>
  <r>
    <x v="0"/>
    <n v="1185732"/>
    <x v="176"/>
    <x v="0"/>
    <x v="43"/>
    <s v="Wilmington"/>
    <x v="4"/>
    <n v="0.49999999999999994"/>
    <n v="2750"/>
    <n v="1374.9999999999998"/>
    <n v="412.49999999999994"/>
    <n v="0.3"/>
  </r>
  <r>
    <x v="0"/>
    <n v="1185732"/>
    <x v="176"/>
    <x v="0"/>
    <x v="43"/>
    <s v="Wilmington"/>
    <x v="5"/>
    <n v="0.54999999999999993"/>
    <n v="4500"/>
    <n v="2474.9999999999995"/>
    <n v="989.99999999999989"/>
    <n v="0.4"/>
  </r>
  <r>
    <x v="0"/>
    <n v="1185732"/>
    <x v="117"/>
    <x v="0"/>
    <x v="43"/>
    <s v="Wilmington"/>
    <x v="0"/>
    <n v="0.49999999999999994"/>
    <n v="6000"/>
    <n v="2999.9999999999995"/>
    <n v="1049.9999999999998"/>
    <n v="0.35"/>
  </r>
  <r>
    <x v="0"/>
    <n v="1185732"/>
    <x v="117"/>
    <x v="0"/>
    <x v="43"/>
    <s v="Wilmington"/>
    <x v="1"/>
    <n v="0.45"/>
    <n v="3750"/>
    <n v="1687.5"/>
    <n v="590.625"/>
    <n v="0.35"/>
  </r>
  <r>
    <x v="0"/>
    <n v="1185732"/>
    <x v="117"/>
    <x v="0"/>
    <x v="43"/>
    <s v="Wilmington"/>
    <x v="2"/>
    <n v="0.4"/>
    <n v="3000"/>
    <n v="1200"/>
    <n v="480"/>
    <n v="0.4"/>
  </r>
  <r>
    <x v="0"/>
    <n v="1185732"/>
    <x v="117"/>
    <x v="0"/>
    <x v="43"/>
    <s v="Wilmington"/>
    <x v="3"/>
    <n v="0.4"/>
    <n v="2000"/>
    <n v="800"/>
    <n v="320"/>
    <n v="0.4"/>
  </r>
  <r>
    <x v="0"/>
    <n v="1185732"/>
    <x v="117"/>
    <x v="0"/>
    <x v="43"/>
    <s v="Wilmington"/>
    <x v="4"/>
    <n v="0.49999999999999994"/>
    <n v="1750"/>
    <n v="874.99999999999989"/>
    <n v="262.49999999999994"/>
    <n v="0.3"/>
  </r>
  <r>
    <x v="0"/>
    <n v="1185732"/>
    <x v="117"/>
    <x v="0"/>
    <x v="43"/>
    <s v="Wilmington"/>
    <x v="5"/>
    <n v="0.54999999999999993"/>
    <n v="3500"/>
    <n v="1924.9999999999998"/>
    <n v="770"/>
    <n v="0.4"/>
  </r>
  <r>
    <x v="0"/>
    <n v="1185732"/>
    <x v="63"/>
    <x v="0"/>
    <x v="43"/>
    <s v="Wilmington"/>
    <x v="0"/>
    <n v="0.49999999999999994"/>
    <n v="4750"/>
    <n v="2374.9999999999995"/>
    <n v="831.24999999999977"/>
    <n v="0.35"/>
  </r>
  <r>
    <x v="0"/>
    <n v="1185732"/>
    <x v="63"/>
    <x v="0"/>
    <x v="43"/>
    <s v="Wilmington"/>
    <x v="1"/>
    <n v="0.45"/>
    <n v="2750"/>
    <n v="1237.5"/>
    <n v="433.125"/>
    <n v="0.35"/>
  </r>
  <r>
    <x v="0"/>
    <n v="1185732"/>
    <x v="63"/>
    <x v="0"/>
    <x v="43"/>
    <s v="Wilmington"/>
    <x v="2"/>
    <n v="0.4"/>
    <n v="1750"/>
    <n v="700"/>
    <n v="280"/>
    <n v="0.4"/>
  </r>
  <r>
    <x v="0"/>
    <n v="1185732"/>
    <x v="63"/>
    <x v="0"/>
    <x v="43"/>
    <s v="Wilmington"/>
    <x v="3"/>
    <n v="0.4"/>
    <n v="1500"/>
    <n v="600"/>
    <n v="240"/>
    <n v="0.4"/>
  </r>
  <r>
    <x v="0"/>
    <n v="1185732"/>
    <x v="63"/>
    <x v="0"/>
    <x v="43"/>
    <s v="Wilmington"/>
    <x v="4"/>
    <n v="0.49999999999999994"/>
    <n v="1500"/>
    <n v="749.99999999999989"/>
    <n v="224.99999999999997"/>
    <n v="0.3"/>
  </r>
  <r>
    <x v="0"/>
    <n v="1185732"/>
    <x v="63"/>
    <x v="0"/>
    <x v="43"/>
    <s v="Wilmington"/>
    <x v="5"/>
    <n v="0.54999999999999993"/>
    <n v="2500"/>
    <n v="1374.9999999999998"/>
    <n v="549.99999999999989"/>
    <n v="0.4"/>
  </r>
  <r>
    <x v="0"/>
    <n v="1185732"/>
    <x v="267"/>
    <x v="0"/>
    <x v="43"/>
    <s v="Wilmington"/>
    <x v="0"/>
    <n v="0.54999999999999993"/>
    <n v="4250"/>
    <n v="2337.4999999999995"/>
    <n v="818.12499999999977"/>
    <n v="0.35"/>
  </r>
  <r>
    <x v="0"/>
    <n v="1185732"/>
    <x v="267"/>
    <x v="0"/>
    <x v="43"/>
    <s v="Wilmington"/>
    <x v="1"/>
    <n v="0.5"/>
    <n v="2500"/>
    <n v="1250"/>
    <n v="437.5"/>
    <n v="0.35"/>
  </r>
  <r>
    <x v="0"/>
    <n v="1185732"/>
    <x v="267"/>
    <x v="0"/>
    <x v="43"/>
    <s v="Wilmington"/>
    <x v="2"/>
    <n v="0.5"/>
    <n v="1500"/>
    <n v="750"/>
    <n v="300"/>
    <n v="0.4"/>
  </r>
  <r>
    <x v="0"/>
    <n v="1185732"/>
    <x v="267"/>
    <x v="0"/>
    <x v="43"/>
    <s v="Wilmington"/>
    <x v="3"/>
    <n v="0.5"/>
    <n v="1250"/>
    <n v="625"/>
    <n v="250"/>
    <n v="0.4"/>
  </r>
  <r>
    <x v="0"/>
    <n v="1185732"/>
    <x v="267"/>
    <x v="0"/>
    <x v="43"/>
    <s v="Wilmington"/>
    <x v="4"/>
    <n v="0.6"/>
    <n v="1250"/>
    <n v="750"/>
    <n v="225"/>
    <n v="0.3"/>
  </r>
  <r>
    <x v="0"/>
    <n v="1185732"/>
    <x v="267"/>
    <x v="0"/>
    <x v="43"/>
    <s v="Wilmington"/>
    <x v="5"/>
    <n v="0.64999999999999991"/>
    <n v="2500"/>
    <n v="1624.9999999999998"/>
    <n v="650"/>
    <n v="0.4"/>
  </r>
  <r>
    <x v="0"/>
    <n v="1185732"/>
    <x v="268"/>
    <x v="0"/>
    <x v="43"/>
    <s v="Wilmington"/>
    <x v="0"/>
    <n v="0.6"/>
    <n v="4000"/>
    <n v="2400"/>
    <n v="840"/>
    <n v="0.35"/>
  </r>
  <r>
    <x v="0"/>
    <n v="1185732"/>
    <x v="268"/>
    <x v="0"/>
    <x v="43"/>
    <s v="Wilmington"/>
    <x v="1"/>
    <n v="0.5"/>
    <n v="2750"/>
    <n v="1375"/>
    <n v="481.24999999999994"/>
    <n v="0.35"/>
  </r>
  <r>
    <x v="0"/>
    <n v="1185732"/>
    <x v="268"/>
    <x v="0"/>
    <x v="43"/>
    <s v="Wilmington"/>
    <x v="2"/>
    <n v="0.5"/>
    <n v="2700"/>
    <n v="1350"/>
    <n v="540"/>
    <n v="0.4"/>
  </r>
  <r>
    <x v="0"/>
    <n v="1185732"/>
    <x v="268"/>
    <x v="0"/>
    <x v="43"/>
    <s v="Wilmington"/>
    <x v="3"/>
    <n v="0.5"/>
    <n v="2500"/>
    <n v="1250"/>
    <n v="500"/>
    <n v="0.4"/>
  </r>
  <r>
    <x v="0"/>
    <n v="1185732"/>
    <x v="268"/>
    <x v="0"/>
    <x v="43"/>
    <s v="Wilmington"/>
    <x v="4"/>
    <n v="0.6"/>
    <n v="2250"/>
    <n v="1350"/>
    <n v="405"/>
    <n v="0.3"/>
  </r>
  <r>
    <x v="0"/>
    <n v="1185732"/>
    <x v="268"/>
    <x v="0"/>
    <x v="43"/>
    <s v="Wilmington"/>
    <x v="5"/>
    <n v="0.64999999999999991"/>
    <n v="3250"/>
    <n v="2112.4999999999995"/>
    <n v="844.99999999999989"/>
    <n v="0.4"/>
  </r>
  <r>
    <x v="0"/>
    <n v="1185732"/>
    <x v="269"/>
    <x v="0"/>
    <x v="43"/>
    <s v="Wilmington"/>
    <x v="0"/>
    <n v="0.6"/>
    <n v="5500"/>
    <n v="3300"/>
    <n v="1155"/>
    <n v="0.35"/>
  </r>
  <r>
    <x v="0"/>
    <n v="1185732"/>
    <x v="269"/>
    <x v="0"/>
    <x v="43"/>
    <s v="Wilmington"/>
    <x v="1"/>
    <n v="0.5"/>
    <n v="3500"/>
    <n v="1750"/>
    <n v="612.5"/>
    <n v="0.35"/>
  </r>
  <r>
    <x v="0"/>
    <n v="1185732"/>
    <x v="269"/>
    <x v="0"/>
    <x v="43"/>
    <s v="Wilmington"/>
    <x v="2"/>
    <n v="0.5"/>
    <n v="3250"/>
    <n v="1625"/>
    <n v="650"/>
    <n v="0.4"/>
  </r>
  <r>
    <x v="0"/>
    <n v="1185732"/>
    <x v="269"/>
    <x v="0"/>
    <x v="43"/>
    <s v="Wilmington"/>
    <x v="3"/>
    <n v="0.5"/>
    <n v="2750"/>
    <n v="1375"/>
    <n v="550"/>
    <n v="0.4"/>
  </r>
  <r>
    <x v="0"/>
    <n v="1185732"/>
    <x v="269"/>
    <x v="0"/>
    <x v="43"/>
    <s v="Wilmington"/>
    <x v="4"/>
    <n v="0.6"/>
    <n v="2750"/>
    <n v="1650"/>
    <n v="495"/>
    <n v="0.3"/>
  </r>
  <r>
    <x v="0"/>
    <n v="1185732"/>
    <x v="269"/>
    <x v="0"/>
    <x v="43"/>
    <s v="Wilmington"/>
    <x v="5"/>
    <n v="0.64999999999999991"/>
    <n v="3750"/>
    <n v="2437.4999999999995"/>
    <n v="974.99999999999989"/>
    <n v="0.4"/>
  </r>
  <r>
    <x v="0"/>
    <n v="1185732"/>
    <x v="48"/>
    <x v="0"/>
    <x v="44"/>
    <s v="Newark"/>
    <x v="0"/>
    <n v="0.4"/>
    <n v="5000"/>
    <n v="2000"/>
    <n v="800"/>
    <n v="0.4"/>
  </r>
  <r>
    <x v="0"/>
    <n v="1185732"/>
    <x v="48"/>
    <x v="0"/>
    <x v="44"/>
    <s v="Newark"/>
    <x v="1"/>
    <n v="0.4"/>
    <n v="3000"/>
    <n v="1200"/>
    <n v="480"/>
    <n v="0.4"/>
  </r>
  <r>
    <x v="0"/>
    <n v="1185732"/>
    <x v="48"/>
    <x v="0"/>
    <x v="44"/>
    <s v="Newark"/>
    <x v="2"/>
    <n v="0.30000000000000004"/>
    <n v="3000"/>
    <n v="900.00000000000011"/>
    <n v="270"/>
    <n v="0.3"/>
  </r>
  <r>
    <x v="0"/>
    <n v="1185732"/>
    <x v="48"/>
    <x v="0"/>
    <x v="44"/>
    <s v="Newark"/>
    <x v="3"/>
    <n v="0.35"/>
    <n v="1500"/>
    <n v="525"/>
    <n v="157.5"/>
    <n v="0.3"/>
  </r>
  <r>
    <x v="0"/>
    <n v="1185732"/>
    <x v="48"/>
    <x v="0"/>
    <x v="44"/>
    <s v="Newark"/>
    <x v="4"/>
    <n v="0.5"/>
    <n v="2000"/>
    <n v="1000"/>
    <n v="300"/>
    <n v="0.3"/>
  </r>
  <r>
    <x v="0"/>
    <n v="1185732"/>
    <x v="48"/>
    <x v="0"/>
    <x v="44"/>
    <s v="Newark"/>
    <x v="5"/>
    <n v="0.4"/>
    <n v="3000"/>
    <n v="1200"/>
    <n v="420"/>
    <n v="0.35"/>
  </r>
  <r>
    <x v="0"/>
    <n v="1185732"/>
    <x v="49"/>
    <x v="0"/>
    <x v="44"/>
    <s v="Newark"/>
    <x v="0"/>
    <n v="0.4"/>
    <n v="5500"/>
    <n v="2200"/>
    <n v="880"/>
    <n v="0.4"/>
  </r>
  <r>
    <x v="0"/>
    <n v="1185732"/>
    <x v="49"/>
    <x v="0"/>
    <x v="44"/>
    <s v="Newark"/>
    <x v="1"/>
    <n v="0.4"/>
    <n v="2000"/>
    <n v="800"/>
    <n v="320"/>
    <n v="0.4"/>
  </r>
  <r>
    <x v="0"/>
    <n v="1185732"/>
    <x v="49"/>
    <x v="0"/>
    <x v="44"/>
    <s v="Newark"/>
    <x v="2"/>
    <n v="0.30000000000000004"/>
    <n v="2500"/>
    <n v="750.00000000000011"/>
    <n v="225.00000000000003"/>
    <n v="0.3"/>
  </r>
  <r>
    <x v="0"/>
    <n v="1185732"/>
    <x v="49"/>
    <x v="0"/>
    <x v="44"/>
    <s v="Newark"/>
    <x v="3"/>
    <n v="0.35"/>
    <n v="1250"/>
    <n v="437.5"/>
    <n v="131.25"/>
    <n v="0.3"/>
  </r>
  <r>
    <x v="0"/>
    <n v="1185732"/>
    <x v="49"/>
    <x v="0"/>
    <x v="44"/>
    <s v="Newark"/>
    <x v="4"/>
    <n v="0.5"/>
    <n v="2000"/>
    <n v="1000"/>
    <n v="300"/>
    <n v="0.3"/>
  </r>
  <r>
    <x v="0"/>
    <n v="1185732"/>
    <x v="49"/>
    <x v="0"/>
    <x v="44"/>
    <s v="Newark"/>
    <x v="5"/>
    <n v="0.4"/>
    <n v="3000"/>
    <n v="1200"/>
    <n v="420"/>
    <n v="0.35"/>
  </r>
  <r>
    <x v="0"/>
    <n v="1185732"/>
    <x v="14"/>
    <x v="0"/>
    <x v="44"/>
    <s v="Newark"/>
    <x v="0"/>
    <n v="0.4"/>
    <n v="5200"/>
    <n v="2080"/>
    <n v="832"/>
    <n v="0.4"/>
  </r>
  <r>
    <x v="0"/>
    <n v="1185732"/>
    <x v="14"/>
    <x v="0"/>
    <x v="44"/>
    <s v="Newark"/>
    <x v="1"/>
    <n v="0.4"/>
    <n v="2250"/>
    <n v="900"/>
    <n v="360"/>
    <n v="0.4"/>
  </r>
  <r>
    <x v="0"/>
    <n v="1185732"/>
    <x v="14"/>
    <x v="0"/>
    <x v="44"/>
    <s v="Newark"/>
    <x v="2"/>
    <n v="0.30000000000000004"/>
    <n v="2500"/>
    <n v="750.00000000000011"/>
    <n v="225.00000000000003"/>
    <n v="0.3"/>
  </r>
  <r>
    <x v="0"/>
    <n v="1185732"/>
    <x v="14"/>
    <x v="0"/>
    <x v="44"/>
    <s v="Newark"/>
    <x v="3"/>
    <n v="0.35"/>
    <n v="1000"/>
    <n v="350"/>
    <n v="105"/>
    <n v="0.3"/>
  </r>
  <r>
    <x v="0"/>
    <n v="1185732"/>
    <x v="14"/>
    <x v="0"/>
    <x v="44"/>
    <s v="Newark"/>
    <x v="4"/>
    <n v="0.5"/>
    <n v="1500"/>
    <n v="750"/>
    <n v="225"/>
    <n v="0.3"/>
  </r>
  <r>
    <x v="0"/>
    <n v="1185732"/>
    <x v="14"/>
    <x v="0"/>
    <x v="44"/>
    <s v="Newark"/>
    <x v="5"/>
    <n v="0.4"/>
    <n v="2500"/>
    <n v="1000"/>
    <n v="350"/>
    <n v="0.35"/>
  </r>
  <r>
    <x v="0"/>
    <n v="1185732"/>
    <x v="50"/>
    <x v="0"/>
    <x v="44"/>
    <s v="Newark"/>
    <x v="0"/>
    <n v="0.4"/>
    <n v="5000"/>
    <n v="2000"/>
    <n v="800"/>
    <n v="0.4"/>
  </r>
  <r>
    <x v="0"/>
    <n v="1185732"/>
    <x v="50"/>
    <x v="0"/>
    <x v="44"/>
    <s v="Newark"/>
    <x v="1"/>
    <n v="0.4"/>
    <n v="2000"/>
    <n v="800"/>
    <n v="320"/>
    <n v="0.4"/>
  </r>
  <r>
    <x v="0"/>
    <n v="1185732"/>
    <x v="50"/>
    <x v="0"/>
    <x v="44"/>
    <s v="Newark"/>
    <x v="2"/>
    <n v="0.30000000000000004"/>
    <n v="2000"/>
    <n v="600.00000000000011"/>
    <n v="180.00000000000003"/>
    <n v="0.3"/>
  </r>
  <r>
    <x v="0"/>
    <n v="1185732"/>
    <x v="50"/>
    <x v="0"/>
    <x v="44"/>
    <s v="Newark"/>
    <x v="3"/>
    <n v="0.35"/>
    <n v="1250"/>
    <n v="437.5"/>
    <n v="131.25"/>
    <n v="0.3"/>
  </r>
  <r>
    <x v="0"/>
    <n v="1185732"/>
    <x v="50"/>
    <x v="0"/>
    <x v="44"/>
    <s v="Newark"/>
    <x v="4"/>
    <n v="0.5"/>
    <n v="1250"/>
    <n v="625"/>
    <n v="187.5"/>
    <n v="0.3"/>
  </r>
  <r>
    <x v="0"/>
    <n v="1185732"/>
    <x v="50"/>
    <x v="0"/>
    <x v="44"/>
    <s v="Newark"/>
    <x v="5"/>
    <n v="0.4"/>
    <n v="2750"/>
    <n v="1100"/>
    <n v="385"/>
    <n v="0.35"/>
  </r>
  <r>
    <x v="0"/>
    <n v="1185732"/>
    <x v="51"/>
    <x v="0"/>
    <x v="44"/>
    <s v="Newark"/>
    <x v="0"/>
    <n v="0.54999999999999993"/>
    <n v="5450"/>
    <n v="2997.4999999999995"/>
    <n v="1198.9999999999998"/>
    <n v="0.4"/>
  </r>
  <r>
    <x v="0"/>
    <n v="1185732"/>
    <x v="51"/>
    <x v="0"/>
    <x v="44"/>
    <s v="Newark"/>
    <x v="1"/>
    <n v="0.5"/>
    <n v="2500"/>
    <n v="1250"/>
    <n v="500"/>
    <n v="0.4"/>
  </r>
  <r>
    <x v="0"/>
    <n v="1185732"/>
    <x v="51"/>
    <x v="0"/>
    <x v="44"/>
    <s v="Newark"/>
    <x v="2"/>
    <n v="0.45"/>
    <n v="2750"/>
    <n v="1237.5"/>
    <n v="371.25"/>
    <n v="0.3"/>
  </r>
  <r>
    <x v="0"/>
    <n v="1185732"/>
    <x v="51"/>
    <x v="0"/>
    <x v="44"/>
    <s v="Newark"/>
    <x v="3"/>
    <n v="0.45"/>
    <n v="2250"/>
    <n v="1012.5"/>
    <n v="303.75"/>
    <n v="0.3"/>
  </r>
  <r>
    <x v="0"/>
    <n v="1185732"/>
    <x v="51"/>
    <x v="0"/>
    <x v="44"/>
    <s v="Newark"/>
    <x v="4"/>
    <n v="0.54999999999999993"/>
    <n v="2500"/>
    <n v="1374.9999999999998"/>
    <n v="412.49999999999994"/>
    <n v="0.3"/>
  </r>
  <r>
    <x v="0"/>
    <n v="1185732"/>
    <x v="51"/>
    <x v="0"/>
    <x v="44"/>
    <s v="Newark"/>
    <x v="5"/>
    <n v="0.6"/>
    <n v="3750"/>
    <n v="2250"/>
    <n v="787.5"/>
    <n v="0.35"/>
  </r>
  <r>
    <x v="0"/>
    <n v="1185732"/>
    <x v="52"/>
    <x v="0"/>
    <x v="44"/>
    <s v="Newark"/>
    <x v="0"/>
    <n v="0.54999999999999993"/>
    <n v="6250"/>
    <n v="3437.4999999999995"/>
    <n v="1375"/>
    <n v="0.4"/>
  </r>
  <r>
    <x v="0"/>
    <n v="1185732"/>
    <x v="52"/>
    <x v="0"/>
    <x v="44"/>
    <s v="Newark"/>
    <x v="1"/>
    <n v="0.5"/>
    <n v="3750"/>
    <n v="1875"/>
    <n v="750"/>
    <n v="0.4"/>
  </r>
  <r>
    <x v="0"/>
    <n v="1185732"/>
    <x v="52"/>
    <x v="0"/>
    <x v="44"/>
    <s v="Newark"/>
    <x v="2"/>
    <n v="0.45"/>
    <n v="3000"/>
    <n v="1350"/>
    <n v="405"/>
    <n v="0.3"/>
  </r>
  <r>
    <x v="0"/>
    <n v="1185732"/>
    <x v="52"/>
    <x v="0"/>
    <x v="44"/>
    <s v="Newark"/>
    <x v="3"/>
    <n v="0.45"/>
    <n v="2750"/>
    <n v="1237.5"/>
    <n v="371.25"/>
    <n v="0.3"/>
  </r>
  <r>
    <x v="0"/>
    <n v="1185732"/>
    <x v="52"/>
    <x v="0"/>
    <x v="44"/>
    <s v="Newark"/>
    <x v="4"/>
    <n v="0.54999999999999993"/>
    <n v="2750"/>
    <n v="1512.4999999999998"/>
    <n v="453.74999999999994"/>
    <n v="0.3"/>
  </r>
  <r>
    <x v="0"/>
    <n v="1185732"/>
    <x v="52"/>
    <x v="0"/>
    <x v="44"/>
    <s v="Newark"/>
    <x v="5"/>
    <n v="0.6"/>
    <n v="4250"/>
    <n v="2550"/>
    <n v="892.5"/>
    <n v="0.35"/>
  </r>
  <r>
    <x v="0"/>
    <n v="1185732"/>
    <x v="18"/>
    <x v="0"/>
    <x v="44"/>
    <s v="Newark"/>
    <x v="0"/>
    <n v="0.54999999999999993"/>
    <n v="6500"/>
    <n v="3574.9999999999995"/>
    <n v="1430"/>
    <n v="0.4"/>
  </r>
  <r>
    <x v="0"/>
    <n v="1185732"/>
    <x v="18"/>
    <x v="0"/>
    <x v="44"/>
    <s v="Newark"/>
    <x v="1"/>
    <n v="0.5"/>
    <n v="4000"/>
    <n v="2000"/>
    <n v="800"/>
    <n v="0.4"/>
  </r>
  <r>
    <x v="0"/>
    <n v="1185732"/>
    <x v="18"/>
    <x v="0"/>
    <x v="44"/>
    <s v="Newark"/>
    <x v="2"/>
    <n v="0.45"/>
    <n v="3250"/>
    <n v="1462.5"/>
    <n v="438.75"/>
    <n v="0.3"/>
  </r>
  <r>
    <x v="0"/>
    <n v="1185732"/>
    <x v="18"/>
    <x v="0"/>
    <x v="44"/>
    <s v="Newark"/>
    <x v="3"/>
    <n v="0.45"/>
    <n v="2750"/>
    <n v="1237.5"/>
    <n v="371.25"/>
    <n v="0.3"/>
  </r>
  <r>
    <x v="0"/>
    <n v="1185732"/>
    <x v="18"/>
    <x v="0"/>
    <x v="44"/>
    <s v="Newark"/>
    <x v="4"/>
    <n v="0.54999999999999993"/>
    <n v="3000"/>
    <n v="1649.9999999999998"/>
    <n v="494.99999999999989"/>
    <n v="0.3"/>
  </r>
  <r>
    <x v="0"/>
    <n v="1185732"/>
    <x v="18"/>
    <x v="0"/>
    <x v="44"/>
    <s v="Newark"/>
    <x v="5"/>
    <n v="0.6"/>
    <n v="4750"/>
    <n v="2850"/>
    <n v="997.49999999999989"/>
    <n v="0.35"/>
  </r>
  <r>
    <x v="0"/>
    <n v="1185732"/>
    <x v="53"/>
    <x v="0"/>
    <x v="44"/>
    <s v="Newark"/>
    <x v="0"/>
    <n v="0.54999999999999993"/>
    <n v="6250"/>
    <n v="3437.4999999999995"/>
    <n v="1375"/>
    <n v="0.4"/>
  </r>
  <r>
    <x v="0"/>
    <n v="1185732"/>
    <x v="53"/>
    <x v="0"/>
    <x v="44"/>
    <s v="Newark"/>
    <x v="1"/>
    <n v="0.5"/>
    <n v="4000"/>
    <n v="2000"/>
    <n v="800"/>
    <n v="0.4"/>
  </r>
  <r>
    <x v="0"/>
    <n v="1185732"/>
    <x v="53"/>
    <x v="0"/>
    <x v="44"/>
    <s v="Newark"/>
    <x v="2"/>
    <n v="0.45"/>
    <n v="3250"/>
    <n v="1462.5"/>
    <n v="438.75"/>
    <n v="0.3"/>
  </r>
  <r>
    <x v="0"/>
    <n v="1185732"/>
    <x v="53"/>
    <x v="0"/>
    <x v="44"/>
    <s v="Newark"/>
    <x v="3"/>
    <n v="0.45"/>
    <n v="2250"/>
    <n v="1012.5"/>
    <n v="303.75"/>
    <n v="0.3"/>
  </r>
  <r>
    <x v="0"/>
    <n v="1185732"/>
    <x v="53"/>
    <x v="0"/>
    <x v="44"/>
    <s v="Newark"/>
    <x v="4"/>
    <n v="0.54999999999999993"/>
    <n v="2000"/>
    <n v="1099.9999999999998"/>
    <n v="329.99999999999994"/>
    <n v="0.3"/>
  </r>
  <r>
    <x v="0"/>
    <n v="1185732"/>
    <x v="53"/>
    <x v="0"/>
    <x v="44"/>
    <s v="Newark"/>
    <x v="5"/>
    <n v="0.6"/>
    <n v="3750"/>
    <n v="2250"/>
    <n v="787.5"/>
    <n v="0.35"/>
  </r>
  <r>
    <x v="0"/>
    <n v="1185732"/>
    <x v="54"/>
    <x v="0"/>
    <x v="44"/>
    <s v="Newark"/>
    <x v="0"/>
    <n v="0.54999999999999993"/>
    <n v="5000"/>
    <n v="2749.9999999999995"/>
    <n v="1099.9999999999998"/>
    <n v="0.4"/>
  </r>
  <r>
    <x v="0"/>
    <n v="1185732"/>
    <x v="54"/>
    <x v="0"/>
    <x v="44"/>
    <s v="Newark"/>
    <x v="1"/>
    <n v="0.5"/>
    <n v="3000"/>
    <n v="1500"/>
    <n v="600"/>
    <n v="0.4"/>
  </r>
  <r>
    <x v="0"/>
    <n v="1185732"/>
    <x v="54"/>
    <x v="0"/>
    <x v="44"/>
    <s v="Newark"/>
    <x v="2"/>
    <n v="0.45"/>
    <n v="2000"/>
    <n v="900"/>
    <n v="270"/>
    <n v="0.3"/>
  </r>
  <r>
    <x v="0"/>
    <n v="1185732"/>
    <x v="54"/>
    <x v="0"/>
    <x v="44"/>
    <s v="Newark"/>
    <x v="3"/>
    <n v="0.45"/>
    <n v="1750"/>
    <n v="787.5"/>
    <n v="236.25"/>
    <n v="0.3"/>
  </r>
  <r>
    <x v="0"/>
    <n v="1185732"/>
    <x v="54"/>
    <x v="0"/>
    <x v="44"/>
    <s v="Newark"/>
    <x v="4"/>
    <n v="0.54999999999999993"/>
    <n v="1750"/>
    <n v="962.49999999999989"/>
    <n v="288.74999999999994"/>
    <n v="0.3"/>
  </r>
  <r>
    <x v="0"/>
    <n v="1185732"/>
    <x v="54"/>
    <x v="0"/>
    <x v="44"/>
    <s v="Newark"/>
    <x v="5"/>
    <n v="0.6"/>
    <n v="2750"/>
    <n v="1650"/>
    <n v="577.5"/>
    <n v="0.35"/>
  </r>
  <r>
    <x v="0"/>
    <n v="1185732"/>
    <x v="55"/>
    <x v="0"/>
    <x v="44"/>
    <s v="Newark"/>
    <x v="0"/>
    <n v="0.6"/>
    <n v="4500"/>
    <n v="2700"/>
    <n v="1080"/>
    <n v="0.4"/>
  </r>
  <r>
    <x v="0"/>
    <n v="1185732"/>
    <x v="55"/>
    <x v="0"/>
    <x v="44"/>
    <s v="Newark"/>
    <x v="1"/>
    <n v="0.55000000000000004"/>
    <n v="2750"/>
    <n v="1512.5000000000002"/>
    <n v="605.00000000000011"/>
    <n v="0.4"/>
  </r>
  <r>
    <x v="0"/>
    <n v="1185732"/>
    <x v="55"/>
    <x v="0"/>
    <x v="44"/>
    <s v="Newark"/>
    <x v="2"/>
    <n v="0.55000000000000004"/>
    <n v="1750"/>
    <n v="962.50000000000011"/>
    <n v="288.75"/>
    <n v="0.3"/>
  </r>
  <r>
    <x v="0"/>
    <n v="1185732"/>
    <x v="55"/>
    <x v="0"/>
    <x v="44"/>
    <s v="Newark"/>
    <x v="3"/>
    <n v="0.55000000000000004"/>
    <n v="1500"/>
    <n v="825.00000000000011"/>
    <n v="247.50000000000003"/>
    <n v="0.3"/>
  </r>
  <r>
    <x v="0"/>
    <n v="1185732"/>
    <x v="55"/>
    <x v="0"/>
    <x v="44"/>
    <s v="Newark"/>
    <x v="4"/>
    <n v="0.65"/>
    <n v="1500"/>
    <n v="975"/>
    <n v="292.5"/>
    <n v="0.3"/>
  </r>
  <r>
    <x v="0"/>
    <n v="1185732"/>
    <x v="55"/>
    <x v="0"/>
    <x v="44"/>
    <s v="Newark"/>
    <x v="5"/>
    <n v="0.7"/>
    <n v="2750"/>
    <n v="1924.9999999999998"/>
    <n v="673.74999999999989"/>
    <n v="0.35"/>
  </r>
  <r>
    <x v="0"/>
    <n v="1185732"/>
    <x v="56"/>
    <x v="0"/>
    <x v="44"/>
    <s v="Newark"/>
    <x v="0"/>
    <n v="0.65"/>
    <n v="4250"/>
    <n v="2762.5"/>
    <n v="1105"/>
    <n v="0.4"/>
  </r>
  <r>
    <x v="0"/>
    <n v="1185732"/>
    <x v="56"/>
    <x v="0"/>
    <x v="44"/>
    <s v="Newark"/>
    <x v="1"/>
    <n v="0.55000000000000004"/>
    <n v="3000"/>
    <n v="1650.0000000000002"/>
    <n v="660.00000000000011"/>
    <n v="0.4"/>
  </r>
  <r>
    <x v="0"/>
    <n v="1185732"/>
    <x v="56"/>
    <x v="0"/>
    <x v="44"/>
    <s v="Newark"/>
    <x v="2"/>
    <n v="0.55000000000000004"/>
    <n v="2950"/>
    <n v="1622.5000000000002"/>
    <n v="486.75000000000006"/>
    <n v="0.3"/>
  </r>
  <r>
    <x v="0"/>
    <n v="1185732"/>
    <x v="56"/>
    <x v="0"/>
    <x v="44"/>
    <s v="Newark"/>
    <x v="3"/>
    <n v="0.55000000000000004"/>
    <n v="2750"/>
    <n v="1512.5000000000002"/>
    <n v="453.75000000000006"/>
    <n v="0.3"/>
  </r>
  <r>
    <x v="0"/>
    <n v="1185732"/>
    <x v="56"/>
    <x v="0"/>
    <x v="44"/>
    <s v="Newark"/>
    <x v="4"/>
    <n v="0.65"/>
    <n v="2500"/>
    <n v="1625"/>
    <n v="487.5"/>
    <n v="0.3"/>
  </r>
  <r>
    <x v="0"/>
    <n v="1185732"/>
    <x v="56"/>
    <x v="0"/>
    <x v="44"/>
    <s v="Newark"/>
    <x v="5"/>
    <n v="0.7"/>
    <n v="3500"/>
    <n v="2450"/>
    <n v="857.5"/>
    <n v="0.35"/>
  </r>
  <r>
    <x v="0"/>
    <n v="1185732"/>
    <x v="57"/>
    <x v="0"/>
    <x v="44"/>
    <s v="Newark"/>
    <x v="0"/>
    <n v="0.65"/>
    <n v="5750"/>
    <n v="3737.5"/>
    <n v="1495"/>
    <n v="0.4"/>
  </r>
  <r>
    <x v="0"/>
    <n v="1185732"/>
    <x v="57"/>
    <x v="0"/>
    <x v="44"/>
    <s v="Newark"/>
    <x v="1"/>
    <n v="0.55000000000000004"/>
    <n v="3750"/>
    <n v="2062.5"/>
    <n v="825"/>
    <n v="0.4"/>
  </r>
  <r>
    <x v="0"/>
    <n v="1185732"/>
    <x v="57"/>
    <x v="0"/>
    <x v="44"/>
    <s v="Newark"/>
    <x v="2"/>
    <n v="0.55000000000000004"/>
    <n v="3500"/>
    <n v="1925.0000000000002"/>
    <n v="577.5"/>
    <n v="0.3"/>
  </r>
  <r>
    <x v="0"/>
    <n v="1185732"/>
    <x v="57"/>
    <x v="0"/>
    <x v="44"/>
    <s v="Newark"/>
    <x v="3"/>
    <n v="0.55000000000000004"/>
    <n v="3000"/>
    <n v="1650.0000000000002"/>
    <n v="495.00000000000006"/>
    <n v="0.3"/>
  </r>
  <r>
    <x v="0"/>
    <n v="1185732"/>
    <x v="57"/>
    <x v="0"/>
    <x v="44"/>
    <s v="Newark"/>
    <x v="4"/>
    <n v="0.65"/>
    <n v="3000"/>
    <n v="1950"/>
    <n v="585"/>
    <n v="0.3"/>
  </r>
  <r>
    <x v="0"/>
    <n v="1185732"/>
    <x v="57"/>
    <x v="0"/>
    <x v="44"/>
    <s v="Newark"/>
    <x v="5"/>
    <n v="0.7"/>
    <n v="4000"/>
    <n v="2800"/>
    <n v="979.99999999999989"/>
    <n v="0.35"/>
  </r>
  <r>
    <x v="0"/>
    <n v="1185732"/>
    <x v="136"/>
    <x v="0"/>
    <x v="45"/>
    <s v="Hartford"/>
    <x v="0"/>
    <n v="0.35000000000000003"/>
    <n v="4250"/>
    <n v="1487.5000000000002"/>
    <n v="520.625"/>
    <n v="0.35"/>
  </r>
  <r>
    <x v="0"/>
    <n v="1185732"/>
    <x v="136"/>
    <x v="0"/>
    <x v="45"/>
    <s v="Hartford"/>
    <x v="1"/>
    <n v="0.35000000000000003"/>
    <n v="2250"/>
    <n v="787.50000000000011"/>
    <n v="275.625"/>
    <n v="0.35"/>
  </r>
  <r>
    <x v="0"/>
    <n v="1185732"/>
    <x v="136"/>
    <x v="0"/>
    <x v="45"/>
    <s v="Hartford"/>
    <x v="2"/>
    <n v="0.25000000000000006"/>
    <n v="2250"/>
    <n v="562.50000000000011"/>
    <n v="225.00000000000006"/>
    <n v="0.4"/>
  </r>
  <r>
    <x v="0"/>
    <n v="1185732"/>
    <x v="136"/>
    <x v="0"/>
    <x v="45"/>
    <s v="Hartford"/>
    <x v="3"/>
    <n v="0.3"/>
    <n v="750"/>
    <n v="225"/>
    <n v="90"/>
    <n v="0.4"/>
  </r>
  <r>
    <x v="0"/>
    <n v="1185732"/>
    <x v="136"/>
    <x v="0"/>
    <x v="45"/>
    <s v="Hartford"/>
    <x v="4"/>
    <n v="0.45"/>
    <n v="1250"/>
    <n v="562.5"/>
    <n v="168.75"/>
    <n v="0.3"/>
  </r>
  <r>
    <x v="0"/>
    <n v="1185732"/>
    <x v="136"/>
    <x v="0"/>
    <x v="45"/>
    <s v="Hartford"/>
    <x v="5"/>
    <n v="0.35000000000000003"/>
    <n v="2250"/>
    <n v="787.50000000000011"/>
    <n v="315.00000000000006"/>
    <n v="0.4"/>
  </r>
  <r>
    <x v="0"/>
    <n v="1185732"/>
    <x v="264"/>
    <x v="0"/>
    <x v="45"/>
    <s v="Hartford"/>
    <x v="0"/>
    <n v="0.35000000000000003"/>
    <n v="4750"/>
    <n v="1662.5000000000002"/>
    <n v="581.875"/>
    <n v="0.35"/>
  </r>
  <r>
    <x v="0"/>
    <n v="1185732"/>
    <x v="264"/>
    <x v="0"/>
    <x v="45"/>
    <s v="Hartford"/>
    <x v="1"/>
    <n v="0.35000000000000003"/>
    <n v="1250"/>
    <n v="437.50000000000006"/>
    <n v="153.125"/>
    <n v="0.35"/>
  </r>
  <r>
    <x v="0"/>
    <n v="1185732"/>
    <x v="264"/>
    <x v="0"/>
    <x v="45"/>
    <s v="Hartford"/>
    <x v="2"/>
    <n v="0.25000000000000006"/>
    <n v="1750"/>
    <n v="437.50000000000011"/>
    <n v="175.00000000000006"/>
    <n v="0.4"/>
  </r>
  <r>
    <x v="0"/>
    <n v="1185732"/>
    <x v="264"/>
    <x v="0"/>
    <x v="45"/>
    <s v="Hartford"/>
    <x v="3"/>
    <n v="0.3"/>
    <n v="500"/>
    <n v="150"/>
    <n v="60"/>
    <n v="0.4"/>
  </r>
  <r>
    <x v="0"/>
    <n v="1185732"/>
    <x v="264"/>
    <x v="0"/>
    <x v="45"/>
    <s v="Hartford"/>
    <x v="4"/>
    <n v="0.45"/>
    <n v="1250"/>
    <n v="562.5"/>
    <n v="168.75"/>
    <n v="0.3"/>
  </r>
  <r>
    <x v="0"/>
    <n v="1185732"/>
    <x v="264"/>
    <x v="0"/>
    <x v="45"/>
    <s v="Hartford"/>
    <x v="5"/>
    <n v="0.35000000000000003"/>
    <n v="2250"/>
    <n v="787.50000000000011"/>
    <n v="315.00000000000006"/>
    <n v="0.4"/>
  </r>
  <r>
    <x v="0"/>
    <n v="1185732"/>
    <x v="173"/>
    <x v="0"/>
    <x v="45"/>
    <s v="Hartford"/>
    <x v="0"/>
    <n v="0.35000000000000003"/>
    <n v="4450"/>
    <n v="1557.5000000000002"/>
    <n v="545.125"/>
    <n v="0.35"/>
  </r>
  <r>
    <x v="0"/>
    <n v="1185732"/>
    <x v="173"/>
    <x v="0"/>
    <x v="45"/>
    <s v="Hartford"/>
    <x v="1"/>
    <n v="0.35000000000000003"/>
    <n v="1500"/>
    <n v="525"/>
    <n v="183.75"/>
    <n v="0.35"/>
  </r>
  <r>
    <x v="0"/>
    <n v="1185732"/>
    <x v="173"/>
    <x v="0"/>
    <x v="45"/>
    <s v="Hartford"/>
    <x v="2"/>
    <n v="0.25000000000000006"/>
    <n v="1750"/>
    <n v="437.50000000000011"/>
    <n v="175.00000000000006"/>
    <n v="0.4"/>
  </r>
  <r>
    <x v="0"/>
    <n v="1185732"/>
    <x v="173"/>
    <x v="0"/>
    <x v="45"/>
    <s v="Hartford"/>
    <x v="3"/>
    <n v="0.3"/>
    <n v="250"/>
    <n v="75"/>
    <n v="30"/>
    <n v="0.4"/>
  </r>
  <r>
    <x v="0"/>
    <n v="1185732"/>
    <x v="173"/>
    <x v="0"/>
    <x v="45"/>
    <s v="Hartford"/>
    <x v="4"/>
    <n v="0.45"/>
    <n v="750"/>
    <n v="337.5"/>
    <n v="101.25"/>
    <n v="0.3"/>
  </r>
  <r>
    <x v="0"/>
    <n v="1185732"/>
    <x v="173"/>
    <x v="0"/>
    <x v="45"/>
    <s v="Hartford"/>
    <x v="5"/>
    <n v="0.35000000000000003"/>
    <n v="1750"/>
    <n v="612.50000000000011"/>
    <n v="245.00000000000006"/>
    <n v="0.4"/>
  </r>
  <r>
    <x v="0"/>
    <n v="1185732"/>
    <x v="265"/>
    <x v="0"/>
    <x v="45"/>
    <s v="Hartford"/>
    <x v="0"/>
    <n v="0.35000000000000003"/>
    <n v="4250"/>
    <n v="1487.5000000000002"/>
    <n v="520.625"/>
    <n v="0.35"/>
  </r>
  <r>
    <x v="0"/>
    <n v="1185732"/>
    <x v="265"/>
    <x v="0"/>
    <x v="45"/>
    <s v="Hartford"/>
    <x v="1"/>
    <n v="0.35000000000000003"/>
    <n v="1250"/>
    <n v="437.50000000000006"/>
    <n v="153.125"/>
    <n v="0.35"/>
  </r>
  <r>
    <x v="0"/>
    <n v="1185732"/>
    <x v="265"/>
    <x v="0"/>
    <x v="45"/>
    <s v="Hartford"/>
    <x v="2"/>
    <n v="0.25000000000000006"/>
    <n v="1250"/>
    <n v="312.50000000000006"/>
    <n v="125.00000000000003"/>
    <n v="0.4"/>
  </r>
  <r>
    <x v="0"/>
    <n v="1185732"/>
    <x v="265"/>
    <x v="0"/>
    <x v="45"/>
    <s v="Hartford"/>
    <x v="3"/>
    <n v="0.3"/>
    <n v="500"/>
    <n v="150"/>
    <n v="60"/>
    <n v="0.4"/>
  </r>
  <r>
    <x v="0"/>
    <n v="1185732"/>
    <x v="265"/>
    <x v="0"/>
    <x v="45"/>
    <s v="Hartford"/>
    <x v="4"/>
    <n v="0.45"/>
    <n v="500"/>
    <n v="225"/>
    <n v="67.5"/>
    <n v="0.3"/>
  </r>
  <r>
    <x v="0"/>
    <n v="1185732"/>
    <x v="265"/>
    <x v="0"/>
    <x v="45"/>
    <s v="Hartford"/>
    <x v="5"/>
    <n v="0.35000000000000003"/>
    <n v="2000"/>
    <n v="700.00000000000011"/>
    <n v="280.00000000000006"/>
    <n v="0.4"/>
  </r>
  <r>
    <x v="0"/>
    <n v="1185732"/>
    <x v="61"/>
    <x v="0"/>
    <x v="45"/>
    <s v="Hartford"/>
    <x v="0"/>
    <n v="0.49999999999999994"/>
    <n v="4700"/>
    <n v="2349.9999999999995"/>
    <n v="822.49999999999977"/>
    <n v="0.35"/>
  </r>
  <r>
    <x v="0"/>
    <n v="1185732"/>
    <x v="61"/>
    <x v="0"/>
    <x v="45"/>
    <s v="Hartford"/>
    <x v="1"/>
    <n v="0.45"/>
    <n v="1750"/>
    <n v="787.5"/>
    <n v="275.625"/>
    <n v="0.35"/>
  </r>
  <r>
    <x v="0"/>
    <n v="1185732"/>
    <x v="61"/>
    <x v="0"/>
    <x v="45"/>
    <s v="Hartford"/>
    <x v="2"/>
    <n v="0.4"/>
    <n v="2000"/>
    <n v="800"/>
    <n v="320"/>
    <n v="0.4"/>
  </r>
  <r>
    <x v="0"/>
    <n v="1185732"/>
    <x v="61"/>
    <x v="0"/>
    <x v="45"/>
    <s v="Hartford"/>
    <x v="3"/>
    <n v="0.4"/>
    <n v="1500"/>
    <n v="600"/>
    <n v="240"/>
    <n v="0.4"/>
  </r>
  <r>
    <x v="0"/>
    <n v="1185732"/>
    <x v="61"/>
    <x v="0"/>
    <x v="45"/>
    <s v="Hartford"/>
    <x v="4"/>
    <n v="0.49999999999999994"/>
    <n v="1750"/>
    <n v="874.99999999999989"/>
    <n v="262.49999999999994"/>
    <n v="0.3"/>
  </r>
  <r>
    <x v="0"/>
    <n v="1185732"/>
    <x v="61"/>
    <x v="0"/>
    <x v="45"/>
    <s v="Hartford"/>
    <x v="5"/>
    <n v="0.54999999999999993"/>
    <n v="3000"/>
    <n v="1649.9999999999998"/>
    <n v="660"/>
    <n v="0.4"/>
  </r>
  <r>
    <x v="0"/>
    <n v="1185732"/>
    <x v="266"/>
    <x v="0"/>
    <x v="45"/>
    <s v="Hartford"/>
    <x v="0"/>
    <n v="0.49999999999999994"/>
    <n v="5500"/>
    <n v="2749.9999999999995"/>
    <n v="962.49999999999977"/>
    <n v="0.35"/>
  </r>
  <r>
    <x v="0"/>
    <n v="1185732"/>
    <x v="266"/>
    <x v="0"/>
    <x v="45"/>
    <s v="Hartford"/>
    <x v="1"/>
    <n v="0.45"/>
    <n v="3000"/>
    <n v="1350"/>
    <n v="472.49999999999994"/>
    <n v="0.35"/>
  </r>
  <r>
    <x v="0"/>
    <n v="1185732"/>
    <x v="266"/>
    <x v="0"/>
    <x v="45"/>
    <s v="Hartford"/>
    <x v="2"/>
    <n v="0.4"/>
    <n v="2250"/>
    <n v="900"/>
    <n v="360"/>
    <n v="0.4"/>
  </r>
  <r>
    <x v="0"/>
    <n v="1185732"/>
    <x v="266"/>
    <x v="0"/>
    <x v="45"/>
    <s v="Hartford"/>
    <x v="3"/>
    <n v="0.4"/>
    <n v="2000"/>
    <n v="800"/>
    <n v="320"/>
    <n v="0.4"/>
  </r>
  <r>
    <x v="0"/>
    <n v="1185732"/>
    <x v="266"/>
    <x v="0"/>
    <x v="45"/>
    <s v="Hartford"/>
    <x v="4"/>
    <n v="0.49999999999999994"/>
    <n v="2000"/>
    <n v="999.99999999999989"/>
    <n v="299.99999999999994"/>
    <n v="0.3"/>
  </r>
  <r>
    <x v="0"/>
    <n v="1185732"/>
    <x v="266"/>
    <x v="0"/>
    <x v="45"/>
    <s v="Hartford"/>
    <x v="5"/>
    <n v="0.54999999999999993"/>
    <n v="3500"/>
    <n v="1924.9999999999998"/>
    <n v="770"/>
    <n v="0.4"/>
  </r>
  <r>
    <x v="0"/>
    <n v="1185732"/>
    <x v="176"/>
    <x v="0"/>
    <x v="45"/>
    <s v="Hartford"/>
    <x v="0"/>
    <n v="0.49999999999999994"/>
    <n v="5750"/>
    <n v="2874.9999999999995"/>
    <n v="1006.2499999999998"/>
    <n v="0.35"/>
  </r>
  <r>
    <x v="0"/>
    <n v="1185732"/>
    <x v="176"/>
    <x v="0"/>
    <x v="45"/>
    <s v="Hartford"/>
    <x v="1"/>
    <n v="0.45"/>
    <n v="3250"/>
    <n v="1462.5"/>
    <n v="511.87499999999994"/>
    <n v="0.35"/>
  </r>
  <r>
    <x v="0"/>
    <n v="1185732"/>
    <x v="176"/>
    <x v="0"/>
    <x v="45"/>
    <s v="Hartford"/>
    <x v="2"/>
    <n v="0.4"/>
    <n v="2500"/>
    <n v="1000"/>
    <n v="400"/>
    <n v="0.4"/>
  </r>
  <r>
    <x v="0"/>
    <n v="1185732"/>
    <x v="176"/>
    <x v="0"/>
    <x v="45"/>
    <s v="Hartford"/>
    <x v="3"/>
    <n v="0.4"/>
    <n v="2000"/>
    <n v="800"/>
    <n v="320"/>
    <n v="0.4"/>
  </r>
  <r>
    <x v="0"/>
    <n v="1185732"/>
    <x v="176"/>
    <x v="0"/>
    <x v="45"/>
    <s v="Hartford"/>
    <x v="4"/>
    <n v="0.49999999999999994"/>
    <n v="2250"/>
    <n v="1124.9999999999998"/>
    <n v="337.49999999999994"/>
    <n v="0.3"/>
  </r>
  <r>
    <x v="0"/>
    <n v="1185732"/>
    <x v="176"/>
    <x v="0"/>
    <x v="45"/>
    <s v="Hartford"/>
    <x v="5"/>
    <n v="0.54999999999999993"/>
    <n v="4000"/>
    <n v="2199.9999999999995"/>
    <n v="879.99999999999989"/>
    <n v="0.4"/>
  </r>
  <r>
    <x v="0"/>
    <n v="1185732"/>
    <x v="117"/>
    <x v="0"/>
    <x v="45"/>
    <s v="Hartford"/>
    <x v="0"/>
    <n v="0.49999999999999994"/>
    <n v="5500"/>
    <n v="2749.9999999999995"/>
    <n v="962.49999999999977"/>
    <n v="0.35"/>
  </r>
  <r>
    <x v="0"/>
    <n v="1185732"/>
    <x v="117"/>
    <x v="0"/>
    <x v="45"/>
    <s v="Hartford"/>
    <x v="1"/>
    <n v="0.45"/>
    <n v="3250"/>
    <n v="1462.5"/>
    <n v="511.87499999999994"/>
    <n v="0.35"/>
  </r>
  <r>
    <x v="0"/>
    <n v="1185732"/>
    <x v="117"/>
    <x v="0"/>
    <x v="45"/>
    <s v="Hartford"/>
    <x v="2"/>
    <n v="0.4"/>
    <n v="2500"/>
    <n v="1000"/>
    <n v="400"/>
    <n v="0.4"/>
  </r>
  <r>
    <x v="0"/>
    <n v="1185732"/>
    <x v="117"/>
    <x v="0"/>
    <x v="45"/>
    <s v="Hartford"/>
    <x v="3"/>
    <n v="0.4"/>
    <n v="1500"/>
    <n v="600"/>
    <n v="240"/>
    <n v="0.4"/>
  </r>
  <r>
    <x v="0"/>
    <n v="1185732"/>
    <x v="117"/>
    <x v="0"/>
    <x v="45"/>
    <s v="Hartford"/>
    <x v="4"/>
    <n v="0.49999999999999994"/>
    <n v="1250"/>
    <n v="624.99999999999989"/>
    <n v="187.49999999999997"/>
    <n v="0.3"/>
  </r>
  <r>
    <x v="0"/>
    <n v="1185732"/>
    <x v="117"/>
    <x v="0"/>
    <x v="45"/>
    <s v="Hartford"/>
    <x v="5"/>
    <n v="0.54999999999999993"/>
    <n v="3000"/>
    <n v="1649.9999999999998"/>
    <n v="660"/>
    <n v="0.4"/>
  </r>
  <r>
    <x v="0"/>
    <n v="1185732"/>
    <x v="63"/>
    <x v="0"/>
    <x v="45"/>
    <s v="Hartford"/>
    <x v="0"/>
    <n v="0.49999999999999994"/>
    <n v="4250"/>
    <n v="2124.9999999999995"/>
    <n v="743.74999999999977"/>
    <n v="0.35"/>
  </r>
  <r>
    <x v="0"/>
    <n v="1185732"/>
    <x v="63"/>
    <x v="0"/>
    <x v="45"/>
    <s v="Hartford"/>
    <x v="1"/>
    <n v="0.45"/>
    <n v="2250"/>
    <n v="1012.5"/>
    <n v="354.375"/>
    <n v="0.35"/>
  </r>
  <r>
    <x v="0"/>
    <n v="1185732"/>
    <x v="63"/>
    <x v="0"/>
    <x v="45"/>
    <s v="Hartford"/>
    <x v="2"/>
    <n v="0.4"/>
    <n v="1250"/>
    <n v="500"/>
    <n v="200"/>
    <n v="0.4"/>
  </r>
  <r>
    <x v="0"/>
    <n v="1185732"/>
    <x v="63"/>
    <x v="0"/>
    <x v="45"/>
    <s v="Hartford"/>
    <x v="3"/>
    <n v="0.4"/>
    <n v="1000"/>
    <n v="400"/>
    <n v="160"/>
    <n v="0.4"/>
  </r>
  <r>
    <x v="0"/>
    <n v="1185732"/>
    <x v="63"/>
    <x v="0"/>
    <x v="45"/>
    <s v="Hartford"/>
    <x v="4"/>
    <n v="0.49999999999999994"/>
    <n v="1000"/>
    <n v="499.99999999999994"/>
    <n v="149.99999999999997"/>
    <n v="0.3"/>
  </r>
  <r>
    <x v="0"/>
    <n v="1185732"/>
    <x v="63"/>
    <x v="0"/>
    <x v="45"/>
    <s v="Hartford"/>
    <x v="5"/>
    <n v="0.54999999999999993"/>
    <n v="2000"/>
    <n v="1099.9999999999998"/>
    <n v="439.99999999999994"/>
    <n v="0.4"/>
  </r>
  <r>
    <x v="0"/>
    <n v="1185732"/>
    <x v="267"/>
    <x v="0"/>
    <x v="45"/>
    <s v="Hartford"/>
    <x v="0"/>
    <n v="0.54999999999999993"/>
    <n v="3750"/>
    <n v="2062.4999999999995"/>
    <n v="721.87499999999977"/>
    <n v="0.35"/>
  </r>
  <r>
    <x v="0"/>
    <n v="1185732"/>
    <x v="267"/>
    <x v="0"/>
    <x v="45"/>
    <s v="Hartford"/>
    <x v="1"/>
    <n v="0.5"/>
    <n v="2000"/>
    <n v="1000"/>
    <n v="350"/>
    <n v="0.35"/>
  </r>
  <r>
    <x v="0"/>
    <n v="1185732"/>
    <x v="267"/>
    <x v="0"/>
    <x v="45"/>
    <s v="Hartford"/>
    <x v="2"/>
    <n v="0.5"/>
    <n v="1000"/>
    <n v="500"/>
    <n v="200"/>
    <n v="0.4"/>
  </r>
  <r>
    <x v="0"/>
    <n v="1185732"/>
    <x v="267"/>
    <x v="0"/>
    <x v="45"/>
    <s v="Hartford"/>
    <x v="3"/>
    <n v="0.5"/>
    <n v="750"/>
    <n v="375"/>
    <n v="150"/>
    <n v="0.4"/>
  </r>
  <r>
    <x v="0"/>
    <n v="1185732"/>
    <x v="267"/>
    <x v="0"/>
    <x v="45"/>
    <s v="Hartford"/>
    <x v="4"/>
    <n v="0.6"/>
    <n v="750"/>
    <n v="450"/>
    <n v="135"/>
    <n v="0.3"/>
  </r>
  <r>
    <x v="0"/>
    <n v="1185732"/>
    <x v="267"/>
    <x v="0"/>
    <x v="45"/>
    <s v="Hartford"/>
    <x v="5"/>
    <n v="0.64999999999999991"/>
    <n v="2000"/>
    <n v="1299.9999999999998"/>
    <n v="519.99999999999989"/>
    <n v="0.4"/>
  </r>
  <r>
    <x v="0"/>
    <n v="1185732"/>
    <x v="268"/>
    <x v="0"/>
    <x v="45"/>
    <s v="Hartford"/>
    <x v="0"/>
    <n v="0.6"/>
    <n v="3500"/>
    <n v="2100"/>
    <n v="735"/>
    <n v="0.35"/>
  </r>
  <r>
    <x v="0"/>
    <n v="1185732"/>
    <x v="268"/>
    <x v="0"/>
    <x v="45"/>
    <s v="Hartford"/>
    <x v="1"/>
    <n v="0.5"/>
    <n v="2250"/>
    <n v="1125"/>
    <n v="393.75"/>
    <n v="0.35"/>
  </r>
  <r>
    <x v="0"/>
    <n v="1185732"/>
    <x v="268"/>
    <x v="0"/>
    <x v="45"/>
    <s v="Hartford"/>
    <x v="2"/>
    <n v="0.5"/>
    <n v="2200"/>
    <n v="1100"/>
    <n v="440"/>
    <n v="0.4"/>
  </r>
  <r>
    <x v="0"/>
    <n v="1185732"/>
    <x v="268"/>
    <x v="0"/>
    <x v="45"/>
    <s v="Hartford"/>
    <x v="3"/>
    <n v="0.5"/>
    <n v="2000"/>
    <n v="1000"/>
    <n v="400"/>
    <n v="0.4"/>
  </r>
  <r>
    <x v="0"/>
    <n v="1185732"/>
    <x v="268"/>
    <x v="0"/>
    <x v="45"/>
    <s v="Hartford"/>
    <x v="4"/>
    <n v="0.6"/>
    <n v="1750"/>
    <n v="1050"/>
    <n v="315"/>
    <n v="0.3"/>
  </r>
  <r>
    <x v="0"/>
    <n v="1185732"/>
    <x v="268"/>
    <x v="0"/>
    <x v="45"/>
    <s v="Hartford"/>
    <x v="5"/>
    <n v="0.64999999999999991"/>
    <n v="2750"/>
    <n v="1787.4999999999998"/>
    <n v="715"/>
    <n v="0.4"/>
  </r>
  <r>
    <x v="0"/>
    <n v="1185732"/>
    <x v="269"/>
    <x v="0"/>
    <x v="45"/>
    <s v="Hartford"/>
    <x v="0"/>
    <n v="0.6"/>
    <n v="5000"/>
    <n v="3000"/>
    <n v="1050"/>
    <n v="0.35"/>
  </r>
  <r>
    <x v="0"/>
    <n v="1185732"/>
    <x v="269"/>
    <x v="0"/>
    <x v="45"/>
    <s v="Hartford"/>
    <x v="1"/>
    <n v="0.5"/>
    <n v="3000"/>
    <n v="1500"/>
    <n v="525"/>
    <n v="0.35"/>
  </r>
  <r>
    <x v="0"/>
    <n v="1185732"/>
    <x v="269"/>
    <x v="0"/>
    <x v="45"/>
    <s v="Hartford"/>
    <x v="2"/>
    <n v="0.5"/>
    <n v="2750"/>
    <n v="1375"/>
    <n v="550"/>
    <n v="0.4"/>
  </r>
  <r>
    <x v="0"/>
    <n v="1185732"/>
    <x v="269"/>
    <x v="0"/>
    <x v="45"/>
    <s v="Hartford"/>
    <x v="3"/>
    <n v="0.5"/>
    <n v="2250"/>
    <n v="1125"/>
    <n v="450"/>
    <n v="0.4"/>
  </r>
  <r>
    <x v="0"/>
    <n v="1185732"/>
    <x v="269"/>
    <x v="0"/>
    <x v="45"/>
    <s v="Hartford"/>
    <x v="4"/>
    <n v="0.6"/>
    <n v="2250"/>
    <n v="1350"/>
    <n v="405"/>
    <n v="0.3"/>
  </r>
  <r>
    <x v="0"/>
    <n v="1185732"/>
    <x v="269"/>
    <x v="0"/>
    <x v="45"/>
    <s v="Hartford"/>
    <x v="5"/>
    <n v="0.64999999999999991"/>
    <n v="3250"/>
    <n v="2112.4999999999995"/>
    <n v="844.99999999999989"/>
    <n v="0.4"/>
  </r>
  <r>
    <x v="0"/>
    <n v="1185732"/>
    <x v="102"/>
    <x v="0"/>
    <x v="46"/>
    <s v="Providence"/>
    <x v="0"/>
    <n v="0.4"/>
    <n v="4500"/>
    <n v="1800"/>
    <n v="540"/>
    <n v="0.3"/>
  </r>
  <r>
    <x v="0"/>
    <n v="1185732"/>
    <x v="102"/>
    <x v="0"/>
    <x v="46"/>
    <s v="Providence"/>
    <x v="1"/>
    <n v="0.4"/>
    <n v="2500"/>
    <n v="1000"/>
    <n v="300"/>
    <n v="0.3"/>
  </r>
  <r>
    <x v="0"/>
    <n v="1185732"/>
    <x v="102"/>
    <x v="0"/>
    <x v="46"/>
    <s v="Providence"/>
    <x v="2"/>
    <n v="0.30000000000000004"/>
    <n v="2500"/>
    <n v="750.00000000000011"/>
    <n v="187.50000000000003"/>
    <n v="0.25"/>
  </r>
  <r>
    <x v="0"/>
    <n v="1185732"/>
    <x v="102"/>
    <x v="0"/>
    <x v="46"/>
    <s v="Providence"/>
    <x v="3"/>
    <n v="0.35"/>
    <n v="1000"/>
    <n v="350"/>
    <n v="87.5"/>
    <n v="0.25"/>
  </r>
  <r>
    <x v="0"/>
    <n v="1185732"/>
    <x v="102"/>
    <x v="0"/>
    <x v="46"/>
    <s v="Providence"/>
    <x v="4"/>
    <n v="0.5"/>
    <n v="1500"/>
    <n v="750"/>
    <n v="187.5"/>
    <n v="0.25"/>
  </r>
  <r>
    <x v="0"/>
    <n v="1185732"/>
    <x v="102"/>
    <x v="0"/>
    <x v="46"/>
    <s v="Providence"/>
    <x v="5"/>
    <n v="0.4"/>
    <n v="2500"/>
    <n v="1000"/>
    <n v="300"/>
    <n v="0.3"/>
  </r>
  <r>
    <x v="0"/>
    <n v="1185732"/>
    <x v="37"/>
    <x v="0"/>
    <x v="46"/>
    <s v="Providence"/>
    <x v="0"/>
    <n v="0.4"/>
    <n v="5000"/>
    <n v="2000"/>
    <n v="600"/>
    <n v="0.3"/>
  </r>
  <r>
    <x v="0"/>
    <n v="1185732"/>
    <x v="37"/>
    <x v="0"/>
    <x v="46"/>
    <s v="Providence"/>
    <x v="1"/>
    <n v="0.4"/>
    <n v="1500"/>
    <n v="600"/>
    <n v="180"/>
    <n v="0.3"/>
  </r>
  <r>
    <x v="0"/>
    <n v="1185732"/>
    <x v="37"/>
    <x v="0"/>
    <x v="46"/>
    <s v="Providence"/>
    <x v="2"/>
    <n v="0.30000000000000004"/>
    <n v="2000"/>
    <n v="600.00000000000011"/>
    <n v="150.00000000000003"/>
    <n v="0.25"/>
  </r>
  <r>
    <x v="0"/>
    <n v="1185732"/>
    <x v="37"/>
    <x v="0"/>
    <x v="46"/>
    <s v="Providence"/>
    <x v="3"/>
    <n v="0.35"/>
    <n v="2500"/>
    <n v="875"/>
    <n v="218.75"/>
    <n v="0.25"/>
  </r>
  <r>
    <x v="0"/>
    <n v="1185732"/>
    <x v="37"/>
    <x v="0"/>
    <x v="46"/>
    <s v="Providence"/>
    <x v="4"/>
    <n v="0.5"/>
    <n v="1500"/>
    <n v="750"/>
    <n v="187.5"/>
    <n v="0.25"/>
  </r>
  <r>
    <x v="0"/>
    <n v="1185732"/>
    <x v="37"/>
    <x v="0"/>
    <x v="46"/>
    <s v="Providence"/>
    <x v="5"/>
    <n v="0.4"/>
    <n v="2500"/>
    <n v="1000"/>
    <n v="300"/>
    <n v="0.3"/>
  </r>
  <r>
    <x v="0"/>
    <n v="1185732"/>
    <x v="258"/>
    <x v="0"/>
    <x v="46"/>
    <s v="Providence"/>
    <x v="0"/>
    <n v="0.4"/>
    <n v="4700"/>
    <n v="1880"/>
    <n v="564"/>
    <n v="0.3"/>
  </r>
  <r>
    <x v="0"/>
    <n v="1185732"/>
    <x v="258"/>
    <x v="0"/>
    <x v="46"/>
    <s v="Providence"/>
    <x v="1"/>
    <n v="0.4"/>
    <n v="1750"/>
    <n v="700"/>
    <n v="210"/>
    <n v="0.3"/>
  </r>
  <r>
    <x v="0"/>
    <n v="1185732"/>
    <x v="258"/>
    <x v="0"/>
    <x v="46"/>
    <s v="Providence"/>
    <x v="2"/>
    <n v="0.30000000000000004"/>
    <n v="2000"/>
    <n v="600.00000000000011"/>
    <n v="150.00000000000003"/>
    <n v="0.25"/>
  </r>
  <r>
    <x v="0"/>
    <n v="1185732"/>
    <x v="258"/>
    <x v="0"/>
    <x v="46"/>
    <s v="Providence"/>
    <x v="3"/>
    <n v="0.35"/>
    <n v="3000"/>
    <n v="1050"/>
    <n v="262.5"/>
    <n v="0.25"/>
  </r>
  <r>
    <x v="0"/>
    <n v="1185732"/>
    <x v="258"/>
    <x v="0"/>
    <x v="46"/>
    <s v="Providence"/>
    <x v="4"/>
    <n v="0.5"/>
    <n v="1000"/>
    <n v="500"/>
    <n v="125"/>
    <n v="0.25"/>
  </r>
  <r>
    <x v="0"/>
    <n v="1185732"/>
    <x v="258"/>
    <x v="0"/>
    <x v="46"/>
    <s v="Providence"/>
    <x v="5"/>
    <n v="0.4"/>
    <n v="2000"/>
    <n v="800"/>
    <n v="240"/>
    <n v="0.3"/>
  </r>
  <r>
    <x v="0"/>
    <n v="1185732"/>
    <x v="259"/>
    <x v="0"/>
    <x v="46"/>
    <s v="Providence"/>
    <x v="0"/>
    <n v="0.4"/>
    <n v="4500"/>
    <n v="1800"/>
    <n v="540"/>
    <n v="0.3"/>
  </r>
  <r>
    <x v="0"/>
    <n v="1185732"/>
    <x v="259"/>
    <x v="0"/>
    <x v="46"/>
    <s v="Providence"/>
    <x v="1"/>
    <n v="0.4"/>
    <n v="1500"/>
    <n v="600"/>
    <n v="180"/>
    <n v="0.3"/>
  </r>
  <r>
    <x v="0"/>
    <n v="1185732"/>
    <x v="259"/>
    <x v="0"/>
    <x v="46"/>
    <s v="Providence"/>
    <x v="2"/>
    <n v="0.30000000000000004"/>
    <n v="1500"/>
    <n v="450.00000000000006"/>
    <n v="112.50000000000001"/>
    <n v="0.25"/>
  </r>
  <r>
    <x v="0"/>
    <n v="1185732"/>
    <x v="259"/>
    <x v="0"/>
    <x v="46"/>
    <s v="Providence"/>
    <x v="3"/>
    <n v="0.35"/>
    <n v="1250"/>
    <n v="437.5"/>
    <n v="109.375"/>
    <n v="0.25"/>
  </r>
  <r>
    <x v="0"/>
    <n v="1185732"/>
    <x v="259"/>
    <x v="0"/>
    <x v="46"/>
    <s v="Providence"/>
    <x v="4"/>
    <n v="0.5"/>
    <n v="1250"/>
    <n v="625"/>
    <n v="156.25"/>
    <n v="0.25"/>
  </r>
  <r>
    <x v="0"/>
    <n v="1185732"/>
    <x v="259"/>
    <x v="0"/>
    <x v="46"/>
    <s v="Providence"/>
    <x v="5"/>
    <n v="0.4"/>
    <n v="2750"/>
    <n v="1100"/>
    <n v="330"/>
    <n v="0.3"/>
  </r>
  <r>
    <x v="0"/>
    <n v="1185732"/>
    <x v="236"/>
    <x v="0"/>
    <x v="46"/>
    <s v="Providence"/>
    <x v="0"/>
    <n v="0.54999999999999993"/>
    <n v="4950"/>
    <n v="2722.4999999999995"/>
    <n v="816.74999999999989"/>
    <n v="0.3"/>
  </r>
  <r>
    <x v="0"/>
    <n v="1185732"/>
    <x v="236"/>
    <x v="0"/>
    <x v="46"/>
    <s v="Providence"/>
    <x v="1"/>
    <n v="0.5"/>
    <n v="2000"/>
    <n v="1000"/>
    <n v="300"/>
    <n v="0.3"/>
  </r>
  <r>
    <x v="0"/>
    <n v="1185732"/>
    <x v="236"/>
    <x v="0"/>
    <x v="46"/>
    <s v="Providence"/>
    <x v="2"/>
    <n v="0.45"/>
    <n v="2250"/>
    <n v="1012.5"/>
    <n v="253.125"/>
    <n v="0.25"/>
  </r>
  <r>
    <x v="0"/>
    <n v="1185732"/>
    <x v="236"/>
    <x v="0"/>
    <x v="46"/>
    <s v="Providence"/>
    <x v="3"/>
    <n v="0.45"/>
    <n v="1750"/>
    <n v="787.5"/>
    <n v="196.875"/>
    <n v="0.25"/>
  </r>
  <r>
    <x v="0"/>
    <n v="1185732"/>
    <x v="236"/>
    <x v="0"/>
    <x v="46"/>
    <s v="Providence"/>
    <x v="4"/>
    <n v="0.54999999999999993"/>
    <n v="2000"/>
    <n v="1099.9999999999998"/>
    <n v="274.99999999999994"/>
    <n v="0.25"/>
  </r>
  <r>
    <x v="0"/>
    <n v="1185732"/>
    <x v="236"/>
    <x v="0"/>
    <x v="46"/>
    <s v="Providence"/>
    <x v="5"/>
    <n v="0.6"/>
    <n v="3250"/>
    <n v="1950"/>
    <n v="585"/>
    <n v="0.3"/>
  </r>
  <r>
    <x v="0"/>
    <n v="1185732"/>
    <x v="41"/>
    <x v="0"/>
    <x v="46"/>
    <s v="Providence"/>
    <x v="0"/>
    <n v="0.54999999999999993"/>
    <n v="5750"/>
    <n v="3162.4999999999995"/>
    <n v="948.74999999999977"/>
    <n v="0.3"/>
  </r>
  <r>
    <x v="0"/>
    <n v="1185732"/>
    <x v="41"/>
    <x v="0"/>
    <x v="46"/>
    <s v="Providence"/>
    <x v="1"/>
    <n v="0.5"/>
    <n v="3250"/>
    <n v="1625"/>
    <n v="487.5"/>
    <n v="0.3"/>
  </r>
  <r>
    <x v="0"/>
    <n v="1185732"/>
    <x v="41"/>
    <x v="0"/>
    <x v="46"/>
    <s v="Providence"/>
    <x v="2"/>
    <n v="0.45"/>
    <n v="2500"/>
    <n v="1125"/>
    <n v="281.25"/>
    <n v="0.25"/>
  </r>
  <r>
    <x v="0"/>
    <n v="1185732"/>
    <x v="41"/>
    <x v="0"/>
    <x v="46"/>
    <s v="Providence"/>
    <x v="3"/>
    <n v="0.45"/>
    <n v="2250"/>
    <n v="1012.5"/>
    <n v="253.125"/>
    <n v="0.25"/>
  </r>
  <r>
    <x v="0"/>
    <n v="1185732"/>
    <x v="41"/>
    <x v="0"/>
    <x v="46"/>
    <s v="Providence"/>
    <x v="4"/>
    <n v="0.54999999999999993"/>
    <n v="2250"/>
    <n v="1237.4999999999998"/>
    <n v="309.37499999999994"/>
    <n v="0.25"/>
  </r>
  <r>
    <x v="0"/>
    <n v="1185732"/>
    <x v="41"/>
    <x v="0"/>
    <x v="46"/>
    <s v="Providence"/>
    <x v="5"/>
    <n v="0.6"/>
    <n v="3750"/>
    <n v="2250"/>
    <n v="675"/>
    <n v="0.3"/>
  </r>
  <r>
    <x v="0"/>
    <n v="1185732"/>
    <x v="260"/>
    <x v="0"/>
    <x v="46"/>
    <s v="Providence"/>
    <x v="0"/>
    <n v="0.54999999999999993"/>
    <n v="6000"/>
    <n v="3299.9999999999995"/>
    <n v="989.99999999999977"/>
    <n v="0.3"/>
  </r>
  <r>
    <x v="0"/>
    <n v="1185732"/>
    <x v="260"/>
    <x v="0"/>
    <x v="46"/>
    <s v="Providence"/>
    <x v="1"/>
    <n v="0.5"/>
    <n v="3500"/>
    <n v="1750"/>
    <n v="525"/>
    <n v="0.3"/>
  </r>
  <r>
    <x v="0"/>
    <n v="1185732"/>
    <x v="260"/>
    <x v="0"/>
    <x v="46"/>
    <s v="Providence"/>
    <x v="2"/>
    <n v="0.45"/>
    <n v="2750"/>
    <n v="1237.5"/>
    <n v="309.375"/>
    <n v="0.25"/>
  </r>
  <r>
    <x v="0"/>
    <n v="1185732"/>
    <x v="260"/>
    <x v="0"/>
    <x v="46"/>
    <s v="Providence"/>
    <x v="3"/>
    <n v="0.45"/>
    <n v="2250"/>
    <n v="1012.5"/>
    <n v="253.125"/>
    <n v="0.25"/>
  </r>
  <r>
    <x v="0"/>
    <n v="1185732"/>
    <x v="260"/>
    <x v="0"/>
    <x v="46"/>
    <s v="Providence"/>
    <x v="4"/>
    <n v="0.54999999999999993"/>
    <n v="2500"/>
    <n v="1374.9999999999998"/>
    <n v="343.74999999999994"/>
    <n v="0.25"/>
  </r>
  <r>
    <x v="0"/>
    <n v="1185732"/>
    <x v="260"/>
    <x v="0"/>
    <x v="46"/>
    <s v="Providence"/>
    <x v="5"/>
    <n v="0.6"/>
    <n v="4250"/>
    <n v="2550"/>
    <n v="765"/>
    <n v="0.3"/>
  </r>
  <r>
    <x v="0"/>
    <n v="1185732"/>
    <x v="261"/>
    <x v="0"/>
    <x v="46"/>
    <s v="Providence"/>
    <x v="0"/>
    <n v="0.54999999999999993"/>
    <n v="5750"/>
    <n v="3162.4999999999995"/>
    <n v="948.74999999999977"/>
    <n v="0.3"/>
  </r>
  <r>
    <x v="0"/>
    <n v="1185732"/>
    <x v="261"/>
    <x v="0"/>
    <x v="46"/>
    <s v="Providence"/>
    <x v="1"/>
    <n v="0.5"/>
    <n v="3500"/>
    <n v="1750"/>
    <n v="525"/>
    <n v="0.3"/>
  </r>
  <r>
    <x v="0"/>
    <n v="1185732"/>
    <x v="261"/>
    <x v="0"/>
    <x v="46"/>
    <s v="Providence"/>
    <x v="2"/>
    <n v="0.45"/>
    <n v="2750"/>
    <n v="1237.5"/>
    <n v="309.375"/>
    <n v="0.25"/>
  </r>
  <r>
    <x v="0"/>
    <n v="1185732"/>
    <x v="261"/>
    <x v="0"/>
    <x v="46"/>
    <s v="Providence"/>
    <x v="3"/>
    <n v="0.45"/>
    <n v="1750"/>
    <n v="787.5"/>
    <n v="196.875"/>
    <n v="0.25"/>
  </r>
  <r>
    <x v="0"/>
    <n v="1185732"/>
    <x v="261"/>
    <x v="0"/>
    <x v="46"/>
    <s v="Providence"/>
    <x v="4"/>
    <n v="0.54999999999999993"/>
    <n v="1500"/>
    <n v="824.99999999999989"/>
    <n v="206.24999999999997"/>
    <n v="0.25"/>
  </r>
  <r>
    <x v="0"/>
    <n v="1185732"/>
    <x v="261"/>
    <x v="0"/>
    <x v="46"/>
    <s v="Providence"/>
    <x v="5"/>
    <n v="0.6"/>
    <n v="3250"/>
    <n v="1950"/>
    <n v="585"/>
    <n v="0.3"/>
  </r>
  <r>
    <x v="0"/>
    <n v="1185732"/>
    <x v="239"/>
    <x v="0"/>
    <x v="46"/>
    <s v="Providence"/>
    <x v="0"/>
    <n v="0.54999999999999993"/>
    <n v="4500"/>
    <n v="2474.9999999999995"/>
    <n v="742.49999999999989"/>
    <n v="0.3"/>
  </r>
  <r>
    <x v="0"/>
    <n v="1185732"/>
    <x v="239"/>
    <x v="0"/>
    <x v="46"/>
    <s v="Providence"/>
    <x v="1"/>
    <n v="0.5"/>
    <n v="2500"/>
    <n v="1250"/>
    <n v="375"/>
    <n v="0.3"/>
  </r>
  <r>
    <x v="0"/>
    <n v="1185732"/>
    <x v="239"/>
    <x v="0"/>
    <x v="46"/>
    <s v="Providence"/>
    <x v="2"/>
    <n v="0.45"/>
    <n v="1500"/>
    <n v="675"/>
    <n v="168.75"/>
    <n v="0.25"/>
  </r>
  <r>
    <x v="0"/>
    <n v="1185732"/>
    <x v="239"/>
    <x v="0"/>
    <x v="46"/>
    <s v="Providence"/>
    <x v="3"/>
    <n v="0.45"/>
    <n v="1250"/>
    <n v="562.5"/>
    <n v="140.625"/>
    <n v="0.25"/>
  </r>
  <r>
    <x v="0"/>
    <n v="1185732"/>
    <x v="239"/>
    <x v="0"/>
    <x v="46"/>
    <s v="Providence"/>
    <x v="4"/>
    <n v="0.54999999999999993"/>
    <n v="1250"/>
    <n v="687.49999999999989"/>
    <n v="171.87499999999997"/>
    <n v="0.25"/>
  </r>
  <r>
    <x v="0"/>
    <n v="1185732"/>
    <x v="239"/>
    <x v="0"/>
    <x v="46"/>
    <s v="Providence"/>
    <x v="5"/>
    <n v="0.6"/>
    <n v="2250"/>
    <n v="1350"/>
    <n v="405"/>
    <n v="0.3"/>
  </r>
  <r>
    <x v="0"/>
    <n v="1185732"/>
    <x v="45"/>
    <x v="0"/>
    <x v="46"/>
    <s v="Providence"/>
    <x v="0"/>
    <n v="0.6"/>
    <n v="4000"/>
    <n v="2400"/>
    <n v="720"/>
    <n v="0.3"/>
  </r>
  <r>
    <x v="0"/>
    <n v="1185732"/>
    <x v="45"/>
    <x v="0"/>
    <x v="46"/>
    <s v="Providence"/>
    <x v="1"/>
    <n v="0.55000000000000004"/>
    <n v="2250"/>
    <n v="1237.5"/>
    <n v="371.25"/>
    <n v="0.3"/>
  </r>
  <r>
    <x v="0"/>
    <n v="1185732"/>
    <x v="45"/>
    <x v="0"/>
    <x v="46"/>
    <s v="Providence"/>
    <x v="2"/>
    <n v="0.55000000000000004"/>
    <n v="1250"/>
    <n v="687.5"/>
    <n v="171.875"/>
    <n v="0.25"/>
  </r>
  <r>
    <x v="0"/>
    <n v="1185732"/>
    <x v="45"/>
    <x v="0"/>
    <x v="46"/>
    <s v="Providence"/>
    <x v="3"/>
    <n v="0.55000000000000004"/>
    <n v="1000"/>
    <n v="550"/>
    <n v="137.5"/>
    <n v="0.25"/>
  </r>
  <r>
    <x v="0"/>
    <n v="1185732"/>
    <x v="45"/>
    <x v="0"/>
    <x v="46"/>
    <s v="Providence"/>
    <x v="4"/>
    <n v="0.65"/>
    <n v="1000"/>
    <n v="650"/>
    <n v="162.5"/>
    <n v="0.25"/>
  </r>
  <r>
    <x v="0"/>
    <n v="1185732"/>
    <x v="45"/>
    <x v="0"/>
    <x v="46"/>
    <s v="Providence"/>
    <x v="5"/>
    <n v="0.7"/>
    <n v="2250"/>
    <n v="1575"/>
    <n v="472.5"/>
    <n v="0.3"/>
  </r>
  <r>
    <x v="0"/>
    <n v="1185732"/>
    <x v="262"/>
    <x v="0"/>
    <x v="46"/>
    <s v="Providence"/>
    <x v="0"/>
    <n v="0.65"/>
    <n v="3750"/>
    <n v="2437.5"/>
    <n v="731.25"/>
    <n v="0.3"/>
  </r>
  <r>
    <x v="0"/>
    <n v="1185732"/>
    <x v="262"/>
    <x v="0"/>
    <x v="46"/>
    <s v="Providence"/>
    <x v="1"/>
    <n v="0.55000000000000004"/>
    <n v="3000"/>
    <n v="1650.0000000000002"/>
    <n v="495.00000000000006"/>
    <n v="0.3"/>
  </r>
  <r>
    <x v="0"/>
    <n v="1185732"/>
    <x v="262"/>
    <x v="0"/>
    <x v="46"/>
    <s v="Providence"/>
    <x v="2"/>
    <n v="0.55000000000000004"/>
    <n v="2950"/>
    <n v="1622.5000000000002"/>
    <n v="405.62500000000006"/>
    <n v="0.25"/>
  </r>
  <r>
    <x v="0"/>
    <n v="1185732"/>
    <x v="262"/>
    <x v="0"/>
    <x v="46"/>
    <s v="Providence"/>
    <x v="3"/>
    <n v="0.55000000000000004"/>
    <n v="2750"/>
    <n v="1512.5000000000002"/>
    <n v="378.12500000000006"/>
    <n v="0.25"/>
  </r>
  <r>
    <x v="0"/>
    <n v="1185732"/>
    <x v="262"/>
    <x v="0"/>
    <x v="46"/>
    <s v="Providence"/>
    <x v="4"/>
    <n v="0.65"/>
    <n v="2500"/>
    <n v="1625"/>
    <n v="406.25"/>
    <n v="0.25"/>
  </r>
  <r>
    <x v="0"/>
    <n v="1185732"/>
    <x v="262"/>
    <x v="0"/>
    <x v="46"/>
    <s v="Providence"/>
    <x v="5"/>
    <n v="0.7"/>
    <n v="3500"/>
    <n v="2450"/>
    <n v="735"/>
    <n v="0.3"/>
  </r>
  <r>
    <x v="0"/>
    <n v="1185732"/>
    <x v="263"/>
    <x v="0"/>
    <x v="46"/>
    <s v="Providence"/>
    <x v="0"/>
    <n v="0.65"/>
    <n v="5750"/>
    <n v="3737.5"/>
    <n v="1121.25"/>
    <n v="0.3"/>
  </r>
  <r>
    <x v="0"/>
    <n v="1185732"/>
    <x v="263"/>
    <x v="0"/>
    <x v="46"/>
    <s v="Providence"/>
    <x v="1"/>
    <n v="0.55000000000000004"/>
    <n v="3750"/>
    <n v="2062.5"/>
    <n v="618.75"/>
    <n v="0.3"/>
  </r>
  <r>
    <x v="0"/>
    <n v="1185732"/>
    <x v="263"/>
    <x v="0"/>
    <x v="46"/>
    <s v="Providence"/>
    <x v="2"/>
    <n v="0.55000000000000004"/>
    <n v="3500"/>
    <n v="1925.0000000000002"/>
    <n v="481.25000000000006"/>
    <n v="0.25"/>
  </r>
  <r>
    <x v="0"/>
    <n v="1185732"/>
    <x v="263"/>
    <x v="0"/>
    <x v="46"/>
    <s v="Providence"/>
    <x v="3"/>
    <n v="0.55000000000000004"/>
    <n v="3000"/>
    <n v="1650.0000000000002"/>
    <n v="412.50000000000006"/>
    <n v="0.25"/>
  </r>
  <r>
    <x v="0"/>
    <n v="1185732"/>
    <x v="263"/>
    <x v="0"/>
    <x v="46"/>
    <s v="Providence"/>
    <x v="4"/>
    <n v="0.65"/>
    <n v="3000"/>
    <n v="1950"/>
    <n v="487.5"/>
    <n v="0.25"/>
  </r>
  <r>
    <x v="0"/>
    <n v="1185732"/>
    <x v="263"/>
    <x v="0"/>
    <x v="46"/>
    <s v="Providence"/>
    <x v="5"/>
    <n v="0.7"/>
    <n v="4000"/>
    <n v="2800"/>
    <n v="840"/>
    <n v="0.3"/>
  </r>
  <r>
    <x v="0"/>
    <n v="1185732"/>
    <x v="0"/>
    <x v="0"/>
    <x v="47"/>
    <s v="Boston"/>
    <x v="0"/>
    <n v="0.45"/>
    <n v="5250"/>
    <n v="2362.5"/>
    <n v="1063.125"/>
    <n v="0.45"/>
  </r>
  <r>
    <x v="0"/>
    <n v="1185732"/>
    <x v="0"/>
    <x v="0"/>
    <x v="47"/>
    <s v="Boston"/>
    <x v="1"/>
    <n v="0.45"/>
    <n v="3250"/>
    <n v="1462.5"/>
    <n v="658.125"/>
    <n v="0.45"/>
  </r>
  <r>
    <x v="0"/>
    <n v="1185732"/>
    <x v="0"/>
    <x v="0"/>
    <x v="47"/>
    <s v="Boston"/>
    <x v="2"/>
    <n v="0.35000000000000003"/>
    <n v="3250"/>
    <n v="1137.5"/>
    <n v="398.125"/>
    <n v="0.35"/>
  </r>
  <r>
    <x v="0"/>
    <n v="1185732"/>
    <x v="0"/>
    <x v="0"/>
    <x v="47"/>
    <s v="Boston"/>
    <x v="3"/>
    <n v="0.39999999999999997"/>
    <n v="1750"/>
    <n v="699.99999999999989"/>
    <n v="244.99999999999994"/>
    <n v="0.35"/>
  </r>
  <r>
    <x v="0"/>
    <n v="1185732"/>
    <x v="0"/>
    <x v="0"/>
    <x v="47"/>
    <s v="Boston"/>
    <x v="4"/>
    <n v="0.55000000000000004"/>
    <n v="2250"/>
    <n v="1237.5"/>
    <n v="433.125"/>
    <n v="0.35"/>
  </r>
  <r>
    <x v="0"/>
    <n v="1185732"/>
    <x v="0"/>
    <x v="0"/>
    <x v="47"/>
    <s v="Boston"/>
    <x v="5"/>
    <n v="0.45"/>
    <n v="3250"/>
    <n v="1462.5"/>
    <n v="585"/>
    <n v="0.39999999999999997"/>
  </r>
  <r>
    <x v="0"/>
    <n v="1185732"/>
    <x v="1"/>
    <x v="0"/>
    <x v="47"/>
    <s v="Boston"/>
    <x v="0"/>
    <n v="0.45"/>
    <n v="5750"/>
    <n v="2587.5"/>
    <n v="1164.375"/>
    <n v="0.45"/>
  </r>
  <r>
    <x v="0"/>
    <n v="1185732"/>
    <x v="1"/>
    <x v="0"/>
    <x v="47"/>
    <s v="Boston"/>
    <x v="1"/>
    <n v="0.45"/>
    <n v="2250"/>
    <n v="1012.5"/>
    <n v="455.625"/>
    <n v="0.45"/>
  </r>
  <r>
    <x v="0"/>
    <n v="1185732"/>
    <x v="1"/>
    <x v="0"/>
    <x v="47"/>
    <s v="Boston"/>
    <x v="2"/>
    <n v="0.35000000000000003"/>
    <n v="2750"/>
    <n v="962.50000000000011"/>
    <n v="336.875"/>
    <n v="0.35"/>
  </r>
  <r>
    <x v="0"/>
    <n v="1185732"/>
    <x v="1"/>
    <x v="0"/>
    <x v="47"/>
    <s v="Boston"/>
    <x v="3"/>
    <n v="0.39999999999999997"/>
    <n v="1500"/>
    <n v="600"/>
    <n v="210"/>
    <n v="0.35"/>
  </r>
  <r>
    <x v="0"/>
    <n v="1185732"/>
    <x v="1"/>
    <x v="0"/>
    <x v="47"/>
    <s v="Boston"/>
    <x v="4"/>
    <n v="0.55000000000000004"/>
    <n v="2250"/>
    <n v="1237.5"/>
    <n v="433.125"/>
    <n v="0.35"/>
  </r>
  <r>
    <x v="0"/>
    <n v="1185732"/>
    <x v="1"/>
    <x v="0"/>
    <x v="47"/>
    <s v="Boston"/>
    <x v="5"/>
    <n v="0.45"/>
    <n v="3250"/>
    <n v="1462.5"/>
    <n v="585"/>
    <n v="0.39999999999999997"/>
  </r>
  <r>
    <x v="0"/>
    <n v="1185732"/>
    <x v="2"/>
    <x v="0"/>
    <x v="47"/>
    <s v="Boston"/>
    <x v="0"/>
    <n v="0.45"/>
    <n v="5450"/>
    <n v="2452.5"/>
    <n v="1103.625"/>
    <n v="0.45"/>
  </r>
  <r>
    <x v="0"/>
    <n v="1185732"/>
    <x v="2"/>
    <x v="0"/>
    <x v="47"/>
    <s v="Boston"/>
    <x v="1"/>
    <n v="0.45"/>
    <n v="2500"/>
    <n v="1125"/>
    <n v="506.25"/>
    <n v="0.45"/>
  </r>
  <r>
    <x v="0"/>
    <n v="1185732"/>
    <x v="2"/>
    <x v="0"/>
    <x v="47"/>
    <s v="Boston"/>
    <x v="2"/>
    <n v="0.35000000000000003"/>
    <n v="2750"/>
    <n v="962.50000000000011"/>
    <n v="336.875"/>
    <n v="0.35"/>
  </r>
  <r>
    <x v="0"/>
    <n v="1185732"/>
    <x v="2"/>
    <x v="0"/>
    <x v="47"/>
    <s v="Boston"/>
    <x v="3"/>
    <n v="0.39999999999999997"/>
    <n v="1250"/>
    <n v="499.99999999999994"/>
    <n v="174.99999999999997"/>
    <n v="0.35"/>
  </r>
  <r>
    <x v="0"/>
    <n v="1185732"/>
    <x v="2"/>
    <x v="0"/>
    <x v="47"/>
    <s v="Boston"/>
    <x v="4"/>
    <n v="0.55000000000000004"/>
    <n v="1750"/>
    <n v="962.50000000000011"/>
    <n v="336.875"/>
    <n v="0.35"/>
  </r>
  <r>
    <x v="0"/>
    <n v="1185732"/>
    <x v="2"/>
    <x v="0"/>
    <x v="47"/>
    <s v="Boston"/>
    <x v="5"/>
    <n v="0.45"/>
    <n v="2750"/>
    <n v="1237.5"/>
    <n v="494.99999999999994"/>
    <n v="0.39999999999999997"/>
  </r>
  <r>
    <x v="0"/>
    <n v="1185732"/>
    <x v="3"/>
    <x v="0"/>
    <x v="47"/>
    <s v="Boston"/>
    <x v="0"/>
    <n v="0.45"/>
    <n v="5250"/>
    <n v="2362.5"/>
    <n v="1063.125"/>
    <n v="0.45"/>
  </r>
  <r>
    <x v="0"/>
    <n v="1185732"/>
    <x v="3"/>
    <x v="0"/>
    <x v="47"/>
    <s v="Boston"/>
    <x v="1"/>
    <n v="0.45"/>
    <n v="2250"/>
    <n v="1012.5"/>
    <n v="455.625"/>
    <n v="0.45"/>
  </r>
  <r>
    <x v="0"/>
    <n v="1185732"/>
    <x v="3"/>
    <x v="0"/>
    <x v="47"/>
    <s v="Boston"/>
    <x v="2"/>
    <n v="0.35000000000000003"/>
    <n v="2250"/>
    <n v="787.50000000000011"/>
    <n v="275.625"/>
    <n v="0.35"/>
  </r>
  <r>
    <x v="0"/>
    <n v="1185732"/>
    <x v="3"/>
    <x v="0"/>
    <x v="47"/>
    <s v="Boston"/>
    <x v="3"/>
    <n v="0.39999999999999997"/>
    <n v="1500"/>
    <n v="600"/>
    <n v="210"/>
    <n v="0.35"/>
  </r>
  <r>
    <x v="0"/>
    <n v="1185732"/>
    <x v="3"/>
    <x v="0"/>
    <x v="47"/>
    <s v="Boston"/>
    <x v="4"/>
    <n v="0.55000000000000004"/>
    <n v="1500"/>
    <n v="825.00000000000011"/>
    <n v="288.75"/>
    <n v="0.35"/>
  </r>
  <r>
    <x v="0"/>
    <n v="1185732"/>
    <x v="3"/>
    <x v="0"/>
    <x v="47"/>
    <s v="Boston"/>
    <x v="5"/>
    <n v="0.45"/>
    <n v="3000"/>
    <n v="1350"/>
    <n v="540"/>
    <n v="0.39999999999999997"/>
  </r>
  <r>
    <x v="0"/>
    <n v="1185732"/>
    <x v="4"/>
    <x v="0"/>
    <x v="47"/>
    <s v="Boston"/>
    <x v="0"/>
    <n v="0.6"/>
    <n v="5700"/>
    <n v="3420"/>
    <n v="1539"/>
    <n v="0.45"/>
  </r>
  <r>
    <x v="0"/>
    <n v="1185732"/>
    <x v="4"/>
    <x v="0"/>
    <x v="47"/>
    <s v="Boston"/>
    <x v="1"/>
    <n v="0.55000000000000004"/>
    <n v="2750"/>
    <n v="1512.5000000000002"/>
    <n v="680.62500000000011"/>
    <n v="0.45"/>
  </r>
  <r>
    <x v="0"/>
    <n v="1185732"/>
    <x v="4"/>
    <x v="0"/>
    <x v="47"/>
    <s v="Boston"/>
    <x v="2"/>
    <n v="0.5"/>
    <n v="3000"/>
    <n v="1500"/>
    <n v="525"/>
    <n v="0.35"/>
  </r>
  <r>
    <x v="0"/>
    <n v="1185732"/>
    <x v="4"/>
    <x v="0"/>
    <x v="47"/>
    <s v="Boston"/>
    <x v="3"/>
    <n v="0.5"/>
    <n v="2500"/>
    <n v="1250"/>
    <n v="437.5"/>
    <n v="0.35"/>
  </r>
  <r>
    <x v="0"/>
    <n v="1185732"/>
    <x v="4"/>
    <x v="0"/>
    <x v="47"/>
    <s v="Boston"/>
    <x v="4"/>
    <n v="0.6"/>
    <n v="2750"/>
    <n v="1650"/>
    <n v="577.5"/>
    <n v="0.35"/>
  </r>
  <r>
    <x v="0"/>
    <n v="1185732"/>
    <x v="4"/>
    <x v="0"/>
    <x v="47"/>
    <s v="Boston"/>
    <x v="5"/>
    <n v="0.65"/>
    <n v="4000"/>
    <n v="2600"/>
    <n v="1040"/>
    <n v="0.39999999999999997"/>
  </r>
  <r>
    <x v="0"/>
    <n v="1185732"/>
    <x v="5"/>
    <x v="0"/>
    <x v="47"/>
    <s v="Boston"/>
    <x v="0"/>
    <n v="0.6"/>
    <n v="6500"/>
    <n v="3900"/>
    <n v="1755"/>
    <n v="0.45"/>
  </r>
  <r>
    <x v="0"/>
    <n v="1185732"/>
    <x v="5"/>
    <x v="0"/>
    <x v="47"/>
    <s v="Boston"/>
    <x v="1"/>
    <n v="0.55000000000000004"/>
    <n v="4000"/>
    <n v="2200"/>
    <n v="990"/>
    <n v="0.45"/>
  </r>
  <r>
    <x v="0"/>
    <n v="1185732"/>
    <x v="5"/>
    <x v="0"/>
    <x v="47"/>
    <s v="Boston"/>
    <x v="2"/>
    <n v="0.5"/>
    <n v="3250"/>
    <n v="1625"/>
    <n v="568.75"/>
    <n v="0.35"/>
  </r>
  <r>
    <x v="0"/>
    <n v="1185732"/>
    <x v="5"/>
    <x v="0"/>
    <x v="47"/>
    <s v="Boston"/>
    <x v="3"/>
    <n v="0.5"/>
    <n v="3000"/>
    <n v="1500"/>
    <n v="525"/>
    <n v="0.35"/>
  </r>
  <r>
    <x v="0"/>
    <n v="1185732"/>
    <x v="5"/>
    <x v="0"/>
    <x v="47"/>
    <s v="Boston"/>
    <x v="4"/>
    <n v="0.6"/>
    <n v="3000"/>
    <n v="1800"/>
    <n v="630"/>
    <n v="0.35"/>
  </r>
  <r>
    <x v="0"/>
    <n v="1185732"/>
    <x v="5"/>
    <x v="0"/>
    <x v="47"/>
    <s v="Boston"/>
    <x v="5"/>
    <n v="0.65"/>
    <n v="4500"/>
    <n v="2925"/>
    <n v="1170"/>
    <n v="0.39999999999999997"/>
  </r>
  <r>
    <x v="0"/>
    <n v="1185732"/>
    <x v="6"/>
    <x v="0"/>
    <x v="47"/>
    <s v="Boston"/>
    <x v="0"/>
    <n v="0.6"/>
    <n v="6750"/>
    <n v="4050"/>
    <n v="1822.5"/>
    <n v="0.45"/>
  </r>
  <r>
    <x v="0"/>
    <n v="1185732"/>
    <x v="6"/>
    <x v="0"/>
    <x v="47"/>
    <s v="Boston"/>
    <x v="1"/>
    <n v="0.55000000000000004"/>
    <n v="4250"/>
    <n v="2337.5"/>
    <n v="1051.875"/>
    <n v="0.45"/>
  </r>
  <r>
    <x v="0"/>
    <n v="1185732"/>
    <x v="6"/>
    <x v="0"/>
    <x v="47"/>
    <s v="Boston"/>
    <x v="2"/>
    <n v="0.5"/>
    <n v="3500"/>
    <n v="1750"/>
    <n v="612.5"/>
    <n v="0.35"/>
  </r>
  <r>
    <x v="0"/>
    <n v="1185732"/>
    <x v="6"/>
    <x v="0"/>
    <x v="47"/>
    <s v="Boston"/>
    <x v="3"/>
    <n v="0.5"/>
    <n v="3000"/>
    <n v="1500"/>
    <n v="525"/>
    <n v="0.35"/>
  </r>
  <r>
    <x v="0"/>
    <n v="1185732"/>
    <x v="6"/>
    <x v="0"/>
    <x v="47"/>
    <s v="Boston"/>
    <x v="4"/>
    <n v="0.6"/>
    <n v="3250"/>
    <n v="1950"/>
    <n v="682.5"/>
    <n v="0.35"/>
  </r>
  <r>
    <x v="0"/>
    <n v="1185732"/>
    <x v="6"/>
    <x v="0"/>
    <x v="47"/>
    <s v="Boston"/>
    <x v="5"/>
    <n v="0.65"/>
    <n v="5000"/>
    <n v="3250"/>
    <n v="1300"/>
    <n v="0.39999999999999997"/>
  </r>
  <r>
    <x v="0"/>
    <n v="1185732"/>
    <x v="7"/>
    <x v="0"/>
    <x v="47"/>
    <s v="Boston"/>
    <x v="0"/>
    <n v="0.6"/>
    <n v="6500"/>
    <n v="3900"/>
    <n v="1755"/>
    <n v="0.45"/>
  </r>
  <r>
    <x v="0"/>
    <n v="1185732"/>
    <x v="7"/>
    <x v="0"/>
    <x v="47"/>
    <s v="Boston"/>
    <x v="1"/>
    <n v="0.55000000000000004"/>
    <n v="4250"/>
    <n v="2337.5"/>
    <n v="1051.875"/>
    <n v="0.45"/>
  </r>
  <r>
    <x v="0"/>
    <n v="1185732"/>
    <x v="7"/>
    <x v="0"/>
    <x v="47"/>
    <s v="Boston"/>
    <x v="2"/>
    <n v="0.5"/>
    <n v="3500"/>
    <n v="1750"/>
    <n v="612.5"/>
    <n v="0.35"/>
  </r>
  <r>
    <x v="0"/>
    <n v="1185732"/>
    <x v="7"/>
    <x v="0"/>
    <x v="47"/>
    <s v="Boston"/>
    <x v="3"/>
    <n v="0.5"/>
    <n v="2500"/>
    <n v="1250"/>
    <n v="437.5"/>
    <n v="0.35"/>
  </r>
  <r>
    <x v="0"/>
    <n v="1185732"/>
    <x v="7"/>
    <x v="0"/>
    <x v="47"/>
    <s v="Boston"/>
    <x v="4"/>
    <n v="0.6"/>
    <n v="2250"/>
    <n v="1350"/>
    <n v="472.49999999999994"/>
    <n v="0.35"/>
  </r>
  <r>
    <x v="0"/>
    <n v="1185732"/>
    <x v="7"/>
    <x v="0"/>
    <x v="47"/>
    <s v="Boston"/>
    <x v="5"/>
    <n v="0.65"/>
    <n v="4000"/>
    <n v="2600"/>
    <n v="1040"/>
    <n v="0.39999999999999997"/>
  </r>
  <r>
    <x v="0"/>
    <n v="1185732"/>
    <x v="8"/>
    <x v="0"/>
    <x v="47"/>
    <s v="Boston"/>
    <x v="0"/>
    <n v="0.6"/>
    <n v="5250"/>
    <n v="3150"/>
    <n v="1417.5"/>
    <n v="0.45"/>
  </r>
  <r>
    <x v="0"/>
    <n v="1185732"/>
    <x v="8"/>
    <x v="0"/>
    <x v="47"/>
    <s v="Boston"/>
    <x v="1"/>
    <n v="0.55000000000000004"/>
    <n v="3250"/>
    <n v="1787.5000000000002"/>
    <n v="804.37500000000011"/>
    <n v="0.45"/>
  </r>
  <r>
    <x v="0"/>
    <n v="1185732"/>
    <x v="8"/>
    <x v="0"/>
    <x v="47"/>
    <s v="Boston"/>
    <x v="2"/>
    <n v="0.5"/>
    <n v="2250"/>
    <n v="1125"/>
    <n v="393.75"/>
    <n v="0.35"/>
  </r>
  <r>
    <x v="0"/>
    <n v="1185732"/>
    <x v="8"/>
    <x v="0"/>
    <x v="47"/>
    <s v="Boston"/>
    <x v="3"/>
    <n v="0.5"/>
    <n v="2000"/>
    <n v="1000"/>
    <n v="350"/>
    <n v="0.35"/>
  </r>
  <r>
    <x v="0"/>
    <n v="1185732"/>
    <x v="8"/>
    <x v="0"/>
    <x v="47"/>
    <s v="Boston"/>
    <x v="4"/>
    <n v="0.6"/>
    <n v="2000"/>
    <n v="1200"/>
    <n v="420"/>
    <n v="0.35"/>
  </r>
  <r>
    <x v="0"/>
    <n v="1185732"/>
    <x v="8"/>
    <x v="0"/>
    <x v="47"/>
    <s v="Boston"/>
    <x v="5"/>
    <n v="0.65"/>
    <n v="3000"/>
    <n v="1950"/>
    <n v="779.99999999999989"/>
    <n v="0.39999999999999997"/>
  </r>
  <r>
    <x v="0"/>
    <n v="1185732"/>
    <x v="9"/>
    <x v="0"/>
    <x v="47"/>
    <s v="Boston"/>
    <x v="0"/>
    <n v="0.65"/>
    <n v="4750"/>
    <n v="3087.5"/>
    <n v="1389.375"/>
    <n v="0.45"/>
  </r>
  <r>
    <x v="0"/>
    <n v="1185732"/>
    <x v="9"/>
    <x v="0"/>
    <x v="47"/>
    <s v="Boston"/>
    <x v="1"/>
    <n v="0.60000000000000009"/>
    <n v="3000"/>
    <n v="1800.0000000000002"/>
    <n v="810.00000000000011"/>
    <n v="0.45"/>
  </r>
  <r>
    <x v="0"/>
    <n v="1185732"/>
    <x v="9"/>
    <x v="0"/>
    <x v="47"/>
    <s v="Boston"/>
    <x v="2"/>
    <n v="0.60000000000000009"/>
    <n v="2000"/>
    <n v="1200.0000000000002"/>
    <n v="420.00000000000006"/>
    <n v="0.35"/>
  </r>
  <r>
    <x v="0"/>
    <n v="1185732"/>
    <x v="9"/>
    <x v="0"/>
    <x v="47"/>
    <s v="Boston"/>
    <x v="3"/>
    <n v="0.60000000000000009"/>
    <n v="1750"/>
    <n v="1050.0000000000002"/>
    <n v="367.50000000000006"/>
    <n v="0.35"/>
  </r>
  <r>
    <x v="0"/>
    <n v="1185732"/>
    <x v="9"/>
    <x v="0"/>
    <x v="47"/>
    <s v="Boston"/>
    <x v="4"/>
    <n v="0.70000000000000007"/>
    <n v="1750"/>
    <n v="1225.0000000000002"/>
    <n v="428.75000000000006"/>
    <n v="0.35"/>
  </r>
  <r>
    <x v="0"/>
    <n v="1185732"/>
    <x v="9"/>
    <x v="0"/>
    <x v="47"/>
    <s v="Boston"/>
    <x v="5"/>
    <n v="0.75"/>
    <n v="3000"/>
    <n v="2250"/>
    <n v="899.99999999999989"/>
    <n v="0.39999999999999997"/>
  </r>
  <r>
    <x v="0"/>
    <n v="1185732"/>
    <x v="10"/>
    <x v="0"/>
    <x v="47"/>
    <s v="Boston"/>
    <x v="0"/>
    <n v="0.70000000000000007"/>
    <n v="4500"/>
    <n v="3150.0000000000005"/>
    <n v="1417.5000000000002"/>
    <n v="0.45"/>
  </r>
  <r>
    <x v="0"/>
    <n v="1185732"/>
    <x v="10"/>
    <x v="0"/>
    <x v="47"/>
    <s v="Boston"/>
    <x v="1"/>
    <n v="0.60000000000000009"/>
    <n v="3250"/>
    <n v="1950.0000000000002"/>
    <n v="877.50000000000011"/>
    <n v="0.45"/>
  </r>
  <r>
    <x v="0"/>
    <n v="1185732"/>
    <x v="10"/>
    <x v="0"/>
    <x v="47"/>
    <s v="Boston"/>
    <x v="2"/>
    <n v="0.60000000000000009"/>
    <n v="3200"/>
    <n v="1920.0000000000002"/>
    <n v="672"/>
    <n v="0.35"/>
  </r>
  <r>
    <x v="0"/>
    <n v="1185732"/>
    <x v="10"/>
    <x v="0"/>
    <x v="47"/>
    <s v="Boston"/>
    <x v="3"/>
    <n v="0.60000000000000009"/>
    <n v="3000"/>
    <n v="1800.0000000000002"/>
    <n v="630"/>
    <n v="0.35"/>
  </r>
  <r>
    <x v="0"/>
    <n v="1185732"/>
    <x v="10"/>
    <x v="0"/>
    <x v="47"/>
    <s v="Boston"/>
    <x v="4"/>
    <n v="0.70000000000000007"/>
    <n v="2750"/>
    <n v="1925.0000000000002"/>
    <n v="673.75"/>
    <n v="0.35"/>
  </r>
  <r>
    <x v="0"/>
    <n v="1185732"/>
    <x v="10"/>
    <x v="0"/>
    <x v="47"/>
    <s v="Boston"/>
    <x v="5"/>
    <n v="0.75"/>
    <n v="3750"/>
    <n v="2812.5"/>
    <n v="1125"/>
    <n v="0.39999999999999997"/>
  </r>
  <r>
    <x v="0"/>
    <n v="1185732"/>
    <x v="11"/>
    <x v="0"/>
    <x v="47"/>
    <s v="Boston"/>
    <x v="0"/>
    <n v="0.70000000000000007"/>
    <n v="6000"/>
    <n v="4200"/>
    <n v="1890"/>
    <n v="0.45"/>
  </r>
  <r>
    <x v="0"/>
    <n v="1185732"/>
    <x v="11"/>
    <x v="0"/>
    <x v="47"/>
    <s v="Boston"/>
    <x v="1"/>
    <n v="0.60000000000000009"/>
    <n v="4000"/>
    <n v="2400.0000000000005"/>
    <n v="1080.0000000000002"/>
    <n v="0.45"/>
  </r>
  <r>
    <x v="0"/>
    <n v="1185732"/>
    <x v="11"/>
    <x v="0"/>
    <x v="47"/>
    <s v="Boston"/>
    <x v="2"/>
    <n v="0.60000000000000009"/>
    <n v="3750"/>
    <n v="2250.0000000000005"/>
    <n v="787.50000000000011"/>
    <n v="0.35"/>
  </r>
  <r>
    <x v="0"/>
    <n v="1185732"/>
    <x v="11"/>
    <x v="0"/>
    <x v="47"/>
    <s v="Boston"/>
    <x v="3"/>
    <n v="0.60000000000000009"/>
    <n v="3250"/>
    <n v="1950.0000000000002"/>
    <n v="682.5"/>
    <n v="0.35"/>
  </r>
  <r>
    <x v="0"/>
    <n v="1185732"/>
    <x v="11"/>
    <x v="0"/>
    <x v="47"/>
    <s v="Boston"/>
    <x v="4"/>
    <n v="0.70000000000000007"/>
    <n v="3250"/>
    <n v="2275"/>
    <n v="796.25"/>
    <n v="0.35"/>
  </r>
  <r>
    <x v="0"/>
    <n v="1185732"/>
    <x v="11"/>
    <x v="0"/>
    <x v="47"/>
    <s v="Boston"/>
    <x v="5"/>
    <n v="0.75"/>
    <n v="4250"/>
    <n v="3187.5"/>
    <n v="1275"/>
    <n v="0.39999999999999997"/>
  </r>
  <r>
    <x v="0"/>
    <n v="1185732"/>
    <x v="124"/>
    <x v="0"/>
    <x v="48"/>
    <s v="Burlington"/>
    <x v="0"/>
    <n v="0.5"/>
    <n v="5250"/>
    <n v="2625"/>
    <n v="1050"/>
    <n v="0.4"/>
  </r>
  <r>
    <x v="0"/>
    <n v="1185732"/>
    <x v="124"/>
    <x v="0"/>
    <x v="48"/>
    <s v="Burlington"/>
    <x v="1"/>
    <n v="0.5"/>
    <n v="3250"/>
    <n v="1625"/>
    <n v="650"/>
    <n v="0.4"/>
  </r>
  <r>
    <x v="0"/>
    <n v="1185732"/>
    <x v="124"/>
    <x v="0"/>
    <x v="48"/>
    <s v="Burlington"/>
    <x v="2"/>
    <n v="0.4"/>
    <n v="3250"/>
    <n v="1300"/>
    <n v="390"/>
    <n v="0.3"/>
  </r>
  <r>
    <x v="0"/>
    <n v="1185732"/>
    <x v="124"/>
    <x v="0"/>
    <x v="48"/>
    <s v="Burlington"/>
    <x v="3"/>
    <n v="0.44999999999999996"/>
    <n v="1750"/>
    <n v="787.49999999999989"/>
    <n v="236.24999999999994"/>
    <n v="0.3"/>
  </r>
  <r>
    <x v="0"/>
    <n v="1185732"/>
    <x v="124"/>
    <x v="0"/>
    <x v="48"/>
    <s v="Burlington"/>
    <x v="4"/>
    <n v="0.60000000000000009"/>
    <n v="2250"/>
    <n v="1350.0000000000002"/>
    <n v="405.00000000000006"/>
    <n v="0.3"/>
  </r>
  <r>
    <x v="0"/>
    <n v="1185732"/>
    <x v="124"/>
    <x v="0"/>
    <x v="48"/>
    <s v="Burlington"/>
    <x v="5"/>
    <n v="0.5"/>
    <n v="3250"/>
    <n v="1625"/>
    <n v="568.75"/>
    <n v="0.35"/>
  </r>
  <r>
    <x v="0"/>
    <n v="1185732"/>
    <x v="125"/>
    <x v="0"/>
    <x v="48"/>
    <s v="Burlington"/>
    <x v="0"/>
    <n v="0.5"/>
    <n v="6000"/>
    <n v="3000"/>
    <n v="1200"/>
    <n v="0.4"/>
  </r>
  <r>
    <x v="0"/>
    <n v="1185732"/>
    <x v="125"/>
    <x v="0"/>
    <x v="48"/>
    <s v="Burlington"/>
    <x v="1"/>
    <n v="0.5"/>
    <n v="2500"/>
    <n v="1250"/>
    <n v="500"/>
    <n v="0.4"/>
  </r>
  <r>
    <x v="0"/>
    <n v="1185732"/>
    <x v="125"/>
    <x v="0"/>
    <x v="48"/>
    <s v="Burlington"/>
    <x v="2"/>
    <n v="0.4"/>
    <n v="3000"/>
    <n v="1200"/>
    <n v="360"/>
    <n v="0.3"/>
  </r>
  <r>
    <x v="0"/>
    <n v="1185732"/>
    <x v="125"/>
    <x v="0"/>
    <x v="48"/>
    <s v="Burlington"/>
    <x v="3"/>
    <n v="0.44999999999999996"/>
    <n v="2000"/>
    <n v="899.99999999999989"/>
    <n v="269.99999999999994"/>
    <n v="0.3"/>
  </r>
  <r>
    <x v="0"/>
    <n v="1185732"/>
    <x v="125"/>
    <x v="0"/>
    <x v="48"/>
    <s v="Burlington"/>
    <x v="4"/>
    <n v="0.60000000000000009"/>
    <n v="2750"/>
    <n v="1650.0000000000002"/>
    <n v="495.00000000000006"/>
    <n v="0.3"/>
  </r>
  <r>
    <x v="0"/>
    <n v="1185732"/>
    <x v="125"/>
    <x v="0"/>
    <x v="48"/>
    <s v="Burlington"/>
    <x v="5"/>
    <n v="0.5"/>
    <n v="3750"/>
    <n v="1875"/>
    <n v="656.25"/>
    <n v="0.35"/>
  </r>
  <r>
    <x v="0"/>
    <n v="1185732"/>
    <x v="126"/>
    <x v="0"/>
    <x v="48"/>
    <s v="Burlington"/>
    <x v="0"/>
    <n v="0.5"/>
    <n v="5700"/>
    <n v="2850"/>
    <n v="1140"/>
    <n v="0.4"/>
  </r>
  <r>
    <x v="0"/>
    <n v="1185732"/>
    <x v="126"/>
    <x v="0"/>
    <x v="48"/>
    <s v="Burlington"/>
    <x v="1"/>
    <n v="0.5"/>
    <n v="2750"/>
    <n v="1375"/>
    <n v="550"/>
    <n v="0.4"/>
  </r>
  <r>
    <x v="0"/>
    <n v="1185732"/>
    <x v="126"/>
    <x v="0"/>
    <x v="48"/>
    <s v="Burlington"/>
    <x v="2"/>
    <n v="0.4"/>
    <n v="3000"/>
    <n v="1200"/>
    <n v="360"/>
    <n v="0.3"/>
  </r>
  <r>
    <x v="0"/>
    <n v="1185732"/>
    <x v="126"/>
    <x v="0"/>
    <x v="48"/>
    <s v="Burlington"/>
    <x v="3"/>
    <n v="0.44999999999999996"/>
    <n v="1500"/>
    <n v="674.99999999999989"/>
    <n v="202.49999999999997"/>
    <n v="0.3"/>
  </r>
  <r>
    <x v="0"/>
    <n v="1185732"/>
    <x v="126"/>
    <x v="0"/>
    <x v="48"/>
    <s v="Burlington"/>
    <x v="4"/>
    <n v="0.60000000000000009"/>
    <n v="2000"/>
    <n v="1200.0000000000002"/>
    <n v="360.00000000000006"/>
    <n v="0.3"/>
  </r>
  <r>
    <x v="0"/>
    <n v="1185732"/>
    <x v="126"/>
    <x v="0"/>
    <x v="48"/>
    <s v="Burlington"/>
    <x v="5"/>
    <n v="0.5"/>
    <n v="3000"/>
    <n v="1500"/>
    <n v="525"/>
    <n v="0.35"/>
  </r>
  <r>
    <x v="0"/>
    <n v="1185732"/>
    <x v="127"/>
    <x v="0"/>
    <x v="48"/>
    <s v="Burlington"/>
    <x v="0"/>
    <n v="0.5"/>
    <n v="5500"/>
    <n v="2750"/>
    <n v="1100"/>
    <n v="0.4"/>
  </r>
  <r>
    <x v="0"/>
    <n v="1185732"/>
    <x v="127"/>
    <x v="0"/>
    <x v="48"/>
    <s v="Burlington"/>
    <x v="1"/>
    <n v="0.5"/>
    <n v="2500"/>
    <n v="1250"/>
    <n v="500"/>
    <n v="0.4"/>
  </r>
  <r>
    <x v="0"/>
    <n v="1185732"/>
    <x v="127"/>
    <x v="0"/>
    <x v="48"/>
    <s v="Burlington"/>
    <x v="2"/>
    <n v="0.4"/>
    <n v="2500"/>
    <n v="1000"/>
    <n v="300"/>
    <n v="0.3"/>
  </r>
  <r>
    <x v="0"/>
    <n v="1185732"/>
    <x v="127"/>
    <x v="0"/>
    <x v="48"/>
    <s v="Burlington"/>
    <x v="3"/>
    <n v="0.44999999999999996"/>
    <n v="1750"/>
    <n v="787.49999999999989"/>
    <n v="236.24999999999994"/>
    <n v="0.3"/>
  </r>
  <r>
    <x v="0"/>
    <n v="1185732"/>
    <x v="127"/>
    <x v="0"/>
    <x v="48"/>
    <s v="Burlington"/>
    <x v="4"/>
    <n v="0.60000000000000009"/>
    <n v="1750"/>
    <n v="1050.0000000000002"/>
    <n v="315.00000000000006"/>
    <n v="0.3"/>
  </r>
  <r>
    <x v="0"/>
    <n v="1185732"/>
    <x v="127"/>
    <x v="0"/>
    <x v="48"/>
    <s v="Burlington"/>
    <x v="5"/>
    <n v="0.5"/>
    <n v="3250"/>
    <n v="1625"/>
    <n v="568.75"/>
    <n v="0.35"/>
  </r>
  <r>
    <x v="0"/>
    <n v="1185732"/>
    <x v="128"/>
    <x v="0"/>
    <x v="48"/>
    <s v="Burlington"/>
    <x v="0"/>
    <n v="0.65"/>
    <n v="5950"/>
    <n v="3867.5"/>
    <n v="1547"/>
    <n v="0.4"/>
  </r>
  <r>
    <x v="0"/>
    <n v="1185732"/>
    <x v="128"/>
    <x v="0"/>
    <x v="48"/>
    <s v="Burlington"/>
    <x v="1"/>
    <n v="0.60000000000000009"/>
    <n v="3000"/>
    <n v="1800.0000000000002"/>
    <n v="720.00000000000011"/>
    <n v="0.4"/>
  </r>
  <r>
    <x v="0"/>
    <n v="1185732"/>
    <x v="128"/>
    <x v="0"/>
    <x v="48"/>
    <s v="Burlington"/>
    <x v="2"/>
    <n v="0.55000000000000004"/>
    <n v="3250"/>
    <n v="1787.5000000000002"/>
    <n v="536.25"/>
    <n v="0.3"/>
  </r>
  <r>
    <x v="0"/>
    <n v="1185732"/>
    <x v="128"/>
    <x v="0"/>
    <x v="48"/>
    <s v="Burlington"/>
    <x v="3"/>
    <n v="0.55000000000000004"/>
    <n v="2750"/>
    <n v="1512.5000000000002"/>
    <n v="453.75000000000006"/>
    <n v="0.3"/>
  </r>
  <r>
    <x v="0"/>
    <n v="1185732"/>
    <x v="128"/>
    <x v="0"/>
    <x v="48"/>
    <s v="Burlington"/>
    <x v="4"/>
    <n v="0.65"/>
    <n v="3000"/>
    <n v="1950"/>
    <n v="585"/>
    <n v="0.3"/>
  </r>
  <r>
    <x v="0"/>
    <n v="1185732"/>
    <x v="128"/>
    <x v="0"/>
    <x v="48"/>
    <s v="Burlington"/>
    <x v="5"/>
    <n v="0.70000000000000007"/>
    <n v="4250"/>
    <n v="2975.0000000000005"/>
    <n v="1041.25"/>
    <n v="0.35"/>
  </r>
  <r>
    <x v="0"/>
    <n v="1185732"/>
    <x v="129"/>
    <x v="0"/>
    <x v="48"/>
    <s v="Burlington"/>
    <x v="0"/>
    <n v="0.65"/>
    <n v="6750"/>
    <n v="4387.5"/>
    <n v="1755"/>
    <n v="0.4"/>
  </r>
  <r>
    <x v="0"/>
    <n v="1185732"/>
    <x v="129"/>
    <x v="0"/>
    <x v="48"/>
    <s v="Burlington"/>
    <x v="1"/>
    <n v="0.60000000000000009"/>
    <n v="4250"/>
    <n v="2550.0000000000005"/>
    <n v="1020.0000000000002"/>
    <n v="0.4"/>
  </r>
  <r>
    <x v="0"/>
    <n v="1185732"/>
    <x v="129"/>
    <x v="0"/>
    <x v="48"/>
    <s v="Burlington"/>
    <x v="2"/>
    <n v="0.55000000000000004"/>
    <n v="3500"/>
    <n v="1925.0000000000002"/>
    <n v="577.5"/>
    <n v="0.3"/>
  </r>
  <r>
    <x v="0"/>
    <n v="1185732"/>
    <x v="129"/>
    <x v="0"/>
    <x v="48"/>
    <s v="Burlington"/>
    <x v="3"/>
    <n v="0.55000000000000004"/>
    <n v="3250"/>
    <n v="1787.5000000000002"/>
    <n v="536.25"/>
    <n v="0.3"/>
  </r>
  <r>
    <x v="0"/>
    <n v="1185732"/>
    <x v="129"/>
    <x v="0"/>
    <x v="48"/>
    <s v="Burlington"/>
    <x v="4"/>
    <n v="0.65"/>
    <n v="3250"/>
    <n v="2112.5"/>
    <n v="633.75"/>
    <n v="0.3"/>
  </r>
  <r>
    <x v="0"/>
    <n v="1185732"/>
    <x v="129"/>
    <x v="0"/>
    <x v="48"/>
    <s v="Burlington"/>
    <x v="5"/>
    <n v="0.70000000000000007"/>
    <n v="4750"/>
    <n v="3325.0000000000005"/>
    <n v="1163.75"/>
    <n v="0.35"/>
  </r>
  <r>
    <x v="0"/>
    <n v="1185732"/>
    <x v="130"/>
    <x v="0"/>
    <x v="48"/>
    <s v="Burlington"/>
    <x v="0"/>
    <n v="0.65"/>
    <n v="7000"/>
    <n v="4550"/>
    <n v="1820"/>
    <n v="0.4"/>
  </r>
  <r>
    <x v="0"/>
    <n v="1185732"/>
    <x v="130"/>
    <x v="0"/>
    <x v="48"/>
    <s v="Burlington"/>
    <x v="1"/>
    <n v="0.60000000000000009"/>
    <n v="4500"/>
    <n v="2700.0000000000005"/>
    <n v="1080.0000000000002"/>
    <n v="0.4"/>
  </r>
  <r>
    <x v="0"/>
    <n v="1185732"/>
    <x v="130"/>
    <x v="0"/>
    <x v="48"/>
    <s v="Burlington"/>
    <x v="2"/>
    <n v="0.55000000000000004"/>
    <n v="3750"/>
    <n v="2062.5"/>
    <n v="618.75"/>
    <n v="0.3"/>
  </r>
  <r>
    <x v="0"/>
    <n v="1185732"/>
    <x v="130"/>
    <x v="0"/>
    <x v="48"/>
    <s v="Burlington"/>
    <x v="3"/>
    <n v="0.55000000000000004"/>
    <n v="3250"/>
    <n v="1787.5000000000002"/>
    <n v="536.25"/>
    <n v="0.3"/>
  </r>
  <r>
    <x v="0"/>
    <n v="1185732"/>
    <x v="130"/>
    <x v="0"/>
    <x v="48"/>
    <s v="Burlington"/>
    <x v="4"/>
    <n v="0.65"/>
    <n v="3500"/>
    <n v="2275"/>
    <n v="682.5"/>
    <n v="0.3"/>
  </r>
  <r>
    <x v="0"/>
    <n v="1185732"/>
    <x v="130"/>
    <x v="0"/>
    <x v="48"/>
    <s v="Burlington"/>
    <x v="5"/>
    <n v="0.70000000000000007"/>
    <n v="5250"/>
    <n v="3675.0000000000005"/>
    <n v="1286.25"/>
    <n v="0.35"/>
  </r>
  <r>
    <x v="0"/>
    <n v="1185732"/>
    <x v="131"/>
    <x v="0"/>
    <x v="48"/>
    <s v="Burlington"/>
    <x v="0"/>
    <n v="0.65"/>
    <n v="6750"/>
    <n v="4387.5"/>
    <n v="1755"/>
    <n v="0.4"/>
  </r>
  <r>
    <x v="0"/>
    <n v="1185732"/>
    <x v="131"/>
    <x v="0"/>
    <x v="48"/>
    <s v="Burlington"/>
    <x v="1"/>
    <n v="0.60000000000000009"/>
    <n v="4500"/>
    <n v="2700.0000000000005"/>
    <n v="1080.0000000000002"/>
    <n v="0.4"/>
  </r>
  <r>
    <x v="0"/>
    <n v="1185732"/>
    <x v="131"/>
    <x v="0"/>
    <x v="48"/>
    <s v="Burlington"/>
    <x v="2"/>
    <n v="0.55000000000000004"/>
    <n v="3750"/>
    <n v="2062.5"/>
    <n v="618.75"/>
    <n v="0.3"/>
  </r>
  <r>
    <x v="0"/>
    <n v="1185732"/>
    <x v="131"/>
    <x v="0"/>
    <x v="48"/>
    <s v="Burlington"/>
    <x v="3"/>
    <n v="0.55000000000000004"/>
    <n v="2750"/>
    <n v="1512.5000000000002"/>
    <n v="453.75000000000006"/>
    <n v="0.3"/>
  </r>
  <r>
    <x v="0"/>
    <n v="1185732"/>
    <x v="131"/>
    <x v="0"/>
    <x v="48"/>
    <s v="Burlington"/>
    <x v="4"/>
    <n v="0.65"/>
    <n v="2500"/>
    <n v="1625"/>
    <n v="487.5"/>
    <n v="0.3"/>
  </r>
  <r>
    <x v="0"/>
    <n v="1185732"/>
    <x v="131"/>
    <x v="0"/>
    <x v="48"/>
    <s v="Burlington"/>
    <x v="5"/>
    <n v="0.70000000000000007"/>
    <n v="4250"/>
    <n v="2975.0000000000005"/>
    <n v="1041.25"/>
    <n v="0.35"/>
  </r>
  <r>
    <x v="0"/>
    <n v="1185732"/>
    <x v="132"/>
    <x v="0"/>
    <x v="48"/>
    <s v="Burlington"/>
    <x v="0"/>
    <n v="0.65"/>
    <n v="5500"/>
    <n v="3575"/>
    <n v="1430"/>
    <n v="0.4"/>
  </r>
  <r>
    <x v="0"/>
    <n v="1185732"/>
    <x v="132"/>
    <x v="0"/>
    <x v="48"/>
    <s v="Burlington"/>
    <x v="1"/>
    <n v="0.60000000000000009"/>
    <n v="3500"/>
    <n v="2100.0000000000005"/>
    <n v="840.00000000000023"/>
    <n v="0.4"/>
  </r>
  <r>
    <x v="0"/>
    <n v="1185732"/>
    <x v="132"/>
    <x v="0"/>
    <x v="48"/>
    <s v="Burlington"/>
    <x v="2"/>
    <n v="0.55000000000000004"/>
    <n v="2500"/>
    <n v="1375"/>
    <n v="412.5"/>
    <n v="0.3"/>
  </r>
  <r>
    <x v="0"/>
    <n v="1185732"/>
    <x v="132"/>
    <x v="0"/>
    <x v="48"/>
    <s v="Burlington"/>
    <x v="3"/>
    <n v="0.55000000000000004"/>
    <n v="2250"/>
    <n v="1237.5"/>
    <n v="371.25"/>
    <n v="0.3"/>
  </r>
  <r>
    <x v="0"/>
    <n v="1185732"/>
    <x v="132"/>
    <x v="0"/>
    <x v="48"/>
    <s v="Burlington"/>
    <x v="4"/>
    <n v="0.65"/>
    <n v="2250"/>
    <n v="1462.5"/>
    <n v="438.75"/>
    <n v="0.3"/>
  </r>
  <r>
    <x v="0"/>
    <n v="1185732"/>
    <x v="132"/>
    <x v="0"/>
    <x v="48"/>
    <s v="Burlington"/>
    <x v="5"/>
    <n v="0.70000000000000007"/>
    <n v="3250"/>
    <n v="2275"/>
    <n v="796.25"/>
    <n v="0.35"/>
  </r>
  <r>
    <x v="0"/>
    <n v="1185732"/>
    <x v="133"/>
    <x v="0"/>
    <x v="48"/>
    <s v="Burlington"/>
    <x v="0"/>
    <n v="0.70000000000000007"/>
    <n v="4750"/>
    <n v="3325.0000000000005"/>
    <n v="1330.0000000000002"/>
    <n v="0.4"/>
  </r>
  <r>
    <x v="0"/>
    <n v="1185732"/>
    <x v="133"/>
    <x v="0"/>
    <x v="48"/>
    <s v="Burlington"/>
    <x v="1"/>
    <n v="0.65000000000000013"/>
    <n v="3000"/>
    <n v="1950.0000000000005"/>
    <n v="780.00000000000023"/>
    <n v="0.4"/>
  </r>
  <r>
    <x v="0"/>
    <n v="1185732"/>
    <x v="133"/>
    <x v="0"/>
    <x v="48"/>
    <s v="Burlington"/>
    <x v="2"/>
    <n v="0.65000000000000013"/>
    <n v="2000"/>
    <n v="1300.0000000000002"/>
    <n v="390.00000000000006"/>
    <n v="0.3"/>
  </r>
  <r>
    <x v="0"/>
    <n v="1185732"/>
    <x v="133"/>
    <x v="0"/>
    <x v="48"/>
    <s v="Burlington"/>
    <x v="3"/>
    <n v="0.65000000000000013"/>
    <n v="1750"/>
    <n v="1137.5000000000002"/>
    <n v="341.25000000000006"/>
    <n v="0.3"/>
  </r>
  <r>
    <x v="0"/>
    <n v="1185732"/>
    <x v="133"/>
    <x v="0"/>
    <x v="48"/>
    <s v="Burlington"/>
    <x v="4"/>
    <n v="0.75000000000000011"/>
    <n v="1750"/>
    <n v="1312.5000000000002"/>
    <n v="393.75000000000006"/>
    <n v="0.3"/>
  </r>
  <r>
    <x v="0"/>
    <n v="1185732"/>
    <x v="133"/>
    <x v="0"/>
    <x v="48"/>
    <s v="Burlington"/>
    <x v="5"/>
    <n v="0.8"/>
    <n v="3000"/>
    <n v="2400"/>
    <n v="840"/>
    <n v="0.35"/>
  </r>
  <r>
    <x v="0"/>
    <n v="1185732"/>
    <x v="134"/>
    <x v="0"/>
    <x v="48"/>
    <s v="Burlington"/>
    <x v="0"/>
    <n v="0.75000000000000011"/>
    <n v="4500"/>
    <n v="3375.0000000000005"/>
    <n v="1350.0000000000002"/>
    <n v="0.4"/>
  </r>
  <r>
    <x v="0"/>
    <n v="1185732"/>
    <x v="134"/>
    <x v="0"/>
    <x v="48"/>
    <s v="Burlington"/>
    <x v="1"/>
    <n v="0.65000000000000013"/>
    <n v="3250"/>
    <n v="2112.5000000000005"/>
    <n v="845.00000000000023"/>
    <n v="0.4"/>
  </r>
  <r>
    <x v="0"/>
    <n v="1185732"/>
    <x v="134"/>
    <x v="0"/>
    <x v="48"/>
    <s v="Burlington"/>
    <x v="2"/>
    <n v="0.65000000000000013"/>
    <n v="3450"/>
    <n v="2242.5000000000005"/>
    <n v="672.75000000000011"/>
    <n v="0.3"/>
  </r>
  <r>
    <x v="0"/>
    <n v="1185732"/>
    <x v="134"/>
    <x v="0"/>
    <x v="48"/>
    <s v="Burlington"/>
    <x v="3"/>
    <n v="0.65000000000000013"/>
    <n v="3250"/>
    <n v="2112.5000000000005"/>
    <n v="633.75000000000011"/>
    <n v="0.3"/>
  </r>
  <r>
    <x v="0"/>
    <n v="1185732"/>
    <x v="134"/>
    <x v="0"/>
    <x v="48"/>
    <s v="Burlington"/>
    <x v="4"/>
    <n v="0.75000000000000011"/>
    <n v="3000"/>
    <n v="2250.0000000000005"/>
    <n v="675.00000000000011"/>
    <n v="0.3"/>
  </r>
  <r>
    <x v="0"/>
    <n v="1185732"/>
    <x v="134"/>
    <x v="0"/>
    <x v="48"/>
    <s v="Burlington"/>
    <x v="5"/>
    <n v="0.8"/>
    <n v="4000"/>
    <n v="3200"/>
    <n v="1120"/>
    <n v="0.35"/>
  </r>
  <r>
    <x v="0"/>
    <n v="1185732"/>
    <x v="135"/>
    <x v="0"/>
    <x v="48"/>
    <s v="Burlington"/>
    <x v="0"/>
    <n v="0.75000000000000011"/>
    <n v="6250"/>
    <n v="4687.5000000000009"/>
    <n v="1875.0000000000005"/>
    <n v="0.4"/>
  </r>
  <r>
    <x v="0"/>
    <n v="1185732"/>
    <x v="135"/>
    <x v="0"/>
    <x v="48"/>
    <s v="Burlington"/>
    <x v="1"/>
    <n v="0.65000000000000013"/>
    <n v="4250"/>
    <n v="2762.5000000000005"/>
    <n v="1105.0000000000002"/>
    <n v="0.4"/>
  </r>
  <r>
    <x v="0"/>
    <n v="1185732"/>
    <x v="135"/>
    <x v="0"/>
    <x v="48"/>
    <s v="Burlington"/>
    <x v="2"/>
    <n v="0.65000000000000013"/>
    <n v="4000"/>
    <n v="2600.0000000000005"/>
    <n v="780.00000000000011"/>
    <n v="0.3"/>
  </r>
  <r>
    <x v="0"/>
    <n v="1185732"/>
    <x v="135"/>
    <x v="0"/>
    <x v="48"/>
    <s v="Burlington"/>
    <x v="3"/>
    <n v="0.65000000000000013"/>
    <n v="3500"/>
    <n v="2275.0000000000005"/>
    <n v="682.50000000000011"/>
    <n v="0.3"/>
  </r>
  <r>
    <x v="0"/>
    <n v="1185732"/>
    <x v="135"/>
    <x v="0"/>
    <x v="48"/>
    <s v="Burlington"/>
    <x v="4"/>
    <n v="0.75000000000000011"/>
    <n v="3500"/>
    <n v="2625.0000000000005"/>
    <n v="787.50000000000011"/>
    <n v="0.3"/>
  </r>
  <r>
    <x v="0"/>
    <n v="1185732"/>
    <x v="135"/>
    <x v="0"/>
    <x v="48"/>
    <s v="Burlington"/>
    <x v="5"/>
    <n v="0.8"/>
    <n v="4500"/>
    <n v="3600"/>
    <n v="1260"/>
    <n v="0.35"/>
  </r>
  <r>
    <x v="0"/>
    <n v="1185732"/>
    <x v="145"/>
    <x v="0"/>
    <x v="49"/>
    <s v="Manchester"/>
    <x v="0"/>
    <n v="0.55000000000000004"/>
    <n v="5000"/>
    <n v="2750"/>
    <n v="962.50000000000011"/>
    <n v="0.35000000000000003"/>
  </r>
  <r>
    <x v="0"/>
    <n v="1185732"/>
    <x v="145"/>
    <x v="0"/>
    <x v="49"/>
    <s v="Manchester"/>
    <x v="1"/>
    <n v="0.55000000000000004"/>
    <n v="3000"/>
    <n v="1650.0000000000002"/>
    <n v="577.50000000000011"/>
    <n v="0.35000000000000003"/>
  </r>
  <r>
    <x v="0"/>
    <n v="1185732"/>
    <x v="145"/>
    <x v="0"/>
    <x v="49"/>
    <s v="Manchester"/>
    <x v="2"/>
    <n v="0.45"/>
    <n v="3000"/>
    <n v="1350"/>
    <n v="337.5"/>
    <n v="0.25"/>
  </r>
  <r>
    <x v="0"/>
    <n v="1185732"/>
    <x v="145"/>
    <x v="0"/>
    <x v="49"/>
    <s v="Manchester"/>
    <x v="3"/>
    <n v="0.49999999999999994"/>
    <n v="1500"/>
    <n v="749.99999999999989"/>
    <n v="187.49999999999997"/>
    <n v="0.25"/>
  </r>
  <r>
    <x v="0"/>
    <n v="1185732"/>
    <x v="145"/>
    <x v="0"/>
    <x v="49"/>
    <s v="Manchester"/>
    <x v="4"/>
    <n v="0.65000000000000013"/>
    <n v="2000"/>
    <n v="1300.0000000000002"/>
    <n v="325.00000000000006"/>
    <n v="0.25"/>
  </r>
  <r>
    <x v="0"/>
    <n v="1185732"/>
    <x v="145"/>
    <x v="0"/>
    <x v="49"/>
    <s v="Manchester"/>
    <x v="5"/>
    <n v="0.55000000000000004"/>
    <n v="3000"/>
    <n v="1650.0000000000002"/>
    <n v="495.00000000000006"/>
    <n v="0.3"/>
  </r>
  <r>
    <x v="0"/>
    <n v="1185732"/>
    <x v="216"/>
    <x v="0"/>
    <x v="49"/>
    <s v="Manchester"/>
    <x v="0"/>
    <n v="0.55000000000000004"/>
    <n v="5750"/>
    <n v="3162.5000000000005"/>
    <n v="1106.8750000000002"/>
    <n v="0.35000000000000003"/>
  </r>
  <r>
    <x v="0"/>
    <n v="1185732"/>
    <x v="216"/>
    <x v="0"/>
    <x v="49"/>
    <s v="Manchester"/>
    <x v="1"/>
    <n v="0.55000000000000004"/>
    <n v="2250"/>
    <n v="1237.5"/>
    <n v="433.12500000000006"/>
    <n v="0.35000000000000003"/>
  </r>
  <r>
    <x v="0"/>
    <n v="1185732"/>
    <x v="216"/>
    <x v="0"/>
    <x v="49"/>
    <s v="Manchester"/>
    <x v="2"/>
    <n v="0.45"/>
    <n v="2750"/>
    <n v="1237.5"/>
    <n v="309.375"/>
    <n v="0.25"/>
  </r>
  <r>
    <x v="0"/>
    <n v="1185732"/>
    <x v="216"/>
    <x v="0"/>
    <x v="49"/>
    <s v="Manchester"/>
    <x v="3"/>
    <n v="0.49999999999999994"/>
    <n v="1750"/>
    <n v="874.99999999999989"/>
    <n v="218.74999999999997"/>
    <n v="0.25"/>
  </r>
  <r>
    <x v="0"/>
    <n v="1185732"/>
    <x v="216"/>
    <x v="0"/>
    <x v="49"/>
    <s v="Manchester"/>
    <x v="4"/>
    <n v="0.65000000000000013"/>
    <n v="2500"/>
    <n v="1625.0000000000002"/>
    <n v="406.25000000000006"/>
    <n v="0.25"/>
  </r>
  <r>
    <x v="0"/>
    <n v="1185732"/>
    <x v="216"/>
    <x v="0"/>
    <x v="49"/>
    <s v="Manchester"/>
    <x v="5"/>
    <n v="0.55000000000000004"/>
    <n v="3500"/>
    <n v="1925.0000000000002"/>
    <n v="577.5"/>
    <n v="0.3"/>
  </r>
  <r>
    <x v="0"/>
    <n v="1185732"/>
    <x v="250"/>
    <x v="0"/>
    <x v="49"/>
    <s v="Manchester"/>
    <x v="0"/>
    <n v="0.55000000000000004"/>
    <n v="5450"/>
    <n v="2997.5000000000005"/>
    <n v="1049.1250000000002"/>
    <n v="0.35000000000000003"/>
  </r>
  <r>
    <x v="0"/>
    <n v="1185732"/>
    <x v="250"/>
    <x v="0"/>
    <x v="49"/>
    <s v="Manchester"/>
    <x v="1"/>
    <n v="0.55000000000000004"/>
    <n v="2500"/>
    <n v="1375"/>
    <n v="481.25000000000006"/>
    <n v="0.35000000000000003"/>
  </r>
  <r>
    <x v="0"/>
    <n v="1185732"/>
    <x v="250"/>
    <x v="0"/>
    <x v="49"/>
    <s v="Manchester"/>
    <x v="2"/>
    <n v="0.45"/>
    <n v="2750"/>
    <n v="1237.5"/>
    <n v="309.375"/>
    <n v="0.25"/>
  </r>
  <r>
    <x v="0"/>
    <n v="1185732"/>
    <x v="250"/>
    <x v="0"/>
    <x v="49"/>
    <s v="Manchester"/>
    <x v="3"/>
    <n v="0.49999999999999994"/>
    <n v="1250"/>
    <n v="624.99999999999989"/>
    <n v="156.24999999999997"/>
    <n v="0.25"/>
  </r>
  <r>
    <x v="0"/>
    <n v="1185732"/>
    <x v="250"/>
    <x v="0"/>
    <x v="49"/>
    <s v="Manchester"/>
    <x v="4"/>
    <n v="0.65000000000000013"/>
    <n v="1750"/>
    <n v="1137.5000000000002"/>
    <n v="284.37500000000006"/>
    <n v="0.25"/>
  </r>
  <r>
    <x v="0"/>
    <n v="1185732"/>
    <x v="250"/>
    <x v="0"/>
    <x v="49"/>
    <s v="Manchester"/>
    <x v="5"/>
    <n v="0.55000000000000004"/>
    <n v="2750"/>
    <n v="1512.5000000000002"/>
    <n v="453.75000000000006"/>
    <n v="0.3"/>
  </r>
  <r>
    <x v="0"/>
    <n v="1185732"/>
    <x v="251"/>
    <x v="0"/>
    <x v="49"/>
    <s v="Manchester"/>
    <x v="0"/>
    <n v="0.55000000000000004"/>
    <n v="5250"/>
    <n v="2887.5000000000005"/>
    <n v="1010.6250000000002"/>
    <n v="0.35000000000000003"/>
  </r>
  <r>
    <x v="0"/>
    <n v="1185732"/>
    <x v="251"/>
    <x v="0"/>
    <x v="49"/>
    <s v="Manchester"/>
    <x v="1"/>
    <n v="0.55000000000000004"/>
    <n v="2250"/>
    <n v="1237.5"/>
    <n v="433.12500000000006"/>
    <n v="0.35000000000000003"/>
  </r>
  <r>
    <x v="0"/>
    <n v="1185732"/>
    <x v="251"/>
    <x v="0"/>
    <x v="49"/>
    <s v="Manchester"/>
    <x v="2"/>
    <n v="0.45"/>
    <n v="2250"/>
    <n v="1012.5"/>
    <n v="253.125"/>
    <n v="0.25"/>
  </r>
  <r>
    <x v="0"/>
    <n v="1185732"/>
    <x v="251"/>
    <x v="0"/>
    <x v="49"/>
    <s v="Manchester"/>
    <x v="3"/>
    <n v="0.49999999999999994"/>
    <n v="1500"/>
    <n v="749.99999999999989"/>
    <n v="187.49999999999997"/>
    <n v="0.25"/>
  </r>
  <r>
    <x v="0"/>
    <n v="1185732"/>
    <x v="251"/>
    <x v="0"/>
    <x v="49"/>
    <s v="Manchester"/>
    <x v="4"/>
    <n v="0.60000000000000009"/>
    <n v="1500"/>
    <n v="900.00000000000011"/>
    <n v="225.00000000000003"/>
    <n v="0.25"/>
  </r>
  <r>
    <x v="0"/>
    <n v="1185732"/>
    <x v="251"/>
    <x v="0"/>
    <x v="49"/>
    <s v="Manchester"/>
    <x v="5"/>
    <n v="0.5"/>
    <n v="3000"/>
    <n v="1500"/>
    <n v="450"/>
    <n v="0.3"/>
  </r>
  <r>
    <x v="0"/>
    <n v="1185732"/>
    <x v="252"/>
    <x v="0"/>
    <x v="49"/>
    <s v="Manchester"/>
    <x v="0"/>
    <n v="0.65"/>
    <n v="5700"/>
    <n v="3705"/>
    <n v="1296.7500000000002"/>
    <n v="0.35000000000000003"/>
  </r>
  <r>
    <x v="0"/>
    <n v="1185732"/>
    <x v="252"/>
    <x v="0"/>
    <x v="49"/>
    <s v="Manchester"/>
    <x v="1"/>
    <n v="0.60000000000000009"/>
    <n v="2750"/>
    <n v="1650.0000000000002"/>
    <n v="577.50000000000011"/>
    <n v="0.35000000000000003"/>
  </r>
  <r>
    <x v="0"/>
    <n v="1185732"/>
    <x v="252"/>
    <x v="0"/>
    <x v="49"/>
    <s v="Manchester"/>
    <x v="2"/>
    <n v="0.55000000000000004"/>
    <n v="3000"/>
    <n v="1650.0000000000002"/>
    <n v="412.50000000000006"/>
    <n v="0.25"/>
  </r>
  <r>
    <x v="0"/>
    <n v="1185732"/>
    <x v="252"/>
    <x v="0"/>
    <x v="49"/>
    <s v="Manchester"/>
    <x v="3"/>
    <n v="0.55000000000000004"/>
    <n v="2500"/>
    <n v="1375"/>
    <n v="343.75"/>
    <n v="0.25"/>
  </r>
  <r>
    <x v="0"/>
    <n v="1185732"/>
    <x v="252"/>
    <x v="0"/>
    <x v="49"/>
    <s v="Manchester"/>
    <x v="4"/>
    <n v="0.65"/>
    <n v="2750"/>
    <n v="1787.5"/>
    <n v="446.875"/>
    <n v="0.25"/>
  </r>
  <r>
    <x v="0"/>
    <n v="1185732"/>
    <x v="252"/>
    <x v="0"/>
    <x v="49"/>
    <s v="Manchester"/>
    <x v="5"/>
    <n v="0.70000000000000007"/>
    <n v="4000"/>
    <n v="2800.0000000000005"/>
    <n v="840.00000000000011"/>
    <n v="0.3"/>
  </r>
  <r>
    <x v="0"/>
    <n v="1185732"/>
    <x v="220"/>
    <x v="0"/>
    <x v="49"/>
    <s v="Manchester"/>
    <x v="0"/>
    <n v="0.65"/>
    <n v="6500"/>
    <n v="4225"/>
    <n v="1478.7500000000002"/>
    <n v="0.35000000000000003"/>
  </r>
  <r>
    <x v="0"/>
    <n v="1185732"/>
    <x v="220"/>
    <x v="0"/>
    <x v="49"/>
    <s v="Manchester"/>
    <x v="1"/>
    <n v="0.60000000000000009"/>
    <n v="4000"/>
    <n v="2400.0000000000005"/>
    <n v="840.00000000000023"/>
    <n v="0.35000000000000003"/>
  </r>
  <r>
    <x v="0"/>
    <n v="1185732"/>
    <x v="220"/>
    <x v="0"/>
    <x v="49"/>
    <s v="Manchester"/>
    <x v="2"/>
    <n v="0.55000000000000004"/>
    <n v="3250"/>
    <n v="1787.5000000000002"/>
    <n v="446.87500000000006"/>
    <n v="0.25"/>
  </r>
  <r>
    <x v="0"/>
    <n v="1185732"/>
    <x v="220"/>
    <x v="0"/>
    <x v="49"/>
    <s v="Manchester"/>
    <x v="3"/>
    <n v="0.55000000000000004"/>
    <n v="3000"/>
    <n v="1650.0000000000002"/>
    <n v="412.50000000000006"/>
    <n v="0.25"/>
  </r>
  <r>
    <x v="0"/>
    <n v="1185732"/>
    <x v="220"/>
    <x v="0"/>
    <x v="49"/>
    <s v="Manchester"/>
    <x v="4"/>
    <n v="0.65"/>
    <n v="3000"/>
    <n v="1950"/>
    <n v="487.5"/>
    <n v="0.25"/>
  </r>
  <r>
    <x v="0"/>
    <n v="1185732"/>
    <x v="220"/>
    <x v="0"/>
    <x v="49"/>
    <s v="Manchester"/>
    <x v="5"/>
    <n v="0.70000000000000007"/>
    <n v="4500"/>
    <n v="3150.0000000000005"/>
    <n v="945.00000000000011"/>
    <n v="0.3"/>
  </r>
  <r>
    <x v="0"/>
    <n v="1185732"/>
    <x v="253"/>
    <x v="0"/>
    <x v="49"/>
    <s v="Manchester"/>
    <x v="0"/>
    <n v="0.65"/>
    <n v="6750"/>
    <n v="4387.5"/>
    <n v="1535.6250000000002"/>
    <n v="0.35000000000000003"/>
  </r>
  <r>
    <x v="0"/>
    <n v="1185732"/>
    <x v="253"/>
    <x v="0"/>
    <x v="49"/>
    <s v="Manchester"/>
    <x v="1"/>
    <n v="0.60000000000000009"/>
    <n v="4250"/>
    <n v="2550.0000000000005"/>
    <n v="892.50000000000023"/>
    <n v="0.35000000000000003"/>
  </r>
  <r>
    <x v="0"/>
    <n v="1185732"/>
    <x v="253"/>
    <x v="0"/>
    <x v="49"/>
    <s v="Manchester"/>
    <x v="2"/>
    <n v="0.55000000000000004"/>
    <n v="3500"/>
    <n v="1925.0000000000002"/>
    <n v="481.25000000000006"/>
    <n v="0.25"/>
  </r>
  <r>
    <x v="0"/>
    <n v="1185732"/>
    <x v="253"/>
    <x v="0"/>
    <x v="49"/>
    <s v="Manchester"/>
    <x v="3"/>
    <n v="0.55000000000000004"/>
    <n v="3000"/>
    <n v="1650.0000000000002"/>
    <n v="412.50000000000006"/>
    <n v="0.25"/>
  </r>
  <r>
    <x v="0"/>
    <n v="1185732"/>
    <x v="253"/>
    <x v="0"/>
    <x v="49"/>
    <s v="Manchester"/>
    <x v="4"/>
    <n v="0.65"/>
    <n v="3250"/>
    <n v="2112.5"/>
    <n v="528.125"/>
    <n v="0.25"/>
  </r>
  <r>
    <x v="0"/>
    <n v="1185732"/>
    <x v="253"/>
    <x v="0"/>
    <x v="49"/>
    <s v="Manchester"/>
    <x v="5"/>
    <n v="0.70000000000000007"/>
    <n v="5000"/>
    <n v="3500.0000000000005"/>
    <n v="1050"/>
    <n v="0.3"/>
  </r>
  <r>
    <x v="0"/>
    <n v="1185732"/>
    <x v="254"/>
    <x v="0"/>
    <x v="49"/>
    <s v="Manchester"/>
    <x v="0"/>
    <n v="0.65"/>
    <n v="6500"/>
    <n v="4225"/>
    <n v="1478.7500000000002"/>
    <n v="0.35000000000000003"/>
  </r>
  <r>
    <x v="0"/>
    <n v="1185732"/>
    <x v="254"/>
    <x v="0"/>
    <x v="49"/>
    <s v="Manchester"/>
    <x v="1"/>
    <n v="0.60000000000000009"/>
    <n v="4250"/>
    <n v="2550.0000000000005"/>
    <n v="892.50000000000023"/>
    <n v="0.35000000000000003"/>
  </r>
  <r>
    <x v="0"/>
    <n v="1185732"/>
    <x v="254"/>
    <x v="0"/>
    <x v="49"/>
    <s v="Manchester"/>
    <x v="2"/>
    <n v="0.55000000000000004"/>
    <n v="3500"/>
    <n v="1925.0000000000002"/>
    <n v="481.25000000000006"/>
    <n v="0.25"/>
  </r>
  <r>
    <x v="0"/>
    <n v="1185732"/>
    <x v="254"/>
    <x v="0"/>
    <x v="49"/>
    <s v="Manchester"/>
    <x v="3"/>
    <n v="0.55000000000000004"/>
    <n v="2500"/>
    <n v="1375"/>
    <n v="343.75"/>
    <n v="0.25"/>
  </r>
  <r>
    <x v="0"/>
    <n v="1185732"/>
    <x v="254"/>
    <x v="0"/>
    <x v="49"/>
    <s v="Manchester"/>
    <x v="4"/>
    <n v="0.65"/>
    <n v="2250"/>
    <n v="1462.5"/>
    <n v="365.625"/>
    <n v="0.25"/>
  </r>
  <r>
    <x v="0"/>
    <n v="1185732"/>
    <x v="254"/>
    <x v="0"/>
    <x v="49"/>
    <s v="Manchester"/>
    <x v="5"/>
    <n v="0.70000000000000007"/>
    <n v="4000"/>
    <n v="2800.0000000000005"/>
    <n v="840.00000000000011"/>
    <n v="0.3"/>
  </r>
  <r>
    <x v="0"/>
    <n v="1185732"/>
    <x v="255"/>
    <x v="0"/>
    <x v="49"/>
    <s v="Manchester"/>
    <x v="0"/>
    <n v="0.65"/>
    <n v="5250"/>
    <n v="3412.5"/>
    <n v="1194.375"/>
    <n v="0.35000000000000003"/>
  </r>
  <r>
    <x v="0"/>
    <n v="1185732"/>
    <x v="255"/>
    <x v="0"/>
    <x v="49"/>
    <s v="Manchester"/>
    <x v="1"/>
    <n v="0.60000000000000009"/>
    <n v="3250"/>
    <n v="1950.0000000000002"/>
    <n v="682.50000000000011"/>
    <n v="0.35000000000000003"/>
  </r>
  <r>
    <x v="0"/>
    <n v="1185732"/>
    <x v="255"/>
    <x v="0"/>
    <x v="49"/>
    <s v="Manchester"/>
    <x v="2"/>
    <n v="0.55000000000000004"/>
    <n v="2250"/>
    <n v="1237.5"/>
    <n v="309.375"/>
    <n v="0.25"/>
  </r>
  <r>
    <x v="0"/>
    <n v="1185732"/>
    <x v="255"/>
    <x v="0"/>
    <x v="49"/>
    <s v="Manchester"/>
    <x v="3"/>
    <n v="0.55000000000000004"/>
    <n v="2000"/>
    <n v="1100"/>
    <n v="275"/>
    <n v="0.25"/>
  </r>
  <r>
    <x v="0"/>
    <n v="1185732"/>
    <x v="255"/>
    <x v="0"/>
    <x v="49"/>
    <s v="Manchester"/>
    <x v="4"/>
    <n v="0.65"/>
    <n v="2000"/>
    <n v="1300"/>
    <n v="325"/>
    <n v="0.25"/>
  </r>
  <r>
    <x v="0"/>
    <n v="1185732"/>
    <x v="255"/>
    <x v="0"/>
    <x v="49"/>
    <s v="Manchester"/>
    <x v="5"/>
    <n v="0.70000000000000007"/>
    <n v="3000"/>
    <n v="2100"/>
    <n v="630"/>
    <n v="0.3"/>
  </r>
  <r>
    <x v="0"/>
    <n v="1185732"/>
    <x v="224"/>
    <x v="0"/>
    <x v="49"/>
    <s v="Manchester"/>
    <x v="0"/>
    <n v="0.70000000000000007"/>
    <n v="4500"/>
    <n v="3150.0000000000005"/>
    <n v="1102.5000000000002"/>
    <n v="0.35000000000000003"/>
  </r>
  <r>
    <x v="0"/>
    <n v="1185732"/>
    <x v="224"/>
    <x v="0"/>
    <x v="49"/>
    <s v="Manchester"/>
    <x v="1"/>
    <n v="0.65000000000000013"/>
    <n v="2750"/>
    <n v="1787.5000000000005"/>
    <n v="625.62500000000023"/>
    <n v="0.35000000000000003"/>
  </r>
  <r>
    <x v="0"/>
    <n v="1185732"/>
    <x v="224"/>
    <x v="0"/>
    <x v="49"/>
    <s v="Manchester"/>
    <x v="2"/>
    <n v="0.65000000000000013"/>
    <n v="1750"/>
    <n v="1137.5000000000002"/>
    <n v="284.37500000000006"/>
    <n v="0.25"/>
  </r>
  <r>
    <x v="0"/>
    <n v="1185732"/>
    <x v="224"/>
    <x v="0"/>
    <x v="49"/>
    <s v="Manchester"/>
    <x v="3"/>
    <n v="0.65000000000000013"/>
    <n v="1500"/>
    <n v="975.00000000000023"/>
    <n v="243.75000000000006"/>
    <n v="0.25"/>
  </r>
  <r>
    <x v="0"/>
    <n v="1185732"/>
    <x v="224"/>
    <x v="0"/>
    <x v="49"/>
    <s v="Manchester"/>
    <x v="4"/>
    <n v="0.75000000000000011"/>
    <n v="1500"/>
    <n v="1125.0000000000002"/>
    <n v="281.25000000000006"/>
    <n v="0.25"/>
  </r>
  <r>
    <x v="0"/>
    <n v="1185732"/>
    <x v="224"/>
    <x v="0"/>
    <x v="49"/>
    <s v="Manchester"/>
    <x v="5"/>
    <n v="0.8"/>
    <n v="2750"/>
    <n v="2200"/>
    <n v="660"/>
    <n v="0.3"/>
  </r>
  <r>
    <x v="0"/>
    <n v="1185732"/>
    <x v="256"/>
    <x v="0"/>
    <x v="49"/>
    <s v="Manchester"/>
    <x v="0"/>
    <n v="0.75000000000000011"/>
    <n v="4250"/>
    <n v="3187.5000000000005"/>
    <n v="1115.6250000000002"/>
    <n v="0.35000000000000003"/>
  </r>
  <r>
    <x v="0"/>
    <n v="1185732"/>
    <x v="256"/>
    <x v="0"/>
    <x v="49"/>
    <s v="Manchester"/>
    <x v="1"/>
    <n v="0.65000000000000013"/>
    <n v="3000"/>
    <n v="1950.0000000000005"/>
    <n v="682.50000000000023"/>
    <n v="0.35000000000000003"/>
  </r>
  <r>
    <x v="0"/>
    <n v="1185732"/>
    <x v="256"/>
    <x v="0"/>
    <x v="49"/>
    <s v="Manchester"/>
    <x v="2"/>
    <n v="0.65000000000000013"/>
    <n v="3200"/>
    <n v="2080.0000000000005"/>
    <n v="520.00000000000011"/>
    <n v="0.25"/>
  </r>
  <r>
    <x v="0"/>
    <n v="1185732"/>
    <x v="256"/>
    <x v="0"/>
    <x v="49"/>
    <s v="Manchester"/>
    <x v="3"/>
    <n v="0.65000000000000013"/>
    <n v="3000"/>
    <n v="1950.0000000000005"/>
    <n v="487.50000000000011"/>
    <n v="0.25"/>
  </r>
  <r>
    <x v="0"/>
    <n v="1185732"/>
    <x v="256"/>
    <x v="0"/>
    <x v="49"/>
    <s v="Manchester"/>
    <x v="4"/>
    <n v="0.75000000000000011"/>
    <n v="2750"/>
    <n v="2062.5000000000005"/>
    <n v="515.62500000000011"/>
    <n v="0.25"/>
  </r>
  <r>
    <x v="0"/>
    <n v="1185732"/>
    <x v="256"/>
    <x v="0"/>
    <x v="49"/>
    <s v="Manchester"/>
    <x v="5"/>
    <n v="0.8"/>
    <n v="3750"/>
    <n v="3000"/>
    <n v="900"/>
    <n v="0.3"/>
  </r>
  <r>
    <x v="0"/>
    <n v="1185732"/>
    <x v="257"/>
    <x v="0"/>
    <x v="49"/>
    <s v="Manchester"/>
    <x v="0"/>
    <n v="0.75000000000000011"/>
    <n v="6000"/>
    <n v="4500.0000000000009"/>
    <n v="1575.0000000000005"/>
    <n v="0.35000000000000003"/>
  </r>
  <r>
    <x v="0"/>
    <n v="1185732"/>
    <x v="257"/>
    <x v="0"/>
    <x v="49"/>
    <s v="Manchester"/>
    <x v="1"/>
    <n v="0.65000000000000013"/>
    <n v="4000"/>
    <n v="2600.0000000000005"/>
    <n v="910.00000000000023"/>
    <n v="0.35000000000000003"/>
  </r>
  <r>
    <x v="0"/>
    <n v="1185732"/>
    <x v="257"/>
    <x v="0"/>
    <x v="49"/>
    <s v="Manchester"/>
    <x v="2"/>
    <n v="0.65000000000000013"/>
    <n v="3750"/>
    <n v="2437.5000000000005"/>
    <n v="609.37500000000011"/>
    <n v="0.25"/>
  </r>
  <r>
    <x v="0"/>
    <n v="1185732"/>
    <x v="257"/>
    <x v="0"/>
    <x v="49"/>
    <s v="Manchester"/>
    <x v="3"/>
    <n v="0.65000000000000013"/>
    <n v="3250"/>
    <n v="2112.5000000000005"/>
    <n v="528.12500000000011"/>
    <n v="0.25"/>
  </r>
  <r>
    <x v="0"/>
    <n v="1185732"/>
    <x v="257"/>
    <x v="0"/>
    <x v="49"/>
    <s v="Manchester"/>
    <x v="4"/>
    <n v="0.75000000000000011"/>
    <n v="3250"/>
    <n v="2437.5000000000005"/>
    <n v="609.37500000000011"/>
    <n v="0.25"/>
  </r>
  <r>
    <x v="0"/>
    <n v="1185732"/>
    <x v="257"/>
    <x v="0"/>
    <x v="49"/>
    <s v="Manchester"/>
    <x v="5"/>
    <n v="0.8"/>
    <n v="4250"/>
    <n v="3400"/>
    <n v="1020"/>
    <n v="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715267-6F06-4247-A135-EC1B9C6C1BD6}"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D4" firstHeaderRow="0" firstDataRow="1" firstDataCol="0"/>
  <pivotFields count="13">
    <pivotField showAll="0">
      <items count="5">
        <item x="1"/>
        <item x="3"/>
        <item x="2"/>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x="0"/>
        <item x="1"/>
        <item x="4"/>
        <item x="2"/>
        <item t="default"/>
      </items>
    </pivotField>
    <pivotField showAll="0"/>
    <pivotField showAll="0"/>
    <pivotField showAll="0">
      <items count="7">
        <item h="1" x="0"/>
        <item h="1" x="5"/>
        <item h="1" x="1"/>
        <item h="1" x="3"/>
        <item x="4"/>
        <item h="1" x="2"/>
        <item t="default"/>
      </items>
    </pivotField>
    <pivotField numFmtId="8" showAll="0"/>
    <pivotField dataField="1" numFmtId="3" showAll="0"/>
    <pivotField dataField="1" numFmtId="6" showAll="0"/>
    <pivotField dataField="1" numFmtId="6" showAll="0"/>
    <pivotField dataField="1" numFmtId="9" showAll="0"/>
    <pivotField showAll="0">
      <items count="15">
        <item x="0"/>
        <item x="1"/>
        <item x="2"/>
        <item x="3"/>
        <item x="4"/>
        <item x="5"/>
        <item x="6"/>
        <item x="7"/>
        <item x="8"/>
        <item x="9"/>
        <item x="10"/>
        <item x="11"/>
        <item x="12"/>
        <item x="13"/>
        <item t="default"/>
      </items>
    </pivotField>
  </pivotFields>
  <rowItems count="1">
    <i/>
  </rowItems>
  <colFields count="1">
    <field x="-2"/>
  </colFields>
  <colItems count="4">
    <i>
      <x/>
    </i>
    <i i="1">
      <x v="1"/>
    </i>
    <i i="2">
      <x v="2"/>
    </i>
    <i i="3">
      <x v="3"/>
    </i>
  </colItems>
  <dataFields count="4">
    <dataField name="Sum of Total Sales" fld="9" baseField="0" baseItem="0"/>
    <dataField name="Sum of Units Sold" fld="8" baseField="0" baseItem="0"/>
    <dataField name="Sum of Operating Profit" fld="10" baseField="0" baseItem="0"/>
    <dataField name="Average of Operating Margin" fld="11" subtotal="average" baseField="0" baseItem="1"/>
  </dataFields>
  <pivotTableStyleInfo name="PivotStyleLight16" showRowHeaders="1" showColHeaders="1" showRowStripes="0" showColStripes="0" showLastColumn="1"/>
  <filters count="1">
    <filter fld="2" type="dateBetween" evalOrder="-1" id="7" name="Invoice Date">
      <autoFilter ref="A1">
        <filterColumn colId="0">
          <customFilters and="1">
            <customFilter operator="greaterThanOrEqual" val="44197"/>
            <customFilter operator="lessThanOrEqual" val="444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D42388-163C-4468-A3B9-785B4D10C7AB}"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8:B18" firstHeaderRow="1" firstDataRow="1" firstDataCol="1"/>
  <pivotFields count="13">
    <pivotField showAll="0">
      <items count="5">
        <item x="1"/>
        <item x="3"/>
        <item x="2"/>
        <item x="0"/>
        <item t="default"/>
      </items>
    </pivotField>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x="0"/>
        <item x="1"/>
        <item x="4"/>
        <item x="2"/>
        <item t="default"/>
      </items>
    </pivotField>
    <pivotField showAll="0"/>
    <pivotField showAll="0"/>
    <pivotField showAll="0">
      <items count="7">
        <item h="1" x="0"/>
        <item h="1" x="5"/>
        <item h="1" x="1"/>
        <item h="1" x="3"/>
        <item x="4"/>
        <item h="1" x="2"/>
        <item t="default"/>
      </items>
    </pivotField>
    <pivotField numFmtId="8" showAll="0"/>
    <pivotField numFmtId="3" showAll="0"/>
    <pivotField dataField="1" numFmtId="6" showAll="0"/>
    <pivotField numFmtId="6" showAll="0"/>
    <pivotField numFmtId="9"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12"/>
    <field x="2"/>
  </rowFields>
  <rowItems count="10">
    <i>
      <x v="1"/>
    </i>
    <i>
      <x v="2"/>
    </i>
    <i>
      <x v="3"/>
    </i>
    <i>
      <x v="4"/>
    </i>
    <i>
      <x v="5"/>
    </i>
    <i>
      <x v="6"/>
    </i>
    <i>
      <x v="7"/>
    </i>
    <i>
      <x v="8"/>
    </i>
    <i>
      <x v="9"/>
    </i>
    <i t="grand">
      <x/>
    </i>
  </rowItems>
  <colItems count="1">
    <i/>
  </colItems>
  <dataFields count="1">
    <dataField name="Sum of Total Sales" fld="9" baseField="0" baseItem="0" numFmtId="166"/>
  </dataFields>
  <formats count="2">
    <format dxfId="15">
      <pivotArea outline="0" collapsedLevelsAreSubtotals="1" fieldPosition="0"/>
    </format>
    <format dxfId="14">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53" name="Invoice Date">
      <autoFilter ref="A1">
        <filterColumn colId="0">
          <customFilters and="1">
            <customFilter operator="greaterThanOrEqual" val="44197"/>
            <customFilter operator="lessThanOrEqual" val="444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0B5FE33-6D4B-4B9A-9C8F-F02339A7F588}"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23:B74" firstHeaderRow="1" firstDataRow="1" firstDataCol="1"/>
  <pivotFields count="13">
    <pivotField showAll="0">
      <items count="5">
        <item x="1"/>
        <item x="3"/>
        <item x="2"/>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0"/>
        <item h="1" x="5"/>
        <item h="1" x="1"/>
        <item h="1" x="3"/>
        <item x="4"/>
        <item h="1" x="2"/>
        <item t="default"/>
      </items>
    </pivotField>
    <pivotField numFmtId="8" showAll="0"/>
    <pivotField dataField="1" numFmtId="3" showAll="0"/>
    <pivotField numFmtId="6" showAll="0"/>
    <pivotField numFmtId="6" showAll="0"/>
    <pivotField numFmtId="9" showAll="0"/>
    <pivotField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Units Sold" fld="8" baseField="0" baseItem="0"/>
  </dataFields>
  <pivotTableStyleInfo name="PivotStyleLight16" showRowHeaders="1" showColHeaders="1" showRowStripes="0" showColStripes="0" showLastColumn="1"/>
  <filters count="1">
    <filter fld="2" type="dateBetween" evalOrder="-1" id="5" name="Invoice Date">
      <autoFilter ref="A1">
        <filterColumn colId="0">
          <customFilters and="1">
            <customFilter operator="greaterThanOrEqual" val="44197"/>
            <customFilter operator="lessThanOrEqual" val="444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65EACE61-85AD-49FF-BEE4-E9444172048A}" sourceName="Retailer">
  <pivotTables>
    <pivotTable tabId="5" name="PivotTable2"/>
    <pivotTable tabId="5" name="PivotTable1"/>
    <pivotTable tabId="5" name="PivotTable3"/>
  </pivotTables>
  <data>
    <tabular pivotCacheId="501418278">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1E2A267-0149-4C65-9BD4-FEBB8C4BDDF9}" sourceName="Region">
  <pivotTables>
    <pivotTable tabId="5" name="PivotTable2"/>
    <pivotTable tabId="5" name="PivotTable1"/>
    <pivotTable tabId="5" name="PivotTable3"/>
  </pivotTables>
  <data>
    <tabular pivotCacheId="501418278">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verage_Brand" xr10:uid="{7671163F-640E-4CCB-94DC-19AA6A05C603}" sourceName="Beverage Brand">
  <pivotTables>
    <pivotTable tabId="5" name="PivotTable2"/>
    <pivotTable tabId="5" name="PivotTable1"/>
    <pivotTable tabId="5" name="PivotTable3"/>
  </pivotTables>
  <data>
    <tabular pivotCacheId="501418278">
      <items count="6">
        <i x="0"/>
        <i x="5"/>
        <i x="1"/>
        <i x="3"/>
        <i x="4"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419E7DB5-7E9D-4C20-BC79-D29BFB83F8B8}" cache="Slicer_Retailer" caption="Retailer" style="Slicer Style 5" rowHeight="241300"/>
  <slicer name="Region" xr10:uid="{70A0A5F3-D1F3-47D2-971C-1CC190152446}" cache="Slicer_Region" caption="Region" style="Slicer Style 5" rowHeight="241300"/>
  <slicer name="Beverage Brand" xr10:uid="{63392D99-8C22-4846-9DAB-395BFDA4B48D}" cache="Slicer_Beverage_Brand" caption="Beverage Brand" style="Slicer Style 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74B9E0-4F32-4C12-8A4C-D71ACC67EF20}" name="Table1" displayName="Table1" ref="B5:M3893" totalsRowShown="0" headerRowDxfId="13" dataDxfId="12">
  <autoFilter ref="B5:M3893" xr:uid="{DD74B9E0-4F32-4C12-8A4C-D71ACC67EF2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79111E0-202A-45FD-BA9A-ADB2FFD92633}" name="Retailer" dataDxfId="11"/>
    <tableColumn id="2" xr3:uid="{91955194-06A4-4D07-80A9-C58E725EE257}" name="Retailer ID" dataDxfId="10"/>
    <tableColumn id="3" xr3:uid="{4109A151-5562-4956-ADF7-224391B73DD6}" name="Invoice Date" dataDxfId="9"/>
    <tableColumn id="4" xr3:uid="{D652F479-96BB-40AD-9133-6E6BCAFD2AD0}" name="Region" dataDxfId="8"/>
    <tableColumn id="5" xr3:uid="{BD9A65B2-16EC-447E-B9AC-5CC188080014}" name="State" dataDxfId="7"/>
    <tableColumn id="6" xr3:uid="{8D3BA811-B85B-4011-B16D-69AE36F35DBF}" name="City" dataDxfId="6"/>
    <tableColumn id="7" xr3:uid="{6B699F8A-BC0C-40D2-94B9-087AEA196EB6}" name="Beverage Brand" dataDxfId="5"/>
    <tableColumn id="8" xr3:uid="{CBD6AE9A-5352-4060-8ED5-B49B52EB483D}" name="Price per Unit" dataDxfId="4"/>
    <tableColumn id="9" xr3:uid="{226CBD0F-44C4-4533-8A2C-43C2757A147D}" name="Units Sold" dataDxfId="3"/>
    <tableColumn id="10" xr3:uid="{3792CF90-9D26-454A-827A-BB62809E1F2F}" name="Total Sales" dataDxfId="2">
      <calculatedColumnFormula>I6*J6</calculatedColumnFormula>
    </tableColumn>
    <tableColumn id="11" xr3:uid="{2AC32B34-60AE-4AEC-A7B1-8E5B280DF6D9}" name="Operating Profit" dataDxfId="1">
      <calculatedColumnFormula>K6*M6</calculatedColumnFormula>
    </tableColumn>
    <tableColumn id="12" xr3:uid="{C2B52ED3-06FD-406F-BD67-EF8BA6527C13}" name="Operating Margin" dataDxfId="0"/>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5341A861-D063-4741-95C4-177C8F8B7121}" sourceName="Invoice Date">
  <pivotTables>
    <pivotTable tabId="5" name="PivotTable2"/>
    <pivotTable tabId="5" name="PivotTable1"/>
    <pivotTable tabId="5" name="PivotTable3"/>
  </pivotTables>
  <state minimalRefreshVersion="6" lastRefreshVersion="6" pivotCacheId="501418278" filterType="dateBetween">
    <selection startDate="2021-01-01T00:00:00" endDate="2021-09-30T00:00:00"/>
    <bounds startDate="2021-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E8E6A91E-9E1D-4B63-BEDE-7CB82A12CD3D}" cache="NativeTimeline_Invoice_Date" caption="Sales Period" level="2" selectionLevel="1" scrollPosition="2021-01-01T00:00:00" style="Timeline Style 5"/>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E0965-A34B-4881-90F4-D70CDEFFD783}">
  <sheetPr>
    <tabColor theme="0"/>
  </sheetPr>
  <dimension ref="C1:AI5"/>
  <sheetViews>
    <sheetView showGridLines="0" tabSelected="1" topLeftCell="A2" zoomScale="70" zoomScaleNormal="70" workbookViewId="0">
      <selection activeCell="AH18" sqref="AH18"/>
    </sheetView>
  </sheetViews>
  <sheetFormatPr defaultColWidth="8.7109375" defaultRowHeight="15" x14ac:dyDescent="0.25"/>
  <cols>
    <col min="1" max="2" width="8.7109375" style="31"/>
    <col min="3" max="3" width="12" style="31" customWidth="1"/>
    <col min="4" max="4" width="4.42578125" style="31" customWidth="1"/>
    <col min="5" max="10" width="8.7109375" style="31"/>
    <col min="11" max="11" width="18" style="31" customWidth="1"/>
    <col min="12" max="12" width="3.28515625" style="31" customWidth="1"/>
    <col min="13" max="13" width="8.7109375" style="31"/>
    <col min="14" max="14" width="11.28515625" style="31" customWidth="1"/>
    <col min="15" max="15" width="3.28515625" style="31" customWidth="1"/>
    <col min="16" max="16" width="8.7109375" style="31"/>
    <col min="17" max="17" width="13" style="31" customWidth="1"/>
    <col min="18" max="18" width="3.28515625" style="31" customWidth="1"/>
    <col min="19" max="19" width="11.85546875" style="31" customWidth="1"/>
    <col min="20" max="20" width="22.5703125" style="31" customWidth="1"/>
    <col min="21" max="21" width="4.85546875" style="31" customWidth="1"/>
    <col min="22" max="22" width="17.28515625" style="31" customWidth="1"/>
    <col min="23" max="23" width="17.85546875" style="31" customWidth="1"/>
    <col min="24" max="16384" width="8.7109375" style="31"/>
  </cols>
  <sheetData>
    <row r="1" spans="3:35" s="22" customFormat="1" ht="7.7" customHeight="1" x14ac:dyDescent="0.25"/>
    <row r="2" spans="3:35" s="22" customFormat="1" ht="33" customHeight="1" x14ac:dyDescent="0.35">
      <c r="D2" s="37" t="s">
        <v>149</v>
      </c>
      <c r="E2" s="37"/>
      <c r="F2" s="37"/>
      <c r="G2" s="37"/>
      <c r="H2" s="37"/>
      <c r="I2" s="37"/>
      <c r="J2" s="37"/>
      <c r="K2" s="37"/>
      <c r="L2" s="23"/>
      <c r="M2" s="38" t="s">
        <v>9</v>
      </c>
      <c r="N2" s="38"/>
      <c r="O2" s="32"/>
      <c r="P2" s="36" t="s">
        <v>135</v>
      </c>
      <c r="Q2" s="36"/>
      <c r="R2" s="33"/>
      <c r="S2" s="36" t="s">
        <v>136</v>
      </c>
      <c r="T2" s="36"/>
      <c r="U2" s="34"/>
      <c r="V2" s="36" t="s">
        <v>137</v>
      </c>
      <c r="W2" s="36"/>
      <c r="X2" s="24"/>
      <c r="Y2" s="24"/>
      <c r="Z2" s="24"/>
      <c r="AA2" s="24"/>
      <c r="AB2" s="25"/>
      <c r="AD2" s="24"/>
      <c r="AE2" s="24"/>
      <c r="AF2" s="24"/>
      <c r="AG2" s="24"/>
      <c r="AH2" s="24"/>
      <c r="AI2" s="24"/>
    </row>
    <row r="3" spans="3:35" s="28" customFormat="1" ht="33" customHeight="1" x14ac:dyDescent="0.25">
      <c r="C3" s="23"/>
      <c r="D3" s="37"/>
      <c r="E3" s="37"/>
      <c r="F3" s="37"/>
      <c r="G3" s="37"/>
      <c r="H3" s="37"/>
      <c r="I3" s="37"/>
      <c r="J3" s="37"/>
      <c r="K3" s="37"/>
      <c r="L3" s="23"/>
      <c r="M3" s="39">
        <f>GETPIVOTDATA("Sum of Total Sales",Sheet1!$A$3)</f>
        <v>837500</v>
      </c>
      <c r="N3" s="39"/>
      <c r="O3" s="26"/>
      <c r="P3" s="40">
        <f>GETPIVOTDATA("Sum of Units Sold",Sheet1!$A$3)</f>
        <v>1549000</v>
      </c>
      <c r="Q3" s="40"/>
      <c r="R3" s="27"/>
      <c r="S3" s="41">
        <f>GETPIVOTDATA("Sum of Operating Profit",Sheet1!$A$3)</f>
        <v>299912.5</v>
      </c>
      <c r="T3" s="41"/>
      <c r="V3" s="35">
        <f>GETPIVOTDATA("Average of Operating Margin",Sheet1!$A$3)</f>
        <v>0.35318930041152197</v>
      </c>
      <c r="W3" s="35"/>
      <c r="X3" s="27"/>
      <c r="Y3" s="27"/>
      <c r="Z3" s="27"/>
      <c r="AA3" s="27"/>
      <c r="AD3" s="29"/>
      <c r="AE3" s="29"/>
      <c r="AF3" s="29"/>
      <c r="AG3" s="29"/>
      <c r="AH3" s="29"/>
      <c r="AI3" s="29"/>
    </row>
    <row r="4" spans="3:35" s="30" customFormat="1" ht="7.7" customHeight="1" x14ac:dyDescent="0.25"/>
    <row r="5" spans="3:35" ht="7.35" customHeight="1" x14ac:dyDescent="0.25"/>
  </sheetData>
  <mergeCells count="9">
    <mergeCell ref="V3:W3"/>
    <mergeCell ref="V2:W2"/>
    <mergeCell ref="D2:K3"/>
    <mergeCell ref="M2:N2"/>
    <mergeCell ref="M3:N3"/>
    <mergeCell ref="P2:Q2"/>
    <mergeCell ref="P3:Q3"/>
    <mergeCell ref="S2:T2"/>
    <mergeCell ref="S3:T3"/>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E6A6F-D669-4888-8E90-CAE3FF5AE716}">
  <dimension ref="A3:E74"/>
  <sheetViews>
    <sheetView workbookViewId="0">
      <selection activeCell="B26" sqref="B26"/>
    </sheetView>
  </sheetViews>
  <sheetFormatPr defaultRowHeight="15" x14ac:dyDescent="0.25"/>
  <cols>
    <col min="1" max="1" width="15.28515625" bestFit="1" customWidth="1"/>
    <col min="2" max="2" width="16.7109375" bestFit="1" customWidth="1"/>
    <col min="3" max="3" width="22.28515625" bestFit="1" customWidth="1"/>
    <col min="4" max="4" width="27.140625" bestFit="1" customWidth="1"/>
  </cols>
  <sheetData>
    <row r="3" spans="1:4" x14ac:dyDescent="0.25">
      <c r="A3" t="s">
        <v>131</v>
      </c>
      <c r="B3" t="s">
        <v>132</v>
      </c>
      <c r="C3" t="s">
        <v>133</v>
      </c>
      <c r="D3" t="s">
        <v>134</v>
      </c>
    </row>
    <row r="4" spans="1:4" x14ac:dyDescent="0.25">
      <c r="A4" s="7">
        <v>837500</v>
      </c>
      <c r="B4" s="7">
        <v>1549000</v>
      </c>
      <c r="C4" s="7">
        <v>299912.5</v>
      </c>
      <c r="D4" s="7">
        <v>0.35318930041152197</v>
      </c>
    </row>
    <row r="8" spans="1:4" x14ac:dyDescent="0.25">
      <c r="A8" s="19" t="s">
        <v>138</v>
      </c>
      <c r="B8" s="21" t="s">
        <v>131</v>
      </c>
    </row>
    <row r="9" spans="1:4" x14ac:dyDescent="0.25">
      <c r="A9" s="20" t="s">
        <v>140</v>
      </c>
      <c r="B9" s="21">
        <v>77350</v>
      </c>
    </row>
    <row r="10" spans="1:4" x14ac:dyDescent="0.25">
      <c r="A10" s="20" t="s">
        <v>141</v>
      </c>
      <c r="B10" s="21">
        <v>73137.5</v>
      </c>
    </row>
    <row r="11" spans="1:4" x14ac:dyDescent="0.25">
      <c r="A11" s="20" t="s">
        <v>142</v>
      </c>
      <c r="B11" s="21">
        <v>63075</v>
      </c>
    </row>
    <row r="12" spans="1:4" x14ac:dyDescent="0.25">
      <c r="A12" s="20" t="s">
        <v>143</v>
      </c>
      <c r="B12" s="21">
        <v>64225</v>
      </c>
    </row>
    <row r="13" spans="1:4" x14ac:dyDescent="0.25">
      <c r="A13" s="20" t="s">
        <v>144</v>
      </c>
      <c r="B13" s="21">
        <v>85087.5</v>
      </c>
    </row>
    <row r="14" spans="1:4" x14ac:dyDescent="0.25">
      <c r="A14" s="20" t="s">
        <v>145</v>
      </c>
      <c r="B14" s="21">
        <v>116975</v>
      </c>
    </row>
    <row r="15" spans="1:4" x14ac:dyDescent="0.25">
      <c r="A15" s="20" t="s">
        <v>146</v>
      </c>
      <c r="B15" s="21">
        <v>146750</v>
      </c>
    </row>
    <row r="16" spans="1:4" x14ac:dyDescent="0.25">
      <c r="A16" s="20" t="s">
        <v>147</v>
      </c>
      <c r="B16" s="21">
        <v>119500</v>
      </c>
    </row>
    <row r="17" spans="1:5" x14ac:dyDescent="0.25">
      <c r="A17" s="20" t="s">
        <v>148</v>
      </c>
      <c r="B17" s="21">
        <v>91400</v>
      </c>
    </row>
    <row r="18" spans="1:5" x14ac:dyDescent="0.25">
      <c r="A18" s="20" t="s">
        <v>139</v>
      </c>
      <c r="B18" s="21">
        <v>837500</v>
      </c>
    </row>
    <row r="23" spans="1:5" x14ac:dyDescent="0.25">
      <c r="A23" s="19" t="s">
        <v>138</v>
      </c>
      <c r="B23" t="s">
        <v>132</v>
      </c>
      <c r="D23" t="s">
        <v>2</v>
      </c>
      <c r="E23" t="s">
        <v>8</v>
      </c>
    </row>
    <row r="24" spans="1:5" x14ac:dyDescent="0.25">
      <c r="A24" s="20" t="s">
        <v>54</v>
      </c>
      <c r="B24" s="7">
        <v>33000</v>
      </c>
      <c r="D24" t="str">
        <f>A24</f>
        <v>Alabama</v>
      </c>
      <c r="E24" s="3">
        <f>B24</f>
        <v>33000</v>
      </c>
    </row>
    <row r="25" spans="1:5" x14ac:dyDescent="0.25">
      <c r="A25" s="20" t="s">
        <v>60</v>
      </c>
      <c r="B25" s="7">
        <v>25500</v>
      </c>
      <c r="D25" t="str">
        <f t="shared" ref="D25:D73" si="0">A25</f>
        <v>Alaska</v>
      </c>
      <c r="E25" s="3">
        <f t="shared" ref="E25:E73" si="1">B25</f>
        <v>25500</v>
      </c>
    </row>
    <row r="26" spans="1:5" x14ac:dyDescent="0.25">
      <c r="A26" s="20" t="s">
        <v>81</v>
      </c>
      <c r="B26" s="7">
        <v>28000</v>
      </c>
      <c r="D26" t="str">
        <f t="shared" si="0"/>
        <v>Arizona</v>
      </c>
      <c r="E26" s="3">
        <f t="shared" si="1"/>
        <v>28000</v>
      </c>
    </row>
    <row r="27" spans="1:5" x14ac:dyDescent="0.25">
      <c r="A27" s="20" t="s">
        <v>97</v>
      </c>
      <c r="B27" s="7">
        <v>23250</v>
      </c>
      <c r="D27" t="str">
        <f t="shared" si="0"/>
        <v>Arkansas</v>
      </c>
      <c r="E27" s="3">
        <f t="shared" si="1"/>
        <v>23250</v>
      </c>
    </row>
    <row r="28" spans="1:5" x14ac:dyDescent="0.25">
      <c r="A28" s="20" t="s">
        <v>25</v>
      </c>
      <c r="B28" s="7">
        <v>102500</v>
      </c>
      <c r="D28" t="str">
        <f t="shared" si="0"/>
        <v>California</v>
      </c>
      <c r="E28" s="3">
        <f t="shared" si="1"/>
        <v>102500</v>
      </c>
    </row>
    <row r="29" spans="1:5" x14ac:dyDescent="0.25">
      <c r="A29" s="20" t="s">
        <v>39</v>
      </c>
      <c r="B29" s="7">
        <v>26750</v>
      </c>
      <c r="D29" t="str">
        <f t="shared" si="0"/>
        <v>Colorado</v>
      </c>
      <c r="E29" s="3">
        <f t="shared" si="1"/>
        <v>26750</v>
      </c>
    </row>
    <row r="30" spans="1:5" x14ac:dyDescent="0.25">
      <c r="A30" s="20" t="s">
        <v>120</v>
      </c>
      <c r="B30" s="7">
        <v>12000</v>
      </c>
      <c r="D30" t="str">
        <f t="shared" si="0"/>
        <v>Connecticut</v>
      </c>
      <c r="E30" s="3">
        <f t="shared" si="1"/>
        <v>12000</v>
      </c>
    </row>
    <row r="31" spans="1:5" x14ac:dyDescent="0.25">
      <c r="A31" s="20" t="s">
        <v>115</v>
      </c>
      <c r="B31" s="7">
        <v>16500</v>
      </c>
      <c r="D31" t="str">
        <f t="shared" si="0"/>
        <v>Delaware</v>
      </c>
      <c r="E31" s="3">
        <f t="shared" si="1"/>
        <v>16500</v>
      </c>
    </row>
    <row r="32" spans="1:5" x14ac:dyDescent="0.25">
      <c r="A32" s="20" t="s">
        <v>43</v>
      </c>
      <c r="B32" s="7">
        <v>114500</v>
      </c>
      <c r="D32" t="str">
        <f t="shared" si="0"/>
        <v>Florida</v>
      </c>
      <c r="E32" s="3">
        <f t="shared" si="1"/>
        <v>114500</v>
      </c>
    </row>
    <row r="33" spans="1:5" x14ac:dyDescent="0.25">
      <c r="A33" s="20" t="s">
        <v>84</v>
      </c>
      <c r="B33" s="7">
        <v>63750</v>
      </c>
      <c r="D33" t="str">
        <f t="shared" si="0"/>
        <v>Georgia</v>
      </c>
      <c r="E33" s="3">
        <f t="shared" si="1"/>
        <v>63750</v>
      </c>
    </row>
    <row r="34" spans="1:5" x14ac:dyDescent="0.25">
      <c r="A34" s="20" t="s">
        <v>61</v>
      </c>
      <c r="B34" s="7">
        <v>28750</v>
      </c>
      <c r="D34" t="str">
        <f t="shared" si="0"/>
        <v>Hawaii</v>
      </c>
      <c r="E34" s="3">
        <f t="shared" si="1"/>
        <v>28750</v>
      </c>
    </row>
    <row r="35" spans="1:5" x14ac:dyDescent="0.25">
      <c r="A35" s="20" t="s">
        <v>78</v>
      </c>
      <c r="B35" s="7">
        <v>22750</v>
      </c>
      <c r="D35" t="str">
        <f t="shared" si="0"/>
        <v>Idaho</v>
      </c>
      <c r="E35" s="3">
        <f t="shared" si="1"/>
        <v>22750</v>
      </c>
    </row>
    <row r="36" spans="1:5" x14ac:dyDescent="0.25">
      <c r="A36" s="20" t="s">
        <v>31</v>
      </c>
      <c r="B36" s="7">
        <v>14750</v>
      </c>
      <c r="D36" t="str">
        <f t="shared" si="0"/>
        <v>Illinois</v>
      </c>
      <c r="E36" s="3">
        <f t="shared" si="1"/>
        <v>14750</v>
      </c>
    </row>
    <row r="37" spans="1:5" x14ac:dyDescent="0.25">
      <c r="A37" s="20" t="s">
        <v>110</v>
      </c>
      <c r="B37" s="7">
        <v>21500</v>
      </c>
      <c r="D37" t="str">
        <f t="shared" si="0"/>
        <v>Indiana</v>
      </c>
      <c r="E37" s="3">
        <f t="shared" si="1"/>
        <v>21500</v>
      </c>
    </row>
    <row r="38" spans="1:5" x14ac:dyDescent="0.25">
      <c r="A38" s="20" t="s">
        <v>106</v>
      </c>
      <c r="B38" s="7">
        <v>13750</v>
      </c>
      <c r="D38" t="str">
        <f t="shared" si="0"/>
        <v>Iowa</v>
      </c>
      <c r="E38" s="3">
        <f t="shared" si="1"/>
        <v>13750</v>
      </c>
    </row>
    <row r="39" spans="1:5" x14ac:dyDescent="0.25">
      <c r="A39" s="20" t="s">
        <v>100</v>
      </c>
      <c r="B39" s="7">
        <v>14000</v>
      </c>
      <c r="D39" t="str">
        <f t="shared" si="0"/>
        <v>Kansas</v>
      </c>
      <c r="E39" s="3">
        <f t="shared" si="1"/>
        <v>14000</v>
      </c>
    </row>
    <row r="40" spans="1:5" x14ac:dyDescent="0.25">
      <c r="A40" s="20" t="s">
        <v>92</v>
      </c>
      <c r="B40" s="7">
        <v>36750</v>
      </c>
      <c r="D40" t="str">
        <f t="shared" si="0"/>
        <v>Kentucky</v>
      </c>
      <c r="E40" s="3">
        <f t="shared" si="1"/>
        <v>36750</v>
      </c>
    </row>
    <row r="41" spans="1:5" x14ac:dyDescent="0.25">
      <c r="A41" s="20" t="s">
        <v>77</v>
      </c>
      <c r="B41" s="7">
        <v>33500</v>
      </c>
      <c r="D41" t="str">
        <f t="shared" si="0"/>
        <v>Louisiana</v>
      </c>
      <c r="E41" s="3">
        <f t="shared" si="1"/>
        <v>33500</v>
      </c>
    </row>
    <row r="42" spans="1:5" x14ac:dyDescent="0.25">
      <c r="A42" s="20" t="s">
        <v>56</v>
      </c>
      <c r="B42" s="7">
        <v>12750</v>
      </c>
      <c r="D42" t="str">
        <f t="shared" si="0"/>
        <v>Maine</v>
      </c>
      <c r="E42" s="3">
        <f t="shared" si="1"/>
        <v>12750</v>
      </c>
    </row>
    <row r="43" spans="1:5" x14ac:dyDescent="0.25">
      <c r="A43" s="20" t="s">
        <v>113</v>
      </c>
      <c r="B43" s="7">
        <v>21000</v>
      </c>
      <c r="D43" t="str">
        <f t="shared" si="0"/>
        <v>Maryland</v>
      </c>
      <c r="E43" s="3">
        <f t="shared" si="1"/>
        <v>21000</v>
      </c>
    </row>
    <row r="44" spans="1:5" x14ac:dyDescent="0.25">
      <c r="A44" s="20" t="s">
        <v>124</v>
      </c>
      <c r="B44" s="7">
        <v>21000</v>
      </c>
      <c r="D44" t="str">
        <f t="shared" si="0"/>
        <v>Massachusetts</v>
      </c>
      <c r="E44" s="3">
        <f t="shared" si="1"/>
        <v>21000</v>
      </c>
    </row>
    <row r="45" spans="1:5" x14ac:dyDescent="0.25">
      <c r="A45" s="20" t="s">
        <v>69</v>
      </c>
      <c r="B45" s="7">
        <v>26750</v>
      </c>
      <c r="D45" t="str">
        <f t="shared" si="0"/>
        <v>Michigan</v>
      </c>
      <c r="E45" s="3">
        <f t="shared" si="1"/>
        <v>26750</v>
      </c>
    </row>
    <row r="46" spans="1:5" x14ac:dyDescent="0.25">
      <c r="A46" s="20" t="s">
        <v>45</v>
      </c>
      <c r="B46" s="7">
        <v>11250</v>
      </c>
      <c r="D46" t="str">
        <f t="shared" si="0"/>
        <v>Minnesota</v>
      </c>
      <c r="E46" s="3">
        <f t="shared" si="1"/>
        <v>11250</v>
      </c>
    </row>
    <row r="47" spans="1:5" x14ac:dyDescent="0.25">
      <c r="A47" s="20" t="s">
        <v>94</v>
      </c>
      <c r="B47" s="7">
        <v>30000</v>
      </c>
      <c r="D47" t="str">
        <f t="shared" si="0"/>
        <v>Mississippi</v>
      </c>
      <c r="E47" s="3">
        <f t="shared" si="1"/>
        <v>30000</v>
      </c>
    </row>
    <row r="48" spans="1:5" x14ac:dyDescent="0.25">
      <c r="A48" s="20" t="s">
        <v>72</v>
      </c>
      <c r="B48" s="7">
        <v>31250</v>
      </c>
      <c r="D48" t="str">
        <f t="shared" si="0"/>
        <v>Missouri</v>
      </c>
      <c r="E48" s="3">
        <f t="shared" si="1"/>
        <v>31250</v>
      </c>
    </row>
    <row r="49" spans="1:5" x14ac:dyDescent="0.25">
      <c r="A49" s="20" t="s">
        <v>48</v>
      </c>
      <c r="B49" s="7">
        <v>27250</v>
      </c>
      <c r="D49" t="str">
        <f t="shared" si="0"/>
        <v>Montana</v>
      </c>
      <c r="E49" s="3">
        <f t="shared" si="1"/>
        <v>27250</v>
      </c>
    </row>
    <row r="50" spans="1:5" x14ac:dyDescent="0.25">
      <c r="A50" s="20" t="s">
        <v>52</v>
      </c>
      <c r="B50" s="7">
        <v>8750</v>
      </c>
      <c r="D50" t="str">
        <f t="shared" si="0"/>
        <v>Nebraska</v>
      </c>
      <c r="E50" s="3">
        <f t="shared" si="1"/>
        <v>8750</v>
      </c>
    </row>
    <row r="51" spans="1:5" x14ac:dyDescent="0.25">
      <c r="A51" s="20" t="s">
        <v>37</v>
      </c>
      <c r="B51" s="7">
        <v>27000</v>
      </c>
      <c r="D51" t="str">
        <f t="shared" si="0"/>
        <v>Nevada</v>
      </c>
      <c r="E51" s="3">
        <f t="shared" si="1"/>
        <v>27000</v>
      </c>
    </row>
    <row r="52" spans="1:5" x14ac:dyDescent="0.25">
      <c r="A52" s="20" t="s">
        <v>127</v>
      </c>
      <c r="B52" s="7">
        <v>21000</v>
      </c>
      <c r="D52" t="str">
        <f t="shared" si="0"/>
        <v>New Hampshire</v>
      </c>
      <c r="E52" s="3">
        <f t="shared" si="1"/>
        <v>21000</v>
      </c>
    </row>
    <row r="53" spans="1:5" x14ac:dyDescent="0.25">
      <c r="A53" s="20" t="s">
        <v>117</v>
      </c>
      <c r="B53" s="7">
        <v>18750</v>
      </c>
      <c r="D53" t="str">
        <f t="shared" si="0"/>
        <v>New Jersey</v>
      </c>
      <c r="E53" s="3">
        <f t="shared" si="1"/>
        <v>18750</v>
      </c>
    </row>
    <row r="54" spans="1:5" x14ac:dyDescent="0.25">
      <c r="A54" s="20" t="s">
        <v>82</v>
      </c>
      <c r="B54" s="7">
        <v>25750</v>
      </c>
      <c r="D54" t="str">
        <f t="shared" si="0"/>
        <v>New Mexico</v>
      </c>
      <c r="E54" s="3">
        <f t="shared" si="1"/>
        <v>25750</v>
      </c>
    </row>
    <row r="55" spans="1:5" x14ac:dyDescent="0.25">
      <c r="A55" s="20" t="s">
        <v>11</v>
      </c>
      <c r="B55" s="7">
        <v>123500</v>
      </c>
      <c r="D55" t="str">
        <f t="shared" si="0"/>
        <v>New York</v>
      </c>
      <c r="E55" s="3">
        <f t="shared" si="1"/>
        <v>123500</v>
      </c>
    </row>
    <row r="56" spans="1:5" x14ac:dyDescent="0.25">
      <c r="A56" s="20" t="s">
        <v>88</v>
      </c>
      <c r="B56" s="7">
        <v>41250</v>
      </c>
      <c r="D56" t="str">
        <f t="shared" si="0"/>
        <v>North Carolina</v>
      </c>
      <c r="E56" s="3">
        <f t="shared" si="1"/>
        <v>41250</v>
      </c>
    </row>
    <row r="57" spans="1:5" x14ac:dyDescent="0.25">
      <c r="A57" s="20" t="s">
        <v>105</v>
      </c>
      <c r="B57" s="7">
        <v>14250</v>
      </c>
      <c r="D57" t="str">
        <f t="shared" si="0"/>
        <v>North Dakota</v>
      </c>
      <c r="E57" s="3">
        <f t="shared" si="1"/>
        <v>14250</v>
      </c>
    </row>
    <row r="58" spans="1:5" x14ac:dyDescent="0.25">
      <c r="A58" s="20" t="s">
        <v>90</v>
      </c>
      <c r="B58" s="7">
        <v>17000</v>
      </c>
      <c r="D58" t="str">
        <f t="shared" si="0"/>
        <v>Ohio</v>
      </c>
      <c r="E58" s="3">
        <f t="shared" si="1"/>
        <v>17000</v>
      </c>
    </row>
    <row r="59" spans="1:5" x14ac:dyDescent="0.25">
      <c r="A59" s="20" t="s">
        <v>98</v>
      </c>
      <c r="B59" s="7">
        <v>21000</v>
      </c>
      <c r="D59" t="str">
        <f t="shared" si="0"/>
        <v>Oklahoma</v>
      </c>
      <c r="E59" s="3">
        <f t="shared" si="1"/>
        <v>21000</v>
      </c>
    </row>
    <row r="60" spans="1:5" x14ac:dyDescent="0.25">
      <c r="A60" s="20" t="s">
        <v>75</v>
      </c>
      <c r="B60" s="7">
        <v>27750</v>
      </c>
      <c r="D60" t="str">
        <f t="shared" si="0"/>
        <v>Oregon</v>
      </c>
      <c r="E60" s="3">
        <f t="shared" si="1"/>
        <v>27750</v>
      </c>
    </row>
    <row r="61" spans="1:5" x14ac:dyDescent="0.25">
      <c r="A61" s="20" t="s">
        <v>35</v>
      </c>
      <c r="B61" s="7">
        <v>11750</v>
      </c>
      <c r="D61" t="str">
        <f t="shared" si="0"/>
        <v>Pennsylvania</v>
      </c>
      <c r="E61" s="3">
        <f t="shared" si="1"/>
        <v>11750</v>
      </c>
    </row>
    <row r="62" spans="1:5" x14ac:dyDescent="0.25">
      <c r="A62" s="20" t="s">
        <v>121</v>
      </c>
      <c r="B62" s="7">
        <v>14750</v>
      </c>
      <c r="D62" t="str">
        <f t="shared" si="0"/>
        <v>Rhode Island</v>
      </c>
      <c r="E62" s="3">
        <f t="shared" si="1"/>
        <v>14750</v>
      </c>
    </row>
    <row r="63" spans="1:5" x14ac:dyDescent="0.25">
      <c r="A63" s="20" t="s">
        <v>86</v>
      </c>
      <c r="B63" s="7">
        <v>54750</v>
      </c>
      <c r="D63" t="str">
        <f t="shared" si="0"/>
        <v>South Carolina</v>
      </c>
      <c r="E63" s="3">
        <f t="shared" si="1"/>
        <v>54750</v>
      </c>
    </row>
    <row r="64" spans="1:5" x14ac:dyDescent="0.25">
      <c r="A64" s="20" t="s">
        <v>102</v>
      </c>
      <c r="B64" s="7">
        <v>14000</v>
      </c>
      <c r="D64" t="str">
        <f t="shared" si="0"/>
        <v>South Dakota</v>
      </c>
      <c r="E64" s="3">
        <f t="shared" si="1"/>
        <v>14000</v>
      </c>
    </row>
    <row r="65" spans="1:5" x14ac:dyDescent="0.25">
      <c r="A65" s="20" t="s">
        <v>51</v>
      </c>
      <c r="B65" s="7">
        <v>35500</v>
      </c>
      <c r="D65" t="str">
        <f t="shared" si="0"/>
        <v>Tennessee</v>
      </c>
      <c r="E65" s="3">
        <f t="shared" si="1"/>
        <v>35500</v>
      </c>
    </row>
    <row r="66" spans="1:5" x14ac:dyDescent="0.25">
      <c r="A66" s="20" t="s">
        <v>21</v>
      </c>
      <c r="B66" s="7">
        <v>91000</v>
      </c>
      <c r="D66" t="str">
        <f t="shared" si="0"/>
        <v>Texas</v>
      </c>
      <c r="E66" s="3">
        <f t="shared" si="1"/>
        <v>91000</v>
      </c>
    </row>
    <row r="67" spans="1:5" x14ac:dyDescent="0.25">
      <c r="A67" s="20" t="s">
        <v>73</v>
      </c>
      <c r="B67" s="7">
        <v>23250</v>
      </c>
      <c r="D67" t="str">
        <f t="shared" si="0"/>
        <v>Utah</v>
      </c>
      <c r="E67" s="3">
        <f t="shared" si="1"/>
        <v>23250</v>
      </c>
    </row>
    <row r="68" spans="1:5" x14ac:dyDescent="0.25">
      <c r="A68" s="20" t="s">
        <v>125</v>
      </c>
      <c r="B68" s="7">
        <v>23250</v>
      </c>
      <c r="D68" t="str">
        <f t="shared" si="0"/>
        <v>Vermont</v>
      </c>
      <c r="E68" s="3">
        <f t="shared" si="1"/>
        <v>23250</v>
      </c>
    </row>
    <row r="69" spans="1:5" x14ac:dyDescent="0.25">
      <c r="A69" s="20" t="s">
        <v>67</v>
      </c>
      <c r="B69" s="7">
        <v>42000</v>
      </c>
      <c r="D69" t="str">
        <f t="shared" si="0"/>
        <v>Virginia</v>
      </c>
      <c r="E69" s="3">
        <f t="shared" si="1"/>
        <v>42000</v>
      </c>
    </row>
    <row r="70" spans="1:5" x14ac:dyDescent="0.25">
      <c r="A70" s="20" t="s">
        <v>41</v>
      </c>
      <c r="B70" s="7">
        <v>30000</v>
      </c>
      <c r="D70" t="str">
        <f t="shared" si="0"/>
        <v>Washington</v>
      </c>
      <c r="E70" s="3">
        <f t="shared" si="1"/>
        <v>30000</v>
      </c>
    </row>
    <row r="71" spans="1:5" x14ac:dyDescent="0.25">
      <c r="A71" s="20" t="s">
        <v>112</v>
      </c>
      <c r="B71" s="7">
        <v>10500</v>
      </c>
      <c r="D71" t="str">
        <f t="shared" si="0"/>
        <v>West Virginia</v>
      </c>
      <c r="E71" s="3">
        <f t="shared" si="1"/>
        <v>10500</v>
      </c>
    </row>
    <row r="72" spans="1:5" x14ac:dyDescent="0.25">
      <c r="A72" s="20" t="s">
        <v>108</v>
      </c>
      <c r="B72" s="7">
        <v>16250</v>
      </c>
      <c r="D72" t="str">
        <f t="shared" si="0"/>
        <v>Wisconsin</v>
      </c>
      <c r="E72" s="3">
        <f t="shared" si="1"/>
        <v>16250</v>
      </c>
    </row>
    <row r="73" spans="1:5" x14ac:dyDescent="0.25">
      <c r="A73" s="20" t="s">
        <v>66</v>
      </c>
      <c r="B73" s="7">
        <v>23250</v>
      </c>
      <c r="D73" t="str">
        <f t="shared" si="0"/>
        <v>Wyoming</v>
      </c>
      <c r="E73" s="3">
        <f t="shared" si="1"/>
        <v>23250</v>
      </c>
    </row>
    <row r="74" spans="1:5" x14ac:dyDescent="0.25">
      <c r="A74" s="20" t="s">
        <v>139</v>
      </c>
      <c r="B74" s="7">
        <v>1549000</v>
      </c>
    </row>
  </sheetData>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BC795-FCA8-4D1B-92B1-C4B175BE6AB2}">
  <dimension ref="A2:R3893"/>
  <sheetViews>
    <sheetView showGridLines="0" topLeftCell="B1" zoomScale="110" zoomScaleNormal="110" workbookViewId="0">
      <selection activeCell="E30" sqref="E30"/>
    </sheetView>
  </sheetViews>
  <sheetFormatPr defaultColWidth="8.85546875" defaultRowHeight="15" x14ac:dyDescent="0.25"/>
  <cols>
    <col min="1" max="1" width="8.7109375" style="8"/>
    <col min="2" max="2" width="9.28515625" customWidth="1"/>
    <col min="3" max="3" width="11.7109375" customWidth="1"/>
    <col min="4" max="4" width="13.42578125" customWidth="1"/>
    <col min="5" max="5" width="10.42578125" bestFit="1" customWidth="1"/>
    <col min="6" max="6" width="14.28515625" bestFit="1" customWidth="1"/>
    <col min="7" max="7" width="13.140625" bestFit="1" customWidth="1"/>
    <col min="8" max="8" width="16.28515625" customWidth="1"/>
    <col min="9" max="9" width="14.42578125" customWidth="1"/>
    <col min="10" max="10" width="11.42578125" customWidth="1"/>
    <col min="11" max="11" width="11.85546875" customWidth="1"/>
    <col min="12" max="12" width="16.7109375" customWidth="1"/>
    <col min="13" max="13" width="18" customWidth="1"/>
    <col min="15" max="15" width="10.85546875" bestFit="1" customWidth="1"/>
  </cols>
  <sheetData>
    <row r="2" spans="2:15" ht="23.25" x14ac:dyDescent="0.35">
      <c r="B2" s="10" t="s">
        <v>58</v>
      </c>
      <c r="C2" s="11"/>
      <c r="D2" s="11"/>
      <c r="E2" s="11"/>
      <c r="F2" s="11"/>
      <c r="G2" s="11"/>
      <c r="H2" s="11"/>
      <c r="I2" s="11"/>
      <c r="J2" s="11"/>
      <c r="K2" s="11"/>
      <c r="L2" s="11"/>
      <c r="M2" s="11"/>
    </row>
    <row r="3" spans="2:15" ht="15.75" x14ac:dyDescent="0.25">
      <c r="B3" s="9" t="s">
        <v>27</v>
      </c>
    </row>
    <row r="5" spans="2:15" x14ac:dyDescent="0.25">
      <c r="B5" s="18" t="s">
        <v>0</v>
      </c>
      <c r="C5" s="18" t="s">
        <v>1</v>
      </c>
      <c r="D5" s="18" t="s">
        <v>5</v>
      </c>
      <c r="E5" s="18" t="s">
        <v>3</v>
      </c>
      <c r="F5" s="18" t="s">
        <v>2</v>
      </c>
      <c r="G5" s="18" t="s">
        <v>4</v>
      </c>
      <c r="H5" s="18" t="s">
        <v>6</v>
      </c>
      <c r="I5" s="18" t="s">
        <v>7</v>
      </c>
      <c r="J5" s="18" t="s">
        <v>8</v>
      </c>
      <c r="K5" s="18" t="s">
        <v>9</v>
      </c>
      <c r="L5" s="18" t="s">
        <v>18</v>
      </c>
      <c r="M5" s="18" t="s">
        <v>19</v>
      </c>
    </row>
    <row r="6" spans="2:15" x14ac:dyDescent="0.25">
      <c r="B6" s="12" t="s">
        <v>10</v>
      </c>
      <c r="C6" s="12">
        <v>1185732</v>
      </c>
      <c r="D6" s="13">
        <v>44210</v>
      </c>
      <c r="E6" s="12" t="s">
        <v>129</v>
      </c>
      <c r="F6" s="12" t="s">
        <v>11</v>
      </c>
      <c r="G6" s="12" t="s">
        <v>11</v>
      </c>
      <c r="H6" s="12" t="s">
        <v>12</v>
      </c>
      <c r="I6" s="14">
        <v>0.5</v>
      </c>
      <c r="J6" s="15">
        <v>12000</v>
      </c>
      <c r="K6" s="16">
        <f>I6*J6</f>
        <v>6000</v>
      </c>
      <c r="L6" s="16">
        <f>K6*M6</f>
        <v>3000</v>
      </c>
      <c r="M6" s="17">
        <v>0.5</v>
      </c>
      <c r="O6" s="3"/>
    </row>
    <row r="7" spans="2:15" x14ac:dyDescent="0.25">
      <c r="B7" s="12" t="s">
        <v>10</v>
      </c>
      <c r="C7" s="12">
        <v>1185732</v>
      </c>
      <c r="D7" s="13">
        <v>44210</v>
      </c>
      <c r="E7" s="12" t="s">
        <v>129</v>
      </c>
      <c r="F7" s="12" t="s">
        <v>11</v>
      </c>
      <c r="G7" s="12" t="s">
        <v>11</v>
      </c>
      <c r="H7" s="12" t="s">
        <v>15</v>
      </c>
      <c r="I7" s="14">
        <v>0.5</v>
      </c>
      <c r="J7" s="15">
        <v>10000</v>
      </c>
      <c r="K7" s="16">
        <f>I7*J7</f>
        <v>5000</v>
      </c>
      <c r="L7" s="16">
        <f>K7*M7</f>
        <v>1500</v>
      </c>
      <c r="M7" s="17">
        <v>0.3</v>
      </c>
      <c r="O7" s="3"/>
    </row>
    <row r="8" spans="2:15" x14ac:dyDescent="0.25">
      <c r="B8" s="12" t="s">
        <v>10</v>
      </c>
      <c r="C8" s="12">
        <v>1185732</v>
      </c>
      <c r="D8" s="13">
        <v>44210</v>
      </c>
      <c r="E8" s="12" t="s">
        <v>129</v>
      </c>
      <c r="F8" s="12" t="s">
        <v>11</v>
      </c>
      <c r="G8" s="12" t="s">
        <v>11</v>
      </c>
      <c r="H8" s="12" t="s">
        <v>13</v>
      </c>
      <c r="I8" s="14">
        <v>0.4</v>
      </c>
      <c r="J8" s="15">
        <v>10000</v>
      </c>
      <c r="K8" s="16">
        <f t="shared" ref="K8:K11" si="0">I8*J8</f>
        <v>4000</v>
      </c>
      <c r="L8" s="16">
        <f t="shared" ref="L8:L17" si="1">K8*M8</f>
        <v>1400</v>
      </c>
      <c r="M8" s="17">
        <v>0.35</v>
      </c>
      <c r="O8" s="3"/>
    </row>
    <row r="9" spans="2:15" x14ac:dyDescent="0.25">
      <c r="B9" s="12" t="s">
        <v>10</v>
      </c>
      <c r="C9" s="12">
        <v>1185732</v>
      </c>
      <c r="D9" s="13">
        <v>44210</v>
      </c>
      <c r="E9" s="12" t="s">
        <v>129</v>
      </c>
      <c r="F9" s="12" t="s">
        <v>11</v>
      </c>
      <c r="G9" s="12" t="s">
        <v>11</v>
      </c>
      <c r="H9" s="12" t="s">
        <v>14</v>
      </c>
      <c r="I9" s="14">
        <v>0.45</v>
      </c>
      <c r="J9" s="15">
        <v>8500</v>
      </c>
      <c r="K9" s="16">
        <f t="shared" si="0"/>
        <v>3825</v>
      </c>
      <c r="L9" s="16">
        <f t="shared" si="1"/>
        <v>1338.75</v>
      </c>
      <c r="M9" s="17">
        <v>0.35</v>
      </c>
      <c r="O9" s="3"/>
    </row>
    <row r="10" spans="2:15" x14ac:dyDescent="0.25">
      <c r="B10" s="12" t="s">
        <v>10</v>
      </c>
      <c r="C10" s="12">
        <v>1185732</v>
      </c>
      <c r="D10" s="13">
        <v>44210</v>
      </c>
      <c r="E10" s="12" t="s">
        <v>129</v>
      </c>
      <c r="F10" s="12" t="s">
        <v>11</v>
      </c>
      <c r="G10" s="12" t="s">
        <v>11</v>
      </c>
      <c r="H10" s="12" t="s">
        <v>16</v>
      </c>
      <c r="I10" s="14">
        <v>0.6</v>
      </c>
      <c r="J10" s="15">
        <v>9000</v>
      </c>
      <c r="K10" s="16">
        <f t="shared" si="0"/>
        <v>5400</v>
      </c>
      <c r="L10" s="16">
        <f t="shared" si="1"/>
        <v>1620</v>
      </c>
      <c r="M10" s="17">
        <v>0.3</v>
      </c>
      <c r="O10" s="3"/>
    </row>
    <row r="11" spans="2:15" x14ac:dyDescent="0.25">
      <c r="B11" s="12" t="s">
        <v>10</v>
      </c>
      <c r="C11" s="12">
        <v>1185732</v>
      </c>
      <c r="D11" s="13">
        <v>44210</v>
      </c>
      <c r="E11" s="12" t="s">
        <v>129</v>
      </c>
      <c r="F11" s="12" t="s">
        <v>11</v>
      </c>
      <c r="G11" s="12" t="s">
        <v>11</v>
      </c>
      <c r="H11" s="12" t="s">
        <v>17</v>
      </c>
      <c r="I11" s="14">
        <v>0.5</v>
      </c>
      <c r="J11" s="15">
        <v>10000</v>
      </c>
      <c r="K11" s="16">
        <f t="shared" si="0"/>
        <v>5000</v>
      </c>
      <c r="L11" s="16">
        <f t="shared" si="1"/>
        <v>1250</v>
      </c>
      <c r="M11" s="17">
        <v>0.25</v>
      </c>
      <c r="O11" s="3"/>
    </row>
    <row r="12" spans="2:15" x14ac:dyDescent="0.25">
      <c r="B12" s="12" t="s">
        <v>10</v>
      </c>
      <c r="C12" s="12">
        <v>1185732</v>
      </c>
      <c r="D12" s="13">
        <v>44239</v>
      </c>
      <c r="E12" s="12" t="s">
        <v>129</v>
      </c>
      <c r="F12" s="12" t="s">
        <v>11</v>
      </c>
      <c r="G12" s="12" t="s">
        <v>11</v>
      </c>
      <c r="H12" s="12" t="s">
        <v>12</v>
      </c>
      <c r="I12" s="14">
        <v>0.5</v>
      </c>
      <c r="J12" s="15">
        <v>12500</v>
      </c>
      <c r="K12" s="16">
        <f>I12*J12</f>
        <v>6250</v>
      </c>
      <c r="L12" s="16">
        <f>K12*M12</f>
        <v>3125</v>
      </c>
      <c r="M12" s="17">
        <v>0.5</v>
      </c>
      <c r="O12" s="3"/>
    </row>
    <row r="13" spans="2:15" x14ac:dyDescent="0.25">
      <c r="B13" s="12" t="s">
        <v>10</v>
      </c>
      <c r="C13" s="12">
        <v>1185732</v>
      </c>
      <c r="D13" s="13">
        <v>44239</v>
      </c>
      <c r="E13" s="12" t="s">
        <v>129</v>
      </c>
      <c r="F13" s="12" t="s">
        <v>11</v>
      </c>
      <c r="G13" s="12" t="s">
        <v>11</v>
      </c>
      <c r="H13" s="12" t="s">
        <v>15</v>
      </c>
      <c r="I13" s="14">
        <v>0.5</v>
      </c>
      <c r="J13" s="15">
        <v>9000</v>
      </c>
      <c r="K13" s="16">
        <f>I13*J13</f>
        <v>4500</v>
      </c>
      <c r="L13" s="16">
        <f>K13*M13</f>
        <v>1350</v>
      </c>
      <c r="M13" s="17">
        <v>0.3</v>
      </c>
      <c r="O13" s="3"/>
    </row>
    <row r="14" spans="2:15" x14ac:dyDescent="0.25">
      <c r="B14" s="12" t="s">
        <v>10</v>
      </c>
      <c r="C14" s="12">
        <v>1185732</v>
      </c>
      <c r="D14" s="13">
        <v>44239</v>
      </c>
      <c r="E14" s="12" t="s">
        <v>129</v>
      </c>
      <c r="F14" s="12" t="s">
        <v>11</v>
      </c>
      <c r="G14" s="12" t="s">
        <v>11</v>
      </c>
      <c r="H14" s="12" t="s">
        <v>13</v>
      </c>
      <c r="I14" s="14">
        <v>0.4</v>
      </c>
      <c r="J14" s="15">
        <v>9500</v>
      </c>
      <c r="K14" s="16">
        <f t="shared" ref="K14:K17" si="2">I14*J14</f>
        <v>3800</v>
      </c>
      <c r="L14" s="16">
        <f t="shared" si="1"/>
        <v>1330</v>
      </c>
      <c r="M14" s="17">
        <v>0.35</v>
      </c>
      <c r="O14" s="3"/>
    </row>
    <row r="15" spans="2:15" x14ac:dyDescent="0.25">
      <c r="B15" s="12" t="s">
        <v>10</v>
      </c>
      <c r="C15" s="12">
        <v>1185732</v>
      </c>
      <c r="D15" s="13">
        <v>44239</v>
      </c>
      <c r="E15" s="12" t="s">
        <v>129</v>
      </c>
      <c r="F15" s="12" t="s">
        <v>11</v>
      </c>
      <c r="G15" s="12" t="s">
        <v>11</v>
      </c>
      <c r="H15" s="12" t="s">
        <v>14</v>
      </c>
      <c r="I15" s="14">
        <v>0.45</v>
      </c>
      <c r="J15" s="15">
        <v>8250</v>
      </c>
      <c r="K15" s="16">
        <f t="shared" si="2"/>
        <v>3712.5</v>
      </c>
      <c r="L15" s="16">
        <f t="shared" si="1"/>
        <v>1299.375</v>
      </c>
      <c r="M15" s="17">
        <v>0.35</v>
      </c>
      <c r="O15" s="3"/>
    </row>
    <row r="16" spans="2:15" x14ac:dyDescent="0.25">
      <c r="B16" s="12" t="s">
        <v>10</v>
      </c>
      <c r="C16" s="12">
        <v>1185732</v>
      </c>
      <c r="D16" s="13">
        <v>44239</v>
      </c>
      <c r="E16" s="12" t="s">
        <v>129</v>
      </c>
      <c r="F16" s="12" t="s">
        <v>11</v>
      </c>
      <c r="G16" s="12" t="s">
        <v>11</v>
      </c>
      <c r="H16" s="12" t="s">
        <v>16</v>
      </c>
      <c r="I16" s="14">
        <v>0.6</v>
      </c>
      <c r="J16" s="15">
        <v>9000</v>
      </c>
      <c r="K16" s="16">
        <f t="shared" si="2"/>
        <v>5400</v>
      </c>
      <c r="L16" s="16">
        <f t="shared" si="1"/>
        <v>1620</v>
      </c>
      <c r="M16" s="17">
        <v>0.3</v>
      </c>
      <c r="O16" s="3"/>
    </row>
    <row r="17" spans="2:15" x14ac:dyDescent="0.25">
      <c r="B17" s="12" t="s">
        <v>10</v>
      </c>
      <c r="C17" s="12">
        <v>1185732</v>
      </c>
      <c r="D17" s="13">
        <v>44239</v>
      </c>
      <c r="E17" s="12" t="s">
        <v>129</v>
      </c>
      <c r="F17" s="12" t="s">
        <v>11</v>
      </c>
      <c r="G17" s="12" t="s">
        <v>11</v>
      </c>
      <c r="H17" s="12" t="s">
        <v>17</v>
      </c>
      <c r="I17" s="14">
        <v>0.5</v>
      </c>
      <c r="J17" s="15">
        <v>10000</v>
      </c>
      <c r="K17" s="16">
        <f t="shared" si="2"/>
        <v>5000</v>
      </c>
      <c r="L17" s="16">
        <f t="shared" si="1"/>
        <v>1250</v>
      </c>
      <c r="M17" s="17">
        <v>0.25</v>
      </c>
      <c r="O17" s="3"/>
    </row>
    <row r="18" spans="2:15" x14ac:dyDescent="0.25">
      <c r="B18" s="12" t="s">
        <v>10</v>
      </c>
      <c r="C18" s="12">
        <v>1185732</v>
      </c>
      <c r="D18" s="13">
        <v>44265</v>
      </c>
      <c r="E18" s="12" t="s">
        <v>129</v>
      </c>
      <c r="F18" s="12" t="s">
        <v>11</v>
      </c>
      <c r="G18" s="12" t="s">
        <v>11</v>
      </c>
      <c r="H18" s="12" t="s">
        <v>12</v>
      </c>
      <c r="I18" s="14">
        <v>0.5</v>
      </c>
      <c r="J18" s="15">
        <v>12200</v>
      </c>
      <c r="K18" s="16">
        <f>I18*J18</f>
        <v>6100</v>
      </c>
      <c r="L18" s="16">
        <f>K18*M18</f>
        <v>3050</v>
      </c>
      <c r="M18" s="17">
        <v>0.5</v>
      </c>
      <c r="O18" s="3"/>
    </row>
    <row r="19" spans="2:15" x14ac:dyDescent="0.25">
      <c r="B19" s="12" t="s">
        <v>10</v>
      </c>
      <c r="C19" s="12">
        <v>1185732</v>
      </c>
      <c r="D19" s="13">
        <v>44265</v>
      </c>
      <c r="E19" s="12" t="s">
        <v>129</v>
      </c>
      <c r="F19" s="12" t="s">
        <v>11</v>
      </c>
      <c r="G19" s="12" t="s">
        <v>11</v>
      </c>
      <c r="H19" s="12" t="s">
        <v>15</v>
      </c>
      <c r="I19" s="14">
        <v>0.5</v>
      </c>
      <c r="J19" s="15">
        <v>9250</v>
      </c>
      <c r="K19" s="16">
        <f>I19*J19</f>
        <v>4625</v>
      </c>
      <c r="L19" s="16">
        <f>K19*M19</f>
        <v>1387.5</v>
      </c>
      <c r="M19" s="17">
        <v>0.3</v>
      </c>
      <c r="O19" s="3"/>
    </row>
    <row r="20" spans="2:15" x14ac:dyDescent="0.25">
      <c r="B20" s="12" t="s">
        <v>10</v>
      </c>
      <c r="C20" s="12">
        <v>1185732</v>
      </c>
      <c r="D20" s="13">
        <v>44265</v>
      </c>
      <c r="E20" s="12" t="s">
        <v>129</v>
      </c>
      <c r="F20" s="12" t="s">
        <v>11</v>
      </c>
      <c r="G20" s="12" t="s">
        <v>11</v>
      </c>
      <c r="H20" s="12" t="s">
        <v>13</v>
      </c>
      <c r="I20" s="14">
        <v>0.4</v>
      </c>
      <c r="J20" s="15">
        <v>9500</v>
      </c>
      <c r="K20" s="16">
        <f t="shared" ref="K20:K23" si="3">I20*J20</f>
        <v>3800</v>
      </c>
      <c r="L20" s="16">
        <f t="shared" ref="L20:L23" si="4">K20*M20</f>
        <v>1330</v>
      </c>
      <c r="M20" s="17">
        <v>0.35</v>
      </c>
      <c r="O20" s="3"/>
    </row>
    <row r="21" spans="2:15" x14ac:dyDescent="0.25">
      <c r="B21" s="12" t="s">
        <v>10</v>
      </c>
      <c r="C21" s="12">
        <v>1185732</v>
      </c>
      <c r="D21" s="13">
        <v>44265</v>
      </c>
      <c r="E21" s="12" t="s">
        <v>129</v>
      </c>
      <c r="F21" s="12" t="s">
        <v>11</v>
      </c>
      <c r="G21" s="12" t="s">
        <v>11</v>
      </c>
      <c r="H21" s="12" t="s">
        <v>14</v>
      </c>
      <c r="I21" s="14">
        <v>0.45</v>
      </c>
      <c r="J21" s="15">
        <v>8000</v>
      </c>
      <c r="K21" s="16">
        <f t="shared" si="3"/>
        <v>3600</v>
      </c>
      <c r="L21" s="16">
        <f t="shared" si="4"/>
        <v>1260</v>
      </c>
      <c r="M21" s="17">
        <v>0.35</v>
      </c>
      <c r="O21" s="3"/>
    </row>
    <row r="22" spans="2:15" x14ac:dyDescent="0.25">
      <c r="B22" s="12" t="s">
        <v>10</v>
      </c>
      <c r="C22" s="12">
        <v>1185732</v>
      </c>
      <c r="D22" s="13">
        <v>44265</v>
      </c>
      <c r="E22" s="12" t="s">
        <v>129</v>
      </c>
      <c r="F22" s="12" t="s">
        <v>11</v>
      </c>
      <c r="G22" s="12" t="s">
        <v>11</v>
      </c>
      <c r="H22" s="12" t="s">
        <v>16</v>
      </c>
      <c r="I22" s="14">
        <v>0.6</v>
      </c>
      <c r="J22" s="15">
        <v>8500</v>
      </c>
      <c r="K22" s="16">
        <f t="shared" si="3"/>
        <v>5100</v>
      </c>
      <c r="L22" s="16">
        <f t="shared" si="4"/>
        <v>1530</v>
      </c>
      <c r="M22" s="17">
        <v>0.3</v>
      </c>
      <c r="O22" s="3"/>
    </row>
    <row r="23" spans="2:15" x14ac:dyDescent="0.25">
      <c r="B23" s="12" t="s">
        <v>10</v>
      </c>
      <c r="C23" s="12">
        <v>1185732</v>
      </c>
      <c r="D23" s="13">
        <v>44265</v>
      </c>
      <c r="E23" s="12" t="s">
        <v>129</v>
      </c>
      <c r="F23" s="12" t="s">
        <v>11</v>
      </c>
      <c r="G23" s="12" t="s">
        <v>11</v>
      </c>
      <c r="H23" s="12" t="s">
        <v>17</v>
      </c>
      <c r="I23" s="14">
        <v>0.5</v>
      </c>
      <c r="J23" s="15">
        <v>9500</v>
      </c>
      <c r="K23" s="16">
        <f t="shared" si="3"/>
        <v>4750</v>
      </c>
      <c r="L23" s="16">
        <f t="shared" si="4"/>
        <v>1187.5</v>
      </c>
      <c r="M23" s="17">
        <v>0.25</v>
      </c>
      <c r="O23" s="3"/>
    </row>
    <row r="24" spans="2:15" x14ac:dyDescent="0.25">
      <c r="B24" s="12" t="s">
        <v>10</v>
      </c>
      <c r="C24" s="12">
        <v>1185732</v>
      </c>
      <c r="D24" s="13">
        <v>44297</v>
      </c>
      <c r="E24" s="12" t="s">
        <v>129</v>
      </c>
      <c r="F24" s="12" t="s">
        <v>11</v>
      </c>
      <c r="G24" s="12" t="s">
        <v>11</v>
      </c>
      <c r="H24" s="12" t="s">
        <v>12</v>
      </c>
      <c r="I24" s="14">
        <v>0.5</v>
      </c>
      <c r="J24" s="15">
        <v>12000</v>
      </c>
      <c r="K24" s="16">
        <f>I24*J24</f>
        <v>6000</v>
      </c>
      <c r="L24" s="16">
        <f>K24*M24</f>
        <v>3000</v>
      </c>
      <c r="M24" s="17">
        <v>0.5</v>
      </c>
      <c r="O24" s="3"/>
    </row>
    <row r="25" spans="2:15" x14ac:dyDescent="0.25">
      <c r="B25" s="12" t="s">
        <v>10</v>
      </c>
      <c r="C25" s="12">
        <v>1185732</v>
      </c>
      <c r="D25" s="13">
        <v>44297</v>
      </c>
      <c r="E25" s="12" t="s">
        <v>129</v>
      </c>
      <c r="F25" s="12" t="s">
        <v>11</v>
      </c>
      <c r="G25" s="12" t="s">
        <v>11</v>
      </c>
      <c r="H25" s="12" t="s">
        <v>15</v>
      </c>
      <c r="I25" s="14">
        <v>0.5</v>
      </c>
      <c r="J25" s="15">
        <v>9000</v>
      </c>
      <c r="K25" s="16">
        <f>I25*J25</f>
        <v>4500</v>
      </c>
      <c r="L25" s="16">
        <f>K25*M25</f>
        <v>1350</v>
      </c>
      <c r="M25" s="17">
        <v>0.3</v>
      </c>
      <c r="O25" s="3"/>
    </row>
    <row r="26" spans="2:15" x14ac:dyDescent="0.25">
      <c r="B26" s="12" t="s">
        <v>10</v>
      </c>
      <c r="C26" s="12">
        <v>1185732</v>
      </c>
      <c r="D26" s="13">
        <v>44297</v>
      </c>
      <c r="E26" s="12" t="s">
        <v>129</v>
      </c>
      <c r="F26" s="12" t="s">
        <v>11</v>
      </c>
      <c r="G26" s="12" t="s">
        <v>11</v>
      </c>
      <c r="H26" s="12" t="s">
        <v>13</v>
      </c>
      <c r="I26" s="14">
        <v>0.4</v>
      </c>
      <c r="J26" s="15">
        <v>9000</v>
      </c>
      <c r="K26" s="16">
        <f t="shared" ref="K26:K29" si="5">I26*J26</f>
        <v>3600</v>
      </c>
      <c r="L26" s="16">
        <f t="shared" ref="L26:L29" si="6">K26*M26</f>
        <v>1260</v>
      </c>
      <c r="M26" s="17">
        <v>0.35</v>
      </c>
      <c r="O26" s="3"/>
    </row>
    <row r="27" spans="2:15" x14ac:dyDescent="0.25">
      <c r="B27" s="12" t="s">
        <v>10</v>
      </c>
      <c r="C27" s="12">
        <v>1185732</v>
      </c>
      <c r="D27" s="13">
        <v>44297</v>
      </c>
      <c r="E27" s="12" t="s">
        <v>129</v>
      </c>
      <c r="F27" s="12" t="s">
        <v>11</v>
      </c>
      <c r="G27" s="12" t="s">
        <v>11</v>
      </c>
      <c r="H27" s="12" t="s">
        <v>14</v>
      </c>
      <c r="I27" s="14">
        <v>0.45</v>
      </c>
      <c r="J27" s="15">
        <v>8250</v>
      </c>
      <c r="K27" s="16">
        <f t="shared" si="5"/>
        <v>3712.5</v>
      </c>
      <c r="L27" s="16">
        <f t="shared" si="6"/>
        <v>1299.375</v>
      </c>
      <c r="M27" s="17">
        <v>0.35</v>
      </c>
      <c r="O27" s="3"/>
    </row>
    <row r="28" spans="2:15" x14ac:dyDescent="0.25">
      <c r="B28" s="12" t="s">
        <v>10</v>
      </c>
      <c r="C28" s="12">
        <v>1185732</v>
      </c>
      <c r="D28" s="13">
        <v>44297</v>
      </c>
      <c r="E28" s="12" t="s">
        <v>129</v>
      </c>
      <c r="F28" s="12" t="s">
        <v>11</v>
      </c>
      <c r="G28" s="12" t="s">
        <v>11</v>
      </c>
      <c r="H28" s="12" t="s">
        <v>16</v>
      </c>
      <c r="I28" s="14">
        <v>0.6</v>
      </c>
      <c r="J28" s="15">
        <v>8250</v>
      </c>
      <c r="K28" s="16">
        <f t="shared" si="5"/>
        <v>4950</v>
      </c>
      <c r="L28" s="16">
        <f t="shared" si="6"/>
        <v>1485</v>
      </c>
      <c r="M28" s="17">
        <v>0.3</v>
      </c>
      <c r="O28" s="3"/>
    </row>
    <row r="29" spans="2:15" x14ac:dyDescent="0.25">
      <c r="B29" s="12" t="s">
        <v>10</v>
      </c>
      <c r="C29" s="12">
        <v>1185732</v>
      </c>
      <c r="D29" s="13">
        <v>44297</v>
      </c>
      <c r="E29" s="12" t="s">
        <v>129</v>
      </c>
      <c r="F29" s="12" t="s">
        <v>11</v>
      </c>
      <c r="G29" s="12" t="s">
        <v>11</v>
      </c>
      <c r="H29" s="12" t="s">
        <v>17</v>
      </c>
      <c r="I29" s="14">
        <v>0.5</v>
      </c>
      <c r="J29" s="15">
        <v>9500</v>
      </c>
      <c r="K29" s="16">
        <f t="shared" si="5"/>
        <v>4750</v>
      </c>
      <c r="L29" s="16">
        <f t="shared" si="6"/>
        <v>1187.5</v>
      </c>
      <c r="M29" s="17">
        <v>0.25</v>
      </c>
      <c r="O29" s="3"/>
    </row>
    <row r="30" spans="2:15" x14ac:dyDescent="0.25">
      <c r="B30" s="12" t="s">
        <v>10</v>
      </c>
      <c r="C30" s="12">
        <v>1185732</v>
      </c>
      <c r="D30" s="13">
        <v>44326</v>
      </c>
      <c r="E30" s="12" t="s">
        <v>129</v>
      </c>
      <c r="F30" s="12" t="s">
        <v>11</v>
      </c>
      <c r="G30" s="12" t="s">
        <v>11</v>
      </c>
      <c r="H30" s="12" t="s">
        <v>12</v>
      </c>
      <c r="I30" s="14">
        <v>0.6</v>
      </c>
      <c r="J30" s="15">
        <v>12200</v>
      </c>
      <c r="K30" s="16">
        <f>I30*J30</f>
        <v>7320</v>
      </c>
      <c r="L30" s="16">
        <f>K30*M30</f>
        <v>3660</v>
      </c>
      <c r="M30" s="17">
        <v>0.5</v>
      </c>
      <c r="O30" s="3"/>
    </row>
    <row r="31" spans="2:15" x14ac:dyDescent="0.25">
      <c r="B31" s="12" t="s">
        <v>10</v>
      </c>
      <c r="C31" s="12">
        <v>1185732</v>
      </c>
      <c r="D31" s="13">
        <v>44326</v>
      </c>
      <c r="E31" s="12" t="s">
        <v>129</v>
      </c>
      <c r="F31" s="12" t="s">
        <v>11</v>
      </c>
      <c r="G31" s="12" t="s">
        <v>11</v>
      </c>
      <c r="H31" s="12" t="s">
        <v>15</v>
      </c>
      <c r="I31" s="14">
        <v>0.55000000000000004</v>
      </c>
      <c r="J31" s="15">
        <v>9250</v>
      </c>
      <c r="K31" s="16">
        <f>I31*J31</f>
        <v>5087.5</v>
      </c>
      <c r="L31" s="16">
        <f>K31*M31</f>
        <v>1526.25</v>
      </c>
      <c r="M31" s="17">
        <v>0.3</v>
      </c>
      <c r="O31" s="3"/>
    </row>
    <row r="32" spans="2:15" x14ac:dyDescent="0.25">
      <c r="B32" s="12" t="s">
        <v>10</v>
      </c>
      <c r="C32" s="12">
        <v>1185732</v>
      </c>
      <c r="D32" s="13">
        <v>44326</v>
      </c>
      <c r="E32" s="12" t="s">
        <v>129</v>
      </c>
      <c r="F32" s="12" t="s">
        <v>11</v>
      </c>
      <c r="G32" s="12" t="s">
        <v>11</v>
      </c>
      <c r="H32" s="12" t="s">
        <v>13</v>
      </c>
      <c r="I32" s="14">
        <v>0.5</v>
      </c>
      <c r="J32" s="15">
        <v>9000</v>
      </c>
      <c r="K32" s="16">
        <f t="shared" ref="K32:K35" si="7">I32*J32</f>
        <v>4500</v>
      </c>
      <c r="L32" s="16">
        <f t="shared" ref="L32:L35" si="8">K32*M32</f>
        <v>1575</v>
      </c>
      <c r="M32" s="17">
        <v>0.35</v>
      </c>
      <c r="O32" s="3"/>
    </row>
    <row r="33" spans="2:15" x14ac:dyDescent="0.25">
      <c r="B33" s="12" t="s">
        <v>10</v>
      </c>
      <c r="C33" s="12">
        <v>1185732</v>
      </c>
      <c r="D33" s="13">
        <v>44326</v>
      </c>
      <c r="E33" s="12" t="s">
        <v>129</v>
      </c>
      <c r="F33" s="12" t="s">
        <v>11</v>
      </c>
      <c r="G33" s="12" t="s">
        <v>11</v>
      </c>
      <c r="H33" s="12" t="s">
        <v>14</v>
      </c>
      <c r="I33" s="14">
        <v>0.5</v>
      </c>
      <c r="J33" s="15">
        <v>8500</v>
      </c>
      <c r="K33" s="16">
        <f t="shared" si="7"/>
        <v>4250</v>
      </c>
      <c r="L33" s="16">
        <f t="shared" si="8"/>
        <v>1487.5</v>
      </c>
      <c r="M33" s="17">
        <v>0.35</v>
      </c>
      <c r="O33" s="3"/>
    </row>
    <row r="34" spans="2:15" x14ac:dyDescent="0.25">
      <c r="B34" s="12" t="s">
        <v>10</v>
      </c>
      <c r="C34" s="12">
        <v>1185732</v>
      </c>
      <c r="D34" s="13">
        <v>44326</v>
      </c>
      <c r="E34" s="12" t="s">
        <v>129</v>
      </c>
      <c r="F34" s="12" t="s">
        <v>11</v>
      </c>
      <c r="G34" s="12" t="s">
        <v>11</v>
      </c>
      <c r="H34" s="12" t="s">
        <v>16</v>
      </c>
      <c r="I34" s="14">
        <v>0.6</v>
      </c>
      <c r="J34" s="15">
        <v>8750</v>
      </c>
      <c r="K34" s="16">
        <f t="shared" si="7"/>
        <v>5250</v>
      </c>
      <c r="L34" s="16">
        <f t="shared" si="8"/>
        <v>1575</v>
      </c>
      <c r="M34" s="17">
        <v>0.3</v>
      </c>
      <c r="O34" s="3"/>
    </row>
    <row r="35" spans="2:15" x14ac:dyDescent="0.25">
      <c r="B35" s="12" t="s">
        <v>10</v>
      </c>
      <c r="C35" s="12">
        <v>1185732</v>
      </c>
      <c r="D35" s="13">
        <v>44326</v>
      </c>
      <c r="E35" s="12" t="s">
        <v>129</v>
      </c>
      <c r="F35" s="12" t="s">
        <v>11</v>
      </c>
      <c r="G35" s="12" t="s">
        <v>11</v>
      </c>
      <c r="H35" s="12" t="s">
        <v>17</v>
      </c>
      <c r="I35" s="14">
        <v>0.65</v>
      </c>
      <c r="J35" s="15">
        <v>10000</v>
      </c>
      <c r="K35" s="16">
        <f t="shared" si="7"/>
        <v>6500</v>
      </c>
      <c r="L35" s="16">
        <f t="shared" si="8"/>
        <v>1625</v>
      </c>
      <c r="M35" s="17">
        <v>0.25</v>
      </c>
      <c r="O35" s="3"/>
    </row>
    <row r="36" spans="2:15" x14ac:dyDescent="0.25">
      <c r="B36" s="12" t="s">
        <v>10</v>
      </c>
      <c r="C36" s="12">
        <v>1185732</v>
      </c>
      <c r="D36" s="13">
        <v>44359</v>
      </c>
      <c r="E36" s="12" t="s">
        <v>129</v>
      </c>
      <c r="F36" s="12" t="s">
        <v>11</v>
      </c>
      <c r="G36" s="12" t="s">
        <v>11</v>
      </c>
      <c r="H36" s="12" t="s">
        <v>12</v>
      </c>
      <c r="I36" s="14">
        <v>0.6</v>
      </c>
      <c r="J36" s="15">
        <v>12500</v>
      </c>
      <c r="K36" s="16">
        <f>I36*J36</f>
        <v>7500</v>
      </c>
      <c r="L36" s="16">
        <f>K36*M36</f>
        <v>3750</v>
      </c>
      <c r="M36" s="17">
        <v>0.5</v>
      </c>
      <c r="O36" s="3"/>
    </row>
    <row r="37" spans="2:15" x14ac:dyDescent="0.25">
      <c r="B37" s="12" t="s">
        <v>10</v>
      </c>
      <c r="C37" s="12">
        <v>1185732</v>
      </c>
      <c r="D37" s="13">
        <v>44359</v>
      </c>
      <c r="E37" s="12" t="s">
        <v>129</v>
      </c>
      <c r="F37" s="12" t="s">
        <v>11</v>
      </c>
      <c r="G37" s="12" t="s">
        <v>11</v>
      </c>
      <c r="H37" s="12" t="s">
        <v>15</v>
      </c>
      <c r="I37" s="14">
        <v>0.55000000000000004</v>
      </c>
      <c r="J37" s="15">
        <v>10000</v>
      </c>
      <c r="K37" s="16">
        <f>I37*J37</f>
        <v>5500</v>
      </c>
      <c r="L37" s="16">
        <f>K37*M37</f>
        <v>1650</v>
      </c>
      <c r="M37" s="17">
        <v>0.3</v>
      </c>
      <c r="O37" s="3"/>
    </row>
    <row r="38" spans="2:15" x14ac:dyDescent="0.25">
      <c r="B38" s="12" t="s">
        <v>10</v>
      </c>
      <c r="C38" s="12">
        <v>1185732</v>
      </c>
      <c r="D38" s="13">
        <v>44359</v>
      </c>
      <c r="E38" s="12" t="s">
        <v>129</v>
      </c>
      <c r="F38" s="12" t="s">
        <v>11</v>
      </c>
      <c r="G38" s="12" t="s">
        <v>11</v>
      </c>
      <c r="H38" s="12" t="s">
        <v>13</v>
      </c>
      <c r="I38" s="14">
        <v>0.5</v>
      </c>
      <c r="J38" s="15">
        <v>9250</v>
      </c>
      <c r="K38" s="16">
        <f t="shared" ref="K38:K41" si="9">I38*J38</f>
        <v>4625</v>
      </c>
      <c r="L38" s="16">
        <f t="shared" ref="L38:L41" si="10">K38*M38</f>
        <v>1618.75</v>
      </c>
      <c r="M38" s="17">
        <v>0.35</v>
      </c>
      <c r="O38" s="3"/>
    </row>
    <row r="39" spans="2:15" x14ac:dyDescent="0.25">
      <c r="B39" s="12" t="s">
        <v>10</v>
      </c>
      <c r="C39" s="12">
        <v>1185732</v>
      </c>
      <c r="D39" s="13">
        <v>44359</v>
      </c>
      <c r="E39" s="12" t="s">
        <v>129</v>
      </c>
      <c r="F39" s="12" t="s">
        <v>11</v>
      </c>
      <c r="G39" s="12" t="s">
        <v>11</v>
      </c>
      <c r="H39" s="12" t="s">
        <v>14</v>
      </c>
      <c r="I39" s="14">
        <v>0.5</v>
      </c>
      <c r="J39" s="15">
        <v>9000</v>
      </c>
      <c r="K39" s="16">
        <f t="shared" si="9"/>
        <v>4500</v>
      </c>
      <c r="L39" s="16">
        <f t="shared" si="10"/>
        <v>1575</v>
      </c>
      <c r="M39" s="17">
        <v>0.35</v>
      </c>
      <c r="O39" s="3"/>
    </row>
    <row r="40" spans="2:15" x14ac:dyDescent="0.25">
      <c r="B40" s="12" t="s">
        <v>10</v>
      </c>
      <c r="C40" s="12">
        <v>1185732</v>
      </c>
      <c r="D40" s="13">
        <v>44359</v>
      </c>
      <c r="E40" s="12" t="s">
        <v>129</v>
      </c>
      <c r="F40" s="12" t="s">
        <v>11</v>
      </c>
      <c r="G40" s="12" t="s">
        <v>11</v>
      </c>
      <c r="H40" s="12" t="s">
        <v>16</v>
      </c>
      <c r="I40" s="14">
        <v>0.6</v>
      </c>
      <c r="J40" s="15">
        <v>9000</v>
      </c>
      <c r="K40" s="16">
        <f t="shared" si="9"/>
        <v>5400</v>
      </c>
      <c r="L40" s="16">
        <f t="shared" si="10"/>
        <v>1620</v>
      </c>
      <c r="M40" s="17">
        <v>0.3</v>
      </c>
      <c r="O40" s="3"/>
    </row>
    <row r="41" spans="2:15" x14ac:dyDescent="0.25">
      <c r="B41" s="12" t="s">
        <v>10</v>
      </c>
      <c r="C41" s="12">
        <v>1185732</v>
      </c>
      <c r="D41" s="13">
        <v>44359</v>
      </c>
      <c r="E41" s="12" t="s">
        <v>129</v>
      </c>
      <c r="F41" s="12" t="s">
        <v>11</v>
      </c>
      <c r="G41" s="12" t="s">
        <v>11</v>
      </c>
      <c r="H41" s="12" t="s">
        <v>17</v>
      </c>
      <c r="I41" s="14">
        <v>0.65</v>
      </c>
      <c r="J41" s="15">
        <v>10500</v>
      </c>
      <c r="K41" s="16">
        <f t="shared" si="9"/>
        <v>6825</v>
      </c>
      <c r="L41" s="16">
        <f t="shared" si="10"/>
        <v>1706.25</v>
      </c>
      <c r="M41" s="17">
        <v>0.25</v>
      </c>
      <c r="O41" s="3"/>
    </row>
    <row r="42" spans="2:15" x14ac:dyDescent="0.25">
      <c r="B42" s="12" t="s">
        <v>10</v>
      </c>
      <c r="C42" s="12">
        <v>1185732</v>
      </c>
      <c r="D42" s="13">
        <v>44387</v>
      </c>
      <c r="E42" s="12" t="s">
        <v>129</v>
      </c>
      <c r="F42" s="12" t="s">
        <v>11</v>
      </c>
      <c r="G42" s="12" t="s">
        <v>11</v>
      </c>
      <c r="H42" s="12" t="s">
        <v>12</v>
      </c>
      <c r="I42" s="14">
        <v>0.6</v>
      </c>
      <c r="J42" s="15">
        <v>12750</v>
      </c>
      <c r="K42" s="16">
        <f>I42*J42</f>
        <v>7650</v>
      </c>
      <c r="L42" s="16">
        <f>K42*M42</f>
        <v>3825</v>
      </c>
      <c r="M42" s="17">
        <v>0.5</v>
      </c>
      <c r="O42" s="3"/>
    </row>
    <row r="43" spans="2:15" x14ac:dyDescent="0.25">
      <c r="B43" s="12" t="s">
        <v>10</v>
      </c>
      <c r="C43" s="12">
        <v>1185732</v>
      </c>
      <c r="D43" s="13">
        <v>44387</v>
      </c>
      <c r="E43" s="12" t="s">
        <v>129</v>
      </c>
      <c r="F43" s="12" t="s">
        <v>11</v>
      </c>
      <c r="G43" s="12" t="s">
        <v>11</v>
      </c>
      <c r="H43" s="12" t="s">
        <v>15</v>
      </c>
      <c r="I43" s="14">
        <v>0.55000000000000004</v>
      </c>
      <c r="J43" s="15">
        <v>10250</v>
      </c>
      <c r="K43" s="16">
        <f>I43*J43</f>
        <v>5637.5000000000009</v>
      </c>
      <c r="L43" s="16">
        <f>K43*M43</f>
        <v>1691.2500000000002</v>
      </c>
      <c r="M43" s="17">
        <v>0.3</v>
      </c>
      <c r="O43" s="3"/>
    </row>
    <row r="44" spans="2:15" x14ac:dyDescent="0.25">
      <c r="B44" s="12" t="s">
        <v>10</v>
      </c>
      <c r="C44" s="12">
        <v>1185732</v>
      </c>
      <c r="D44" s="13">
        <v>44387</v>
      </c>
      <c r="E44" s="12" t="s">
        <v>129</v>
      </c>
      <c r="F44" s="12" t="s">
        <v>11</v>
      </c>
      <c r="G44" s="12" t="s">
        <v>11</v>
      </c>
      <c r="H44" s="12" t="s">
        <v>13</v>
      </c>
      <c r="I44" s="14">
        <v>0.5</v>
      </c>
      <c r="J44" s="15">
        <v>9500</v>
      </c>
      <c r="K44" s="16">
        <f t="shared" ref="K44:K47" si="11">I44*J44</f>
        <v>4750</v>
      </c>
      <c r="L44" s="16">
        <f t="shared" ref="L44:L47" si="12">K44*M44</f>
        <v>1662.5</v>
      </c>
      <c r="M44" s="17">
        <v>0.35</v>
      </c>
      <c r="O44" s="3"/>
    </row>
    <row r="45" spans="2:15" x14ac:dyDescent="0.25">
      <c r="B45" s="12" t="s">
        <v>10</v>
      </c>
      <c r="C45" s="12">
        <v>1185732</v>
      </c>
      <c r="D45" s="13">
        <v>44387</v>
      </c>
      <c r="E45" s="12" t="s">
        <v>129</v>
      </c>
      <c r="F45" s="12" t="s">
        <v>11</v>
      </c>
      <c r="G45" s="12" t="s">
        <v>11</v>
      </c>
      <c r="H45" s="12" t="s">
        <v>14</v>
      </c>
      <c r="I45" s="14">
        <v>0.5</v>
      </c>
      <c r="J45" s="15">
        <v>9000</v>
      </c>
      <c r="K45" s="16">
        <f t="shared" si="11"/>
        <v>4500</v>
      </c>
      <c r="L45" s="16">
        <f t="shared" si="12"/>
        <v>1575</v>
      </c>
      <c r="M45" s="17">
        <v>0.35</v>
      </c>
      <c r="O45" s="3"/>
    </row>
    <row r="46" spans="2:15" x14ac:dyDescent="0.25">
      <c r="B46" s="12" t="s">
        <v>10</v>
      </c>
      <c r="C46" s="12">
        <v>1185732</v>
      </c>
      <c r="D46" s="13">
        <v>44387</v>
      </c>
      <c r="E46" s="12" t="s">
        <v>129</v>
      </c>
      <c r="F46" s="12" t="s">
        <v>11</v>
      </c>
      <c r="G46" s="12" t="s">
        <v>11</v>
      </c>
      <c r="H46" s="12" t="s">
        <v>16</v>
      </c>
      <c r="I46" s="14">
        <v>0.6</v>
      </c>
      <c r="J46" s="15">
        <v>9250</v>
      </c>
      <c r="K46" s="16">
        <f t="shared" si="11"/>
        <v>5550</v>
      </c>
      <c r="L46" s="16">
        <f t="shared" si="12"/>
        <v>1665</v>
      </c>
      <c r="M46" s="17">
        <v>0.3</v>
      </c>
      <c r="O46" s="3"/>
    </row>
    <row r="47" spans="2:15" x14ac:dyDescent="0.25">
      <c r="B47" s="12" t="s">
        <v>10</v>
      </c>
      <c r="C47" s="12">
        <v>1185732</v>
      </c>
      <c r="D47" s="13">
        <v>44387</v>
      </c>
      <c r="E47" s="12" t="s">
        <v>129</v>
      </c>
      <c r="F47" s="12" t="s">
        <v>11</v>
      </c>
      <c r="G47" s="12" t="s">
        <v>11</v>
      </c>
      <c r="H47" s="12" t="s">
        <v>17</v>
      </c>
      <c r="I47" s="14">
        <v>0.65</v>
      </c>
      <c r="J47" s="15">
        <v>11000</v>
      </c>
      <c r="K47" s="16">
        <f t="shared" si="11"/>
        <v>7150</v>
      </c>
      <c r="L47" s="16">
        <f t="shared" si="12"/>
        <v>1787.5</v>
      </c>
      <c r="M47" s="17">
        <v>0.25</v>
      </c>
      <c r="O47" s="3"/>
    </row>
    <row r="48" spans="2:15" x14ac:dyDescent="0.25">
      <c r="B48" s="12" t="s">
        <v>10</v>
      </c>
      <c r="C48" s="12">
        <v>1185732</v>
      </c>
      <c r="D48" s="13">
        <v>44419</v>
      </c>
      <c r="E48" s="12" t="s">
        <v>129</v>
      </c>
      <c r="F48" s="12" t="s">
        <v>11</v>
      </c>
      <c r="G48" s="12" t="s">
        <v>11</v>
      </c>
      <c r="H48" s="12" t="s">
        <v>12</v>
      </c>
      <c r="I48" s="14">
        <v>0.6</v>
      </c>
      <c r="J48" s="15">
        <v>12500</v>
      </c>
      <c r="K48" s="16">
        <f>I48*J48</f>
        <v>7500</v>
      </c>
      <c r="L48" s="16">
        <f>K48*M48</f>
        <v>3750</v>
      </c>
      <c r="M48" s="17">
        <v>0.5</v>
      </c>
      <c r="O48" s="3"/>
    </row>
    <row r="49" spans="2:15" x14ac:dyDescent="0.25">
      <c r="B49" s="12" t="s">
        <v>10</v>
      </c>
      <c r="C49" s="12">
        <v>1185732</v>
      </c>
      <c r="D49" s="13">
        <v>44419</v>
      </c>
      <c r="E49" s="12" t="s">
        <v>129</v>
      </c>
      <c r="F49" s="12" t="s">
        <v>11</v>
      </c>
      <c r="G49" s="12" t="s">
        <v>11</v>
      </c>
      <c r="H49" s="12" t="s">
        <v>15</v>
      </c>
      <c r="I49" s="14">
        <v>0.55000000000000004</v>
      </c>
      <c r="J49" s="15">
        <v>10250</v>
      </c>
      <c r="K49" s="16">
        <f>I49*J49</f>
        <v>5637.5000000000009</v>
      </c>
      <c r="L49" s="16">
        <f>K49*M49</f>
        <v>1691.2500000000002</v>
      </c>
      <c r="M49" s="17">
        <v>0.3</v>
      </c>
      <c r="O49" s="3"/>
    </row>
    <row r="50" spans="2:15" x14ac:dyDescent="0.25">
      <c r="B50" s="12" t="s">
        <v>10</v>
      </c>
      <c r="C50" s="12">
        <v>1185732</v>
      </c>
      <c r="D50" s="13">
        <v>44419</v>
      </c>
      <c r="E50" s="12" t="s">
        <v>129</v>
      </c>
      <c r="F50" s="12" t="s">
        <v>11</v>
      </c>
      <c r="G50" s="12" t="s">
        <v>11</v>
      </c>
      <c r="H50" s="12" t="s">
        <v>13</v>
      </c>
      <c r="I50" s="14">
        <v>0.5</v>
      </c>
      <c r="J50" s="15">
        <v>9500</v>
      </c>
      <c r="K50" s="16">
        <f t="shared" ref="K50:K53" si="13">I50*J50</f>
        <v>4750</v>
      </c>
      <c r="L50" s="16">
        <f t="shared" ref="L50:L53" si="14">K50*M50</f>
        <v>1662.5</v>
      </c>
      <c r="M50" s="17">
        <v>0.35</v>
      </c>
      <c r="O50" s="3"/>
    </row>
    <row r="51" spans="2:15" x14ac:dyDescent="0.25">
      <c r="B51" s="12" t="s">
        <v>10</v>
      </c>
      <c r="C51" s="12">
        <v>1185732</v>
      </c>
      <c r="D51" s="13">
        <v>44419</v>
      </c>
      <c r="E51" s="12" t="s">
        <v>129</v>
      </c>
      <c r="F51" s="12" t="s">
        <v>11</v>
      </c>
      <c r="G51" s="12" t="s">
        <v>11</v>
      </c>
      <c r="H51" s="12" t="s">
        <v>14</v>
      </c>
      <c r="I51" s="14">
        <v>0.5</v>
      </c>
      <c r="J51" s="15">
        <v>9250</v>
      </c>
      <c r="K51" s="16">
        <f t="shared" si="13"/>
        <v>4625</v>
      </c>
      <c r="L51" s="16">
        <f t="shared" si="14"/>
        <v>1618.75</v>
      </c>
      <c r="M51" s="17">
        <v>0.35</v>
      </c>
      <c r="O51" s="3"/>
    </row>
    <row r="52" spans="2:15" x14ac:dyDescent="0.25">
      <c r="B52" s="12" t="s">
        <v>10</v>
      </c>
      <c r="C52" s="12">
        <v>1185732</v>
      </c>
      <c r="D52" s="13">
        <v>44419</v>
      </c>
      <c r="E52" s="12" t="s">
        <v>129</v>
      </c>
      <c r="F52" s="12" t="s">
        <v>11</v>
      </c>
      <c r="G52" s="12" t="s">
        <v>11</v>
      </c>
      <c r="H52" s="12" t="s">
        <v>16</v>
      </c>
      <c r="I52" s="14">
        <v>0.6</v>
      </c>
      <c r="J52" s="15">
        <v>9000</v>
      </c>
      <c r="K52" s="16">
        <f t="shared" si="13"/>
        <v>5400</v>
      </c>
      <c r="L52" s="16">
        <f t="shared" si="14"/>
        <v>1620</v>
      </c>
      <c r="M52" s="17">
        <v>0.3</v>
      </c>
      <c r="O52" s="3"/>
    </row>
    <row r="53" spans="2:15" x14ac:dyDescent="0.25">
      <c r="B53" s="12" t="s">
        <v>10</v>
      </c>
      <c r="C53" s="12">
        <v>1185732</v>
      </c>
      <c r="D53" s="13">
        <v>44419</v>
      </c>
      <c r="E53" s="12" t="s">
        <v>129</v>
      </c>
      <c r="F53" s="12" t="s">
        <v>11</v>
      </c>
      <c r="G53" s="12" t="s">
        <v>11</v>
      </c>
      <c r="H53" s="12" t="s">
        <v>17</v>
      </c>
      <c r="I53" s="14">
        <v>0.65</v>
      </c>
      <c r="J53" s="15">
        <v>10750</v>
      </c>
      <c r="K53" s="16">
        <f t="shared" si="13"/>
        <v>6987.5</v>
      </c>
      <c r="L53" s="16">
        <f t="shared" si="14"/>
        <v>1746.875</v>
      </c>
      <c r="M53" s="17">
        <v>0.25</v>
      </c>
      <c r="O53" s="3"/>
    </row>
    <row r="54" spans="2:15" x14ac:dyDescent="0.25">
      <c r="B54" s="12" t="s">
        <v>10</v>
      </c>
      <c r="C54" s="12">
        <v>1185732</v>
      </c>
      <c r="D54" s="13">
        <v>44449</v>
      </c>
      <c r="E54" s="12" t="s">
        <v>129</v>
      </c>
      <c r="F54" s="12" t="s">
        <v>11</v>
      </c>
      <c r="G54" s="12" t="s">
        <v>11</v>
      </c>
      <c r="H54" s="12" t="s">
        <v>12</v>
      </c>
      <c r="I54" s="14">
        <v>0.6</v>
      </c>
      <c r="J54" s="15">
        <v>12000</v>
      </c>
      <c r="K54" s="16">
        <f>I54*J54</f>
        <v>7200</v>
      </c>
      <c r="L54" s="16">
        <f>K54*M54</f>
        <v>3600</v>
      </c>
      <c r="M54" s="17">
        <v>0.5</v>
      </c>
      <c r="O54" s="3"/>
    </row>
    <row r="55" spans="2:15" x14ac:dyDescent="0.25">
      <c r="B55" s="12" t="s">
        <v>10</v>
      </c>
      <c r="C55" s="12">
        <v>1185732</v>
      </c>
      <c r="D55" s="13">
        <v>44449</v>
      </c>
      <c r="E55" s="12" t="s">
        <v>129</v>
      </c>
      <c r="F55" s="12" t="s">
        <v>11</v>
      </c>
      <c r="G55" s="12" t="s">
        <v>11</v>
      </c>
      <c r="H55" s="12" t="s">
        <v>15</v>
      </c>
      <c r="I55" s="14">
        <v>0.55000000000000004</v>
      </c>
      <c r="J55" s="15">
        <v>10000</v>
      </c>
      <c r="K55" s="16">
        <f>I55*J55</f>
        <v>5500</v>
      </c>
      <c r="L55" s="16">
        <f>K55*M55</f>
        <v>1650</v>
      </c>
      <c r="M55" s="17">
        <v>0.3</v>
      </c>
      <c r="O55" s="3"/>
    </row>
    <row r="56" spans="2:15" x14ac:dyDescent="0.25">
      <c r="B56" s="12" t="s">
        <v>10</v>
      </c>
      <c r="C56" s="12">
        <v>1185732</v>
      </c>
      <c r="D56" s="13">
        <v>44449</v>
      </c>
      <c r="E56" s="12" t="s">
        <v>129</v>
      </c>
      <c r="F56" s="12" t="s">
        <v>11</v>
      </c>
      <c r="G56" s="12" t="s">
        <v>11</v>
      </c>
      <c r="H56" s="12" t="s">
        <v>13</v>
      </c>
      <c r="I56" s="14">
        <v>0.5</v>
      </c>
      <c r="J56" s="15">
        <v>9250</v>
      </c>
      <c r="K56" s="16">
        <f t="shared" ref="K56:K59" si="15">I56*J56</f>
        <v>4625</v>
      </c>
      <c r="L56" s="16">
        <f t="shared" ref="L56:L59" si="16">K56*M56</f>
        <v>1618.75</v>
      </c>
      <c r="M56" s="17">
        <v>0.35</v>
      </c>
      <c r="O56" s="3"/>
    </row>
    <row r="57" spans="2:15" x14ac:dyDescent="0.25">
      <c r="B57" s="12" t="s">
        <v>10</v>
      </c>
      <c r="C57" s="12">
        <v>1185732</v>
      </c>
      <c r="D57" s="13">
        <v>44449</v>
      </c>
      <c r="E57" s="12" t="s">
        <v>129</v>
      </c>
      <c r="F57" s="12" t="s">
        <v>11</v>
      </c>
      <c r="G57" s="12" t="s">
        <v>11</v>
      </c>
      <c r="H57" s="12" t="s">
        <v>14</v>
      </c>
      <c r="I57" s="14">
        <v>0.5</v>
      </c>
      <c r="J57" s="15">
        <v>9000</v>
      </c>
      <c r="K57" s="16">
        <f t="shared" si="15"/>
        <v>4500</v>
      </c>
      <c r="L57" s="16">
        <f t="shared" si="16"/>
        <v>1575</v>
      </c>
      <c r="M57" s="17">
        <v>0.35</v>
      </c>
      <c r="O57" s="3"/>
    </row>
    <row r="58" spans="2:15" x14ac:dyDescent="0.25">
      <c r="B58" s="12" t="s">
        <v>10</v>
      </c>
      <c r="C58" s="12">
        <v>1185732</v>
      </c>
      <c r="D58" s="13">
        <v>44449</v>
      </c>
      <c r="E58" s="12" t="s">
        <v>129</v>
      </c>
      <c r="F58" s="12" t="s">
        <v>11</v>
      </c>
      <c r="G58" s="12" t="s">
        <v>11</v>
      </c>
      <c r="H58" s="12" t="s">
        <v>16</v>
      </c>
      <c r="I58" s="14">
        <v>0.6</v>
      </c>
      <c r="J58" s="15">
        <v>9000</v>
      </c>
      <c r="K58" s="16">
        <f t="shared" si="15"/>
        <v>5400</v>
      </c>
      <c r="L58" s="16">
        <f t="shared" si="16"/>
        <v>1620</v>
      </c>
      <c r="M58" s="17">
        <v>0.3</v>
      </c>
      <c r="O58" s="3"/>
    </row>
    <row r="59" spans="2:15" x14ac:dyDescent="0.25">
      <c r="B59" s="12" t="s">
        <v>10</v>
      </c>
      <c r="C59" s="12">
        <v>1185732</v>
      </c>
      <c r="D59" s="13">
        <v>44449</v>
      </c>
      <c r="E59" s="12" t="s">
        <v>129</v>
      </c>
      <c r="F59" s="12" t="s">
        <v>11</v>
      </c>
      <c r="G59" s="12" t="s">
        <v>11</v>
      </c>
      <c r="H59" s="12" t="s">
        <v>17</v>
      </c>
      <c r="I59" s="14">
        <v>0.65</v>
      </c>
      <c r="J59" s="15">
        <v>10000</v>
      </c>
      <c r="K59" s="16">
        <f t="shared" si="15"/>
        <v>6500</v>
      </c>
      <c r="L59" s="16">
        <f t="shared" si="16"/>
        <v>1625</v>
      </c>
      <c r="M59" s="17">
        <v>0.25</v>
      </c>
      <c r="O59" s="3"/>
    </row>
    <row r="60" spans="2:15" x14ac:dyDescent="0.25">
      <c r="B60" s="12" t="s">
        <v>10</v>
      </c>
      <c r="C60" s="12">
        <v>1185732</v>
      </c>
      <c r="D60" s="13">
        <v>44481</v>
      </c>
      <c r="E60" s="12" t="s">
        <v>129</v>
      </c>
      <c r="F60" s="12" t="s">
        <v>11</v>
      </c>
      <c r="G60" s="12" t="s">
        <v>11</v>
      </c>
      <c r="H60" s="12" t="s">
        <v>12</v>
      </c>
      <c r="I60" s="14">
        <v>0.65</v>
      </c>
      <c r="J60" s="15">
        <v>11750</v>
      </c>
      <c r="K60" s="16">
        <f>I60*J60</f>
        <v>7637.5</v>
      </c>
      <c r="L60" s="16">
        <f>K60*M60</f>
        <v>3818.75</v>
      </c>
      <c r="M60" s="17">
        <v>0.5</v>
      </c>
      <c r="O60" s="3"/>
    </row>
    <row r="61" spans="2:15" x14ac:dyDescent="0.25">
      <c r="B61" s="12" t="s">
        <v>10</v>
      </c>
      <c r="C61" s="12">
        <v>1185732</v>
      </c>
      <c r="D61" s="13">
        <v>44481</v>
      </c>
      <c r="E61" s="12" t="s">
        <v>129</v>
      </c>
      <c r="F61" s="12" t="s">
        <v>11</v>
      </c>
      <c r="G61" s="12" t="s">
        <v>11</v>
      </c>
      <c r="H61" s="12" t="s">
        <v>15</v>
      </c>
      <c r="I61" s="14">
        <v>0.55000000000000004</v>
      </c>
      <c r="J61" s="15">
        <v>10000</v>
      </c>
      <c r="K61" s="16">
        <f>I61*J61</f>
        <v>5500</v>
      </c>
      <c r="L61" s="16">
        <f>K61*M61</f>
        <v>1650</v>
      </c>
      <c r="M61" s="17">
        <v>0.3</v>
      </c>
      <c r="O61" s="3"/>
    </row>
    <row r="62" spans="2:15" x14ac:dyDescent="0.25">
      <c r="B62" s="12" t="s">
        <v>10</v>
      </c>
      <c r="C62" s="12">
        <v>1185732</v>
      </c>
      <c r="D62" s="13">
        <v>44481</v>
      </c>
      <c r="E62" s="12" t="s">
        <v>129</v>
      </c>
      <c r="F62" s="12" t="s">
        <v>11</v>
      </c>
      <c r="G62" s="12" t="s">
        <v>11</v>
      </c>
      <c r="H62" s="12" t="s">
        <v>13</v>
      </c>
      <c r="I62" s="14">
        <v>0.55000000000000004</v>
      </c>
      <c r="J62" s="15">
        <v>9000</v>
      </c>
      <c r="K62" s="16">
        <f t="shared" ref="K62:K65" si="17">I62*J62</f>
        <v>4950</v>
      </c>
      <c r="L62" s="16">
        <f t="shared" ref="L62:L65" si="18">K62*M62</f>
        <v>1732.5</v>
      </c>
      <c r="M62" s="17">
        <v>0.35</v>
      </c>
      <c r="O62" s="3"/>
    </row>
    <row r="63" spans="2:15" x14ac:dyDescent="0.25">
      <c r="B63" s="12" t="s">
        <v>10</v>
      </c>
      <c r="C63" s="12">
        <v>1185732</v>
      </c>
      <c r="D63" s="13">
        <v>44481</v>
      </c>
      <c r="E63" s="12" t="s">
        <v>129</v>
      </c>
      <c r="F63" s="12" t="s">
        <v>11</v>
      </c>
      <c r="G63" s="12" t="s">
        <v>11</v>
      </c>
      <c r="H63" s="12" t="s">
        <v>14</v>
      </c>
      <c r="I63" s="14">
        <v>0.55000000000000004</v>
      </c>
      <c r="J63" s="15">
        <v>8750</v>
      </c>
      <c r="K63" s="16">
        <f t="shared" si="17"/>
        <v>4812.5</v>
      </c>
      <c r="L63" s="16">
        <f t="shared" si="18"/>
        <v>1684.375</v>
      </c>
      <c r="M63" s="17">
        <v>0.35</v>
      </c>
      <c r="O63" s="3"/>
    </row>
    <row r="64" spans="2:15" x14ac:dyDescent="0.25">
      <c r="B64" s="12" t="s">
        <v>10</v>
      </c>
      <c r="C64" s="12">
        <v>1185732</v>
      </c>
      <c r="D64" s="13">
        <v>44481</v>
      </c>
      <c r="E64" s="12" t="s">
        <v>129</v>
      </c>
      <c r="F64" s="12" t="s">
        <v>11</v>
      </c>
      <c r="G64" s="12" t="s">
        <v>11</v>
      </c>
      <c r="H64" s="12" t="s">
        <v>16</v>
      </c>
      <c r="I64" s="14">
        <v>0.65</v>
      </c>
      <c r="J64" s="15">
        <v>8750</v>
      </c>
      <c r="K64" s="16">
        <f t="shared" si="17"/>
        <v>5687.5</v>
      </c>
      <c r="L64" s="16">
        <f t="shared" si="18"/>
        <v>1706.25</v>
      </c>
      <c r="M64" s="17">
        <v>0.3</v>
      </c>
      <c r="O64" s="3"/>
    </row>
    <row r="65" spans="2:15" x14ac:dyDescent="0.25">
      <c r="B65" s="12" t="s">
        <v>10</v>
      </c>
      <c r="C65" s="12">
        <v>1185732</v>
      </c>
      <c r="D65" s="13">
        <v>44481</v>
      </c>
      <c r="E65" s="12" t="s">
        <v>129</v>
      </c>
      <c r="F65" s="12" t="s">
        <v>11</v>
      </c>
      <c r="G65" s="12" t="s">
        <v>11</v>
      </c>
      <c r="H65" s="12" t="s">
        <v>17</v>
      </c>
      <c r="I65" s="14">
        <v>0.7</v>
      </c>
      <c r="J65" s="15">
        <v>10000</v>
      </c>
      <c r="K65" s="16">
        <f t="shared" si="17"/>
        <v>7000</v>
      </c>
      <c r="L65" s="16">
        <f t="shared" si="18"/>
        <v>1750</v>
      </c>
      <c r="M65" s="17">
        <v>0.25</v>
      </c>
      <c r="O65" s="3"/>
    </row>
    <row r="66" spans="2:15" x14ac:dyDescent="0.25">
      <c r="B66" s="12" t="s">
        <v>10</v>
      </c>
      <c r="C66" s="12">
        <v>1185732</v>
      </c>
      <c r="D66" s="13">
        <v>44511</v>
      </c>
      <c r="E66" s="12" t="s">
        <v>129</v>
      </c>
      <c r="F66" s="12" t="s">
        <v>11</v>
      </c>
      <c r="G66" s="12" t="s">
        <v>11</v>
      </c>
      <c r="H66" s="12" t="s">
        <v>12</v>
      </c>
      <c r="I66" s="14">
        <v>0.65</v>
      </c>
      <c r="J66" s="15">
        <v>11500</v>
      </c>
      <c r="K66" s="16">
        <f>I66*J66</f>
        <v>7475</v>
      </c>
      <c r="L66" s="16">
        <f>K66*M66</f>
        <v>3737.5</v>
      </c>
      <c r="M66" s="17">
        <v>0.5</v>
      </c>
      <c r="O66" s="3"/>
    </row>
    <row r="67" spans="2:15" x14ac:dyDescent="0.25">
      <c r="B67" s="12" t="s">
        <v>10</v>
      </c>
      <c r="C67" s="12">
        <v>1185732</v>
      </c>
      <c r="D67" s="13">
        <v>44511</v>
      </c>
      <c r="E67" s="12" t="s">
        <v>129</v>
      </c>
      <c r="F67" s="12" t="s">
        <v>11</v>
      </c>
      <c r="G67" s="12" t="s">
        <v>11</v>
      </c>
      <c r="H67" s="12" t="s">
        <v>15</v>
      </c>
      <c r="I67" s="14">
        <v>0.55000000000000004</v>
      </c>
      <c r="J67" s="15">
        <v>9750</v>
      </c>
      <c r="K67" s="16">
        <f>I67*J67</f>
        <v>5362.5</v>
      </c>
      <c r="L67" s="16">
        <f>K67*M67</f>
        <v>1608.75</v>
      </c>
      <c r="M67" s="17">
        <v>0.3</v>
      </c>
      <c r="O67" s="3"/>
    </row>
    <row r="68" spans="2:15" x14ac:dyDescent="0.25">
      <c r="B68" s="12" t="s">
        <v>10</v>
      </c>
      <c r="C68" s="12">
        <v>1185732</v>
      </c>
      <c r="D68" s="13">
        <v>44511</v>
      </c>
      <c r="E68" s="12" t="s">
        <v>129</v>
      </c>
      <c r="F68" s="12" t="s">
        <v>11</v>
      </c>
      <c r="G68" s="12" t="s">
        <v>11</v>
      </c>
      <c r="H68" s="12" t="s">
        <v>13</v>
      </c>
      <c r="I68" s="14">
        <v>0.55000000000000004</v>
      </c>
      <c r="J68" s="15">
        <v>9200</v>
      </c>
      <c r="K68" s="16">
        <f t="shared" ref="K68:K71" si="19">I68*J68</f>
        <v>5060</v>
      </c>
      <c r="L68" s="16">
        <f t="shared" ref="L68:L71" si="20">K68*M68</f>
        <v>1771</v>
      </c>
      <c r="M68" s="17">
        <v>0.35</v>
      </c>
      <c r="O68" s="3"/>
    </row>
    <row r="69" spans="2:15" x14ac:dyDescent="0.25">
      <c r="B69" s="12" t="s">
        <v>10</v>
      </c>
      <c r="C69" s="12">
        <v>1185732</v>
      </c>
      <c r="D69" s="13">
        <v>44511</v>
      </c>
      <c r="E69" s="12" t="s">
        <v>129</v>
      </c>
      <c r="F69" s="12" t="s">
        <v>11</v>
      </c>
      <c r="G69" s="12" t="s">
        <v>11</v>
      </c>
      <c r="H69" s="12" t="s">
        <v>14</v>
      </c>
      <c r="I69" s="14">
        <v>0.55000000000000004</v>
      </c>
      <c r="J69" s="15">
        <v>9000</v>
      </c>
      <c r="K69" s="16">
        <f t="shared" si="19"/>
        <v>4950</v>
      </c>
      <c r="L69" s="16">
        <f t="shared" si="20"/>
        <v>1732.5</v>
      </c>
      <c r="M69" s="17">
        <v>0.35</v>
      </c>
      <c r="O69" s="3"/>
    </row>
    <row r="70" spans="2:15" x14ac:dyDescent="0.25">
      <c r="B70" s="12" t="s">
        <v>10</v>
      </c>
      <c r="C70" s="12">
        <v>1185732</v>
      </c>
      <c r="D70" s="13">
        <v>44511</v>
      </c>
      <c r="E70" s="12" t="s">
        <v>129</v>
      </c>
      <c r="F70" s="12" t="s">
        <v>11</v>
      </c>
      <c r="G70" s="12" t="s">
        <v>11</v>
      </c>
      <c r="H70" s="12" t="s">
        <v>16</v>
      </c>
      <c r="I70" s="14">
        <v>0.65</v>
      </c>
      <c r="J70" s="15">
        <v>8750</v>
      </c>
      <c r="K70" s="16">
        <f t="shared" si="19"/>
        <v>5687.5</v>
      </c>
      <c r="L70" s="16">
        <f t="shared" si="20"/>
        <v>1706.25</v>
      </c>
      <c r="M70" s="17">
        <v>0.3</v>
      </c>
      <c r="O70" s="3"/>
    </row>
    <row r="71" spans="2:15" x14ac:dyDescent="0.25">
      <c r="B71" s="12" t="s">
        <v>10</v>
      </c>
      <c r="C71" s="12">
        <v>1185732</v>
      </c>
      <c r="D71" s="13">
        <v>44511</v>
      </c>
      <c r="E71" s="12" t="s">
        <v>129</v>
      </c>
      <c r="F71" s="12" t="s">
        <v>11</v>
      </c>
      <c r="G71" s="12" t="s">
        <v>11</v>
      </c>
      <c r="H71" s="12" t="s">
        <v>17</v>
      </c>
      <c r="I71" s="14">
        <v>0.7</v>
      </c>
      <c r="J71" s="15">
        <v>9750</v>
      </c>
      <c r="K71" s="16">
        <f t="shared" si="19"/>
        <v>6825</v>
      </c>
      <c r="L71" s="16">
        <f t="shared" si="20"/>
        <v>1706.25</v>
      </c>
      <c r="M71" s="17">
        <v>0.25</v>
      </c>
      <c r="O71" s="3"/>
    </row>
    <row r="72" spans="2:15" x14ac:dyDescent="0.25">
      <c r="B72" s="12" t="s">
        <v>10</v>
      </c>
      <c r="C72" s="12">
        <v>1185732</v>
      </c>
      <c r="D72" s="13">
        <v>44540</v>
      </c>
      <c r="E72" s="12" t="s">
        <v>129</v>
      </c>
      <c r="F72" s="12" t="s">
        <v>11</v>
      </c>
      <c r="G72" s="12" t="s">
        <v>11</v>
      </c>
      <c r="H72" s="12" t="s">
        <v>12</v>
      </c>
      <c r="I72" s="14">
        <v>0.65</v>
      </c>
      <c r="J72" s="15">
        <v>12000</v>
      </c>
      <c r="K72" s="16">
        <f>I72*J72</f>
        <v>7800</v>
      </c>
      <c r="L72" s="16">
        <f>K72*M72</f>
        <v>3900</v>
      </c>
      <c r="M72" s="17">
        <v>0.5</v>
      </c>
      <c r="O72" s="3"/>
    </row>
    <row r="73" spans="2:15" x14ac:dyDescent="0.25">
      <c r="B73" s="12" t="s">
        <v>10</v>
      </c>
      <c r="C73" s="12">
        <v>1185732</v>
      </c>
      <c r="D73" s="13">
        <v>44540</v>
      </c>
      <c r="E73" s="12" t="s">
        <v>129</v>
      </c>
      <c r="F73" s="12" t="s">
        <v>11</v>
      </c>
      <c r="G73" s="12" t="s">
        <v>11</v>
      </c>
      <c r="H73" s="12" t="s">
        <v>15</v>
      </c>
      <c r="I73" s="14">
        <v>0.55000000000000004</v>
      </c>
      <c r="J73" s="15">
        <v>10000</v>
      </c>
      <c r="K73" s="16">
        <f>I73*J73</f>
        <v>5500</v>
      </c>
      <c r="L73" s="16">
        <f>K73*M73</f>
        <v>1650</v>
      </c>
      <c r="M73" s="17">
        <v>0.3</v>
      </c>
      <c r="O73" s="3"/>
    </row>
    <row r="74" spans="2:15" x14ac:dyDescent="0.25">
      <c r="B74" s="12" t="s">
        <v>10</v>
      </c>
      <c r="C74" s="12">
        <v>1185732</v>
      </c>
      <c r="D74" s="13">
        <v>44540</v>
      </c>
      <c r="E74" s="12" t="s">
        <v>129</v>
      </c>
      <c r="F74" s="12" t="s">
        <v>11</v>
      </c>
      <c r="G74" s="12" t="s">
        <v>11</v>
      </c>
      <c r="H74" s="12" t="s">
        <v>13</v>
      </c>
      <c r="I74" s="14">
        <v>0.55000000000000004</v>
      </c>
      <c r="J74" s="15">
        <v>9500</v>
      </c>
      <c r="K74" s="16">
        <f t="shared" ref="K74:K77" si="21">I74*J74</f>
        <v>5225</v>
      </c>
      <c r="L74" s="16">
        <f t="shared" ref="L74:L77" si="22">K74*M74</f>
        <v>1828.7499999999998</v>
      </c>
      <c r="M74" s="17">
        <v>0.35</v>
      </c>
      <c r="O74" s="3"/>
    </row>
    <row r="75" spans="2:15" x14ac:dyDescent="0.25">
      <c r="B75" s="12" t="s">
        <v>10</v>
      </c>
      <c r="C75" s="12">
        <v>1185732</v>
      </c>
      <c r="D75" s="13">
        <v>44540</v>
      </c>
      <c r="E75" s="12" t="s">
        <v>129</v>
      </c>
      <c r="F75" s="12" t="s">
        <v>11</v>
      </c>
      <c r="G75" s="12" t="s">
        <v>11</v>
      </c>
      <c r="H75" s="12" t="s">
        <v>14</v>
      </c>
      <c r="I75" s="14">
        <v>0.55000000000000004</v>
      </c>
      <c r="J75" s="15">
        <v>9000</v>
      </c>
      <c r="K75" s="16">
        <f t="shared" si="21"/>
        <v>4950</v>
      </c>
      <c r="L75" s="16">
        <f t="shared" si="22"/>
        <v>1732.5</v>
      </c>
      <c r="M75" s="17">
        <v>0.35</v>
      </c>
      <c r="O75" s="3"/>
    </row>
    <row r="76" spans="2:15" x14ac:dyDescent="0.25">
      <c r="B76" s="12" t="s">
        <v>10</v>
      </c>
      <c r="C76" s="12">
        <v>1185732</v>
      </c>
      <c r="D76" s="13">
        <v>44540</v>
      </c>
      <c r="E76" s="12" t="s">
        <v>129</v>
      </c>
      <c r="F76" s="12" t="s">
        <v>11</v>
      </c>
      <c r="G76" s="12" t="s">
        <v>11</v>
      </c>
      <c r="H76" s="12" t="s">
        <v>16</v>
      </c>
      <c r="I76" s="14">
        <v>0.65</v>
      </c>
      <c r="J76" s="15">
        <v>9000</v>
      </c>
      <c r="K76" s="16">
        <f t="shared" si="21"/>
        <v>5850</v>
      </c>
      <c r="L76" s="16">
        <f t="shared" si="22"/>
        <v>1755</v>
      </c>
      <c r="M76" s="17">
        <v>0.3</v>
      </c>
      <c r="O76" s="3"/>
    </row>
    <row r="77" spans="2:15" x14ac:dyDescent="0.25">
      <c r="B77" s="12" t="s">
        <v>10</v>
      </c>
      <c r="C77" s="12">
        <v>1185732</v>
      </c>
      <c r="D77" s="13">
        <v>44540</v>
      </c>
      <c r="E77" s="12" t="s">
        <v>129</v>
      </c>
      <c r="F77" s="12" t="s">
        <v>11</v>
      </c>
      <c r="G77" s="12" t="s">
        <v>11</v>
      </c>
      <c r="H77" s="12" t="s">
        <v>17</v>
      </c>
      <c r="I77" s="14">
        <v>0.7</v>
      </c>
      <c r="J77" s="15">
        <v>10000</v>
      </c>
      <c r="K77" s="16">
        <f t="shared" si="21"/>
        <v>7000</v>
      </c>
      <c r="L77" s="16">
        <f t="shared" si="22"/>
        <v>1750</v>
      </c>
      <c r="M77" s="17">
        <v>0.25</v>
      </c>
      <c r="O77" s="3"/>
    </row>
    <row r="78" spans="2:15" x14ac:dyDescent="0.25">
      <c r="B78" s="12" t="s">
        <v>20</v>
      </c>
      <c r="C78" s="12">
        <v>1197831</v>
      </c>
      <c r="D78" s="13">
        <v>44198</v>
      </c>
      <c r="E78" s="12" t="s">
        <v>49</v>
      </c>
      <c r="F78" s="12" t="s">
        <v>21</v>
      </c>
      <c r="G78" s="12" t="s">
        <v>22</v>
      </c>
      <c r="H78" s="12" t="s">
        <v>12</v>
      </c>
      <c r="I78" s="14">
        <v>0.25</v>
      </c>
      <c r="J78" s="15">
        <v>9000</v>
      </c>
      <c r="K78" s="16">
        <f>I78*J78</f>
        <v>2250</v>
      </c>
      <c r="L78" s="16">
        <f>K78*M78</f>
        <v>787.5</v>
      </c>
      <c r="M78" s="17">
        <v>0.35</v>
      </c>
      <c r="O78" s="3"/>
    </row>
    <row r="79" spans="2:15" x14ac:dyDescent="0.25">
      <c r="B79" s="12" t="s">
        <v>20</v>
      </c>
      <c r="C79" s="12">
        <v>1197831</v>
      </c>
      <c r="D79" s="13">
        <v>44198</v>
      </c>
      <c r="E79" s="12" t="s">
        <v>49</v>
      </c>
      <c r="F79" s="12" t="s">
        <v>21</v>
      </c>
      <c r="G79" s="12" t="s">
        <v>22</v>
      </c>
      <c r="H79" s="12" t="s">
        <v>15</v>
      </c>
      <c r="I79" s="14">
        <v>0.35</v>
      </c>
      <c r="J79" s="15">
        <v>9000</v>
      </c>
      <c r="K79" s="16">
        <f>I79*J79</f>
        <v>3150</v>
      </c>
      <c r="L79" s="16">
        <f>K79*M79</f>
        <v>1102.5</v>
      </c>
      <c r="M79" s="17">
        <v>0.35</v>
      </c>
      <c r="O79" s="3"/>
    </row>
    <row r="80" spans="2:15" x14ac:dyDescent="0.25">
      <c r="B80" s="12" t="s">
        <v>20</v>
      </c>
      <c r="C80" s="12">
        <v>1197831</v>
      </c>
      <c r="D80" s="13">
        <v>44198</v>
      </c>
      <c r="E80" s="12" t="s">
        <v>49</v>
      </c>
      <c r="F80" s="12" t="s">
        <v>21</v>
      </c>
      <c r="G80" s="12" t="s">
        <v>22</v>
      </c>
      <c r="H80" s="12" t="s">
        <v>13</v>
      </c>
      <c r="I80" s="14">
        <v>0.35</v>
      </c>
      <c r="J80" s="15">
        <v>7000</v>
      </c>
      <c r="K80" s="16">
        <f t="shared" ref="K80:K83" si="23">I80*J80</f>
        <v>2450</v>
      </c>
      <c r="L80" s="16">
        <f t="shared" ref="L80:L83" si="24">K80*M80</f>
        <v>857.5</v>
      </c>
      <c r="M80" s="17">
        <v>0.35</v>
      </c>
      <c r="O80" s="3"/>
    </row>
    <row r="81" spans="2:15" x14ac:dyDescent="0.25">
      <c r="B81" s="12" t="s">
        <v>20</v>
      </c>
      <c r="C81" s="12">
        <v>1197831</v>
      </c>
      <c r="D81" s="13">
        <v>44198</v>
      </c>
      <c r="E81" s="12" t="s">
        <v>49</v>
      </c>
      <c r="F81" s="12" t="s">
        <v>21</v>
      </c>
      <c r="G81" s="12" t="s">
        <v>22</v>
      </c>
      <c r="H81" s="12" t="s">
        <v>14</v>
      </c>
      <c r="I81" s="14">
        <v>0.35</v>
      </c>
      <c r="J81" s="15">
        <v>7000</v>
      </c>
      <c r="K81" s="16">
        <f t="shared" si="23"/>
        <v>2450</v>
      </c>
      <c r="L81" s="16">
        <f t="shared" si="24"/>
        <v>1102.5</v>
      </c>
      <c r="M81" s="17">
        <v>0.45</v>
      </c>
      <c r="O81" s="3"/>
    </row>
    <row r="82" spans="2:15" x14ac:dyDescent="0.25">
      <c r="B82" s="12" t="s">
        <v>20</v>
      </c>
      <c r="C82" s="12">
        <v>1197831</v>
      </c>
      <c r="D82" s="13">
        <v>44198</v>
      </c>
      <c r="E82" s="12" t="s">
        <v>49</v>
      </c>
      <c r="F82" s="12" t="s">
        <v>21</v>
      </c>
      <c r="G82" s="12" t="s">
        <v>22</v>
      </c>
      <c r="H82" s="12" t="s">
        <v>16</v>
      </c>
      <c r="I82" s="14">
        <v>0.4</v>
      </c>
      <c r="J82" s="15">
        <v>5500</v>
      </c>
      <c r="K82" s="16">
        <f t="shared" si="23"/>
        <v>2200</v>
      </c>
      <c r="L82" s="16">
        <f t="shared" si="24"/>
        <v>660</v>
      </c>
      <c r="M82" s="17">
        <v>0.3</v>
      </c>
      <c r="O82" s="3"/>
    </row>
    <row r="83" spans="2:15" x14ac:dyDescent="0.25">
      <c r="B83" s="12" t="s">
        <v>20</v>
      </c>
      <c r="C83" s="12">
        <v>1197831</v>
      </c>
      <c r="D83" s="13">
        <v>44198</v>
      </c>
      <c r="E83" s="12" t="s">
        <v>49</v>
      </c>
      <c r="F83" s="12" t="s">
        <v>21</v>
      </c>
      <c r="G83" s="12" t="s">
        <v>22</v>
      </c>
      <c r="H83" s="12" t="s">
        <v>17</v>
      </c>
      <c r="I83" s="14">
        <v>0.35</v>
      </c>
      <c r="J83" s="15">
        <v>7000</v>
      </c>
      <c r="K83" s="16">
        <f t="shared" si="23"/>
        <v>2450</v>
      </c>
      <c r="L83" s="16">
        <f t="shared" si="24"/>
        <v>1225</v>
      </c>
      <c r="M83" s="17">
        <v>0.5</v>
      </c>
      <c r="O83" s="3"/>
    </row>
    <row r="84" spans="2:15" x14ac:dyDescent="0.25">
      <c r="B84" s="12" t="s">
        <v>20</v>
      </c>
      <c r="C84" s="12">
        <v>1197831</v>
      </c>
      <c r="D84" s="13">
        <v>44228</v>
      </c>
      <c r="E84" s="12" t="s">
        <v>49</v>
      </c>
      <c r="F84" s="12" t="s">
        <v>21</v>
      </c>
      <c r="G84" s="12" t="s">
        <v>22</v>
      </c>
      <c r="H84" s="12" t="s">
        <v>12</v>
      </c>
      <c r="I84" s="14">
        <v>0.25</v>
      </c>
      <c r="J84" s="15">
        <v>8500</v>
      </c>
      <c r="K84" s="16">
        <f>I84*J84</f>
        <v>2125</v>
      </c>
      <c r="L84" s="16">
        <f>K84*M84</f>
        <v>743.75</v>
      </c>
      <c r="M84" s="17">
        <v>0.35</v>
      </c>
      <c r="O84" s="3"/>
    </row>
    <row r="85" spans="2:15" x14ac:dyDescent="0.25">
      <c r="B85" s="12" t="s">
        <v>20</v>
      </c>
      <c r="C85" s="12">
        <v>1197831</v>
      </c>
      <c r="D85" s="13">
        <v>44228</v>
      </c>
      <c r="E85" s="12" t="s">
        <v>49</v>
      </c>
      <c r="F85" s="12" t="s">
        <v>21</v>
      </c>
      <c r="G85" s="12" t="s">
        <v>22</v>
      </c>
      <c r="H85" s="12" t="s">
        <v>15</v>
      </c>
      <c r="I85" s="14">
        <v>0.35</v>
      </c>
      <c r="J85" s="15">
        <v>8500</v>
      </c>
      <c r="K85" s="16">
        <f>I85*J85</f>
        <v>2975</v>
      </c>
      <c r="L85" s="16">
        <f>K85*M85</f>
        <v>1041.25</v>
      </c>
      <c r="M85" s="17">
        <v>0.35</v>
      </c>
      <c r="O85" s="3"/>
    </row>
    <row r="86" spans="2:15" x14ac:dyDescent="0.25">
      <c r="B86" s="12" t="s">
        <v>20</v>
      </c>
      <c r="C86" s="12">
        <v>1197831</v>
      </c>
      <c r="D86" s="13">
        <v>44228</v>
      </c>
      <c r="E86" s="12" t="s">
        <v>49</v>
      </c>
      <c r="F86" s="12" t="s">
        <v>21</v>
      </c>
      <c r="G86" s="12" t="s">
        <v>22</v>
      </c>
      <c r="H86" s="12" t="s">
        <v>13</v>
      </c>
      <c r="I86" s="14">
        <v>0.35</v>
      </c>
      <c r="J86" s="15">
        <v>6750</v>
      </c>
      <c r="K86" s="16">
        <f t="shared" ref="K86:K89" si="25">I86*J86</f>
        <v>2362.5</v>
      </c>
      <c r="L86" s="16">
        <f t="shared" ref="L86:L89" si="26">K86*M86</f>
        <v>826.875</v>
      </c>
      <c r="M86" s="17">
        <v>0.35</v>
      </c>
      <c r="O86" s="3"/>
    </row>
    <row r="87" spans="2:15" x14ac:dyDescent="0.25">
      <c r="B87" s="12" t="s">
        <v>20</v>
      </c>
      <c r="C87" s="12">
        <v>1197831</v>
      </c>
      <c r="D87" s="13">
        <v>44228</v>
      </c>
      <c r="E87" s="12" t="s">
        <v>49</v>
      </c>
      <c r="F87" s="12" t="s">
        <v>21</v>
      </c>
      <c r="G87" s="12" t="s">
        <v>22</v>
      </c>
      <c r="H87" s="12" t="s">
        <v>14</v>
      </c>
      <c r="I87" s="14">
        <v>0.35</v>
      </c>
      <c r="J87" s="15">
        <v>6250</v>
      </c>
      <c r="K87" s="16">
        <f t="shared" si="25"/>
        <v>2187.5</v>
      </c>
      <c r="L87" s="16">
        <f t="shared" si="26"/>
        <v>984.375</v>
      </c>
      <c r="M87" s="17">
        <v>0.45</v>
      </c>
      <c r="O87" s="3"/>
    </row>
    <row r="88" spans="2:15" x14ac:dyDescent="0.25">
      <c r="B88" s="12" t="s">
        <v>20</v>
      </c>
      <c r="C88" s="12">
        <v>1197831</v>
      </c>
      <c r="D88" s="13">
        <v>44228</v>
      </c>
      <c r="E88" s="12" t="s">
        <v>49</v>
      </c>
      <c r="F88" s="12" t="s">
        <v>21</v>
      </c>
      <c r="G88" s="12" t="s">
        <v>22</v>
      </c>
      <c r="H88" s="12" t="s">
        <v>16</v>
      </c>
      <c r="I88" s="14">
        <v>0.4</v>
      </c>
      <c r="J88" s="15">
        <v>5000</v>
      </c>
      <c r="K88" s="16">
        <f t="shared" si="25"/>
        <v>2000</v>
      </c>
      <c r="L88" s="16">
        <f t="shared" si="26"/>
        <v>600</v>
      </c>
      <c r="M88" s="17">
        <v>0.3</v>
      </c>
      <c r="O88" s="3"/>
    </row>
    <row r="89" spans="2:15" x14ac:dyDescent="0.25">
      <c r="B89" s="12" t="s">
        <v>20</v>
      </c>
      <c r="C89" s="12">
        <v>1197831</v>
      </c>
      <c r="D89" s="13">
        <v>44228</v>
      </c>
      <c r="E89" s="12" t="s">
        <v>49</v>
      </c>
      <c r="F89" s="12" t="s">
        <v>21</v>
      </c>
      <c r="G89" s="12" t="s">
        <v>22</v>
      </c>
      <c r="H89" s="12" t="s">
        <v>17</v>
      </c>
      <c r="I89" s="14">
        <v>0.35</v>
      </c>
      <c r="J89" s="15">
        <v>7000</v>
      </c>
      <c r="K89" s="16">
        <f t="shared" si="25"/>
        <v>2450</v>
      </c>
      <c r="L89" s="16">
        <f t="shared" si="26"/>
        <v>1225</v>
      </c>
      <c r="M89" s="17">
        <v>0.5</v>
      </c>
      <c r="O89" s="3"/>
    </row>
    <row r="90" spans="2:15" x14ac:dyDescent="0.25">
      <c r="B90" s="12" t="s">
        <v>20</v>
      </c>
      <c r="C90" s="12">
        <v>1197831</v>
      </c>
      <c r="D90" s="13">
        <v>44258</v>
      </c>
      <c r="E90" s="12" t="s">
        <v>49</v>
      </c>
      <c r="F90" s="12" t="s">
        <v>21</v>
      </c>
      <c r="G90" s="12" t="s">
        <v>22</v>
      </c>
      <c r="H90" s="12" t="s">
        <v>12</v>
      </c>
      <c r="I90" s="14">
        <v>0.3</v>
      </c>
      <c r="J90" s="15">
        <v>8750</v>
      </c>
      <c r="K90" s="16">
        <f>I90*J90</f>
        <v>2625</v>
      </c>
      <c r="L90" s="16">
        <f>K90*M90</f>
        <v>918.74999999999989</v>
      </c>
      <c r="M90" s="17">
        <v>0.35</v>
      </c>
      <c r="O90" s="3"/>
    </row>
    <row r="91" spans="2:15" x14ac:dyDescent="0.25">
      <c r="B91" s="12" t="s">
        <v>20</v>
      </c>
      <c r="C91" s="12">
        <v>1197831</v>
      </c>
      <c r="D91" s="13">
        <v>44258</v>
      </c>
      <c r="E91" s="12" t="s">
        <v>49</v>
      </c>
      <c r="F91" s="12" t="s">
        <v>21</v>
      </c>
      <c r="G91" s="12" t="s">
        <v>22</v>
      </c>
      <c r="H91" s="12" t="s">
        <v>15</v>
      </c>
      <c r="I91" s="14">
        <v>0.4</v>
      </c>
      <c r="J91" s="15">
        <v>8750</v>
      </c>
      <c r="K91" s="16">
        <f>I91*J91</f>
        <v>3500</v>
      </c>
      <c r="L91" s="16">
        <f>K91*M91</f>
        <v>1225</v>
      </c>
      <c r="M91" s="17">
        <v>0.35</v>
      </c>
      <c r="O91" s="3"/>
    </row>
    <row r="92" spans="2:15" x14ac:dyDescent="0.25">
      <c r="B92" s="12" t="s">
        <v>20</v>
      </c>
      <c r="C92" s="12">
        <v>1197831</v>
      </c>
      <c r="D92" s="13">
        <v>44258</v>
      </c>
      <c r="E92" s="12" t="s">
        <v>49</v>
      </c>
      <c r="F92" s="12" t="s">
        <v>21</v>
      </c>
      <c r="G92" s="12" t="s">
        <v>22</v>
      </c>
      <c r="H92" s="12" t="s">
        <v>13</v>
      </c>
      <c r="I92" s="14">
        <v>0.35</v>
      </c>
      <c r="J92" s="15">
        <v>7000</v>
      </c>
      <c r="K92" s="16">
        <f t="shared" ref="K92:K95" si="27">I92*J92</f>
        <v>2450</v>
      </c>
      <c r="L92" s="16">
        <f t="shared" ref="L92:L95" si="28">K92*M92</f>
        <v>857.5</v>
      </c>
      <c r="M92" s="17">
        <v>0.35</v>
      </c>
      <c r="O92" s="3"/>
    </row>
    <row r="93" spans="2:15" x14ac:dyDescent="0.25">
      <c r="B93" s="12" t="s">
        <v>20</v>
      </c>
      <c r="C93" s="12">
        <v>1197831</v>
      </c>
      <c r="D93" s="13">
        <v>44258</v>
      </c>
      <c r="E93" s="12" t="s">
        <v>49</v>
      </c>
      <c r="F93" s="12" t="s">
        <v>21</v>
      </c>
      <c r="G93" s="12" t="s">
        <v>22</v>
      </c>
      <c r="H93" s="12" t="s">
        <v>14</v>
      </c>
      <c r="I93" s="14">
        <v>0.4</v>
      </c>
      <c r="J93" s="15">
        <v>6000</v>
      </c>
      <c r="K93" s="16">
        <f t="shared" si="27"/>
        <v>2400</v>
      </c>
      <c r="L93" s="16">
        <f t="shared" si="28"/>
        <v>1080</v>
      </c>
      <c r="M93" s="17">
        <v>0.45</v>
      </c>
      <c r="O93" s="3"/>
    </row>
    <row r="94" spans="2:15" x14ac:dyDescent="0.25">
      <c r="B94" s="12" t="s">
        <v>20</v>
      </c>
      <c r="C94" s="12">
        <v>1197831</v>
      </c>
      <c r="D94" s="13">
        <v>44258</v>
      </c>
      <c r="E94" s="12" t="s">
        <v>49</v>
      </c>
      <c r="F94" s="12" t="s">
        <v>21</v>
      </c>
      <c r="G94" s="12" t="s">
        <v>22</v>
      </c>
      <c r="H94" s="12" t="s">
        <v>16</v>
      </c>
      <c r="I94" s="14">
        <v>0.45</v>
      </c>
      <c r="J94" s="15">
        <v>5000</v>
      </c>
      <c r="K94" s="16">
        <f t="shared" si="27"/>
        <v>2250</v>
      </c>
      <c r="L94" s="16">
        <f t="shared" si="28"/>
        <v>675</v>
      </c>
      <c r="M94" s="17">
        <v>0.3</v>
      </c>
      <c r="O94" s="3"/>
    </row>
    <row r="95" spans="2:15" x14ac:dyDescent="0.25">
      <c r="B95" s="12" t="s">
        <v>20</v>
      </c>
      <c r="C95" s="12">
        <v>1197831</v>
      </c>
      <c r="D95" s="13">
        <v>44258</v>
      </c>
      <c r="E95" s="12" t="s">
        <v>49</v>
      </c>
      <c r="F95" s="12" t="s">
        <v>21</v>
      </c>
      <c r="G95" s="12" t="s">
        <v>22</v>
      </c>
      <c r="H95" s="12" t="s">
        <v>17</v>
      </c>
      <c r="I95" s="14">
        <v>0.4</v>
      </c>
      <c r="J95" s="15">
        <v>6500</v>
      </c>
      <c r="K95" s="16">
        <f t="shared" si="27"/>
        <v>2600</v>
      </c>
      <c r="L95" s="16">
        <f t="shared" si="28"/>
        <v>1300</v>
      </c>
      <c r="M95" s="17">
        <v>0.5</v>
      </c>
      <c r="O95" s="3"/>
    </row>
    <row r="96" spans="2:15" x14ac:dyDescent="0.25">
      <c r="B96" s="12" t="s">
        <v>20</v>
      </c>
      <c r="C96" s="12">
        <v>1197831</v>
      </c>
      <c r="D96" s="13">
        <v>44288</v>
      </c>
      <c r="E96" s="12" t="s">
        <v>49</v>
      </c>
      <c r="F96" s="12" t="s">
        <v>21</v>
      </c>
      <c r="G96" s="12" t="s">
        <v>22</v>
      </c>
      <c r="H96" s="12" t="s">
        <v>12</v>
      </c>
      <c r="I96" s="14">
        <v>0.3</v>
      </c>
      <c r="J96" s="15">
        <v>9000</v>
      </c>
      <c r="K96" s="16">
        <f>I96*J96</f>
        <v>2700</v>
      </c>
      <c r="L96" s="16">
        <f>K96*M96</f>
        <v>944.99999999999989</v>
      </c>
      <c r="M96" s="17">
        <v>0.35</v>
      </c>
      <c r="O96" s="3"/>
    </row>
    <row r="97" spans="2:15" x14ac:dyDescent="0.25">
      <c r="B97" s="12" t="s">
        <v>20</v>
      </c>
      <c r="C97" s="12">
        <v>1197831</v>
      </c>
      <c r="D97" s="13">
        <v>44288</v>
      </c>
      <c r="E97" s="12" t="s">
        <v>49</v>
      </c>
      <c r="F97" s="12" t="s">
        <v>21</v>
      </c>
      <c r="G97" s="12" t="s">
        <v>22</v>
      </c>
      <c r="H97" s="12" t="s">
        <v>15</v>
      </c>
      <c r="I97" s="14">
        <v>0.4</v>
      </c>
      <c r="J97" s="15">
        <v>9000</v>
      </c>
      <c r="K97" s="16">
        <f>I97*J97</f>
        <v>3600</v>
      </c>
      <c r="L97" s="16">
        <f>K97*M97</f>
        <v>1260</v>
      </c>
      <c r="M97" s="17">
        <v>0.35</v>
      </c>
      <c r="O97" s="3"/>
    </row>
    <row r="98" spans="2:15" x14ac:dyDescent="0.25">
      <c r="B98" s="12" t="s">
        <v>20</v>
      </c>
      <c r="C98" s="12">
        <v>1197831</v>
      </c>
      <c r="D98" s="13">
        <v>44288</v>
      </c>
      <c r="E98" s="12" t="s">
        <v>49</v>
      </c>
      <c r="F98" s="12" t="s">
        <v>21</v>
      </c>
      <c r="G98" s="12" t="s">
        <v>22</v>
      </c>
      <c r="H98" s="12" t="s">
        <v>13</v>
      </c>
      <c r="I98" s="14">
        <v>0.35</v>
      </c>
      <c r="J98" s="15">
        <v>7250</v>
      </c>
      <c r="K98" s="16">
        <f t="shared" ref="K98:K101" si="29">I98*J98</f>
        <v>2537.5</v>
      </c>
      <c r="L98" s="16">
        <f t="shared" ref="L98:L101" si="30">K98*M98</f>
        <v>888.125</v>
      </c>
      <c r="M98" s="17">
        <v>0.35</v>
      </c>
      <c r="O98" s="3"/>
    </row>
    <row r="99" spans="2:15" x14ac:dyDescent="0.25">
      <c r="B99" s="12" t="s">
        <v>20</v>
      </c>
      <c r="C99" s="12">
        <v>1197831</v>
      </c>
      <c r="D99" s="13">
        <v>44288</v>
      </c>
      <c r="E99" s="12" t="s">
        <v>49</v>
      </c>
      <c r="F99" s="12" t="s">
        <v>21</v>
      </c>
      <c r="G99" s="12" t="s">
        <v>22</v>
      </c>
      <c r="H99" s="12" t="s">
        <v>14</v>
      </c>
      <c r="I99" s="14">
        <v>0.4</v>
      </c>
      <c r="J99" s="15">
        <v>6250</v>
      </c>
      <c r="K99" s="16">
        <f t="shared" si="29"/>
        <v>2500</v>
      </c>
      <c r="L99" s="16">
        <f t="shared" si="30"/>
        <v>1125</v>
      </c>
      <c r="M99" s="17">
        <v>0.45</v>
      </c>
      <c r="O99" s="3"/>
    </row>
    <row r="100" spans="2:15" x14ac:dyDescent="0.25">
      <c r="B100" s="12" t="s">
        <v>20</v>
      </c>
      <c r="C100" s="12">
        <v>1197831</v>
      </c>
      <c r="D100" s="13">
        <v>44288</v>
      </c>
      <c r="E100" s="12" t="s">
        <v>49</v>
      </c>
      <c r="F100" s="12" t="s">
        <v>21</v>
      </c>
      <c r="G100" s="12" t="s">
        <v>22</v>
      </c>
      <c r="H100" s="12" t="s">
        <v>16</v>
      </c>
      <c r="I100" s="14">
        <v>0.45</v>
      </c>
      <c r="J100" s="15">
        <v>5250</v>
      </c>
      <c r="K100" s="16">
        <f t="shared" si="29"/>
        <v>2362.5</v>
      </c>
      <c r="L100" s="16">
        <f t="shared" si="30"/>
        <v>708.75</v>
      </c>
      <c r="M100" s="17">
        <v>0.3</v>
      </c>
      <c r="O100" s="3"/>
    </row>
    <row r="101" spans="2:15" x14ac:dyDescent="0.25">
      <c r="B101" s="12" t="s">
        <v>20</v>
      </c>
      <c r="C101" s="12">
        <v>1197831</v>
      </c>
      <c r="D101" s="13">
        <v>44288</v>
      </c>
      <c r="E101" s="12" t="s">
        <v>49</v>
      </c>
      <c r="F101" s="12" t="s">
        <v>21</v>
      </c>
      <c r="G101" s="12" t="s">
        <v>22</v>
      </c>
      <c r="H101" s="12" t="s">
        <v>17</v>
      </c>
      <c r="I101" s="14">
        <v>0.4</v>
      </c>
      <c r="J101" s="15">
        <v>8000</v>
      </c>
      <c r="K101" s="16">
        <f t="shared" si="29"/>
        <v>3200</v>
      </c>
      <c r="L101" s="16">
        <f t="shared" si="30"/>
        <v>1600</v>
      </c>
      <c r="M101" s="17">
        <v>0.5</v>
      </c>
      <c r="O101" s="3"/>
    </row>
    <row r="102" spans="2:15" x14ac:dyDescent="0.25">
      <c r="B102" s="12" t="s">
        <v>20</v>
      </c>
      <c r="C102" s="12">
        <v>1197831</v>
      </c>
      <c r="D102" s="13">
        <v>44318</v>
      </c>
      <c r="E102" s="12" t="s">
        <v>49</v>
      </c>
      <c r="F102" s="12" t="s">
        <v>21</v>
      </c>
      <c r="G102" s="12" t="s">
        <v>22</v>
      </c>
      <c r="H102" s="12" t="s">
        <v>12</v>
      </c>
      <c r="I102" s="14">
        <v>0.3</v>
      </c>
      <c r="J102" s="15">
        <v>9250</v>
      </c>
      <c r="K102" s="16">
        <f>I102*J102</f>
        <v>2775</v>
      </c>
      <c r="L102" s="16">
        <f>K102*M102</f>
        <v>971.24999999999989</v>
      </c>
      <c r="M102" s="17">
        <v>0.35</v>
      </c>
      <c r="O102" s="3"/>
    </row>
    <row r="103" spans="2:15" x14ac:dyDescent="0.25">
      <c r="B103" s="12" t="s">
        <v>20</v>
      </c>
      <c r="C103" s="12">
        <v>1197831</v>
      </c>
      <c r="D103" s="13">
        <v>44318</v>
      </c>
      <c r="E103" s="12" t="s">
        <v>49</v>
      </c>
      <c r="F103" s="12" t="s">
        <v>21</v>
      </c>
      <c r="G103" s="12" t="s">
        <v>22</v>
      </c>
      <c r="H103" s="12" t="s">
        <v>15</v>
      </c>
      <c r="I103" s="14">
        <v>0.4</v>
      </c>
      <c r="J103" s="15">
        <v>9250</v>
      </c>
      <c r="K103" s="16">
        <f>I103*J103</f>
        <v>3700</v>
      </c>
      <c r="L103" s="16">
        <f>K103*M103</f>
        <v>1295</v>
      </c>
      <c r="M103" s="17">
        <v>0.35</v>
      </c>
      <c r="O103" s="3"/>
    </row>
    <row r="104" spans="2:15" x14ac:dyDescent="0.25">
      <c r="B104" s="12" t="s">
        <v>20</v>
      </c>
      <c r="C104" s="12">
        <v>1197831</v>
      </c>
      <c r="D104" s="13">
        <v>44318</v>
      </c>
      <c r="E104" s="12" t="s">
        <v>49</v>
      </c>
      <c r="F104" s="12" t="s">
        <v>21</v>
      </c>
      <c r="G104" s="12" t="s">
        <v>22</v>
      </c>
      <c r="H104" s="12" t="s">
        <v>13</v>
      </c>
      <c r="I104" s="14">
        <v>0.35</v>
      </c>
      <c r="J104" s="15">
        <v>7750</v>
      </c>
      <c r="K104" s="16">
        <f t="shared" ref="K104:K107" si="31">I104*J104</f>
        <v>2712.5</v>
      </c>
      <c r="L104" s="16">
        <f t="shared" ref="L104:L107" si="32">K104*M104</f>
        <v>949.37499999999989</v>
      </c>
      <c r="M104" s="17">
        <v>0.35</v>
      </c>
      <c r="O104" s="3"/>
    </row>
    <row r="105" spans="2:15" x14ac:dyDescent="0.25">
      <c r="B105" s="12" t="s">
        <v>20</v>
      </c>
      <c r="C105" s="12">
        <v>1197831</v>
      </c>
      <c r="D105" s="13">
        <v>44318</v>
      </c>
      <c r="E105" s="12" t="s">
        <v>49</v>
      </c>
      <c r="F105" s="12" t="s">
        <v>21</v>
      </c>
      <c r="G105" s="12" t="s">
        <v>22</v>
      </c>
      <c r="H105" s="12" t="s">
        <v>14</v>
      </c>
      <c r="I105" s="14">
        <v>0.4</v>
      </c>
      <c r="J105" s="15">
        <v>7000</v>
      </c>
      <c r="K105" s="16">
        <f t="shared" si="31"/>
        <v>2800</v>
      </c>
      <c r="L105" s="16">
        <f t="shared" si="32"/>
        <v>1260</v>
      </c>
      <c r="M105" s="17">
        <v>0.45</v>
      </c>
      <c r="O105" s="3"/>
    </row>
    <row r="106" spans="2:15" x14ac:dyDescent="0.25">
      <c r="B106" s="12" t="s">
        <v>20</v>
      </c>
      <c r="C106" s="12">
        <v>1197831</v>
      </c>
      <c r="D106" s="13">
        <v>44318</v>
      </c>
      <c r="E106" s="12" t="s">
        <v>49</v>
      </c>
      <c r="F106" s="12" t="s">
        <v>21</v>
      </c>
      <c r="G106" s="12" t="s">
        <v>22</v>
      </c>
      <c r="H106" s="12" t="s">
        <v>16</v>
      </c>
      <c r="I106" s="14">
        <v>0.45</v>
      </c>
      <c r="J106" s="15">
        <v>6000</v>
      </c>
      <c r="K106" s="16">
        <f t="shared" si="31"/>
        <v>2700</v>
      </c>
      <c r="L106" s="16">
        <f t="shared" si="32"/>
        <v>810</v>
      </c>
      <c r="M106" s="17">
        <v>0.3</v>
      </c>
      <c r="O106" s="3"/>
    </row>
    <row r="107" spans="2:15" x14ac:dyDescent="0.25">
      <c r="B107" s="12" t="s">
        <v>20</v>
      </c>
      <c r="C107" s="12">
        <v>1197831</v>
      </c>
      <c r="D107" s="13">
        <v>44318</v>
      </c>
      <c r="E107" s="12" t="s">
        <v>49</v>
      </c>
      <c r="F107" s="12" t="s">
        <v>21</v>
      </c>
      <c r="G107" s="12" t="s">
        <v>22</v>
      </c>
      <c r="H107" s="12" t="s">
        <v>17</v>
      </c>
      <c r="I107" s="14">
        <v>0.4</v>
      </c>
      <c r="J107" s="15">
        <v>9500</v>
      </c>
      <c r="K107" s="16">
        <f t="shared" si="31"/>
        <v>3800</v>
      </c>
      <c r="L107" s="16">
        <f t="shared" si="32"/>
        <v>1900</v>
      </c>
      <c r="M107" s="17">
        <v>0.5</v>
      </c>
      <c r="O107" s="3"/>
    </row>
    <row r="108" spans="2:15" x14ac:dyDescent="0.25">
      <c r="B108" s="12" t="s">
        <v>20</v>
      </c>
      <c r="C108" s="12">
        <v>1197831</v>
      </c>
      <c r="D108" s="13">
        <v>44348</v>
      </c>
      <c r="E108" s="12" t="s">
        <v>49</v>
      </c>
      <c r="F108" s="12" t="s">
        <v>21</v>
      </c>
      <c r="G108" s="12" t="s">
        <v>22</v>
      </c>
      <c r="H108" s="12" t="s">
        <v>12</v>
      </c>
      <c r="I108" s="14">
        <v>0.4</v>
      </c>
      <c r="J108" s="15">
        <v>9500</v>
      </c>
      <c r="K108" s="16">
        <f>I108*J108</f>
        <v>3800</v>
      </c>
      <c r="L108" s="16">
        <f>K108*M108</f>
        <v>1330</v>
      </c>
      <c r="M108" s="17">
        <v>0.35</v>
      </c>
      <c r="O108" s="3"/>
    </row>
    <row r="109" spans="2:15" x14ac:dyDescent="0.25">
      <c r="B109" s="12" t="s">
        <v>20</v>
      </c>
      <c r="C109" s="12">
        <v>1197831</v>
      </c>
      <c r="D109" s="13">
        <v>44348</v>
      </c>
      <c r="E109" s="12" t="s">
        <v>49</v>
      </c>
      <c r="F109" s="12" t="s">
        <v>21</v>
      </c>
      <c r="G109" s="12" t="s">
        <v>22</v>
      </c>
      <c r="H109" s="12" t="s">
        <v>15</v>
      </c>
      <c r="I109" s="14">
        <v>0.45</v>
      </c>
      <c r="J109" s="15">
        <v>9500</v>
      </c>
      <c r="K109" s="16">
        <f>I109*J109</f>
        <v>4275</v>
      </c>
      <c r="L109" s="16">
        <f>K109*M109</f>
        <v>1496.25</v>
      </c>
      <c r="M109" s="17">
        <v>0.35</v>
      </c>
      <c r="O109" s="3"/>
    </row>
    <row r="110" spans="2:15" x14ac:dyDescent="0.25">
      <c r="B110" s="12" t="s">
        <v>20</v>
      </c>
      <c r="C110" s="12">
        <v>1197831</v>
      </c>
      <c r="D110" s="13">
        <v>44348</v>
      </c>
      <c r="E110" s="12" t="s">
        <v>49</v>
      </c>
      <c r="F110" s="12" t="s">
        <v>21</v>
      </c>
      <c r="G110" s="12" t="s">
        <v>22</v>
      </c>
      <c r="H110" s="12" t="s">
        <v>13</v>
      </c>
      <c r="I110" s="14">
        <v>0.4</v>
      </c>
      <c r="J110" s="15">
        <v>8000</v>
      </c>
      <c r="K110" s="16">
        <f t="shared" ref="K110:K113" si="33">I110*J110</f>
        <v>3200</v>
      </c>
      <c r="L110" s="16">
        <f t="shared" ref="L110:L113" si="34">K110*M110</f>
        <v>1120</v>
      </c>
      <c r="M110" s="17">
        <v>0.35</v>
      </c>
      <c r="O110" s="3"/>
    </row>
    <row r="111" spans="2:15" x14ac:dyDescent="0.25">
      <c r="B111" s="12" t="s">
        <v>20</v>
      </c>
      <c r="C111" s="12">
        <v>1197831</v>
      </c>
      <c r="D111" s="13">
        <v>44348</v>
      </c>
      <c r="E111" s="12" t="s">
        <v>49</v>
      </c>
      <c r="F111" s="12" t="s">
        <v>21</v>
      </c>
      <c r="G111" s="12" t="s">
        <v>22</v>
      </c>
      <c r="H111" s="12" t="s">
        <v>14</v>
      </c>
      <c r="I111" s="14">
        <v>0.4</v>
      </c>
      <c r="J111" s="15">
        <v>7500</v>
      </c>
      <c r="K111" s="16">
        <f t="shared" si="33"/>
        <v>3000</v>
      </c>
      <c r="L111" s="16">
        <f t="shared" si="34"/>
        <v>1350</v>
      </c>
      <c r="M111" s="17">
        <v>0.45</v>
      </c>
      <c r="O111" s="3"/>
    </row>
    <row r="112" spans="2:15" x14ac:dyDescent="0.25">
      <c r="B112" s="12" t="s">
        <v>20</v>
      </c>
      <c r="C112" s="12">
        <v>1197831</v>
      </c>
      <c r="D112" s="13">
        <v>44348</v>
      </c>
      <c r="E112" s="12" t="s">
        <v>49</v>
      </c>
      <c r="F112" s="12" t="s">
        <v>21</v>
      </c>
      <c r="G112" s="12" t="s">
        <v>22</v>
      </c>
      <c r="H112" s="12" t="s">
        <v>16</v>
      </c>
      <c r="I112" s="14">
        <v>0.45</v>
      </c>
      <c r="J112" s="15">
        <v>6500</v>
      </c>
      <c r="K112" s="16">
        <f t="shared" si="33"/>
        <v>2925</v>
      </c>
      <c r="L112" s="16">
        <f t="shared" si="34"/>
        <v>877.5</v>
      </c>
      <c r="M112" s="17">
        <v>0.3</v>
      </c>
      <c r="O112" s="3"/>
    </row>
    <row r="113" spans="2:15" x14ac:dyDescent="0.25">
      <c r="B113" s="12" t="s">
        <v>20</v>
      </c>
      <c r="C113" s="12">
        <v>1197831</v>
      </c>
      <c r="D113" s="13">
        <v>44348</v>
      </c>
      <c r="E113" s="12" t="s">
        <v>49</v>
      </c>
      <c r="F113" s="12" t="s">
        <v>21</v>
      </c>
      <c r="G113" s="12" t="s">
        <v>22</v>
      </c>
      <c r="H113" s="12" t="s">
        <v>17</v>
      </c>
      <c r="I113" s="14">
        <v>0.5</v>
      </c>
      <c r="J113" s="15">
        <v>10000</v>
      </c>
      <c r="K113" s="16">
        <f t="shared" si="33"/>
        <v>5000</v>
      </c>
      <c r="L113" s="16">
        <f t="shared" si="34"/>
        <v>2500</v>
      </c>
      <c r="M113" s="17">
        <v>0.5</v>
      </c>
      <c r="O113" s="3"/>
    </row>
    <row r="114" spans="2:15" x14ac:dyDescent="0.25">
      <c r="B114" s="12" t="s">
        <v>20</v>
      </c>
      <c r="C114" s="12">
        <v>1197831</v>
      </c>
      <c r="D114" s="13">
        <v>44380</v>
      </c>
      <c r="E114" s="12" t="s">
        <v>49</v>
      </c>
      <c r="F114" s="12" t="s">
        <v>21</v>
      </c>
      <c r="G114" s="12" t="s">
        <v>22</v>
      </c>
      <c r="H114" s="12" t="s">
        <v>12</v>
      </c>
      <c r="I114" s="14">
        <v>0.4</v>
      </c>
      <c r="J114" s="15">
        <v>9500</v>
      </c>
      <c r="K114" s="16">
        <f>I114*J114</f>
        <v>3800</v>
      </c>
      <c r="L114" s="16">
        <f>K114*M114</f>
        <v>1330</v>
      </c>
      <c r="M114" s="17">
        <v>0.35</v>
      </c>
      <c r="O114" s="3"/>
    </row>
    <row r="115" spans="2:15" x14ac:dyDescent="0.25">
      <c r="B115" s="12" t="s">
        <v>20</v>
      </c>
      <c r="C115" s="12">
        <v>1197831</v>
      </c>
      <c r="D115" s="13">
        <v>44380</v>
      </c>
      <c r="E115" s="12" t="s">
        <v>49</v>
      </c>
      <c r="F115" s="12" t="s">
        <v>21</v>
      </c>
      <c r="G115" s="12" t="s">
        <v>22</v>
      </c>
      <c r="H115" s="12" t="s">
        <v>15</v>
      </c>
      <c r="I115" s="14">
        <v>0.45</v>
      </c>
      <c r="J115" s="15">
        <v>9500</v>
      </c>
      <c r="K115" s="16">
        <f>I115*J115</f>
        <v>4275</v>
      </c>
      <c r="L115" s="16">
        <f>K115*M115</f>
        <v>1496.25</v>
      </c>
      <c r="M115" s="17">
        <v>0.35</v>
      </c>
      <c r="O115" s="3"/>
    </row>
    <row r="116" spans="2:15" x14ac:dyDescent="0.25">
      <c r="B116" s="12" t="s">
        <v>20</v>
      </c>
      <c r="C116" s="12">
        <v>1197831</v>
      </c>
      <c r="D116" s="13">
        <v>44380</v>
      </c>
      <c r="E116" s="12" t="s">
        <v>49</v>
      </c>
      <c r="F116" s="12" t="s">
        <v>21</v>
      </c>
      <c r="G116" s="12" t="s">
        <v>22</v>
      </c>
      <c r="H116" s="12" t="s">
        <v>13</v>
      </c>
      <c r="I116" s="14">
        <v>0.4</v>
      </c>
      <c r="J116" s="15">
        <v>11000</v>
      </c>
      <c r="K116" s="16">
        <f t="shared" ref="K116:K119" si="35">I116*J116</f>
        <v>4400</v>
      </c>
      <c r="L116" s="16">
        <f t="shared" ref="L116:L119" si="36">K116*M116</f>
        <v>1540</v>
      </c>
      <c r="M116" s="17">
        <v>0.35</v>
      </c>
      <c r="O116" s="3"/>
    </row>
    <row r="117" spans="2:15" x14ac:dyDescent="0.25">
      <c r="B117" s="12" t="s">
        <v>20</v>
      </c>
      <c r="C117" s="12">
        <v>1197831</v>
      </c>
      <c r="D117" s="13">
        <v>44380</v>
      </c>
      <c r="E117" s="12" t="s">
        <v>49</v>
      </c>
      <c r="F117" s="12" t="s">
        <v>21</v>
      </c>
      <c r="G117" s="12" t="s">
        <v>22</v>
      </c>
      <c r="H117" s="12" t="s">
        <v>14</v>
      </c>
      <c r="I117" s="14">
        <v>0.4</v>
      </c>
      <c r="J117" s="15">
        <v>7000</v>
      </c>
      <c r="K117" s="16">
        <f t="shared" si="35"/>
        <v>2800</v>
      </c>
      <c r="L117" s="16">
        <f t="shared" si="36"/>
        <v>1260</v>
      </c>
      <c r="M117" s="17">
        <v>0.45</v>
      </c>
      <c r="O117" s="3"/>
    </row>
    <row r="118" spans="2:15" x14ac:dyDescent="0.25">
      <c r="B118" s="12" t="s">
        <v>20</v>
      </c>
      <c r="C118" s="12">
        <v>1197831</v>
      </c>
      <c r="D118" s="13">
        <v>44380</v>
      </c>
      <c r="E118" s="12" t="s">
        <v>49</v>
      </c>
      <c r="F118" s="12" t="s">
        <v>21</v>
      </c>
      <c r="G118" s="12" t="s">
        <v>22</v>
      </c>
      <c r="H118" s="12" t="s">
        <v>16</v>
      </c>
      <c r="I118" s="14">
        <v>0.45</v>
      </c>
      <c r="J118" s="15">
        <v>7000</v>
      </c>
      <c r="K118" s="16">
        <f t="shared" si="35"/>
        <v>3150</v>
      </c>
      <c r="L118" s="16">
        <f t="shared" si="36"/>
        <v>945</v>
      </c>
      <c r="M118" s="17">
        <v>0.3</v>
      </c>
      <c r="O118" s="3"/>
    </row>
    <row r="119" spans="2:15" x14ac:dyDescent="0.25">
      <c r="B119" s="12" t="s">
        <v>20</v>
      </c>
      <c r="C119" s="12">
        <v>1197831</v>
      </c>
      <c r="D119" s="13">
        <v>44380</v>
      </c>
      <c r="E119" s="12" t="s">
        <v>49</v>
      </c>
      <c r="F119" s="12" t="s">
        <v>21</v>
      </c>
      <c r="G119" s="12" t="s">
        <v>22</v>
      </c>
      <c r="H119" s="12" t="s">
        <v>17</v>
      </c>
      <c r="I119" s="14">
        <v>0.5</v>
      </c>
      <c r="J119" s="15">
        <v>9750</v>
      </c>
      <c r="K119" s="16">
        <f t="shared" si="35"/>
        <v>4875</v>
      </c>
      <c r="L119" s="16">
        <f t="shared" si="36"/>
        <v>2437.5</v>
      </c>
      <c r="M119" s="17">
        <v>0.5</v>
      </c>
      <c r="O119" s="3"/>
    </row>
    <row r="120" spans="2:15" x14ac:dyDescent="0.25">
      <c r="B120" s="12" t="s">
        <v>20</v>
      </c>
      <c r="C120" s="12">
        <v>1197831</v>
      </c>
      <c r="D120" s="13">
        <v>44413</v>
      </c>
      <c r="E120" s="12" t="s">
        <v>49</v>
      </c>
      <c r="F120" s="12" t="s">
        <v>21</v>
      </c>
      <c r="G120" s="12" t="s">
        <v>22</v>
      </c>
      <c r="H120" s="12" t="s">
        <v>12</v>
      </c>
      <c r="I120" s="14">
        <v>0.4</v>
      </c>
      <c r="J120" s="15">
        <v>9250</v>
      </c>
      <c r="K120" s="16">
        <f>I120*J120</f>
        <v>3700</v>
      </c>
      <c r="L120" s="16">
        <f>K120*M120</f>
        <v>1295</v>
      </c>
      <c r="M120" s="17">
        <v>0.35</v>
      </c>
      <c r="O120" s="3"/>
    </row>
    <row r="121" spans="2:15" x14ac:dyDescent="0.25">
      <c r="B121" s="12" t="s">
        <v>20</v>
      </c>
      <c r="C121" s="12">
        <v>1197831</v>
      </c>
      <c r="D121" s="13">
        <v>44413</v>
      </c>
      <c r="E121" s="12" t="s">
        <v>49</v>
      </c>
      <c r="F121" s="12" t="s">
        <v>21</v>
      </c>
      <c r="G121" s="12" t="s">
        <v>22</v>
      </c>
      <c r="H121" s="12" t="s">
        <v>15</v>
      </c>
      <c r="I121" s="14">
        <v>0.45</v>
      </c>
      <c r="J121" s="15">
        <v>9250</v>
      </c>
      <c r="K121" s="16">
        <f>I121*J121</f>
        <v>4162.5</v>
      </c>
      <c r="L121" s="16">
        <f>K121*M121</f>
        <v>1456.875</v>
      </c>
      <c r="M121" s="17">
        <v>0.35</v>
      </c>
      <c r="O121" s="3"/>
    </row>
    <row r="122" spans="2:15" x14ac:dyDescent="0.25">
      <c r="B122" s="12" t="s">
        <v>20</v>
      </c>
      <c r="C122" s="12">
        <v>1197831</v>
      </c>
      <c r="D122" s="13">
        <v>44413</v>
      </c>
      <c r="E122" s="12" t="s">
        <v>49</v>
      </c>
      <c r="F122" s="12" t="s">
        <v>21</v>
      </c>
      <c r="G122" s="12" t="s">
        <v>22</v>
      </c>
      <c r="H122" s="12" t="s">
        <v>13</v>
      </c>
      <c r="I122" s="14">
        <v>0.4</v>
      </c>
      <c r="J122" s="15">
        <v>11000</v>
      </c>
      <c r="K122" s="16">
        <f t="shared" ref="K122:K125" si="37">I122*J122</f>
        <v>4400</v>
      </c>
      <c r="L122" s="16">
        <f t="shared" ref="L122:L125" si="38">K122*M122</f>
        <v>1540</v>
      </c>
      <c r="M122" s="17">
        <v>0.35</v>
      </c>
      <c r="O122" s="3"/>
    </row>
    <row r="123" spans="2:15" x14ac:dyDescent="0.25">
      <c r="B123" s="12" t="s">
        <v>20</v>
      </c>
      <c r="C123" s="12">
        <v>1197831</v>
      </c>
      <c r="D123" s="13">
        <v>44413</v>
      </c>
      <c r="E123" s="12" t="s">
        <v>49</v>
      </c>
      <c r="F123" s="12" t="s">
        <v>21</v>
      </c>
      <c r="G123" s="12" t="s">
        <v>22</v>
      </c>
      <c r="H123" s="12" t="s">
        <v>14</v>
      </c>
      <c r="I123" s="14">
        <v>0.4</v>
      </c>
      <c r="J123" s="15">
        <v>6500</v>
      </c>
      <c r="K123" s="16">
        <f t="shared" si="37"/>
        <v>2600</v>
      </c>
      <c r="L123" s="16">
        <f t="shared" si="38"/>
        <v>1170</v>
      </c>
      <c r="M123" s="17">
        <v>0.45</v>
      </c>
      <c r="O123" s="3"/>
    </row>
    <row r="124" spans="2:15" x14ac:dyDescent="0.25">
      <c r="B124" s="12" t="s">
        <v>20</v>
      </c>
      <c r="C124" s="12">
        <v>1197831</v>
      </c>
      <c r="D124" s="13">
        <v>44413</v>
      </c>
      <c r="E124" s="12" t="s">
        <v>49</v>
      </c>
      <c r="F124" s="12" t="s">
        <v>21</v>
      </c>
      <c r="G124" s="12" t="s">
        <v>22</v>
      </c>
      <c r="H124" s="12" t="s">
        <v>16</v>
      </c>
      <c r="I124" s="14">
        <v>0.45</v>
      </c>
      <c r="J124" s="15">
        <v>6500</v>
      </c>
      <c r="K124" s="16">
        <f t="shared" si="37"/>
        <v>2925</v>
      </c>
      <c r="L124" s="16">
        <f t="shared" si="38"/>
        <v>877.5</v>
      </c>
      <c r="M124" s="17">
        <v>0.3</v>
      </c>
      <c r="O124" s="3"/>
    </row>
    <row r="125" spans="2:15" x14ac:dyDescent="0.25">
      <c r="B125" s="12" t="s">
        <v>20</v>
      </c>
      <c r="C125" s="12">
        <v>1197831</v>
      </c>
      <c r="D125" s="13">
        <v>44413</v>
      </c>
      <c r="E125" s="12" t="s">
        <v>49</v>
      </c>
      <c r="F125" s="12" t="s">
        <v>21</v>
      </c>
      <c r="G125" s="12" t="s">
        <v>22</v>
      </c>
      <c r="H125" s="12" t="s">
        <v>17</v>
      </c>
      <c r="I125" s="14">
        <v>0.5</v>
      </c>
      <c r="J125" s="15">
        <v>9000</v>
      </c>
      <c r="K125" s="16">
        <f t="shared" si="37"/>
        <v>4500</v>
      </c>
      <c r="L125" s="16">
        <f t="shared" si="38"/>
        <v>2250</v>
      </c>
      <c r="M125" s="17">
        <v>0.5</v>
      </c>
      <c r="O125" s="3"/>
    </row>
    <row r="126" spans="2:15" x14ac:dyDescent="0.25">
      <c r="B126" s="12" t="s">
        <v>20</v>
      </c>
      <c r="C126" s="12">
        <v>1197831</v>
      </c>
      <c r="D126" s="13">
        <v>44441</v>
      </c>
      <c r="E126" s="12" t="s">
        <v>49</v>
      </c>
      <c r="F126" s="12" t="s">
        <v>21</v>
      </c>
      <c r="G126" s="12" t="s">
        <v>22</v>
      </c>
      <c r="H126" s="12" t="s">
        <v>12</v>
      </c>
      <c r="I126" s="14">
        <v>0.45</v>
      </c>
      <c r="J126" s="15">
        <v>8500</v>
      </c>
      <c r="K126" s="16">
        <f>I126*J126</f>
        <v>3825</v>
      </c>
      <c r="L126" s="16">
        <f>K126*M126</f>
        <v>1338.75</v>
      </c>
      <c r="M126" s="17">
        <v>0.35</v>
      </c>
      <c r="O126" s="3"/>
    </row>
    <row r="127" spans="2:15" x14ac:dyDescent="0.25">
      <c r="B127" s="12" t="s">
        <v>20</v>
      </c>
      <c r="C127" s="12">
        <v>1197831</v>
      </c>
      <c r="D127" s="13">
        <v>44441</v>
      </c>
      <c r="E127" s="12" t="s">
        <v>49</v>
      </c>
      <c r="F127" s="12" t="s">
        <v>21</v>
      </c>
      <c r="G127" s="12" t="s">
        <v>22</v>
      </c>
      <c r="H127" s="12" t="s">
        <v>15</v>
      </c>
      <c r="I127" s="14">
        <v>0.45</v>
      </c>
      <c r="J127" s="15">
        <v>8500</v>
      </c>
      <c r="K127" s="16">
        <f>I127*J127</f>
        <v>3825</v>
      </c>
      <c r="L127" s="16">
        <f>K127*M127</f>
        <v>1338.75</v>
      </c>
      <c r="M127" s="17">
        <v>0.35</v>
      </c>
      <c r="O127" s="3"/>
    </row>
    <row r="128" spans="2:15" x14ac:dyDescent="0.25">
      <c r="B128" s="12" t="s">
        <v>20</v>
      </c>
      <c r="C128" s="12">
        <v>1197831</v>
      </c>
      <c r="D128" s="13">
        <v>44441</v>
      </c>
      <c r="E128" s="12" t="s">
        <v>49</v>
      </c>
      <c r="F128" s="12" t="s">
        <v>21</v>
      </c>
      <c r="G128" s="12" t="s">
        <v>22</v>
      </c>
      <c r="H128" s="12" t="s">
        <v>13</v>
      </c>
      <c r="I128" s="14">
        <v>0.5</v>
      </c>
      <c r="J128" s="15">
        <v>9000</v>
      </c>
      <c r="K128" s="16">
        <f t="shared" ref="K128:K131" si="39">I128*J128</f>
        <v>4500</v>
      </c>
      <c r="L128" s="16">
        <f t="shared" ref="L128:L131" si="40">K128*M128</f>
        <v>1575</v>
      </c>
      <c r="M128" s="17">
        <v>0.35</v>
      </c>
      <c r="O128" s="3"/>
    </row>
    <row r="129" spans="2:15" x14ac:dyDescent="0.25">
      <c r="B129" s="12" t="s">
        <v>20</v>
      </c>
      <c r="C129" s="12">
        <v>1197831</v>
      </c>
      <c r="D129" s="13">
        <v>44441</v>
      </c>
      <c r="E129" s="12" t="s">
        <v>49</v>
      </c>
      <c r="F129" s="12" t="s">
        <v>21</v>
      </c>
      <c r="G129" s="12" t="s">
        <v>22</v>
      </c>
      <c r="H129" s="12" t="s">
        <v>14</v>
      </c>
      <c r="I129" s="14">
        <v>0.5</v>
      </c>
      <c r="J129" s="15">
        <v>6250</v>
      </c>
      <c r="K129" s="16">
        <f t="shared" si="39"/>
        <v>3125</v>
      </c>
      <c r="L129" s="16">
        <f t="shared" si="40"/>
        <v>1406.25</v>
      </c>
      <c r="M129" s="17">
        <v>0.45</v>
      </c>
      <c r="O129" s="3"/>
    </row>
    <row r="130" spans="2:15" x14ac:dyDescent="0.25">
      <c r="B130" s="12" t="s">
        <v>20</v>
      </c>
      <c r="C130" s="12">
        <v>1197831</v>
      </c>
      <c r="D130" s="13">
        <v>44441</v>
      </c>
      <c r="E130" s="12" t="s">
        <v>49</v>
      </c>
      <c r="F130" s="12" t="s">
        <v>21</v>
      </c>
      <c r="G130" s="12" t="s">
        <v>22</v>
      </c>
      <c r="H130" s="12" t="s">
        <v>16</v>
      </c>
      <c r="I130" s="14">
        <v>0.45</v>
      </c>
      <c r="J130" s="15">
        <v>6250</v>
      </c>
      <c r="K130" s="16">
        <f t="shared" si="39"/>
        <v>2812.5</v>
      </c>
      <c r="L130" s="16">
        <f t="shared" si="40"/>
        <v>843.75</v>
      </c>
      <c r="M130" s="17">
        <v>0.3</v>
      </c>
      <c r="O130" s="3"/>
    </row>
    <row r="131" spans="2:15" x14ac:dyDescent="0.25">
      <c r="B131" s="12" t="s">
        <v>20</v>
      </c>
      <c r="C131" s="12">
        <v>1197831</v>
      </c>
      <c r="D131" s="13">
        <v>44441</v>
      </c>
      <c r="E131" s="12" t="s">
        <v>49</v>
      </c>
      <c r="F131" s="12" t="s">
        <v>21</v>
      </c>
      <c r="G131" s="12" t="s">
        <v>22</v>
      </c>
      <c r="H131" s="12" t="s">
        <v>17</v>
      </c>
      <c r="I131" s="14">
        <v>0.55000000000000004</v>
      </c>
      <c r="J131" s="15">
        <v>8500</v>
      </c>
      <c r="K131" s="16">
        <f t="shared" si="39"/>
        <v>4675</v>
      </c>
      <c r="L131" s="16">
        <f t="shared" si="40"/>
        <v>2337.5</v>
      </c>
      <c r="M131" s="17">
        <v>0.5</v>
      </c>
      <c r="O131" s="3"/>
    </row>
    <row r="132" spans="2:15" x14ac:dyDescent="0.25">
      <c r="B132" s="12" t="s">
        <v>20</v>
      </c>
      <c r="C132" s="12">
        <v>1197831</v>
      </c>
      <c r="D132" s="13">
        <v>44470</v>
      </c>
      <c r="E132" s="12" t="s">
        <v>49</v>
      </c>
      <c r="F132" s="12" t="s">
        <v>21</v>
      </c>
      <c r="G132" s="12" t="s">
        <v>22</v>
      </c>
      <c r="H132" s="12" t="s">
        <v>12</v>
      </c>
      <c r="I132" s="14">
        <v>0.45</v>
      </c>
      <c r="J132" s="15">
        <v>8000</v>
      </c>
      <c r="K132" s="16">
        <f>I132*J132</f>
        <v>3600</v>
      </c>
      <c r="L132" s="16">
        <f>K132*M132</f>
        <v>1260</v>
      </c>
      <c r="M132" s="17">
        <v>0.35</v>
      </c>
      <c r="O132" s="3"/>
    </row>
    <row r="133" spans="2:15" x14ac:dyDescent="0.25">
      <c r="B133" s="12" t="s">
        <v>20</v>
      </c>
      <c r="C133" s="12">
        <v>1197831</v>
      </c>
      <c r="D133" s="13">
        <v>44470</v>
      </c>
      <c r="E133" s="12" t="s">
        <v>49</v>
      </c>
      <c r="F133" s="12" t="s">
        <v>21</v>
      </c>
      <c r="G133" s="12" t="s">
        <v>22</v>
      </c>
      <c r="H133" s="12" t="s">
        <v>15</v>
      </c>
      <c r="I133" s="14">
        <v>0.45</v>
      </c>
      <c r="J133" s="15">
        <v>8000</v>
      </c>
      <c r="K133" s="16">
        <f>I133*J133</f>
        <v>3600</v>
      </c>
      <c r="L133" s="16">
        <f>K133*M133</f>
        <v>1260</v>
      </c>
      <c r="M133" s="17">
        <v>0.35</v>
      </c>
      <c r="O133" s="3"/>
    </row>
    <row r="134" spans="2:15" x14ac:dyDescent="0.25">
      <c r="B134" s="12" t="s">
        <v>20</v>
      </c>
      <c r="C134" s="12">
        <v>1197831</v>
      </c>
      <c r="D134" s="13">
        <v>44470</v>
      </c>
      <c r="E134" s="12" t="s">
        <v>49</v>
      </c>
      <c r="F134" s="12" t="s">
        <v>21</v>
      </c>
      <c r="G134" s="12" t="s">
        <v>22</v>
      </c>
      <c r="H134" s="12" t="s">
        <v>13</v>
      </c>
      <c r="I134" s="14">
        <v>0.5</v>
      </c>
      <c r="J134" s="15">
        <v>7500</v>
      </c>
      <c r="K134" s="16">
        <f t="shared" ref="K134:K137" si="41">I134*J134</f>
        <v>3750</v>
      </c>
      <c r="L134" s="16">
        <f t="shared" ref="L134:L137" si="42">K134*M134</f>
        <v>1312.5</v>
      </c>
      <c r="M134" s="17">
        <v>0.35</v>
      </c>
      <c r="O134" s="3"/>
    </row>
    <row r="135" spans="2:15" x14ac:dyDescent="0.25">
      <c r="B135" s="12" t="s">
        <v>20</v>
      </c>
      <c r="C135" s="12">
        <v>1197831</v>
      </c>
      <c r="D135" s="13">
        <v>44470</v>
      </c>
      <c r="E135" s="12" t="s">
        <v>49</v>
      </c>
      <c r="F135" s="12" t="s">
        <v>21</v>
      </c>
      <c r="G135" s="12" t="s">
        <v>22</v>
      </c>
      <c r="H135" s="12" t="s">
        <v>14</v>
      </c>
      <c r="I135" s="14">
        <v>0.5</v>
      </c>
      <c r="J135" s="15">
        <v>6000</v>
      </c>
      <c r="K135" s="16">
        <f t="shared" si="41"/>
        <v>3000</v>
      </c>
      <c r="L135" s="16">
        <f t="shared" si="42"/>
        <v>1350</v>
      </c>
      <c r="M135" s="17">
        <v>0.45</v>
      </c>
      <c r="O135" s="3"/>
    </row>
    <row r="136" spans="2:15" x14ac:dyDescent="0.25">
      <c r="B136" s="12" t="s">
        <v>20</v>
      </c>
      <c r="C136" s="12">
        <v>1197831</v>
      </c>
      <c r="D136" s="13">
        <v>44470</v>
      </c>
      <c r="E136" s="12" t="s">
        <v>49</v>
      </c>
      <c r="F136" s="12" t="s">
        <v>21</v>
      </c>
      <c r="G136" s="12" t="s">
        <v>22</v>
      </c>
      <c r="H136" s="12" t="s">
        <v>16</v>
      </c>
      <c r="I136" s="14">
        <v>0.45</v>
      </c>
      <c r="J136" s="15">
        <v>5750</v>
      </c>
      <c r="K136" s="16">
        <f t="shared" si="41"/>
        <v>2587.5</v>
      </c>
      <c r="L136" s="16">
        <f t="shared" si="42"/>
        <v>776.25</v>
      </c>
      <c r="M136" s="17">
        <v>0.3</v>
      </c>
      <c r="O136" s="3"/>
    </row>
    <row r="137" spans="2:15" x14ac:dyDescent="0.25">
      <c r="B137" s="12" t="s">
        <v>20</v>
      </c>
      <c r="C137" s="12">
        <v>1197831</v>
      </c>
      <c r="D137" s="13">
        <v>44470</v>
      </c>
      <c r="E137" s="12" t="s">
        <v>49</v>
      </c>
      <c r="F137" s="12" t="s">
        <v>21</v>
      </c>
      <c r="G137" s="12" t="s">
        <v>22</v>
      </c>
      <c r="H137" s="12" t="s">
        <v>17</v>
      </c>
      <c r="I137" s="14">
        <v>0.55000000000000004</v>
      </c>
      <c r="J137" s="15">
        <v>7500</v>
      </c>
      <c r="K137" s="16">
        <f t="shared" si="41"/>
        <v>4125</v>
      </c>
      <c r="L137" s="16">
        <f t="shared" si="42"/>
        <v>2062.5</v>
      </c>
      <c r="M137" s="17">
        <v>0.5</v>
      </c>
      <c r="O137" s="3"/>
    </row>
    <row r="138" spans="2:15" x14ac:dyDescent="0.25">
      <c r="B138" s="12" t="s">
        <v>20</v>
      </c>
      <c r="C138" s="12">
        <v>1197831</v>
      </c>
      <c r="D138" s="13">
        <v>44502</v>
      </c>
      <c r="E138" s="12" t="s">
        <v>49</v>
      </c>
      <c r="F138" s="12" t="s">
        <v>21</v>
      </c>
      <c r="G138" s="12" t="s">
        <v>22</v>
      </c>
      <c r="H138" s="12" t="s">
        <v>12</v>
      </c>
      <c r="I138" s="14">
        <v>0.45</v>
      </c>
      <c r="J138" s="15">
        <v>9000</v>
      </c>
      <c r="K138" s="16">
        <f>I138*J138</f>
        <v>4050</v>
      </c>
      <c r="L138" s="16">
        <f>K138*M138</f>
        <v>1417.5</v>
      </c>
      <c r="M138" s="17">
        <v>0.35</v>
      </c>
      <c r="O138" s="3"/>
    </row>
    <row r="139" spans="2:15" x14ac:dyDescent="0.25">
      <c r="B139" s="12" t="s">
        <v>20</v>
      </c>
      <c r="C139" s="12">
        <v>1197831</v>
      </c>
      <c r="D139" s="13">
        <v>44502</v>
      </c>
      <c r="E139" s="12" t="s">
        <v>49</v>
      </c>
      <c r="F139" s="12" t="s">
        <v>21</v>
      </c>
      <c r="G139" s="12" t="s">
        <v>22</v>
      </c>
      <c r="H139" s="12" t="s">
        <v>15</v>
      </c>
      <c r="I139" s="14">
        <v>0.45</v>
      </c>
      <c r="J139" s="15">
        <v>9000</v>
      </c>
      <c r="K139" s="16">
        <f>I139*J139</f>
        <v>4050</v>
      </c>
      <c r="L139" s="16">
        <f>K139*M139</f>
        <v>1417.5</v>
      </c>
      <c r="M139" s="17">
        <v>0.35</v>
      </c>
      <c r="O139" s="3"/>
    </row>
    <row r="140" spans="2:15" x14ac:dyDescent="0.25">
      <c r="B140" s="12" t="s">
        <v>20</v>
      </c>
      <c r="C140" s="12">
        <v>1197831</v>
      </c>
      <c r="D140" s="13">
        <v>44502</v>
      </c>
      <c r="E140" s="12" t="s">
        <v>49</v>
      </c>
      <c r="F140" s="12" t="s">
        <v>21</v>
      </c>
      <c r="G140" s="12" t="s">
        <v>22</v>
      </c>
      <c r="H140" s="12" t="s">
        <v>13</v>
      </c>
      <c r="I140" s="14">
        <v>0.5</v>
      </c>
      <c r="J140" s="15">
        <v>8250</v>
      </c>
      <c r="K140" s="16">
        <f t="shared" ref="K140:K143" si="43">I140*J140</f>
        <v>4125</v>
      </c>
      <c r="L140" s="16">
        <f t="shared" ref="L140:L143" si="44">K140*M140</f>
        <v>1443.75</v>
      </c>
      <c r="M140" s="17">
        <v>0.35</v>
      </c>
      <c r="O140" s="3"/>
    </row>
    <row r="141" spans="2:15" x14ac:dyDescent="0.25">
      <c r="B141" s="12" t="s">
        <v>20</v>
      </c>
      <c r="C141" s="12">
        <v>1197831</v>
      </c>
      <c r="D141" s="13">
        <v>44502</v>
      </c>
      <c r="E141" s="12" t="s">
        <v>49</v>
      </c>
      <c r="F141" s="12" t="s">
        <v>21</v>
      </c>
      <c r="G141" s="12" t="s">
        <v>22</v>
      </c>
      <c r="H141" s="12" t="s">
        <v>14</v>
      </c>
      <c r="I141" s="14">
        <v>0.5</v>
      </c>
      <c r="J141" s="15">
        <v>6750</v>
      </c>
      <c r="K141" s="16">
        <f t="shared" si="43"/>
        <v>3375</v>
      </c>
      <c r="L141" s="16">
        <f t="shared" si="44"/>
        <v>1518.75</v>
      </c>
      <c r="M141" s="17">
        <v>0.45</v>
      </c>
      <c r="O141" s="3"/>
    </row>
    <row r="142" spans="2:15" x14ac:dyDescent="0.25">
      <c r="B142" s="12" t="s">
        <v>20</v>
      </c>
      <c r="C142" s="12">
        <v>1197831</v>
      </c>
      <c r="D142" s="13">
        <v>44502</v>
      </c>
      <c r="E142" s="12" t="s">
        <v>49</v>
      </c>
      <c r="F142" s="12" t="s">
        <v>21</v>
      </c>
      <c r="G142" s="12" t="s">
        <v>22</v>
      </c>
      <c r="H142" s="12" t="s">
        <v>16</v>
      </c>
      <c r="I142" s="14">
        <v>0.45</v>
      </c>
      <c r="J142" s="15">
        <v>6500</v>
      </c>
      <c r="K142" s="16">
        <f t="shared" si="43"/>
        <v>2925</v>
      </c>
      <c r="L142" s="16">
        <f t="shared" si="44"/>
        <v>877.5</v>
      </c>
      <c r="M142" s="17">
        <v>0.3</v>
      </c>
      <c r="O142" s="3"/>
    </row>
    <row r="143" spans="2:15" x14ac:dyDescent="0.25">
      <c r="B143" s="12" t="s">
        <v>20</v>
      </c>
      <c r="C143" s="12">
        <v>1197831</v>
      </c>
      <c r="D143" s="13">
        <v>44502</v>
      </c>
      <c r="E143" s="12" t="s">
        <v>49</v>
      </c>
      <c r="F143" s="12" t="s">
        <v>21</v>
      </c>
      <c r="G143" s="12" t="s">
        <v>22</v>
      </c>
      <c r="H143" s="12" t="s">
        <v>17</v>
      </c>
      <c r="I143" s="14">
        <v>0.55000000000000004</v>
      </c>
      <c r="J143" s="15">
        <v>8500</v>
      </c>
      <c r="K143" s="16">
        <f t="shared" si="43"/>
        <v>4675</v>
      </c>
      <c r="L143" s="16">
        <f t="shared" si="44"/>
        <v>2337.5</v>
      </c>
      <c r="M143" s="17">
        <v>0.5</v>
      </c>
      <c r="O143" s="3"/>
    </row>
    <row r="144" spans="2:15" x14ac:dyDescent="0.25">
      <c r="B144" s="12" t="s">
        <v>20</v>
      </c>
      <c r="C144" s="12">
        <v>1197831</v>
      </c>
      <c r="D144" s="13">
        <v>44531</v>
      </c>
      <c r="E144" s="12" t="s">
        <v>49</v>
      </c>
      <c r="F144" s="12" t="s">
        <v>21</v>
      </c>
      <c r="G144" s="12" t="s">
        <v>22</v>
      </c>
      <c r="H144" s="12" t="s">
        <v>12</v>
      </c>
      <c r="I144" s="14">
        <v>0.45</v>
      </c>
      <c r="J144" s="15">
        <v>9500</v>
      </c>
      <c r="K144" s="16">
        <f>I144*J144</f>
        <v>4275</v>
      </c>
      <c r="L144" s="16">
        <f>K144*M144</f>
        <v>1496.25</v>
      </c>
      <c r="M144" s="17">
        <v>0.35</v>
      </c>
      <c r="O144" s="3"/>
    </row>
    <row r="145" spans="2:15" x14ac:dyDescent="0.25">
      <c r="B145" s="12" t="s">
        <v>20</v>
      </c>
      <c r="C145" s="12">
        <v>1197831</v>
      </c>
      <c r="D145" s="13">
        <v>44531</v>
      </c>
      <c r="E145" s="12" t="s">
        <v>49</v>
      </c>
      <c r="F145" s="12" t="s">
        <v>21</v>
      </c>
      <c r="G145" s="12" t="s">
        <v>22</v>
      </c>
      <c r="H145" s="12" t="s">
        <v>15</v>
      </c>
      <c r="I145" s="14">
        <v>0.45</v>
      </c>
      <c r="J145" s="15">
        <v>9500</v>
      </c>
      <c r="K145" s="16">
        <f>I145*J145</f>
        <v>4275</v>
      </c>
      <c r="L145" s="16">
        <f>K145*M145</f>
        <v>1496.25</v>
      </c>
      <c r="M145" s="17">
        <v>0.35</v>
      </c>
      <c r="O145" s="3"/>
    </row>
    <row r="146" spans="2:15" x14ac:dyDescent="0.25">
      <c r="B146" s="12" t="s">
        <v>20</v>
      </c>
      <c r="C146" s="12">
        <v>1197831</v>
      </c>
      <c r="D146" s="13">
        <v>44531</v>
      </c>
      <c r="E146" s="12" t="s">
        <v>49</v>
      </c>
      <c r="F146" s="12" t="s">
        <v>21</v>
      </c>
      <c r="G146" s="12" t="s">
        <v>22</v>
      </c>
      <c r="H146" s="12" t="s">
        <v>13</v>
      </c>
      <c r="I146" s="14">
        <v>0.5</v>
      </c>
      <c r="J146" s="15">
        <v>8500</v>
      </c>
      <c r="K146" s="16">
        <f t="shared" ref="K146:K149" si="45">I146*J146</f>
        <v>4250</v>
      </c>
      <c r="L146" s="16">
        <f t="shared" ref="L146:L149" si="46">K146*M146</f>
        <v>1487.5</v>
      </c>
      <c r="M146" s="17">
        <v>0.35</v>
      </c>
      <c r="O146" s="3"/>
    </row>
    <row r="147" spans="2:15" x14ac:dyDescent="0.25">
      <c r="B147" s="12" t="s">
        <v>20</v>
      </c>
      <c r="C147" s="12">
        <v>1197831</v>
      </c>
      <c r="D147" s="13">
        <v>44531</v>
      </c>
      <c r="E147" s="12" t="s">
        <v>49</v>
      </c>
      <c r="F147" s="12" t="s">
        <v>21</v>
      </c>
      <c r="G147" s="12" t="s">
        <v>22</v>
      </c>
      <c r="H147" s="12" t="s">
        <v>14</v>
      </c>
      <c r="I147" s="14">
        <v>0.5</v>
      </c>
      <c r="J147" s="15">
        <v>7000</v>
      </c>
      <c r="K147" s="16">
        <f t="shared" si="45"/>
        <v>3500</v>
      </c>
      <c r="L147" s="16">
        <f t="shared" si="46"/>
        <v>1575</v>
      </c>
      <c r="M147" s="17">
        <v>0.45</v>
      </c>
      <c r="O147" s="3"/>
    </row>
    <row r="148" spans="2:15" x14ac:dyDescent="0.25">
      <c r="B148" s="12" t="s">
        <v>20</v>
      </c>
      <c r="C148" s="12">
        <v>1197831</v>
      </c>
      <c r="D148" s="13">
        <v>44531</v>
      </c>
      <c r="E148" s="12" t="s">
        <v>49</v>
      </c>
      <c r="F148" s="12" t="s">
        <v>21</v>
      </c>
      <c r="G148" s="12" t="s">
        <v>22</v>
      </c>
      <c r="H148" s="12" t="s">
        <v>16</v>
      </c>
      <c r="I148" s="14">
        <v>0.45</v>
      </c>
      <c r="J148" s="15">
        <v>6500</v>
      </c>
      <c r="K148" s="16">
        <f t="shared" si="45"/>
        <v>2925</v>
      </c>
      <c r="L148" s="16">
        <f t="shared" si="46"/>
        <v>877.5</v>
      </c>
      <c r="M148" s="17">
        <v>0.3</v>
      </c>
      <c r="O148" s="3"/>
    </row>
    <row r="149" spans="2:15" x14ac:dyDescent="0.25">
      <c r="B149" s="12" t="s">
        <v>20</v>
      </c>
      <c r="C149" s="12">
        <v>1197831</v>
      </c>
      <c r="D149" s="13">
        <v>44531</v>
      </c>
      <c r="E149" s="12" t="s">
        <v>49</v>
      </c>
      <c r="F149" s="12" t="s">
        <v>21</v>
      </c>
      <c r="G149" s="12" t="s">
        <v>22</v>
      </c>
      <c r="H149" s="12" t="s">
        <v>17</v>
      </c>
      <c r="I149" s="14">
        <v>0.55000000000000004</v>
      </c>
      <c r="J149" s="15">
        <v>9000</v>
      </c>
      <c r="K149" s="16">
        <f t="shared" si="45"/>
        <v>4950</v>
      </c>
      <c r="L149" s="16">
        <f t="shared" si="46"/>
        <v>2475</v>
      </c>
      <c r="M149" s="17">
        <v>0.5</v>
      </c>
      <c r="O149" s="3"/>
    </row>
    <row r="150" spans="2:15" x14ac:dyDescent="0.25">
      <c r="B150" s="12" t="s">
        <v>23</v>
      </c>
      <c r="C150" s="12">
        <v>1128299</v>
      </c>
      <c r="D150" s="13">
        <v>44216</v>
      </c>
      <c r="E150" s="12" t="s">
        <v>24</v>
      </c>
      <c r="F150" s="12" t="s">
        <v>25</v>
      </c>
      <c r="G150" s="12" t="s">
        <v>29</v>
      </c>
      <c r="H150" s="12" t="s">
        <v>12</v>
      </c>
      <c r="I150" s="14">
        <v>0.39999999999999997</v>
      </c>
      <c r="J150" s="15">
        <v>7750</v>
      </c>
      <c r="K150" s="16">
        <f>I150*J150</f>
        <v>3099.9999999999995</v>
      </c>
      <c r="L150" s="16">
        <f>K150*M150</f>
        <v>1085</v>
      </c>
      <c r="M150" s="17">
        <v>0.35000000000000003</v>
      </c>
      <c r="O150" s="7"/>
    </row>
    <row r="151" spans="2:15" x14ac:dyDescent="0.25">
      <c r="B151" s="12" t="s">
        <v>23</v>
      </c>
      <c r="C151" s="12">
        <v>1128299</v>
      </c>
      <c r="D151" s="13">
        <v>44216</v>
      </c>
      <c r="E151" s="12" t="s">
        <v>24</v>
      </c>
      <c r="F151" s="12" t="s">
        <v>25</v>
      </c>
      <c r="G151" s="12" t="s">
        <v>29</v>
      </c>
      <c r="H151" s="12" t="s">
        <v>15</v>
      </c>
      <c r="I151" s="14">
        <v>0.5</v>
      </c>
      <c r="J151" s="15">
        <v>7750</v>
      </c>
      <c r="K151" s="16">
        <f>I151*J151</f>
        <v>3875</v>
      </c>
      <c r="L151" s="16">
        <f>K151*M151</f>
        <v>775</v>
      </c>
      <c r="M151" s="17">
        <v>0.2</v>
      </c>
      <c r="O151" s="7"/>
    </row>
    <row r="152" spans="2:15" x14ac:dyDescent="0.25">
      <c r="B152" s="12" t="s">
        <v>23</v>
      </c>
      <c r="C152" s="12">
        <v>1128299</v>
      </c>
      <c r="D152" s="13">
        <v>44216</v>
      </c>
      <c r="E152" s="12" t="s">
        <v>24</v>
      </c>
      <c r="F152" s="12" t="s">
        <v>25</v>
      </c>
      <c r="G152" s="12" t="s">
        <v>29</v>
      </c>
      <c r="H152" s="12" t="s">
        <v>13</v>
      </c>
      <c r="I152" s="14">
        <v>0.5</v>
      </c>
      <c r="J152" s="15">
        <v>7750</v>
      </c>
      <c r="K152" s="16">
        <f t="shared" ref="K152:K155" si="47">I152*J152</f>
        <v>3875</v>
      </c>
      <c r="L152" s="16">
        <f t="shared" ref="L152:L155" si="48">K152*M152</f>
        <v>1356.2500000000002</v>
      </c>
      <c r="M152" s="17">
        <v>0.35000000000000003</v>
      </c>
      <c r="O152" s="7"/>
    </row>
    <row r="153" spans="2:15" x14ac:dyDescent="0.25">
      <c r="B153" s="12" t="s">
        <v>23</v>
      </c>
      <c r="C153" s="12">
        <v>1128299</v>
      </c>
      <c r="D153" s="13">
        <v>44216</v>
      </c>
      <c r="E153" s="12" t="s">
        <v>24</v>
      </c>
      <c r="F153" s="12" t="s">
        <v>25</v>
      </c>
      <c r="G153" s="12" t="s">
        <v>29</v>
      </c>
      <c r="H153" s="12" t="s">
        <v>14</v>
      </c>
      <c r="I153" s="14">
        <v>0.5</v>
      </c>
      <c r="J153" s="15">
        <v>6250</v>
      </c>
      <c r="K153" s="16">
        <f t="shared" si="47"/>
        <v>3125</v>
      </c>
      <c r="L153" s="16">
        <f t="shared" si="48"/>
        <v>937.5</v>
      </c>
      <c r="M153" s="17">
        <v>0.3</v>
      </c>
      <c r="O153" s="7"/>
    </row>
    <row r="154" spans="2:15" x14ac:dyDescent="0.25">
      <c r="B154" s="12" t="s">
        <v>23</v>
      </c>
      <c r="C154" s="12">
        <v>1128299</v>
      </c>
      <c r="D154" s="13">
        <v>44216</v>
      </c>
      <c r="E154" s="12" t="s">
        <v>24</v>
      </c>
      <c r="F154" s="12" t="s">
        <v>25</v>
      </c>
      <c r="G154" s="12" t="s">
        <v>29</v>
      </c>
      <c r="H154" s="12" t="s">
        <v>16</v>
      </c>
      <c r="I154" s="14">
        <v>0.55000000000000004</v>
      </c>
      <c r="J154" s="15">
        <v>5750</v>
      </c>
      <c r="K154" s="16">
        <f t="shared" si="47"/>
        <v>3162.5000000000005</v>
      </c>
      <c r="L154" s="16">
        <f t="shared" si="48"/>
        <v>1581.2500000000002</v>
      </c>
      <c r="M154" s="17">
        <v>0.5</v>
      </c>
      <c r="O154" s="7"/>
    </row>
    <row r="155" spans="2:15" x14ac:dyDescent="0.25">
      <c r="B155" s="12" t="s">
        <v>23</v>
      </c>
      <c r="C155" s="12">
        <v>1128299</v>
      </c>
      <c r="D155" s="13">
        <v>44216</v>
      </c>
      <c r="E155" s="12" t="s">
        <v>24</v>
      </c>
      <c r="F155" s="12" t="s">
        <v>25</v>
      </c>
      <c r="G155" s="12" t="s">
        <v>29</v>
      </c>
      <c r="H155" s="12" t="s">
        <v>17</v>
      </c>
      <c r="I155" s="14">
        <v>0.5</v>
      </c>
      <c r="J155" s="15">
        <v>7750</v>
      </c>
      <c r="K155" s="16">
        <f t="shared" si="47"/>
        <v>3875</v>
      </c>
      <c r="L155" s="16">
        <f t="shared" si="48"/>
        <v>581.25000000000011</v>
      </c>
      <c r="M155" s="17">
        <v>0.15000000000000002</v>
      </c>
      <c r="O155" s="7"/>
    </row>
    <row r="156" spans="2:15" x14ac:dyDescent="0.25">
      <c r="B156" s="12" t="s">
        <v>23</v>
      </c>
      <c r="C156" s="12">
        <v>1128299</v>
      </c>
      <c r="D156" s="13">
        <v>44247</v>
      </c>
      <c r="E156" s="12" t="s">
        <v>24</v>
      </c>
      <c r="F156" s="12" t="s">
        <v>25</v>
      </c>
      <c r="G156" s="12" t="s">
        <v>29</v>
      </c>
      <c r="H156" s="12" t="s">
        <v>12</v>
      </c>
      <c r="I156" s="14">
        <v>0.39999999999999997</v>
      </c>
      <c r="J156" s="15">
        <v>8250</v>
      </c>
      <c r="K156" s="16">
        <f>I156*J156</f>
        <v>3299.9999999999995</v>
      </c>
      <c r="L156" s="16">
        <f>K156*M156</f>
        <v>1155</v>
      </c>
      <c r="M156" s="17">
        <v>0.35000000000000003</v>
      </c>
      <c r="O156" s="7"/>
    </row>
    <row r="157" spans="2:15" x14ac:dyDescent="0.25">
      <c r="B157" s="12" t="s">
        <v>23</v>
      </c>
      <c r="C157" s="12">
        <v>1128299</v>
      </c>
      <c r="D157" s="13">
        <v>44247</v>
      </c>
      <c r="E157" s="12" t="s">
        <v>24</v>
      </c>
      <c r="F157" s="12" t="s">
        <v>25</v>
      </c>
      <c r="G157" s="12" t="s">
        <v>29</v>
      </c>
      <c r="H157" s="12" t="s">
        <v>15</v>
      </c>
      <c r="I157" s="14">
        <v>0.5</v>
      </c>
      <c r="J157" s="15">
        <v>7250</v>
      </c>
      <c r="K157" s="16">
        <f>I157*J157</f>
        <v>3625</v>
      </c>
      <c r="L157" s="16">
        <f>K157*M157</f>
        <v>725</v>
      </c>
      <c r="M157" s="17">
        <v>0.2</v>
      </c>
      <c r="O157" s="7"/>
    </row>
    <row r="158" spans="2:15" x14ac:dyDescent="0.25">
      <c r="B158" s="12" t="s">
        <v>23</v>
      </c>
      <c r="C158" s="12">
        <v>1128299</v>
      </c>
      <c r="D158" s="13">
        <v>44247</v>
      </c>
      <c r="E158" s="12" t="s">
        <v>24</v>
      </c>
      <c r="F158" s="12" t="s">
        <v>25</v>
      </c>
      <c r="G158" s="12" t="s">
        <v>29</v>
      </c>
      <c r="H158" s="12" t="s">
        <v>13</v>
      </c>
      <c r="I158" s="14">
        <v>0.5</v>
      </c>
      <c r="J158" s="15">
        <v>7250</v>
      </c>
      <c r="K158" s="16">
        <f t="shared" ref="K158:K161" si="49">I158*J158</f>
        <v>3625</v>
      </c>
      <c r="L158" s="16">
        <f t="shared" ref="L158:L161" si="50">K158*M158</f>
        <v>1268.7500000000002</v>
      </c>
      <c r="M158" s="17">
        <v>0.35000000000000003</v>
      </c>
      <c r="O158" s="7"/>
    </row>
    <row r="159" spans="2:15" x14ac:dyDescent="0.25">
      <c r="B159" s="12" t="s">
        <v>23</v>
      </c>
      <c r="C159" s="12">
        <v>1128299</v>
      </c>
      <c r="D159" s="13">
        <v>44247</v>
      </c>
      <c r="E159" s="12" t="s">
        <v>24</v>
      </c>
      <c r="F159" s="12" t="s">
        <v>25</v>
      </c>
      <c r="G159" s="12" t="s">
        <v>29</v>
      </c>
      <c r="H159" s="12" t="s">
        <v>14</v>
      </c>
      <c r="I159" s="14">
        <v>0.5</v>
      </c>
      <c r="J159" s="15">
        <v>5750</v>
      </c>
      <c r="K159" s="16">
        <f t="shared" si="49"/>
        <v>2875</v>
      </c>
      <c r="L159" s="16">
        <f t="shared" si="50"/>
        <v>862.5</v>
      </c>
      <c r="M159" s="17">
        <v>0.3</v>
      </c>
      <c r="O159" s="7"/>
    </row>
    <row r="160" spans="2:15" x14ac:dyDescent="0.25">
      <c r="B160" s="12" t="s">
        <v>23</v>
      </c>
      <c r="C160" s="12">
        <v>1128299</v>
      </c>
      <c r="D160" s="13">
        <v>44247</v>
      </c>
      <c r="E160" s="12" t="s">
        <v>24</v>
      </c>
      <c r="F160" s="12" t="s">
        <v>25</v>
      </c>
      <c r="G160" s="12" t="s">
        <v>29</v>
      </c>
      <c r="H160" s="12" t="s">
        <v>16</v>
      </c>
      <c r="I160" s="14">
        <v>0.55000000000000004</v>
      </c>
      <c r="J160" s="15">
        <v>5000</v>
      </c>
      <c r="K160" s="16">
        <f t="shared" si="49"/>
        <v>2750</v>
      </c>
      <c r="L160" s="16">
        <f t="shared" si="50"/>
        <v>1375</v>
      </c>
      <c r="M160" s="17">
        <v>0.5</v>
      </c>
      <c r="O160" s="7"/>
    </row>
    <row r="161" spans="2:15" x14ac:dyDescent="0.25">
      <c r="B161" s="12" t="s">
        <v>23</v>
      </c>
      <c r="C161" s="12">
        <v>1128299</v>
      </c>
      <c r="D161" s="13">
        <v>44247</v>
      </c>
      <c r="E161" s="12" t="s">
        <v>24</v>
      </c>
      <c r="F161" s="12" t="s">
        <v>25</v>
      </c>
      <c r="G161" s="12" t="s">
        <v>29</v>
      </c>
      <c r="H161" s="12" t="s">
        <v>17</v>
      </c>
      <c r="I161" s="14">
        <v>0.5</v>
      </c>
      <c r="J161" s="15">
        <v>7000</v>
      </c>
      <c r="K161" s="16">
        <f t="shared" si="49"/>
        <v>3500</v>
      </c>
      <c r="L161" s="16">
        <f t="shared" si="50"/>
        <v>525.00000000000011</v>
      </c>
      <c r="M161" s="17">
        <v>0.15000000000000002</v>
      </c>
      <c r="O161" s="7"/>
    </row>
    <row r="162" spans="2:15" x14ac:dyDescent="0.25">
      <c r="B162" s="12" t="s">
        <v>23</v>
      </c>
      <c r="C162" s="12">
        <v>1128299</v>
      </c>
      <c r="D162" s="13">
        <v>44274</v>
      </c>
      <c r="E162" s="12" t="s">
        <v>24</v>
      </c>
      <c r="F162" s="12" t="s">
        <v>25</v>
      </c>
      <c r="G162" s="12" t="s">
        <v>29</v>
      </c>
      <c r="H162" s="12" t="s">
        <v>12</v>
      </c>
      <c r="I162" s="14">
        <v>0.5</v>
      </c>
      <c r="J162" s="15">
        <v>8500</v>
      </c>
      <c r="K162" s="16">
        <f>I162*J162</f>
        <v>4250</v>
      </c>
      <c r="L162" s="16">
        <f>K162*M162</f>
        <v>1487.5000000000002</v>
      </c>
      <c r="M162" s="17">
        <v>0.35000000000000003</v>
      </c>
      <c r="O162" s="7"/>
    </row>
    <row r="163" spans="2:15" x14ac:dyDescent="0.25">
      <c r="B163" s="12" t="s">
        <v>23</v>
      </c>
      <c r="C163" s="12">
        <v>1128299</v>
      </c>
      <c r="D163" s="13">
        <v>44274</v>
      </c>
      <c r="E163" s="12" t="s">
        <v>24</v>
      </c>
      <c r="F163" s="12" t="s">
        <v>25</v>
      </c>
      <c r="G163" s="12" t="s">
        <v>29</v>
      </c>
      <c r="H163" s="12" t="s">
        <v>15</v>
      </c>
      <c r="I163" s="14">
        <v>0.6</v>
      </c>
      <c r="J163" s="15">
        <v>7000</v>
      </c>
      <c r="K163" s="16">
        <f>I163*J163</f>
        <v>4200</v>
      </c>
      <c r="L163" s="16">
        <f>K163*M163</f>
        <v>840</v>
      </c>
      <c r="M163" s="17">
        <v>0.2</v>
      </c>
      <c r="O163" s="7"/>
    </row>
    <row r="164" spans="2:15" x14ac:dyDescent="0.25">
      <c r="B164" s="12" t="s">
        <v>23</v>
      </c>
      <c r="C164" s="12">
        <v>1128299</v>
      </c>
      <c r="D164" s="13">
        <v>44274</v>
      </c>
      <c r="E164" s="12" t="s">
        <v>24</v>
      </c>
      <c r="F164" s="12" t="s">
        <v>25</v>
      </c>
      <c r="G164" s="12" t="s">
        <v>29</v>
      </c>
      <c r="H164" s="12" t="s">
        <v>13</v>
      </c>
      <c r="I164" s="14">
        <v>0.6</v>
      </c>
      <c r="J164" s="15">
        <v>7000</v>
      </c>
      <c r="K164" s="16">
        <f t="shared" ref="K164:K167" si="51">I164*J164</f>
        <v>4200</v>
      </c>
      <c r="L164" s="16">
        <f t="shared" ref="L164:L167" si="52">K164*M164</f>
        <v>1470.0000000000002</v>
      </c>
      <c r="M164" s="17">
        <v>0.35000000000000003</v>
      </c>
      <c r="O164" s="7"/>
    </row>
    <row r="165" spans="2:15" x14ac:dyDescent="0.25">
      <c r="B165" s="12" t="s">
        <v>23</v>
      </c>
      <c r="C165" s="12">
        <v>1128299</v>
      </c>
      <c r="D165" s="13">
        <v>44274</v>
      </c>
      <c r="E165" s="12" t="s">
        <v>24</v>
      </c>
      <c r="F165" s="12" t="s">
        <v>25</v>
      </c>
      <c r="G165" s="12" t="s">
        <v>29</v>
      </c>
      <c r="H165" s="12" t="s">
        <v>14</v>
      </c>
      <c r="I165" s="14">
        <v>0.6</v>
      </c>
      <c r="J165" s="15">
        <v>6000</v>
      </c>
      <c r="K165" s="16">
        <f t="shared" si="51"/>
        <v>3600</v>
      </c>
      <c r="L165" s="16">
        <f t="shared" si="52"/>
        <v>1080</v>
      </c>
      <c r="M165" s="17">
        <v>0.3</v>
      </c>
      <c r="O165" s="7"/>
    </row>
    <row r="166" spans="2:15" x14ac:dyDescent="0.25">
      <c r="B166" s="12" t="s">
        <v>23</v>
      </c>
      <c r="C166" s="12">
        <v>1128299</v>
      </c>
      <c r="D166" s="13">
        <v>44274</v>
      </c>
      <c r="E166" s="12" t="s">
        <v>24</v>
      </c>
      <c r="F166" s="12" t="s">
        <v>25</v>
      </c>
      <c r="G166" s="12" t="s">
        <v>29</v>
      </c>
      <c r="H166" s="12" t="s">
        <v>16</v>
      </c>
      <c r="I166" s="14">
        <v>0.65</v>
      </c>
      <c r="J166" s="15">
        <v>5000</v>
      </c>
      <c r="K166" s="16">
        <f t="shared" si="51"/>
        <v>3250</v>
      </c>
      <c r="L166" s="16">
        <f t="shared" si="52"/>
        <v>1625</v>
      </c>
      <c r="M166" s="17">
        <v>0.5</v>
      </c>
      <c r="O166" s="7"/>
    </row>
    <row r="167" spans="2:15" x14ac:dyDescent="0.25">
      <c r="B167" s="12" t="s">
        <v>23</v>
      </c>
      <c r="C167" s="12">
        <v>1128299</v>
      </c>
      <c r="D167" s="13">
        <v>44274</v>
      </c>
      <c r="E167" s="12" t="s">
        <v>24</v>
      </c>
      <c r="F167" s="12" t="s">
        <v>25</v>
      </c>
      <c r="G167" s="12" t="s">
        <v>29</v>
      </c>
      <c r="H167" s="12" t="s">
        <v>17</v>
      </c>
      <c r="I167" s="14">
        <v>0.6</v>
      </c>
      <c r="J167" s="15">
        <v>7000</v>
      </c>
      <c r="K167" s="16">
        <f t="shared" si="51"/>
        <v>4200</v>
      </c>
      <c r="L167" s="16">
        <f t="shared" si="52"/>
        <v>630.00000000000011</v>
      </c>
      <c r="M167" s="17">
        <v>0.15000000000000002</v>
      </c>
      <c r="O167" s="7"/>
    </row>
    <row r="168" spans="2:15" x14ac:dyDescent="0.25">
      <c r="B168" s="12" t="s">
        <v>23</v>
      </c>
      <c r="C168" s="12">
        <v>1128299</v>
      </c>
      <c r="D168" s="13">
        <v>44306</v>
      </c>
      <c r="E168" s="12" t="s">
        <v>24</v>
      </c>
      <c r="F168" s="12" t="s">
        <v>25</v>
      </c>
      <c r="G168" s="12" t="s">
        <v>29</v>
      </c>
      <c r="H168" s="12" t="s">
        <v>12</v>
      </c>
      <c r="I168" s="14">
        <v>0.6</v>
      </c>
      <c r="J168" s="15">
        <v>8750</v>
      </c>
      <c r="K168" s="16">
        <f>I168*J168</f>
        <v>5250</v>
      </c>
      <c r="L168" s="16">
        <f>K168*M168</f>
        <v>1837.5000000000002</v>
      </c>
      <c r="M168" s="17">
        <v>0.35000000000000003</v>
      </c>
      <c r="O168" s="7"/>
    </row>
    <row r="169" spans="2:15" x14ac:dyDescent="0.25">
      <c r="B169" s="12" t="s">
        <v>23</v>
      </c>
      <c r="C169" s="12">
        <v>1128299</v>
      </c>
      <c r="D169" s="13">
        <v>44306</v>
      </c>
      <c r="E169" s="12" t="s">
        <v>24</v>
      </c>
      <c r="F169" s="12" t="s">
        <v>25</v>
      </c>
      <c r="G169" s="12" t="s">
        <v>29</v>
      </c>
      <c r="H169" s="12" t="s">
        <v>15</v>
      </c>
      <c r="I169" s="14">
        <v>0.65</v>
      </c>
      <c r="J169" s="15">
        <v>6750</v>
      </c>
      <c r="K169" s="16">
        <f>I169*J169</f>
        <v>4387.5</v>
      </c>
      <c r="L169" s="16">
        <f>K169*M169</f>
        <v>877.5</v>
      </c>
      <c r="M169" s="17">
        <v>0.2</v>
      </c>
      <c r="O169" s="7"/>
    </row>
    <row r="170" spans="2:15" x14ac:dyDescent="0.25">
      <c r="B170" s="12" t="s">
        <v>23</v>
      </c>
      <c r="C170" s="12">
        <v>1128299</v>
      </c>
      <c r="D170" s="13">
        <v>44306</v>
      </c>
      <c r="E170" s="12" t="s">
        <v>24</v>
      </c>
      <c r="F170" s="12" t="s">
        <v>25</v>
      </c>
      <c r="G170" s="12" t="s">
        <v>29</v>
      </c>
      <c r="H170" s="12" t="s">
        <v>13</v>
      </c>
      <c r="I170" s="14">
        <v>0.65</v>
      </c>
      <c r="J170" s="15">
        <v>7250</v>
      </c>
      <c r="K170" s="16">
        <f t="shared" ref="K170:K173" si="53">I170*J170</f>
        <v>4712.5</v>
      </c>
      <c r="L170" s="16">
        <f t="shared" ref="L170:L173" si="54">K170*M170</f>
        <v>1649.3750000000002</v>
      </c>
      <c r="M170" s="17">
        <v>0.35000000000000003</v>
      </c>
      <c r="O170" s="7"/>
    </row>
    <row r="171" spans="2:15" x14ac:dyDescent="0.25">
      <c r="B171" s="12" t="s">
        <v>23</v>
      </c>
      <c r="C171" s="12">
        <v>1128299</v>
      </c>
      <c r="D171" s="13">
        <v>44306</v>
      </c>
      <c r="E171" s="12" t="s">
        <v>24</v>
      </c>
      <c r="F171" s="12" t="s">
        <v>25</v>
      </c>
      <c r="G171" s="12" t="s">
        <v>29</v>
      </c>
      <c r="H171" s="12" t="s">
        <v>14</v>
      </c>
      <c r="I171" s="14">
        <v>0.6</v>
      </c>
      <c r="J171" s="15">
        <v>6250</v>
      </c>
      <c r="K171" s="16">
        <f t="shared" si="53"/>
        <v>3750</v>
      </c>
      <c r="L171" s="16">
        <f t="shared" si="54"/>
        <v>1125</v>
      </c>
      <c r="M171" s="17">
        <v>0.3</v>
      </c>
      <c r="O171" s="7"/>
    </row>
    <row r="172" spans="2:15" x14ac:dyDescent="0.25">
      <c r="B172" s="12" t="s">
        <v>23</v>
      </c>
      <c r="C172" s="12">
        <v>1128299</v>
      </c>
      <c r="D172" s="13">
        <v>44306</v>
      </c>
      <c r="E172" s="12" t="s">
        <v>24</v>
      </c>
      <c r="F172" s="12" t="s">
        <v>25</v>
      </c>
      <c r="G172" s="12" t="s">
        <v>29</v>
      </c>
      <c r="H172" s="12" t="s">
        <v>16</v>
      </c>
      <c r="I172" s="14">
        <v>0.65</v>
      </c>
      <c r="J172" s="15">
        <v>5250</v>
      </c>
      <c r="K172" s="16">
        <f t="shared" si="53"/>
        <v>3412.5</v>
      </c>
      <c r="L172" s="16">
        <f t="shared" si="54"/>
        <v>1706.25</v>
      </c>
      <c r="M172" s="17">
        <v>0.5</v>
      </c>
      <c r="O172" s="7"/>
    </row>
    <row r="173" spans="2:15" x14ac:dyDescent="0.25">
      <c r="B173" s="12" t="s">
        <v>23</v>
      </c>
      <c r="C173" s="12">
        <v>1128299</v>
      </c>
      <c r="D173" s="13">
        <v>44306</v>
      </c>
      <c r="E173" s="12" t="s">
        <v>24</v>
      </c>
      <c r="F173" s="12" t="s">
        <v>25</v>
      </c>
      <c r="G173" s="12" t="s">
        <v>29</v>
      </c>
      <c r="H173" s="12" t="s">
        <v>17</v>
      </c>
      <c r="I173" s="14">
        <v>0.8</v>
      </c>
      <c r="J173" s="15">
        <v>7000</v>
      </c>
      <c r="K173" s="16">
        <f t="shared" si="53"/>
        <v>5600</v>
      </c>
      <c r="L173" s="16">
        <f t="shared" si="54"/>
        <v>840.00000000000011</v>
      </c>
      <c r="M173" s="17">
        <v>0.15000000000000002</v>
      </c>
      <c r="O173" s="7"/>
    </row>
    <row r="174" spans="2:15" x14ac:dyDescent="0.25">
      <c r="B174" s="12" t="s">
        <v>23</v>
      </c>
      <c r="C174" s="12">
        <v>1128299</v>
      </c>
      <c r="D174" s="13">
        <v>44337</v>
      </c>
      <c r="E174" s="12" t="s">
        <v>24</v>
      </c>
      <c r="F174" s="12" t="s">
        <v>25</v>
      </c>
      <c r="G174" s="12" t="s">
        <v>29</v>
      </c>
      <c r="H174" s="12" t="s">
        <v>12</v>
      </c>
      <c r="I174" s="14">
        <v>0.6</v>
      </c>
      <c r="J174" s="15">
        <v>9000</v>
      </c>
      <c r="K174" s="16">
        <f>I174*J174</f>
        <v>5400</v>
      </c>
      <c r="L174" s="16">
        <f>K174*M174</f>
        <v>2160</v>
      </c>
      <c r="M174" s="17">
        <v>0.4</v>
      </c>
      <c r="O174" s="7"/>
    </row>
    <row r="175" spans="2:15" x14ac:dyDescent="0.25">
      <c r="B175" s="12" t="s">
        <v>23</v>
      </c>
      <c r="C175" s="12">
        <v>1128299</v>
      </c>
      <c r="D175" s="13">
        <v>44337</v>
      </c>
      <c r="E175" s="12" t="s">
        <v>24</v>
      </c>
      <c r="F175" s="12" t="s">
        <v>25</v>
      </c>
      <c r="G175" s="12" t="s">
        <v>29</v>
      </c>
      <c r="H175" s="12" t="s">
        <v>15</v>
      </c>
      <c r="I175" s="14">
        <v>0.65</v>
      </c>
      <c r="J175" s="15">
        <v>7500</v>
      </c>
      <c r="K175" s="16">
        <f>I175*J175</f>
        <v>4875</v>
      </c>
      <c r="L175" s="16">
        <f>K175*M175</f>
        <v>1218.75</v>
      </c>
      <c r="M175" s="17">
        <v>0.25</v>
      </c>
      <c r="O175" s="7"/>
    </row>
    <row r="176" spans="2:15" x14ac:dyDescent="0.25">
      <c r="B176" s="12" t="s">
        <v>23</v>
      </c>
      <c r="C176" s="12">
        <v>1128299</v>
      </c>
      <c r="D176" s="13">
        <v>44337</v>
      </c>
      <c r="E176" s="12" t="s">
        <v>24</v>
      </c>
      <c r="F176" s="12" t="s">
        <v>25</v>
      </c>
      <c r="G176" s="12" t="s">
        <v>29</v>
      </c>
      <c r="H176" s="12" t="s">
        <v>13</v>
      </c>
      <c r="I176" s="14">
        <v>0.65</v>
      </c>
      <c r="J176" s="15">
        <v>7500</v>
      </c>
      <c r="K176" s="16">
        <f t="shared" ref="K176:K179" si="55">I176*J176</f>
        <v>4875</v>
      </c>
      <c r="L176" s="16">
        <f t="shared" ref="L176:L179" si="56">K176*M176</f>
        <v>1950</v>
      </c>
      <c r="M176" s="17">
        <v>0.4</v>
      </c>
      <c r="O176" s="7"/>
    </row>
    <row r="177" spans="2:15" x14ac:dyDescent="0.25">
      <c r="B177" s="12" t="s">
        <v>23</v>
      </c>
      <c r="C177" s="12">
        <v>1128299</v>
      </c>
      <c r="D177" s="13">
        <v>44337</v>
      </c>
      <c r="E177" s="12" t="s">
        <v>24</v>
      </c>
      <c r="F177" s="12" t="s">
        <v>25</v>
      </c>
      <c r="G177" s="12" t="s">
        <v>29</v>
      </c>
      <c r="H177" s="12" t="s">
        <v>14</v>
      </c>
      <c r="I177" s="14">
        <v>0.6</v>
      </c>
      <c r="J177" s="15">
        <v>6500</v>
      </c>
      <c r="K177" s="16">
        <f t="shared" si="55"/>
        <v>3900</v>
      </c>
      <c r="L177" s="16">
        <f t="shared" si="56"/>
        <v>1365</v>
      </c>
      <c r="M177" s="17">
        <v>0.35</v>
      </c>
      <c r="O177" s="7"/>
    </row>
    <row r="178" spans="2:15" x14ac:dyDescent="0.25">
      <c r="B178" s="12" t="s">
        <v>23</v>
      </c>
      <c r="C178" s="12">
        <v>1128299</v>
      </c>
      <c r="D178" s="13">
        <v>44337</v>
      </c>
      <c r="E178" s="12" t="s">
        <v>24</v>
      </c>
      <c r="F178" s="12" t="s">
        <v>25</v>
      </c>
      <c r="G178" s="12" t="s">
        <v>29</v>
      </c>
      <c r="H178" s="12" t="s">
        <v>16</v>
      </c>
      <c r="I178" s="14">
        <v>0.65</v>
      </c>
      <c r="J178" s="15">
        <v>5500</v>
      </c>
      <c r="K178" s="16">
        <f t="shared" si="55"/>
        <v>3575</v>
      </c>
      <c r="L178" s="16">
        <f t="shared" si="56"/>
        <v>1966.2500000000002</v>
      </c>
      <c r="M178" s="17">
        <v>0.55000000000000004</v>
      </c>
      <c r="O178" s="7"/>
    </row>
    <row r="179" spans="2:15" x14ac:dyDescent="0.25">
      <c r="B179" s="12" t="s">
        <v>23</v>
      </c>
      <c r="C179" s="12">
        <v>1128299</v>
      </c>
      <c r="D179" s="13">
        <v>44337</v>
      </c>
      <c r="E179" s="12" t="s">
        <v>24</v>
      </c>
      <c r="F179" s="12" t="s">
        <v>25</v>
      </c>
      <c r="G179" s="12" t="s">
        <v>29</v>
      </c>
      <c r="H179" s="12" t="s">
        <v>17</v>
      </c>
      <c r="I179" s="14">
        <v>0.8</v>
      </c>
      <c r="J179" s="15">
        <v>7250</v>
      </c>
      <c r="K179" s="16">
        <f t="shared" si="55"/>
        <v>5800</v>
      </c>
      <c r="L179" s="16">
        <f t="shared" si="56"/>
        <v>1160</v>
      </c>
      <c r="M179" s="17">
        <v>0.2</v>
      </c>
      <c r="O179" s="7"/>
    </row>
    <row r="180" spans="2:15" x14ac:dyDescent="0.25">
      <c r="B180" s="12" t="s">
        <v>23</v>
      </c>
      <c r="C180" s="12">
        <v>1128299</v>
      </c>
      <c r="D180" s="13">
        <v>44367</v>
      </c>
      <c r="E180" s="12" t="s">
        <v>24</v>
      </c>
      <c r="F180" s="12" t="s">
        <v>25</v>
      </c>
      <c r="G180" s="12" t="s">
        <v>29</v>
      </c>
      <c r="H180" s="12" t="s">
        <v>12</v>
      </c>
      <c r="I180" s="14">
        <v>0.6</v>
      </c>
      <c r="J180" s="15">
        <v>9750</v>
      </c>
      <c r="K180" s="16">
        <f>I180*J180</f>
        <v>5850</v>
      </c>
      <c r="L180" s="16">
        <f>K180*M180</f>
        <v>2340</v>
      </c>
      <c r="M180" s="17">
        <v>0.4</v>
      </c>
      <c r="O180" s="7"/>
    </row>
    <row r="181" spans="2:15" x14ac:dyDescent="0.25">
      <c r="B181" s="12" t="s">
        <v>23</v>
      </c>
      <c r="C181" s="12">
        <v>1128299</v>
      </c>
      <c r="D181" s="13">
        <v>44367</v>
      </c>
      <c r="E181" s="12" t="s">
        <v>24</v>
      </c>
      <c r="F181" s="12" t="s">
        <v>25</v>
      </c>
      <c r="G181" s="12" t="s">
        <v>29</v>
      </c>
      <c r="H181" s="12" t="s">
        <v>15</v>
      </c>
      <c r="I181" s="14">
        <v>0.65</v>
      </c>
      <c r="J181" s="15">
        <v>8250</v>
      </c>
      <c r="K181" s="16">
        <f>I181*J181</f>
        <v>5362.5</v>
      </c>
      <c r="L181" s="16">
        <f>K181*M181</f>
        <v>1340.625</v>
      </c>
      <c r="M181" s="17">
        <v>0.25</v>
      </c>
      <c r="O181" s="7"/>
    </row>
    <row r="182" spans="2:15" x14ac:dyDescent="0.25">
      <c r="B182" s="12" t="s">
        <v>23</v>
      </c>
      <c r="C182" s="12">
        <v>1128299</v>
      </c>
      <c r="D182" s="13">
        <v>44367</v>
      </c>
      <c r="E182" s="12" t="s">
        <v>24</v>
      </c>
      <c r="F182" s="12" t="s">
        <v>25</v>
      </c>
      <c r="G182" s="12" t="s">
        <v>29</v>
      </c>
      <c r="H182" s="12" t="s">
        <v>13</v>
      </c>
      <c r="I182" s="14">
        <v>0.65</v>
      </c>
      <c r="J182" s="15">
        <v>8250</v>
      </c>
      <c r="K182" s="16">
        <f t="shared" ref="K182:K185" si="57">I182*J182</f>
        <v>5362.5</v>
      </c>
      <c r="L182" s="16">
        <f t="shared" ref="L182:L185" si="58">K182*M182</f>
        <v>2145</v>
      </c>
      <c r="M182" s="17">
        <v>0.4</v>
      </c>
      <c r="O182" s="7"/>
    </row>
    <row r="183" spans="2:15" x14ac:dyDescent="0.25">
      <c r="B183" s="12" t="s">
        <v>23</v>
      </c>
      <c r="C183" s="12">
        <v>1128299</v>
      </c>
      <c r="D183" s="13">
        <v>44367</v>
      </c>
      <c r="E183" s="12" t="s">
        <v>24</v>
      </c>
      <c r="F183" s="12" t="s">
        <v>25</v>
      </c>
      <c r="G183" s="12" t="s">
        <v>29</v>
      </c>
      <c r="H183" s="12" t="s">
        <v>14</v>
      </c>
      <c r="I183" s="14">
        <v>0.6</v>
      </c>
      <c r="J183" s="15">
        <v>7000</v>
      </c>
      <c r="K183" s="16">
        <f t="shared" si="57"/>
        <v>4200</v>
      </c>
      <c r="L183" s="16">
        <f t="shared" si="58"/>
        <v>1470</v>
      </c>
      <c r="M183" s="17">
        <v>0.35</v>
      </c>
      <c r="O183" s="7"/>
    </row>
    <row r="184" spans="2:15" x14ac:dyDescent="0.25">
      <c r="B184" s="12" t="s">
        <v>23</v>
      </c>
      <c r="C184" s="12">
        <v>1128299</v>
      </c>
      <c r="D184" s="13">
        <v>44367</v>
      </c>
      <c r="E184" s="12" t="s">
        <v>24</v>
      </c>
      <c r="F184" s="12" t="s">
        <v>25</v>
      </c>
      <c r="G184" s="12" t="s">
        <v>29</v>
      </c>
      <c r="H184" s="12" t="s">
        <v>16</v>
      </c>
      <c r="I184" s="14">
        <v>0.65</v>
      </c>
      <c r="J184" s="15">
        <v>5750</v>
      </c>
      <c r="K184" s="16">
        <f t="shared" si="57"/>
        <v>3737.5</v>
      </c>
      <c r="L184" s="16">
        <f t="shared" si="58"/>
        <v>2055.625</v>
      </c>
      <c r="M184" s="17">
        <v>0.55000000000000004</v>
      </c>
      <c r="O184" s="7"/>
    </row>
    <row r="185" spans="2:15" x14ac:dyDescent="0.25">
      <c r="B185" s="12" t="s">
        <v>23</v>
      </c>
      <c r="C185" s="12">
        <v>1128299</v>
      </c>
      <c r="D185" s="13">
        <v>44367</v>
      </c>
      <c r="E185" s="12" t="s">
        <v>24</v>
      </c>
      <c r="F185" s="12" t="s">
        <v>25</v>
      </c>
      <c r="G185" s="12" t="s">
        <v>29</v>
      </c>
      <c r="H185" s="12" t="s">
        <v>17</v>
      </c>
      <c r="I185" s="14">
        <v>0.8</v>
      </c>
      <c r="J185" s="15">
        <v>8750</v>
      </c>
      <c r="K185" s="16">
        <f t="shared" si="57"/>
        <v>7000</v>
      </c>
      <c r="L185" s="16">
        <f t="shared" si="58"/>
        <v>1400</v>
      </c>
      <c r="M185" s="17">
        <v>0.2</v>
      </c>
      <c r="O185" s="7"/>
    </row>
    <row r="186" spans="2:15" x14ac:dyDescent="0.25">
      <c r="B186" s="12" t="s">
        <v>23</v>
      </c>
      <c r="C186" s="12">
        <v>1128299</v>
      </c>
      <c r="D186" s="13">
        <v>44396</v>
      </c>
      <c r="E186" s="12" t="s">
        <v>24</v>
      </c>
      <c r="F186" s="12" t="s">
        <v>25</v>
      </c>
      <c r="G186" s="12" t="s">
        <v>29</v>
      </c>
      <c r="H186" s="12" t="s">
        <v>12</v>
      </c>
      <c r="I186" s="14">
        <v>0.6</v>
      </c>
      <c r="J186" s="15">
        <v>10250</v>
      </c>
      <c r="K186" s="16">
        <f>I186*J186</f>
        <v>6150</v>
      </c>
      <c r="L186" s="16">
        <f>K186*M186</f>
        <v>2152.5</v>
      </c>
      <c r="M186" s="17">
        <v>0.35000000000000003</v>
      </c>
      <c r="O186" s="7"/>
    </row>
    <row r="187" spans="2:15" x14ac:dyDescent="0.25">
      <c r="B187" s="12" t="s">
        <v>23</v>
      </c>
      <c r="C187" s="12">
        <v>1128299</v>
      </c>
      <c r="D187" s="13">
        <v>44396</v>
      </c>
      <c r="E187" s="12" t="s">
        <v>24</v>
      </c>
      <c r="F187" s="12" t="s">
        <v>25</v>
      </c>
      <c r="G187" s="12" t="s">
        <v>29</v>
      </c>
      <c r="H187" s="12" t="s">
        <v>15</v>
      </c>
      <c r="I187" s="14">
        <v>0.65</v>
      </c>
      <c r="J187" s="15">
        <v>8750</v>
      </c>
      <c r="K187" s="16">
        <f>I187*J187</f>
        <v>5687.5</v>
      </c>
      <c r="L187" s="16">
        <f>K187*M187</f>
        <v>1137.5</v>
      </c>
      <c r="M187" s="17">
        <v>0.2</v>
      </c>
      <c r="O187" s="7"/>
    </row>
    <row r="188" spans="2:15" x14ac:dyDescent="0.25">
      <c r="B188" s="12" t="s">
        <v>23</v>
      </c>
      <c r="C188" s="12">
        <v>1128299</v>
      </c>
      <c r="D188" s="13">
        <v>44396</v>
      </c>
      <c r="E188" s="12" t="s">
        <v>24</v>
      </c>
      <c r="F188" s="12" t="s">
        <v>25</v>
      </c>
      <c r="G188" s="12" t="s">
        <v>29</v>
      </c>
      <c r="H188" s="12" t="s">
        <v>13</v>
      </c>
      <c r="I188" s="14">
        <v>0.65</v>
      </c>
      <c r="J188" s="15">
        <v>8250</v>
      </c>
      <c r="K188" s="16">
        <f t="shared" ref="K188:K191" si="59">I188*J188</f>
        <v>5362.5</v>
      </c>
      <c r="L188" s="16">
        <f t="shared" ref="L188:L191" si="60">K188*M188</f>
        <v>1876.8750000000002</v>
      </c>
      <c r="M188" s="17">
        <v>0.35000000000000003</v>
      </c>
      <c r="O188" s="7"/>
    </row>
    <row r="189" spans="2:15" x14ac:dyDescent="0.25">
      <c r="B189" s="12" t="s">
        <v>23</v>
      </c>
      <c r="C189" s="12">
        <v>1128299</v>
      </c>
      <c r="D189" s="13">
        <v>44396</v>
      </c>
      <c r="E189" s="12" t="s">
        <v>24</v>
      </c>
      <c r="F189" s="12" t="s">
        <v>25</v>
      </c>
      <c r="G189" s="12" t="s">
        <v>29</v>
      </c>
      <c r="H189" s="12" t="s">
        <v>14</v>
      </c>
      <c r="I189" s="14">
        <v>0.6</v>
      </c>
      <c r="J189" s="15">
        <v>7250</v>
      </c>
      <c r="K189" s="16">
        <f t="shared" si="59"/>
        <v>4350</v>
      </c>
      <c r="L189" s="16">
        <f t="shared" si="60"/>
        <v>1305</v>
      </c>
      <c r="M189" s="17">
        <v>0.3</v>
      </c>
      <c r="O189" s="7"/>
    </row>
    <row r="190" spans="2:15" x14ac:dyDescent="0.25">
      <c r="B190" s="12" t="s">
        <v>23</v>
      </c>
      <c r="C190" s="12">
        <v>1128299</v>
      </c>
      <c r="D190" s="13">
        <v>44396</v>
      </c>
      <c r="E190" s="12" t="s">
        <v>24</v>
      </c>
      <c r="F190" s="12" t="s">
        <v>25</v>
      </c>
      <c r="G190" s="12" t="s">
        <v>29</v>
      </c>
      <c r="H190" s="12" t="s">
        <v>16</v>
      </c>
      <c r="I190" s="14">
        <v>0.65</v>
      </c>
      <c r="J190" s="15">
        <v>7750</v>
      </c>
      <c r="K190" s="16">
        <f t="shared" si="59"/>
        <v>5037.5</v>
      </c>
      <c r="L190" s="16">
        <f t="shared" si="60"/>
        <v>2518.75</v>
      </c>
      <c r="M190" s="17">
        <v>0.5</v>
      </c>
      <c r="O190" s="7"/>
    </row>
    <row r="191" spans="2:15" x14ac:dyDescent="0.25">
      <c r="B191" s="12" t="s">
        <v>23</v>
      </c>
      <c r="C191" s="12">
        <v>1128299</v>
      </c>
      <c r="D191" s="13">
        <v>44396</v>
      </c>
      <c r="E191" s="12" t="s">
        <v>24</v>
      </c>
      <c r="F191" s="12" t="s">
        <v>25</v>
      </c>
      <c r="G191" s="12" t="s">
        <v>29</v>
      </c>
      <c r="H191" s="12" t="s">
        <v>17</v>
      </c>
      <c r="I191" s="14">
        <v>0.8</v>
      </c>
      <c r="J191" s="15">
        <v>7750</v>
      </c>
      <c r="K191" s="16">
        <f t="shared" si="59"/>
        <v>6200</v>
      </c>
      <c r="L191" s="16">
        <f t="shared" si="60"/>
        <v>930.00000000000011</v>
      </c>
      <c r="M191" s="17">
        <v>0.15000000000000002</v>
      </c>
      <c r="O191" s="7"/>
    </row>
    <row r="192" spans="2:15" x14ac:dyDescent="0.25">
      <c r="B192" s="12" t="s">
        <v>23</v>
      </c>
      <c r="C192" s="12">
        <v>1128299</v>
      </c>
      <c r="D192" s="13">
        <v>44428</v>
      </c>
      <c r="E192" s="12" t="s">
        <v>24</v>
      </c>
      <c r="F192" s="12" t="s">
        <v>25</v>
      </c>
      <c r="G192" s="12" t="s">
        <v>29</v>
      </c>
      <c r="H192" s="12" t="s">
        <v>12</v>
      </c>
      <c r="I192" s="14">
        <v>0.65</v>
      </c>
      <c r="J192" s="15">
        <v>9750</v>
      </c>
      <c r="K192" s="16">
        <f>I192*J192</f>
        <v>6337.5</v>
      </c>
      <c r="L192" s="16">
        <f>K192*M192</f>
        <v>2218.125</v>
      </c>
      <c r="M192" s="17">
        <v>0.35000000000000003</v>
      </c>
      <c r="O192" s="7"/>
    </row>
    <row r="193" spans="2:15" x14ac:dyDescent="0.25">
      <c r="B193" s="12" t="s">
        <v>23</v>
      </c>
      <c r="C193" s="12">
        <v>1128299</v>
      </c>
      <c r="D193" s="13">
        <v>44428</v>
      </c>
      <c r="E193" s="12" t="s">
        <v>24</v>
      </c>
      <c r="F193" s="12" t="s">
        <v>25</v>
      </c>
      <c r="G193" s="12" t="s">
        <v>29</v>
      </c>
      <c r="H193" s="12" t="s">
        <v>15</v>
      </c>
      <c r="I193" s="14">
        <v>0.70000000000000007</v>
      </c>
      <c r="J193" s="15">
        <v>9250</v>
      </c>
      <c r="K193" s="16">
        <f>I193*J193</f>
        <v>6475.0000000000009</v>
      </c>
      <c r="L193" s="16">
        <f>K193*M193</f>
        <v>1295.0000000000002</v>
      </c>
      <c r="M193" s="17">
        <v>0.2</v>
      </c>
      <c r="O193" s="7"/>
    </row>
    <row r="194" spans="2:15" x14ac:dyDescent="0.25">
      <c r="B194" s="12" t="s">
        <v>23</v>
      </c>
      <c r="C194" s="12">
        <v>1128299</v>
      </c>
      <c r="D194" s="13">
        <v>44428</v>
      </c>
      <c r="E194" s="12" t="s">
        <v>24</v>
      </c>
      <c r="F194" s="12" t="s">
        <v>25</v>
      </c>
      <c r="G194" s="12" t="s">
        <v>29</v>
      </c>
      <c r="H194" s="12" t="s">
        <v>13</v>
      </c>
      <c r="I194" s="14">
        <v>0.65</v>
      </c>
      <c r="J194" s="15">
        <v>8000</v>
      </c>
      <c r="K194" s="16">
        <f t="shared" ref="K194:K197" si="61">I194*J194</f>
        <v>5200</v>
      </c>
      <c r="L194" s="16">
        <f t="shared" ref="L194:L197" si="62">K194*M194</f>
        <v>1820.0000000000002</v>
      </c>
      <c r="M194" s="17">
        <v>0.35000000000000003</v>
      </c>
      <c r="O194" s="7"/>
    </row>
    <row r="195" spans="2:15" x14ac:dyDescent="0.25">
      <c r="B195" s="12" t="s">
        <v>23</v>
      </c>
      <c r="C195" s="12">
        <v>1128299</v>
      </c>
      <c r="D195" s="13">
        <v>44428</v>
      </c>
      <c r="E195" s="12" t="s">
        <v>24</v>
      </c>
      <c r="F195" s="12" t="s">
        <v>25</v>
      </c>
      <c r="G195" s="12" t="s">
        <v>29</v>
      </c>
      <c r="H195" s="12" t="s">
        <v>14</v>
      </c>
      <c r="I195" s="14">
        <v>0.65</v>
      </c>
      <c r="J195" s="15">
        <v>7500</v>
      </c>
      <c r="K195" s="16">
        <f t="shared" si="61"/>
        <v>4875</v>
      </c>
      <c r="L195" s="16">
        <f t="shared" si="62"/>
        <v>1462.5</v>
      </c>
      <c r="M195" s="17">
        <v>0.3</v>
      </c>
      <c r="O195" s="7"/>
    </row>
    <row r="196" spans="2:15" x14ac:dyDescent="0.25">
      <c r="B196" s="12" t="s">
        <v>23</v>
      </c>
      <c r="C196" s="12">
        <v>1128299</v>
      </c>
      <c r="D196" s="13">
        <v>44428</v>
      </c>
      <c r="E196" s="12" t="s">
        <v>24</v>
      </c>
      <c r="F196" s="12" t="s">
        <v>25</v>
      </c>
      <c r="G196" s="12" t="s">
        <v>29</v>
      </c>
      <c r="H196" s="12" t="s">
        <v>16</v>
      </c>
      <c r="I196" s="14">
        <v>0.75</v>
      </c>
      <c r="J196" s="15">
        <v>7500</v>
      </c>
      <c r="K196" s="16">
        <f t="shared" si="61"/>
        <v>5625</v>
      </c>
      <c r="L196" s="16">
        <f t="shared" si="62"/>
        <v>2812.5</v>
      </c>
      <c r="M196" s="17">
        <v>0.5</v>
      </c>
      <c r="O196" s="7"/>
    </row>
    <row r="197" spans="2:15" x14ac:dyDescent="0.25">
      <c r="B197" s="12" t="s">
        <v>23</v>
      </c>
      <c r="C197" s="12">
        <v>1128299</v>
      </c>
      <c r="D197" s="13">
        <v>44428</v>
      </c>
      <c r="E197" s="12" t="s">
        <v>24</v>
      </c>
      <c r="F197" s="12" t="s">
        <v>25</v>
      </c>
      <c r="G197" s="12" t="s">
        <v>29</v>
      </c>
      <c r="H197" s="12" t="s">
        <v>17</v>
      </c>
      <c r="I197" s="14">
        <v>0.8</v>
      </c>
      <c r="J197" s="15">
        <v>7250</v>
      </c>
      <c r="K197" s="16">
        <f t="shared" si="61"/>
        <v>5800</v>
      </c>
      <c r="L197" s="16">
        <f t="shared" si="62"/>
        <v>870.00000000000011</v>
      </c>
      <c r="M197" s="17">
        <v>0.15000000000000002</v>
      </c>
      <c r="O197" s="7"/>
    </row>
    <row r="198" spans="2:15" x14ac:dyDescent="0.25">
      <c r="B198" s="12" t="s">
        <v>23</v>
      </c>
      <c r="C198" s="12">
        <v>1128299</v>
      </c>
      <c r="D198" s="13">
        <v>44460</v>
      </c>
      <c r="E198" s="12" t="s">
        <v>24</v>
      </c>
      <c r="F198" s="12" t="s">
        <v>25</v>
      </c>
      <c r="G198" s="12" t="s">
        <v>29</v>
      </c>
      <c r="H198" s="12" t="s">
        <v>12</v>
      </c>
      <c r="I198" s="14">
        <v>0.55000000000000004</v>
      </c>
      <c r="J198" s="15">
        <v>9250</v>
      </c>
      <c r="K198" s="16">
        <f>I198*J198</f>
        <v>5087.5</v>
      </c>
      <c r="L198" s="16">
        <f>K198*M198</f>
        <v>1526.2500000000002</v>
      </c>
      <c r="M198" s="17">
        <v>0.30000000000000004</v>
      </c>
      <c r="O198" s="7"/>
    </row>
    <row r="199" spans="2:15" x14ac:dyDescent="0.25">
      <c r="B199" s="12" t="s">
        <v>23</v>
      </c>
      <c r="C199" s="12">
        <v>1128299</v>
      </c>
      <c r="D199" s="13">
        <v>44460</v>
      </c>
      <c r="E199" s="12" t="s">
        <v>24</v>
      </c>
      <c r="F199" s="12" t="s">
        <v>25</v>
      </c>
      <c r="G199" s="12" t="s">
        <v>29</v>
      </c>
      <c r="H199" s="12" t="s">
        <v>15</v>
      </c>
      <c r="I199" s="14">
        <v>0.60000000000000009</v>
      </c>
      <c r="J199" s="15">
        <v>9250</v>
      </c>
      <c r="K199" s="16">
        <f>I199*J199</f>
        <v>5550.0000000000009</v>
      </c>
      <c r="L199" s="16">
        <f>K199*M199</f>
        <v>832.50000000000011</v>
      </c>
      <c r="M199" s="17">
        <v>0.15</v>
      </c>
      <c r="O199" s="7"/>
    </row>
    <row r="200" spans="2:15" x14ac:dyDescent="0.25">
      <c r="B200" s="12" t="s">
        <v>23</v>
      </c>
      <c r="C200" s="12">
        <v>1128299</v>
      </c>
      <c r="D200" s="13">
        <v>44460</v>
      </c>
      <c r="E200" s="12" t="s">
        <v>24</v>
      </c>
      <c r="F200" s="12" t="s">
        <v>25</v>
      </c>
      <c r="G200" s="12" t="s">
        <v>29</v>
      </c>
      <c r="H200" s="12" t="s">
        <v>13</v>
      </c>
      <c r="I200" s="14">
        <v>0.55000000000000004</v>
      </c>
      <c r="J200" s="15">
        <v>7750</v>
      </c>
      <c r="K200" s="16">
        <f t="shared" ref="K200:K203" si="63">I200*J200</f>
        <v>4262.5</v>
      </c>
      <c r="L200" s="16">
        <f t="shared" ref="L200:L203" si="64">K200*M200</f>
        <v>1278.7500000000002</v>
      </c>
      <c r="M200" s="17">
        <v>0.30000000000000004</v>
      </c>
      <c r="O200" s="7"/>
    </row>
    <row r="201" spans="2:15" x14ac:dyDescent="0.25">
      <c r="B201" s="12" t="s">
        <v>23</v>
      </c>
      <c r="C201" s="12">
        <v>1128299</v>
      </c>
      <c r="D201" s="13">
        <v>44460</v>
      </c>
      <c r="E201" s="12" t="s">
        <v>24</v>
      </c>
      <c r="F201" s="12" t="s">
        <v>25</v>
      </c>
      <c r="G201" s="12" t="s">
        <v>29</v>
      </c>
      <c r="H201" s="12" t="s">
        <v>14</v>
      </c>
      <c r="I201" s="14">
        <v>0.55000000000000004</v>
      </c>
      <c r="J201" s="15">
        <v>7250</v>
      </c>
      <c r="K201" s="16">
        <f t="shared" si="63"/>
        <v>3987.5000000000005</v>
      </c>
      <c r="L201" s="16">
        <f t="shared" si="64"/>
        <v>996.875</v>
      </c>
      <c r="M201" s="17">
        <v>0.24999999999999997</v>
      </c>
      <c r="O201" s="7"/>
    </row>
    <row r="202" spans="2:15" x14ac:dyDescent="0.25">
      <c r="B202" s="12" t="s">
        <v>23</v>
      </c>
      <c r="C202" s="12">
        <v>1128299</v>
      </c>
      <c r="D202" s="13">
        <v>44460</v>
      </c>
      <c r="E202" s="12" t="s">
        <v>24</v>
      </c>
      <c r="F202" s="12" t="s">
        <v>25</v>
      </c>
      <c r="G202" s="12" t="s">
        <v>29</v>
      </c>
      <c r="H202" s="12" t="s">
        <v>16</v>
      </c>
      <c r="I202" s="14">
        <v>0.65</v>
      </c>
      <c r="J202" s="15">
        <v>7250</v>
      </c>
      <c r="K202" s="16">
        <f t="shared" si="63"/>
        <v>4712.5</v>
      </c>
      <c r="L202" s="16">
        <f t="shared" si="64"/>
        <v>2120.6250000000005</v>
      </c>
      <c r="M202" s="17">
        <v>0.45000000000000007</v>
      </c>
      <c r="O202" s="7"/>
    </row>
    <row r="203" spans="2:15" x14ac:dyDescent="0.25">
      <c r="B203" s="12" t="s">
        <v>23</v>
      </c>
      <c r="C203" s="12">
        <v>1128299</v>
      </c>
      <c r="D203" s="13">
        <v>44460</v>
      </c>
      <c r="E203" s="12" t="s">
        <v>24</v>
      </c>
      <c r="F203" s="12" t="s">
        <v>25</v>
      </c>
      <c r="G203" s="12" t="s">
        <v>29</v>
      </c>
      <c r="H203" s="12" t="s">
        <v>17</v>
      </c>
      <c r="I203" s="14">
        <v>0.70000000000000007</v>
      </c>
      <c r="J203" s="15">
        <v>7750</v>
      </c>
      <c r="K203" s="16">
        <f t="shared" si="63"/>
        <v>5425.0000000000009</v>
      </c>
      <c r="L203" s="16">
        <f t="shared" si="64"/>
        <v>542.50000000000011</v>
      </c>
      <c r="M203" s="17">
        <v>0.1</v>
      </c>
      <c r="O203" s="7"/>
    </row>
    <row r="204" spans="2:15" x14ac:dyDescent="0.25">
      <c r="B204" s="12" t="s">
        <v>23</v>
      </c>
      <c r="C204" s="12">
        <v>1128299</v>
      </c>
      <c r="D204" s="13">
        <v>44489</v>
      </c>
      <c r="E204" s="12" t="s">
        <v>24</v>
      </c>
      <c r="F204" s="12" t="s">
        <v>25</v>
      </c>
      <c r="G204" s="12" t="s">
        <v>29</v>
      </c>
      <c r="H204" s="12" t="s">
        <v>12</v>
      </c>
      <c r="I204" s="14">
        <v>0.55000000000000004</v>
      </c>
      <c r="J204" s="15">
        <v>8750</v>
      </c>
      <c r="K204" s="16">
        <f>I204*J204</f>
        <v>4812.5</v>
      </c>
      <c r="L204" s="16">
        <f>K204*M204</f>
        <v>1443.7500000000002</v>
      </c>
      <c r="M204" s="17">
        <v>0.30000000000000004</v>
      </c>
      <c r="O204" s="7"/>
    </row>
    <row r="205" spans="2:15" x14ac:dyDescent="0.25">
      <c r="B205" s="12" t="s">
        <v>23</v>
      </c>
      <c r="C205" s="12">
        <v>1128299</v>
      </c>
      <c r="D205" s="13">
        <v>44489</v>
      </c>
      <c r="E205" s="12" t="s">
        <v>24</v>
      </c>
      <c r="F205" s="12" t="s">
        <v>25</v>
      </c>
      <c r="G205" s="12" t="s">
        <v>29</v>
      </c>
      <c r="H205" s="12" t="s">
        <v>15</v>
      </c>
      <c r="I205" s="14">
        <v>0.60000000000000009</v>
      </c>
      <c r="J205" s="15">
        <v>8750</v>
      </c>
      <c r="K205" s="16">
        <f>I205*J205</f>
        <v>5250.0000000000009</v>
      </c>
      <c r="L205" s="16">
        <f>K205*M205</f>
        <v>787.50000000000011</v>
      </c>
      <c r="M205" s="17">
        <v>0.15</v>
      </c>
      <c r="O205" s="7"/>
    </row>
    <row r="206" spans="2:15" x14ac:dyDescent="0.25">
      <c r="B206" s="12" t="s">
        <v>23</v>
      </c>
      <c r="C206" s="12">
        <v>1128299</v>
      </c>
      <c r="D206" s="13">
        <v>44489</v>
      </c>
      <c r="E206" s="12" t="s">
        <v>24</v>
      </c>
      <c r="F206" s="12" t="s">
        <v>25</v>
      </c>
      <c r="G206" s="12" t="s">
        <v>29</v>
      </c>
      <c r="H206" s="12" t="s">
        <v>13</v>
      </c>
      <c r="I206" s="14">
        <v>0.55000000000000004</v>
      </c>
      <c r="J206" s="15">
        <v>7000</v>
      </c>
      <c r="K206" s="16">
        <f t="shared" ref="K206:K209" si="65">I206*J206</f>
        <v>3850.0000000000005</v>
      </c>
      <c r="L206" s="16">
        <f t="shared" ref="L206:L209" si="66">K206*M206</f>
        <v>1155.0000000000002</v>
      </c>
      <c r="M206" s="17">
        <v>0.30000000000000004</v>
      </c>
      <c r="O206" s="7"/>
    </row>
    <row r="207" spans="2:15" x14ac:dyDescent="0.25">
      <c r="B207" s="12" t="s">
        <v>23</v>
      </c>
      <c r="C207" s="12">
        <v>1128299</v>
      </c>
      <c r="D207" s="13">
        <v>44489</v>
      </c>
      <c r="E207" s="12" t="s">
        <v>24</v>
      </c>
      <c r="F207" s="12" t="s">
        <v>25</v>
      </c>
      <c r="G207" s="12" t="s">
        <v>29</v>
      </c>
      <c r="H207" s="12" t="s">
        <v>14</v>
      </c>
      <c r="I207" s="14">
        <v>0.55000000000000004</v>
      </c>
      <c r="J207" s="15">
        <v>6750</v>
      </c>
      <c r="K207" s="16">
        <f t="shared" si="65"/>
        <v>3712.5000000000005</v>
      </c>
      <c r="L207" s="16">
        <f t="shared" si="66"/>
        <v>928.125</v>
      </c>
      <c r="M207" s="17">
        <v>0.24999999999999997</v>
      </c>
      <c r="O207" s="7"/>
    </row>
    <row r="208" spans="2:15" x14ac:dyDescent="0.25">
      <c r="B208" s="12" t="s">
        <v>23</v>
      </c>
      <c r="C208" s="12">
        <v>1128299</v>
      </c>
      <c r="D208" s="13">
        <v>44489</v>
      </c>
      <c r="E208" s="12" t="s">
        <v>24</v>
      </c>
      <c r="F208" s="12" t="s">
        <v>25</v>
      </c>
      <c r="G208" s="12" t="s">
        <v>29</v>
      </c>
      <c r="H208" s="12" t="s">
        <v>16</v>
      </c>
      <c r="I208" s="14">
        <v>0.65</v>
      </c>
      <c r="J208" s="15">
        <v>6500</v>
      </c>
      <c r="K208" s="16">
        <f t="shared" si="65"/>
        <v>4225</v>
      </c>
      <c r="L208" s="16">
        <f t="shared" si="66"/>
        <v>1901.2500000000002</v>
      </c>
      <c r="M208" s="17">
        <v>0.45000000000000007</v>
      </c>
      <c r="O208" s="7"/>
    </row>
    <row r="209" spans="2:15" x14ac:dyDescent="0.25">
      <c r="B209" s="12" t="s">
        <v>23</v>
      </c>
      <c r="C209" s="12">
        <v>1128299</v>
      </c>
      <c r="D209" s="13">
        <v>44489</v>
      </c>
      <c r="E209" s="12" t="s">
        <v>24</v>
      </c>
      <c r="F209" s="12" t="s">
        <v>25</v>
      </c>
      <c r="G209" s="12" t="s">
        <v>29</v>
      </c>
      <c r="H209" s="12" t="s">
        <v>17</v>
      </c>
      <c r="I209" s="14">
        <v>0.70000000000000007</v>
      </c>
      <c r="J209" s="15">
        <v>7000</v>
      </c>
      <c r="K209" s="16">
        <f t="shared" si="65"/>
        <v>4900.0000000000009</v>
      </c>
      <c r="L209" s="16">
        <f t="shared" si="66"/>
        <v>490.00000000000011</v>
      </c>
      <c r="M209" s="17">
        <v>0.1</v>
      </c>
      <c r="O209" s="7"/>
    </row>
    <row r="210" spans="2:15" x14ac:dyDescent="0.25">
      <c r="B210" s="12" t="s">
        <v>23</v>
      </c>
      <c r="C210" s="12">
        <v>1128299</v>
      </c>
      <c r="D210" s="13">
        <v>44520</v>
      </c>
      <c r="E210" s="12" t="s">
        <v>24</v>
      </c>
      <c r="F210" s="12" t="s">
        <v>25</v>
      </c>
      <c r="G210" s="12" t="s">
        <v>29</v>
      </c>
      <c r="H210" s="12" t="s">
        <v>12</v>
      </c>
      <c r="I210" s="14">
        <v>0.55000000000000004</v>
      </c>
      <c r="J210" s="15">
        <v>8750</v>
      </c>
      <c r="K210" s="16">
        <f>I210*J210</f>
        <v>4812.5</v>
      </c>
      <c r="L210" s="16">
        <f>K210*M210</f>
        <v>1443.7500000000002</v>
      </c>
      <c r="M210" s="17">
        <v>0.30000000000000004</v>
      </c>
      <c r="O210" s="7"/>
    </row>
    <row r="211" spans="2:15" x14ac:dyDescent="0.25">
      <c r="B211" s="12" t="s">
        <v>23</v>
      </c>
      <c r="C211" s="12">
        <v>1128299</v>
      </c>
      <c r="D211" s="13">
        <v>44520</v>
      </c>
      <c r="E211" s="12" t="s">
        <v>24</v>
      </c>
      <c r="F211" s="12" t="s">
        <v>25</v>
      </c>
      <c r="G211" s="12" t="s">
        <v>29</v>
      </c>
      <c r="H211" s="12" t="s">
        <v>15</v>
      </c>
      <c r="I211" s="14">
        <v>0.60000000000000009</v>
      </c>
      <c r="J211" s="15">
        <v>8750</v>
      </c>
      <c r="K211" s="16">
        <f>I211*J211</f>
        <v>5250.0000000000009</v>
      </c>
      <c r="L211" s="16">
        <f>K211*M211</f>
        <v>787.50000000000011</v>
      </c>
      <c r="M211" s="17">
        <v>0.15</v>
      </c>
      <c r="O211" s="7"/>
    </row>
    <row r="212" spans="2:15" x14ac:dyDescent="0.25">
      <c r="B212" s="12" t="s">
        <v>23</v>
      </c>
      <c r="C212" s="12">
        <v>1128299</v>
      </c>
      <c r="D212" s="13">
        <v>44520</v>
      </c>
      <c r="E212" s="12" t="s">
        <v>24</v>
      </c>
      <c r="F212" s="12" t="s">
        <v>25</v>
      </c>
      <c r="G212" s="12" t="s">
        <v>29</v>
      </c>
      <c r="H212" s="12" t="s">
        <v>13</v>
      </c>
      <c r="I212" s="14">
        <v>0.55000000000000004</v>
      </c>
      <c r="J212" s="15">
        <v>7250</v>
      </c>
      <c r="K212" s="16">
        <f t="shared" ref="K212:K215" si="67">I212*J212</f>
        <v>3987.5000000000005</v>
      </c>
      <c r="L212" s="16">
        <f t="shared" ref="L212:L215" si="68">K212*M212</f>
        <v>1196.2500000000002</v>
      </c>
      <c r="M212" s="17">
        <v>0.30000000000000004</v>
      </c>
      <c r="O212" s="7"/>
    </row>
    <row r="213" spans="2:15" x14ac:dyDescent="0.25">
      <c r="B213" s="12" t="s">
        <v>23</v>
      </c>
      <c r="C213" s="12">
        <v>1128299</v>
      </c>
      <c r="D213" s="13">
        <v>44520</v>
      </c>
      <c r="E213" s="12" t="s">
        <v>24</v>
      </c>
      <c r="F213" s="12" t="s">
        <v>25</v>
      </c>
      <c r="G213" s="12" t="s">
        <v>29</v>
      </c>
      <c r="H213" s="12" t="s">
        <v>14</v>
      </c>
      <c r="I213" s="14">
        <v>0.55000000000000004</v>
      </c>
      <c r="J213" s="15">
        <v>7000</v>
      </c>
      <c r="K213" s="16">
        <f t="shared" si="67"/>
        <v>3850.0000000000005</v>
      </c>
      <c r="L213" s="16">
        <f t="shared" si="68"/>
        <v>962.5</v>
      </c>
      <c r="M213" s="17">
        <v>0.24999999999999997</v>
      </c>
      <c r="O213" s="7"/>
    </row>
    <row r="214" spans="2:15" x14ac:dyDescent="0.25">
      <c r="B214" s="12" t="s">
        <v>23</v>
      </c>
      <c r="C214" s="12">
        <v>1128299</v>
      </c>
      <c r="D214" s="13">
        <v>44520</v>
      </c>
      <c r="E214" s="12" t="s">
        <v>24</v>
      </c>
      <c r="F214" s="12" t="s">
        <v>25</v>
      </c>
      <c r="G214" s="12" t="s">
        <v>29</v>
      </c>
      <c r="H214" s="12" t="s">
        <v>16</v>
      </c>
      <c r="I214" s="14">
        <v>0.65</v>
      </c>
      <c r="J214" s="15">
        <v>6500</v>
      </c>
      <c r="K214" s="16">
        <f t="shared" si="67"/>
        <v>4225</v>
      </c>
      <c r="L214" s="16">
        <f t="shared" si="68"/>
        <v>1901.2500000000002</v>
      </c>
      <c r="M214" s="17">
        <v>0.45000000000000007</v>
      </c>
      <c r="O214" s="7"/>
    </row>
    <row r="215" spans="2:15" x14ac:dyDescent="0.25">
      <c r="B215" s="12" t="s">
        <v>23</v>
      </c>
      <c r="C215" s="12">
        <v>1128299</v>
      </c>
      <c r="D215" s="13">
        <v>44520</v>
      </c>
      <c r="E215" s="12" t="s">
        <v>24</v>
      </c>
      <c r="F215" s="12" t="s">
        <v>25</v>
      </c>
      <c r="G215" s="12" t="s">
        <v>29</v>
      </c>
      <c r="H215" s="12" t="s">
        <v>17</v>
      </c>
      <c r="I215" s="14">
        <v>0.70000000000000007</v>
      </c>
      <c r="J215" s="15">
        <v>7750</v>
      </c>
      <c r="K215" s="16">
        <f t="shared" si="67"/>
        <v>5425.0000000000009</v>
      </c>
      <c r="L215" s="16">
        <f t="shared" si="68"/>
        <v>542.50000000000011</v>
      </c>
      <c r="M215" s="17">
        <v>0.1</v>
      </c>
      <c r="O215" s="7"/>
    </row>
    <row r="216" spans="2:15" x14ac:dyDescent="0.25">
      <c r="B216" s="12" t="s">
        <v>23</v>
      </c>
      <c r="C216" s="12">
        <v>1128299</v>
      </c>
      <c r="D216" s="13">
        <v>44549</v>
      </c>
      <c r="E216" s="12" t="s">
        <v>24</v>
      </c>
      <c r="F216" s="12" t="s">
        <v>25</v>
      </c>
      <c r="G216" s="12" t="s">
        <v>29</v>
      </c>
      <c r="H216" s="12" t="s">
        <v>12</v>
      </c>
      <c r="I216" s="14">
        <v>0.55000000000000004</v>
      </c>
      <c r="J216" s="15">
        <v>9750</v>
      </c>
      <c r="K216" s="16">
        <f>I216*J216</f>
        <v>5362.5</v>
      </c>
      <c r="L216" s="16">
        <f>K216*M216</f>
        <v>1608.7500000000002</v>
      </c>
      <c r="M216" s="17">
        <v>0.30000000000000004</v>
      </c>
      <c r="O216" s="7"/>
    </row>
    <row r="217" spans="2:15" x14ac:dyDescent="0.25">
      <c r="B217" s="12" t="s">
        <v>23</v>
      </c>
      <c r="C217" s="12">
        <v>1128299</v>
      </c>
      <c r="D217" s="13">
        <v>44549</v>
      </c>
      <c r="E217" s="12" t="s">
        <v>24</v>
      </c>
      <c r="F217" s="12" t="s">
        <v>25</v>
      </c>
      <c r="G217" s="12" t="s">
        <v>29</v>
      </c>
      <c r="H217" s="12" t="s">
        <v>15</v>
      </c>
      <c r="I217" s="14">
        <v>0.60000000000000009</v>
      </c>
      <c r="J217" s="15">
        <v>9750</v>
      </c>
      <c r="K217" s="16">
        <f>I217*J217</f>
        <v>5850.0000000000009</v>
      </c>
      <c r="L217" s="16">
        <f>K217*M217</f>
        <v>877.50000000000011</v>
      </c>
      <c r="M217" s="17">
        <v>0.15</v>
      </c>
      <c r="O217" s="7"/>
    </row>
    <row r="218" spans="2:15" x14ac:dyDescent="0.25">
      <c r="B218" s="12" t="s">
        <v>23</v>
      </c>
      <c r="C218" s="12">
        <v>1128299</v>
      </c>
      <c r="D218" s="13">
        <v>44549</v>
      </c>
      <c r="E218" s="12" t="s">
        <v>24</v>
      </c>
      <c r="F218" s="12" t="s">
        <v>25</v>
      </c>
      <c r="G218" s="12" t="s">
        <v>29</v>
      </c>
      <c r="H218" s="12" t="s">
        <v>13</v>
      </c>
      <c r="I218" s="14">
        <v>0.55000000000000004</v>
      </c>
      <c r="J218" s="15">
        <v>7750</v>
      </c>
      <c r="K218" s="16">
        <f t="shared" ref="K218:K221" si="69">I218*J218</f>
        <v>4262.5</v>
      </c>
      <c r="L218" s="16">
        <f t="shared" ref="L218:L221" si="70">K218*M218</f>
        <v>1278.7500000000002</v>
      </c>
      <c r="M218" s="17">
        <v>0.30000000000000004</v>
      </c>
      <c r="O218" s="7"/>
    </row>
    <row r="219" spans="2:15" x14ac:dyDescent="0.25">
      <c r="B219" s="12" t="s">
        <v>23</v>
      </c>
      <c r="C219" s="12">
        <v>1128299</v>
      </c>
      <c r="D219" s="13">
        <v>44549</v>
      </c>
      <c r="E219" s="12" t="s">
        <v>24</v>
      </c>
      <c r="F219" s="12" t="s">
        <v>25</v>
      </c>
      <c r="G219" s="12" t="s">
        <v>29</v>
      </c>
      <c r="H219" s="12" t="s">
        <v>14</v>
      </c>
      <c r="I219" s="14">
        <v>0.55000000000000004</v>
      </c>
      <c r="J219" s="15">
        <v>7750</v>
      </c>
      <c r="K219" s="16">
        <f t="shared" si="69"/>
        <v>4262.5</v>
      </c>
      <c r="L219" s="16">
        <f t="shared" si="70"/>
        <v>1065.6249999999998</v>
      </c>
      <c r="M219" s="17">
        <v>0.24999999999999997</v>
      </c>
      <c r="O219" s="7"/>
    </row>
    <row r="220" spans="2:15" x14ac:dyDescent="0.25">
      <c r="B220" s="12" t="s">
        <v>23</v>
      </c>
      <c r="C220" s="12">
        <v>1128299</v>
      </c>
      <c r="D220" s="13">
        <v>44549</v>
      </c>
      <c r="E220" s="12" t="s">
        <v>24</v>
      </c>
      <c r="F220" s="12" t="s">
        <v>25</v>
      </c>
      <c r="G220" s="12" t="s">
        <v>29</v>
      </c>
      <c r="H220" s="12" t="s">
        <v>16</v>
      </c>
      <c r="I220" s="14">
        <v>0.65</v>
      </c>
      <c r="J220" s="15">
        <v>7000</v>
      </c>
      <c r="K220" s="16">
        <f t="shared" si="69"/>
        <v>4550</v>
      </c>
      <c r="L220" s="16">
        <f t="shared" si="70"/>
        <v>2047.5000000000002</v>
      </c>
      <c r="M220" s="17">
        <v>0.45000000000000007</v>
      </c>
      <c r="O220" s="7"/>
    </row>
    <row r="221" spans="2:15" x14ac:dyDescent="0.25">
      <c r="B221" s="12" t="s">
        <v>23</v>
      </c>
      <c r="C221" s="12">
        <v>1128299</v>
      </c>
      <c r="D221" s="13">
        <v>44549</v>
      </c>
      <c r="E221" s="12" t="s">
        <v>24</v>
      </c>
      <c r="F221" s="12" t="s">
        <v>25</v>
      </c>
      <c r="G221" s="12" t="s">
        <v>29</v>
      </c>
      <c r="H221" s="12" t="s">
        <v>17</v>
      </c>
      <c r="I221" s="14">
        <v>0.70000000000000007</v>
      </c>
      <c r="J221" s="15">
        <v>8000</v>
      </c>
      <c r="K221" s="16">
        <f t="shared" si="69"/>
        <v>5600.0000000000009</v>
      </c>
      <c r="L221" s="16">
        <f t="shared" si="70"/>
        <v>560.00000000000011</v>
      </c>
      <c r="M221" s="17">
        <v>0.1</v>
      </c>
      <c r="O221" s="7"/>
    </row>
    <row r="222" spans="2:15" x14ac:dyDescent="0.25">
      <c r="B222" s="12" t="s">
        <v>28</v>
      </c>
      <c r="C222" s="12">
        <v>1189833</v>
      </c>
      <c r="D222" s="13">
        <v>44211</v>
      </c>
      <c r="E222" s="12" t="s">
        <v>24</v>
      </c>
      <c r="F222" s="12" t="s">
        <v>25</v>
      </c>
      <c r="G222" s="12" t="s">
        <v>26</v>
      </c>
      <c r="H222" s="12" t="s">
        <v>12</v>
      </c>
      <c r="I222" s="14">
        <v>0.35</v>
      </c>
      <c r="J222" s="15">
        <v>7000</v>
      </c>
      <c r="K222" s="16">
        <f>I222*J222</f>
        <v>2450</v>
      </c>
      <c r="L222" s="16">
        <f>K222*M222</f>
        <v>980</v>
      </c>
      <c r="M222" s="17">
        <v>0.4</v>
      </c>
      <c r="O222" s="7"/>
    </row>
    <row r="223" spans="2:15" x14ac:dyDescent="0.25">
      <c r="B223" s="12" t="s">
        <v>28</v>
      </c>
      <c r="C223" s="12">
        <v>1189833</v>
      </c>
      <c r="D223" s="13">
        <v>44211</v>
      </c>
      <c r="E223" s="12" t="s">
        <v>24</v>
      </c>
      <c r="F223" s="12" t="s">
        <v>25</v>
      </c>
      <c r="G223" s="12" t="s">
        <v>26</v>
      </c>
      <c r="H223" s="12" t="s">
        <v>15</v>
      </c>
      <c r="I223" s="14">
        <v>0.45</v>
      </c>
      <c r="J223" s="15">
        <v>7000</v>
      </c>
      <c r="K223" s="16">
        <f>I223*J223</f>
        <v>3150</v>
      </c>
      <c r="L223" s="16">
        <f>K223*M223</f>
        <v>787.5</v>
      </c>
      <c r="M223" s="17">
        <v>0.25</v>
      </c>
      <c r="O223" s="7"/>
    </row>
    <row r="224" spans="2:15" x14ac:dyDescent="0.25">
      <c r="B224" s="12" t="s">
        <v>28</v>
      </c>
      <c r="C224" s="12">
        <v>1189833</v>
      </c>
      <c r="D224" s="13">
        <v>44211</v>
      </c>
      <c r="E224" s="12" t="s">
        <v>24</v>
      </c>
      <c r="F224" s="12" t="s">
        <v>25</v>
      </c>
      <c r="G224" s="12" t="s">
        <v>26</v>
      </c>
      <c r="H224" s="12" t="s">
        <v>13</v>
      </c>
      <c r="I224" s="14">
        <v>0.45</v>
      </c>
      <c r="J224" s="15">
        <v>7000</v>
      </c>
      <c r="K224" s="16">
        <f t="shared" ref="K224:K227" si="71">I224*J224</f>
        <v>3150</v>
      </c>
      <c r="L224" s="16">
        <f t="shared" ref="L224:L227" si="72">K224*M224</f>
        <v>1260</v>
      </c>
      <c r="M224" s="17">
        <v>0.4</v>
      </c>
      <c r="O224" s="7"/>
    </row>
    <row r="225" spans="2:15" x14ac:dyDescent="0.25">
      <c r="B225" s="12" t="s">
        <v>28</v>
      </c>
      <c r="C225" s="12">
        <v>1189833</v>
      </c>
      <c r="D225" s="13">
        <v>44211</v>
      </c>
      <c r="E225" s="12" t="s">
        <v>24</v>
      </c>
      <c r="F225" s="12" t="s">
        <v>25</v>
      </c>
      <c r="G225" s="12" t="s">
        <v>26</v>
      </c>
      <c r="H225" s="12" t="s">
        <v>14</v>
      </c>
      <c r="I225" s="14">
        <v>0.45</v>
      </c>
      <c r="J225" s="15">
        <v>5500</v>
      </c>
      <c r="K225" s="16">
        <f t="shared" si="71"/>
        <v>2475</v>
      </c>
      <c r="L225" s="16">
        <f t="shared" si="72"/>
        <v>866.25</v>
      </c>
      <c r="M225" s="17">
        <v>0.35</v>
      </c>
      <c r="O225" s="7"/>
    </row>
    <row r="226" spans="2:15" x14ac:dyDescent="0.25">
      <c r="B226" s="12" t="s">
        <v>28</v>
      </c>
      <c r="C226" s="12">
        <v>1189833</v>
      </c>
      <c r="D226" s="13">
        <v>44211</v>
      </c>
      <c r="E226" s="12" t="s">
        <v>24</v>
      </c>
      <c r="F226" s="12" t="s">
        <v>25</v>
      </c>
      <c r="G226" s="12" t="s">
        <v>26</v>
      </c>
      <c r="H226" s="12" t="s">
        <v>16</v>
      </c>
      <c r="I226" s="14">
        <v>0.5</v>
      </c>
      <c r="J226" s="15">
        <v>5000</v>
      </c>
      <c r="K226" s="16">
        <f t="shared" si="71"/>
        <v>2500</v>
      </c>
      <c r="L226" s="16">
        <f t="shared" si="72"/>
        <v>1375</v>
      </c>
      <c r="M226" s="17">
        <v>0.55000000000000004</v>
      </c>
      <c r="O226" s="7"/>
    </row>
    <row r="227" spans="2:15" x14ac:dyDescent="0.25">
      <c r="B227" s="12" t="s">
        <v>28</v>
      </c>
      <c r="C227" s="12">
        <v>1189833</v>
      </c>
      <c r="D227" s="13">
        <v>44211</v>
      </c>
      <c r="E227" s="12" t="s">
        <v>24</v>
      </c>
      <c r="F227" s="12" t="s">
        <v>25</v>
      </c>
      <c r="G227" s="12" t="s">
        <v>26</v>
      </c>
      <c r="H227" s="12" t="s">
        <v>17</v>
      </c>
      <c r="I227" s="14">
        <v>0.45</v>
      </c>
      <c r="J227" s="15">
        <v>7000</v>
      </c>
      <c r="K227" s="16">
        <f t="shared" si="71"/>
        <v>3150</v>
      </c>
      <c r="L227" s="16">
        <f t="shared" si="72"/>
        <v>630</v>
      </c>
      <c r="M227" s="17">
        <v>0.2</v>
      </c>
      <c r="O227" s="7"/>
    </row>
    <row r="228" spans="2:15" x14ac:dyDescent="0.25">
      <c r="B228" s="12" t="s">
        <v>28</v>
      </c>
      <c r="C228" s="12">
        <v>1189833</v>
      </c>
      <c r="D228" s="13">
        <v>44242</v>
      </c>
      <c r="E228" s="12" t="s">
        <v>24</v>
      </c>
      <c r="F228" s="12" t="s">
        <v>25</v>
      </c>
      <c r="G228" s="12" t="s">
        <v>26</v>
      </c>
      <c r="H228" s="12" t="s">
        <v>12</v>
      </c>
      <c r="I228" s="14">
        <v>0.35</v>
      </c>
      <c r="J228" s="15">
        <v>7500</v>
      </c>
      <c r="K228" s="16">
        <f>I228*J228</f>
        <v>2625</v>
      </c>
      <c r="L228" s="16">
        <f>K228*M228</f>
        <v>1050</v>
      </c>
      <c r="M228" s="17">
        <v>0.4</v>
      </c>
      <c r="O228" s="7"/>
    </row>
    <row r="229" spans="2:15" x14ac:dyDescent="0.25">
      <c r="B229" s="12" t="s">
        <v>28</v>
      </c>
      <c r="C229" s="12">
        <v>1189833</v>
      </c>
      <c r="D229" s="13">
        <v>44242</v>
      </c>
      <c r="E229" s="12" t="s">
        <v>24</v>
      </c>
      <c r="F229" s="12" t="s">
        <v>25</v>
      </c>
      <c r="G229" s="12" t="s">
        <v>26</v>
      </c>
      <c r="H229" s="12" t="s">
        <v>15</v>
      </c>
      <c r="I229" s="14">
        <v>0.45</v>
      </c>
      <c r="J229" s="15">
        <v>6500</v>
      </c>
      <c r="K229" s="16">
        <f>I229*J229</f>
        <v>2925</v>
      </c>
      <c r="L229" s="16">
        <f>K229*M229</f>
        <v>731.25</v>
      </c>
      <c r="M229" s="17">
        <v>0.25</v>
      </c>
      <c r="O229" s="7"/>
    </row>
    <row r="230" spans="2:15" x14ac:dyDescent="0.25">
      <c r="B230" s="12" t="s">
        <v>28</v>
      </c>
      <c r="C230" s="12">
        <v>1189833</v>
      </c>
      <c r="D230" s="13">
        <v>44242</v>
      </c>
      <c r="E230" s="12" t="s">
        <v>24</v>
      </c>
      <c r="F230" s="12" t="s">
        <v>25</v>
      </c>
      <c r="G230" s="12" t="s">
        <v>26</v>
      </c>
      <c r="H230" s="12" t="s">
        <v>13</v>
      </c>
      <c r="I230" s="14">
        <v>0.45</v>
      </c>
      <c r="J230" s="15">
        <v>6750</v>
      </c>
      <c r="K230" s="16">
        <f t="shared" ref="K230:K233" si="73">I230*J230</f>
        <v>3037.5</v>
      </c>
      <c r="L230" s="16">
        <f t="shared" ref="L230:L233" si="74">K230*M230</f>
        <v>1215</v>
      </c>
      <c r="M230" s="17">
        <v>0.4</v>
      </c>
      <c r="O230" s="7"/>
    </row>
    <row r="231" spans="2:15" x14ac:dyDescent="0.25">
      <c r="B231" s="12" t="s">
        <v>28</v>
      </c>
      <c r="C231" s="12">
        <v>1189833</v>
      </c>
      <c r="D231" s="13">
        <v>44242</v>
      </c>
      <c r="E231" s="12" t="s">
        <v>24</v>
      </c>
      <c r="F231" s="12" t="s">
        <v>25</v>
      </c>
      <c r="G231" s="12" t="s">
        <v>26</v>
      </c>
      <c r="H231" s="12" t="s">
        <v>14</v>
      </c>
      <c r="I231" s="14">
        <v>0.45</v>
      </c>
      <c r="J231" s="15">
        <v>5250</v>
      </c>
      <c r="K231" s="16">
        <f t="shared" si="73"/>
        <v>2362.5</v>
      </c>
      <c r="L231" s="16">
        <f t="shared" si="74"/>
        <v>826.875</v>
      </c>
      <c r="M231" s="17">
        <v>0.35</v>
      </c>
      <c r="O231" s="7"/>
    </row>
    <row r="232" spans="2:15" x14ac:dyDescent="0.25">
      <c r="B232" s="12" t="s">
        <v>28</v>
      </c>
      <c r="C232" s="12">
        <v>1189833</v>
      </c>
      <c r="D232" s="13">
        <v>44242</v>
      </c>
      <c r="E232" s="12" t="s">
        <v>24</v>
      </c>
      <c r="F232" s="12" t="s">
        <v>25</v>
      </c>
      <c r="G232" s="12" t="s">
        <v>26</v>
      </c>
      <c r="H232" s="12" t="s">
        <v>16</v>
      </c>
      <c r="I232" s="14">
        <v>0.5</v>
      </c>
      <c r="J232" s="15">
        <v>4500</v>
      </c>
      <c r="K232" s="16">
        <f t="shared" si="73"/>
        <v>2250</v>
      </c>
      <c r="L232" s="16">
        <f t="shared" si="74"/>
        <v>1237.5</v>
      </c>
      <c r="M232" s="17">
        <v>0.55000000000000004</v>
      </c>
      <c r="O232" s="7"/>
    </row>
    <row r="233" spans="2:15" x14ac:dyDescent="0.25">
      <c r="B233" s="12" t="s">
        <v>28</v>
      </c>
      <c r="C233" s="12">
        <v>1189833</v>
      </c>
      <c r="D233" s="13">
        <v>44242</v>
      </c>
      <c r="E233" s="12" t="s">
        <v>24</v>
      </c>
      <c r="F233" s="12" t="s">
        <v>25</v>
      </c>
      <c r="G233" s="12" t="s">
        <v>26</v>
      </c>
      <c r="H233" s="12" t="s">
        <v>17</v>
      </c>
      <c r="I233" s="14">
        <v>0.45</v>
      </c>
      <c r="J233" s="15">
        <v>6500</v>
      </c>
      <c r="K233" s="16">
        <f t="shared" si="73"/>
        <v>2925</v>
      </c>
      <c r="L233" s="16">
        <f t="shared" si="74"/>
        <v>585</v>
      </c>
      <c r="M233" s="17">
        <v>0.2</v>
      </c>
      <c r="O233" s="7"/>
    </row>
    <row r="234" spans="2:15" x14ac:dyDescent="0.25">
      <c r="B234" s="12" t="s">
        <v>28</v>
      </c>
      <c r="C234" s="12">
        <v>1189833</v>
      </c>
      <c r="D234" s="13">
        <v>44269</v>
      </c>
      <c r="E234" s="12" t="s">
        <v>24</v>
      </c>
      <c r="F234" s="12" t="s">
        <v>25</v>
      </c>
      <c r="G234" s="12" t="s">
        <v>26</v>
      </c>
      <c r="H234" s="12" t="s">
        <v>12</v>
      </c>
      <c r="I234" s="14">
        <v>0.35</v>
      </c>
      <c r="J234" s="15">
        <v>8000</v>
      </c>
      <c r="K234" s="16">
        <f>I234*J234</f>
        <v>2800</v>
      </c>
      <c r="L234" s="16">
        <f>K234*M234</f>
        <v>1120</v>
      </c>
      <c r="M234" s="17">
        <v>0.4</v>
      </c>
      <c r="O234" s="7"/>
    </row>
    <row r="235" spans="2:15" x14ac:dyDescent="0.25">
      <c r="B235" s="12" t="s">
        <v>28</v>
      </c>
      <c r="C235" s="12">
        <v>1189833</v>
      </c>
      <c r="D235" s="13">
        <v>44269</v>
      </c>
      <c r="E235" s="12" t="s">
        <v>24</v>
      </c>
      <c r="F235" s="12" t="s">
        <v>25</v>
      </c>
      <c r="G235" s="12" t="s">
        <v>26</v>
      </c>
      <c r="H235" s="12" t="s">
        <v>15</v>
      </c>
      <c r="I235" s="14">
        <v>0.45</v>
      </c>
      <c r="J235" s="15">
        <v>6500</v>
      </c>
      <c r="K235" s="16">
        <f>I235*J235</f>
        <v>2925</v>
      </c>
      <c r="L235" s="16">
        <f>K235*M235</f>
        <v>731.25</v>
      </c>
      <c r="M235" s="17">
        <v>0.25</v>
      </c>
      <c r="O235" s="7"/>
    </row>
    <row r="236" spans="2:15" x14ac:dyDescent="0.25">
      <c r="B236" s="12" t="s">
        <v>28</v>
      </c>
      <c r="C236" s="12">
        <v>1189833</v>
      </c>
      <c r="D236" s="13">
        <v>44269</v>
      </c>
      <c r="E236" s="12" t="s">
        <v>24</v>
      </c>
      <c r="F236" s="12" t="s">
        <v>25</v>
      </c>
      <c r="G236" s="12" t="s">
        <v>26</v>
      </c>
      <c r="H236" s="12" t="s">
        <v>13</v>
      </c>
      <c r="I236" s="14">
        <v>0.45</v>
      </c>
      <c r="J236" s="15">
        <v>6500</v>
      </c>
      <c r="K236" s="16">
        <f t="shared" ref="K236:K239" si="75">I236*J236</f>
        <v>2925</v>
      </c>
      <c r="L236" s="16">
        <f t="shared" ref="L236:L239" si="76">K236*M236</f>
        <v>1170</v>
      </c>
      <c r="M236" s="17">
        <v>0.4</v>
      </c>
      <c r="O236" s="7"/>
    </row>
    <row r="237" spans="2:15" x14ac:dyDescent="0.25">
      <c r="B237" s="12" t="s">
        <v>28</v>
      </c>
      <c r="C237" s="12">
        <v>1189833</v>
      </c>
      <c r="D237" s="13">
        <v>44269</v>
      </c>
      <c r="E237" s="12" t="s">
        <v>24</v>
      </c>
      <c r="F237" s="12" t="s">
        <v>25</v>
      </c>
      <c r="G237" s="12" t="s">
        <v>26</v>
      </c>
      <c r="H237" s="12" t="s">
        <v>14</v>
      </c>
      <c r="I237" s="14">
        <v>0.45</v>
      </c>
      <c r="J237" s="15">
        <v>5500</v>
      </c>
      <c r="K237" s="16">
        <f t="shared" si="75"/>
        <v>2475</v>
      </c>
      <c r="L237" s="16">
        <f t="shared" si="76"/>
        <v>866.25</v>
      </c>
      <c r="M237" s="17">
        <v>0.35</v>
      </c>
      <c r="O237" s="7"/>
    </row>
    <row r="238" spans="2:15" x14ac:dyDescent="0.25">
      <c r="B238" s="12" t="s">
        <v>28</v>
      </c>
      <c r="C238" s="12">
        <v>1189833</v>
      </c>
      <c r="D238" s="13">
        <v>44269</v>
      </c>
      <c r="E238" s="12" t="s">
        <v>24</v>
      </c>
      <c r="F238" s="12" t="s">
        <v>25</v>
      </c>
      <c r="G238" s="12" t="s">
        <v>26</v>
      </c>
      <c r="H238" s="12" t="s">
        <v>16</v>
      </c>
      <c r="I238" s="14">
        <v>0.5</v>
      </c>
      <c r="J238" s="15">
        <v>4250</v>
      </c>
      <c r="K238" s="16">
        <f t="shared" si="75"/>
        <v>2125</v>
      </c>
      <c r="L238" s="16">
        <f t="shared" si="76"/>
        <v>1168.75</v>
      </c>
      <c r="M238" s="17">
        <v>0.55000000000000004</v>
      </c>
      <c r="O238" s="7"/>
    </row>
    <row r="239" spans="2:15" x14ac:dyDescent="0.25">
      <c r="B239" s="12" t="s">
        <v>28</v>
      </c>
      <c r="C239" s="12">
        <v>1189833</v>
      </c>
      <c r="D239" s="13">
        <v>44269</v>
      </c>
      <c r="E239" s="12" t="s">
        <v>24</v>
      </c>
      <c r="F239" s="12" t="s">
        <v>25</v>
      </c>
      <c r="G239" s="12" t="s">
        <v>26</v>
      </c>
      <c r="H239" s="12" t="s">
        <v>17</v>
      </c>
      <c r="I239" s="14">
        <v>0.45</v>
      </c>
      <c r="J239" s="15">
        <v>6250</v>
      </c>
      <c r="K239" s="16">
        <f t="shared" si="75"/>
        <v>2812.5</v>
      </c>
      <c r="L239" s="16">
        <f t="shared" si="76"/>
        <v>562.5</v>
      </c>
      <c r="M239" s="17">
        <v>0.2</v>
      </c>
      <c r="O239" s="7"/>
    </row>
    <row r="240" spans="2:15" x14ac:dyDescent="0.25">
      <c r="B240" s="12" t="s">
        <v>28</v>
      </c>
      <c r="C240" s="12">
        <v>1189833</v>
      </c>
      <c r="D240" s="13">
        <v>44301</v>
      </c>
      <c r="E240" s="12" t="s">
        <v>24</v>
      </c>
      <c r="F240" s="12" t="s">
        <v>25</v>
      </c>
      <c r="G240" s="12" t="s">
        <v>26</v>
      </c>
      <c r="H240" s="12" t="s">
        <v>12</v>
      </c>
      <c r="I240" s="14">
        <v>0.45</v>
      </c>
      <c r="J240" s="15">
        <v>8000</v>
      </c>
      <c r="K240" s="16">
        <f>I240*J240</f>
        <v>3600</v>
      </c>
      <c r="L240" s="16">
        <f>K240*M240</f>
        <v>1440</v>
      </c>
      <c r="M240" s="17">
        <v>0.4</v>
      </c>
      <c r="O240" s="7"/>
    </row>
    <row r="241" spans="2:15" x14ac:dyDescent="0.25">
      <c r="B241" s="12" t="s">
        <v>28</v>
      </c>
      <c r="C241" s="12">
        <v>1189833</v>
      </c>
      <c r="D241" s="13">
        <v>44301</v>
      </c>
      <c r="E241" s="12" t="s">
        <v>24</v>
      </c>
      <c r="F241" s="12" t="s">
        <v>25</v>
      </c>
      <c r="G241" s="12" t="s">
        <v>26</v>
      </c>
      <c r="H241" s="12" t="s">
        <v>15</v>
      </c>
      <c r="I241" s="14">
        <v>0.5</v>
      </c>
      <c r="J241" s="15">
        <v>6000</v>
      </c>
      <c r="K241" s="16">
        <f>I241*J241</f>
        <v>3000</v>
      </c>
      <c r="L241" s="16">
        <f>K241*M241</f>
        <v>750</v>
      </c>
      <c r="M241" s="17">
        <v>0.25</v>
      </c>
      <c r="O241" s="7"/>
    </row>
    <row r="242" spans="2:15" x14ac:dyDescent="0.25">
      <c r="B242" s="12" t="s">
        <v>28</v>
      </c>
      <c r="C242" s="12">
        <v>1189833</v>
      </c>
      <c r="D242" s="13">
        <v>44301</v>
      </c>
      <c r="E242" s="12" t="s">
        <v>24</v>
      </c>
      <c r="F242" s="12" t="s">
        <v>25</v>
      </c>
      <c r="G242" s="12" t="s">
        <v>26</v>
      </c>
      <c r="H242" s="12" t="s">
        <v>13</v>
      </c>
      <c r="I242" s="14">
        <v>0.5</v>
      </c>
      <c r="J242" s="15">
        <v>6250</v>
      </c>
      <c r="K242" s="16">
        <f t="shared" ref="K242:K245" si="77">I242*J242</f>
        <v>3125</v>
      </c>
      <c r="L242" s="16">
        <f t="shared" ref="L242:L245" si="78">K242*M242</f>
        <v>1250</v>
      </c>
      <c r="M242" s="17">
        <v>0.4</v>
      </c>
      <c r="O242" s="7"/>
    </row>
    <row r="243" spans="2:15" x14ac:dyDescent="0.25">
      <c r="B243" s="12" t="s">
        <v>28</v>
      </c>
      <c r="C243" s="12">
        <v>1189833</v>
      </c>
      <c r="D243" s="13">
        <v>44301</v>
      </c>
      <c r="E243" s="12" t="s">
        <v>24</v>
      </c>
      <c r="F243" s="12" t="s">
        <v>25</v>
      </c>
      <c r="G243" s="12" t="s">
        <v>26</v>
      </c>
      <c r="H243" s="12" t="s">
        <v>14</v>
      </c>
      <c r="I243" s="14">
        <v>0.45</v>
      </c>
      <c r="J243" s="15">
        <v>5250</v>
      </c>
      <c r="K243" s="16">
        <f t="shared" si="77"/>
        <v>2362.5</v>
      </c>
      <c r="L243" s="16">
        <f t="shared" si="78"/>
        <v>826.875</v>
      </c>
      <c r="M243" s="17">
        <v>0.35</v>
      </c>
      <c r="O243" s="7"/>
    </row>
    <row r="244" spans="2:15" x14ac:dyDescent="0.25">
      <c r="B244" s="12" t="s">
        <v>28</v>
      </c>
      <c r="C244" s="12">
        <v>1189833</v>
      </c>
      <c r="D244" s="13">
        <v>44301</v>
      </c>
      <c r="E244" s="12" t="s">
        <v>24</v>
      </c>
      <c r="F244" s="12" t="s">
        <v>25</v>
      </c>
      <c r="G244" s="12" t="s">
        <v>26</v>
      </c>
      <c r="H244" s="12" t="s">
        <v>16</v>
      </c>
      <c r="I244" s="14">
        <v>0.5</v>
      </c>
      <c r="J244" s="15">
        <v>4250</v>
      </c>
      <c r="K244" s="16">
        <f t="shared" si="77"/>
        <v>2125</v>
      </c>
      <c r="L244" s="16">
        <f t="shared" si="78"/>
        <v>1168.75</v>
      </c>
      <c r="M244" s="17">
        <v>0.55000000000000004</v>
      </c>
      <c r="O244" s="7"/>
    </row>
    <row r="245" spans="2:15" x14ac:dyDescent="0.25">
      <c r="B245" s="12" t="s">
        <v>28</v>
      </c>
      <c r="C245" s="12">
        <v>1189833</v>
      </c>
      <c r="D245" s="13">
        <v>44301</v>
      </c>
      <c r="E245" s="12" t="s">
        <v>24</v>
      </c>
      <c r="F245" s="12" t="s">
        <v>25</v>
      </c>
      <c r="G245" s="12" t="s">
        <v>26</v>
      </c>
      <c r="H245" s="12" t="s">
        <v>17</v>
      </c>
      <c r="I245" s="14">
        <v>0.65</v>
      </c>
      <c r="J245" s="15">
        <v>6000</v>
      </c>
      <c r="K245" s="16">
        <f t="shared" si="77"/>
        <v>3900</v>
      </c>
      <c r="L245" s="16">
        <f t="shared" si="78"/>
        <v>780</v>
      </c>
      <c r="M245" s="17">
        <v>0.2</v>
      </c>
      <c r="O245" s="7"/>
    </row>
    <row r="246" spans="2:15" x14ac:dyDescent="0.25">
      <c r="B246" s="12" t="s">
        <v>28</v>
      </c>
      <c r="C246" s="12">
        <v>1189833</v>
      </c>
      <c r="D246" s="13">
        <v>44332</v>
      </c>
      <c r="E246" s="12" t="s">
        <v>24</v>
      </c>
      <c r="F246" s="12" t="s">
        <v>25</v>
      </c>
      <c r="G246" s="12" t="s">
        <v>26</v>
      </c>
      <c r="H246" s="12" t="s">
        <v>12</v>
      </c>
      <c r="I246" s="14">
        <v>0.45</v>
      </c>
      <c r="J246" s="15">
        <v>8000</v>
      </c>
      <c r="K246" s="16">
        <f>I246*J246</f>
        <v>3600</v>
      </c>
      <c r="L246" s="16">
        <f>K246*M246</f>
        <v>1440</v>
      </c>
      <c r="M246" s="17">
        <v>0.4</v>
      </c>
      <c r="O246" s="7"/>
    </row>
    <row r="247" spans="2:15" x14ac:dyDescent="0.25">
      <c r="B247" s="12" t="s">
        <v>28</v>
      </c>
      <c r="C247" s="12">
        <v>1189833</v>
      </c>
      <c r="D247" s="13">
        <v>44332</v>
      </c>
      <c r="E247" s="12" t="s">
        <v>24</v>
      </c>
      <c r="F247" s="12" t="s">
        <v>25</v>
      </c>
      <c r="G247" s="12" t="s">
        <v>26</v>
      </c>
      <c r="H247" s="12" t="s">
        <v>15</v>
      </c>
      <c r="I247" s="14">
        <v>0.5</v>
      </c>
      <c r="J247" s="15">
        <v>6500</v>
      </c>
      <c r="K247" s="16">
        <f>I247*J247</f>
        <v>3250</v>
      </c>
      <c r="L247" s="16">
        <f>K247*M247</f>
        <v>812.5</v>
      </c>
      <c r="M247" s="17">
        <v>0.25</v>
      </c>
      <c r="O247" s="7"/>
    </row>
    <row r="248" spans="2:15" x14ac:dyDescent="0.25">
      <c r="B248" s="12" t="s">
        <v>28</v>
      </c>
      <c r="C248" s="12">
        <v>1189833</v>
      </c>
      <c r="D248" s="13">
        <v>44332</v>
      </c>
      <c r="E248" s="12" t="s">
        <v>24</v>
      </c>
      <c r="F248" s="12" t="s">
        <v>25</v>
      </c>
      <c r="G248" s="12" t="s">
        <v>26</v>
      </c>
      <c r="H248" s="12" t="s">
        <v>13</v>
      </c>
      <c r="I248" s="14">
        <v>0.5</v>
      </c>
      <c r="J248" s="15">
        <v>6500</v>
      </c>
      <c r="K248" s="16">
        <f t="shared" ref="K248:K251" si="79">I248*J248</f>
        <v>3250</v>
      </c>
      <c r="L248" s="16">
        <f t="shared" ref="L248:L251" si="80">K248*M248</f>
        <v>1300</v>
      </c>
      <c r="M248" s="17">
        <v>0.4</v>
      </c>
      <c r="O248" s="7"/>
    </row>
    <row r="249" spans="2:15" x14ac:dyDescent="0.25">
      <c r="B249" s="12" t="s">
        <v>28</v>
      </c>
      <c r="C249" s="12">
        <v>1189833</v>
      </c>
      <c r="D249" s="13">
        <v>44332</v>
      </c>
      <c r="E249" s="12" t="s">
        <v>24</v>
      </c>
      <c r="F249" s="12" t="s">
        <v>25</v>
      </c>
      <c r="G249" s="12" t="s">
        <v>26</v>
      </c>
      <c r="H249" s="12" t="s">
        <v>14</v>
      </c>
      <c r="I249" s="14">
        <v>0.45</v>
      </c>
      <c r="J249" s="15">
        <v>5500</v>
      </c>
      <c r="K249" s="16">
        <f t="shared" si="79"/>
        <v>2475</v>
      </c>
      <c r="L249" s="16">
        <f t="shared" si="80"/>
        <v>866.25</v>
      </c>
      <c r="M249" s="17">
        <v>0.35</v>
      </c>
      <c r="O249" s="7"/>
    </row>
    <row r="250" spans="2:15" x14ac:dyDescent="0.25">
      <c r="B250" s="12" t="s">
        <v>28</v>
      </c>
      <c r="C250" s="12">
        <v>1189833</v>
      </c>
      <c r="D250" s="13">
        <v>44332</v>
      </c>
      <c r="E250" s="12" t="s">
        <v>24</v>
      </c>
      <c r="F250" s="12" t="s">
        <v>25</v>
      </c>
      <c r="G250" s="12" t="s">
        <v>26</v>
      </c>
      <c r="H250" s="12" t="s">
        <v>16</v>
      </c>
      <c r="I250" s="14">
        <v>0.5</v>
      </c>
      <c r="J250" s="15">
        <v>4500</v>
      </c>
      <c r="K250" s="16">
        <f t="shared" si="79"/>
        <v>2250</v>
      </c>
      <c r="L250" s="16">
        <f t="shared" si="80"/>
        <v>1237.5</v>
      </c>
      <c r="M250" s="17">
        <v>0.55000000000000004</v>
      </c>
      <c r="O250" s="7"/>
    </row>
    <row r="251" spans="2:15" x14ac:dyDescent="0.25">
      <c r="B251" s="12" t="s">
        <v>28</v>
      </c>
      <c r="C251" s="12">
        <v>1189833</v>
      </c>
      <c r="D251" s="13">
        <v>44332</v>
      </c>
      <c r="E251" s="12" t="s">
        <v>24</v>
      </c>
      <c r="F251" s="12" t="s">
        <v>25</v>
      </c>
      <c r="G251" s="12" t="s">
        <v>26</v>
      </c>
      <c r="H251" s="12" t="s">
        <v>17</v>
      </c>
      <c r="I251" s="14">
        <v>0.65</v>
      </c>
      <c r="J251" s="15">
        <v>6250</v>
      </c>
      <c r="K251" s="16">
        <f t="shared" si="79"/>
        <v>4062.5</v>
      </c>
      <c r="L251" s="16">
        <f t="shared" si="80"/>
        <v>812.5</v>
      </c>
      <c r="M251" s="17">
        <v>0.2</v>
      </c>
      <c r="O251" s="7"/>
    </row>
    <row r="252" spans="2:15" x14ac:dyDescent="0.25">
      <c r="B252" s="12" t="s">
        <v>28</v>
      </c>
      <c r="C252" s="12">
        <v>1189833</v>
      </c>
      <c r="D252" s="13">
        <v>44362</v>
      </c>
      <c r="E252" s="12" t="s">
        <v>24</v>
      </c>
      <c r="F252" s="12" t="s">
        <v>25</v>
      </c>
      <c r="G252" s="12" t="s">
        <v>26</v>
      </c>
      <c r="H252" s="12" t="s">
        <v>12</v>
      </c>
      <c r="I252" s="14">
        <v>0.45</v>
      </c>
      <c r="J252" s="15">
        <v>9000</v>
      </c>
      <c r="K252" s="16">
        <f>I252*J252</f>
        <v>4050</v>
      </c>
      <c r="L252" s="16">
        <f>K252*M252</f>
        <v>1620</v>
      </c>
      <c r="M252" s="17">
        <v>0.4</v>
      </c>
      <c r="O252" s="7"/>
    </row>
    <row r="253" spans="2:15" x14ac:dyDescent="0.25">
      <c r="B253" s="12" t="s">
        <v>28</v>
      </c>
      <c r="C253" s="12">
        <v>1189833</v>
      </c>
      <c r="D253" s="13">
        <v>44362</v>
      </c>
      <c r="E253" s="12" t="s">
        <v>24</v>
      </c>
      <c r="F253" s="12" t="s">
        <v>25</v>
      </c>
      <c r="G253" s="12" t="s">
        <v>26</v>
      </c>
      <c r="H253" s="12" t="s">
        <v>15</v>
      </c>
      <c r="I253" s="14">
        <v>0.5</v>
      </c>
      <c r="J253" s="15">
        <v>7500</v>
      </c>
      <c r="K253" s="16">
        <f>I253*J253</f>
        <v>3750</v>
      </c>
      <c r="L253" s="16">
        <f>K253*M253</f>
        <v>937.5</v>
      </c>
      <c r="M253" s="17">
        <v>0.25</v>
      </c>
      <c r="O253" s="7"/>
    </row>
    <row r="254" spans="2:15" x14ac:dyDescent="0.25">
      <c r="B254" s="12" t="s">
        <v>28</v>
      </c>
      <c r="C254" s="12">
        <v>1189833</v>
      </c>
      <c r="D254" s="13">
        <v>44362</v>
      </c>
      <c r="E254" s="12" t="s">
        <v>24</v>
      </c>
      <c r="F254" s="12" t="s">
        <v>25</v>
      </c>
      <c r="G254" s="12" t="s">
        <v>26</v>
      </c>
      <c r="H254" s="12" t="s">
        <v>13</v>
      </c>
      <c r="I254" s="14">
        <v>0.5</v>
      </c>
      <c r="J254" s="15">
        <v>7500</v>
      </c>
      <c r="K254" s="16">
        <f t="shared" ref="K254:K257" si="81">I254*J254</f>
        <v>3750</v>
      </c>
      <c r="L254" s="16">
        <f t="shared" ref="L254:L257" si="82">K254*M254</f>
        <v>1500</v>
      </c>
      <c r="M254" s="17">
        <v>0.4</v>
      </c>
      <c r="O254" s="7"/>
    </row>
    <row r="255" spans="2:15" x14ac:dyDescent="0.25">
      <c r="B255" s="12" t="s">
        <v>28</v>
      </c>
      <c r="C255" s="12">
        <v>1189833</v>
      </c>
      <c r="D255" s="13">
        <v>44362</v>
      </c>
      <c r="E255" s="12" t="s">
        <v>24</v>
      </c>
      <c r="F255" s="12" t="s">
        <v>25</v>
      </c>
      <c r="G255" s="12" t="s">
        <v>26</v>
      </c>
      <c r="H255" s="12" t="s">
        <v>14</v>
      </c>
      <c r="I255" s="14">
        <v>0.45</v>
      </c>
      <c r="J255" s="15">
        <v>6250</v>
      </c>
      <c r="K255" s="16">
        <f t="shared" si="81"/>
        <v>2812.5</v>
      </c>
      <c r="L255" s="16">
        <f t="shared" si="82"/>
        <v>984.37499999999989</v>
      </c>
      <c r="M255" s="17">
        <v>0.35</v>
      </c>
      <c r="O255" s="7"/>
    </row>
    <row r="256" spans="2:15" x14ac:dyDescent="0.25">
      <c r="B256" s="12" t="s">
        <v>28</v>
      </c>
      <c r="C256" s="12">
        <v>1189833</v>
      </c>
      <c r="D256" s="13">
        <v>44362</v>
      </c>
      <c r="E256" s="12" t="s">
        <v>24</v>
      </c>
      <c r="F256" s="12" t="s">
        <v>25</v>
      </c>
      <c r="G256" s="12" t="s">
        <v>26</v>
      </c>
      <c r="H256" s="12" t="s">
        <v>16</v>
      </c>
      <c r="I256" s="14">
        <v>0.5</v>
      </c>
      <c r="J256" s="15">
        <v>5000</v>
      </c>
      <c r="K256" s="16">
        <f t="shared" si="81"/>
        <v>2500</v>
      </c>
      <c r="L256" s="16">
        <f t="shared" si="82"/>
        <v>1375</v>
      </c>
      <c r="M256" s="17">
        <v>0.55000000000000004</v>
      </c>
      <c r="O256" s="7"/>
    </row>
    <row r="257" spans="2:15" x14ac:dyDescent="0.25">
      <c r="B257" s="12" t="s">
        <v>28</v>
      </c>
      <c r="C257" s="12">
        <v>1189833</v>
      </c>
      <c r="D257" s="13">
        <v>44362</v>
      </c>
      <c r="E257" s="12" t="s">
        <v>24</v>
      </c>
      <c r="F257" s="12" t="s">
        <v>25</v>
      </c>
      <c r="G257" s="12" t="s">
        <v>26</v>
      </c>
      <c r="H257" s="12" t="s">
        <v>17</v>
      </c>
      <c r="I257" s="14">
        <v>0.65</v>
      </c>
      <c r="J257" s="15">
        <v>8000</v>
      </c>
      <c r="K257" s="16">
        <f t="shared" si="81"/>
        <v>5200</v>
      </c>
      <c r="L257" s="16">
        <f t="shared" si="82"/>
        <v>1040</v>
      </c>
      <c r="M257" s="17">
        <v>0.2</v>
      </c>
      <c r="O257" s="7"/>
    </row>
    <row r="258" spans="2:15" x14ac:dyDescent="0.25">
      <c r="B258" s="12" t="s">
        <v>28</v>
      </c>
      <c r="C258" s="12">
        <v>1189833</v>
      </c>
      <c r="D258" s="13">
        <v>44391</v>
      </c>
      <c r="E258" s="12" t="s">
        <v>24</v>
      </c>
      <c r="F258" s="12" t="s">
        <v>25</v>
      </c>
      <c r="G258" s="12" t="s">
        <v>26</v>
      </c>
      <c r="H258" s="12" t="s">
        <v>12</v>
      </c>
      <c r="I258" s="14">
        <v>0.45</v>
      </c>
      <c r="J258" s="15">
        <v>9500</v>
      </c>
      <c r="K258" s="16">
        <f>I258*J258</f>
        <v>4275</v>
      </c>
      <c r="L258" s="16">
        <f>K258*M258</f>
        <v>1710</v>
      </c>
      <c r="M258" s="17">
        <v>0.4</v>
      </c>
      <c r="O258" s="7"/>
    </row>
    <row r="259" spans="2:15" x14ac:dyDescent="0.25">
      <c r="B259" s="12" t="s">
        <v>28</v>
      </c>
      <c r="C259" s="12">
        <v>1189833</v>
      </c>
      <c r="D259" s="13">
        <v>44391</v>
      </c>
      <c r="E259" s="12" t="s">
        <v>24</v>
      </c>
      <c r="F259" s="12" t="s">
        <v>25</v>
      </c>
      <c r="G259" s="12" t="s">
        <v>26</v>
      </c>
      <c r="H259" s="12" t="s">
        <v>15</v>
      </c>
      <c r="I259" s="14">
        <v>0.5</v>
      </c>
      <c r="J259" s="15">
        <v>8000</v>
      </c>
      <c r="K259" s="16">
        <f>I259*J259</f>
        <v>4000</v>
      </c>
      <c r="L259" s="16">
        <f>K259*M259</f>
        <v>1000</v>
      </c>
      <c r="M259" s="17">
        <v>0.25</v>
      </c>
      <c r="O259" s="7"/>
    </row>
    <row r="260" spans="2:15" x14ac:dyDescent="0.25">
      <c r="B260" s="12" t="s">
        <v>28</v>
      </c>
      <c r="C260" s="12">
        <v>1189833</v>
      </c>
      <c r="D260" s="13">
        <v>44391</v>
      </c>
      <c r="E260" s="12" t="s">
        <v>24</v>
      </c>
      <c r="F260" s="12" t="s">
        <v>25</v>
      </c>
      <c r="G260" s="12" t="s">
        <v>26</v>
      </c>
      <c r="H260" s="12" t="s">
        <v>13</v>
      </c>
      <c r="I260" s="14">
        <v>0.5</v>
      </c>
      <c r="J260" s="15">
        <v>7500</v>
      </c>
      <c r="K260" s="16">
        <f t="shared" ref="K260:K263" si="83">I260*J260</f>
        <v>3750</v>
      </c>
      <c r="L260" s="16">
        <f t="shared" ref="L260:L263" si="84">K260*M260</f>
        <v>1500</v>
      </c>
      <c r="M260" s="17">
        <v>0.4</v>
      </c>
      <c r="O260" s="7"/>
    </row>
    <row r="261" spans="2:15" x14ac:dyDescent="0.25">
      <c r="B261" s="12" t="s">
        <v>28</v>
      </c>
      <c r="C261" s="12">
        <v>1189833</v>
      </c>
      <c r="D261" s="13">
        <v>44391</v>
      </c>
      <c r="E261" s="12" t="s">
        <v>24</v>
      </c>
      <c r="F261" s="12" t="s">
        <v>25</v>
      </c>
      <c r="G261" s="12" t="s">
        <v>26</v>
      </c>
      <c r="H261" s="12" t="s">
        <v>14</v>
      </c>
      <c r="I261" s="14">
        <v>0.45</v>
      </c>
      <c r="J261" s="15">
        <v>6500</v>
      </c>
      <c r="K261" s="16">
        <f t="shared" si="83"/>
        <v>2925</v>
      </c>
      <c r="L261" s="16">
        <f t="shared" si="84"/>
        <v>1023.7499999999999</v>
      </c>
      <c r="M261" s="17">
        <v>0.35</v>
      </c>
      <c r="O261" s="7"/>
    </row>
    <row r="262" spans="2:15" x14ac:dyDescent="0.25">
      <c r="B262" s="12" t="s">
        <v>28</v>
      </c>
      <c r="C262" s="12">
        <v>1189833</v>
      </c>
      <c r="D262" s="13">
        <v>44391</v>
      </c>
      <c r="E262" s="12" t="s">
        <v>24</v>
      </c>
      <c r="F262" s="12" t="s">
        <v>25</v>
      </c>
      <c r="G262" s="12" t="s">
        <v>26</v>
      </c>
      <c r="H262" s="12" t="s">
        <v>16</v>
      </c>
      <c r="I262" s="14">
        <v>0.5</v>
      </c>
      <c r="J262" s="15">
        <v>7000</v>
      </c>
      <c r="K262" s="16">
        <f t="shared" si="83"/>
        <v>3500</v>
      </c>
      <c r="L262" s="16">
        <f t="shared" si="84"/>
        <v>1925.0000000000002</v>
      </c>
      <c r="M262" s="17">
        <v>0.55000000000000004</v>
      </c>
      <c r="O262" s="7"/>
    </row>
    <row r="263" spans="2:15" x14ac:dyDescent="0.25">
      <c r="B263" s="12" t="s">
        <v>28</v>
      </c>
      <c r="C263" s="12">
        <v>1189833</v>
      </c>
      <c r="D263" s="13">
        <v>44391</v>
      </c>
      <c r="E263" s="12" t="s">
        <v>24</v>
      </c>
      <c r="F263" s="12" t="s">
        <v>25</v>
      </c>
      <c r="G263" s="12" t="s">
        <v>26</v>
      </c>
      <c r="H263" s="12" t="s">
        <v>17</v>
      </c>
      <c r="I263" s="14">
        <v>0.65</v>
      </c>
      <c r="J263" s="15">
        <v>7000</v>
      </c>
      <c r="K263" s="16">
        <f t="shared" si="83"/>
        <v>4550</v>
      </c>
      <c r="L263" s="16">
        <f t="shared" si="84"/>
        <v>910</v>
      </c>
      <c r="M263" s="17">
        <v>0.2</v>
      </c>
      <c r="O263" s="7"/>
    </row>
    <row r="264" spans="2:15" x14ac:dyDescent="0.25">
      <c r="B264" s="12" t="s">
        <v>28</v>
      </c>
      <c r="C264" s="12">
        <v>1189833</v>
      </c>
      <c r="D264" s="13">
        <v>44423</v>
      </c>
      <c r="E264" s="12" t="s">
        <v>24</v>
      </c>
      <c r="F264" s="12" t="s">
        <v>25</v>
      </c>
      <c r="G264" s="12" t="s">
        <v>26</v>
      </c>
      <c r="H264" s="12" t="s">
        <v>12</v>
      </c>
      <c r="I264" s="14">
        <v>0.5</v>
      </c>
      <c r="J264" s="15">
        <v>9000</v>
      </c>
      <c r="K264" s="16">
        <f>I264*J264</f>
        <v>4500</v>
      </c>
      <c r="L264" s="16">
        <f>K264*M264</f>
        <v>1800</v>
      </c>
      <c r="M264" s="17">
        <v>0.4</v>
      </c>
      <c r="O264" s="7"/>
    </row>
    <row r="265" spans="2:15" x14ac:dyDescent="0.25">
      <c r="B265" s="12" t="s">
        <v>28</v>
      </c>
      <c r="C265" s="12">
        <v>1189833</v>
      </c>
      <c r="D265" s="13">
        <v>44423</v>
      </c>
      <c r="E265" s="12" t="s">
        <v>24</v>
      </c>
      <c r="F265" s="12" t="s">
        <v>25</v>
      </c>
      <c r="G265" s="12" t="s">
        <v>26</v>
      </c>
      <c r="H265" s="12" t="s">
        <v>15</v>
      </c>
      <c r="I265" s="14">
        <v>0.55000000000000004</v>
      </c>
      <c r="J265" s="15">
        <v>8500</v>
      </c>
      <c r="K265" s="16">
        <f>I265*J265</f>
        <v>4675</v>
      </c>
      <c r="L265" s="16">
        <f>K265*M265</f>
        <v>1168.75</v>
      </c>
      <c r="M265" s="17">
        <v>0.25</v>
      </c>
      <c r="O265" s="7"/>
    </row>
    <row r="266" spans="2:15" x14ac:dyDescent="0.25">
      <c r="B266" s="12" t="s">
        <v>28</v>
      </c>
      <c r="C266" s="12">
        <v>1189833</v>
      </c>
      <c r="D266" s="13">
        <v>44423</v>
      </c>
      <c r="E266" s="12" t="s">
        <v>24</v>
      </c>
      <c r="F266" s="12" t="s">
        <v>25</v>
      </c>
      <c r="G266" s="12" t="s">
        <v>26</v>
      </c>
      <c r="H266" s="12" t="s">
        <v>13</v>
      </c>
      <c r="I266" s="14">
        <v>0.5</v>
      </c>
      <c r="J266" s="15">
        <v>7250</v>
      </c>
      <c r="K266" s="16">
        <f t="shared" ref="K266:K269" si="85">I266*J266</f>
        <v>3625</v>
      </c>
      <c r="L266" s="16">
        <f t="shared" ref="L266:L269" si="86">K266*M266</f>
        <v>1450</v>
      </c>
      <c r="M266" s="17">
        <v>0.4</v>
      </c>
      <c r="O266" s="7"/>
    </row>
    <row r="267" spans="2:15" x14ac:dyDescent="0.25">
      <c r="B267" s="12" t="s">
        <v>28</v>
      </c>
      <c r="C267" s="12">
        <v>1189833</v>
      </c>
      <c r="D267" s="13">
        <v>44423</v>
      </c>
      <c r="E267" s="12" t="s">
        <v>24</v>
      </c>
      <c r="F267" s="12" t="s">
        <v>25</v>
      </c>
      <c r="G267" s="12" t="s">
        <v>26</v>
      </c>
      <c r="H267" s="12" t="s">
        <v>14</v>
      </c>
      <c r="I267" s="14">
        <v>0.5</v>
      </c>
      <c r="J267" s="15">
        <v>6750</v>
      </c>
      <c r="K267" s="16">
        <f t="shared" si="85"/>
        <v>3375</v>
      </c>
      <c r="L267" s="16">
        <f t="shared" si="86"/>
        <v>1181.25</v>
      </c>
      <c r="M267" s="17">
        <v>0.35</v>
      </c>
      <c r="O267" s="7"/>
    </row>
    <row r="268" spans="2:15" x14ac:dyDescent="0.25">
      <c r="B268" s="12" t="s">
        <v>28</v>
      </c>
      <c r="C268" s="12">
        <v>1189833</v>
      </c>
      <c r="D268" s="13">
        <v>44423</v>
      </c>
      <c r="E268" s="12" t="s">
        <v>24</v>
      </c>
      <c r="F268" s="12" t="s">
        <v>25</v>
      </c>
      <c r="G268" s="12" t="s">
        <v>26</v>
      </c>
      <c r="H268" s="12" t="s">
        <v>16</v>
      </c>
      <c r="I268" s="14">
        <v>0.6</v>
      </c>
      <c r="J268" s="15">
        <v>6750</v>
      </c>
      <c r="K268" s="16">
        <f t="shared" si="85"/>
        <v>4050</v>
      </c>
      <c r="L268" s="16">
        <f t="shared" si="86"/>
        <v>2227.5</v>
      </c>
      <c r="M268" s="17">
        <v>0.55000000000000004</v>
      </c>
      <c r="O268" s="7"/>
    </row>
    <row r="269" spans="2:15" x14ac:dyDescent="0.25">
      <c r="B269" s="12" t="s">
        <v>28</v>
      </c>
      <c r="C269" s="12">
        <v>1189833</v>
      </c>
      <c r="D269" s="13">
        <v>44423</v>
      </c>
      <c r="E269" s="12" t="s">
        <v>24</v>
      </c>
      <c r="F269" s="12" t="s">
        <v>25</v>
      </c>
      <c r="G269" s="12" t="s">
        <v>26</v>
      </c>
      <c r="H269" s="12" t="s">
        <v>17</v>
      </c>
      <c r="I269" s="14">
        <v>0.65</v>
      </c>
      <c r="J269" s="15">
        <v>6500</v>
      </c>
      <c r="K269" s="16">
        <f t="shared" si="85"/>
        <v>4225</v>
      </c>
      <c r="L269" s="16">
        <f t="shared" si="86"/>
        <v>845</v>
      </c>
      <c r="M269" s="17">
        <v>0.2</v>
      </c>
      <c r="O269" s="7"/>
    </row>
    <row r="270" spans="2:15" x14ac:dyDescent="0.25">
      <c r="B270" s="12" t="s">
        <v>28</v>
      </c>
      <c r="C270" s="12">
        <v>1189833</v>
      </c>
      <c r="D270" s="13">
        <v>44455</v>
      </c>
      <c r="E270" s="12" t="s">
        <v>24</v>
      </c>
      <c r="F270" s="12" t="s">
        <v>25</v>
      </c>
      <c r="G270" s="12" t="s">
        <v>26</v>
      </c>
      <c r="H270" s="12" t="s">
        <v>12</v>
      </c>
      <c r="I270" s="14">
        <v>0.5</v>
      </c>
      <c r="J270" s="15">
        <v>8500</v>
      </c>
      <c r="K270" s="16">
        <f>I270*J270</f>
        <v>4250</v>
      </c>
      <c r="L270" s="16">
        <f>K270*M270</f>
        <v>1700</v>
      </c>
      <c r="M270" s="17">
        <v>0.4</v>
      </c>
      <c r="O270" s="7"/>
    </row>
    <row r="271" spans="2:15" x14ac:dyDescent="0.25">
      <c r="B271" s="12" t="s">
        <v>28</v>
      </c>
      <c r="C271" s="12">
        <v>1189833</v>
      </c>
      <c r="D271" s="13">
        <v>44455</v>
      </c>
      <c r="E271" s="12" t="s">
        <v>24</v>
      </c>
      <c r="F271" s="12" t="s">
        <v>25</v>
      </c>
      <c r="G271" s="12" t="s">
        <v>26</v>
      </c>
      <c r="H271" s="12" t="s">
        <v>15</v>
      </c>
      <c r="I271" s="14">
        <v>0.55000000000000004</v>
      </c>
      <c r="J271" s="15">
        <v>8500</v>
      </c>
      <c r="K271" s="16">
        <f>I271*J271</f>
        <v>4675</v>
      </c>
      <c r="L271" s="16">
        <f>K271*M271</f>
        <v>1168.75</v>
      </c>
      <c r="M271" s="17">
        <v>0.25</v>
      </c>
      <c r="O271" s="7"/>
    </row>
    <row r="272" spans="2:15" x14ac:dyDescent="0.25">
      <c r="B272" s="12" t="s">
        <v>28</v>
      </c>
      <c r="C272" s="12">
        <v>1189833</v>
      </c>
      <c r="D272" s="13">
        <v>44455</v>
      </c>
      <c r="E272" s="12" t="s">
        <v>24</v>
      </c>
      <c r="F272" s="12" t="s">
        <v>25</v>
      </c>
      <c r="G272" s="12" t="s">
        <v>26</v>
      </c>
      <c r="H272" s="12" t="s">
        <v>13</v>
      </c>
      <c r="I272" s="14">
        <v>0.5</v>
      </c>
      <c r="J272" s="15">
        <v>7000</v>
      </c>
      <c r="K272" s="16">
        <f t="shared" ref="K272:K275" si="87">I272*J272</f>
        <v>3500</v>
      </c>
      <c r="L272" s="16">
        <f t="shared" ref="L272:L275" si="88">K272*M272</f>
        <v>1400</v>
      </c>
      <c r="M272" s="17">
        <v>0.4</v>
      </c>
      <c r="O272" s="7"/>
    </row>
    <row r="273" spans="2:15" x14ac:dyDescent="0.25">
      <c r="B273" s="12" t="s">
        <v>28</v>
      </c>
      <c r="C273" s="12">
        <v>1189833</v>
      </c>
      <c r="D273" s="13">
        <v>44455</v>
      </c>
      <c r="E273" s="12" t="s">
        <v>24</v>
      </c>
      <c r="F273" s="12" t="s">
        <v>25</v>
      </c>
      <c r="G273" s="12" t="s">
        <v>26</v>
      </c>
      <c r="H273" s="12" t="s">
        <v>14</v>
      </c>
      <c r="I273" s="14">
        <v>0.5</v>
      </c>
      <c r="J273" s="15">
        <v>6500</v>
      </c>
      <c r="K273" s="16">
        <f t="shared" si="87"/>
        <v>3250</v>
      </c>
      <c r="L273" s="16">
        <f t="shared" si="88"/>
        <v>1137.5</v>
      </c>
      <c r="M273" s="17">
        <v>0.35</v>
      </c>
      <c r="O273" s="7"/>
    </row>
    <row r="274" spans="2:15" x14ac:dyDescent="0.25">
      <c r="B274" s="12" t="s">
        <v>28</v>
      </c>
      <c r="C274" s="12">
        <v>1189833</v>
      </c>
      <c r="D274" s="13">
        <v>44455</v>
      </c>
      <c r="E274" s="12" t="s">
        <v>24</v>
      </c>
      <c r="F274" s="12" t="s">
        <v>25</v>
      </c>
      <c r="G274" s="12" t="s">
        <v>26</v>
      </c>
      <c r="H274" s="12" t="s">
        <v>16</v>
      </c>
      <c r="I274" s="14">
        <v>0.6</v>
      </c>
      <c r="J274" s="15">
        <v>6500</v>
      </c>
      <c r="K274" s="16">
        <f t="shared" si="87"/>
        <v>3900</v>
      </c>
      <c r="L274" s="16">
        <f t="shared" si="88"/>
        <v>2145</v>
      </c>
      <c r="M274" s="17">
        <v>0.55000000000000004</v>
      </c>
      <c r="O274" s="7"/>
    </row>
    <row r="275" spans="2:15" x14ac:dyDescent="0.25">
      <c r="B275" s="12" t="s">
        <v>28</v>
      </c>
      <c r="C275" s="12">
        <v>1189833</v>
      </c>
      <c r="D275" s="13">
        <v>44455</v>
      </c>
      <c r="E275" s="12" t="s">
        <v>24</v>
      </c>
      <c r="F275" s="12" t="s">
        <v>25</v>
      </c>
      <c r="G275" s="12" t="s">
        <v>26</v>
      </c>
      <c r="H275" s="12" t="s">
        <v>17</v>
      </c>
      <c r="I275" s="14">
        <v>0.65</v>
      </c>
      <c r="J275" s="15">
        <v>7000</v>
      </c>
      <c r="K275" s="16">
        <f t="shared" si="87"/>
        <v>4550</v>
      </c>
      <c r="L275" s="16">
        <f t="shared" si="88"/>
        <v>910</v>
      </c>
      <c r="M275" s="17">
        <v>0.2</v>
      </c>
      <c r="O275" s="7"/>
    </row>
    <row r="276" spans="2:15" x14ac:dyDescent="0.25">
      <c r="B276" s="12" t="s">
        <v>28</v>
      </c>
      <c r="C276" s="12">
        <v>1189833</v>
      </c>
      <c r="D276" s="13">
        <v>44484</v>
      </c>
      <c r="E276" s="12" t="s">
        <v>24</v>
      </c>
      <c r="F276" s="12" t="s">
        <v>25</v>
      </c>
      <c r="G276" s="12" t="s">
        <v>26</v>
      </c>
      <c r="H276" s="12" t="s">
        <v>12</v>
      </c>
      <c r="I276" s="14">
        <v>0.5</v>
      </c>
      <c r="J276" s="15">
        <v>8000</v>
      </c>
      <c r="K276" s="16">
        <f>I276*J276</f>
        <v>4000</v>
      </c>
      <c r="L276" s="16">
        <f>K276*M276</f>
        <v>1600</v>
      </c>
      <c r="M276" s="17">
        <v>0.4</v>
      </c>
      <c r="O276" s="7"/>
    </row>
    <row r="277" spans="2:15" x14ac:dyDescent="0.25">
      <c r="B277" s="12" t="s">
        <v>28</v>
      </c>
      <c r="C277" s="12">
        <v>1189833</v>
      </c>
      <c r="D277" s="13">
        <v>44484</v>
      </c>
      <c r="E277" s="12" t="s">
        <v>24</v>
      </c>
      <c r="F277" s="12" t="s">
        <v>25</v>
      </c>
      <c r="G277" s="12" t="s">
        <v>26</v>
      </c>
      <c r="H277" s="12" t="s">
        <v>15</v>
      </c>
      <c r="I277" s="14">
        <v>0.55000000000000004</v>
      </c>
      <c r="J277" s="15">
        <v>8000</v>
      </c>
      <c r="K277" s="16">
        <f>I277*J277</f>
        <v>4400</v>
      </c>
      <c r="L277" s="16">
        <f>K277*M277</f>
        <v>1100</v>
      </c>
      <c r="M277" s="17">
        <v>0.25</v>
      </c>
      <c r="O277" s="7"/>
    </row>
    <row r="278" spans="2:15" x14ac:dyDescent="0.25">
      <c r="B278" s="12" t="s">
        <v>28</v>
      </c>
      <c r="C278" s="12">
        <v>1189833</v>
      </c>
      <c r="D278" s="13">
        <v>44484</v>
      </c>
      <c r="E278" s="12" t="s">
        <v>24</v>
      </c>
      <c r="F278" s="12" t="s">
        <v>25</v>
      </c>
      <c r="G278" s="12" t="s">
        <v>26</v>
      </c>
      <c r="H278" s="12" t="s">
        <v>13</v>
      </c>
      <c r="I278" s="14">
        <v>0.5</v>
      </c>
      <c r="J278" s="15">
        <v>6500</v>
      </c>
      <c r="K278" s="16">
        <f t="shared" ref="K278:K281" si="89">I278*J278</f>
        <v>3250</v>
      </c>
      <c r="L278" s="16">
        <f t="shared" ref="L278:L281" si="90">K278*M278</f>
        <v>1300</v>
      </c>
      <c r="M278" s="17">
        <v>0.4</v>
      </c>
      <c r="O278" s="7"/>
    </row>
    <row r="279" spans="2:15" x14ac:dyDescent="0.25">
      <c r="B279" s="12" t="s">
        <v>28</v>
      </c>
      <c r="C279" s="12">
        <v>1189833</v>
      </c>
      <c r="D279" s="13">
        <v>44484</v>
      </c>
      <c r="E279" s="12" t="s">
        <v>24</v>
      </c>
      <c r="F279" s="12" t="s">
        <v>25</v>
      </c>
      <c r="G279" s="12" t="s">
        <v>26</v>
      </c>
      <c r="H279" s="12" t="s">
        <v>14</v>
      </c>
      <c r="I279" s="14">
        <v>0.5</v>
      </c>
      <c r="J279" s="15">
        <v>6250</v>
      </c>
      <c r="K279" s="16">
        <f t="shared" si="89"/>
        <v>3125</v>
      </c>
      <c r="L279" s="16">
        <f t="shared" si="90"/>
        <v>1093.75</v>
      </c>
      <c r="M279" s="17">
        <v>0.35</v>
      </c>
      <c r="O279" s="7"/>
    </row>
    <row r="280" spans="2:15" x14ac:dyDescent="0.25">
      <c r="B280" s="12" t="s">
        <v>28</v>
      </c>
      <c r="C280" s="12">
        <v>1189833</v>
      </c>
      <c r="D280" s="13">
        <v>44484</v>
      </c>
      <c r="E280" s="12" t="s">
        <v>24</v>
      </c>
      <c r="F280" s="12" t="s">
        <v>25</v>
      </c>
      <c r="G280" s="12" t="s">
        <v>26</v>
      </c>
      <c r="H280" s="12" t="s">
        <v>16</v>
      </c>
      <c r="I280" s="14">
        <v>0.6</v>
      </c>
      <c r="J280" s="15">
        <v>6000</v>
      </c>
      <c r="K280" s="16">
        <f t="shared" si="89"/>
        <v>3600</v>
      </c>
      <c r="L280" s="16">
        <f t="shared" si="90"/>
        <v>1980.0000000000002</v>
      </c>
      <c r="M280" s="17">
        <v>0.55000000000000004</v>
      </c>
      <c r="O280" s="7"/>
    </row>
    <row r="281" spans="2:15" x14ac:dyDescent="0.25">
      <c r="B281" s="12" t="s">
        <v>28</v>
      </c>
      <c r="C281" s="12">
        <v>1189833</v>
      </c>
      <c r="D281" s="13">
        <v>44484</v>
      </c>
      <c r="E281" s="12" t="s">
        <v>24</v>
      </c>
      <c r="F281" s="12" t="s">
        <v>25</v>
      </c>
      <c r="G281" s="12" t="s">
        <v>26</v>
      </c>
      <c r="H281" s="12" t="s">
        <v>17</v>
      </c>
      <c r="I281" s="14">
        <v>0.65</v>
      </c>
      <c r="J281" s="15">
        <v>6500</v>
      </c>
      <c r="K281" s="16">
        <f t="shared" si="89"/>
        <v>4225</v>
      </c>
      <c r="L281" s="16">
        <f t="shared" si="90"/>
        <v>845</v>
      </c>
      <c r="M281" s="17">
        <v>0.2</v>
      </c>
      <c r="O281" s="7"/>
    </row>
    <row r="282" spans="2:15" x14ac:dyDescent="0.25">
      <c r="B282" s="12" t="s">
        <v>28</v>
      </c>
      <c r="C282" s="12">
        <v>1189833</v>
      </c>
      <c r="D282" s="13">
        <v>44515</v>
      </c>
      <c r="E282" s="12" t="s">
        <v>24</v>
      </c>
      <c r="F282" s="12" t="s">
        <v>25</v>
      </c>
      <c r="G282" s="12" t="s">
        <v>26</v>
      </c>
      <c r="H282" s="12" t="s">
        <v>12</v>
      </c>
      <c r="I282" s="14">
        <v>0.5</v>
      </c>
      <c r="J282" s="15">
        <v>8250</v>
      </c>
      <c r="K282" s="16">
        <f>I282*J282</f>
        <v>4125</v>
      </c>
      <c r="L282" s="16">
        <f>K282*M282</f>
        <v>1650</v>
      </c>
      <c r="M282" s="17">
        <v>0.4</v>
      </c>
      <c r="O282" s="7"/>
    </row>
    <row r="283" spans="2:15" x14ac:dyDescent="0.25">
      <c r="B283" s="12" t="s">
        <v>28</v>
      </c>
      <c r="C283" s="12">
        <v>1189833</v>
      </c>
      <c r="D283" s="13">
        <v>44515</v>
      </c>
      <c r="E283" s="12" t="s">
        <v>24</v>
      </c>
      <c r="F283" s="12" t="s">
        <v>25</v>
      </c>
      <c r="G283" s="12" t="s">
        <v>26</v>
      </c>
      <c r="H283" s="12" t="s">
        <v>15</v>
      </c>
      <c r="I283" s="14">
        <v>0.55000000000000004</v>
      </c>
      <c r="J283" s="15">
        <v>8250</v>
      </c>
      <c r="K283" s="16">
        <f>I283*J283</f>
        <v>4537.5</v>
      </c>
      <c r="L283" s="16">
        <f>K283*M283</f>
        <v>1134.375</v>
      </c>
      <c r="M283" s="17">
        <v>0.25</v>
      </c>
      <c r="O283" s="7"/>
    </row>
    <row r="284" spans="2:15" x14ac:dyDescent="0.25">
      <c r="B284" s="12" t="s">
        <v>28</v>
      </c>
      <c r="C284" s="12">
        <v>1189833</v>
      </c>
      <c r="D284" s="13">
        <v>44515</v>
      </c>
      <c r="E284" s="12" t="s">
        <v>24</v>
      </c>
      <c r="F284" s="12" t="s">
        <v>25</v>
      </c>
      <c r="G284" s="12" t="s">
        <v>26</v>
      </c>
      <c r="H284" s="12" t="s">
        <v>13</v>
      </c>
      <c r="I284" s="14">
        <v>0.5</v>
      </c>
      <c r="J284" s="15">
        <v>6750</v>
      </c>
      <c r="K284" s="16">
        <f t="shared" ref="K284:K287" si="91">I284*J284</f>
        <v>3375</v>
      </c>
      <c r="L284" s="16">
        <f t="shared" ref="L284:L287" si="92">K284*M284</f>
        <v>1350</v>
      </c>
      <c r="M284" s="17">
        <v>0.4</v>
      </c>
      <c r="O284" s="7"/>
    </row>
    <row r="285" spans="2:15" x14ac:dyDescent="0.25">
      <c r="B285" s="12" t="s">
        <v>28</v>
      </c>
      <c r="C285" s="12">
        <v>1189833</v>
      </c>
      <c r="D285" s="13">
        <v>44515</v>
      </c>
      <c r="E285" s="12" t="s">
        <v>24</v>
      </c>
      <c r="F285" s="12" t="s">
        <v>25</v>
      </c>
      <c r="G285" s="12" t="s">
        <v>26</v>
      </c>
      <c r="H285" s="12" t="s">
        <v>14</v>
      </c>
      <c r="I285" s="14">
        <v>0.5</v>
      </c>
      <c r="J285" s="15">
        <v>6500</v>
      </c>
      <c r="K285" s="16">
        <f t="shared" si="91"/>
        <v>3250</v>
      </c>
      <c r="L285" s="16">
        <f t="shared" si="92"/>
        <v>1137.5</v>
      </c>
      <c r="M285" s="17">
        <v>0.35</v>
      </c>
      <c r="O285" s="7"/>
    </row>
    <row r="286" spans="2:15" x14ac:dyDescent="0.25">
      <c r="B286" s="12" t="s">
        <v>28</v>
      </c>
      <c r="C286" s="12">
        <v>1189833</v>
      </c>
      <c r="D286" s="13">
        <v>44515</v>
      </c>
      <c r="E286" s="12" t="s">
        <v>24</v>
      </c>
      <c r="F286" s="12" t="s">
        <v>25</v>
      </c>
      <c r="G286" s="12" t="s">
        <v>26</v>
      </c>
      <c r="H286" s="12" t="s">
        <v>16</v>
      </c>
      <c r="I286" s="14">
        <v>0.6</v>
      </c>
      <c r="J286" s="15">
        <v>6000</v>
      </c>
      <c r="K286" s="16">
        <f t="shared" si="91"/>
        <v>3600</v>
      </c>
      <c r="L286" s="16">
        <f t="shared" si="92"/>
        <v>1980.0000000000002</v>
      </c>
      <c r="M286" s="17">
        <v>0.55000000000000004</v>
      </c>
      <c r="O286" s="7"/>
    </row>
    <row r="287" spans="2:15" x14ac:dyDescent="0.25">
      <c r="B287" s="12" t="s">
        <v>28</v>
      </c>
      <c r="C287" s="12">
        <v>1189833</v>
      </c>
      <c r="D287" s="13">
        <v>44515</v>
      </c>
      <c r="E287" s="12" t="s">
        <v>24</v>
      </c>
      <c r="F287" s="12" t="s">
        <v>25</v>
      </c>
      <c r="G287" s="12" t="s">
        <v>26</v>
      </c>
      <c r="H287" s="12" t="s">
        <v>17</v>
      </c>
      <c r="I287" s="14">
        <v>0.65</v>
      </c>
      <c r="J287" s="15">
        <v>7000</v>
      </c>
      <c r="K287" s="16">
        <f t="shared" si="91"/>
        <v>4550</v>
      </c>
      <c r="L287" s="16">
        <f t="shared" si="92"/>
        <v>910</v>
      </c>
      <c r="M287" s="17">
        <v>0.2</v>
      </c>
      <c r="O287" s="7"/>
    </row>
    <row r="288" spans="2:15" x14ac:dyDescent="0.25">
      <c r="B288" s="12" t="s">
        <v>28</v>
      </c>
      <c r="C288" s="12">
        <v>1189833</v>
      </c>
      <c r="D288" s="13">
        <v>44544</v>
      </c>
      <c r="E288" s="12" t="s">
        <v>24</v>
      </c>
      <c r="F288" s="12" t="s">
        <v>25</v>
      </c>
      <c r="G288" s="12" t="s">
        <v>26</v>
      </c>
      <c r="H288" s="12" t="s">
        <v>12</v>
      </c>
      <c r="I288" s="14">
        <v>0.5</v>
      </c>
      <c r="J288" s="15">
        <v>9000</v>
      </c>
      <c r="K288" s="16">
        <f>I288*J288</f>
        <v>4500</v>
      </c>
      <c r="L288" s="16">
        <f>K288*M288</f>
        <v>1800</v>
      </c>
      <c r="M288" s="17">
        <v>0.4</v>
      </c>
      <c r="O288" s="7"/>
    </row>
    <row r="289" spans="2:16" x14ac:dyDescent="0.25">
      <c r="B289" s="12" t="s">
        <v>28</v>
      </c>
      <c r="C289" s="12">
        <v>1189833</v>
      </c>
      <c r="D289" s="13">
        <v>44544</v>
      </c>
      <c r="E289" s="12" t="s">
        <v>24</v>
      </c>
      <c r="F289" s="12" t="s">
        <v>25</v>
      </c>
      <c r="G289" s="12" t="s">
        <v>26</v>
      </c>
      <c r="H289" s="12" t="s">
        <v>15</v>
      </c>
      <c r="I289" s="14">
        <v>0.55000000000000004</v>
      </c>
      <c r="J289" s="15">
        <v>9000</v>
      </c>
      <c r="K289" s="16">
        <f>I289*J289</f>
        <v>4950</v>
      </c>
      <c r="L289" s="16">
        <f>K289*M289</f>
        <v>1237.5</v>
      </c>
      <c r="M289" s="17">
        <v>0.25</v>
      </c>
      <c r="O289" s="7"/>
    </row>
    <row r="290" spans="2:16" x14ac:dyDescent="0.25">
      <c r="B290" s="12" t="s">
        <v>28</v>
      </c>
      <c r="C290" s="12">
        <v>1189833</v>
      </c>
      <c r="D290" s="13">
        <v>44544</v>
      </c>
      <c r="E290" s="12" t="s">
        <v>24</v>
      </c>
      <c r="F290" s="12" t="s">
        <v>25</v>
      </c>
      <c r="G290" s="12" t="s">
        <v>26</v>
      </c>
      <c r="H290" s="12" t="s">
        <v>13</v>
      </c>
      <c r="I290" s="14">
        <v>0.5</v>
      </c>
      <c r="J290" s="15">
        <v>7000</v>
      </c>
      <c r="K290" s="16">
        <f t="shared" ref="K290:K293" si="93">I290*J290</f>
        <v>3500</v>
      </c>
      <c r="L290" s="16">
        <f t="shared" ref="L290:L293" si="94">K290*M290</f>
        <v>1400</v>
      </c>
      <c r="M290" s="17">
        <v>0.4</v>
      </c>
      <c r="O290" s="7"/>
    </row>
    <row r="291" spans="2:16" x14ac:dyDescent="0.25">
      <c r="B291" s="12" t="s">
        <v>28</v>
      </c>
      <c r="C291" s="12">
        <v>1189833</v>
      </c>
      <c r="D291" s="13">
        <v>44544</v>
      </c>
      <c r="E291" s="12" t="s">
        <v>24</v>
      </c>
      <c r="F291" s="12" t="s">
        <v>25</v>
      </c>
      <c r="G291" s="12" t="s">
        <v>26</v>
      </c>
      <c r="H291" s="12" t="s">
        <v>14</v>
      </c>
      <c r="I291" s="14">
        <v>0.5</v>
      </c>
      <c r="J291" s="15">
        <v>7000</v>
      </c>
      <c r="K291" s="16">
        <f t="shared" si="93"/>
        <v>3500</v>
      </c>
      <c r="L291" s="16">
        <f t="shared" si="94"/>
        <v>1225</v>
      </c>
      <c r="M291" s="17">
        <v>0.35</v>
      </c>
      <c r="O291" s="7"/>
    </row>
    <row r="292" spans="2:16" x14ac:dyDescent="0.25">
      <c r="B292" s="12" t="s">
        <v>28</v>
      </c>
      <c r="C292" s="12">
        <v>1189833</v>
      </c>
      <c r="D292" s="13">
        <v>44544</v>
      </c>
      <c r="E292" s="12" t="s">
        <v>24</v>
      </c>
      <c r="F292" s="12" t="s">
        <v>25</v>
      </c>
      <c r="G292" s="12" t="s">
        <v>26</v>
      </c>
      <c r="H292" s="12" t="s">
        <v>16</v>
      </c>
      <c r="I292" s="14">
        <v>0.6</v>
      </c>
      <c r="J292" s="15">
        <v>6250</v>
      </c>
      <c r="K292" s="16">
        <f t="shared" si="93"/>
        <v>3750</v>
      </c>
      <c r="L292" s="16">
        <f t="shared" si="94"/>
        <v>2062.5</v>
      </c>
      <c r="M292" s="17">
        <v>0.55000000000000004</v>
      </c>
      <c r="O292" s="7"/>
    </row>
    <row r="293" spans="2:16" x14ac:dyDescent="0.25">
      <c r="B293" s="12" t="s">
        <v>28</v>
      </c>
      <c r="C293" s="12">
        <v>1189833</v>
      </c>
      <c r="D293" s="13">
        <v>44544</v>
      </c>
      <c r="E293" s="12" t="s">
        <v>24</v>
      </c>
      <c r="F293" s="12" t="s">
        <v>25</v>
      </c>
      <c r="G293" s="12" t="s">
        <v>26</v>
      </c>
      <c r="H293" s="12" t="s">
        <v>17</v>
      </c>
      <c r="I293" s="14">
        <v>0.65</v>
      </c>
      <c r="J293" s="15">
        <v>7250</v>
      </c>
      <c r="K293" s="16">
        <f t="shared" si="93"/>
        <v>4712.5</v>
      </c>
      <c r="L293" s="16">
        <f t="shared" si="94"/>
        <v>942.5</v>
      </c>
      <c r="M293" s="17">
        <v>0.2</v>
      </c>
      <c r="O293" s="7"/>
    </row>
    <row r="294" spans="2:16" x14ac:dyDescent="0.25">
      <c r="B294" s="12" t="s">
        <v>10</v>
      </c>
      <c r="C294" s="12">
        <v>1185732</v>
      </c>
      <c r="D294" s="13">
        <v>44211</v>
      </c>
      <c r="E294" s="12" t="s">
        <v>30</v>
      </c>
      <c r="F294" s="12" t="s">
        <v>31</v>
      </c>
      <c r="G294" s="12" t="s">
        <v>32</v>
      </c>
      <c r="H294" s="12" t="s">
        <v>12</v>
      </c>
      <c r="I294" s="14">
        <v>0.45</v>
      </c>
      <c r="J294" s="15">
        <v>4750</v>
      </c>
      <c r="K294" s="16">
        <f>I294*J294</f>
        <v>2137.5</v>
      </c>
      <c r="L294" s="16">
        <f>K294*M294</f>
        <v>855</v>
      </c>
      <c r="M294" s="17">
        <v>0.4</v>
      </c>
      <c r="O294" s="5"/>
      <c r="P294" s="3"/>
    </row>
    <row r="295" spans="2:16" x14ac:dyDescent="0.25">
      <c r="B295" s="12" t="s">
        <v>10</v>
      </c>
      <c r="C295" s="12">
        <v>1185732</v>
      </c>
      <c r="D295" s="13">
        <v>44211</v>
      </c>
      <c r="E295" s="12" t="s">
        <v>30</v>
      </c>
      <c r="F295" s="12" t="s">
        <v>31</v>
      </c>
      <c r="G295" s="12" t="s">
        <v>32</v>
      </c>
      <c r="H295" s="12" t="s">
        <v>15</v>
      </c>
      <c r="I295" s="14">
        <v>0.45</v>
      </c>
      <c r="J295" s="15">
        <v>2750</v>
      </c>
      <c r="K295" s="16">
        <f>I295*J295</f>
        <v>1237.5</v>
      </c>
      <c r="L295" s="16">
        <f>K295*M295</f>
        <v>433.125</v>
      </c>
      <c r="M295" s="17">
        <v>0.35</v>
      </c>
      <c r="O295" s="5"/>
      <c r="P295" s="3"/>
    </row>
    <row r="296" spans="2:16" x14ac:dyDescent="0.25">
      <c r="B296" s="12" t="s">
        <v>10</v>
      </c>
      <c r="C296" s="12">
        <v>1185732</v>
      </c>
      <c r="D296" s="13">
        <v>44211</v>
      </c>
      <c r="E296" s="12" t="s">
        <v>30</v>
      </c>
      <c r="F296" s="12" t="s">
        <v>31</v>
      </c>
      <c r="G296" s="12" t="s">
        <v>32</v>
      </c>
      <c r="H296" s="12" t="s">
        <v>13</v>
      </c>
      <c r="I296" s="14">
        <v>0.35000000000000003</v>
      </c>
      <c r="J296" s="15">
        <v>2750</v>
      </c>
      <c r="K296" s="16">
        <f t="shared" ref="K296:K299" si="95">I296*J296</f>
        <v>962.50000000000011</v>
      </c>
      <c r="L296" s="16">
        <f t="shared" ref="L296:L299" si="96">K296*M296</f>
        <v>336.875</v>
      </c>
      <c r="M296" s="17">
        <v>0.35</v>
      </c>
      <c r="O296" s="5"/>
      <c r="P296" s="3"/>
    </row>
    <row r="297" spans="2:16" x14ac:dyDescent="0.25">
      <c r="B297" s="12" t="s">
        <v>10</v>
      </c>
      <c r="C297" s="12">
        <v>1185732</v>
      </c>
      <c r="D297" s="13">
        <v>44211</v>
      </c>
      <c r="E297" s="12" t="s">
        <v>30</v>
      </c>
      <c r="F297" s="12" t="s">
        <v>31</v>
      </c>
      <c r="G297" s="12" t="s">
        <v>32</v>
      </c>
      <c r="H297" s="12" t="s">
        <v>14</v>
      </c>
      <c r="I297" s="14">
        <v>0.4</v>
      </c>
      <c r="J297" s="15">
        <v>1250</v>
      </c>
      <c r="K297" s="16">
        <f t="shared" si="95"/>
        <v>500</v>
      </c>
      <c r="L297" s="16">
        <f t="shared" si="96"/>
        <v>200</v>
      </c>
      <c r="M297" s="17">
        <v>0.4</v>
      </c>
      <c r="O297" s="2"/>
      <c r="P297" s="3"/>
    </row>
    <row r="298" spans="2:16" x14ac:dyDescent="0.25">
      <c r="B298" s="12" t="s">
        <v>10</v>
      </c>
      <c r="C298" s="12">
        <v>1185732</v>
      </c>
      <c r="D298" s="13">
        <v>44211</v>
      </c>
      <c r="E298" s="12" t="s">
        <v>30</v>
      </c>
      <c r="F298" s="12" t="s">
        <v>31</v>
      </c>
      <c r="G298" s="12" t="s">
        <v>32</v>
      </c>
      <c r="H298" s="12" t="s">
        <v>16</v>
      </c>
      <c r="I298" s="14">
        <v>0.54999999999999993</v>
      </c>
      <c r="J298" s="15">
        <v>1750</v>
      </c>
      <c r="K298" s="16">
        <f t="shared" si="95"/>
        <v>962.49999999999989</v>
      </c>
      <c r="L298" s="16">
        <f t="shared" si="96"/>
        <v>336.87499999999994</v>
      </c>
      <c r="M298" s="17">
        <v>0.35</v>
      </c>
      <c r="O298" s="2"/>
      <c r="P298" s="3"/>
    </row>
    <row r="299" spans="2:16" x14ac:dyDescent="0.25">
      <c r="B299" s="12" t="s">
        <v>10</v>
      </c>
      <c r="C299" s="12">
        <v>1185732</v>
      </c>
      <c r="D299" s="13">
        <v>44211</v>
      </c>
      <c r="E299" s="12" t="s">
        <v>30</v>
      </c>
      <c r="F299" s="12" t="s">
        <v>31</v>
      </c>
      <c r="G299" s="12" t="s">
        <v>32</v>
      </c>
      <c r="H299" s="12" t="s">
        <v>17</v>
      </c>
      <c r="I299" s="14">
        <v>0.45</v>
      </c>
      <c r="J299" s="15">
        <v>2750</v>
      </c>
      <c r="K299" s="16">
        <f t="shared" si="95"/>
        <v>1237.5</v>
      </c>
      <c r="L299" s="16">
        <f t="shared" si="96"/>
        <v>618.75</v>
      </c>
      <c r="M299" s="17">
        <v>0.5</v>
      </c>
      <c r="O299" s="2"/>
      <c r="P299" s="3"/>
    </row>
    <row r="300" spans="2:16" x14ac:dyDescent="0.25">
      <c r="B300" s="12" t="s">
        <v>10</v>
      </c>
      <c r="C300" s="12">
        <v>1185732</v>
      </c>
      <c r="D300" s="13">
        <v>44242</v>
      </c>
      <c r="E300" s="12" t="s">
        <v>30</v>
      </c>
      <c r="F300" s="12" t="s">
        <v>31</v>
      </c>
      <c r="G300" s="12" t="s">
        <v>32</v>
      </c>
      <c r="H300" s="12" t="s">
        <v>12</v>
      </c>
      <c r="I300" s="14">
        <v>0.45</v>
      </c>
      <c r="J300" s="15">
        <v>5250</v>
      </c>
      <c r="K300" s="16">
        <f>I300*J300</f>
        <v>2362.5</v>
      </c>
      <c r="L300" s="16">
        <f>K300*M300</f>
        <v>945</v>
      </c>
      <c r="M300" s="17">
        <v>0.4</v>
      </c>
      <c r="O300" s="2"/>
      <c r="P300" s="3"/>
    </row>
    <row r="301" spans="2:16" x14ac:dyDescent="0.25">
      <c r="B301" s="12" t="s">
        <v>10</v>
      </c>
      <c r="C301" s="12">
        <v>1185732</v>
      </c>
      <c r="D301" s="13">
        <v>44242</v>
      </c>
      <c r="E301" s="12" t="s">
        <v>30</v>
      </c>
      <c r="F301" s="12" t="s">
        <v>31</v>
      </c>
      <c r="G301" s="12" t="s">
        <v>32</v>
      </c>
      <c r="H301" s="12" t="s">
        <v>15</v>
      </c>
      <c r="I301" s="14">
        <v>0.45</v>
      </c>
      <c r="J301" s="15">
        <v>1750</v>
      </c>
      <c r="K301" s="16">
        <f>I301*J301</f>
        <v>787.5</v>
      </c>
      <c r="L301" s="16">
        <f>K301*M301</f>
        <v>275.625</v>
      </c>
      <c r="M301" s="17">
        <v>0.35</v>
      </c>
      <c r="O301" s="2"/>
      <c r="P301" s="3"/>
    </row>
    <row r="302" spans="2:16" x14ac:dyDescent="0.25">
      <c r="B302" s="12" t="s">
        <v>10</v>
      </c>
      <c r="C302" s="12">
        <v>1185732</v>
      </c>
      <c r="D302" s="13">
        <v>44242</v>
      </c>
      <c r="E302" s="12" t="s">
        <v>30</v>
      </c>
      <c r="F302" s="12" t="s">
        <v>31</v>
      </c>
      <c r="G302" s="12" t="s">
        <v>32</v>
      </c>
      <c r="H302" s="12" t="s">
        <v>13</v>
      </c>
      <c r="I302" s="14">
        <v>0.35000000000000003</v>
      </c>
      <c r="J302" s="15">
        <v>2250</v>
      </c>
      <c r="K302" s="16">
        <f t="shared" ref="K302:K305" si="97">I302*J302</f>
        <v>787.50000000000011</v>
      </c>
      <c r="L302" s="16">
        <f t="shared" ref="L302:L305" si="98">K302*M302</f>
        <v>275.625</v>
      </c>
      <c r="M302" s="17">
        <v>0.35</v>
      </c>
      <c r="O302" s="2"/>
      <c r="P302" s="3"/>
    </row>
    <row r="303" spans="2:16" x14ac:dyDescent="0.25">
      <c r="B303" s="12" t="s">
        <v>10</v>
      </c>
      <c r="C303" s="12">
        <v>1185732</v>
      </c>
      <c r="D303" s="13">
        <v>44242</v>
      </c>
      <c r="E303" s="12" t="s">
        <v>30</v>
      </c>
      <c r="F303" s="12" t="s">
        <v>31</v>
      </c>
      <c r="G303" s="12" t="s">
        <v>32</v>
      </c>
      <c r="H303" s="12" t="s">
        <v>14</v>
      </c>
      <c r="I303" s="14">
        <v>0.4</v>
      </c>
      <c r="J303" s="15">
        <v>1000</v>
      </c>
      <c r="K303" s="16">
        <f t="shared" si="97"/>
        <v>400</v>
      </c>
      <c r="L303" s="16">
        <f t="shared" si="98"/>
        <v>160</v>
      </c>
      <c r="M303" s="17">
        <v>0.4</v>
      </c>
      <c r="O303" s="2"/>
      <c r="P303" s="3"/>
    </row>
    <row r="304" spans="2:16" x14ac:dyDescent="0.25">
      <c r="B304" s="12" t="s">
        <v>10</v>
      </c>
      <c r="C304" s="12">
        <v>1185732</v>
      </c>
      <c r="D304" s="13">
        <v>44242</v>
      </c>
      <c r="E304" s="12" t="s">
        <v>30</v>
      </c>
      <c r="F304" s="12" t="s">
        <v>31</v>
      </c>
      <c r="G304" s="12" t="s">
        <v>32</v>
      </c>
      <c r="H304" s="12" t="s">
        <v>16</v>
      </c>
      <c r="I304" s="14">
        <v>0.54999999999999993</v>
      </c>
      <c r="J304" s="15">
        <v>1750</v>
      </c>
      <c r="K304" s="16">
        <f t="shared" si="97"/>
        <v>962.49999999999989</v>
      </c>
      <c r="L304" s="16">
        <f t="shared" si="98"/>
        <v>336.87499999999994</v>
      </c>
      <c r="M304" s="17">
        <v>0.35</v>
      </c>
      <c r="O304" s="2"/>
      <c r="P304" s="3"/>
    </row>
    <row r="305" spans="2:16" x14ac:dyDescent="0.25">
      <c r="B305" s="12" t="s">
        <v>10</v>
      </c>
      <c r="C305" s="12">
        <v>1185732</v>
      </c>
      <c r="D305" s="13">
        <v>44242</v>
      </c>
      <c r="E305" s="12" t="s">
        <v>30</v>
      </c>
      <c r="F305" s="12" t="s">
        <v>31</v>
      </c>
      <c r="G305" s="12" t="s">
        <v>32</v>
      </c>
      <c r="H305" s="12" t="s">
        <v>17</v>
      </c>
      <c r="I305" s="14">
        <v>0.45</v>
      </c>
      <c r="J305" s="15">
        <v>2750</v>
      </c>
      <c r="K305" s="16">
        <f t="shared" si="97"/>
        <v>1237.5</v>
      </c>
      <c r="L305" s="16">
        <f t="shared" si="98"/>
        <v>618.75</v>
      </c>
      <c r="M305" s="17">
        <v>0.5</v>
      </c>
      <c r="O305" s="2"/>
      <c r="P305" s="3"/>
    </row>
    <row r="306" spans="2:16" x14ac:dyDescent="0.25">
      <c r="B306" s="12" t="s">
        <v>10</v>
      </c>
      <c r="C306" s="12">
        <v>1185732</v>
      </c>
      <c r="D306" s="13">
        <v>44269</v>
      </c>
      <c r="E306" s="12" t="s">
        <v>30</v>
      </c>
      <c r="F306" s="12" t="s">
        <v>31</v>
      </c>
      <c r="G306" s="12" t="s">
        <v>32</v>
      </c>
      <c r="H306" s="12" t="s">
        <v>12</v>
      </c>
      <c r="I306" s="14">
        <v>0.5</v>
      </c>
      <c r="J306" s="15">
        <v>4950</v>
      </c>
      <c r="K306" s="16">
        <f>I306*J306</f>
        <v>2475</v>
      </c>
      <c r="L306" s="16">
        <f>K306*M306</f>
        <v>990</v>
      </c>
      <c r="M306" s="17">
        <v>0.4</v>
      </c>
      <c r="O306" s="2"/>
      <c r="P306" s="3"/>
    </row>
    <row r="307" spans="2:16" x14ac:dyDescent="0.25">
      <c r="B307" s="12" t="s">
        <v>10</v>
      </c>
      <c r="C307" s="12">
        <v>1185732</v>
      </c>
      <c r="D307" s="13">
        <v>44269</v>
      </c>
      <c r="E307" s="12" t="s">
        <v>30</v>
      </c>
      <c r="F307" s="12" t="s">
        <v>31</v>
      </c>
      <c r="G307" s="12" t="s">
        <v>32</v>
      </c>
      <c r="H307" s="12" t="s">
        <v>15</v>
      </c>
      <c r="I307" s="14">
        <v>0.5</v>
      </c>
      <c r="J307" s="15">
        <v>2000</v>
      </c>
      <c r="K307" s="16">
        <f>I307*J307</f>
        <v>1000</v>
      </c>
      <c r="L307" s="16">
        <f>K307*M307</f>
        <v>350</v>
      </c>
      <c r="M307" s="17">
        <v>0.35</v>
      </c>
      <c r="O307" s="2"/>
      <c r="P307" s="3"/>
    </row>
    <row r="308" spans="2:16" x14ac:dyDescent="0.25">
      <c r="B308" s="12" t="s">
        <v>10</v>
      </c>
      <c r="C308" s="12">
        <v>1185732</v>
      </c>
      <c r="D308" s="13">
        <v>44269</v>
      </c>
      <c r="E308" s="12" t="s">
        <v>30</v>
      </c>
      <c r="F308" s="12" t="s">
        <v>31</v>
      </c>
      <c r="G308" s="12" t="s">
        <v>32</v>
      </c>
      <c r="H308" s="12" t="s">
        <v>13</v>
      </c>
      <c r="I308" s="14">
        <v>0.4</v>
      </c>
      <c r="J308" s="15">
        <v>2250</v>
      </c>
      <c r="K308" s="16">
        <f t="shared" ref="K308:K311" si="99">I308*J308</f>
        <v>900</v>
      </c>
      <c r="L308" s="16">
        <f t="shared" ref="L308:L311" si="100">K308*M308</f>
        <v>315</v>
      </c>
      <c r="M308" s="17">
        <v>0.35</v>
      </c>
      <c r="O308" s="2"/>
      <c r="P308" s="3"/>
    </row>
    <row r="309" spans="2:16" x14ac:dyDescent="0.25">
      <c r="B309" s="12" t="s">
        <v>10</v>
      </c>
      <c r="C309" s="12">
        <v>1185732</v>
      </c>
      <c r="D309" s="13">
        <v>44269</v>
      </c>
      <c r="E309" s="12" t="s">
        <v>30</v>
      </c>
      <c r="F309" s="12" t="s">
        <v>31</v>
      </c>
      <c r="G309" s="12" t="s">
        <v>32</v>
      </c>
      <c r="H309" s="12" t="s">
        <v>14</v>
      </c>
      <c r="I309" s="14">
        <v>0.45</v>
      </c>
      <c r="J309" s="15">
        <v>750</v>
      </c>
      <c r="K309" s="16">
        <f t="shared" si="99"/>
        <v>337.5</v>
      </c>
      <c r="L309" s="16">
        <f t="shared" si="100"/>
        <v>135</v>
      </c>
      <c r="M309" s="17">
        <v>0.4</v>
      </c>
      <c r="O309" s="2"/>
      <c r="P309" s="3"/>
    </row>
    <row r="310" spans="2:16" x14ac:dyDescent="0.25">
      <c r="B310" s="12" t="s">
        <v>10</v>
      </c>
      <c r="C310" s="12">
        <v>1185732</v>
      </c>
      <c r="D310" s="13">
        <v>44269</v>
      </c>
      <c r="E310" s="12" t="s">
        <v>30</v>
      </c>
      <c r="F310" s="12" t="s">
        <v>31</v>
      </c>
      <c r="G310" s="12" t="s">
        <v>32</v>
      </c>
      <c r="H310" s="12" t="s">
        <v>16</v>
      </c>
      <c r="I310" s="14">
        <v>0.6</v>
      </c>
      <c r="J310" s="15">
        <v>1250</v>
      </c>
      <c r="K310" s="16">
        <f t="shared" si="99"/>
        <v>750</v>
      </c>
      <c r="L310" s="16">
        <f t="shared" si="100"/>
        <v>262.5</v>
      </c>
      <c r="M310" s="17">
        <v>0.35</v>
      </c>
      <c r="O310" s="2"/>
      <c r="P310" s="3"/>
    </row>
    <row r="311" spans="2:16" x14ac:dyDescent="0.25">
      <c r="B311" s="12" t="s">
        <v>10</v>
      </c>
      <c r="C311" s="12">
        <v>1185732</v>
      </c>
      <c r="D311" s="13">
        <v>44269</v>
      </c>
      <c r="E311" s="12" t="s">
        <v>30</v>
      </c>
      <c r="F311" s="12" t="s">
        <v>31</v>
      </c>
      <c r="G311" s="12" t="s">
        <v>32</v>
      </c>
      <c r="H311" s="12" t="s">
        <v>17</v>
      </c>
      <c r="I311" s="14">
        <v>0.5</v>
      </c>
      <c r="J311" s="15">
        <v>2250</v>
      </c>
      <c r="K311" s="16">
        <f t="shared" si="99"/>
        <v>1125</v>
      </c>
      <c r="L311" s="16">
        <f t="shared" si="100"/>
        <v>562.5</v>
      </c>
      <c r="M311" s="17">
        <v>0.5</v>
      </c>
      <c r="O311" s="2"/>
      <c r="P311" s="3"/>
    </row>
    <row r="312" spans="2:16" x14ac:dyDescent="0.25">
      <c r="B312" s="12" t="s">
        <v>10</v>
      </c>
      <c r="C312" s="12">
        <v>1185732</v>
      </c>
      <c r="D312" s="13">
        <v>44301</v>
      </c>
      <c r="E312" s="12" t="s">
        <v>30</v>
      </c>
      <c r="F312" s="12" t="s">
        <v>31</v>
      </c>
      <c r="G312" s="12" t="s">
        <v>32</v>
      </c>
      <c r="H312" s="12" t="s">
        <v>12</v>
      </c>
      <c r="I312" s="14">
        <v>0.5</v>
      </c>
      <c r="J312" s="15">
        <v>4500</v>
      </c>
      <c r="K312" s="16">
        <f>I312*J312</f>
        <v>2250</v>
      </c>
      <c r="L312" s="16">
        <f>K312*M312</f>
        <v>900</v>
      </c>
      <c r="M312" s="17">
        <v>0.4</v>
      </c>
      <c r="O312" s="2"/>
      <c r="P312" s="3"/>
    </row>
    <row r="313" spans="2:16" x14ac:dyDescent="0.25">
      <c r="B313" s="12" t="s">
        <v>10</v>
      </c>
      <c r="C313" s="12">
        <v>1185732</v>
      </c>
      <c r="D313" s="13">
        <v>44301</v>
      </c>
      <c r="E313" s="12" t="s">
        <v>30</v>
      </c>
      <c r="F313" s="12" t="s">
        <v>31</v>
      </c>
      <c r="G313" s="12" t="s">
        <v>32</v>
      </c>
      <c r="H313" s="12" t="s">
        <v>15</v>
      </c>
      <c r="I313" s="14">
        <v>0.5</v>
      </c>
      <c r="J313" s="15">
        <v>1500</v>
      </c>
      <c r="K313" s="16">
        <f>I313*J313</f>
        <v>750</v>
      </c>
      <c r="L313" s="16">
        <f>K313*M313</f>
        <v>262.5</v>
      </c>
      <c r="M313" s="17">
        <v>0.35</v>
      </c>
      <c r="O313" s="2"/>
      <c r="P313" s="3"/>
    </row>
    <row r="314" spans="2:16" x14ac:dyDescent="0.25">
      <c r="B314" s="12" t="s">
        <v>10</v>
      </c>
      <c r="C314" s="12">
        <v>1185732</v>
      </c>
      <c r="D314" s="13">
        <v>44301</v>
      </c>
      <c r="E314" s="12" t="s">
        <v>30</v>
      </c>
      <c r="F314" s="12" t="s">
        <v>31</v>
      </c>
      <c r="G314" s="12" t="s">
        <v>32</v>
      </c>
      <c r="H314" s="12" t="s">
        <v>13</v>
      </c>
      <c r="I314" s="14">
        <v>0.4</v>
      </c>
      <c r="J314" s="15">
        <v>1500</v>
      </c>
      <c r="K314" s="16">
        <f t="shared" ref="K314:K317" si="101">I314*J314</f>
        <v>600</v>
      </c>
      <c r="L314" s="16">
        <f t="shared" ref="L314:L317" si="102">K314*M314</f>
        <v>210</v>
      </c>
      <c r="M314" s="17">
        <v>0.35</v>
      </c>
      <c r="O314" s="2"/>
      <c r="P314" s="3"/>
    </row>
    <row r="315" spans="2:16" x14ac:dyDescent="0.25">
      <c r="B315" s="12" t="s">
        <v>10</v>
      </c>
      <c r="C315" s="12">
        <v>1185732</v>
      </c>
      <c r="D315" s="13">
        <v>44301</v>
      </c>
      <c r="E315" s="12" t="s">
        <v>30</v>
      </c>
      <c r="F315" s="12" t="s">
        <v>31</v>
      </c>
      <c r="G315" s="12" t="s">
        <v>32</v>
      </c>
      <c r="H315" s="12" t="s">
        <v>14</v>
      </c>
      <c r="I315" s="14">
        <v>0.45</v>
      </c>
      <c r="J315" s="15">
        <v>750</v>
      </c>
      <c r="K315" s="16">
        <f t="shared" si="101"/>
        <v>337.5</v>
      </c>
      <c r="L315" s="16">
        <f t="shared" si="102"/>
        <v>135</v>
      </c>
      <c r="M315" s="17">
        <v>0.4</v>
      </c>
      <c r="O315" s="2"/>
      <c r="P315" s="3"/>
    </row>
    <row r="316" spans="2:16" x14ac:dyDescent="0.25">
      <c r="B316" s="12" t="s">
        <v>10</v>
      </c>
      <c r="C316" s="12">
        <v>1185732</v>
      </c>
      <c r="D316" s="13">
        <v>44301</v>
      </c>
      <c r="E316" s="12" t="s">
        <v>30</v>
      </c>
      <c r="F316" s="12" t="s">
        <v>31</v>
      </c>
      <c r="G316" s="12" t="s">
        <v>32</v>
      </c>
      <c r="H316" s="12" t="s">
        <v>16</v>
      </c>
      <c r="I316" s="14">
        <v>0.6</v>
      </c>
      <c r="J316" s="15">
        <v>1000</v>
      </c>
      <c r="K316" s="16">
        <f t="shared" si="101"/>
        <v>600</v>
      </c>
      <c r="L316" s="16">
        <f t="shared" si="102"/>
        <v>210</v>
      </c>
      <c r="M316" s="17">
        <v>0.35</v>
      </c>
      <c r="O316" s="2"/>
      <c r="P316" s="3"/>
    </row>
    <row r="317" spans="2:16" x14ac:dyDescent="0.25">
      <c r="B317" s="12" t="s">
        <v>10</v>
      </c>
      <c r="C317" s="12">
        <v>1185732</v>
      </c>
      <c r="D317" s="13">
        <v>44301</v>
      </c>
      <c r="E317" s="12" t="s">
        <v>30</v>
      </c>
      <c r="F317" s="12" t="s">
        <v>31</v>
      </c>
      <c r="G317" s="12" t="s">
        <v>32</v>
      </c>
      <c r="H317" s="12" t="s">
        <v>17</v>
      </c>
      <c r="I317" s="14">
        <v>0.5</v>
      </c>
      <c r="J317" s="15">
        <v>2250</v>
      </c>
      <c r="K317" s="16">
        <f t="shared" si="101"/>
        <v>1125</v>
      </c>
      <c r="L317" s="16">
        <f t="shared" si="102"/>
        <v>562.5</v>
      </c>
      <c r="M317" s="17">
        <v>0.5</v>
      </c>
      <c r="O317" s="2"/>
      <c r="P317" s="3"/>
    </row>
    <row r="318" spans="2:16" x14ac:dyDescent="0.25">
      <c r="B318" s="12" t="s">
        <v>10</v>
      </c>
      <c r="C318" s="12">
        <v>1185732</v>
      </c>
      <c r="D318" s="13">
        <v>44332</v>
      </c>
      <c r="E318" s="12" t="s">
        <v>30</v>
      </c>
      <c r="F318" s="12" t="s">
        <v>31</v>
      </c>
      <c r="G318" s="12" t="s">
        <v>32</v>
      </c>
      <c r="H318" s="12" t="s">
        <v>12</v>
      </c>
      <c r="I318" s="14">
        <v>0.6</v>
      </c>
      <c r="J318" s="15">
        <v>4950</v>
      </c>
      <c r="K318" s="16">
        <f>I318*J318</f>
        <v>2970</v>
      </c>
      <c r="L318" s="16">
        <f>K318*M318</f>
        <v>1188</v>
      </c>
      <c r="M318" s="17">
        <v>0.4</v>
      </c>
      <c r="O318" s="2"/>
      <c r="P318" s="3"/>
    </row>
    <row r="319" spans="2:16" x14ac:dyDescent="0.25">
      <c r="B319" s="12" t="s">
        <v>10</v>
      </c>
      <c r="C319" s="12">
        <v>1185732</v>
      </c>
      <c r="D319" s="13">
        <v>44332</v>
      </c>
      <c r="E319" s="12" t="s">
        <v>30</v>
      </c>
      <c r="F319" s="12" t="s">
        <v>31</v>
      </c>
      <c r="G319" s="12" t="s">
        <v>32</v>
      </c>
      <c r="H319" s="12" t="s">
        <v>15</v>
      </c>
      <c r="I319" s="14">
        <v>0.55000000000000004</v>
      </c>
      <c r="J319" s="15">
        <v>2000</v>
      </c>
      <c r="K319" s="16">
        <f>I319*J319</f>
        <v>1100</v>
      </c>
      <c r="L319" s="16">
        <f>K319*M319</f>
        <v>385</v>
      </c>
      <c r="M319" s="17">
        <v>0.35</v>
      </c>
      <c r="O319" s="2"/>
      <c r="P319" s="3"/>
    </row>
    <row r="320" spans="2:16" x14ac:dyDescent="0.25">
      <c r="B320" s="12" t="s">
        <v>10</v>
      </c>
      <c r="C320" s="12">
        <v>1185732</v>
      </c>
      <c r="D320" s="13">
        <v>44332</v>
      </c>
      <c r="E320" s="12" t="s">
        <v>30</v>
      </c>
      <c r="F320" s="12" t="s">
        <v>31</v>
      </c>
      <c r="G320" s="12" t="s">
        <v>32</v>
      </c>
      <c r="H320" s="12" t="s">
        <v>13</v>
      </c>
      <c r="I320" s="14">
        <v>0.5</v>
      </c>
      <c r="J320" s="15">
        <v>1750</v>
      </c>
      <c r="K320" s="16">
        <f t="shared" ref="K320:K323" si="103">I320*J320</f>
        <v>875</v>
      </c>
      <c r="L320" s="16">
        <f t="shared" ref="L320:L323" si="104">K320*M320</f>
        <v>306.25</v>
      </c>
      <c r="M320" s="17">
        <v>0.35</v>
      </c>
      <c r="O320" s="2"/>
      <c r="P320" s="3"/>
    </row>
    <row r="321" spans="2:16" x14ac:dyDescent="0.25">
      <c r="B321" s="12" t="s">
        <v>10</v>
      </c>
      <c r="C321" s="12">
        <v>1185732</v>
      </c>
      <c r="D321" s="13">
        <v>44332</v>
      </c>
      <c r="E321" s="12" t="s">
        <v>30</v>
      </c>
      <c r="F321" s="12" t="s">
        <v>31</v>
      </c>
      <c r="G321" s="12" t="s">
        <v>32</v>
      </c>
      <c r="H321" s="12" t="s">
        <v>14</v>
      </c>
      <c r="I321" s="14">
        <v>0.5</v>
      </c>
      <c r="J321" s="15">
        <v>1000</v>
      </c>
      <c r="K321" s="16">
        <f t="shared" si="103"/>
        <v>500</v>
      </c>
      <c r="L321" s="16">
        <f t="shared" si="104"/>
        <v>200</v>
      </c>
      <c r="M321" s="17">
        <v>0.4</v>
      </c>
      <c r="O321" s="2"/>
      <c r="P321" s="3"/>
    </row>
    <row r="322" spans="2:16" x14ac:dyDescent="0.25">
      <c r="B322" s="12" t="s">
        <v>10</v>
      </c>
      <c r="C322" s="12">
        <v>1185732</v>
      </c>
      <c r="D322" s="13">
        <v>44332</v>
      </c>
      <c r="E322" s="12" t="s">
        <v>30</v>
      </c>
      <c r="F322" s="12" t="s">
        <v>31</v>
      </c>
      <c r="G322" s="12" t="s">
        <v>32</v>
      </c>
      <c r="H322" s="12" t="s">
        <v>16</v>
      </c>
      <c r="I322" s="14">
        <v>0.6</v>
      </c>
      <c r="J322" s="15">
        <v>1250</v>
      </c>
      <c r="K322" s="16">
        <f t="shared" si="103"/>
        <v>750</v>
      </c>
      <c r="L322" s="16">
        <f t="shared" si="104"/>
        <v>262.5</v>
      </c>
      <c r="M322" s="17">
        <v>0.35</v>
      </c>
      <c r="O322" s="2"/>
      <c r="P322" s="3"/>
    </row>
    <row r="323" spans="2:16" x14ac:dyDescent="0.25">
      <c r="B323" s="12" t="s">
        <v>10</v>
      </c>
      <c r="C323" s="12">
        <v>1185732</v>
      </c>
      <c r="D323" s="13">
        <v>44332</v>
      </c>
      <c r="E323" s="12" t="s">
        <v>30</v>
      </c>
      <c r="F323" s="12" t="s">
        <v>31</v>
      </c>
      <c r="G323" s="12" t="s">
        <v>32</v>
      </c>
      <c r="H323" s="12" t="s">
        <v>17</v>
      </c>
      <c r="I323" s="14">
        <v>0.65</v>
      </c>
      <c r="J323" s="15">
        <v>2500</v>
      </c>
      <c r="K323" s="16">
        <f t="shared" si="103"/>
        <v>1625</v>
      </c>
      <c r="L323" s="16">
        <f t="shared" si="104"/>
        <v>812.5</v>
      </c>
      <c r="M323" s="17">
        <v>0.5</v>
      </c>
      <c r="O323" s="2"/>
      <c r="P323" s="3"/>
    </row>
    <row r="324" spans="2:16" x14ac:dyDescent="0.25">
      <c r="B324" s="12" t="s">
        <v>10</v>
      </c>
      <c r="C324" s="12">
        <v>1185732</v>
      </c>
      <c r="D324" s="13">
        <v>44362</v>
      </c>
      <c r="E324" s="12" t="s">
        <v>30</v>
      </c>
      <c r="F324" s="12" t="s">
        <v>31</v>
      </c>
      <c r="G324" s="12" t="s">
        <v>32</v>
      </c>
      <c r="H324" s="12" t="s">
        <v>12</v>
      </c>
      <c r="I324" s="14">
        <v>0.5</v>
      </c>
      <c r="J324" s="15">
        <v>5000</v>
      </c>
      <c r="K324" s="16">
        <f>I324*J324</f>
        <v>2500</v>
      </c>
      <c r="L324" s="16">
        <f>K324*M324</f>
        <v>1000</v>
      </c>
      <c r="M324" s="17">
        <v>0.4</v>
      </c>
      <c r="O324" s="2"/>
      <c r="P324" s="3"/>
    </row>
    <row r="325" spans="2:16" x14ac:dyDescent="0.25">
      <c r="B325" s="12" t="s">
        <v>10</v>
      </c>
      <c r="C325" s="12">
        <v>1185732</v>
      </c>
      <c r="D325" s="13">
        <v>44362</v>
      </c>
      <c r="E325" s="12" t="s">
        <v>30</v>
      </c>
      <c r="F325" s="12" t="s">
        <v>31</v>
      </c>
      <c r="G325" s="12" t="s">
        <v>32</v>
      </c>
      <c r="H325" s="12" t="s">
        <v>15</v>
      </c>
      <c r="I325" s="14">
        <v>0.45000000000000007</v>
      </c>
      <c r="J325" s="15">
        <v>2500</v>
      </c>
      <c r="K325" s="16">
        <f>I325*J325</f>
        <v>1125.0000000000002</v>
      </c>
      <c r="L325" s="16">
        <f>K325*M325</f>
        <v>393.75000000000006</v>
      </c>
      <c r="M325" s="17">
        <v>0.35</v>
      </c>
      <c r="O325" s="2"/>
      <c r="P325" s="3"/>
    </row>
    <row r="326" spans="2:16" x14ac:dyDescent="0.25">
      <c r="B326" s="12" t="s">
        <v>10</v>
      </c>
      <c r="C326" s="12">
        <v>1185732</v>
      </c>
      <c r="D326" s="13">
        <v>44362</v>
      </c>
      <c r="E326" s="12" t="s">
        <v>30</v>
      </c>
      <c r="F326" s="12" t="s">
        <v>31</v>
      </c>
      <c r="G326" s="12" t="s">
        <v>32</v>
      </c>
      <c r="H326" s="12" t="s">
        <v>13</v>
      </c>
      <c r="I326" s="14">
        <v>0.4</v>
      </c>
      <c r="J326" s="15">
        <v>2000</v>
      </c>
      <c r="K326" s="16">
        <f t="shared" ref="K326:K329" si="105">I326*J326</f>
        <v>800</v>
      </c>
      <c r="L326" s="16">
        <f t="shared" ref="L326:L329" si="106">K326*M326</f>
        <v>280</v>
      </c>
      <c r="M326" s="17">
        <v>0.35</v>
      </c>
      <c r="O326" s="2"/>
      <c r="P326" s="3"/>
    </row>
    <row r="327" spans="2:16" x14ac:dyDescent="0.25">
      <c r="B327" s="12" t="s">
        <v>10</v>
      </c>
      <c r="C327" s="12">
        <v>1185732</v>
      </c>
      <c r="D327" s="13">
        <v>44362</v>
      </c>
      <c r="E327" s="12" t="s">
        <v>30</v>
      </c>
      <c r="F327" s="12" t="s">
        <v>31</v>
      </c>
      <c r="G327" s="12" t="s">
        <v>32</v>
      </c>
      <c r="H327" s="12" t="s">
        <v>14</v>
      </c>
      <c r="I327" s="14">
        <v>0.4</v>
      </c>
      <c r="J327" s="15">
        <v>1750</v>
      </c>
      <c r="K327" s="16">
        <f t="shared" si="105"/>
        <v>700</v>
      </c>
      <c r="L327" s="16">
        <f t="shared" si="106"/>
        <v>280</v>
      </c>
      <c r="M327" s="17">
        <v>0.4</v>
      </c>
      <c r="O327" s="2"/>
      <c r="P327" s="3"/>
    </row>
    <row r="328" spans="2:16" x14ac:dyDescent="0.25">
      <c r="B328" s="12" t="s">
        <v>10</v>
      </c>
      <c r="C328" s="12">
        <v>1185732</v>
      </c>
      <c r="D328" s="13">
        <v>44362</v>
      </c>
      <c r="E328" s="12" t="s">
        <v>30</v>
      </c>
      <c r="F328" s="12" t="s">
        <v>31</v>
      </c>
      <c r="G328" s="12" t="s">
        <v>32</v>
      </c>
      <c r="H328" s="12" t="s">
        <v>16</v>
      </c>
      <c r="I328" s="14">
        <v>0.5</v>
      </c>
      <c r="J328" s="15">
        <v>1750</v>
      </c>
      <c r="K328" s="16">
        <f t="shared" si="105"/>
        <v>875</v>
      </c>
      <c r="L328" s="16">
        <f t="shared" si="106"/>
        <v>306.25</v>
      </c>
      <c r="M328" s="17">
        <v>0.35</v>
      </c>
      <c r="O328" s="2"/>
      <c r="P328" s="3"/>
    </row>
    <row r="329" spans="2:16" x14ac:dyDescent="0.25">
      <c r="B329" s="12" t="s">
        <v>10</v>
      </c>
      <c r="C329" s="12">
        <v>1185732</v>
      </c>
      <c r="D329" s="13">
        <v>44362</v>
      </c>
      <c r="E329" s="12" t="s">
        <v>30</v>
      </c>
      <c r="F329" s="12" t="s">
        <v>31</v>
      </c>
      <c r="G329" s="12" t="s">
        <v>32</v>
      </c>
      <c r="H329" s="12" t="s">
        <v>17</v>
      </c>
      <c r="I329" s="14">
        <v>0.55000000000000004</v>
      </c>
      <c r="J329" s="15">
        <v>3500</v>
      </c>
      <c r="K329" s="16">
        <f t="shared" si="105"/>
        <v>1925.0000000000002</v>
      </c>
      <c r="L329" s="16">
        <f t="shared" si="106"/>
        <v>962.50000000000011</v>
      </c>
      <c r="M329" s="17">
        <v>0.5</v>
      </c>
      <c r="O329" s="2"/>
      <c r="P329" s="3"/>
    </row>
    <row r="330" spans="2:16" x14ac:dyDescent="0.25">
      <c r="B330" s="12" t="s">
        <v>10</v>
      </c>
      <c r="C330" s="12">
        <v>1185732</v>
      </c>
      <c r="D330" s="13">
        <v>44391</v>
      </c>
      <c r="E330" s="12" t="s">
        <v>30</v>
      </c>
      <c r="F330" s="12" t="s">
        <v>31</v>
      </c>
      <c r="G330" s="12" t="s">
        <v>32</v>
      </c>
      <c r="H330" s="12" t="s">
        <v>12</v>
      </c>
      <c r="I330" s="14">
        <v>0.5</v>
      </c>
      <c r="J330" s="15">
        <v>5750</v>
      </c>
      <c r="K330" s="16">
        <f>I330*J330</f>
        <v>2875</v>
      </c>
      <c r="L330" s="16">
        <f>K330*M330</f>
        <v>1150</v>
      </c>
      <c r="M330" s="17">
        <v>0.4</v>
      </c>
      <c r="O330" s="2"/>
      <c r="P330" s="3"/>
    </row>
    <row r="331" spans="2:16" x14ac:dyDescent="0.25">
      <c r="B331" s="12" t="s">
        <v>10</v>
      </c>
      <c r="C331" s="12">
        <v>1185732</v>
      </c>
      <c r="D331" s="13">
        <v>44391</v>
      </c>
      <c r="E331" s="12" t="s">
        <v>30</v>
      </c>
      <c r="F331" s="12" t="s">
        <v>31</v>
      </c>
      <c r="G331" s="12" t="s">
        <v>32</v>
      </c>
      <c r="H331" s="12" t="s">
        <v>15</v>
      </c>
      <c r="I331" s="14">
        <v>0.45000000000000007</v>
      </c>
      <c r="J331" s="15">
        <v>3250</v>
      </c>
      <c r="K331" s="16">
        <f>I331*J331</f>
        <v>1462.5000000000002</v>
      </c>
      <c r="L331" s="16">
        <f>K331*M331</f>
        <v>511.87500000000006</v>
      </c>
      <c r="M331" s="17">
        <v>0.35</v>
      </c>
      <c r="O331" s="2"/>
      <c r="P331" s="3"/>
    </row>
    <row r="332" spans="2:16" x14ac:dyDescent="0.25">
      <c r="B332" s="12" t="s">
        <v>10</v>
      </c>
      <c r="C332" s="12">
        <v>1185732</v>
      </c>
      <c r="D332" s="13">
        <v>44391</v>
      </c>
      <c r="E332" s="12" t="s">
        <v>30</v>
      </c>
      <c r="F332" s="12" t="s">
        <v>31</v>
      </c>
      <c r="G332" s="12" t="s">
        <v>32</v>
      </c>
      <c r="H332" s="12" t="s">
        <v>13</v>
      </c>
      <c r="I332" s="14">
        <v>0.4</v>
      </c>
      <c r="J332" s="15">
        <v>2500</v>
      </c>
      <c r="K332" s="16">
        <f t="shared" ref="K332:K335" si="107">I332*J332</f>
        <v>1000</v>
      </c>
      <c r="L332" s="16">
        <f t="shared" ref="L332:L335" si="108">K332*M332</f>
        <v>350</v>
      </c>
      <c r="M332" s="17">
        <v>0.35</v>
      </c>
      <c r="O332" s="2"/>
      <c r="P332" s="3"/>
    </row>
    <row r="333" spans="2:16" x14ac:dyDescent="0.25">
      <c r="B333" s="12" t="s">
        <v>10</v>
      </c>
      <c r="C333" s="12">
        <v>1185732</v>
      </c>
      <c r="D333" s="13">
        <v>44391</v>
      </c>
      <c r="E333" s="12" t="s">
        <v>30</v>
      </c>
      <c r="F333" s="12" t="s">
        <v>31</v>
      </c>
      <c r="G333" s="12" t="s">
        <v>32</v>
      </c>
      <c r="H333" s="12" t="s">
        <v>14</v>
      </c>
      <c r="I333" s="14">
        <v>0.4</v>
      </c>
      <c r="J333" s="15">
        <v>2000</v>
      </c>
      <c r="K333" s="16">
        <f t="shared" si="107"/>
        <v>800</v>
      </c>
      <c r="L333" s="16">
        <f t="shared" si="108"/>
        <v>320</v>
      </c>
      <c r="M333" s="17">
        <v>0.4</v>
      </c>
      <c r="O333" s="2"/>
      <c r="P333" s="3"/>
    </row>
    <row r="334" spans="2:16" x14ac:dyDescent="0.25">
      <c r="B334" s="12" t="s">
        <v>10</v>
      </c>
      <c r="C334" s="12">
        <v>1185732</v>
      </c>
      <c r="D334" s="13">
        <v>44391</v>
      </c>
      <c r="E334" s="12" t="s">
        <v>30</v>
      </c>
      <c r="F334" s="12" t="s">
        <v>31</v>
      </c>
      <c r="G334" s="12" t="s">
        <v>32</v>
      </c>
      <c r="H334" s="12" t="s">
        <v>16</v>
      </c>
      <c r="I334" s="14">
        <v>0.5</v>
      </c>
      <c r="J334" s="15">
        <v>2250</v>
      </c>
      <c r="K334" s="16">
        <f t="shared" si="107"/>
        <v>1125</v>
      </c>
      <c r="L334" s="16">
        <f t="shared" si="108"/>
        <v>393.75</v>
      </c>
      <c r="M334" s="17">
        <v>0.35</v>
      </c>
      <c r="O334" s="2"/>
      <c r="P334" s="3"/>
    </row>
    <row r="335" spans="2:16" x14ac:dyDescent="0.25">
      <c r="B335" s="12" t="s">
        <v>10</v>
      </c>
      <c r="C335" s="12">
        <v>1185732</v>
      </c>
      <c r="D335" s="13">
        <v>44391</v>
      </c>
      <c r="E335" s="12" t="s">
        <v>30</v>
      </c>
      <c r="F335" s="12" t="s">
        <v>31</v>
      </c>
      <c r="G335" s="12" t="s">
        <v>32</v>
      </c>
      <c r="H335" s="12" t="s">
        <v>17</v>
      </c>
      <c r="I335" s="14">
        <v>0.55000000000000004</v>
      </c>
      <c r="J335" s="15">
        <v>4000</v>
      </c>
      <c r="K335" s="16">
        <f t="shared" si="107"/>
        <v>2200</v>
      </c>
      <c r="L335" s="16">
        <f t="shared" si="108"/>
        <v>1100</v>
      </c>
      <c r="M335" s="17">
        <v>0.5</v>
      </c>
      <c r="O335" s="2"/>
      <c r="P335" s="3"/>
    </row>
    <row r="336" spans="2:16" x14ac:dyDescent="0.25">
      <c r="B336" s="12" t="s">
        <v>10</v>
      </c>
      <c r="C336" s="12">
        <v>1185732</v>
      </c>
      <c r="D336" s="13">
        <v>44423</v>
      </c>
      <c r="E336" s="12" t="s">
        <v>30</v>
      </c>
      <c r="F336" s="12" t="s">
        <v>31</v>
      </c>
      <c r="G336" s="12" t="s">
        <v>32</v>
      </c>
      <c r="H336" s="12" t="s">
        <v>12</v>
      </c>
      <c r="I336" s="14">
        <v>0.5</v>
      </c>
      <c r="J336" s="15">
        <v>5500</v>
      </c>
      <c r="K336" s="16">
        <f>I336*J336</f>
        <v>2750</v>
      </c>
      <c r="L336" s="16">
        <f>K336*M336</f>
        <v>1100</v>
      </c>
      <c r="M336" s="17">
        <v>0.4</v>
      </c>
      <c r="O336" s="2"/>
      <c r="P336" s="3"/>
    </row>
    <row r="337" spans="2:16" x14ac:dyDescent="0.25">
      <c r="B337" s="12" t="s">
        <v>10</v>
      </c>
      <c r="C337" s="12">
        <v>1185732</v>
      </c>
      <c r="D337" s="13">
        <v>44423</v>
      </c>
      <c r="E337" s="12" t="s">
        <v>30</v>
      </c>
      <c r="F337" s="12" t="s">
        <v>31</v>
      </c>
      <c r="G337" s="12" t="s">
        <v>32</v>
      </c>
      <c r="H337" s="12" t="s">
        <v>15</v>
      </c>
      <c r="I337" s="14">
        <v>0.45000000000000007</v>
      </c>
      <c r="J337" s="15">
        <v>3250</v>
      </c>
      <c r="K337" s="16">
        <f>I337*J337</f>
        <v>1462.5000000000002</v>
      </c>
      <c r="L337" s="16">
        <f>K337*M337</f>
        <v>511.87500000000006</v>
      </c>
      <c r="M337" s="17">
        <v>0.35</v>
      </c>
      <c r="O337" s="2"/>
      <c r="P337" s="3"/>
    </row>
    <row r="338" spans="2:16" x14ac:dyDescent="0.25">
      <c r="B338" s="12" t="s">
        <v>10</v>
      </c>
      <c r="C338" s="12">
        <v>1185732</v>
      </c>
      <c r="D338" s="13">
        <v>44423</v>
      </c>
      <c r="E338" s="12" t="s">
        <v>30</v>
      </c>
      <c r="F338" s="12" t="s">
        <v>31</v>
      </c>
      <c r="G338" s="12" t="s">
        <v>32</v>
      </c>
      <c r="H338" s="12" t="s">
        <v>13</v>
      </c>
      <c r="I338" s="14">
        <v>0.4</v>
      </c>
      <c r="J338" s="15">
        <v>2500</v>
      </c>
      <c r="K338" s="16">
        <f t="shared" ref="K338:K341" si="109">I338*J338</f>
        <v>1000</v>
      </c>
      <c r="L338" s="16">
        <f t="shared" ref="L338:L341" si="110">K338*M338</f>
        <v>350</v>
      </c>
      <c r="M338" s="17">
        <v>0.35</v>
      </c>
      <c r="O338" s="2"/>
      <c r="P338" s="3"/>
    </row>
    <row r="339" spans="2:16" x14ac:dyDescent="0.25">
      <c r="B339" s="12" t="s">
        <v>10</v>
      </c>
      <c r="C339" s="12">
        <v>1185732</v>
      </c>
      <c r="D339" s="13">
        <v>44423</v>
      </c>
      <c r="E339" s="12" t="s">
        <v>30</v>
      </c>
      <c r="F339" s="12" t="s">
        <v>31</v>
      </c>
      <c r="G339" s="12" t="s">
        <v>32</v>
      </c>
      <c r="H339" s="12" t="s">
        <v>14</v>
      </c>
      <c r="I339" s="14">
        <v>0.4</v>
      </c>
      <c r="J339" s="15">
        <v>2250</v>
      </c>
      <c r="K339" s="16">
        <f t="shared" si="109"/>
        <v>900</v>
      </c>
      <c r="L339" s="16">
        <f t="shared" si="110"/>
        <v>360</v>
      </c>
      <c r="M339" s="17">
        <v>0.4</v>
      </c>
      <c r="O339" s="2"/>
      <c r="P339" s="3"/>
    </row>
    <row r="340" spans="2:16" x14ac:dyDescent="0.25">
      <c r="B340" s="12" t="s">
        <v>10</v>
      </c>
      <c r="C340" s="12">
        <v>1185732</v>
      </c>
      <c r="D340" s="13">
        <v>44423</v>
      </c>
      <c r="E340" s="12" t="s">
        <v>30</v>
      </c>
      <c r="F340" s="12" t="s">
        <v>31</v>
      </c>
      <c r="G340" s="12" t="s">
        <v>32</v>
      </c>
      <c r="H340" s="12" t="s">
        <v>16</v>
      </c>
      <c r="I340" s="14">
        <v>0.5</v>
      </c>
      <c r="J340" s="15">
        <v>2000</v>
      </c>
      <c r="K340" s="16">
        <f t="shared" si="109"/>
        <v>1000</v>
      </c>
      <c r="L340" s="16">
        <f t="shared" si="110"/>
        <v>350</v>
      </c>
      <c r="M340" s="17">
        <v>0.35</v>
      </c>
      <c r="O340" s="2"/>
      <c r="P340" s="3"/>
    </row>
    <row r="341" spans="2:16" x14ac:dyDescent="0.25">
      <c r="B341" s="12" t="s">
        <v>10</v>
      </c>
      <c r="C341" s="12">
        <v>1185732</v>
      </c>
      <c r="D341" s="13">
        <v>44423</v>
      </c>
      <c r="E341" s="12" t="s">
        <v>30</v>
      </c>
      <c r="F341" s="12" t="s">
        <v>31</v>
      </c>
      <c r="G341" s="12" t="s">
        <v>32</v>
      </c>
      <c r="H341" s="12" t="s">
        <v>17</v>
      </c>
      <c r="I341" s="14">
        <v>0.55000000000000004</v>
      </c>
      <c r="J341" s="15">
        <v>3750</v>
      </c>
      <c r="K341" s="16">
        <f t="shared" si="109"/>
        <v>2062.5</v>
      </c>
      <c r="L341" s="16">
        <f t="shared" si="110"/>
        <v>1031.25</v>
      </c>
      <c r="M341" s="17">
        <v>0.5</v>
      </c>
      <c r="O341" s="2"/>
      <c r="P341" s="3"/>
    </row>
    <row r="342" spans="2:16" x14ac:dyDescent="0.25">
      <c r="B342" s="12" t="s">
        <v>10</v>
      </c>
      <c r="C342" s="12">
        <v>1185732</v>
      </c>
      <c r="D342" s="13">
        <v>44455</v>
      </c>
      <c r="E342" s="12" t="s">
        <v>30</v>
      </c>
      <c r="F342" s="12" t="s">
        <v>31</v>
      </c>
      <c r="G342" s="12" t="s">
        <v>32</v>
      </c>
      <c r="H342" s="12" t="s">
        <v>12</v>
      </c>
      <c r="I342" s="14">
        <v>0.5</v>
      </c>
      <c r="J342" s="15">
        <v>5000</v>
      </c>
      <c r="K342" s="16">
        <f>I342*J342</f>
        <v>2500</v>
      </c>
      <c r="L342" s="16">
        <f>K342*M342</f>
        <v>1000</v>
      </c>
      <c r="M342" s="17">
        <v>0.4</v>
      </c>
      <c r="O342" s="2"/>
      <c r="P342" s="3"/>
    </row>
    <row r="343" spans="2:16" x14ac:dyDescent="0.25">
      <c r="B343" s="12" t="s">
        <v>10</v>
      </c>
      <c r="C343" s="12">
        <v>1185732</v>
      </c>
      <c r="D343" s="13">
        <v>44455</v>
      </c>
      <c r="E343" s="12" t="s">
        <v>30</v>
      </c>
      <c r="F343" s="12" t="s">
        <v>31</v>
      </c>
      <c r="G343" s="12" t="s">
        <v>32</v>
      </c>
      <c r="H343" s="12" t="s">
        <v>15</v>
      </c>
      <c r="I343" s="14">
        <v>0.45000000000000007</v>
      </c>
      <c r="J343" s="15">
        <v>3000</v>
      </c>
      <c r="K343" s="16">
        <f>I343*J343</f>
        <v>1350.0000000000002</v>
      </c>
      <c r="L343" s="16">
        <f>K343*M343</f>
        <v>472.50000000000006</v>
      </c>
      <c r="M343" s="17">
        <v>0.35</v>
      </c>
      <c r="O343" s="2"/>
      <c r="P343" s="3"/>
    </row>
    <row r="344" spans="2:16" x14ac:dyDescent="0.25">
      <c r="B344" s="12" t="s">
        <v>10</v>
      </c>
      <c r="C344" s="12">
        <v>1185732</v>
      </c>
      <c r="D344" s="13">
        <v>44455</v>
      </c>
      <c r="E344" s="12" t="s">
        <v>30</v>
      </c>
      <c r="F344" s="12" t="s">
        <v>31</v>
      </c>
      <c r="G344" s="12" t="s">
        <v>32</v>
      </c>
      <c r="H344" s="12" t="s">
        <v>13</v>
      </c>
      <c r="I344" s="14">
        <v>0.4</v>
      </c>
      <c r="J344" s="15">
        <v>2000</v>
      </c>
      <c r="K344" s="16">
        <f t="shared" ref="K344:K347" si="111">I344*J344</f>
        <v>800</v>
      </c>
      <c r="L344" s="16">
        <f t="shared" ref="L344:L347" si="112">K344*M344</f>
        <v>280</v>
      </c>
      <c r="M344" s="17">
        <v>0.35</v>
      </c>
      <c r="O344" s="2"/>
      <c r="P344" s="3"/>
    </row>
    <row r="345" spans="2:16" x14ac:dyDescent="0.25">
      <c r="B345" s="12" t="s">
        <v>10</v>
      </c>
      <c r="C345" s="12">
        <v>1185732</v>
      </c>
      <c r="D345" s="13">
        <v>44455</v>
      </c>
      <c r="E345" s="12" t="s">
        <v>30</v>
      </c>
      <c r="F345" s="12" t="s">
        <v>31</v>
      </c>
      <c r="G345" s="12" t="s">
        <v>32</v>
      </c>
      <c r="H345" s="12" t="s">
        <v>14</v>
      </c>
      <c r="I345" s="14">
        <v>0.4</v>
      </c>
      <c r="J345" s="15">
        <v>1750</v>
      </c>
      <c r="K345" s="16">
        <f t="shared" si="111"/>
        <v>700</v>
      </c>
      <c r="L345" s="16">
        <f t="shared" si="112"/>
        <v>280</v>
      </c>
      <c r="M345" s="17">
        <v>0.4</v>
      </c>
      <c r="O345" s="2"/>
      <c r="P345" s="3"/>
    </row>
    <row r="346" spans="2:16" x14ac:dyDescent="0.25">
      <c r="B346" s="12" t="s">
        <v>10</v>
      </c>
      <c r="C346" s="12">
        <v>1185732</v>
      </c>
      <c r="D346" s="13">
        <v>44455</v>
      </c>
      <c r="E346" s="12" t="s">
        <v>30</v>
      </c>
      <c r="F346" s="12" t="s">
        <v>31</v>
      </c>
      <c r="G346" s="12" t="s">
        <v>32</v>
      </c>
      <c r="H346" s="12" t="s">
        <v>16</v>
      </c>
      <c r="I346" s="14">
        <v>0.5</v>
      </c>
      <c r="J346" s="15">
        <v>1750</v>
      </c>
      <c r="K346" s="16">
        <f t="shared" si="111"/>
        <v>875</v>
      </c>
      <c r="L346" s="16">
        <f t="shared" si="112"/>
        <v>306.25</v>
      </c>
      <c r="M346" s="17">
        <v>0.35</v>
      </c>
      <c r="O346" s="2"/>
      <c r="P346" s="3"/>
    </row>
    <row r="347" spans="2:16" x14ac:dyDescent="0.25">
      <c r="B347" s="12" t="s">
        <v>10</v>
      </c>
      <c r="C347" s="12">
        <v>1185732</v>
      </c>
      <c r="D347" s="13">
        <v>44455</v>
      </c>
      <c r="E347" s="12" t="s">
        <v>30</v>
      </c>
      <c r="F347" s="12" t="s">
        <v>31</v>
      </c>
      <c r="G347" s="12" t="s">
        <v>32</v>
      </c>
      <c r="H347" s="12" t="s">
        <v>17</v>
      </c>
      <c r="I347" s="14">
        <v>0.55000000000000004</v>
      </c>
      <c r="J347" s="15">
        <v>2500</v>
      </c>
      <c r="K347" s="16">
        <f t="shared" si="111"/>
        <v>1375</v>
      </c>
      <c r="L347" s="16">
        <f t="shared" si="112"/>
        <v>687.5</v>
      </c>
      <c r="M347" s="17">
        <v>0.5</v>
      </c>
      <c r="O347" s="2"/>
      <c r="P347" s="3"/>
    </row>
    <row r="348" spans="2:16" x14ac:dyDescent="0.25">
      <c r="B348" s="12" t="s">
        <v>10</v>
      </c>
      <c r="C348" s="12">
        <v>1185732</v>
      </c>
      <c r="D348" s="13">
        <v>44484</v>
      </c>
      <c r="E348" s="12" t="s">
        <v>30</v>
      </c>
      <c r="F348" s="12" t="s">
        <v>31</v>
      </c>
      <c r="G348" s="12" t="s">
        <v>32</v>
      </c>
      <c r="H348" s="12" t="s">
        <v>12</v>
      </c>
      <c r="I348" s="14">
        <v>0.6</v>
      </c>
      <c r="J348" s="15">
        <v>4250</v>
      </c>
      <c r="K348" s="16">
        <f>I348*J348</f>
        <v>2550</v>
      </c>
      <c r="L348" s="16">
        <f>K348*M348</f>
        <v>1020</v>
      </c>
      <c r="M348" s="17">
        <v>0.4</v>
      </c>
      <c r="O348" s="2"/>
      <c r="P348" s="3"/>
    </row>
    <row r="349" spans="2:16" x14ac:dyDescent="0.25">
      <c r="B349" s="12" t="s">
        <v>10</v>
      </c>
      <c r="C349" s="12">
        <v>1185732</v>
      </c>
      <c r="D349" s="13">
        <v>44484</v>
      </c>
      <c r="E349" s="12" t="s">
        <v>30</v>
      </c>
      <c r="F349" s="12" t="s">
        <v>31</v>
      </c>
      <c r="G349" s="12" t="s">
        <v>32</v>
      </c>
      <c r="H349" s="12" t="s">
        <v>15</v>
      </c>
      <c r="I349" s="14">
        <v>0.5</v>
      </c>
      <c r="J349" s="15">
        <v>2500</v>
      </c>
      <c r="K349" s="16">
        <f>I349*J349</f>
        <v>1250</v>
      </c>
      <c r="L349" s="16">
        <f>K349*M349</f>
        <v>437.5</v>
      </c>
      <c r="M349" s="17">
        <v>0.35</v>
      </c>
      <c r="O349" s="2"/>
      <c r="P349" s="3"/>
    </row>
    <row r="350" spans="2:16" x14ac:dyDescent="0.25">
      <c r="B350" s="12" t="s">
        <v>10</v>
      </c>
      <c r="C350" s="12">
        <v>1185732</v>
      </c>
      <c r="D350" s="13">
        <v>44484</v>
      </c>
      <c r="E350" s="12" t="s">
        <v>30</v>
      </c>
      <c r="F350" s="12" t="s">
        <v>31</v>
      </c>
      <c r="G350" s="12" t="s">
        <v>32</v>
      </c>
      <c r="H350" s="12" t="s">
        <v>13</v>
      </c>
      <c r="I350" s="14">
        <v>0.5</v>
      </c>
      <c r="J350" s="15">
        <v>1500</v>
      </c>
      <c r="K350" s="16">
        <f t="shared" ref="K350:K353" si="113">I350*J350</f>
        <v>750</v>
      </c>
      <c r="L350" s="16">
        <f t="shared" ref="L350:L353" si="114">K350*M350</f>
        <v>262.5</v>
      </c>
      <c r="M350" s="17">
        <v>0.35</v>
      </c>
      <c r="O350" s="2"/>
      <c r="P350" s="3"/>
    </row>
    <row r="351" spans="2:16" x14ac:dyDescent="0.25">
      <c r="B351" s="12" t="s">
        <v>10</v>
      </c>
      <c r="C351" s="12">
        <v>1185732</v>
      </c>
      <c r="D351" s="13">
        <v>44484</v>
      </c>
      <c r="E351" s="12" t="s">
        <v>30</v>
      </c>
      <c r="F351" s="12" t="s">
        <v>31</v>
      </c>
      <c r="G351" s="12" t="s">
        <v>32</v>
      </c>
      <c r="H351" s="12" t="s">
        <v>14</v>
      </c>
      <c r="I351" s="14">
        <v>0.5</v>
      </c>
      <c r="J351" s="15">
        <v>1250</v>
      </c>
      <c r="K351" s="16">
        <f t="shared" si="113"/>
        <v>625</v>
      </c>
      <c r="L351" s="16">
        <f t="shared" si="114"/>
        <v>250</v>
      </c>
      <c r="M351" s="17">
        <v>0.4</v>
      </c>
      <c r="O351" s="2"/>
      <c r="P351" s="3"/>
    </row>
    <row r="352" spans="2:16" x14ac:dyDescent="0.25">
      <c r="B352" s="12" t="s">
        <v>10</v>
      </c>
      <c r="C352" s="12">
        <v>1185732</v>
      </c>
      <c r="D352" s="13">
        <v>44484</v>
      </c>
      <c r="E352" s="12" t="s">
        <v>30</v>
      </c>
      <c r="F352" s="12" t="s">
        <v>31</v>
      </c>
      <c r="G352" s="12" t="s">
        <v>32</v>
      </c>
      <c r="H352" s="12" t="s">
        <v>16</v>
      </c>
      <c r="I352" s="14">
        <v>0.6</v>
      </c>
      <c r="J352" s="15">
        <v>1250</v>
      </c>
      <c r="K352" s="16">
        <f t="shared" si="113"/>
        <v>750</v>
      </c>
      <c r="L352" s="16">
        <f t="shared" si="114"/>
        <v>262.5</v>
      </c>
      <c r="M352" s="17">
        <v>0.35</v>
      </c>
      <c r="O352" s="2"/>
      <c r="P352" s="3"/>
    </row>
    <row r="353" spans="2:16" x14ac:dyDescent="0.25">
      <c r="B353" s="12" t="s">
        <v>10</v>
      </c>
      <c r="C353" s="12">
        <v>1185732</v>
      </c>
      <c r="D353" s="13">
        <v>44484</v>
      </c>
      <c r="E353" s="12" t="s">
        <v>30</v>
      </c>
      <c r="F353" s="12" t="s">
        <v>31</v>
      </c>
      <c r="G353" s="12" t="s">
        <v>32</v>
      </c>
      <c r="H353" s="12" t="s">
        <v>17</v>
      </c>
      <c r="I353" s="14">
        <v>0.64999999999999991</v>
      </c>
      <c r="J353" s="15">
        <v>2500</v>
      </c>
      <c r="K353" s="16">
        <f t="shared" si="113"/>
        <v>1624.9999999999998</v>
      </c>
      <c r="L353" s="16">
        <f t="shared" si="114"/>
        <v>812.49999999999989</v>
      </c>
      <c r="M353" s="17">
        <v>0.5</v>
      </c>
      <c r="O353" s="2"/>
      <c r="P353" s="3"/>
    </row>
    <row r="354" spans="2:16" x14ac:dyDescent="0.25">
      <c r="B354" s="12" t="s">
        <v>10</v>
      </c>
      <c r="C354" s="12">
        <v>1185732</v>
      </c>
      <c r="D354" s="13">
        <v>44515</v>
      </c>
      <c r="E354" s="12" t="s">
        <v>30</v>
      </c>
      <c r="F354" s="12" t="s">
        <v>31</v>
      </c>
      <c r="G354" s="12" t="s">
        <v>32</v>
      </c>
      <c r="H354" s="12" t="s">
        <v>12</v>
      </c>
      <c r="I354" s="14">
        <v>0.6</v>
      </c>
      <c r="J354" s="15">
        <v>4000</v>
      </c>
      <c r="K354" s="16">
        <f>I354*J354</f>
        <v>2400</v>
      </c>
      <c r="L354" s="16">
        <f>K354*M354</f>
        <v>960</v>
      </c>
      <c r="M354" s="17">
        <v>0.4</v>
      </c>
      <c r="O354" s="2"/>
      <c r="P354" s="3"/>
    </row>
    <row r="355" spans="2:16" x14ac:dyDescent="0.25">
      <c r="B355" s="12" t="s">
        <v>10</v>
      </c>
      <c r="C355" s="12">
        <v>1185732</v>
      </c>
      <c r="D355" s="13">
        <v>44515</v>
      </c>
      <c r="E355" s="12" t="s">
        <v>30</v>
      </c>
      <c r="F355" s="12" t="s">
        <v>31</v>
      </c>
      <c r="G355" s="12" t="s">
        <v>32</v>
      </c>
      <c r="H355" s="12" t="s">
        <v>15</v>
      </c>
      <c r="I355" s="14">
        <v>0.5</v>
      </c>
      <c r="J355" s="15">
        <v>2500</v>
      </c>
      <c r="K355" s="16">
        <f>I355*J355</f>
        <v>1250</v>
      </c>
      <c r="L355" s="16">
        <f>K355*M355</f>
        <v>437.5</v>
      </c>
      <c r="M355" s="17">
        <v>0.35</v>
      </c>
      <c r="O355" s="2"/>
      <c r="P355" s="3"/>
    </row>
    <row r="356" spans="2:16" x14ac:dyDescent="0.25">
      <c r="B356" s="12" t="s">
        <v>10</v>
      </c>
      <c r="C356" s="12">
        <v>1185732</v>
      </c>
      <c r="D356" s="13">
        <v>44515</v>
      </c>
      <c r="E356" s="12" t="s">
        <v>30</v>
      </c>
      <c r="F356" s="12" t="s">
        <v>31</v>
      </c>
      <c r="G356" s="12" t="s">
        <v>32</v>
      </c>
      <c r="H356" s="12" t="s">
        <v>13</v>
      </c>
      <c r="I356" s="14">
        <v>0.5</v>
      </c>
      <c r="J356" s="15">
        <v>1950</v>
      </c>
      <c r="K356" s="16">
        <f t="shared" ref="K356:K359" si="115">I356*J356</f>
        <v>975</v>
      </c>
      <c r="L356" s="16">
        <f t="shared" ref="L356:L359" si="116">K356*M356</f>
        <v>341.25</v>
      </c>
      <c r="M356" s="17">
        <v>0.35</v>
      </c>
      <c r="O356" s="2"/>
      <c r="P356" s="3"/>
    </row>
    <row r="357" spans="2:16" x14ac:dyDescent="0.25">
      <c r="B357" s="12" t="s">
        <v>10</v>
      </c>
      <c r="C357" s="12">
        <v>1185732</v>
      </c>
      <c r="D357" s="13">
        <v>44515</v>
      </c>
      <c r="E357" s="12" t="s">
        <v>30</v>
      </c>
      <c r="F357" s="12" t="s">
        <v>31</v>
      </c>
      <c r="G357" s="12" t="s">
        <v>32</v>
      </c>
      <c r="H357" s="12" t="s">
        <v>14</v>
      </c>
      <c r="I357" s="14">
        <v>0.5</v>
      </c>
      <c r="J357" s="15">
        <v>1750</v>
      </c>
      <c r="K357" s="16">
        <f t="shared" si="115"/>
        <v>875</v>
      </c>
      <c r="L357" s="16">
        <f t="shared" si="116"/>
        <v>350</v>
      </c>
      <c r="M357" s="17">
        <v>0.4</v>
      </c>
      <c r="O357" s="2"/>
      <c r="P357" s="3"/>
    </row>
    <row r="358" spans="2:16" x14ac:dyDescent="0.25">
      <c r="B358" s="12" t="s">
        <v>10</v>
      </c>
      <c r="C358" s="12">
        <v>1185732</v>
      </c>
      <c r="D358" s="13">
        <v>44515</v>
      </c>
      <c r="E358" s="12" t="s">
        <v>30</v>
      </c>
      <c r="F358" s="12" t="s">
        <v>31</v>
      </c>
      <c r="G358" s="12" t="s">
        <v>32</v>
      </c>
      <c r="H358" s="12" t="s">
        <v>16</v>
      </c>
      <c r="I358" s="14">
        <v>0.6</v>
      </c>
      <c r="J358" s="15">
        <v>1500</v>
      </c>
      <c r="K358" s="16">
        <f t="shared" si="115"/>
        <v>900</v>
      </c>
      <c r="L358" s="16">
        <f t="shared" si="116"/>
        <v>315</v>
      </c>
      <c r="M358" s="17">
        <v>0.35</v>
      </c>
      <c r="O358" s="2"/>
      <c r="P358" s="3"/>
    </row>
    <row r="359" spans="2:16" x14ac:dyDescent="0.25">
      <c r="B359" s="12" t="s">
        <v>10</v>
      </c>
      <c r="C359" s="12">
        <v>1185732</v>
      </c>
      <c r="D359" s="13">
        <v>44515</v>
      </c>
      <c r="E359" s="12" t="s">
        <v>30</v>
      </c>
      <c r="F359" s="12" t="s">
        <v>31</v>
      </c>
      <c r="G359" s="12" t="s">
        <v>32</v>
      </c>
      <c r="H359" s="12" t="s">
        <v>17</v>
      </c>
      <c r="I359" s="14">
        <v>0.64999999999999991</v>
      </c>
      <c r="J359" s="15">
        <v>2500</v>
      </c>
      <c r="K359" s="16">
        <f t="shared" si="115"/>
        <v>1624.9999999999998</v>
      </c>
      <c r="L359" s="16">
        <f t="shared" si="116"/>
        <v>812.49999999999989</v>
      </c>
      <c r="M359" s="17">
        <v>0.5</v>
      </c>
      <c r="O359" s="2"/>
      <c r="P359" s="3"/>
    </row>
    <row r="360" spans="2:16" x14ac:dyDescent="0.25">
      <c r="B360" s="12" t="s">
        <v>10</v>
      </c>
      <c r="C360" s="12">
        <v>1185732</v>
      </c>
      <c r="D360" s="13">
        <v>44544</v>
      </c>
      <c r="E360" s="12" t="s">
        <v>30</v>
      </c>
      <c r="F360" s="12" t="s">
        <v>31</v>
      </c>
      <c r="G360" s="12" t="s">
        <v>32</v>
      </c>
      <c r="H360" s="12" t="s">
        <v>12</v>
      </c>
      <c r="I360" s="14">
        <v>0.6</v>
      </c>
      <c r="J360" s="15">
        <v>5000</v>
      </c>
      <c r="K360" s="16">
        <f>I360*J360</f>
        <v>3000</v>
      </c>
      <c r="L360" s="16">
        <f>K360*M360</f>
        <v>1200</v>
      </c>
      <c r="M360" s="17">
        <v>0.4</v>
      </c>
      <c r="O360" s="2"/>
      <c r="P360" s="3"/>
    </row>
    <row r="361" spans="2:16" x14ac:dyDescent="0.25">
      <c r="B361" s="12" t="s">
        <v>10</v>
      </c>
      <c r="C361" s="12">
        <v>1185732</v>
      </c>
      <c r="D361" s="13">
        <v>44544</v>
      </c>
      <c r="E361" s="12" t="s">
        <v>30</v>
      </c>
      <c r="F361" s="12" t="s">
        <v>31</v>
      </c>
      <c r="G361" s="12" t="s">
        <v>32</v>
      </c>
      <c r="H361" s="12" t="s">
        <v>15</v>
      </c>
      <c r="I361" s="14">
        <v>0.5</v>
      </c>
      <c r="J361" s="15">
        <v>3000</v>
      </c>
      <c r="K361" s="16">
        <f>I361*J361</f>
        <v>1500</v>
      </c>
      <c r="L361" s="16">
        <f>K361*M361</f>
        <v>525</v>
      </c>
      <c r="M361" s="17">
        <v>0.35</v>
      </c>
      <c r="O361" s="2"/>
      <c r="P361" s="3"/>
    </row>
    <row r="362" spans="2:16" x14ac:dyDescent="0.25">
      <c r="B362" s="12" t="s">
        <v>10</v>
      </c>
      <c r="C362" s="12">
        <v>1185732</v>
      </c>
      <c r="D362" s="13">
        <v>44544</v>
      </c>
      <c r="E362" s="12" t="s">
        <v>30</v>
      </c>
      <c r="F362" s="12" t="s">
        <v>31</v>
      </c>
      <c r="G362" s="12" t="s">
        <v>32</v>
      </c>
      <c r="H362" s="12" t="s">
        <v>13</v>
      </c>
      <c r="I362" s="14">
        <v>0.5</v>
      </c>
      <c r="J362" s="15">
        <v>2500</v>
      </c>
      <c r="K362" s="16">
        <f t="shared" ref="K362:K365" si="117">I362*J362</f>
        <v>1250</v>
      </c>
      <c r="L362" s="16">
        <f t="shared" ref="L362:L365" si="118">K362*M362</f>
        <v>437.5</v>
      </c>
      <c r="M362" s="17">
        <v>0.35</v>
      </c>
      <c r="O362" s="2"/>
      <c r="P362" s="3"/>
    </row>
    <row r="363" spans="2:16" x14ac:dyDescent="0.25">
      <c r="B363" s="12" t="s">
        <v>10</v>
      </c>
      <c r="C363" s="12">
        <v>1185732</v>
      </c>
      <c r="D363" s="13">
        <v>44544</v>
      </c>
      <c r="E363" s="12" t="s">
        <v>30</v>
      </c>
      <c r="F363" s="12" t="s">
        <v>31</v>
      </c>
      <c r="G363" s="12" t="s">
        <v>32</v>
      </c>
      <c r="H363" s="12" t="s">
        <v>14</v>
      </c>
      <c r="I363" s="14">
        <v>0.5</v>
      </c>
      <c r="J363" s="15">
        <v>2000</v>
      </c>
      <c r="K363" s="16">
        <f t="shared" si="117"/>
        <v>1000</v>
      </c>
      <c r="L363" s="16">
        <f t="shared" si="118"/>
        <v>400</v>
      </c>
      <c r="M363" s="17">
        <v>0.4</v>
      </c>
      <c r="O363" s="2"/>
      <c r="P363" s="3"/>
    </row>
    <row r="364" spans="2:16" x14ac:dyDescent="0.25">
      <c r="B364" s="12" t="s">
        <v>10</v>
      </c>
      <c r="C364" s="12">
        <v>1185732</v>
      </c>
      <c r="D364" s="13">
        <v>44544</v>
      </c>
      <c r="E364" s="12" t="s">
        <v>30</v>
      </c>
      <c r="F364" s="12" t="s">
        <v>31</v>
      </c>
      <c r="G364" s="12" t="s">
        <v>32</v>
      </c>
      <c r="H364" s="12" t="s">
        <v>16</v>
      </c>
      <c r="I364" s="14">
        <v>0.6</v>
      </c>
      <c r="J364" s="15">
        <v>2000</v>
      </c>
      <c r="K364" s="16">
        <f t="shared" si="117"/>
        <v>1200</v>
      </c>
      <c r="L364" s="16">
        <f t="shared" si="118"/>
        <v>420</v>
      </c>
      <c r="M364" s="17">
        <v>0.35</v>
      </c>
      <c r="O364" s="2"/>
      <c r="P364" s="3"/>
    </row>
    <row r="365" spans="2:16" x14ac:dyDescent="0.25">
      <c r="B365" s="12" t="s">
        <v>10</v>
      </c>
      <c r="C365" s="12">
        <v>1185732</v>
      </c>
      <c r="D365" s="13">
        <v>44544</v>
      </c>
      <c r="E365" s="12" t="s">
        <v>30</v>
      </c>
      <c r="F365" s="12" t="s">
        <v>31</v>
      </c>
      <c r="G365" s="12" t="s">
        <v>32</v>
      </c>
      <c r="H365" s="12" t="s">
        <v>17</v>
      </c>
      <c r="I365" s="14">
        <v>0.64999999999999991</v>
      </c>
      <c r="J365" s="15">
        <v>3000</v>
      </c>
      <c r="K365" s="16">
        <f t="shared" si="117"/>
        <v>1949.9999999999998</v>
      </c>
      <c r="L365" s="16">
        <f t="shared" si="118"/>
        <v>974.99999999999989</v>
      </c>
      <c r="M365" s="17">
        <v>0.5</v>
      </c>
      <c r="O365" s="2"/>
      <c r="P365" s="3"/>
    </row>
    <row r="366" spans="2:16" x14ac:dyDescent="0.25">
      <c r="B366" s="12" t="s">
        <v>20</v>
      </c>
      <c r="C366" s="12">
        <v>1197831</v>
      </c>
      <c r="D366" s="13">
        <v>44198</v>
      </c>
      <c r="E366" s="12" t="s">
        <v>49</v>
      </c>
      <c r="F366" s="12" t="s">
        <v>21</v>
      </c>
      <c r="G366" s="12" t="s">
        <v>33</v>
      </c>
      <c r="H366" s="12" t="s">
        <v>12</v>
      </c>
      <c r="I366" s="14">
        <v>0.2</v>
      </c>
      <c r="J366" s="15">
        <v>7250</v>
      </c>
      <c r="K366" s="16">
        <f>I366*J366</f>
        <v>1450</v>
      </c>
      <c r="L366" s="16">
        <f>K366*M366</f>
        <v>435</v>
      </c>
      <c r="M366" s="17">
        <v>0.3</v>
      </c>
      <c r="O366" s="5"/>
      <c r="P366" s="3"/>
    </row>
    <row r="367" spans="2:16" x14ac:dyDescent="0.25">
      <c r="B367" s="12" t="s">
        <v>20</v>
      </c>
      <c r="C367" s="12">
        <v>1197831</v>
      </c>
      <c r="D367" s="13">
        <v>44198</v>
      </c>
      <c r="E367" s="12" t="s">
        <v>49</v>
      </c>
      <c r="F367" s="12" t="s">
        <v>21</v>
      </c>
      <c r="G367" s="12" t="s">
        <v>33</v>
      </c>
      <c r="H367" s="12" t="s">
        <v>15</v>
      </c>
      <c r="I367" s="14">
        <v>0.3</v>
      </c>
      <c r="J367" s="15">
        <v>7250</v>
      </c>
      <c r="K367" s="16">
        <f>I367*J367</f>
        <v>2175</v>
      </c>
      <c r="L367" s="16">
        <f>K367*M367</f>
        <v>652.5</v>
      </c>
      <c r="M367" s="17">
        <v>0.3</v>
      </c>
      <c r="O367" s="5"/>
      <c r="P367" s="3"/>
    </row>
    <row r="368" spans="2:16" x14ac:dyDescent="0.25">
      <c r="B368" s="12" t="s">
        <v>20</v>
      </c>
      <c r="C368" s="12">
        <v>1197831</v>
      </c>
      <c r="D368" s="13">
        <v>44198</v>
      </c>
      <c r="E368" s="12" t="s">
        <v>49</v>
      </c>
      <c r="F368" s="12" t="s">
        <v>21</v>
      </c>
      <c r="G368" s="12" t="s">
        <v>33</v>
      </c>
      <c r="H368" s="12" t="s">
        <v>13</v>
      </c>
      <c r="I368" s="14">
        <v>0.3</v>
      </c>
      <c r="J368" s="15">
        <v>5250</v>
      </c>
      <c r="K368" s="16">
        <f t="shared" ref="K368:K371" si="119">I368*J368</f>
        <v>1575</v>
      </c>
      <c r="L368" s="16">
        <f t="shared" ref="L368:L371" si="120">K368*M368</f>
        <v>472.5</v>
      </c>
      <c r="M368" s="17">
        <v>0.3</v>
      </c>
      <c r="O368" s="5"/>
      <c r="P368" s="3"/>
    </row>
    <row r="369" spans="2:16" x14ac:dyDescent="0.25">
      <c r="B369" s="12" t="s">
        <v>20</v>
      </c>
      <c r="C369" s="12">
        <v>1197831</v>
      </c>
      <c r="D369" s="13">
        <v>44198</v>
      </c>
      <c r="E369" s="12" t="s">
        <v>49</v>
      </c>
      <c r="F369" s="12" t="s">
        <v>21</v>
      </c>
      <c r="G369" s="12" t="s">
        <v>33</v>
      </c>
      <c r="H369" s="12" t="s">
        <v>14</v>
      </c>
      <c r="I369" s="14">
        <v>0.35</v>
      </c>
      <c r="J369" s="15">
        <v>5250</v>
      </c>
      <c r="K369" s="16">
        <f t="shared" si="119"/>
        <v>1837.4999999999998</v>
      </c>
      <c r="L369" s="16">
        <f t="shared" si="120"/>
        <v>735</v>
      </c>
      <c r="M369" s="17">
        <v>0.4</v>
      </c>
      <c r="O369" s="5"/>
      <c r="P369" s="3"/>
    </row>
    <row r="370" spans="2:16" x14ac:dyDescent="0.25">
      <c r="B370" s="12" t="s">
        <v>20</v>
      </c>
      <c r="C370" s="12">
        <v>1197831</v>
      </c>
      <c r="D370" s="13">
        <v>44198</v>
      </c>
      <c r="E370" s="12" t="s">
        <v>49</v>
      </c>
      <c r="F370" s="12" t="s">
        <v>21</v>
      </c>
      <c r="G370" s="12" t="s">
        <v>33</v>
      </c>
      <c r="H370" s="12" t="s">
        <v>16</v>
      </c>
      <c r="I370" s="14">
        <v>0.4</v>
      </c>
      <c r="J370" s="15">
        <v>3750</v>
      </c>
      <c r="K370" s="16">
        <f t="shared" si="119"/>
        <v>1500</v>
      </c>
      <c r="L370" s="16">
        <f t="shared" si="120"/>
        <v>375</v>
      </c>
      <c r="M370" s="17">
        <v>0.25</v>
      </c>
      <c r="O370" s="5"/>
      <c r="P370" s="3"/>
    </row>
    <row r="371" spans="2:16" x14ac:dyDescent="0.25">
      <c r="B371" s="12" t="s">
        <v>20</v>
      </c>
      <c r="C371" s="12">
        <v>1197831</v>
      </c>
      <c r="D371" s="13">
        <v>44198</v>
      </c>
      <c r="E371" s="12" t="s">
        <v>49</v>
      </c>
      <c r="F371" s="12" t="s">
        <v>21</v>
      </c>
      <c r="G371" s="12" t="s">
        <v>33</v>
      </c>
      <c r="H371" s="12" t="s">
        <v>17</v>
      </c>
      <c r="I371" s="14">
        <v>0.35</v>
      </c>
      <c r="J371" s="15">
        <v>5250</v>
      </c>
      <c r="K371" s="16">
        <f t="shared" si="119"/>
        <v>1837.4999999999998</v>
      </c>
      <c r="L371" s="16">
        <f t="shared" si="120"/>
        <v>826.87499999999989</v>
      </c>
      <c r="M371" s="17">
        <v>0.45</v>
      </c>
      <c r="O371" s="5"/>
      <c r="P371" s="3"/>
    </row>
    <row r="372" spans="2:16" x14ac:dyDescent="0.25">
      <c r="B372" s="12" t="s">
        <v>20</v>
      </c>
      <c r="C372" s="12">
        <v>1197831</v>
      </c>
      <c r="D372" s="13">
        <v>44228</v>
      </c>
      <c r="E372" s="12" t="s">
        <v>49</v>
      </c>
      <c r="F372" s="12" t="s">
        <v>21</v>
      </c>
      <c r="G372" s="12" t="s">
        <v>33</v>
      </c>
      <c r="H372" s="12" t="s">
        <v>12</v>
      </c>
      <c r="I372" s="14">
        <v>0.25</v>
      </c>
      <c r="J372" s="15">
        <v>6750</v>
      </c>
      <c r="K372" s="16">
        <f>I372*J372</f>
        <v>1687.5</v>
      </c>
      <c r="L372" s="16">
        <f>K372*M372</f>
        <v>506.25</v>
      </c>
      <c r="M372" s="17">
        <v>0.3</v>
      </c>
      <c r="O372" s="5"/>
      <c r="P372" s="3"/>
    </row>
    <row r="373" spans="2:16" x14ac:dyDescent="0.25">
      <c r="B373" s="12" t="s">
        <v>20</v>
      </c>
      <c r="C373" s="12">
        <v>1197831</v>
      </c>
      <c r="D373" s="13">
        <v>44228</v>
      </c>
      <c r="E373" s="12" t="s">
        <v>49</v>
      </c>
      <c r="F373" s="12" t="s">
        <v>21</v>
      </c>
      <c r="G373" s="12" t="s">
        <v>33</v>
      </c>
      <c r="H373" s="12" t="s">
        <v>15</v>
      </c>
      <c r="I373" s="14">
        <v>0.35</v>
      </c>
      <c r="J373" s="15">
        <v>6500</v>
      </c>
      <c r="K373" s="16">
        <f>I373*J373</f>
        <v>2275</v>
      </c>
      <c r="L373" s="16">
        <f>K373*M373</f>
        <v>682.5</v>
      </c>
      <c r="M373" s="17">
        <v>0.3</v>
      </c>
      <c r="O373" s="5"/>
      <c r="P373" s="3"/>
    </row>
    <row r="374" spans="2:16" x14ac:dyDescent="0.25">
      <c r="B374" s="12" t="s">
        <v>20</v>
      </c>
      <c r="C374" s="12">
        <v>1197831</v>
      </c>
      <c r="D374" s="13">
        <v>44228</v>
      </c>
      <c r="E374" s="12" t="s">
        <v>49</v>
      </c>
      <c r="F374" s="12" t="s">
        <v>21</v>
      </c>
      <c r="G374" s="12" t="s">
        <v>33</v>
      </c>
      <c r="H374" s="12" t="s">
        <v>13</v>
      </c>
      <c r="I374" s="14">
        <v>0.35</v>
      </c>
      <c r="J374" s="15">
        <v>4750</v>
      </c>
      <c r="K374" s="16">
        <f t="shared" ref="K374:K377" si="121">I374*J374</f>
        <v>1662.5</v>
      </c>
      <c r="L374" s="16">
        <f t="shared" ref="L374:L377" si="122">K374*M374</f>
        <v>498.75</v>
      </c>
      <c r="M374" s="17">
        <v>0.3</v>
      </c>
      <c r="O374" s="5"/>
      <c r="P374" s="3"/>
    </row>
    <row r="375" spans="2:16" x14ac:dyDescent="0.25">
      <c r="B375" s="12" t="s">
        <v>20</v>
      </c>
      <c r="C375" s="12">
        <v>1197831</v>
      </c>
      <c r="D375" s="13">
        <v>44228</v>
      </c>
      <c r="E375" s="12" t="s">
        <v>49</v>
      </c>
      <c r="F375" s="12" t="s">
        <v>21</v>
      </c>
      <c r="G375" s="12" t="s">
        <v>33</v>
      </c>
      <c r="H375" s="12" t="s">
        <v>14</v>
      </c>
      <c r="I375" s="14">
        <v>0.35</v>
      </c>
      <c r="J375" s="15">
        <v>4250</v>
      </c>
      <c r="K375" s="16">
        <f t="shared" si="121"/>
        <v>1487.5</v>
      </c>
      <c r="L375" s="16">
        <f t="shared" si="122"/>
        <v>595</v>
      </c>
      <c r="M375" s="17">
        <v>0.4</v>
      </c>
      <c r="O375" s="5"/>
      <c r="P375" s="3"/>
    </row>
    <row r="376" spans="2:16" x14ac:dyDescent="0.25">
      <c r="B376" s="12" t="s">
        <v>20</v>
      </c>
      <c r="C376" s="12">
        <v>1197831</v>
      </c>
      <c r="D376" s="13">
        <v>44228</v>
      </c>
      <c r="E376" s="12" t="s">
        <v>49</v>
      </c>
      <c r="F376" s="12" t="s">
        <v>21</v>
      </c>
      <c r="G376" s="12" t="s">
        <v>33</v>
      </c>
      <c r="H376" s="12" t="s">
        <v>16</v>
      </c>
      <c r="I376" s="14">
        <v>0.4</v>
      </c>
      <c r="J376" s="15">
        <v>3000</v>
      </c>
      <c r="K376" s="16">
        <f t="shared" si="121"/>
        <v>1200</v>
      </c>
      <c r="L376" s="16">
        <f t="shared" si="122"/>
        <v>300</v>
      </c>
      <c r="M376" s="17">
        <v>0.25</v>
      </c>
      <c r="O376" s="5"/>
      <c r="P376" s="3"/>
    </row>
    <row r="377" spans="2:16" x14ac:dyDescent="0.25">
      <c r="B377" s="12" t="s">
        <v>20</v>
      </c>
      <c r="C377" s="12">
        <v>1197831</v>
      </c>
      <c r="D377" s="13">
        <v>44228</v>
      </c>
      <c r="E377" s="12" t="s">
        <v>49</v>
      </c>
      <c r="F377" s="12" t="s">
        <v>21</v>
      </c>
      <c r="G377" s="12" t="s">
        <v>33</v>
      </c>
      <c r="H377" s="12" t="s">
        <v>17</v>
      </c>
      <c r="I377" s="14">
        <v>0.35</v>
      </c>
      <c r="J377" s="15">
        <v>5000</v>
      </c>
      <c r="K377" s="16">
        <f t="shared" si="121"/>
        <v>1750</v>
      </c>
      <c r="L377" s="16">
        <f t="shared" si="122"/>
        <v>787.5</v>
      </c>
      <c r="M377" s="17">
        <v>0.45</v>
      </c>
      <c r="O377" s="5"/>
      <c r="P377" s="3"/>
    </row>
    <row r="378" spans="2:16" x14ac:dyDescent="0.25">
      <c r="B378" s="12" t="s">
        <v>20</v>
      </c>
      <c r="C378" s="12">
        <v>1197831</v>
      </c>
      <c r="D378" s="13">
        <v>44258</v>
      </c>
      <c r="E378" s="12" t="s">
        <v>49</v>
      </c>
      <c r="F378" s="12" t="s">
        <v>21</v>
      </c>
      <c r="G378" s="12" t="s">
        <v>33</v>
      </c>
      <c r="H378" s="12" t="s">
        <v>12</v>
      </c>
      <c r="I378" s="14">
        <v>0.3</v>
      </c>
      <c r="J378" s="15">
        <v>6750</v>
      </c>
      <c r="K378" s="16">
        <f>I378*J378</f>
        <v>2025</v>
      </c>
      <c r="L378" s="16">
        <f>K378*M378</f>
        <v>708.75</v>
      </c>
      <c r="M378" s="17">
        <v>0.35</v>
      </c>
      <c r="O378" s="5"/>
      <c r="P378" s="3"/>
    </row>
    <row r="379" spans="2:16" x14ac:dyDescent="0.25">
      <c r="B379" s="12" t="s">
        <v>20</v>
      </c>
      <c r="C379" s="12">
        <v>1197831</v>
      </c>
      <c r="D379" s="13">
        <v>44258</v>
      </c>
      <c r="E379" s="12" t="s">
        <v>49</v>
      </c>
      <c r="F379" s="12" t="s">
        <v>21</v>
      </c>
      <c r="G379" s="12" t="s">
        <v>33</v>
      </c>
      <c r="H379" s="12" t="s">
        <v>15</v>
      </c>
      <c r="I379" s="14">
        <v>0.4</v>
      </c>
      <c r="J379" s="15">
        <v>6750</v>
      </c>
      <c r="K379" s="16">
        <f>I379*J379</f>
        <v>2700</v>
      </c>
      <c r="L379" s="16">
        <f>K379*M379</f>
        <v>944.99999999999989</v>
      </c>
      <c r="M379" s="17">
        <v>0.35</v>
      </c>
      <c r="O379" s="5"/>
      <c r="P379" s="3"/>
    </row>
    <row r="380" spans="2:16" x14ac:dyDescent="0.25">
      <c r="B380" s="12" t="s">
        <v>20</v>
      </c>
      <c r="C380" s="12">
        <v>1197831</v>
      </c>
      <c r="D380" s="13">
        <v>44258</v>
      </c>
      <c r="E380" s="12" t="s">
        <v>49</v>
      </c>
      <c r="F380" s="12" t="s">
        <v>21</v>
      </c>
      <c r="G380" s="12" t="s">
        <v>33</v>
      </c>
      <c r="H380" s="12" t="s">
        <v>13</v>
      </c>
      <c r="I380" s="14">
        <v>0.3</v>
      </c>
      <c r="J380" s="15">
        <v>5000</v>
      </c>
      <c r="K380" s="16">
        <f t="shared" ref="K380:K383" si="123">I380*J380</f>
        <v>1500</v>
      </c>
      <c r="L380" s="16">
        <f t="shared" ref="L380:L383" si="124">K380*M380</f>
        <v>525</v>
      </c>
      <c r="M380" s="17">
        <v>0.35</v>
      </c>
      <c r="O380" s="5"/>
      <c r="P380" s="3"/>
    </row>
    <row r="381" spans="2:16" x14ac:dyDescent="0.25">
      <c r="B381" s="12" t="s">
        <v>20</v>
      </c>
      <c r="C381" s="12">
        <v>1197831</v>
      </c>
      <c r="D381" s="13">
        <v>44258</v>
      </c>
      <c r="E381" s="12" t="s">
        <v>49</v>
      </c>
      <c r="F381" s="12" t="s">
        <v>21</v>
      </c>
      <c r="G381" s="12" t="s">
        <v>33</v>
      </c>
      <c r="H381" s="12" t="s">
        <v>14</v>
      </c>
      <c r="I381" s="14">
        <v>0.35000000000000003</v>
      </c>
      <c r="J381" s="15">
        <v>4000</v>
      </c>
      <c r="K381" s="16">
        <f t="shared" si="123"/>
        <v>1400.0000000000002</v>
      </c>
      <c r="L381" s="16">
        <f t="shared" si="124"/>
        <v>630.00000000000011</v>
      </c>
      <c r="M381" s="17">
        <v>0.45</v>
      </c>
      <c r="O381" s="5"/>
      <c r="P381" s="3"/>
    </row>
    <row r="382" spans="2:16" x14ac:dyDescent="0.25">
      <c r="B382" s="12" t="s">
        <v>20</v>
      </c>
      <c r="C382" s="12">
        <v>1197831</v>
      </c>
      <c r="D382" s="13">
        <v>44258</v>
      </c>
      <c r="E382" s="12" t="s">
        <v>49</v>
      </c>
      <c r="F382" s="12" t="s">
        <v>21</v>
      </c>
      <c r="G382" s="12" t="s">
        <v>33</v>
      </c>
      <c r="H382" s="12" t="s">
        <v>16</v>
      </c>
      <c r="I382" s="14">
        <v>0.4</v>
      </c>
      <c r="J382" s="15">
        <v>3000</v>
      </c>
      <c r="K382" s="16">
        <f t="shared" si="123"/>
        <v>1200</v>
      </c>
      <c r="L382" s="16">
        <f t="shared" si="124"/>
        <v>360</v>
      </c>
      <c r="M382" s="17">
        <v>0.3</v>
      </c>
      <c r="O382" s="5"/>
      <c r="P382" s="3"/>
    </row>
    <row r="383" spans="2:16" x14ac:dyDescent="0.25">
      <c r="B383" s="12" t="s">
        <v>20</v>
      </c>
      <c r="C383" s="12">
        <v>1197831</v>
      </c>
      <c r="D383" s="13">
        <v>44258</v>
      </c>
      <c r="E383" s="12" t="s">
        <v>49</v>
      </c>
      <c r="F383" s="12" t="s">
        <v>21</v>
      </c>
      <c r="G383" s="12" t="s">
        <v>33</v>
      </c>
      <c r="H383" s="12" t="s">
        <v>17</v>
      </c>
      <c r="I383" s="14">
        <v>0.35000000000000003</v>
      </c>
      <c r="J383" s="15">
        <v>4500</v>
      </c>
      <c r="K383" s="16">
        <f t="shared" si="123"/>
        <v>1575.0000000000002</v>
      </c>
      <c r="L383" s="16">
        <f t="shared" si="124"/>
        <v>787.50000000000011</v>
      </c>
      <c r="M383" s="17">
        <v>0.5</v>
      </c>
      <c r="O383" s="5"/>
      <c r="P383" s="3"/>
    </row>
    <row r="384" spans="2:16" x14ac:dyDescent="0.25">
      <c r="B384" s="12" t="s">
        <v>20</v>
      </c>
      <c r="C384" s="12">
        <v>1197831</v>
      </c>
      <c r="D384" s="13">
        <v>44288</v>
      </c>
      <c r="E384" s="12" t="s">
        <v>49</v>
      </c>
      <c r="F384" s="12" t="s">
        <v>21</v>
      </c>
      <c r="G384" s="12" t="s">
        <v>33</v>
      </c>
      <c r="H384" s="12" t="s">
        <v>12</v>
      </c>
      <c r="I384" s="14">
        <v>0.19999999999999998</v>
      </c>
      <c r="J384" s="15">
        <v>7000</v>
      </c>
      <c r="K384" s="16">
        <f>I384*J384</f>
        <v>1399.9999999999998</v>
      </c>
      <c r="L384" s="16">
        <f>K384*M384</f>
        <v>489.99999999999989</v>
      </c>
      <c r="M384" s="17">
        <v>0.35</v>
      </c>
      <c r="O384" s="5"/>
      <c r="P384" s="3"/>
    </row>
    <row r="385" spans="2:16" x14ac:dyDescent="0.25">
      <c r="B385" s="12" t="s">
        <v>20</v>
      </c>
      <c r="C385" s="12">
        <v>1197831</v>
      </c>
      <c r="D385" s="13">
        <v>44288</v>
      </c>
      <c r="E385" s="12" t="s">
        <v>49</v>
      </c>
      <c r="F385" s="12" t="s">
        <v>21</v>
      </c>
      <c r="G385" s="12" t="s">
        <v>33</v>
      </c>
      <c r="H385" s="12" t="s">
        <v>15</v>
      </c>
      <c r="I385" s="14">
        <v>0.30000000000000004</v>
      </c>
      <c r="J385" s="15">
        <v>7000</v>
      </c>
      <c r="K385" s="16">
        <f>I385*J385</f>
        <v>2100.0000000000005</v>
      </c>
      <c r="L385" s="16">
        <f>K385*M385</f>
        <v>735.00000000000011</v>
      </c>
      <c r="M385" s="17">
        <v>0.35</v>
      </c>
      <c r="O385" s="5"/>
      <c r="P385" s="3"/>
    </row>
    <row r="386" spans="2:16" x14ac:dyDescent="0.25">
      <c r="B386" s="12" t="s">
        <v>20</v>
      </c>
      <c r="C386" s="12">
        <v>1197831</v>
      </c>
      <c r="D386" s="13">
        <v>44288</v>
      </c>
      <c r="E386" s="12" t="s">
        <v>49</v>
      </c>
      <c r="F386" s="12" t="s">
        <v>21</v>
      </c>
      <c r="G386" s="12" t="s">
        <v>33</v>
      </c>
      <c r="H386" s="12" t="s">
        <v>13</v>
      </c>
      <c r="I386" s="14">
        <v>0.24999999999999997</v>
      </c>
      <c r="J386" s="15">
        <v>5250</v>
      </c>
      <c r="K386" s="16">
        <f t="shared" ref="K386:K389" si="125">I386*J386</f>
        <v>1312.4999999999998</v>
      </c>
      <c r="L386" s="16">
        <f t="shared" ref="L386:L389" si="126">K386*M386</f>
        <v>459.37499999999989</v>
      </c>
      <c r="M386" s="17">
        <v>0.35</v>
      </c>
      <c r="O386" s="5"/>
      <c r="P386" s="3"/>
    </row>
    <row r="387" spans="2:16" x14ac:dyDescent="0.25">
      <c r="B387" s="12" t="s">
        <v>20</v>
      </c>
      <c r="C387" s="12">
        <v>1197831</v>
      </c>
      <c r="D387" s="13">
        <v>44288</v>
      </c>
      <c r="E387" s="12" t="s">
        <v>49</v>
      </c>
      <c r="F387" s="12" t="s">
        <v>21</v>
      </c>
      <c r="G387" s="12" t="s">
        <v>33</v>
      </c>
      <c r="H387" s="12" t="s">
        <v>14</v>
      </c>
      <c r="I387" s="14">
        <v>0.30000000000000004</v>
      </c>
      <c r="J387" s="15">
        <v>4250</v>
      </c>
      <c r="K387" s="16">
        <f t="shared" si="125"/>
        <v>1275.0000000000002</v>
      </c>
      <c r="L387" s="16">
        <f t="shared" si="126"/>
        <v>573.75000000000011</v>
      </c>
      <c r="M387" s="17">
        <v>0.45</v>
      </c>
      <c r="O387" s="5"/>
      <c r="P387" s="3"/>
    </row>
    <row r="388" spans="2:16" x14ac:dyDescent="0.25">
      <c r="B388" s="12" t="s">
        <v>20</v>
      </c>
      <c r="C388" s="12">
        <v>1197831</v>
      </c>
      <c r="D388" s="13">
        <v>44288</v>
      </c>
      <c r="E388" s="12" t="s">
        <v>49</v>
      </c>
      <c r="F388" s="12" t="s">
        <v>21</v>
      </c>
      <c r="G388" s="12" t="s">
        <v>33</v>
      </c>
      <c r="H388" s="12" t="s">
        <v>16</v>
      </c>
      <c r="I388" s="14">
        <v>0.35</v>
      </c>
      <c r="J388" s="15">
        <v>3250</v>
      </c>
      <c r="K388" s="16">
        <f t="shared" si="125"/>
        <v>1137.5</v>
      </c>
      <c r="L388" s="16">
        <f t="shared" si="126"/>
        <v>341.25</v>
      </c>
      <c r="M388" s="17">
        <v>0.3</v>
      </c>
      <c r="O388" s="5"/>
      <c r="P388" s="3"/>
    </row>
    <row r="389" spans="2:16" x14ac:dyDescent="0.25">
      <c r="B389" s="12" t="s">
        <v>20</v>
      </c>
      <c r="C389" s="12">
        <v>1197831</v>
      </c>
      <c r="D389" s="13">
        <v>44288</v>
      </c>
      <c r="E389" s="12" t="s">
        <v>49</v>
      </c>
      <c r="F389" s="12" t="s">
        <v>21</v>
      </c>
      <c r="G389" s="12" t="s">
        <v>33</v>
      </c>
      <c r="H389" s="12" t="s">
        <v>17</v>
      </c>
      <c r="I389" s="14">
        <v>0.30000000000000004</v>
      </c>
      <c r="J389" s="15">
        <v>6000</v>
      </c>
      <c r="K389" s="16">
        <f t="shared" si="125"/>
        <v>1800.0000000000002</v>
      </c>
      <c r="L389" s="16">
        <f t="shared" si="126"/>
        <v>900.00000000000011</v>
      </c>
      <c r="M389" s="17">
        <v>0.5</v>
      </c>
      <c r="O389" s="5"/>
      <c r="P389" s="3"/>
    </row>
    <row r="390" spans="2:16" x14ac:dyDescent="0.25">
      <c r="B390" s="12" t="s">
        <v>20</v>
      </c>
      <c r="C390" s="12">
        <v>1197831</v>
      </c>
      <c r="D390" s="13">
        <v>44318</v>
      </c>
      <c r="E390" s="12" t="s">
        <v>49</v>
      </c>
      <c r="F390" s="12" t="s">
        <v>21</v>
      </c>
      <c r="G390" s="12" t="s">
        <v>33</v>
      </c>
      <c r="H390" s="12" t="s">
        <v>12</v>
      </c>
      <c r="I390" s="14">
        <v>0.19999999999999998</v>
      </c>
      <c r="J390" s="15">
        <v>7500</v>
      </c>
      <c r="K390" s="16">
        <f>I390*J390</f>
        <v>1499.9999999999998</v>
      </c>
      <c r="L390" s="16">
        <f>K390*M390</f>
        <v>524.99999999999989</v>
      </c>
      <c r="M390" s="17">
        <v>0.35</v>
      </c>
      <c r="O390" s="5"/>
      <c r="P390" s="3"/>
    </row>
    <row r="391" spans="2:16" x14ac:dyDescent="0.25">
      <c r="B391" s="12" t="s">
        <v>20</v>
      </c>
      <c r="C391" s="12">
        <v>1197831</v>
      </c>
      <c r="D391" s="13">
        <v>44318</v>
      </c>
      <c r="E391" s="12" t="s">
        <v>49</v>
      </c>
      <c r="F391" s="12" t="s">
        <v>21</v>
      </c>
      <c r="G391" s="12" t="s">
        <v>33</v>
      </c>
      <c r="H391" s="12" t="s">
        <v>15</v>
      </c>
      <c r="I391" s="14">
        <v>0.30000000000000004</v>
      </c>
      <c r="J391" s="15">
        <v>7750</v>
      </c>
      <c r="K391" s="16">
        <f>I391*J391</f>
        <v>2325.0000000000005</v>
      </c>
      <c r="L391" s="16">
        <f>K391*M391</f>
        <v>813.75000000000011</v>
      </c>
      <c r="M391" s="17">
        <v>0.35</v>
      </c>
      <c r="O391" s="5"/>
      <c r="P391" s="3"/>
    </row>
    <row r="392" spans="2:16" x14ac:dyDescent="0.25">
      <c r="B392" s="12" t="s">
        <v>20</v>
      </c>
      <c r="C392" s="12">
        <v>1197831</v>
      </c>
      <c r="D392" s="13">
        <v>44318</v>
      </c>
      <c r="E392" s="12" t="s">
        <v>49</v>
      </c>
      <c r="F392" s="12" t="s">
        <v>21</v>
      </c>
      <c r="G392" s="12" t="s">
        <v>33</v>
      </c>
      <c r="H392" s="12" t="s">
        <v>13</v>
      </c>
      <c r="I392" s="14">
        <v>0.24999999999999997</v>
      </c>
      <c r="J392" s="15">
        <v>6250</v>
      </c>
      <c r="K392" s="16">
        <f t="shared" ref="K392:K395" si="127">I392*J392</f>
        <v>1562.4999999999998</v>
      </c>
      <c r="L392" s="16">
        <f t="shared" ref="L392:L395" si="128">K392*M392</f>
        <v>546.87499999999989</v>
      </c>
      <c r="M392" s="17">
        <v>0.35</v>
      </c>
      <c r="O392" s="5"/>
      <c r="P392" s="3"/>
    </row>
    <row r="393" spans="2:16" x14ac:dyDescent="0.25">
      <c r="B393" s="12" t="s">
        <v>20</v>
      </c>
      <c r="C393" s="12">
        <v>1197831</v>
      </c>
      <c r="D393" s="13">
        <v>44318</v>
      </c>
      <c r="E393" s="12" t="s">
        <v>49</v>
      </c>
      <c r="F393" s="12" t="s">
        <v>21</v>
      </c>
      <c r="G393" s="12" t="s">
        <v>33</v>
      </c>
      <c r="H393" s="12" t="s">
        <v>14</v>
      </c>
      <c r="I393" s="14">
        <v>0.35000000000000003</v>
      </c>
      <c r="J393" s="15">
        <v>5500</v>
      </c>
      <c r="K393" s="16">
        <f t="shared" si="127"/>
        <v>1925.0000000000002</v>
      </c>
      <c r="L393" s="16">
        <f t="shared" si="128"/>
        <v>866.25000000000011</v>
      </c>
      <c r="M393" s="17">
        <v>0.45</v>
      </c>
      <c r="O393" s="5"/>
      <c r="P393" s="3"/>
    </row>
    <row r="394" spans="2:16" x14ac:dyDescent="0.25">
      <c r="B394" s="12" t="s">
        <v>20</v>
      </c>
      <c r="C394" s="12">
        <v>1197831</v>
      </c>
      <c r="D394" s="13">
        <v>44318</v>
      </c>
      <c r="E394" s="12" t="s">
        <v>49</v>
      </c>
      <c r="F394" s="12" t="s">
        <v>21</v>
      </c>
      <c r="G394" s="12" t="s">
        <v>33</v>
      </c>
      <c r="H394" s="12" t="s">
        <v>16</v>
      </c>
      <c r="I394" s="14">
        <v>0.5</v>
      </c>
      <c r="J394" s="15">
        <v>4500</v>
      </c>
      <c r="K394" s="16">
        <f t="shared" si="127"/>
        <v>2250</v>
      </c>
      <c r="L394" s="16">
        <f t="shared" si="128"/>
        <v>675</v>
      </c>
      <c r="M394" s="17">
        <v>0.3</v>
      </c>
      <c r="O394" s="5"/>
      <c r="P394" s="3"/>
    </row>
    <row r="395" spans="2:16" x14ac:dyDescent="0.25">
      <c r="B395" s="12" t="s">
        <v>20</v>
      </c>
      <c r="C395" s="12">
        <v>1197831</v>
      </c>
      <c r="D395" s="13">
        <v>44318</v>
      </c>
      <c r="E395" s="12" t="s">
        <v>49</v>
      </c>
      <c r="F395" s="12" t="s">
        <v>21</v>
      </c>
      <c r="G395" s="12" t="s">
        <v>33</v>
      </c>
      <c r="H395" s="12" t="s">
        <v>17</v>
      </c>
      <c r="I395" s="14">
        <v>0.45</v>
      </c>
      <c r="J395" s="15">
        <v>8000</v>
      </c>
      <c r="K395" s="16">
        <f t="shared" si="127"/>
        <v>3600</v>
      </c>
      <c r="L395" s="16">
        <f t="shared" si="128"/>
        <v>1800</v>
      </c>
      <c r="M395" s="17">
        <v>0.5</v>
      </c>
      <c r="O395" s="5"/>
      <c r="P395" s="3"/>
    </row>
    <row r="396" spans="2:16" x14ac:dyDescent="0.25">
      <c r="B396" s="12" t="s">
        <v>20</v>
      </c>
      <c r="C396" s="12">
        <v>1197831</v>
      </c>
      <c r="D396" s="13">
        <v>44348</v>
      </c>
      <c r="E396" s="12" t="s">
        <v>49</v>
      </c>
      <c r="F396" s="12" t="s">
        <v>21</v>
      </c>
      <c r="G396" s="12" t="s">
        <v>33</v>
      </c>
      <c r="H396" s="12" t="s">
        <v>12</v>
      </c>
      <c r="I396" s="14">
        <v>0.45</v>
      </c>
      <c r="J396" s="15">
        <v>8000</v>
      </c>
      <c r="K396" s="16">
        <f>I396*J396</f>
        <v>3600</v>
      </c>
      <c r="L396" s="16">
        <f>K396*M396</f>
        <v>1260</v>
      </c>
      <c r="M396" s="17">
        <v>0.35</v>
      </c>
      <c r="O396" s="5"/>
      <c r="P396" s="3"/>
    </row>
    <row r="397" spans="2:16" x14ac:dyDescent="0.25">
      <c r="B397" s="12" t="s">
        <v>20</v>
      </c>
      <c r="C397" s="12">
        <v>1197831</v>
      </c>
      <c r="D397" s="13">
        <v>44348</v>
      </c>
      <c r="E397" s="12" t="s">
        <v>49</v>
      </c>
      <c r="F397" s="12" t="s">
        <v>21</v>
      </c>
      <c r="G397" s="12" t="s">
        <v>33</v>
      </c>
      <c r="H397" s="12" t="s">
        <v>15</v>
      </c>
      <c r="I397" s="14">
        <v>0.5</v>
      </c>
      <c r="J397" s="15">
        <v>8000</v>
      </c>
      <c r="K397" s="16">
        <f>I397*J397</f>
        <v>4000</v>
      </c>
      <c r="L397" s="16">
        <f>K397*M397</f>
        <v>1400</v>
      </c>
      <c r="M397" s="17">
        <v>0.35</v>
      </c>
      <c r="O397" s="5"/>
      <c r="P397" s="3"/>
    </row>
    <row r="398" spans="2:16" x14ac:dyDescent="0.25">
      <c r="B398" s="12" t="s">
        <v>20</v>
      </c>
      <c r="C398" s="12">
        <v>1197831</v>
      </c>
      <c r="D398" s="13">
        <v>44348</v>
      </c>
      <c r="E398" s="12" t="s">
        <v>49</v>
      </c>
      <c r="F398" s="12" t="s">
        <v>21</v>
      </c>
      <c r="G398" s="12" t="s">
        <v>33</v>
      </c>
      <c r="H398" s="12" t="s">
        <v>13</v>
      </c>
      <c r="I398" s="14">
        <v>0.45</v>
      </c>
      <c r="J398" s="15">
        <v>6500</v>
      </c>
      <c r="K398" s="16">
        <f t="shared" ref="K398:K401" si="129">I398*J398</f>
        <v>2925</v>
      </c>
      <c r="L398" s="16">
        <f t="shared" ref="L398:L401" si="130">K398*M398</f>
        <v>1023.7499999999999</v>
      </c>
      <c r="M398" s="17">
        <v>0.35</v>
      </c>
      <c r="O398" s="5"/>
      <c r="P398" s="3"/>
    </row>
    <row r="399" spans="2:16" x14ac:dyDescent="0.25">
      <c r="B399" s="12" t="s">
        <v>20</v>
      </c>
      <c r="C399" s="12">
        <v>1197831</v>
      </c>
      <c r="D399" s="13">
        <v>44348</v>
      </c>
      <c r="E399" s="12" t="s">
        <v>49</v>
      </c>
      <c r="F399" s="12" t="s">
        <v>21</v>
      </c>
      <c r="G399" s="12" t="s">
        <v>33</v>
      </c>
      <c r="H399" s="12" t="s">
        <v>14</v>
      </c>
      <c r="I399" s="14">
        <v>0.45</v>
      </c>
      <c r="J399" s="15">
        <v>6000</v>
      </c>
      <c r="K399" s="16">
        <f t="shared" si="129"/>
        <v>2700</v>
      </c>
      <c r="L399" s="16">
        <f t="shared" si="130"/>
        <v>1215</v>
      </c>
      <c r="M399" s="17">
        <v>0.45</v>
      </c>
      <c r="O399" s="5"/>
      <c r="P399" s="3"/>
    </row>
    <row r="400" spans="2:16" x14ac:dyDescent="0.25">
      <c r="B400" s="12" t="s">
        <v>20</v>
      </c>
      <c r="C400" s="12">
        <v>1197831</v>
      </c>
      <c r="D400" s="13">
        <v>44348</v>
      </c>
      <c r="E400" s="12" t="s">
        <v>49</v>
      </c>
      <c r="F400" s="12" t="s">
        <v>21</v>
      </c>
      <c r="G400" s="12" t="s">
        <v>33</v>
      </c>
      <c r="H400" s="12" t="s">
        <v>16</v>
      </c>
      <c r="I400" s="14">
        <v>0.5</v>
      </c>
      <c r="J400" s="15">
        <v>5000</v>
      </c>
      <c r="K400" s="16">
        <f t="shared" si="129"/>
        <v>2500</v>
      </c>
      <c r="L400" s="16">
        <f t="shared" si="130"/>
        <v>750</v>
      </c>
      <c r="M400" s="17">
        <v>0.3</v>
      </c>
      <c r="O400" s="5"/>
      <c r="P400" s="3"/>
    </row>
    <row r="401" spans="2:16" x14ac:dyDescent="0.25">
      <c r="B401" s="12" t="s">
        <v>20</v>
      </c>
      <c r="C401" s="12">
        <v>1197831</v>
      </c>
      <c r="D401" s="13">
        <v>44348</v>
      </c>
      <c r="E401" s="12" t="s">
        <v>49</v>
      </c>
      <c r="F401" s="12" t="s">
        <v>21</v>
      </c>
      <c r="G401" s="12" t="s">
        <v>33</v>
      </c>
      <c r="H401" s="12" t="s">
        <v>17</v>
      </c>
      <c r="I401" s="14">
        <v>0.55000000000000004</v>
      </c>
      <c r="J401" s="15">
        <v>8750</v>
      </c>
      <c r="K401" s="16">
        <f t="shared" si="129"/>
        <v>4812.5</v>
      </c>
      <c r="L401" s="16">
        <f t="shared" si="130"/>
        <v>2406.25</v>
      </c>
      <c r="M401" s="17">
        <v>0.5</v>
      </c>
      <c r="O401" s="5"/>
      <c r="P401" s="3"/>
    </row>
    <row r="402" spans="2:16" x14ac:dyDescent="0.25">
      <c r="B402" s="12" t="s">
        <v>20</v>
      </c>
      <c r="C402" s="12">
        <v>1197831</v>
      </c>
      <c r="D402" s="13">
        <v>44380</v>
      </c>
      <c r="E402" s="12" t="s">
        <v>49</v>
      </c>
      <c r="F402" s="12" t="s">
        <v>21</v>
      </c>
      <c r="G402" s="12" t="s">
        <v>33</v>
      </c>
      <c r="H402" s="12" t="s">
        <v>12</v>
      </c>
      <c r="I402" s="14">
        <v>0.45</v>
      </c>
      <c r="J402" s="15">
        <v>8250</v>
      </c>
      <c r="K402" s="16">
        <f>I402*J402</f>
        <v>3712.5</v>
      </c>
      <c r="L402" s="16">
        <f>K402*M402</f>
        <v>1484.9999999999998</v>
      </c>
      <c r="M402" s="17">
        <v>0.39999999999999997</v>
      </c>
      <c r="O402" s="5"/>
      <c r="P402" s="3"/>
    </row>
    <row r="403" spans="2:16" x14ac:dyDescent="0.25">
      <c r="B403" s="12" t="s">
        <v>20</v>
      </c>
      <c r="C403" s="12">
        <v>1197831</v>
      </c>
      <c r="D403" s="13">
        <v>44380</v>
      </c>
      <c r="E403" s="12" t="s">
        <v>49</v>
      </c>
      <c r="F403" s="12" t="s">
        <v>21</v>
      </c>
      <c r="G403" s="12" t="s">
        <v>33</v>
      </c>
      <c r="H403" s="12" t="s">
        <v>15</v>
      </c>
      <c r="I403" s="14">
        <v>0.5</v>
      </c>
      <c r="J403" s="15">
        <v>8250</v>
      </c>
      <c r="K403" s="16">
        <f>I403*J403</f>
        <v>4125</v>
      </c>
      <c r="L403" s="16">
        <f>K403*M403</f>
        <v>1649.9999999999998</v>
      </c>
      <c r="M403" s="17">
        <v>0.39999999999999997</v>
      </c>
      <c r="O403" s="5"/>
      <c r="P403" s="3"/>
    </row>
    <row r="404" spans="2:16" x14ac:dyDescent="0.25">
      <c r="B404" s="12" t="s">
        <v>20</v>
      </c>
      <c r="C404" s="12">
        <v>1197831</v>
      </c>
      <c r="D404" s="13">
        <v>44380</v>
      </c>
      <c r="E404" s="12" t="s">
        <v>49</v>
      </c>
      <c r="F404" s="12" t="s">
        <v>21</v>
      </c>
      <c r="G404" s="12" t="s">
        <v>33</v>
      </c>
      <c r="H404" s="12" t="s">
        <v>13</v>
      </c>
      <c r="I404" s="14">
        <v>0.45</v>
      </c>
      <c r="J404" s="15">
        <v>9750</v>
      </c>
      <c r="K404" s="16">
        <f t="shared" ref="K404:K407" si="131">I404*J404</f>
        <v>4387.5</v>
      </c>
      <c r="L404" s="16">
        <f t="shared" ref="L404:L407" si="132">K404*M404</f>
        <v>1754.9999999999998</v>
      </c>
      <c r="M404" s="17">
        <v>0.39999999999999997</v>
      </c>
      <c r="O404" s="5"/>
      <c r="P404" s="3"/>
    </row>
    <row r="405" spans="2:16" x14ac:dyDescent="0.25">
      <c r="B405" s="12" t="s">
        <v>20</v>
      </c>
      <c r="C405" s="12">
        <v>1197831</v>
      </c>
      <c r="D405" s="13">
        <v>44380</v>
      </c>
      <c r="E405" s="12" t="s">
        <v>49</v>
      </c>
      <c r="F405" s="12" t="s">
        <v>21</v>
      </c>
      <c r="G405" s="12" t="s">
        <v>33</v>
      </c>
      <c r="H405" s="12" t="s">
        <v>14</v>
      </c>
      <c r="I405" s="14">
        <v>0.45</v>
      </c>
      <c r="J405" s="15">
        <v>5750</v>
      </c>
      <c r="K405" s="16">
        <f t="shared" si="131"/>
        <v>2587.5</v>
      </c>
      <c r="L405" s="16">
        <f t="shared" si="132"/>
        <v>1293.75</v>
      </c>
      <c r="M405" s="17">
        <v>0.5</v>
      </c>
      <c r="O405" s="5"/>
      <c r="P405" s="3"/>
    </row>
    <row r="406" spans="2:16" x14ac:dyDescent="0.25">
      <c r="B406" s="12" t="s">
        <v>20</v>
      </c>
      <c r="C406" s="12">
        <v>1197831</v>
      </c>
      <c r="D406" s="13">
        <v>44380</v>
      </c>
      <c r="E406" s="12" t="s">
        <v>49</v>
      </c>
      <c r="F406" s="12" t="s">
        <v>21</v>
      </c>
      <c r="G406" s="12" t="s">
        <v>33</v>
      </c>
      <c r="H406" s="12" t="s">
        <v>16</v>
      </c>
      <c r="I406" s="14">
        <v>0.5</v>
      </c>
      <c r="J406" s="15">
        <v>5750</v>
      </c>
      <c r="K406" s="16">
        <f t="shared" si="131"/>
        <v>2875</v>
      </c>
      <c r="L406" s="16">
        <f t="shared" si="132"/>
        <v>1006.2499999999999</v>
      </c>
      <c r="M406" s="17">
        <v>0.35</v>
      </c>
      <c r="O406" s="5"/>
      <c r="P406" s="3"/>
    </row>
    <row r="407" spans="2:16" x14ac:dyDescent="0.25">
      <c r="B407" s="12" t="s">
        <v>20</v>
      </c>
      <c r="C407" s="12">
        <v>1197831</v>
      </c>
      <c r="D407" s="13">
        <v>44380</v>
      </c>
      <c r="E407" s="12" t="s">
        <v>49</v>
      </c>
      <c r="F407" s="12" t="s">
        <v>21</v>
      </c>
      <c r="G407" s="12" t="s">
        <v>33</v>
      </c>
      <c r="H407" s="12" t="s">
        <v>17</v>
      </c>
      <c r="I407" s="14">
        <v>0.6</v>
      </c>
      <c r="J407" s="15">
        <v>8500</v>
      </c>
      <c r="K407" s="16">
        <f t="shared" si="131"/>
        <v>5100</v>
      </c>
      <c r="L407" s="16">
        <f t="shared" si="132"/>
        <v>2805</v>
      </c>
      <c r="M407" s="17">
        <v>0.55000000000000004</v>
      </c>
      <c r="O407" s="5"/>
      <c r="P407" s="3"/>
    </row>
    <row r="408" spans="2:16" x14ac:dyDescent="0.25">
      <c r="B408" s="12" t="s">
        <v>20</v>
      </c>
      <c r="C408" s="12">
        <v>1197831</v>
      </c>
      <c r="D408" s="13">
        <v>44413</v>
      </c>
      <c r="E408" s="12" t="s">
        <v>49</v>
      </c>
      <c r="F408" s="12" t="s">
        <v>21</v>
      </c>
      <c r="G408" s="12" t="s">
        <v>33</v>
      </c>
      <c r="H408" s="12" t="s">
        <v>12</v>
      </c>
      <c r="I408" s="14">
        <v>0.5</v>
      </c>
      <c r="J408" s="15">
        <v>8000</v>
      </c>
      <c r="K408" s="16">
        <f>I408*J408</f>
        <v>4000</v>
      </c>
      <c r="L408" s="16">
        <f>K408*M408</f>
        <v>1599.9999999999998</v>
      </c>
      <c r="M408" s="17">
        <v>0.39999999999999997</v>
      </c>
      <c r="O408" s="5"/>
      <c r="P408" s="3"/>
    </row>
    <row r="409" spans="2:16" x14ac:dyDescent="0.25">
      <c r="B409" s="12" t="s">
        <v>20</v>
      </c>
      <c r="C409" s="12">
        <v>1197831</v>
      </c>
      <c r="D409" s="13">
        <v>44413</v>
      </c>
      <c r="E409" s="12" t="s">
        <v>49</v>
      </c>
      <c r="F409" s="12" t="s">
        <v>21</v>
      </c>
      <c r="G409" s="12" t="s">
        <v>33</v>
      </c>
      <c r="H409" s="12" t="s">
        <v>15</v>
      </c>
      <c r="I409" s="14">
        <v>0.55000000000000004</v>
      </c>
      <c r="J409" s="15">
        <v>8000</v>
      </c>
      <c r="K409" s="16">
        <f>I409*J409</f>
        <v>4400</v>
      </c>
      <c r="L409" s="16">
        <f>K409*M409</f>
        <v>1759.9999999999998</v>
      </c>
      <c r="M409" s="17">
        <v>0.39999999999999997</v>
      </c>
      <c r="O409" s="5"/>
      <c r="P409" s="3"/>
    </row>
    <row r="410" spans="2:16" x14ac:dyDescent="0.25">
      <c r="B410" s="12" t="s">
        <v>20</v>
      </c>
      <c r="C410" s="12">
        <v>1197831</v>
      </c>
      <c r="D410" s="13">
        <v>44413</v>
      </c>
      <c r="E410" s="12" t="s">
        <v>49</v>
      </c>
      <c r="F410" s="12" t="s">
        <v>21</v>
      </c>
      <c r="G410" s="12" t="s">
        <v>33</v>
      </c>
      <c r="H410" s="12" t="s">
        <v>13</v>
      </c>
      <c r="I410" s="14">
        <v>0.5</v>
      </c>
      <c r="J410" s="15">
        <v>9750</v>
      </c>
      <c r="K410" s="16">
        <f t="shared" ref="K410:K413" si="133">I410*J410</f>
        <v>4875</v>
      </c>
      <c r="L410" s="16">
        <f t="shared" ref="L410:L413" si="134">K410*M410</f>
        <v>1949.9999999999998</v>
      </c>
      <c r="M410" s="17">
        <v>0.39999999999999997</v>
      </c>
      <c r="O410" s="5"/>
      <c r="P410" s="3"/>
    </row>
    <row r="411" spans="2:16" x14ac:dyDescent="0.25">
      <c r="B411" s="12" t="s">
        <v>20</v>
      </c>
      <c r="C411" s="12">
        <v>1197831</v>
      </c>
      <c r="D411" s="13">
        <v>44413</v>
      </c>
      <c r="E411" s="12" t="s">
        <v>49</v>
      </c>
      <c r="F411" s="12" t="s">
        <v>21</v>
      </c>
      <c r="G411" s="12" t="s">
        <v>33</v>
      </c>
      <c r="H411" s="12" t="s">
        <v>14</v>
      </c>
      <c r="I411" s="14">
        <v>0.5</v>
      </c>
      <c r="J411" s="15">
        <v>5250</v>
      </c>
      <c r="K411" s="16">
        <f t="shared" si="133"/>
        <v>2625</v>
      </c>
      <c r="L411" s="16">
        <f t="shared" si="134"/>
        <v>1312.5</v>
      </c>
      <c r="M411" s="17">
        <v>0.5</v>
      </c>
      <c r="O411" s="5"/>
      <c r="P411" s="3"/>
    </row>
    <row r="412" spans="2:16" x14ac:dyDescent="0.25">
      <c r="B412" s="12" t="s">
        <v>20</v>
      </c>
      <c r="C412" s="12">
        <v>1197831</v>
      </c>
      <c r="D412" s="13">
        <v>44413</v>
      </c>
      <c r="E412" s="12" t="s">
        <v>49</v>
      </c>
      <c r="F412" s="12" t="s">
        <v>21</v>
      </c>
      <c r="G412" s="12" t="s">
        <v>33</v>
      </c>
      <c r="H412" s="12" t="s">
        <v>16</v>
      </c>
      <c r="I412" s="14">
        <v>0.55000000000000004</v>
      </c>
      <c r="J412" s="15">
        <v>5250</v>
      </c>
      <c r="K412" s="16">
        <f t="shared" si="133"/>
        <v>2887.5000000000005</v>
      </c>
      <c r="L412" s="16">
        <f t="shared" si="134"/>
        <v>1010.6250000000001</v>
      </c>
      <c r="M412" s="17">
        <v>0.35</v>
      </c>
      <c r="O412" s="5"/>
      <c r="P412" s="3"/>
    </row>
    <row r="413" spans="2:16" x14ac:dyDescent="0.25">
      <c r="B413" s="12" t="s">
        <v>20</v>
      </c>
      <c r="C413" s="12">
        <v>1197831</v>
      </c>
      <c r="D413" s="13">
        <v>44413</v>
      </c>
      <c r="E413" s="12" t="s">
        <v>49</v>
      </c>
      <c r="F413" s="12" t="s">
        <v>21</v>
      </c>
      <c r="G413" s="12" t="s">
        <v>33</v>
      </c>
      <c r="H413" s="12" t="s">
        <v>17</v>
      </c>
      <c r="I413" s="14">
        <v>0.6</v>
      </c>
      <c r="J413" s="15">
        <v>7750</v>
      </c>
      <c r="K413" s="16">
        <f t="shared" si="133"/>
        <v>4650</v>
      </c>
      <c r="L413" s="16">
        <f t="shared" si="134"/>
        <v>2557.5</v>
      </c>
      <c r="M413" s="17">
        <v>0.55000000000000004</v>
      </c>
      <c r="O413" s="5"/>
      <c r="P413" s="3"/>
    </row>
    <row r="414" spans="2:16" x14ac:dyDescent="0.25">
      <c r="B414" s="12" t="s">
        <v>20</v>
      </c>
      <c r="C414" s="12">
        <v>1197831</v>
      </c>
      <c r="D414" s="13">
        <v>44441</v>
      </c>
      <c r="E414" s="12" t="s">
        <v>49</v>
      </c>
      <c r="F414" s="12" t="s">
        <v>21</v>
      </c>
      <c r="G414" s="12" t="s">
        <v>33</v>
      </c>
      <c r="H414" s="12" t="s">
        <v>12</v>
      </c>
      <c r="I414" s="14">
        <v>0.55000000000000004</v>
      </c>
      <c r="J414" s="15">
        <v>7250</v>
      </c>
      <c r="K414" s="16">
        <f>I414*J414</f>
        <v>3987.5000000000005</v>
      </c>
      <c r="L414" s="16">
        <f>K414*M414</f>
        <v>1595</v>
      </c>
      <c r="M414" s="17">
        <v>0.39999999999999997</v>
      </c>
      <c r="O414" s="5"/>
      <c r="P414" s="3"/>
    </row>
    <row r="415" spans="2:16" x14ac:dyDescent="0.25">
      <c r="B415" s="12" t="s">
        <v>20</v>
      </c>
      <c r="C415" s="12">
        <v>1197831</v>
      </c>
      <c r="D415" s="13">
        <v>44441</v>
      </c>
      <c r="E415" s="12" t="s">
        <v>49</v>
      </c>
      <c r="F415" s="12" t="s">
        <v>21</v>
      </c>
      <c r="G415" s="12" t="s">
        <v>33</v>
      </c>
      <c r="H415" s="12" t="s">
        <v>15</v>
      </c>
      <c r="I415" s="14">
        <v>0.55000000000000004</v>
      </c>
      <c r="J415" s="15">
        <v>6750</v>
      </c>
      <c r="K415" s="16">
        <f>I415*J415</f>
        <v>3712.5000000000005</v>
      </c>
      <c r="L415" s="16">
        <f>K415*M415</f>
        <v>1485</v>
      </c>
      <c r="M415" s="17">
        <v>0.39999999999999997</v>
      </c>
      <c r="O415" s="5"/>
      <c r="P415" s="3"/>
    </row>
    <row r="416" spans="2:16" x14ac:dyDescent="0.25">
      <c r="B416" s="12" t="s">
        <v>20</v>
      </c>
      <c r="C416" s="12">
        <v>1197831</v>
      </c>
      <c r="D416" s="13">
        <v>44441</v>
      </c>
      <c r="E416" s="12" t="s">
        <v>49</v>
      </c>
      <c r="F416" s="12" t="s">
        <v>21</v>
      </c>
      <c r="G416" s="12" t="s">
        <v>33</v>
      </c>
      <c r="H416" s="12" t="s">
        <v>13</v>
      </c>
      <c r="I416" s="14">
        <v>0.6</v>
      </c>
      <c r="J416" s="15">
        <v>7250</v>
      </c>
      <c r="K416" s="16">
        <f t="shared" ref="K416:K419" si="135">I416*J416</f>
        <v>4350</v>
      </c>
      <c r="L416" s="16">
        <f t="shared" ref="L416:L419" si="136">K416*M416</f>
        <v>1739.9999999999998</v>
      </c>
      <c r="M416" s="17">
        <v>0.39999999999999997</v>
      </c>
      <c r="O416" s="5"/>
      <c r="P416" s="3"/>
    </row>
    <row r="417" spans="2:16" x14ac:dyDescent="0.25">
      <c r="B417" s="12" t="s">
        <v>20</v>
      </c>
      <c r="C417" s="12">
        <v>1197831</v>
      </c>
      <c r="D417" s="13">
        <v>44441</v>
      </c>
      <c r="E417" s="12" t="s">
        <v>49</v>
      </c>
      <c r="F417" s="12" t="s">
        <v>21</v>
      </c>
      <c r="G417" s="12" t="s">
        <v>33</v>
      </c>
      <c r="H417" s="12" t="s">
        <v>14</v>
      </c>
      <c r="I417" s="14">
        <v>0.6</v>
      </c>
      <c r="J417" s="15">
        <v>4500</v>
      </c>
      <c r="K417" s="16">
        <f t="shared" si="135"/>
        <v>2700</v>
      </c>
      <c r="L417" s="16">
        <f t="shared" si="136"/>
        <v>1350</v>
      </c>
      <c r="M417" s="17">
        <v>0.5</v>
      </c>
      <c r="O417" s="5"/>
      <c r="P417" s="3"/>
    </row>
    <row r="418" spans="2:16" x14ac:dyDescent="0.25">
      <c r="B418" s="12" t="s">
        <v>20</v>
      </c>
      <c r="C418" s="12">
        <v>1197831</v>
      </c>
      <c r="D418" s="13">
        <v>44441</v>
      </c>
      <c r="E418" s="12" t="s">
        <v>49</v>
      </c>
      <c r="F418" s="12" t="s">
        <v>21</v>
      </c>
      <c r="G418" s="12" t="s">
        <v>33</v>
      </c>
      <c r="H418" s="12" t="s">
        <v>16</v>
      </c>
      <c r="I418" s="14">
        <v>0.55000000000000004</v>
      </c>
      <c r="J418" s="15">
        <v>4500</v>
      </c>
      <c r="K418" s="16">
        <f t="shared" si="135"/>
        <v>2475</v>
      </c>
      <c r="L418" s="16">
        <f t="shared" si="136"/>
        <v>866.25</v>
      </c>
      <c r="M418" s="17">
        <v>0.35</v>
      </c>
      <c r="O418" s="5"/>
      <c r="P418" s="3"/>
    </row>
    <row r="419" spans="2:16" x14ac:dyDescent="0.25">
      <c r="B419" s="12" t="s">
        <v>20</v>
      </c>
      <c r="C419" s="12">
        <v>1197831</v>
      </c>
      <c r="D419" s="13">
        <v>44441</v>
      </c>
      <c r="E419" s="12" t="s">
        <v>49</v>
      </c>
      <c r="F419" s="12" t="s">
        <v>21</v>
      </c>
      <c r="G419" s="12" t="s">
        <v>33</v>
      </c>
      <c r="H419" s="12" t="s">
        <v>17</v>
      </c>
      <c r="I419" s="14">
        <v>0.5</v>
      </c>
      <c r="J419" s="15">
        <v>6750</v>
      </c>
      <c r="K419" s="16">
        <f t="shared" si="135"/>
        <v>3375</v>
      </c>
      <c r="L419" s="16">
        <f t="shared" si="136"/>
        <v>1856.2500000000002</v>
      </c>
      <c r="M419" s="17">
        <v>0.55000000000000004</v>
      </c>
      <c r="O419" s="5"/>
      <c r="P419" s="3"/>
    </row>
    <row r="420" spans="2:16" x14ac:dyDescent="0.25">
      <c r="B420" s="12" t="s">
        <v>20</v>
      </c>
      <c r="C420" s="12">
        <v>1197831</v>
      </c>
      <c r="D420" s="13">
        <v>44470</v>
      </c>
      <c r="E420" s="12" t="s">
        <v>49</v>
      </c>
      <c r="F420" s="12" t="s">
        <v>21</v>
      </c>
      <c r="G420" s="12" t="s">
        <v>33</v>
      </c>
      <c r="H420" s="12" t="s">
        <v>12</v>
      </c>
      <c r="I420" s="14">
        <v>0.4</v>
      </c>
      <c r="J420" s="15">
        <v>6250</v>
      </c>
      <c r="K420" s="16">
        <f>I420*J420</f>
        <v>2500</v>
      </c>
      <c r="L420" s="16">
        <f>K420*M420</f>
        <v>999.99999999999989</v>
      </c>
      <c r="M420" s="17">
        <v>0.39999999999999997</v>
      </c>
      <c r="O420" s="5"/>
      <c r="P420" s="3"/>
    </row>
    <row r="421" spans="2:16" x14ac:dyDescent="0.25">
      <c r="B421" s="12" t="s">
        <v>20</v>
      </c>
      <c r="C421" s="12">
        <v>1197831</v>
      </c>
      <c r="D421" s="13">
        <v>44470</v>
      </c>
      <c r="E421" s="12" t="s">
        <v>49</v>
      </c>
      <c r="F421" s="12" t="s">
        <v>21</v>
      </c>
      <c r="G421" s="12" t="s">
        <v>33</v>
      </c>
      <c r="H421" s="12" t="s">
        <v>15</v>
      </c>
      <c r="I421" s="14">
        <v>0.4</v>
      </c>
      <c r="J421" s="15">
        <v>6250</v>
      </c>
      <c r="K421" s="16">
        <f>I421*J421</f>
        <v>2500</v>
      </c>
      <c r="L421" s="16">
        <f>K421*M421</f>
        <v>999.99999999999989</v>
      </c>
      <c r="M421" s="17">
        <v>0.39999999999999997</v>
      </c>
      <c r="O421" s="5"/>
      <c r="P421" s="3"/>
    </row>
    <row r="422" spans="2:16" x14ac:dyDescent="0.25">
      <c r="B422" s="12" t="s">
        <v>20</v>
      </c>
      <c r="C422" s="12">
        <v>1197831</v>
      </c>
      <c r="D422" s="13">
        <v>44470</v>
      </c>
      <c r="E422" s="12" t="s">
        <v>49</v>
      </c>
      <c r="F422" s="12" t="s">
        <v>21</v>
      </c>
      <c r="G422" s="12" t="s">
        <v>33</v>
      </c>
      <c r="H422" s="12" t="s">
        <v>13</v>
      </c>
      <c r="I422" s="14">
        <v>0.45</v>
      </c>
      <c r="J422" s="15">
        <v>5750</v>
      </c>
      <c r="K422" s="16">
        <f t="shared" ref="K422:K425" si="137">I422*J422</f>
        <v>2587.5</v>
      </c>
      <c r="L422" s="16">
        <f t="shared" ref="L422:L425" si="138">K422*M422</f>
        <v>1035</v>
      </c>
      <c r="M422" s="17">
        <v>0.39999999999999997</v>
      </c>
      <c r="O422" s="5"/>
      <c r="P422" s="3"/>
    </row>
    <row r="423" spans="2:16" x14ac:dyDescent="0.25">
      <c r="B423" s="12" t="s">
        <v>20</v>
      </c>
      <c r="C423" s="12">
        <v>1197831</v>
      </c>
      <c r="D423" s="13">
        <v>44470</v>
      </c>
      <c r="E423" s="12" t="s">
        <v>49</v>
      </c>
      <c r="F423" s="12" t="s">
        <v>21</v>
      </c>
      <c r="G423" s="12" t="s">
        <v>33</v>
      </c>
      <c r="H423" s="12" t="s">
        <v>14</v>
      </c>
      <c r="I423" s="14">
        <v>0.45</v>
      </c>
      <c r="J423" s="15">
        <v>4250</v>
      </c>
      <c r="K423" s="16">
        <f t="shared" si="137"/>
        <v>1912.5</v>
      </c>
      <c r="L423" s="16">
        <f t="shared" si="138"/>
        <v>956.25</v>
      </c>
      <c r="M423" s="17">
        <v>0.5</v>
      </c>
      <c r="O423" s="5"/>
      <c r="P423" s="3"/>
    </row>
    <row r="424" spans="2:16" x14ac:dyDescent="0.25">
      <c r="B424" s="12" t="s">
        <v>20</v>
      </c>
      <c r="C424" s="12">
        <v>1197831</v>
      </c>
      <c r="D424" s="13">
        <v>44470</v>
      </c>
      <c r="E424" s="12" t="s">
        <v>49</v>
      </c>
      <c r="F424" s="12" t="s">
        <v>21</v>
      </c>
      <c r="G424" s="12" t="s">
        <v>33</v>
      </c>
      <c r="H424" s="12" t="s">
        <v>16</v>
      </c>
      <c r="I424" s="14">
        <v>0.4</v>
      </c>
      <c r="J424" s="15">
        <v>4000</v>
      </c>
      <c r="K424" s="16">
        <f t="shared" si="137"/>
        <v>1600</v>
      </c>
      <c r="L424" s="16">
        <f t="shared" si="138"/>
        <v>560</v>
      </c>
      <c r="M424" s="17">
        <v>0.35</v>
      </c>
      <c r="O424" s="5"/>
      <c r="P424" s="3"/>
    </row>
    <row r="425" spans="2:16" x14ac:dyDescent="0.25">
      <c r="B425" s="12" t="s">
        <v>20</v>
      </c>
      <c r="C425" s="12">
        <v>1197831</v>
      </c>
      <c r="D425" s="13">
        <v>44470</v>
      </c>
      <c r="E425" s="12" t="s">
        <v>49</v>
      </c>
      <c r="F425" s="12" t="s">
        <v>21</v>
      </c>
      <c r="G425" s="12" t="s">
        <v>33</v>
      </c>
      <c r="H425" s="12" t="s">
        <v>17</v>
      </c>
      <c r="I425" s="14">
        <v>0.5</v>
      </c>
      <c r="J425" s="15">
        <v>5750</v>
      </c>
      <c r="K425" s="16">
        <f t="shared" si="137"/>
        <v>2875</v>
      </c>
      <c r="L425" s="16">
        <f t="shared" si="138"/>
        <v>1581.2500000000002</v>
      </c>
      <c r="M425" s="17">
        <v>0.55000000000000004</v>
      </c>
      <c r="O425" s="5"/>
      <c r="P425" s="3"/>
    </row>
    <row r="426" spans="2:16" x14ac:dyDescent="0.25">
      <c r="B426" s="12" t="s">
        <v>20</v>
      </c>
      <c r="C426" s="12">
        <v>1197831</v>
      </c>
      <c r="D426" s="13">
        <v>44502</v>
      </c>
      <c r="E426" s="12" t="s">
        <v>49</v>
      </c>
      <c r="F426" s="12" t="s">
        <v>21</v>
      </c>
      <c r="G426" s="12" t="s">
        <v>33</v>
      </c>
      <c r="H426" s="12" t="s">
        <v>12</v>
      </c>
      <c r="I426" s="14">
        <v>0.4</v>
      </c>
      <c r="J426" s="15">
        <v>7250</v>
      </c>
      <c r="K426" s="16">
        <f>I426*J426</f>
        <v>2900</v>
      </c>
      <c r="L426" s="16">
        <f>K426*M426</f>
        <v>1160</v>
      </c>
      <c r="M426" s="17">
        <v>0.39999999999999997</v>
      </c>
      <c r="O426" s="5"/>
      <c r="P426" s="3"/>
    </row>
    <row r="427" spans="2:16" x14ac:dyDescent="0.25">
      <c r="B427" s="12" t="s">
        <v>20</v>
      </c>
      <c r="C427" s="12">
        <v>1197831</v>
      </c>
      <c r="D427" s="13">
        <v>44502</v>
      </c>
      <c r="E427" s="12" t="s">
        <v>49</v>
      </c>
      <c r="F427" s="12" t="s">
        <v>21</v>
      </c>
      <c r="G427" s="12" t="s">
        <v>33</v>
      </c>
      <c r="H427" s="12" t="s">
        <v>15</v>
      </c>
      <c r="I427" s="14">
        <v>0.4</v>
      </c>
      <c r="J427" s="15">
        <v>7250</v>
      </c>
      <c r="K427" s="16">
        <f>I427*J427</f>
        <v>2900</v>
      </c>
      <c r="L427" s="16">
        <f>K427*M427</f>
        <v>1160</v>
      </c>
      <c r="M427" s="17">
        <v>0.39999999999999997</v>
      </c>
      <c r="O427" s="5"/>
      <c r="P427" s="3"/>
    </row>
    <row r="428" spans="2:16" x14ac:dyDescent="0.25">
      <c r="B428" s="12" t="s">
        <v>20</v>
      </c>
      <c r="C428" s="12">
        <v>1197831</v>
      </c>
      <c r="D428" s="13">
        <v>44502</v>
      </c>
      <c r="E428" s="12" t="s">
        <v>49</v>
      </c>
      <c r="F428" s="12" t="s">
        <v>21</v>
      </c>
      <c r="G428" s="12" t="s">
        <v>33</v>
      </c>
      <c r="H428" s="12" t="s">
        <v>13</v>
      </c>
      <c r="I428" s="14">
        <v>0.65</v>
      </c>
      <c r="J428" s="15">
        <v>6500</v>
      </c>
      <c r="K428" s="16">
        <f t="shared" ref="K428:K431" si="139">I428*J428</f>
        <v>4225</v>
      </c>
      <c r="L428" s="16">
        <f t="shared" ref="L428:L431" si="140">K428*M428</f>
        <v>1689.9999999999998</v>
      </c>
      <c r="M428" s="17">
        <v>0.39999999999999997</v>
      </c>
      <c r="O428" s="5"/>
      <c r="P428" s="3"/>
    </row>
    <row r="429" spans="2:16" x14ac:dyDescent="0.25">
      <c r="B429" s="12" t="s">
        <v>20</v>
      </c>
      <c r="C429" s="12">
        <v>1197831</v>
      </c>
      <c r="D429" s="13">
        <v>44502</v>
      </c>
      <c r="E429" s="12" t="s">
        <v>49</v>
      </c>
      <c r="F429" s="12" t="s">
        <v>21</v>
      </c>
      <c r="G429" s="12" t="s">
        <v>33</v>
      </c>
      <c r="H429" s="12" t="s">
        <v>14</v>
      </c>
      <c r="I429" s="14">
        <v>0.65</v>
      </c>
      <c r="J429" s="15">
        <v>5000</v>
      </c>
      <c r="K429" s="16">
        <f t="shared" si="139"/>
        <v>3250</v>
      </c>
      <c r="L429" s="16">
        <f t="shared" si="140"/>
        <v>1625</v>
      </c>
      <c r="M429" s="17">
        <v>0.5</v>
      </c>
      <c r="O429" s="5"/>
      <c r="P429" s="3"/>
    </row>
    <row r="430" spans="2:16" x14ac:dyDescent="0.25">
      <c r="B430" s="12" t="s">
        <v>20</v>
      </c>
      <c r="C430" s="12">
        <v>1197831</v>
      </c>
      <c r="D430" s="13">
        <v>44502</v>
      </c>
      <c r="E430" s="12" t="s">
        <v>49</v>
      </c>
      <c r="F430" s="12" t="s">
        <v>21</v>
      </c>
      <c r="G430" s="12" t="s">
        <v>33</v>
      </c>
      <c r="H430" s="12" t="s">
        <v>16</v>
      </c>
      <c r="I430" s="14">
        <v>0.6</v>
      </c>
      <c r="J430" s="15">
        <v>4750</v>
      </c>
      <c r="K430" s="16">
        <f t="shared" si="139"/>
        <v>2850</v>
      </c>
      <c r="L430" s="16">
        <f t="shared" si="140"/>
        <v>997.49999999999989</v>
      </c>
      <c r="M430" s="17">
        <v>0.35</v>
      </c>
      <c r="O430" s="5"/>
      <c r="P430" s="3"/>
    </row>
    <row r="431" spans="2:16" x14ac:dyDescent="0.25">
      <c r="B431" s="12" t="s">
        <v>20</v>
      </c>
      <c r="C431" s="12">
        <v>1197831</v>
      </c>
      <c r="D431" s="13">
        <v>44502</v>
      </c>
      <c r="E431" s="12" t="s">
        <v>49</v>
      </c>
      <c r="F431" s="12" t="s">
        <v>21</v>
      </c>
      <c r="G431" s="12" t="s">
        <v>33</v>
      </c>
      <c r="H431" s="12" t="s">
        <v>17</v>
      </c>
      <c r="I431" s="14">
        <v>0.70000000000000007</v>
      </c>
      <c r="J431" s="15">
        <v>6750</v>
      </c>
      <c r="K431" s="16">
        <f t="shared" si="139"/>
        <v>4725</v>
      </c>
      <c r="L431" s="16">
        <f t="shared" si="140"/>
        <v>2598.75</v>
      </c>
      <c r="M431" s="17">
        <v>0.55000000000000004</v>
      </c>
      <c r="O431" s="5"/>
      <c r="P431" s="3"/>
    </row>
    <row r="432" spans="2:16" x14ac:dyDescent="0.25">
      <c r="B432" s="12" t="s">
        <v>20</v>
      </c>
      <c r="C432" s="12">
        <v>1197831</v>
      </c>
      <c r="D432" s="13">
        <v>44531</v>
      </c>
      <c r="E432" s="12" t="s">
        <v>49</v>
      </c>
      <c r="F432" s="12" t="s">
        <v>21</v>
      </c>
      <c r="G432" s="12" t="s">
        <v>33</v>
      </c>
      <c r="H432" s="12" t="s">
        <v>12</v>
      </c>
      <c r="I432" s="14">
        <v>0.6</v>
      </c>
      <c r="J432" s="15">
        <v>8250</v>
      </c>
      <c r="K432" s="16">
        <f>I432*J432</f>
        <v>4950</v>
      </c>
      <c r="L432" s="16">
        <f>K432*M432</f>
        <v>1979.9999999999998</v>
      </c>
      <c r="M432" s="17">
        <v>0.39999999999999997</v>
      </c>
      <c r="O432" s="5"/>
      <c r="P432" s="3"/>
    </row>
    <row r="433" spans="2:17" x14ac:dyDescent="0.25">
      <c r="B433" s="12" t="s">
        <v>20</v>
      </c>
      <c r="C433" s="12">
        <v>1197831</v>
      </c>
      <c r="D433" s="13">
        <v>44531</v>
      </c>
      <c r="E433" s="12" t="s">
        <v>49</v>
      </c>
      <c r="F433" s="12" t="s">
        <v>21</v>
      </c>
      <c r="G433" s="12" t="s">
        <v>33</v>
      </c>
      <c r="H433" s="12" t="s">
        <v>15</v>
      </c>
      <c r="I433" s="14">
        <v>0.6</v>
      </c>
      <c r="J433" s="15">
        <v>8250</v>
      </c>
      <c r="K433" s="16">
        <f>I433*J433</f>
        <v>4950</v>
      </c>
      <c r="L433" s="16">
        <f>K433*M433</f>
        <v>1979.9999999999998</v>
      </c>
      <c r="M433" s="17">
        <v>0.39999999999999997</v>
      </c>
      <c r="O433" s="5"/>
      <c r="P433" s="3"/>
    </row>
    <row r="434" spans="2:17" x14ac:dyDescent="0.25">
      <c r="B434" s="12" t="s">
        <v>20</v>
      </c>
      <c r="C434" s="12">
        <v>1197831</v>
      </c>
      <c r="D434" s="13">
        <v>44531</v>
      </c>
      <c r="E434" s="12" t="s">
        <v>49</v>
      </c>
      <c r="F434" s="12" t="s">
        <v>21</v>
      </c>
      <c r="G434" s="12" t="s">
        <v>33</v>
      </c>
      <c r="H434" s="12" t="s">
        <v>13</v>
      </c>
      <c r="I434" s="14">
        <v>0.65</v>
      </c>
      <c r="J434" s="15">
        <v>7250</v>
      </c>
      <c r="K434" s="16">
        <f t="shared" ref="K434:K437" si="141">I434*J434</f>
        <v>4712.5</v>
      </c>
      <c r="L434" s="16">
        <f t="shared" ref="L434:L437" si="142">K434*M434</f>
        <v>1884.9999999999998</v>
      </c>
      <c r="M434" s="17">
        <v>0.39999999999999997</v>
      </c>
      <c r="O434" s="5"/>
      <c r="P434" s="3"/>
    </row>
    <row r="435" spans="2:17" x14ac:dyDescent="0.25">
      <c r="B435" s="12" t="s">
        <v>20</v>
      </c>
      <c r="C435" s="12">
        <v>1197831</v>
      </c>
      <c r="D435" s="13">
        <v>44531</v>
      </c>
      <c r="E435" s="12" t="s">
        <v>49</v>
      </c>
      <c r="F435" s="12" t="s">
        <v>21</v>
      </c>
      <c r="G435" s="12" t="s">
        <v>33</v>
      </c>
      <c r="H435" s="12" t="s">
        <v>14</v>
      </c>
      <c r="I435" s="14">
        <v>0.65</v>
      </c>
      <c r="J435" s="15">
        <v>5750</v>
      </c>
      <c r="K435" s="16">
        <f t="shared" si="141"/>
        <v>3737.5</v>
      </c>
      <c r="L435" s="16">
        <f t="shared" si="142"/>
        <v>1868.75</v>
      </c>
      <c r="M435" s="17">
        <v>0.5</v>
      </c>
      <c r="O435" s="5"/>
      <c r="P435" s="3"/>
    </row>
    <row r="436" spans="2:17" x14ac:dyDescent="0.25">
      <c r="B436" s="12" t="s">
        <v>20</v>
      </c>
      <c r="C436" s="12">
        <v>1197831</v>
      </c>
      <c r="D436" s="13">
        <v>44531</v>
      </c>
      <c r="E436" s="12" t="s">
        <v>49</v>
      </c>
      <c r="F436" s="12" t="s">
        <v>21</v>
      </c>
      <c r="G436" s="12" t="s">
        <v>33</v>
      </c>
      <c r="H436" s="12" t="s">
        <v>16</v>
      </c>
      <c r="I436" s="14">
        <v>0.6</v>
      </c>
      <c r="J436" s="15">
        <v>5250</v>
      </c>
      <c r="K436" s="16">
        <f t="shared" si="141"/>
        <v>3150</v>
      </c>
      <c r="L436" s="16">
        <f t="shared" si="142"/>
        <v>1102.5</v>
      </c>
      <c r="M436" s="17">
        <v>0.35</v>
      </c>
      <c r="O436" s="5"/>
      <c r="P436" s="3"/>
    </row>
    <row r="437" spans="2:17" x14ac:dyDescent="0.25">
      <c r="B437" s="12" t="s">
        <v>20</v>
      </c>
      <c r="C437" s="12">
        <v>1197831</v>
      </c>
      <c r="D437" s="13">
        <v>44531</v>
      </c>
      <c r="E437" s="12" t="s">
        <v>49</v>
      </c>
      <c r="F437" s="12" t="s">
        <v>21</v>
      </c>
      <c r="G437" s="12" t="s">
        <v>33</v>
      </c>
      <c r="H437" s="12" t="s">
        <v>17</v>
      </c>
      <c r="I437" s="14">
        <v>0.70000000000000007</v>
      </c>
      <c r="J437" s="15">
        <v>7750</v>
      </c>
      <c r="K437" s="16">
        <f t="shared" si="141"/>
        <v>5425.0000000000009</v>
      </c>
      <c r="L437" s="16">
        <f t="shared" si="142"/>
        <v>2983.7500000000009</v>
      </c>
      <c r="M437" s="17">
        <v>0.55000000000000004</v>
      </c>
      <c r="O437" s="5"/>
      <c r="P437" s="3"/>
    </row>
    <row r="438" spans="2:17" x14ac:dyDescent="0.25">
      <c r="B438" s="12" t="s">
        <v>10</v>
      </c>
      <c r="C438" s="12">
        <v>1185732</v>
      </c>
      <c r="D438" s="13">
        <v>44203</v>
      </c>
      <c r="E438" s="12" t="s">
        <v>129</v>
      </c>
      <c r="F438" s="12" t="s">
        <v>35</v>
      </c>
      <c r="G438" s="12" t="s">
        <v>34</v>
      </c>
      <c r="H438" s="12" t="s">
        <v>12</v>
      </c>
      <c r="I438" s="14">
        <v>0.45</v>
      </c>
      <c r="J438" s="15">
        <v>4250</v>
      </c>
      <c r="K438" s="16">
        <f>I438*J438</f>
        <v>1912.5</v>
      </c>
      <c r="L438" s="16">
        <f>K438*M438</f>
        <v>1051.875</v>
      </c>
      <c r="M438" s="17">
        <v>0.55000000000000004</v>
      </c>
      <c r="O438" s="2"/>
      <c r="P438" s="3"/>
      <c r="Q438" s="6"/>
    </row>
    <row r="439" spans="2:17" x14ac:dyDescent="0.25">
      <c r="B439" s="12" t="s">
        <v>10</v>
      </c>
      <c r="C439" s="12">
        <v>1185732</v>
      </c>
      <c r="D439" s="13">
        <v>44203</v>
      </c>
      <c r="E439" s="12" t="s">
        <v>129</v>
      </c>
      <c r="F439" s="12" t="s">
        <v>35</v>
      </c>
      <c r="G439" s="12" t="s">
        <v>34</v>
      </c>
      <c r="H439" s="12" t="s">
        <v>15</v>
      </c>
      <c r="I439" s="14">
        <v>0.45</v>
      </c>
      <c r="J439" s="15">
        <v>2250</v>
      </c>
      <c r="K439" s="16">
        <f>I439*J439</f>
        <v>1012.5</v>
      </c>
      <c r="L439" s="16">
        <f>K439*M439</f>
        <v>354.375</v>
      </c>
      <c r="M439" s="17">
        <v>0.35</v>
      </c>
      <c r="O439" s="2"/>
      <c r="P439" s="3"/>
      <c r="Q439" s="6"/>
    </row>
    <row r="440" spans="2:17" x14ac:dyDescent="0.25">
      <c r="B440" s="12" t="s">
        <v>10</v>
      </c>
      <c r="C440" s="12">
        <v>1185732</v>
      </c>
      <c r="D440" s="13">
        <v>44203</v>
      </c>
      <c r="E440" s="12" t="s">
        <v>129</v>
      </c>
      <c r="F440" s="12" t="s">
        <v>35</v>
      </c>
      <c r="G440" s="12" t="s">
        <v>34</v>
      </c>
      <c r="H440" s="12" t="s">
        <v>13</v>
      </c>
      <c r="I440" s="14">
        <v>0.35000000000000003</v>
      </c>
      <c r="J440" s="15">
        <v>2250</v>
      </c>
      <c r="K440" s="16">
        <f t="shared" ref="K440:K443" si="143">I440*J440</f>
        <v>787.50000000000011</v>
      </c>
      <c r="L440" s="16">
        <f t="shared" ref="L440:L449" si="144">K440*M440</f>
        <v>315</v>
      </c>
      <c r="M440" s="17">
        <v>0.39999999999999997</v>
      </c>
      <c r="O440" s="2"/>
      <c r="P440" s="3"/>
      <c r="Q440" s="6"/>
    </row>
    <row r="441" spans="2:17" x14ac:dyDescent="0.25">
      <c r="B441" s="12" t="s">
        <v>10</v>
      </c>
      <c r="C441" s="12">
        <v>1185732</v>
      </c>
      <c r="D441" s="13">
        <v>44203</v>
      </c>
      <c r="E441" s="12" t="s">
        <v>129</v>
      </c>
      <c r="F441" s="12" t="s">
        <v>35</v>
      </c>
      <c r="G441" s="12" t="s">
        <v>34</v>
      </c>
      <c r="H441" s="12" t="s">
        <v>14</v>
      </c>
      <c r="I441" s="14">
        <v>0.4</v>
      </c>
      <c r="J441" s="15">
        <v>750</v>
      </c>
      <c r="K441" s="16">
        <f t="shared" si="143"/>
        <v>300</v>
      </c>
      <c r="L441" s="16">
        <f t="shared" si="144"/>
        <v>119.99999999999999</v>
      </c>
      <c r="M441" s="17">
        <v>0.39999999999999997</v>
      </c>
      <c r="O441" s="2"/>
      <c r="P441" s="3"/>
      <c r="Q441" s="6"/>
    </row>
    <row r="442" spans="2:17" x14ac:dyDescent="0.25">
      <c r="B442" s="12" t="s">
        <v>10</v>
      </c>
      <c r="C442" s="12">
        <v>1185732</v>
      </c>
      <c r="D442" s="13">
        <v>44203</v>
      </c>
      <c r="E442" s="12" t="s">
        <v>129</v>
      </c>
      <c r="F442" s="12" t="s">
        <v>35</v>
      </c>
      <c r="G442" s="12" t="s">
        <v>34</v>
      </c>
      <c r="H442" s="12" t="s">
        <v>16</v>
      </c>
      <c r="I442" s="14">
        <v>0.54999999999999993</v>
      </c>
      <c r="J442" s="15">
        <v>1250</v>
      </c>
      <c r="K442" s="16">
        <f t="shared" si="143"/>
        <v>687.49999999999989</v>
      </c>
      <c r="L442" s="16">
        <f t="shared" si="144"/>
        <v>240.62499999999994</v>
      </c>
      <c r="M442" s="17">
        <v>0.35</v>
      </c>
      <c r="O442" s="2"/>
      <c r="P442" s="3"/>
      <c r="Q442" s="6"/>
    </row>
    <row r="443" spans="2:17" x14ac:dyDescent="0.25">
      <c r="B443" s="12" t="s">
        <v>10</v>
      </c>
      <c r="C443" s="12">
        <v>1185732</v>
      </c>
      <c r="D443" s="13">
        <v>44203</v>
      </c>
      <c r="E443" s="12" t="s">
        <v>129</v>
      </c>
      <c r="F443" s="12" t="s">
        <v>35</v>
      </c>
      <c r="G443" s="12" t="s">
        <v>34</v>
      </c>
      <c r="H443" s="12" t="s">
        <v>17</v>
      </c>
      <c r="I443" s="14">
        <v>0.45</v>
      </c>
      <c r="J443" s="15">
        <v>2250</v>
      </c>
      <c r="K443" s="16">
        <f t="shared" si="143"/>
        <v>1012.5</v>
      </c>
      <c r="L443" s="16">
        <f t="shared" si="144"/>
        <v>303.75</v>
      </c>
      <c r="M443" s="17">
        <v>0.3</v>
      </c>
      <c r="O443" s="2"/>
      <c r="P443" s="3"/>
      <c r="Q443" s="6"/>
    </row>
    <row r="444" spans="2:17" x14ac:dyDescent="0.25">
      <c r="B444" s="12" t="s">
        <v>10</v>
      </c>
      <c r="C444" s="12">
        <v>1185732</v>
      </c>
      <c r="D444" s="13">
        <v>44232</v>
      </c>
      <c r="E444" s="12" t="s">
        <v>129</v>
      </c>
      <c r="F444" s="12" t="s">
        <v>35</v>
      </c>
      <c r="G444" s="12" t="s">
        <v>34</v>
      </c>
      <c r="H444" s="12" t="s">
        <v>12</v>
      </c>
      <c r="I444" s="14">
        <v>0.45</v>
      </c>
      <c r="J444" s="15">
        <v>4750</v>
      </c>
      <c r="K444" s="16">
        <f>I444*J444</f>
        <v>2137.5</v>
      </c>
      <c r="L444" s="16">
        <f>K444*M444</f>
        <v>1175.625</v>
      </c>
      <c r="M444" s="17">
        <v>0.55000000000000004</v>
      </c>
      <c r="O444" s="2"/>
      <c r="P444" s="3"/>
      <c r="Q444" s="6"/>
    </row>
    <row r="445" spans="2:17" x14ac:dyDescent="0.25">
      <c r="B445" s="12" t="s">
        <v>10</v>
      </c>
      <c r="C445" s="12">
        <v>1185732</v>
      </c>
      <c r="D445" s="13">
        <v>44232</v>
      </c>
      <c r="E445" s="12" t="s">
        <v>129</v>
      </c>
      <c r="F445" s="12" t="s">
        <v>35</v>
      </c>
      <c r="G445" s="12" t="s">
        <v>34</v>
      </c>
      <c r="H445" s="12" t="s">
        <v>15</v>
      </c>
      <c r="I445" s="14">
        <v>0.45</v>
      </c>
      <c r="J445" s="15">
        <v>1250</v>
      </c>
      <c r="K445" s="16">
        <f>I445*J445</f>
        <v>562.5</v>
      </c>
      <c r="L445" s="16">
        <f>K445*M445</f>
        <v>196.875</v>
      </c>
      <c r="M445" s="17">
        <v>0.35</v>
      </c>
      <c r="O445" s="2"/>
      <c r="P445" s="3"/>
      <c r="Q445" s="6"/>
    </row>
    <row r="446" spans="2:17" x14ac:dyDescent="0.25">
      <c r="B446" s="12" t="s">
        <v>10</v>
      </c>
      <c r="C446" s="12">
        <v>1185732</v>
      </c>
      <c r="D446" s="13">
        <v>44232</v>
      </c>
      <c r="E446" s="12" t="s">
        <v>129</v>
      </c>
      <c r="F446" s="12" t="s">
        <v>35</v>
      </c>
      <c r="G446" s="12" t="s">
        <v>34</v>
      </c>
      <c r="H446" s="12" t="s">
        <v>13</v>
      </c>
      <c r="I446" s="14">
        <v>0.35000000000000003</v>
      </c>
      <c r="J446" s="15">
        <v>1750</v>
      </c>
      <c r="K446" s="16">
        <f t="shared" ref="K446:K449" si="145">I446*J446</f>
        <v>612.50000000000011</v>
      </c>
      <c r="L446" s="16">
        <f t="shared" si="144"/>
        <v>245.00000000000003</v>
      </c>
      <c r="M446" s="17">
        <v>0.39999999999999997</v>
      </c>
      <c r="O446" s="2"/>
      <c r="P446" s="3"/>
      <c r="Q446" s="6"/>
    </row>
    <row r="447" spans="2:17" x14ac:dyDescent="0.25">
      <c r="B447" s="12" t="s">
        <v>10</v>
      </c>
      <c r="C447" s="12">
        <v>1185732</v>
      </c>
      <c r="D447" s="13">
        <v>44232</v>
      </c>
      <c r="E447" s="12" t="s">
        <v>129</v>
      </c>
      <c r="F447" s="12" t="s">
        <v>35</v>
      </c>
      <c r="G447" s="12" t="s">
        <v>34</v>
      </c>
      <c r="H447" s="12" t="s">
        <v>14</v>
      </c>
      <c r="I447" s="14">
        <v>0.4</v>
      </c>
      <c r="J447" s="15">
        <v>500</v>
      </c>
      <c r="K447" s="16">
        <f t="shared" si="145"/>
        <v>200</v>
      </c>
      <c r="L447" s="16">
        <f t="shared" si="144"/>
        <v>80</v>
      </c>
      <c r="M447" s="17">
        <v>0.39999999999999997</v>
      </c>
      <c r="O447" s="2"/>
      <c r="P447" s="3"/>
      <c r="Q447" s="6"/>
    </row>
    <row r="448" spans="2:17" x14ac:dyDescent="0.25">
      <c r="B448" s="12" t="s">
        <v>10</v>
      </c>
      <c r="C448" s="12">
        <v>1185732</v>
      </c>
      <c r="D448" s="13">
        <v>44232</v>
      </c>
      <c r="E448" s="12" t="s">
        <v>129</v>
      </c>
      <c r="F448" s="12" t="s">
        <v>35</v>
      </c>
      <c r="G448" s="12" t="s">
        <v>34</v>
      </c>
      <c r="H448" s="12" t="s">
        <v>16</v>
      </c>
      <c r="I448" s="14">
        <v>0.54999999999999993</v>
      </c>
      <c r="J448" s="15">
        <v>1250</v>
      </c>
      <c r="K448" s="16">
        <f t="shared" si="145"/>
        <v>687.49999999999989</v>
      </c>
      <c r="L448" s="16">
        <f t="shared" si="144"/>
        <v>240.62499999999994</v>
      </c>
      <c r="M448" s="17">
        <v>0.35</v>
      </c>
      <c r="O448" s="2"/>
      <c r="P448" s="3"/>
      <c r="Q448" s="6"/>
    </row>
    <row r="449" spans="2:17" x14ac:dyDescent="0.25">
      <c r="B449" s="12" t="s">
        <v>10</v>
      </c>
      <c r="C449" s="12">
        <v>1185732</v>
      </c>
      <c r="D449" s="13">
        <v>44232</v>
      </c>
      <c r="E449" s="12" t="s">
        <v>129</v>
      </c>
      <c r="F449" s="12" t="s">
        <v>35</v>
      </c>
      <c r="G449" s="12" t="s">
        <v>34</v>
      </c>
      <c r="H449" s="12" t="s">
        <v>17</v>
      </c>
      <c r="I449" s="14">
        <v>0.45</v>
      </c>
      <c r="J449" s="15">
        <v>2250</v>
      </c>
      <c r="K449" s="16">
        <f t="shared" si="145"/>
        <v>1012.5</v>
      </c>
      <c r="L449" s="16">
        <f t="shared" si="144"/>
        <v>303.75</v>
      </c>
      <c r="M449" s="17">
        <v>0.3</v>
      </c>
      <c r="O449" s="2"/>
      <c r="P449" s="3"/>
      <c r="Q449" s="6"/>
    </row>
    <row r="450" spans="2:17" x14ac:dyDescent="0.25">
      <c r="B450" s="12" t="s">
        <v>10</v>
      </c>
      <c r="C450" s="12">
        <v>1185732</v>
      </c>
      <c r="D450" s="13">
        <v>44258</v>
      </c>
      <c r="E450" s="12" t="s">
        <v>129</v>
      </c>
      <c r="F450" s="12" t="s">
        <v>35</v>
      </c>
      <c r="G450" s="12" t="s">
        <v>34</v>
      </c>
      <c r="H450" s="12" t="s">
        <v>12</v>
      </c>
      <c r="I450" s="14">
        <v>0.5</v>
      </c>
      <c r="J450" s="15">
        <v>4450</v>
      </c>
      <c r="K450" s="16">
        <f>I450*J450</f>
        <v>2225</v>
      </c>
      <c r="L450" s="16">
        <f>K450*M450</f>
        <v>1223.75</v>
      </c>
      <c r="M450" s="17">
        <v>0.55000000000000004</v>
      </c>
      <c r="O450" s="2"/>
      <c r="P450" s="3"/>
      <c r="Q450" s="6"/>
    </row>
    <row r="451" spans="2:17" x14ac:dyDescent="0.25">
      <c r="B451" s="12" t="s">
        <v>10</v>
      </c>
      <c r="C451" s="12">
        <v>1185732</v>
      </c>
      <c r="D451" s="13">
        <v>44258</v>
      </c>
      <c r="E451" s="12" t="s">
        <v>129</v>
      </c>
      <c r="F451" s="12" t="s">
        <v>35</v>
      </c>
      <c r="G451" s="12" t="s">
        <v>34</v>
      </c>
      <c r="H451" s="12" t="s">
        <v>15</v>
      </c>
      <c r="I451" s="14">
        <v>0.5</v>
      </c>
      <c r="J451" s="15">
        <v>1500</v>
      </c>
      <c r="K451" s="16">
        <f>I451*J451</f>
        <v>750</v>
      </c>
      <c r="L451" s="16">
        <f>K451*M451</f>
        <v>262.5</v>
      </c>
      <c r="M451" s="17">
        <v>0.35</v>
      </c>
      <c r="O451" s="2"/>
      <c r="P451" s="3"/>
      <c r="Q451" s="6"/>
    </row>
    <row r="452" spans="2:17" x14ac:dyDescent="0.25">
      <c r="B452" s="12" t="s">
        <v>10</v>
      </c>
      <c r="C452" s="12">
        <v>1185732</v>
      </c>
      <c r="D452" s="13">
        <v>44258</v>
      </c>
      <c r="E452" s="12" t="s">
        <v>129</v>
      </c>
      <c r="F452" s="12" t="s">
        <v>35</v>
      </c>
      <c r="G452" s="12" t="s">
        <v>34</v>
      </c>
      <c r="H452" s="12" t="s">
        <v>13</v>
      </c>
      <c r="I452" s="14">
        <v>0.4</v>
      </c>
      <c r="J452" s="15">
        <v>1750</v>
      </c>
      <c r="K452" s="16">
        <f t="shared" ref="K452:K455" si="146">I452*J452</f>
        <v>700</v>
      </c>
      <c r="L452" s="16">
        <f t="shared" ref="L452:L455" si="147">K452*M452</f>
        <v>280</v>
      </c>
      <c r="M452" s="17">
        <v>0.39999999999999997</v>
      </c>
      <c r="O452" s="2"/>
      <c r="P452" s="3"/>
      <c r="Q452" s="6"/>
    </row>
    <row r="453" spans="2:17" x14ac:dyDescent="0.25">
      <c r="B453" s="12" t="s">
        <v>10</v>
      </c>
      <c r="C453" s="12">
        <v>1185732</v>
      </c>
      <c r="D453" s="13">
        <v>44258</v>
      </c>
      <c r="E453" s="12" t="s">
        <v>129</v>
      </c>
      <c r="F453" s="12" t="s">
        <v>35</v>
      </c>
      <c r="G453" s="12" t="s">
        <v>34</v>
      </c>
      <c r="H453" s="12" t="s">
        <v>14</v>
      </c>
      <c r="I453" s="14">
        <v>0.45</v>
      </c>
      <c r="J453" s="15">
        <v>250</v>
      </c>
      <c r="K453" s="16">
        <f t="shared" si="146"/>
        <v>112.5</v>
      </c>
      <c r="L453" s="16">
        <f t="shared" si="147"/>
        <v>44.999999999999993</v>
      </c>
      <c r="M453" s="17">
        <v>0.39999999999999997</v>
      </c>
      <c r="O453" s="2"/>
      <c r="P453" s="3"/>
      <c r="Q453" s="6"/>
    </row>
    <row r="454" spans="2:17" x14ac:dyDescent="0.25">
      <c r="B454" s="12" t="s">
        <v>10</v>
      </c>
      <c r="C454" s="12">
        <v>1185732</v>
      </c>
      <c r="D454" s="13">
        <v>44258</v>
      </c>
      <c r="E454" s="12" t="s">
        <v>129</v>
      </c>
      <c r="F454" s="12" t="s">
        <v>35</v>
      </c>
      <c r="G454" s="12" t="s">
        <v>34</v>
      </c>
      <c r="H454" s="12" t="s">
        <v>16</v>
      </c>
      <c r="I454" s="14">
        <v>0.6</v>
      </c>
      <c r="J454" s="15">
        <v>750</v>
      </c>
      <c r="K454" s="16">
        <f t="shared" si="146"/>
        <v>450</v>
      </c>
      <c r="L454" s="16">
        <f t="shared" si="147"/>
        <v>135</v>
      </c>
      <c r="M454" s="17">
        <v>0.3</v>
      </c>
      <c r="O454" s="2"/>
      <c r="P454" s="3"/>
      <c r="Q454" s="6"/>
    </row>
    <row r="455" spans="2:17" x14ac:dyDescent="0.25">
      <c r="B455" s="12" t="s">
        <v>10</v>
      </c>
      <c r="C455" s="12">
        <v>1185732</v>
      </c>
      <c r="D455" s="13">
        <v>44258</v>
      </c>
      <c r="E455" s="12" t="s">
        <v>129</v>
      </c>
      <c r="F455" s="12" t="s">
        <v>35</v>
      </c>
      <c r="G455" s="12" t="s">
        <v>34</v>
      </c>
      <c r="H455" s="12" t="s">
        <v>17</v>
      </c>
      <c r="I455" s="14">
        <v>0.5</v>
      </c>
      <c r="J455" s="15">
        <v>1750</v>
      </c>
      <c r="K455" s="16">
        <f t="shared" si="146"/>
        <v>875</v>
      </c>
      <c r="L455" s="16">
        <f t="shared" si="147"/>
        <v>218.75</v>
      </c>
      <c r="M455" s="17">
        <v>0.25</v>
      </c>
      <c r="O455" s="2"/>
      <c r="P455" s="3"/>
      <c r="Q455" s="6"/>
    </row>
    <row r="456" spans="2:17" x14ac:dyDescent="0.25">
      <c r="B456" s="12" t="s">
        <v>10</v>
      </c>
      <c r="C456" s="12">
        <v>1185732</v>
      </c>
      <c r="D456" s="13">
        <v>44290</v>
      </c>
      <c r="E456" s="12" t="s">
        <v>129</v>
      </c>
      <c r="F456" s="12" t="s">
        <v>35</v>
      </c>
      <c r="G456" s="12" t="s">
        <v>34</v>
      </c>
      <c r="H456" s="12" t="s">
        <v>12</v>
      </c>
      <c r="I456" s="14">
        <v>0.5</v>
      </c>
      <c r="J456" s="15">
        <v>4500</v>
      </c>
      <c r="K456" s="16">
        <f>I456*J456</f>
        <v>2250</v>
      </c>
      <c r="L456" s="16">
        <f>K456*M456</f>
        <v>1125</v>
      </c>
      <c r="M456" s="17">
        <v>0.5</v>
      </c>
      <c r="O456" s="2"/>
      <c r="P456" s="3"/>
      <c r="Q456" s="6"/>
    </row>
    <row r="457" spans="2:17" x14ac:dyDescent="0.25">
      <c r="B457" s="12" t="s">
        <v>10</v>
      </c>
      <c r="C457" s="12">
        <v>1185732</v>
      </c>
      <c r="D457" s="13">
        <v>44290</v>
      </c>
      <c r="E457" s="12" t="s">
        <v>129</v>
      </c>
      <c r="F457" s="12" t="s">
        <v>35</v>
      </c>
      <c r="G457" s="12" t="s">
        <v>34</v>
      </c>
      <c r="H457" s="12" t="s">
        <v>15</v>
      </c>
      <c r="I457" s="14">
        <v>0.5</v>
      </c>
      <c r="J457" s="15">
        <v>1500</v>
      </c>
      <c r="K457" s="16">
        <f>I457*J457</f>
        <v>750</v>
      </c>
      <c r="L457" s="16">
        <f>K457*M457</f>
        <v>225</v>
      </c>
      <c r="M457" s="17">
        <v>0.3</v>
      </c>
      <c r="O457" s="2"/>
      <c r="P457" s="3"/>
      <c r="Q457" s="6"/>
    </row>
    <row r="458" spans="2:17" x14ac:dyDescent="0.25">
      <c r="B458" s="12" t="s">
        <v>10</v>
      </c>
      <c r="C458" s="12">
        <v>1185732</v>
      </c>
      <c r="D458" s="13">
        <v>44290</v>
      </c>
      <c r="E458" s="12" t="s">
        <v>129</v>
      </c>
      <c r="F458" s="12" t="s">
        <v>35</v>
      </c>
      <c r="G458" s="12" t="s">
        <v>34</v>
      </c>
      <c r="H458" s="12" t="s">
        <v>13</v>
      </c>
      <c r="I458" s="14">
        <v>0.4</v>
      </c>
      <c r="J458" s="15">
        <v>1500</v>
      </c>
      <c r="K458" s="16">
        <f t="shared" ref="K458:K461" si="148">I458*J458</f>
        <v>600</v>
      </c>
      <c r="L458" s="16">
        <f t="shared" ref="L458:L461" si="149">K458*M458</f>
        <v>210</v>
      </c>
      <c r="M458" s="17">
        <v>0.35</v>
      </c>
      <c r="O458" s="2"/>
      <c r="P458" s="3"/>
      <c r="Q458" s="6"/>
    </row>
    <row r="459" spans="2:17" x14ac:dyDescent="0.25">
      <c r="B459" s="12" t="s">
        <v>10</v>
      </c>
      <c r="C459" s="12">
        <v>1185732</v>
      </c>
      <c r="D459" s="13">
        <v>44290</v>
      </c>
      <c r="E459" s="12" t="s">
        <v>129</v>
      </c>
      <c r="F459" s="12" t="s">
        <v>35</v>
      </c>
      <c r="G459" s="12" t="s">
        <v>34</v>
      </c>
      <c r="H459" s="12" t="s">
        <v>14</v>
      </c>
      <c r="I459" s="14">
        <v>0.45</v>
      </c>
      <c r="J459" s="15">
        <v>750</v>
      </c>
      <c r="K459" s="16">
        <f t="shared" si="148"/>
        <v>337.5</v>
      </c>
      <c r="L459" s="16">
        <f t="shared" si="149"/>
        <v>118.12499999999999</v>
      </c>
      <c r="M459" s="17">
        <v>0.35</v>
      </c>
      <c r="O459" s="2"/>
      <c r="P459" s="3"/>
      <c r="Q459" s="6"/>
    </row>
    <row r="460" spans="2:17" x14ac:dyDescent="0.25">
      <c r="B460" s="12" t="s">
        <v>10</v>
      </c>
      <c r="C460" s="12">
        <v>1185732</v>
      </c>
      <c r="D460" s="13">
        <v>44290</v>
      </c>
      <c r="E460" s="12" t="s">
        <v>129</v>
      </c>
      <c r="F460" s="12" t="s">
        <v>35</v>
      </c>
      <c r="G460" s="12" t="s">
        <v>34</v>
      </c>
      <c r="H460" s="12" t="s">
        <v>16</v>
      </c>
      <c r="I460" s="14">
        <v>0.6</v>
      </c>
      <c r="J460" s="15">
        <v>750</v>
      </c>
      <c r="K460" s="16">
        <f t="shared" si="148"/>
        <v>450</v>
      </c>
      <c r="L460" s="16">
        <f t="shared" si="149"/>
        <v>135</v>
      </c>
      <c r="M460" s="17">
        <v>0.3</v>
      </c>
      <c r="O460" s="2"/>
      <c r="P460" s="3"/>
      <c r="Q460" s="6"/>
    </row>
    <row r="461" spans="2:17" x14ac:dyDescent="0.25">
      <c r="B461" s="12" t="s">
        <v>10</v>
      </c>
      <c r="C461" s="12">
        <v>1185732</v>
      </c>
      <c r="D461" s="13">
        <v>44290</v>
      </c>
      <c r="E461" s="12" t="s">
        <v>129</v>
      </c>
      <c r="F461" s="12" t="s">
        <v>35</v>
      </c>
      <c r="G461" s="12" t="s">
        <v>34</v>
      </c>
      <c r="H461" s="12" t="s">
        <v>17</v>
      </c>
      <c r="I461" s="14">
        <v>0.5</v>
      </c>
      <c r="J461" s="15">
        <v>2000</v>
      </c>
      <c r="K461" s="16">
        <f t="shared" si="148"/>
        <v>1000</v>
      </c>
      <c r="L461" s="16">
        <f t="shared" si="149"/>
        <v>250</v>
      </c>
      <c r="M461" s="17">
        <v>0.25</v>
      </c>
      <c r="O461" s="2"/>
      <c r="P461" s="3"/>
      <c r="Q461" s="6"/>
    </row>
    <row r="462" spans="2:17" x14ac:dyDescent="0.25">
      <c r="B462" s="12" t="s">
        <v>10</v>
      </c>
      <c r="C462" s="12">
        <v>1185732</v>
      </c>
      <c r="D462" s="13">
        <v>44319</v>
      </c>
      <c r="E462" s="12" t="s">
        <v>129</v>
      </c>
      <c r="F462" s="12" t="s">
        <v>35</v>
      </c>
      <c r="G462" s="12" t="s">
        <v>34</v>
      </c>
      <c r="H462" s="12" t="s">
        <v>12</v>
      </c>
      <c r="I462" s="14">
        <v>0.6</v>
      </c>
      <c r="J462" s="15">
        <v>4700</v>
      </c>
      <c r="K462" s="16">
        <f>I462*J462</f>
        <v>2820</v>
      </c>
      <c r="L462" s="16">
        <f>K462*M462</f>
        <v>1410</v>
      </c>
      <c r="M462" s="17">
        <v>0.5</v>
      </c>
      <c r="O462" s="2"/>
      <c r="P462" s="3"/>
      <c r="Q462" s="6"/>
    </row>
    <row r="463" spans="2:17" x14ac:dyDescent="0.25">
      <c r="B463" s="12" t="s">
        <v>10</v>
      </c>
      <c r="C463" s="12">
        <v>1185732</v>
      </c>
      <c r="D463" s="13">
        <v>44319</v>
      </c>
      <c r="E463" s="12" t="s">
        <v>129</v>
      </c>
      <c r="F463" s="12" t="s">
        <v>35</v>
      </c>
      <c r="G463" s="12" t="s">
        <v>34</v>
      </c>
      <c r="H463" s="12" t="s">
        <v>15</v>
      </c>
      <c r="I463" s="14">
        <v>0.60000000000000009</v>
      </c>
      <c r="J463" s="15">
        <v>1750</v>
      </c>
      <c r="K463" s="16">
        <f>I463*J463</f>
        <v>1050.0000000000002</v>
      </c>
      <c r="L463" s="16">
        <f>K463*M463</f>
        <v>315.00000000000006</v>
      </c>
      <c r="M463" s="17">
        <v>0.3</v>
      </c>
      <c r="O463" s="2"/>
      <c r="P463" s="3"/>
      <c r="Q463" s="6"/>
    </row>
    <row r="464" spans="2:17" x14ac:dyDescent="0.25">
      <c r="B464" s="12" t="s">
        <v>10</v>
      </c>
      <c r="C464" s="12">
        <v>1185732</v>
      </c>
      <c r="D464" s="13">
        <v>44319</v>
      </c>
      <c r="E464" s="12" t="s">
        <v>129</v>
      </c>
      <c r="F464" s="12" t="s">
        <v>35</v>
      </c>
      <c r="G464" s="12" t="s">
        <v>34</v>
      </c>
      <c r="H464" s="12" t="s">
        <v>13</v>
      </c>
      <c r="I464" s="14">
        <v>0.55000000000000004</v>
      </c>
      <c r="J464" s="15">
        <v>1500</v>
      </c>
      <c r="K464" s="16">
        <f t="shared" ref="K464:K467" si="150">I464*J464</f>
        <v>825.00000000000011</v>
      </c>
      <c r="L464" s="16">
        <f t="shared" ref="L464:L467" si="151">K464*M464</f>
        <v>288.75</v>
      </c>
      <c r="M464" s="17">
        <v>0.35</v>
      </c>
      <c r="O464" s="2"/>
      <c r="P464" s="3"/>
      <c r="Q464" s="6"/>
    </row>
    <row r="465" spans="2:17" x14ac:dyDescent="0.25">
      <c r="B465" s="12" t="s">
        <v>10</v>
      </c>
      <c r="C465" s="12">
        <v>1185732</v>
      </c>
      <c r="D465" s="13">
        <v>44319</v>
      </c>
      <c r="E465" s="12" t="s">
        <v>129</v>
      </c>
      <c r="F465" s="12" t="s">
        <v>35</v>
      </c>
      <c r="G465" s="12" t="s">
        <v>34</v>
      </c>
      <c r="H465" s="12" t="s">
        <v>14</v>
      </c>
      <c r="I465" s="14">
        <v>0.55000000000000004</v>
      </c>
      <c r="J465" s="15">
        <v>1000</v>
      </c>
      <c r="K465" s="16">
        <f t="shared" si="150"/>
        <v>550</v>
      </c>
      <c r="L465" s="16">
        <f t="shared" si="151"/>
        <v>192.5</v>
      </c>
      <c r="M465" s="17">
        <v>0.35</v>
      </c>
      <c r="O465" s="2"/>
      <c r="P465" s="3"/>
      <c r="Q465" s="6"/>
    </row>
    <row r="466" spans="2:17" x14ac:dyDescent="0.25">
      <c r="B466" s="12" t="s">
        <v>10</v>
      </c>
      <c r="C466" s="12">
        <v>1185732</v>
      </c>
      <c r="D466" s="13">
        <v>44319</v>
      </c>
      <c r="E466" s="12" t="s">
        <v>129</v>
      </c>
      <c r="F466" s="12" t="s">
        <v>35</v>
      </c>
      <c r="G466" s="12" t="s">
        <v>34</v>
      </c>
      <c r="H466" s="12" t="s">
        <v>16</v>
      </c>
      <c r="I466" s="14">
        <v>0.65</v>
      </c>
      <c r="J466" s="15">
        <v>1250</v>
      </c>
      <c r="K466" s="16">
        <f t="shared" si="150"/>
        <v>812.5</v>
      </c>
      <c r="L466" s="16">
        <f t="shared" si="151"/>
        <v>243.75</v>
      </c>
      <c r="M466" s="17">
        <v>0.3</v>
      </c>
      <c r="O466" s="2"/>
      <c r="P466" s="3"/>
      <c r="Q466" s="6"/>
    </row>
    <row r="467" spans="2:17" x14ac:dyDescent="0.25">
      <c r="B467" s="12" t="s">
        <v>10</v>
      </c>
      <c r="C467" s="12">
        <v>1185732</v>
      </c>
      <c r="D467" s="13">
        <v>44319</v>
      </c>
      <c r="E467" s="12" t="s">
        <v>129</v>
      </c>
      <c r="F467" s="12" t="s">
        <v>35</v>
      </c>
      <c r="G467" s="12" t="s">
        <v>34</v>
      </c>
      <c r="H467" s="12" t="s">
        <v>17</v>
      </c>
      <c r="I467" s="14">
        <v>0.70000000000000007</v>
      </c>
      <c r="J467" s="15">
        <v>2500</v>
      </c>
      <c r="K467" s="16">
        <f t="shared" si="150"/>
        <v>1750.0000000000002</v>
      </c>
      <c r="L467" s="16">
        <f t="shared" si="151"/>
        <v>525</v>
      </c>
      <c r="M467" s="17">
        <v>0.3</v>
      </c>
      <c r="O467" s="2"/>
      <c r="P467" s="3"/>
      <c r="Q467" s="6"/>
    </row>
    <row r="468" spans="2:17" x14ac:dyDescent="0.25">
      <c r="B468" s="12" t="s">
        <v>10</v>
      </c>
      <c r="C468" s="12">
        <v>1185732</v>
      </c>
      <c r="D468" s="13">
        <v>44352</v>
      </c>
      <c r="E468" s="12" t="s">
        <v>129</v>
      </c>
      <c r="F468" s="12" t="s">
        <v>35</v>
      </c>
      <c r="G468" s="12" t="s">
        <v>34</v>
      </c>
      <c r="H468" s="12" t="s">
        <v>12</v>
      </c>
      <c r="I468" s="14">
        <v>0.65</v>
      </c>
      <c r="J468" s="15">
        <v>5000</v>
      </c>
      <c r="K468" s="16">
        <f>I468*J468</f>
        <v>3250</v>
      </c>
      <c r="L468" s="16">
        <f>K468*M468</f>
        <v>1787.5000000000002</v>
      </c>
      <c r="M468" s="17">
        <v>0.55000000000000004</v>
      </c>
      <c r="O468" s="2"/>
      <c r="P468" s="3"/>
      <c r="Q468" s="6"/>
    </row>
    <row r="469" spans="2:17" x14ac:dyDescent="0.25">
      <c r="B469" s="12" t="s">
        <v>10</v>
      </c>
      <c r="C469" s="12">
        <v>1185732</v>
      </c>
      <c r="D469" s="13">
        <v>44352</v>
      </c>
      <c r="E469" s="12" t="s">
        <v>129</v>
      </c>
      <c r="F469" s="12" t="s">
        <v>35</v>
      </c>
      <c r="G469" s="12" t="s">
        <v>34</v>
      </c>
      <c r="H469" s="12" t="s">
        <v>15</v>
      </c>
      <c r="I469" s="14">
        <v>0.60000000000000009</v>
      </c>
      <c r="J469" s="15">
        <v>2500</v>
      </c>
      <c r="K469" s="16">
        <f>I469*J469</f>
        <v>1500.0000000000002</v>
      </c>
      <c r="L469" s="16">
        <f>K469*M469</f>
        <v>525</v>
      </c>
      <c r="M469" s="17">
        <v>0.35</v>
      </c>
      <c r="O469" s="2"/>
      <c r="P469" s="3"/>
      <c r="Q469" s="6"/>
    </row>
    <row r="470" spans="2:17" x14ac:dyDescent="0.25">
      <c r="B470" s="12" t="s">
        <v>10</v>
      </c>
      <c r="C470" s="12">
        <v>1185732</v>
      </c>
      <c r="D470" s="13">
        <v>44352</v>
      </c>
      <c r="E470" s="12" t="s">
        <v>129</v>
      </c>
      <c r="F470" s="12" t="s">
        <v>35</v>
      </c>
      <c r="G470" s="12" t="s">
        <v>34</v>
      </c>
      <c r="H470" s="12" t="s">
        <v>13</v>
      </c>
      <c r="I470" s="14">
        <v>0.55000000000000004</v>
      </c>
      <c r="J470" s="15">
        <v>1750</v>
      </c>
      <c r="K470" s="16">
        <f t="shared" ref="K470:K473" si="152">I470*J470</f>
        <v>962.50000000000011</v>
      </c>
      <c r="L470" s="16">
        <f t="shared" ref="L470:L473" si="153">K470*M470</f>
        <v>385</v>
      </c>
      <c r="M470" s="17">
        <v>0.39999999999999997</v>
      </c>
      <c r="O470" s="2"/>
      <c r="P470" s="3"/>
      <c r="Q470" s="6"/>
    </row>
    <row r="471" spans="2:17" x14ac:dyDescent="0.25">
      <c r="B471" s="12" t="s">
        <v>10</v>
      </c>
      <c r="C471" s="12">
        <v>1185732</v>
      </c>
      <c r="D471" s="13">
        <v>44352</v>
      </c>
      <c r="E471" s="12" t="s">
        <v>129</v>
      </c>
      <c r="F471" s="12" t="s">
        <v>35</v>
      </c>
      <c r="G471" s="12" t="s">
        <v>34</v>
      </c>
      <c r="H471" s="12" t="s">
        <v>14</v>
      </c>
      <c r="I471" s="14">
        <v>0.55000000000000004</v>
      </c>
      <c r="J471" s="15">
        <v>1500</v>
      </c>
      <c r="K471" s="16">
        <f t="shared" si="152"/>
        <v>825.00000000000011</v>
      </c>
      <c r="L471" s="16">
        <f t="shared" si="153"/>
        <v>330</v>
      </c>
      <c r="M471" s="17">
        <v>0.39999999999999997</v>
      </c>
      <c r="O471" s="2"/>
      <c r="P471" s="3"/>
      <c r="Q471" s="6"/>
    </row>
    <row r="472" spans="2:17" x14ac:dyDescent="0.25">
      <c r="B472" s="12" t="s">
        <v>10</v>
      </c>
      <c r="C472" s="12">
        <v>1185732</v>
      </c>
      <c r="D472" s="13">
        <v>44352</v>
      </c>
      <c r="E472" s="12" t="s">
        <v>129</v>
      </c>
      <c r="F472" s="12" t="s">
        <v>35</v>
      </c>
      <c r="G472" s="12" t="s">
        <v>34</v>
      </c>
      <c r="H472" s="12" t="s">
        <v>16</v>
      </c>
      <c r="I472" s="14">
        <v>0.65</v>
      </c>
      <c r="J472" s="15">
        <v>1500</v>
      </c>
      <c r="K472" s="16">
        <f t="shared" si="152"/>
        <v>975</v>
      </c>
      <c r="L472" s="16">
        <f t="shared" si="153"/>
        <v>341.25</v>
      </c>
      <c r="M472" s="17">
        <v>0.35</v>
      </c>
      <c r="O472" s="2"/>
      <c r="P472" s="3"/>
      <c r="Q472" s="6"/>
    </row>
    <row r="473" spans="2:17" x14ac:dyDescent="0.25">
      <c r="B473" s="12" t="s">
        <v>10</v>
      </c>
      <c r="C473" s="12">
        <v>1185732</v>
      </c>
      <c r="D473" s="13">
        <v>44352</v>
      </c>
      <c r="E473" s="12" t="s">
        <v>129</v>
      </c>
      <c r="F473" s="12" t="s">
        <v>35</v>
      </c>
      <c r="G473" s="12" t="s">
        <v>34</v>
      </c>
      <c r="H473" s="12" t="s">
        <v>17</v>
      </c>
      <c r="I473" s="14">
        <v>0.70000000000000007</v>
      </c>
      <c r="J473" s="15">
        <v>3000</v>
      </c>
      <c r="K473" s="16">
        <f t="shared" si="152"/>
        <v>2100</v>
      </c>
      <c r="L473" s="16">
        <f t="shared" si="153"/>
        <v>630</v>
      </c>
      <c r="M473" s="17">
        <v>0.3</v>
      </c>
      <c r="O473" s="2"/>
      <c r="P473" s="3"/>
      <c r="Q473" s="6"/>
    </row>
    <row r="474" spans="2:17" x14ac:dyDescent="0.25">
      <c r="B474" s="12" t="s">
        <v>10</v>
      </c>
      <c r="C474" s="12">
        <v>1185732</v>
      </c>
      <c r="D474" s="13">
        <v>44380</v>
      </c>
      <c r="E474" s="12" t="s">
        <v>129</v>
      </c>
      <c r="F474" s="12" t="s">
        <v>35</v>
      </c>
      <c r="G474" s="12" t="s">
        <v>34</v>
      </c>
      <c r="H474" s="12" t="s">
        <v>12</v>
      </c>
      <c r="I474" s="14">
        <v>0.65</v>
      </c>
      <c r="J474" s="15">
        <v>5000</v>
      </c>
      <c r="K474" s="16">
        <f>I474*J474</f>
        <v>3250</v>
      </c>
      <c r="L474" s="16">
        <f>K474*M474</f>
        <v>1787.5000000000002</v>
      </c>
      <c r="M474" s="17">
        <v>0.55000000000000004</v>
      </c>
      <c r="O474" s="2"/>
      <c r="P474" s="3"/>
      <c r="Q474" s="6"/>
    </row>
    <row r="475" spans="2:17" x14ac:dyDescent="0.25">
      <c r="B475" s="12" t="s">
        <v>10</v>
      </c>
      <c r="C475" s="12">
        <v>1185732</v>
      </c>
      <c r="D475" s="13">
        <v>44380</v>
      </c>
      <c r="E475" s="12" t="s">
        <v>129</v>
      </c>
      <c r="F475" s="12" t="s">
        <v>35</v>
      </c>
      <c r="G475" s="12" t="s">
        <v>34</v>
      </c>
      <c r="H475" s="12" t="s">
        <v>15</v>
      </c>
      <c r="I475" s="14">
        <v>0.60000000000000009</v>
      </c>
      <c r="J475" s="15">
        <v>3000</v>
      </c>
      <c r="K475" s="16">
        <f>I475*J475</f>
        <v>1800.0000000000002</v>
      </c>
      <c r="L475" s="16">
        <f>K475*M475</f>
        <v>630</v>
      </c>
      <c r="M475" s="17">
        <v>0.35</v>
      </c>
      <c r="O475" s="2"/>
      <c r="P475" s="3"/>
      <c r="Q475" s="6"/>
    </row>
    <row r="476" spans="2:17" x14ac:dyDescent="0.25">
      <c r="B476" s="12" t="s">
        <v>10</v>
      </c>
      <c r="C476" s="12">
        <v>1185732</v>
      </c>
      <c r="D476" s="13">
        <v>44380</v>
      </c>
      <c r="E476" s="12" t="s">
        <v>129</v>
      </c>
      <c r="F476" s="12" t="s">
        <v>35</v>
      </c>
      <c r="G476" s="12" t="s">
        <v>34</v>
      </c>
      <c r="H476" s="12" t="s">
        <v>13</v>
      </c>
      <c r="I476" s="14">
        <v>0.55000000000000004</v>
      </c>
      <c r="J476" s="15">
        <v>2250</v>
      </c>
      <c r="K476" s="16">
        <f t="shared" ref="K476:K479" si="154">I476*J476</f>
        <v>1237.5</v>
      </c>
      <c r="L476" s="16">
        <f t="shared" ref="L476:L479" si="155">K476*M476</f>
        <v>494.99999999999994</v>
      </c>
      <c r="M476" s="17">
        <v>0.39999999999999997</v>
      </c>
      <c r="O476" s="2"/>
      <c r="P476" s="3"/>
      <c r="Q476" s="6"/>
    </row>
    <row r="477" spans="2:17" x14ac:dyDescent="0.25">
      <c r="B477" s="12" t="s">
        <v>10</v>
      </c>
      <c r="C477" s="12">
        <v>1185732</v>
      </c>
      <c r="D477" s="13">
        <v>44380</v>
      </c>
      <c r="E477" s="12" t="s">
        <v>129</v>
      </c>
      <c r="F477" s="12" t="s">
        <v>35</v>
      </c>
      <c r="G477" s="12" t="s">
        <v>34</v>
      </c>
      <c r="H477" s="12" t="s">
        <v>14</v>
      </c>
      <c r="I477" s="14">
        <v>0.55000000000000004</v>
      </c>
      <c r="J477" s="15">
        <v>1750</v>
      </c>
      <c r="K477" s="16">
        <f t="shared" si="154"/>
        <v>962.50000000000011</v>
      </c>
      <c r="L477" s="16">
        <f t="shared" si="155"/>
        <v>385</v>
      </c>
      <c r="M477" s="17">
        <v>0.39999999999999997</v>
      </c>
      <c r="O477" s="2"/>
      <c r="P477" s="3"/>
      <c r="Q477" s="6"/>
    </row>
    <row r="478" spans="2:17" x14ac:dyDescent="0.25">
      <c r="B478" s="12" t="s">
        <v>10</v>
      </c>
      <c r="C478" s="12">
        <v>1185732</v>
      </c>
      <c r="D478" s="13">
        <v>44380</v>
      </c>
      <c r="E478" s="12" t="s">
        <v>129</v>
      </c>
      <c r="F478" s="12" t="s">
        <v>35</v>
      </c>
      <c r="G478" s="12" t="s">
        <v>34</v>
      </c>
      <c r="H478" s="12" t="s">
        <v>16</v>
      </c>
      <c r="I478" s="14">
        <v>0.65</v>
      </c>
      <c r="J478" s="15">
        <v>2000</v>
      </c>
      <c r="K478" s="16">
        <f t="shared" si="154"/>
        <v>1300</v>
      </c>
      <c r="L478" s="16">
        <f t="shared" si="155"/>
        <v>454.99999999999994</v>
      </c>
      <c r="M478" s="17">
        <v>0.35</v>
      </c>
      <c r="O478" s="2"/>
      <c r="P478" s="3"/>
      <c r="Q478" s="6"/>
    </row>
    <row r="479" spans="2:17" x14ac:dyDescent="0.25">
      <c r="B479" s="12" t="s">
        <v>10</v>
      </c>
      <c r="C479" s="12">
        <v>1185732</v>
      </c>
      <c r="D479" s="13">
        <v>44380</v>
      </c>
      <c r="E479" s="12" t="s">
        <v>129</v>
      </c>
      <c r="F479" s="12" t="s">
        <v>35</v>
      </c>
      <c r="G479" s="12" t="s">
        <v>34</v>
      </c>
      <c r="H479" s="12" t="s">
        <v>17</v>
      </c>
      <c r="I479" s="14">
        <v>0.70000000000000007</v>
      </c>
      <c r="J479" s="15">
        <v>3750</v>
      </c>
      <c r="K479" s="16">
        <f t="shared" si="154"/>
        <v>2625.0000000000005</v>
      </c>
      <c r="L479" s="16">
        <f t="shared" si="155"/>
        <v>787.50000000000011</v>
      </c>
      <c r="M479" s="17">
        <v>0.3</v>
      </c>
      <c r="O479" s="2"/>
      <c r="P479" s="3"/>
      <c r="Q479" s="6"/>
    </row>
    <row r="480" spans="2:17" x14ac:dyDescent="0.25">
      <c r="B480" s="12" t="s">
        <v>10</v>
      </c>
      <c r="C480" s="12">
        <v>1185732</v>
      </c>
      <c r="D480" s="13">
        <v>44412</v>
      </c>
      <c r="E480" s="12" t="s">
        <v>129</v>
      </c>
      <c r="F480" s="12" t="s">
        <v>35</v>
      </c>
      <c r="G480" s="12" t="s">
        <v>34</v>
      </c>
      <c r="H480" s="12" t="s">
        <v>12</v>
      </c>
      <c r="I480" s="14">
        <v>0.65</v>
      </c>
      <c r="J480" s="15">
        <v>5250</v>
      </c>
      <c r="K480" s="16">
        <f>I480*J480</f>
        <v>3412.5</v>
      </c>
      <c r="L480" s="16">
        <f>K480*M480</f>
        <v>1876.8750000000002</v>
      </c>
      <c r="M480" s="17">
        <v>0.55000000000000004</v>
      </c>
      <c r="O480" s="2"/>
      <c r="P480" s="3"/>
      <c r="Q480" s="6"/>
    </row>
    <row r="481" spans="2:17" x14ac:dyDescent="0.25">
      <c r="B481" s="12" t="s">
        <v>10</v>
      </c>
      <c r="C481" s="12">
        <v>1185732</v>
      </c>
      <c r="D481" s="13">
        <v>44412</v>
      </c>
      <c r="E481" s="12" t="s">
        <v>129</v>
      </c>
      <c r="F481" s="12" t="s">
        <v>35</v>
      </c>
      <c r="G481" s="12" t="s">
        <v>34</v>
      </c>
      <c r="H481" s="12" t="s">
        <v>15</v>
      </c>
      <c r="I481" s="14">
        <v>0.60000000000000009</v>
      </c>
      <c r="J481" s="15">
        <v>3000</v>
      </c>
      <c r="K481" s="16">
        <f>I481*J481</f>
        <v>1800.0000000000002</v>
      </c>
      <c r="L481" s="16">
        <f>K481*M481</f>
        <v>630</v>
      </c>
      <c r="M481" s="17">
        <v>0.35</v>
      </c>
      <c r="O481" s="2"/>
      <c r="P481" s="3"/>
      <c r="Q481" s="6"/>
    </row>
    <row r="482" spans="2:17" x14ac:dyDescent="0.25">
      <c r="B482" s="12" t="s">
        <v>10</v>
      </c>
      <c r="C482" s="12">
        <v>1185732</v>
      </c>
      <c r="D482" s="13">
        <v>44412</v>
      </c>
      <c r="E482" s="12" t="s">
        <v>129</v>
      </c>
      <c r="F482" s="12" t="s">
        <v>35</v>
      </c>
      <c r="G482" s="12" t="s">
        <v>34</v>
      </c>
      <c r="H482" s="12" t="s">
        <v>13</v>
      </c>
      <c r="I482" s="14">
        <v>0.55000000000000004</v>
      </c>
      <c r="J482" s="15">
        <v>2250</v>
      </c>
      <c r="K482" s="16">
        <f t="shared" ref="K482:K485" si="156">I482*J482</f>
        <v>1237.5</v>
      </c>
      <c r="L482" s="16">
        <f t="shared" ref="L482:L485" si="157">K482*M482</f>
        <v>494.99999999999994</v>
      </c>
      <c r="M482" s="17">
        <v>0.39999999999999997</v>
      </c>
      <c r="O482" s="2"/>
      <c r="P482" s="3"/>
      <c r="Q482" s="6"/>
    </row>
    <row r="483" spans="2:17" x14ac:dyDescent="0.25">
      <c r="B483" s="12" t="s">
        <v>10</v>
      </c>
      <c r="C483" s="12">
        <v>1185732</v>
      </c>
      <c r="D483" s="13">
        <v>44412</v>
      </c>
      <c r="E483" s="12" t="s">
        <v>129</v>
      </c>
      <c r="F483" s="12" t="s">
        <v>35</v>
      </c>
      <c r="G483" s="12" t="s">
        <v>34</v>
      </c>
      <c r="H483" s="12" t="s">
        <v>14</v>
      </c>
      <c r="I483" s="14">
        <v>0.55000000000000004</v>
      </c>
      <c r="J483" s="15">
        <v>2000</v>
      </c>
      <c r="K483" s="16">
        <f t="shared" si="156"/>
        <v>1100</v>
      </c>
      <c r="L483" s="16">
        <f t="shared" si="157"/>
        <v>439.99999999999994</v>
      </c>
      <c r="M483" s="17">
        <v>0.39999999999999997</v>
      </c>
      <c r="O483" s="2"/>
      <c r="P483" s="3"/>
      <c r="Q483" s="6"/>
    </row>
    <row r="484" spans="2:17" x14ac:dyDescent="0.25">
      <c r="B484" s="12" t="s">
        <v>10</v>
      </c>
      <c r="C484" s="12">
        <v>1185732</v>
      </c>
      <c r="D484" s="13">
        <v>44412</v>
      </c>
      <c r="E484" s="12" t="s">
        <v>129</v>
      </c>
      <c r="F484" s="12" t="s">
        <v>35</v>
      </c>
      <c r="G484" s="12" t="s">
        <v>34</v>
      </c>
      <c r="H484" s="12" t="s">
        <v>16</v>
      </c>
      <c r="I484" s="14">
        <v>0.65</v>
      </c>
      <c r="J484" s="15">
        <v>1750</v>
      </c>
      <c r="K484" s="16">
        <f t="shared" si="156"/>
        <v>1137.5</v>
      </c>
      <c r="L484" s="16">
        <f t="shared" si="157"/>
        <v>398.125</v>
      </c>
      <c r="M484" s="17">
        <v>0.35</v>
      </c>
      <c r="O484" s="2"/>
      <c r="P484" s="3"/>
      <c r="Q484" s="6"/>
    </row>
    <row r="485" spans="2:17" x14ac:dyDescent="0.25">
      <c r="B485" s="12" t="s">
        <v>10</v>
      </c>
      <c r="C485" s="12">
        <v>1185732</v>
      </c>
      <c r="D485" s="13">
        <v>44412</v>
      </c>
      <c r="E485" s="12" t="s">
        <v>129</v>
      </c>
      <c r="F485" s="12" t="s">
        <v>35</v>
      </c>
      <c r="G485" s="12" t="s">
        <v>34</v>
      </c>
      <c r="H485" s="12" t="s">
        <v>17</v>
      </c>
      <c r="I485" s="14">
        <v>0.70000000000000007</v>
      </c>
      <c r="J485" s="15">
        <v>3500</v>
      </c>
      <c r="K485" s="16">
        <f t="shared" si="156"/>
        <v>2450.0000000000005</v>
      </c>
      <c r="L485" s="16">
        <f t="shared" si="157"/>
        <v>735.00000000000011</v>
      </c>
      <c r="M485" s="17">
        <v>0.3</v>
      </c>
      <c r="O485" s="2"/>
      <c r="P485" s="3"/>
      <c r="Q485" s="6"/>
    </row>
    <row r="486" spans="2:17" x14ac:dyDescent="0.25">
      <c r="B486" s="12" t="s">
        <v>10</v>
      </c>
      <c r="C486" s="12">
        <v>1185732</v>
      </c>
      <c r="D486" s="13">
        <v>44442</v>
      </c>
      <c r="E486" s="12" t="s">
        <v>129</v>
      </c>
      <c r="F486" s="12" t="s">
        <v>35</v>
      </c>
      <c r="G486" s="12" t="s">
        <v>34</v>
      </c>
      <c r="H486" s="12" t="s">
        <v>12</v>
      </c>
      <c r="I486" s="14">
        <v>0.65</v>
      </c>
      <c r="J486" s="15">
        <v>4750</v>
      </c>
      <c r="K486" s="16">
        <f>I486*J486</f>
        <v>3087.5</v>
      </c>
      <c r="L486" s="16">
        <f>K486*M486</f>
        <v>1543.75</v>
      </c>
      <c r="M486" s="17">
        <v>0.5</v>
      </c>
      <c r="O486" s="2"/>
      <c r="P486" s="3"/>
      <c r="Q486" s="6"/>
    </row>
    <row r="487" spans="2:17" x14ac:dyDescent="0.25">
      <c r="B487" s="12" t="s">
        <v>10</v>
      </c>
      <c r="C487" s="12">
        <v>1185732</v>
      </c>
      <c r="D487" s="13">
        <v>44442</v>
      </c>
      <c r="E487" s="12" t="s">
        <v>129</v>
      </c>
      <c r="F487" s="12" t="s">
        <v>35</v>
      </c>
      <c r="G487" s="12" t="s">
        <v>34</v>
      </c>
      <c r="H487" s="12" t="s">
        <v>15</v>
      </c>
      <c r="I487" s="14">
        <v>0.5</v>
      </c>
      <c r="J487" s="15">
        <v>2750</v>
      </c>
      <c r="K487" s="16">
        <f>I487*J487</f>
        <v>1375</v>
      </c>
      <c r="L487" s="16">
        <f>K487*M487</f>
        <v>412.5</v>
      </c>
      <c r="M487" s="17">
        <v>0.3</v>
      </c>
      <c r="O487" s="2"/>
      <c r="P487" s="3"/>
      <c r="Q487" s="6"/>
    </row>
    <row r="488" spans="2:17" x14ac:dyDescent="0.25">
      <c r="B488" s="12" t="s">
        <v>10</v>
      </c>
      <c r="C488" s="12">
        <v>1185732</v>
      </c>
      <c r="D488" s="13">
        <v>44442</v>
      </c>
      <c r="E488" s="12" t="s">
        <v>129</v>
      </c>
      <c r="F488" s="12" t="s">
        <v>35</v>
      </c>
      <c r="G488" s="12" t="s">
        <v>34</v>
      </c>
      <c r="H488" s="12" t="s">
        <v>13</v>
      </c>
      <c r="I488" s="14">
        <v>0.45</v>
      </c>
      <c r="J488" s="15">
        <v>2000</v>
      </c>
      <c r="K488" s="16">
        <f t="shared" ref="K488:K491" si="158">I488*J488</f>
        <v>900</v>
      </c>
      <c r="L488" s="16">
        <f t="shared" ref="L488:L491" si="159">K488*M488</f>
        <v>315</v>
      </c>
      <c r="M488" s="17">
        <v>0.35</v>
      </c>
      <c r="O488" s="2"/>
      <c r="P488" s="3"/>
      <c r="Q488" s="6"/>
    </row>
    <row r="489" spans="2:17" x14ac:dyDescent="0.25">
      <c r="B489" s="12" t="s">
        <v>10</v>
      </c>
      <c r="C489" s="12">
        <v>1185732</v>
      </c>
      <c r="D489" s="13">
        <v>44442</v>
      </c>
      <c r="E489" s="12" t="s">
        <v>129</v>
      </c>
      <c r="F489" s="12" t="s">
        <v>35</v>
      </c>
      <c r="G489" s="12" t="s">
        <v>34</v>
      </c>
      <c r="H489" s="12" t="s">
        <v>14</v>
      </c>
      <c r="I489" s="14">
        <v>0.45</v>
      </c>
      <c r="J489" s="15">
        <v>1750</v>
      </c>
      <c r="K489" s="16">
        <f t="shared" si="158"/>
        <v>787.5</v>
      </c>
      <c r="L489" s="16">
        <f t="shared" si="159"/>
        <v>275.625</v>
      </c>
      <c r="M489" s="17">
        <v>0.35</v>
      </c>
      <c r="O489" s="2"/>
      <c r="P489" s="3"/>
      <c r="Q489" s="6"/>
    </row>
    <row r="490" spans="2:17" x14ac:dyDescent="0.25">
      <c r="B490" s="12" t="s">
        <v>10</v>
      </c>
      <c r="C490" s="12">
        <v>1185732</v>
      </c>
      <c r="D490" s="13">
        <v>44442</v>
      </c>
      <c r="E490" s="12" t="s">
        <v>129</v>
      </c>
      <c r="F490" s="12" t="s">
        <v>35</v>
      </c>
      <c r="G490" s="12" t="s">
        <v>34</v>
      </c>
      <c r="H490" s="12" t="s">
        <v>16</v>
      </c>
      <c r="I490" s="14">
        <v>0.54999999999999993</v>
      </c>
      <c r="J490" s="15">
        <v>1250</v>
      </c>
      <c r="K490" s="16">
        <f t="shared" si="158"/>
        <v>687.49999999999989</v>
      </c>
      <c r="L490" s="16">
        <f t="shared" si="159"/>
        <v>206.24999999999997</v>
      </c>
      <c r="M490" s="17">
        <v>0.3</v>
      </c>
      <c r="O490" s="2"/>
      <c r="P490" s="3"/>
      <c r="Q490" s="6"/>
    </row>
    <row r="491" spans="2:17" x14ac:dyDescent="0.25">
      <c r="B491" s="12" t="s">
        <v>10</v>
      </c>
      <c r="C491" s="12">
        <v>1185732</v>
      </c>
      <c r="D491" s="13">
        <v>44442</v>
      </c>
      <c r="E491" s="12" t="s">
        <v>129</v>
      </c>
      <c r="F491" s="12" t="s">
        <v>35</v>
      </c>
      <c r="G491" s="12" t="s">
        <v>34</v>
      </c>
      <c r="H491" s="12" t="s">
        <v>17</v>
      </c>
      <c r="I491" s="14">
        <v>0.6</v>
      </c>
      <c r="J491" s="15">
        <v>2250</v>
      </c>
      <c r="K491" s="16">
        <f t="shared" si="158"/>
        <v>1350</v>
      </c>
      <c r="L491" s="16">
        <f t="shared" si="159"/>
        <v>337.5</v>
      </c>
      <c r="M491" s="17">
        <v>0.25</v>
      </c>
      <c r="O491" s="2"/>
      <c r="P491" s="3"/>
      <c r="Q491" s="6"/>
    </row>
    <row r="492" spans="2:17" x14ac:dyDescent="0.25">
      <c r="B492" s="12" t="s">
        <v>10</v>
      </c>
      <c r="C492" s="12">
        <v>1185732</v>
      </c>
      <c r="D492" s="13">
        <v>44474</v>
      </c>
      <c r="E492" s="12" t="s">
        <v>129</v>
      </c>
      <c r="F492" s="12" t="s">
        <v>35</v>
      </c>
      <c r="G492" s="12" t="s">
        <v>34</v>
      </c>
      <c r="H492" s="12" t="s">
        <v>12</v>
      </c>
      <c r="I492" s="14">
        <v>0.6</v>
      </c>
      <c r="J492" s="15">
        <v>4000</v>
      </c>
      <c r="K492" s="16">
        <f>I492*J492</f>
        <v>2400</v>
      </c>
      <c r="L492" s="16">
        <f>K492*M492</f>
        <v>1200</v>
      </c>
      <c r="M492" s="17">
        <v>0.5</v>
      </c>
      <c r="O492" s="2"/>
      <c r="P492" s="3"/>
      <c r="Q492" s="6"/>
    </row>
    <row r="493" spans="2:17" x14ac:dyDescent="0.25">
      <c r="B493" s="12" t="s">
        <v>10</v>
      </c>
      <c r="C493" s="12">
        <v>1185732</v>
      </c>
      <c r="D493" s="13">
        <v>44474</v>
      </c>
      <c r="E493" s="12" t="s">
        <v>129</v>
      </c>
      <c r="F493" s="12" t="s">
        <v>35</v>
      </c>
      <c r="G493" s="12" t="s">
        <v>34</v>
      </c>
      <c r="H493" s="12" t="s">
        <v>15</v>
      </c>
      <c r="I493" s="14">
        <v>0.5</v>
      </c>
      <c r="J493" s="15">
        <v>2250</v>
      </c>
      <c r="K493" s="16">
        <f>I493*J493</f>
        <v>1125</v>
      </c>
      <c r="L493" s="16">
        <f>K493*M493</f>
        <v>337.5</v>
      </c>
      <c r="M493" s="17">
        <v>0.3</v>
      </c>
      <c r="O493" s="2"/>
      <c r="P493" s="3"/>
      <c r="Q493" s="6"/>
    </row>
    <row r="494" spans="2:17" x14ac:dyDescent="0.25">
      <c r="B494" s="12" t="s">
        <v>10</v>
      </c>
      <c r="C494" s="12">
        <v>1185732</v>
      </c>
      <c r="D494" s="13">
        <v>44474</v>
      </c>
      <c r="E494" s="12" t="s">
        <v>129</v>
      </c>
      <c r="F494" s="12" t="s">
        <v>35</v>
      </c>
      <c r="G494" s="12" t="s">
        <v>34</v>
      </c>
      <c r="H494" s="12" t="s">
        <v>13</v>
      </c>
      <c r="I494" s="14">
        <v>0.5</v>
      </c>
      <c r="J494" s="15">
        <v>1250</v>
      </c>
      <c r="K494" s="16">
        <f t="shared" ref="K494:K497" si="160">I494*J494</f>
        <v>625</v>
      </c>
      <c r="L494" s="16">
        <f t="shared" ref="L494:L497" si="161">K494*M494</f>
        <v>218.75</v>
      </c>
      <c r="M494" s="17">
        <v>0.35</v>
      </c>
      <c r="O494" s="2"/>
      <c r="P494" s="3"/>
      <c r="Q494" s="6"/>
    </row>
    <row r="495" spans="2:17" x14ac:dyDescent="0.25">
      <c r="B495" s="12" t="s">
        <v>10</v>
      </c>
      <c r="C495" s="12">
        <v>1185732</v>
      </c>
      <c r="D495" s="13">
        <v>44474</v>
      </c>
      <c r="E495" s="12" t="s">
        <v>129</v>
      </c>
      <c r="F495" s="12" t="s">
        <v>35</v>
      </c>
      <c r="G495" s="12" t="s">
        <v>34</v>
      </c>
      <c r="H495" s="12" t="s">
        <v>14</v>
      </c>
      <c r="I495" s="14">
        <v>0.5</v>
      </c>
      <c r="J495" s="15">
        <v>1000</v>
      </c>
      <c r="K495" s="16">
        <f t="shared" si="160"/>
        <v>500</v>
      </c>
      <c r="L495" s="16">
        <f t="shared" si="161"/>
        <v>175</v>
      </c>
      <c r="M495" s="17">
        <v>0.35</v>
      </c>
      <c r="O495" s="2"/>
      <c r="P495" s="3"/>
      <c r="Q495" s="6"/>
    </row>
    <row r="496" spans="2:17" x14ac:dyDescent="0.25">
      <c r="B496" s="12" t="s">
        <v>10</v>
      </c>
      <c r="C496" s="12">
        <v>1185732</v>
      </c>
      <c r="D496" s="13">
        <v>44474</v>
      </c>
      <c r="E496" s="12" t="s">
        <v>129</v>
      </c>
      <c r="F496" s="12" t="s">
        <v>35</v>
      </c>
      <c r="G496" s="12" t="s">
        <v>34</v>
      </c>
      <c r="H496" s="12" t="s">
        <v>16</v>
      </c>
      <c r="I496" s="14">
        <v>0.6</v>
      </c>
      <c r="J496" s="15">
        <v>1000</v>
      </c>
      <c r="K496" s="16">
        <f t="shared" si="160"/>
        <v>600</v>
      </c>
      <c r="L496" s="16">
        <f t="shared" si="161"/>
        <v>180</v>
      </c>
      <c r="M496" s="17">
        <v>0.3</v>
      </c>
      <c r="O496" s="2"/>
      <c r="P496" s="3"/>
      <c r="Q496" s="6"/>
    </row>
    <row r="497" spans="1:18" x14ac:dyDescent="0.25">
      <c r="B497" s="12" t="s">
        <v>10</v>
      </c>
      <c r="C497" s="12">
        <v>1185732</v>
      </c>
      <c r="D497" s="13">
        <v>44474</v>
      </c>
      <c r="E497" s="12" t="s">
        <v>129</v>
      </c>
      <c r="F497" s="12" t="s">
        <v>35</v>
      </c>
      <c r="G497" s="12" t="s">
        <v>34</v>
      </c>
      <c r="H497" s="12" t="s">
        <v>17</v>
      </c>
      <c r="I497" s="14">
        <v>0.64999999999999991</v>
      </c>
      <c r="J497" s="15">
        <v>2250</v>
      </c>
      <c r="K497" s="16">
        <f t="shared" si="160"/>
        <v>1462.4999999999998</v>
      </c>
      <c r="L497" s="16">
        <f t="shared" si="161"/>
        <v>365.62499999999994</v>
      </c>
      <c r="M497" s="17">
        <v>0.25</v>
      </c>
      <c r="O497" s="2"/>
      <c r="P497" s="3"/>
      <c r="Q497" s="6"/>
    </row>
    <row r="498" spans="1:18" x14ac:dyDescent="0.25">
      <c r="B498" s="12" t="s">
        <v>10</v>
      </c>
      <c r="C498" s="12">
        <v>1185732</v>
      </c>
      <c r="D498" s="13">
        <v>44504</v>
      </c>
      <c r="E498" s="12" t="s">
        <v>129</v>
      </c>
      <c r="F498" s="12" t="s">
        <v>35</v>
      </c>
      <c r="G498" s="12" t="s">
        <v>34</v>
      </c>
      <c r="H498" s="12" t="s">
        <v>12</v>
      </c>
      <c r="I498" s="14">
        <v>0.70000000000000007</v>
      </c>
      <c r="J498" s="15">
        <v>3750</v>
      </c>
      <c r="K498" s="16">
        <f>I498*J498</f>
        <v>2625.0000000000005</v>
      </c>
      <c r="L498" s="16">
        <f>K498*M498</f>
        <v>1443.7500000000005</v>
      </c>
      <c r="M498" s="17">
        <v>0.55000000000000004</v>
      </c>
      <c r="O498" s="2"/>
      <c r="P498" s="3"/>
      <c r="Q498" s="6"/>
    </row>
    <row r="499" spans="1:18" x14ac:dyDescent="0.25">
      <c r="B499" s="12" t="s">
        <v>10</v>
      </c>
      <c r="C499" s="12">
        <v>1185732</v>
      </c>
      <c r="D499" s="13">
        <v>44504</v>
      </c>
      <c r="E499" s="12" t="s">
        <v>129</v>
      </c>
      <c r="F499" s="12" t="s">
        <v>35</v>
      </c>
      <c r="G499" s="12" t="s">
        <v>34</v>
      </c>
      <c r="H499" s="12" t="s">
        <v>15</v>
      </c>
      <c r="I499" s="14">
        <v>0.60000000000000009</v>
      </c>
      <c r="J499" s="15">
        <v>2000</v>
      </c>
      <c r="K499" s="16">
        <f>I499*J499</f>
        <v>1200.0000000000002</v>
      </c>
      <c r="L499" s="16">
        <f>K499*M499</f>
        <v>420.00000000000006</v>
      </c>
      <c r="M499" s="17">
        <v>0.35</v>
      </c>
      <c r="O499" s="2"/>
      <c r="P499" s="3"/>
      <c r="Q499" s="6"/>
    </row>
    <row r="500" spans="1:18" x14ac:dyDescent="0.25">
      <c r="B500" s="12" t="s">
        <v>10</v>
      </c>
      <c r="C500" s="12">
        <v>1185732</v>
      </c>
      <c r="D500" s="13">
        <v>44504</v>
      </c>
      <c r="E500" s="12" t="s">
        <v>129</v>
      </c>
      <c r="F500" s="12" t="s">
        <v>35</v>
      </c>
      <c r="G500" s="12" t="s">
        <v>34</v>
      </c>
      <c r="H500" s="12" t="s">
        <v>13</v>
      </c>
      <c r="I500" s="14">
        <v>0.60000000000000009</v>
      </c>
      <c r="J500" s="15">
        <v>1950</v>
      </c>
      <c r="K500" s="16">
        <f t="shared" ref="K500:K503" si="162">I500*J500</f>
        <v>1170.0000000000002</v>
      </c>
      <c r="L500" s="16">
        <f t="shared" ref="L500:L503" si="163">K500*M500</f>
        <v>468.00000000000006</v>
      </c>
      <c r="M500" s="17">
        <v>0.39999999999999997</v>
      </c>
      <c r="O500" s="2"/>
      <c r="P500" s="3"/>
      <c r="Q500" s="6"/>
    </row>
    <row r="501" spans="1:18" x14ac:dyDescent="0.25">
      <c r="B501" s="12" t="s">
        <v>10</v>
      </c>
      <c r="C501" s="12">
        <v>1185732</v>
      </c>
      <c r="D501" s="13">
        <v>44504</v>
      </c>
      <c r="E501" s="12" t="s">
        <v>129</v>
      </c>
      <c r="F501" s="12" t="s">
        <v>35</v>
      </c>
      <c r="G501" s="12" t="s">
        <v>34</v>
      </c>
      <c r="H501" s="12" t="s">
        <v>14</v>
      </c>
      <c r="I501" s="14">
        <v>0.60000000000000009</v>
      </c>
      <c r="J501" s="15">
        <v>1750</v>
      </c>
      <c r="K501" s="16">
        <f t="shared" si="162"/>
        <v>1050.0000000000002</v>
      </c>
      <c r="L501" s="16">
        <f t="shared" si="163"/>
        <v>420.00000000000006</v>
      </c>
      <c r="M501" s="17">
        <v>0.39999999999999997</v>
      </c>
      <c r="O501" s="2"/>
      <c r="P501" s="3"/>
      <c r="Q501" s="6"/>
    </row>
    <row r="502" spans="1:18" x14ac:dyDescent="0.25">
      <c r="B502" s="12" t="s">
        <v>10</v>
      </c>
      <c r="C502" s="12">
        <v>1185732</v>
      </c>
      <c r="D502" s="13">
        <v>44504</v>
      </c>
      <c r="E502" s="12" t="s">
        <v>129</v>
      </c>
      <c r="F502" s="12" t="s">
        <v>35</v>
      </c>
      <c r="G502" s="12" t="s">
        <v>34</v>
      </c>
      <c r="H502" s="12" t="s">
        <v>16</v>
      </c>
      <c r="I502" s="14">
        <v>0.70000000000000007</v>
      </c>
      <c r="J502" s="15">
        <v>1500</v>
      </c>
      <c r="K502" s="16">
        <f t="shared" si="162"/>
        <v>1050</v>
      </c>
      <c r="L502" s="16">
        <f t="shared" si="163"/>
        <v>367.5</v>
      </c>
      <c r="M502" s="17">
        <v>0.35</v>
      </c>
      <c r="O502" s="2"/>
      <c r="P502" s="3"/>
      <c r="Q502" s="6"/>
    </row>
    <row r="503" spans="1:18" x14ac:dyDescent="0.25">
      <c r="B503" s="12" t="s">
        <v>10</v>
      </c>
      <c r="C503" s="12">
        <v>1185732</v>
      </c>
      <c r="D503" s="13">
        <v>44504</v>
      </c>
      <c r="E503" s="12" t="s">
        <v>129</v>
      </c>
      <c r="F503" s="12" t="s">
        <v>35</v>
      </c>
      <c r="G503" s="12" t="s">
        <v>34</v>
      </c>
      <c r="H503" s="12" t="s">
        <v>17</v>
      </c>
      <c r="I503" s="14">
        <v>0.75</v>
      </c>
      <c r="J503" s="15">
        <v>2500</v>
      </c>
      <c r="K503" s="16">
        <f t="shared" si="162"/>
        <v>1875</v>
      </c>
      <c r="L503" s="16">
        <f t="shared" si="163"/>
        <v>562.5</v>
      </c>
      <c r="M503" s="17">
        <v>0.3</v>
      </c>
      <c r="O503" s="2"/>
      <c r="P503" s="3"/>
      <c r="Q503" s="6"/>
    </row>
    <row r="504" spans="1:18" x14ac:dyDescent="0.25">
      <c r="B504" s="12" t="s">
        <v>10</v>
      </c>
      <c r="C504" s="12">
        <v>1185732</v>
      </c>
      <c r="D504" s="13">
        <v>44533</v>
      </c>
      <c r="E504" s="12" t="s">
        <v>129</v>
      </c>
      <c r="F504" s="12" t="s">
        <v>35</v>
      </c>
      <c r="G504" s="12" t="s">
        <v>34</v>
      </c>
      <c r="H504" s="12" t="s">
        <v>12</v>
      </c>
      <c r="I504" s="14">
        <v>0.70000000000000007</v>
      </c>
      <c r="J504" s="15">
        <v>4750</v>
      </c>
      <c r="K504" s="16">
        <f>I504*J504</f>
        <v>3325.0000000000005</v>
      </c>
      <c r="L504" s="16">
        <f>K504*M504</f>
        <v>1828.7500000000005</v>
      </c>
      <c r="M504" s="17">
        <v>0.55000000000000004</v>
      </c>
      <c r="O504" s="2"/>
      <c r="P504" s="3"/>
      <c r="Q504" s="6"/>
    </row>
    <row r="505" spans="1:18" x14ac:dyDescent="0.25">
      <c r="B505" s="12" t="s">
        <v>10</v>
      </c>
      <c r="C505" s="12">
        <v>1185732</v>
      </c>
      <c r="D505" s="13">
        <v>44533</v>
      </c>
      <c r="E505" s="12" t="s">
        <v>129</v>
      </c>
      <c r="F505" s="12" t="s">
        <v>35</v>
      </c>
      <c r="G505" s="12" t="s">
        <v>34</v>
      </c>
      <c r="H505" s="12" t="s">
        <v>15</v>
      </c>
      <c r="I505" s="14">
        <v>0.60000000000000009</v>
      </c>
      <c r="J505" s="15">
        <v>2750</v>
      </c>
      <c r="K505" s="16">
        <f>I505*J505</f>
        <v>1650.0000000000002</v>
      </c>
      <c r="L505" s="16">
        <f>K505*M505</f>
        <v>577.5</v>
      </c>
      <c r="M505" s="17">
        <v>0.35</v>
      </c>
      <c r="O505" s="2"/>
      <c r="P505" s="3"/>
      <c r="Q505" s="6"/>
    </row>
    <row r="506" spans="1:18" x14ac:dyDescent="0.25">
      <c r="B506" s="12" t="s">
        <v>10</v>
      </c>
      <c r="C506" s="12">
        <v>1185732</v>
      </c>
      <c r="D506" s="13">
        <v>44533</v>
      </c>
      <c r="E506" s="12" t="s">
        <v>129</v>
      </c>
      <c r="F506" s="12" t="s">
        <v>35</v>
      </c>
      <c r="G506" s="12" t="s">
        <v>34</v>
      </c>
      <c r="H506" s="12" t="s">
        <v>13</v>
      </c>
      <c r="I506" s="14">
        <v>0.60000000000000009</v>
      </c>
      <c r="J506" s="15">
        <v>2250</v>
      </c>
      <c r="K506" s="16">
        <f t="shared" ref="K506:K509" si="164">I506*J506</f>
        <v>1350.0000000000002</v>
      </c>
      <c r="L506" s="16">
        <f t="shared" ref="L506:L509" si="165">K506*M506</f>
        <v>540</v>
      </c>
      <c r="M506" s="17">
        <v>0.39999999999999997</v>
      </c>
      <c r="O506" s="2"/>
      <c r="P506" s="3"/>
      <c r="Q506" s="6"/>
    </row>
    <row r="507" spans="1:18" x14ac:dyDescent="0.25">
      <c r="B507" s="12" t="s">
        <v>10</v>
      </c>
      <c r="C507" s="12">
        <v>1185732</v>
      </c>
      <c r="D507" s="13">
        <v>44533</v>
      </c>
      <c r="E507" s="12" t="s">
        <v>129</v>
      </c>
      <c r="F507" s="12" t="s">
        <v>35</v>
      </c>
      <c r="G507" s="12" t="s">
        <v>34</v>
      </c>
      <c r="H507" s="12" t="s">
        <v>14</v>
      </c>
      <c r="I507" s="14">
        <v>0.60000000000000009</v>
      </c>
      <c r="J507" s="15">
        <v>1750</v>
      </c>
      <c r="K507" s="16">
        <f t="shared" si="164"/>
        <v>1050.0000000000002</v>
      </c>
      <c r="L507" s="16">
        <f t="shared" si="165"/>
        <v>420.00000000000006</v>
      </c>
      <c r="M507" s="17">
        <v>0.39999999999999997</v>
      </c>
      <c r="O507" s="2"/>
      <c r="P507" s="3"/>
      <c r="Q507" s="6"/>
    </row>
    <row r="508" spans="1:18" x14ac:dyDescent="0.25">
      <c r="B508" s="12" t="s">
        <v>10</v>
      </c>
      <c r="C508" s="12">
        <v>1185732</v>
      </c>
      <c r="D508" s="13">
        <v>44533</v>
      </c>
      <c r="E508" s="12" t="s">
        <v>129</v>
      </c>
      <c r="F508" s="12" t="s">
        <v>35</v>
      </c>
      <c r="G508" s="12" t="s">
        <v>34</v>
      </c>
      <c r="H508" s="12" t="s">
        <v>16</v>
      </c>
      <c r="I508" s="14">
        <v>0.70000000000000007</v>
      </c>
      <c r="J508" s="15">
        <v>1750</v>
      </c>
      <c r="K508" s="16">
        <f t="shared" si="164"/>
        <v>1225.0000000000002</v>
      </c>
      <c r="L508" s="16">
        <f t="shared" si="165"/>
        <v>428.75000000000006</v>
      </c>
      <c r="M508" s="17">
        <v>0.35</v>
      </c>
      <c r="O508" s="2"/>
      <c r="P508" s="3"/>
      <c r="Q508" s="6"/>
    </row>
    <row r="509" spans="1:18" x14ac:dyDescent="0.25">
      <c r="B509" s="12" t="s">
        <v>10</v>
      </c>
      <c r="C509" s="12">
        <v>1185732</v>
      </c>
      <c r="D509" s="13">
        <v>44533</v>
      </c>
      <c r="E509" s="12" t="s">
        <v>129</v>
      </c>
      <c r="F509" s="12" t="s">
        <v>35</v>
      </c>
      <c r="G509" s="12" t="s">
        <v>34</v>
      </c>
      <c r="H509" s="12" t="s">
        <v>17</v>
      </c>
      <c r="I509" s="14">
        <v>0.75</v>
      </c>
      <c r="J509" s="15">
        <v>2750</v>
      </c>
      <c r="K509" s="16">
        <f t="shared" si="164"/>
        <v>2062.5</v>
      </c>
      <c r="L509" s="16">
        <f t="shared" si="165"/>
        <v>618.75</v>
      </c>
      <c r="M509" s="17">
        <v>0.3</v>
      </c>
      <c r="O509" s="2"/>
      <c r="P509" s="3"/>
      <c r="Q509" s="6"/>
    </row>
    <row r="510" spans="1:18" x14ac:dyDescent="0.25">
      <c r="A510" s="8" t="s">
        <v>40</v>
      </c>
      <c r="B510" s="12" t="s">
        <v>23</v>
      </c>
      <c r="C510" s="12">
        <v>1128299</v>
      </c>
      <c r="D510" s="13">
        <v>44211</v>
      </c>
      <c r="E510" s="12" t="s">
        <v>24</v>
      </c>
      <c r="F510" s="12" t="s">
        <v>37</v>
      </c>
      <c r="G510" s="12" t="s">
        <v>36</v>
      </c>
      <c r="H510" s="12" t="s">
        <v>12</v>
      </c>
      <c r="I510" s="14">
        <v>0.35</v>
      </c>
      <c r="J510" s="15">
        <v>4500</v>
      </c>
      <c r="K510" s="16">
        <f>I510*J510</f>
        <v>1575</v>
      </c>
      <c r="L510" s="16">
        <f>K510*M510</f>
        <v>630</v>
      </c>
      <c r="M510" s="17">
        <v>0.4</v>
      </c>
      <c r="O510" s="1"/>
      <c r="P510" s="2"/>
      <c r="Q510" s="3"/>
      <c r="R510" s="5"/>
    </row>
    <row r="511" spans="1:18" x14ac:dyDescent="0.25">
      <c r="B511" s="12" t="s">
        <v>23</v>
      </c>
      <c r="C511" s="12">
        <v>1128299</v>
      </c>
      <c r="D511" s="13">
        <v>44211</v>
      </c>
      <c r="E511" s="12" t="s">
        <v>24</v>
      </c>
      <c r="F511" s="12" t="s">
        <v>37</v>
      </c>
      <c r="G511" s="12" t="s">
        <v>36</v>
      </c>
      <c r="H511" s="12" t="s">
        <v>15</v>
      </c>
      <c r="I511" s="14">
        <v>0.45</v>
      </c>
      <c r="J511" s="15">
        <v>4500</v>
      </c>
      <c r="K511" s="16">
        <f>I511*J511</f>
        <v>2025</v>
      </c>
      <c r="L511" s="16">
        <f>K511*M511</f>
        <v>506.25</v>
      </c>
      <c r="M511" s="17">
        <v>0.25</v>
      </c>
      <c r="O511" s="1"/>
      <c r="P511" s="2"/>
      <c r="Q511" s="3"/>
      <c r="R511" s="5"/>
    </row>
    <row r="512" spans="1:18" x14ac:dyDescent="0.25">
      <c r="B512" s="12" t="s">
        <v>23</v>
      </c>
      <c r="C512" s="12">
        <v>1128299</v>
      </c>
      <c r="D512" s="13">
        <v>44211</v>
      </c>
      <c r="E512" s="12" t="s">
        <v>24</v>
      </c>
      <c r="F512" s="12" t="s">
        <v>37</v>
      </c>
      <c r="G512" s="12" t="s">
        <v>36</v>
      </c>
      <c r="H512" s="12" t="s">
        <v>13</v>
      </c>
      <c r="I512" s="14">
        <v>0.45</v>
      </c>
      <c r="J512" s="15">
        <v>4500</v>
      </c>
      <c r="K512" s="16">
        <f t="shared" ref="K512:K515" si="166">I512*J512</f>
        <v>2025</v>
      </c>
      <c r="L512" s="16">
        <f t="shared" ref="L512:L515" si="167">K512*M512</f>
        <v>810</v>
      </c>
      <c r="M512" s="17">
        <v>0.4</v>
      </c>
      <c r="O512" s="1"/>
      <c r="P512" s="2"/>
      <c r="Q512" s="3"/>
      <c r="R512" s="5"/>
    </row>
    <row r="513" spans="2:18" x14ac:dyDescent="0.25">
      <c r="B513" s="12" t="s">
        <v>23</v>
      </c>
      <c r="C513" s="12">
        <v>1128299</v>
      </c>
      <c r="D513" s="13">
        <v>44211</v>
      </c>
      <c r="E513" s="12" t="s">
        <v>24</v>
      </c>
      <c r="F513" s="12" t="s">
        <v>37</v>
      </c>
      <c r="G513" s="12" t="s">
        <v>36</v>
      </c>
      <c r="H513" s="12" t="s">
        <v>14</v>
      </c>
      <c r="I513" s="14">
        <v>0.45</v>
      </c>
      <c r="J513" s="15">
        <v>3000</v>
      </c>
      <c r="K513" s="16">
        <f t="shared" si="166"/>
        <v>1350</v>
      </c>
      <c r="L513" s="16">
        <f t="shared" si="167"/>
        <v>472.49999999999994</v>
      </c>
      <c r="M513" s="17">
        <v>0.35</v>
      </c>
      <c r="O513" s="1"/>
      <c r="P513" s="2"/>
      <c r="Q513" s="3"/>
      <c r="R513" s="5"/>
    </row>
    <row r="514" spans="2:18" x14ac:dyDescent="0.25">
      <c r="B514" s="12" t="s">
        <v>23</v>
      </c>
      <c r="C514" s="12">
        <v>1128299</v>
      </c>
      <c r="D514" s="13">
        <v>44211</v>
      </c>
      <c r="E514" s="12" t="s">
        <v>24</v>
      </c>
      <c r="F514" s="12" t="s">
        <v>37</v>
      </c>
      <c r="G514" s="12" t="s">
        <v>36</v>
      </c>
      <c r="H514" s="12" t="s">
        <v>16</v>
      </c>
      <c r="I514" s="14">
        <v>0.5</v>
      </c>
      <c r="J514" s="15">
        <v>2500</v>
      </c>
      <c r="K514" s="16">
        <f t="shared" si="166"/>
        <v>1250</v>
      </c>
      <c r="L514" s="16">
        <f t="shared" si="167"/>
        <v>687.5</v>
      </c>
      <c r="M514" s="17">
        <v>0.55000000000000004</v>
      </c>
      <c r="O514" s="1"/>
      <c r="P514" s="2"/>
      <c r="Q514" s="3"/>
      <c r="R514" s="5"/>
    </row>
    <row r="515" spans="2:18" x14ac:dyDescent="0.25">
      <c r="B515" s="12" t="s">
        <v>23</v>
      </c>
      <c r="C515" s="12">
        <v>1128299</v>
      </c>
      <c r="D515" s="13">
        <v>44211</v>
      </c>
      <c r="E515" s="12" t="s">
        <v>24</v>
      </c>
      <c r="F515" s="12" t="s">
        <v>37</v>
      </c>
      <c r="G515" s="12" t="s">
        <v>36</v>
      </c>
      <c r="H515" s="12" t="s">
        <v>17</v>
      </c>
      <c r="I515" s="14">
        <v>0.45</v>
      </c>
      <c r="J515" s="15">
        <v>4750</v>
      </c>
      <c r="K515" s="16">
        <f t="shared" si="166"/>
        <v>2137.5</v>
      </c>
      <c r="L515" s="16">
        <f t="shared" si="167"/>
        <v>427.5</v>
      </c>
      <c r="M515" s="17">
        <v>0.2</v>
      </c>
      <c r="O515" s="1"/>
      <c r="P515" s="2"/>
      <c r="Q515" s="3"/>
      <c r="R515" s="5"/>
    </row>
    <row r="516" spans="2:18" x14ac:dyDescent="0.25">
      <c r="B516" s="12" t="s">
        <v>23</v>
      </c>
      <c r="C516" s="12">
        <v>1128299</v>
      </c>
      <c r="D516" s="13">
        <v>44242</v>
      </c>
      <c r="E516" s="12" t="s">
        <v>24</v>
      </c>
      <c r="F516" s="12" t="s">
        <v>37</v>
      </c>
      <c r="G516" s="12" t="s">
        <v>36</v>
      </c>
      <c r="H516" s="12" t="s">
        <v>12</v>
      </c>
      <c r="I516" s="14">
        <v>0.35</v>
      </c>
      <c r="J516" s="15">
        <v>5250</v>
      </c>
      <c r="K516" s="16">
        <f>I516*J516</f>
        <v>1837.4999999999998</v>
      </c>
      <c r="L516" s="16">
        <f>K516*M516</f>
        <v>735</v>
      </c>
      <c r="M516" s="17">
        <v>0.4</v>
      </c>
      <c r="O516" s="1"/>
      <c r="P516" s="2"/>
      <c r="Q516" s="3"/>
      <c r="R516" s="5"/>
    </row>
    <row r="517" spans="2:18" x14ac:dyDescent="0.25">
      <c r="B517" s="12" t="s">
        <v>23</v>
      </c>
      <c r="C517" s="12">
        <v>1128299</v>
      </c>
      <c r="D517" s="13">
        <v>44242</v>
      </c>
      <c r="E517" s="12" t="s">
        <v>24</v>
      </c>
      <c r="F517" s="12" t="s">
        <v>37</v>
      </c>
      <c r="G517" s="12" t="s">
        <v>36</v>
      </c>
      <c r="H517" s="12" t="s">
        <v>15</v>
      </c>
      <c r="I517" s="14">
        <v>0.45</v>
      </c>
      <c r="J517" s="15">
        <v>4250</v>
      </c>
      <c r="K517" s="16">
        <f>I517*J517</f>
        <v>1912.5</v>
      </c>
      <c r="L517" s="16">
        <f>K517*M517</f>
        <v>478.125</v>
      </c>
      <c r="M517" s="17">
        <v>0.25</v>
      </c>
      <c r="O517" s="1"/>
      <c r="P517" s="2"/>
      <c r="Q517" s="3"/>
      <c r="R517" s="5"/>
    </row>
    <row r="518" spans="2:18" x14ac:dyDescent="0.25">
      <c r="B518" s="12" t="s">
        <v>23</v>
      </c>
      <c r="C518" s="12">
        <v>1128299</v>
      </c>
      <c r="D518" s="13">
        <v>44242</v>
      </c>
      <c r="E518" s="12" t="s">
        <v>24</v>
      </c>
      <c r="F518" s="12" t="s">
        <v>37</v>
      </c>
      <c r="G518" s="12" t="s">
        <v>36</v>
      </c>
      <c r="H518" s="12" t="s">
        <v>13</v>
      </c>
      <c r="I518" s="14">
        <v>0.45</v>
      </c>
      <c r="J518" s="15">
        <v>4250</v>
      </c>
      <c r="K518" s="16">
        <f t="shared" ref="K518:K521" si="168">I518*J518</f>
        <v>1912.5</v>
      </c>
      <c r="L518" s="16">
        <f t="shared" ref="L518:L521" si="169">K518*M518</f>
        <v>765</v>
      </c>
      <c r="M518" s="17">
        <v>0.4</v>
      </c>
      <c r="O518" s="1"/>
      <c r="P518" s="2"/>
      <c r="Q518" s="3"/>
      <c r="R518" s="5"/>
    </row>
    <row r="519" spans="2:18" x14ac:dyDescent="0.25">
      <c r="B519" s="12" t="s">
        <v>23</v>
      </c>
      <c r="C519" s="12">
        <v>1128299</v>
      </c>
      <c r="D519" s="13">
        <v>44242</v>
      </c>
      <c r="E519" s="12" t="s">
        <v>24</v>
      </c>
      <c r="F519" s="12" t="s">
        <v>37</v>
      </c>
      <c r="G519" s="12" t="s">
        <v>36</v>
      </c>
      <c r="H519" s="12" t="s">
        <v>14</v>
      </c>
      <c r="I519" s="14">
        <v>0.45</v>
      </c>
      <c r="J519" s="15">
        <v>2750</v>
      </c>
      <c r="K519" s="16">
        <f t="shared" si="168"/>
        <v>1237.5</v>
      </c>
      <c r="L519" s="16">
        <f t="shared" si="169"/>
        <v>433.125</v>
      </c>
      <c r="M519" s="17">
        <v>0.35</v>
      </c>
      <c r="O519" s="1"/>
      <c r="P519" s="2"/>
      <c r="Q519" s="3"/>
      <c r="R519" s="5"/>
    </row>
    <row r="520" spans="2:18" x14ac:dyDescent="0.25">
      <c r="B520" s="12" t="s">
        <v>23</v>
      </c>
      <c r="C520" s="12">
        <v>1128299</v>
      </c>
      <c r="D520" s="13">
        <v>44242</v>
      </c>
      <c r="E520" s="12" t="s">
        <v>24</v>
      </c>
      <c r="F520" s="12" t="s">
        <v>37</v>
      </c>
      <c r="G520" s="12" t="s">
        <v>36</v>
      </c>
      <c r="H520" s="12" t="s">
        <v>16</v>
      </c>
      <c r="I520" s="14">
        <v>0.5</v>
      </c>
      <c r="J520" s="15">
        <v>2000</v>
      </c>
      <c r="K520" s="16">
        <f t="shared" si="168"/>
        <v>1000</v>
      </c>
      <c r="L520" s="16">
        <f t="shared" si="169"/>
        <v>550</v>
      </c>
      <c r="M520" s="17">
        <v>0.55000000000000004</v>
      </c>
      <c r="O520" s="1"/>
      <c r="P520" s="2"/>
      <c r="Q520" s="3"/>
      <c r="R520" s="5"/>
    </row>
    <row r="521" spans="2:18" x14ac:dyDescent="0.25">
      <c r="B521" s="12" t="s">
        <v>23</v>
      </c>
      <c r="C521" s="12">
        <v>1128299</v>
      </c>
      <c r="D521" s="13">
        <v>44242</v>
      </c>
      <c r="E521" s="12" t="s">
        <v>24</v>
      </c>
      <c r="F521" s="12" t="s">
        <v>37</v>
      </c>
      <c r="G521" s="12" t="s">
        <v>36</v>
      </c>
      <c r="H521" s="12" t="s">
        <v>17</v>
      </c>
      <c r="I521" s="14">
        <v>0.45</v>
      </c>
      <c r="J521" s="15">
        <v>4000</v>
      </c>
      <c r="K521" s="16">
        <f t="shared" si="168"/>
        <v>1800</v>
      </c>
      <c r="L521" s="16">
        <f t="shared" si="169"/>
        <v>360</v>
      </c>
      <c r="M521" s="17">
        <v>0.2</v>
      </c>
      <c r="O521" s="1"/>
      <c r="P521" s="2"/>
      <c r="Q521" s="3"/>
      <c r="R521" s="5"/>
    </row>
    <row r="522" spans="2:18" x14ac:dyDescent="0.25">
      <c r="B522" s="12" t="s">
        <v>23</v>
      </c>
      <c r="C522" s="12">
        <v>1128299</v>
      </c>
      <c r="D522" s="13">
        <v>44269</v>
      </c>
      <c r="E522" s="12" t="s">
        <v>24</v>
      </c>
      <c r="F522" s="12" t="s">
        <v>37</v>
      </c>
      <c r="G522" s="12" t="s">
        <v>36</v>
      </c>
      <c r="H522" s="12" t="s">
        <v>12</v>
      </c>
      <c r="I522" s="14">
        <v>0.45</v>
      </c>
      <c r="J522" s="15">
        <v>5500</v>
      </c>
      <c r="K522" s="16">
        <f>I522*J522</f>
        <v>2475</v>
      </c>
      <c r="L522" s="16">
        <f>K522*M522</f>
        <v>990</v>
      </c>
      <c r="M522" s="17">
        <v>0.4</v>
      </c>
      <c r="O522" s="1"/>
      <c r="P522" s="2"/>
      <c r="Q522" s="3"/>
      <c r="R522" s="5"/>
    </row>
    <row r="523" spans="2:18" x14ac:dyDescent="0.25">
      <c r="B523" s="12" t="s">
        <v>23</v>
      </c>
      <c r="C523" s="12">
        <v>1128299</v>
      </c>
      <c r="D523" s="13">
        <v>44269</v>
      </c>
      <c r="E523" s="12" t="s">
        <v>24</v>
      </c>
      <c r="F523" s="12" t="s">
        <v>37</v>
      </c>
      <c r="G523" s="12" t="s">
        <v>36</v>
      </c>
      <c r="H523" s="12" t="s">
        <v>15</v>
      </c>
      <c r="I523" s="14">
        <v>0.54999999999999993</v>
      </c>
      <c r="J523" s="15">
        <v>4000</v>
      </c>
      <c r="K523" s="16">
        <f>I523*J523</f>
        <v>2199.9999999999995</v>
      </c>
      <c r="L523" s="16">
        <f>K523*M523</f>
        <v>549.99999999999989</v>
      </c>
      <c r="M523" s="17">
        <v>0.25</v>
      </c>
      <c r="O523" s="1"/>
      <c r="P523" s="2"/>
      <c r="Q523" s="3"/>
      <c r="R523" s="5"/>
    </row>
    <row r="524" spans="2:18" x14ac:dyDescent="0.25">
      <c r="B524" s="12" t="s">
        <v>23</v>
      </c>
      <c r="C524" s="12">
        <v>1128299</v>
      </c>
      <c r="D524" s="13">
        <v>44269</v>
      </c>
      <c r="E524" s="12" t="s">
        <v>24</v>
      </c>
      <c r="F524" s="12" t="s">
        <v>37</v>
      </c>
      <c r="G524" s="12" t="s">
        <v>36</v>
      </c>
      <c r="H524" s="12" t="s">
        <v>13</v>
      </c>
      <c r="I524" s="14">
        <v>0.54999999999999993</v>
      </c>
      <c r="J524" s="15">
        <v>4000</v>
      </c>
      <c r="K524" s="16">
        <f t="shared" ref="K524:K527" si="170">I524*J524</f>
        <v>2199.9999999999995</v>
      </c>
      <c r="L524" s="16">
        <f t="shared" ref="L524:L527" si="171">K524*M524</f>
        <v>879.99999999999989</v>
      </c>
      <c r="M524" s="17">
        <v>0.4</v>
      </c>
      <c r="O524" s="1"/>
      <c r="P524" s="2"/>
      <c r="Q524" s="3"/>
      <c r="R524" s="5"/>
    </row>
    <row r="525" spans="2:18" x14ac:dyDescent="0.25">
      <c r="B525" s="12" t="s">
        <v>23</v>
      </c>
      <c r="C525" s="12">
        <v>1128299</v>
      </c>
      <c r="D525" s="13">
        <v>44269</v>
      </c>
      <c r="E525" s="12" t="s">
        <v>24</v>
      </c>
      <c r="F525" s="12" t="s">
        <v>37</v>
      </c>
      <c r="G525" s="12" t="s">
        <v>36</v>
      </c>
      <c r="H525" s="12" t="s">
        <v>14</v>
      </c>
      <c r="I525" s="14">
        <v>0.54999999999999993</v>
      </c>
      <c r="J525" s="15">
        <v>3000</v>
      </c>
      <c r="K525" s="16">
        <f t="shared" si="170"/>
        <v>1649.9999999999998</v>
      </c>
      <c r="L525" s="16">
        <f t="shared" si="171"/>
        <v>577.49999999999989</v>
      </c>
      <c r="M525" s="17">
        <v>0.35</v>
      </c>
      <c r="O525" s="1"/>
      <c r="P525" s="2"/>
      <c r="Q525" s="3"/>
      <c r="R525" s="5"/>
    </row>
    <row r="526" spans="2:18" x14ac:dyDescent="0.25">
      <c r="B526" s="12" t="s">
        <v>23</v>
      </c>
      <c r="C526" s="12">
        <v>1128299</v>
      </c>
      <c r="D526" s="13">
        <v>44269</v>
      </c>
      <c r="E526" s="12" t="s">
        <v>24</v>
      </c>
      <c r="F526" s="12" t="s">
        <v>37</v>
      </c>
      <c r="G526" s="12" t="s">
        <v>36</v>
      </c>
      <c r="H526" s="12" t="s">
        <v>16</v>
      </c>
      <c r="I526" s="14">
        <v>0.6</v>
      </c>
      <c r="J526" s="15">
        <v>1750</v>
      </c>
      <c r="K526" s="16">
        <f t="shared" si="170"/>
        <v>1050</v>
      </c>
      <c r="L526" s="16">
        <f t="shared" si="171"/>
        <v>577.5</v>
      </c>
      <c r="M526" s="17">
        <v>0.55000000000000004</v>
      </c>
      <c r="O526" s="1"/>
      <c r="P526" s="2"/>
      <c r="Q526" s="3"/>
      <c r="R526" s="5"/>
    </row>
    <row r="527" spans="2:18" x14ac:dyDescent="0.25">
      <c r="B527" s="12" t="s">
        <v>23</v>
      </c>
      <c r="C527" s="12">
        <v>1128299</v>
      </c>
      <c r="D527" s="13">
        <v>44269</v>
      </c>
      <c r="E527" s="12" t="s">
        <v>24</v>
      </c>
      <c r="F527" s="12" t="s">
        <v>37</v>
      </c>
      <c r="G527" s="12" t="s">
        <v>36</v>
      </c>
      <c r="H527" s="12" t="s">
        <v>17</v>
      </c>
      <c r="I527" s="14">
        <v>0.54999999999999993</v>
      </c>
      <c r="J527" s="15">
        <v>3750</v>
      </c>
      <c r="K527" s="16">
        <f t="shared" si="170"/>
        <v>2062.4999999999995</v>
      </c>
      <c r="L527" s="16">
        <f t="shared" si="171"/>
        <v>412.49999999999994</v>
      </c>
      <c r="M527" s="17">
        <v>0.2</v>
      </c>
      <c r="O527" s="1"/>
      <c r="P527" s="2"/>
      <c r="Q527" s="3"/>
      <c r="R527" s="5"/>
    </row>
    <row r="528" spans="2:18" x14ac:dyDescent="0.25">
      <c r="B528" s="12" t="s">
        <v>23</v>
      </c>
      <c r="C528" s="12">
        <v>1128299</v>
      </c>
      <c r="D528" s="13">
        <v>44301</v>
      </c>
      <c r="E528" s="12" t="s">
        <v>24</v>
      </c>
      <c r="F528" s="12" t="s">
        <v>37</v>
      </c>
      <c r="G528" s="12" t="s">
        <v>36</v>
      </c>
      <c r="H528" s="12" t="s">
        <v>12</v>
      </c>
      <c r="I528" s="14">
        <v>0.6</v>
      </c>
      <c r="J528" s="15">
        <v>5500</v>
      </c>
      <c r="K528" s="16">
        <f>I528*J528</f>
        <v>3300</v>
      </c>
      <c r="L528" s="16">
        <f>K528*M528</f>
        <v>1320</v>
      </c>
      <c r="M528" s="17">
        <v>0.4</v>
      </c>
      <c r="O528" s="1"/>
      <c r="P528" s="2"/>
      <c r="Q528" s="3"/>
      <c r="R528" s="5"/>
    </row>
    <row r="529" spans="2:18" x14ac:dyDescent="0.25">
      <c r="B529" s="12" t="s">
        <v>23</v>
      </c>
      <c r="C529" s="12">
        <v>1128299</v>
      </c>
      <c r="D529" s="13">
        <v>44301</v>
      </c>
      <c r="E529" s="12" t="s">
        <v>24</v>
      </c>
      <c r="F529" s="12" t="s">
        <v>37</v>
      </c>
      <c r="G529" s="12" t="s">
        <v>36</v>
      </c>
      <c r="H529" s="12" t="s">
        <v>15</v>
      </c>
      <c r="I529" s="14">
        <v>0.65</v>
      </c>
      <c r="J529" s="15">
        <v>3500</v>
      </c>
      <c r="K529" s="16">
        <f>I529*J529</f>
        <v>2275</v>
      </c>
      <c r="L529" s="16">
        <f>K529*M529</f>
        <v>568.75</v>
      </c>
      <c r="M529" s="17">
        <v>0.25</v>
      </c>
      <c r="O529" s="1"/>
      <c r="P529" s="2"/>
      <c r="Q529" s="3"/>
      <c r="R529" s="5"/>
    </row>
    <row r="530" spans="2:18" x14ac:dyDescent="0.25">
      <c r="B530" s="12" t="s">
        <v>23</v>
      </c>
      <c r="C530" s="12">
        <v>1128299</v>
      </c>
      <c r="D530" s="13">
        <v>44301</v>
      </c>
      <c r="E530" s="12" t="s">
        <v>24</v>
      </c>
      <c r="F530" s="12" t="s">
        <v>37</v>
      </c>
      <c r="G530" s="12" t="s">
        <v>36</v>
      </c>
      <c r="H530" s="12" t="s">
        <v>13</v>
      </c>
      <c r="I530" s="14">
        <v>0.65</v>
      </c>
      <c r="J530" s="15">
        <v>4000</v>
      </c>
      <c r="K530" s="16">
        <f t="shared" ref="K530:K533" si="172">I530*J530</f>
        <v>2600</v>
      </c>
      <c r="L530" s="16">
        <f t="shared" ref="L530:L533" si="173">K530*M530</f>
        <v>1040</v>
      </c>
      <c r="M530" s="17">
        <v>0.4</v>
      </c>
      <c r="O530" s="1"/>
      <c r="P530" s="2"/>
      <c r="Q530" s="3"/>
      <c r="R530" s="5"/>
    </row>
    <row r="531" spans="2:18" x14ac:dyDescent="0.25">
      <c r="B531" s="12" t="s">
        <v>23</v>
      </c>
      <c r="C531" s="12">
        <v>1128299</v>
      </c>
      <c r="D531" s="13">
        <v>44301</v>
      </c>
      <c r="E531" s="12" t="s">
        <v>24</v>
      </c>
      <c r="F531" s="12" t="s">
        <v>37</v>
      </c>
      <c r="G531" s="12" t="s">
        <v>36</v>
      </c>
      <c r="H531" s="12" t="s">
        <v>14</v>
      </c>
      <c r="I531" s="14">
        <v>0.6</v>
      </c>
      <c r="J531" s="15">
        <v>3000</v>
      </c>
      <c r="K531" s="16">
        <f t="shared" si="172"/>
        <v>1800</v>
      </c>
      <c r="L531" s="16">
        <f t="shared" si="173"/>
        <v>630</v>
      </c>
      <c r="M531" s="17">
        <v>0.35</v>
      </c>
      <c r="O531" s="1"/>
      <c r="P531" s="2"/>
      <c r="Q531" s="3"/>
      <c r="R531" s="5"/>
    </row>
    <row r="532" spans="2:18" x14ac:dyDescent="0.25">
      <c r="B532" s="12" t="s">
        <v>23</v>
      </c>
      <c r="C532" s="12">
        <v>1128299</v>
      </c>
      <c r="D532" s="13">
        <v>44301</v>
      </c>
      <c r="E532" s="12" t="s">
        <v>24</v>
      </c>
      <c r="F532" s="12" t="s">
        <v>37</v>
      </c>
      <c r="G532" s="12" t="s">
        <v>36</v>
      </c>
      <c r="H532" s="12" t="s">
        <v>16</v>
      </c>
      <c r="I532" s="14">
        <v>0.65</v>
      </c>
      <c r="J532" s="15">
        <v>2000</v>
      </c>
      <c r="K532" s="16">
        <f t="shared" si="172"/>
        <v>1300</v>
      </c>
      <c r="L532" s="16">
        <f t="shared" si="173"/>
        <v>715.00000000000011</v>
      </c>
      <c r="M532" s="17">
        <v>0.55000000000000004</v>
      </c>
      <c r="O532" s="1"/>
      <c r="P532" s="2"/>
      <c r="Q532" s="3"/>
      <c r="R532" s="5"/>
    </row>
    <row r="533" spans="2:18" x14ac:dyDescent="0.25">
      <c r="B533" s="12" t="s">
        <v>23</v>
      </c>
      <c r="C533" s="12">
        <v>1128299</v>
      </c>
      <c r="D533" s="13">
        <v>44301</v>
      </c>
      <c r="E533" s="12" t="s">
        <v>24</v>
      </c>
      <c r="F533" s="12" t="s">
        <v>37</v>
      </c>
      <c r="G533" s="12" t="s">
        <v>36</v>
      </c>
      <c r="H533" s="12" t="s">
        <v>17</v>
      </c>
      <c r="I533" s="14">
        <v>0.8</v>
      </c>
      <c r="J533" s="15">
        <v>3500</v>
      </c>
      <c r="K533" s="16">
        <f t="shared" si="172"/>
        <v>2800</v>
      </c>
      <c r="L533" s="16">
        <f t="shared" si="173"/>
        <v>560</v>
      </c>
      <c r="M533" s="17">
        <v>0.2</v>
      </c>
      <c r="O533" s="1"/>
      <c r="P533" s="2"/>
      <c r="Q533" s="3"/>
      <c r="R533" s="5"/>
    </row>
    <row r="534" spans="2:18" x14ac:dyDescent="0.25">
      <c r="B534" s="12" t="s">
        <v>23</v>
      </c>
      <c r="C534" s="12">
        <v>1128299</v>
      </c>
      <c r="D534" s="13">
        <v>44332</v>
      </c>
      <c r="E534" s="12" t="s">
        <v>24</v>
      </c>
      <c r="F534" s="12" t="s">
        <v>37</v>
      </c>
      <c r="G534" s="12" t="s">
        <v>36</v>
      </c>
      <c r="H534" s="12" t="s">
        <v>12</v>
      </c>
      <c r="I534" s="14">
        <v>0.6</v>
      </c>
      <c r="J534" s="15">
        <v>5500</v>
      </c>
      <c r="K534" s="16">
        <f>I534*J534</f>
        <v>3300</v>
      </c>
      <c r="L534" s="16">
        <f>K534*M534</f>
        <v>1485</v>
      </c>
      <c r="M534" s="17">
        <v>0.45</v>
      </c>
      <c r="O534" s="1"/>
      <c r="P534" s="2"/>
      <c r="Q534" s="3"/>
      <c r="R534" s="5"/>
    </row>
    <row r="535" spans="2:18" x14ac:dyDescent="0.25">
      <c r="B535" s="12" t="s">
        <v>23</v>
      </c>
      <c r="C535" s="12">
        <v>1128299</v>
      </c>
      <c r="D535" s="13">
        <v>44332</v>
      </c>
      <c r="E535" s="12" t="s">
        <v>24</v>
      </c>
      <c r="F535" s="12" t="s">
        <v>37</v>
      </c>
      <c r="G535" s="12" t="s">
        <v>36</v>
      </c>
      <c r="H535" s="12" t="s">
        <v>15</v>
      </c>
      <c r="I535" s="14">
        <v>0.65</v>
      </c>
      <c r="J535" s="15">
        <v>4000</v>
      </c>
      <c r="K535" s="16">
        <f>I535*J535</f>
        <v>2600</v>
      </c>
      <c r="L535" s="16">
        <f>K535*M535</f>
        <v>780</v>
      </c>
      <c r="M535" s="17">
        <v>0.3</v>
      </c>
      <c r="O535" s="1"/>
      <c r="P535" s="2"/>
      <c r="Q535" s="3"/>
      <c r="R535" s="5"/>
    </row>
    <row r="536" spans="2:18" x14ac:dyDescent="0.25">
      <c r="B536" s="12" t="s">
        <v>23</v>
      </c>
      <c r="C536" s="12">
        <v>1128299</v>
      </c>
      <c r="D536" s="13">
        <v>44332</v>
      </c>
      <c r="E536" s="12" t="s">
        <v>24</v>
      </c>
      <c r="F536" s="12" t="s">
        <v>37</v>
      </c>
      <c r="G536" s="12" t="s">
        <v>36</v>
      </c>
      <c r="H536" s="12" t="s">
        <v>13</v>
      </c>
      <c r="I536" s="14">
        <v>0.65</v>
      </c>
      <c r="J536" s="15">
        <v>4000</v>
      </c>
      <c r="K536" s="16">
        <f t="shared" ref="K536:K539" si="174">I536*J536</f>
        <v>2600</v>
      </c>
      <c r="L536" s="16">
        <f t="shared" ref="L536:L539" si="175">K536*M536</f>
        <v>1170</v>
      </c>
      <c r="M536" s="17">
        <v>0.45</v>
      </c>
      <c r="O536" s="1"/>
      <c r="P536" s="2"/>
      <c r="Q536" s="3"/>
      <c r="R536" s="5"/>
    </row>
    <row r="537" spans="2:18" x14ac:dyDescent="0.25">
      <c r="B537" s="12" t="s">
        <v>23</v>
      </c>
      <c r="C537" s="12">
        <v>1128299</v>
      </c>
      <c r="D537" s="13">
        <v>44332</v>
      </c>
      <c r="E537" s="12" t="s">
        <v>24</v>
      </c>
      <c r="F537" s="12" t="s">
        <v>37</v>
      </c>
      <c r="G537" s="12" t="s">
        <v>36</v>
      </c>
      <c r="H537" s="12" t="s">
        <v>14</v>
      </c>
      <c r="I537" s="14">
        <v>0.6</v>
      </c>
      <c r="J537" s="15">
        <v>3000</v>
      </c>
      <c r="K537" s="16">
        <f t="shared" si="174"/>
        <v>1800</v>
      </c>
      <c r="L537" s="16">
        <f t="shared" si="175"/>
        <v>719.99999999999989</v>
      </c>
      <c r="M537" s="17">
        <v>0.39999999999999997</v>
      </c>
      <c r="O537" s="1"/>
      <c r="P537" s="2"/>
      <c r="Q537" s="3"/>
      <c r="R537" s="5"/>
    </row>
    <row r="538" spans="2:18" x14ac:dyDescent="0.25">
      <c r="B538" s="12" t="s">
        <v>23</v>
      </c>
      <c r="C538" s="12">
        <v>1128299</v>
      </c>
      <c r="D538" s="13">
        <v>44332</v>
      </c>
      <c r="E538" s="12" t="s">
        <v>24</v>
      </c>
      <c r="F538" s="12" t="s">
        <v>37</v>
      </c>
      <c r="G538" s="12" t="s">
        <v>36</v>
      </c>
      <c r="H538" s="12" t="s">
        <v>16</v>
      </c>
      <c r="I538" s="14">
        <v>0.65</v>
      </c>
      <c r="J538" s="15">
        <v>2000</v>
      </c>
      <c r="K538" s="16">
        <f t="shared" si="174"/>
        <v>1300</v>
      </c>
      <c r="L538" s="16">
        <f t="shared" si="175"/>
        <v>780.00000000000011</v>
      </c>
      <c r="M538" s="17">
        <v>0.60000000000000009</v>
      </c>
      <c r="O538" s="1"/>
      <c r="P538" s="2"/>
      <c r="Q538" s="3"/>
      <c r="R538" s="5"/>
    </row>
    <row r="539" spans="2:18" x14ac:dyDescent="0.25">
      <c r="B539" s="12" t="s">
        <v>23</v>
      </c>
      <c r="C539" s="12">
        <v>1128299</v>
      </c>
      <c r="D539" s="13">
        <v>44332</v>
      </c>
      <c r="E539" s="12" t="s">
        <v>24</v>
      </c>
      <c r="F539" s="12" t="s">
        <v>37</v>
      </c>
      <c r="G539" s="12" t="s">
        <v>36</v>
      </c>
      <c r="H539" s="12" t="s">
        <v>17</v>
      </c>
      <c r="I539" s="14">
        <v>0.8</v>
      </c>
      <c r="J539" s="15">
        <v>4500</v>
      </c>
      <c r="K539" s="16">
        <f t="shared" si="174"/>
        <v>3600</v>
      </c>
      <c r="L539" s="16">
        <f t="shared" si="175"/>
        <v>900</v>
      </c>
      <c r="M539" s="17">
        <v>0.25</v>
      </c>
      <c r="O539" s="1"/>
      <c r="P539" s="2"/>
      <c r="Q539" s="3"/>
      <c r="R539" s="5"/>
    </row>
    <row r="540" spans="2:18" x14ac:dyDescent="0.25">
      <c r="B540" s="12" t="s">
        <v>23</v>
      </c>
      <c r="C540" s="12">
        <v>1128299</v>
      </c>
      <c r="D540" s="13">
        <v>44362</v>
      </c>
      <c r="E540" s="12" t="s">
        <v>24</v>
      </c>
      <c r="F540" s="12" t="s">
        <v>37</v>
      </c>
      <c r="G540" s="12" t="s">
        <v>36</v>
      </c>
      <c r="H540" s="12" t="s">
        <v>12</v>
      </c>
      <c r="I540" s="14">
        <v>0.6</v>
      </c>
      <c r="J540" s="15">
        <v>7000</v>
      </c>
      <c r="K540" s="16">
        <f>I540*J540</f>
        <v>4200</v>
      </c>
      <c r="L540" s="16">
        <f>K540*M540</f>
        <v>1890</v>
      </c>
      <c r="M540" s="17">
        <v>0.45</v>
      </c>
      <c r="O540" s="1"/>
      <c r="P540" s="2"/>
      <c r="Q540" s="3"/>
      <c r="R540" s="5"/>
    </row>
    <row r="541" spans="2:18" x14ac:dyDescent="0.25">
      <c r="B541" s="12" t="s">
        <v>23</v>
      </c>
      <c r="C541" s="12">
        <v>1128299</v>
      </c>
      <c r="D541" s="13">
        <v>44362</v>
      </c>
      <c r="E541" s="12" t="s">
        <v>24</v>
      </c>
      <c r="F541" s="12" t="s">
        <v>37</v>
      </c>
      <c r="G541" s="12" t="s">
        <v>36</v>
      </c>
      <c r="H541" s="12" t="s">
        <v>15</v>
      </c>
      <c r="I541" s="14">
        <v>0.65</v>
      </c>
      <c r="J541" s="15">
        <v>5500</v>
      </c>
      <c r="K541" s="16">
        <f>I541*J541</f>
        <v>3575</v>
      </c>
      <c r="L541" s="16">
        <f>K541*M541</f>
        <v>1072.5</v>
      </c>
      <c r="M541" s="17">
        <v>0.3</v>
      </c>
      <c r="O541" s="1"/>
      <c r="P541" s="2"/>
      <c r="Q541" s="3"/>
      <c r="R541" s="5"/>
    </row>
    <row r="542" spans="2:18" x14ac:dyDescent="0.25">
      <c r="B542" s="12" t="s">
        <v>23</v>
      </c>
      <c r="C542" s="12">
        <v>1128299</v>
      </c>
      <c r="D542" s="13">
        <v>44362</v>
      </c>
      <c r="E542" s="12" t="s">
        <v>24</v>
      </c>
      <c r="F542" s="12" t="s">
        <v>37</v>
      </c>
      <c r="G542" s="12" t="s">
        <v>36</v>
      </c>
      <c r="H542" s="12" t="s">
        <v>13</v>
      </c>
      <c r="I542" s="14">
        <v>0.65</v>
      </c>
      <c r="J542" s="15">
        <v>5500</v>
      </c>
      <c r="K542" s="16">
        <f t="shared" ref="K542:K545" si="176">I542*J542</f>
        <v>3575</v>
      </c>
      <c r="L542" s="16">
        <f t="shared" ref="L542:L545" si="177">K542*M542</f>
        <v>1608.75</v>
      </c>
      <c r="M542" s="17">
        <v>0.45</v>
      </c>
      <c r="O542" s="1"/>
      <c r="P542" s="2"/>
      <c r="Q542" s="3"/>
      <c r="R542" s="5"/>
    </row>
    <row r="543" spans="2:18" x14ac:dyDescent="0.25">
      <c r="B543" s="12" t="s">
        <v>23</v>
      </c>
      <c r="C543" s="12">
        <v>1128299</v>
      </c>
      <c r="D543" s="13">
        <v>44362</v>
      </c>
      <c r="E543" s="12" t="s">
        <v>24</v>
      </c>
      <c r="F543" s="12" t="s">
        <v>37</v>
      </c>
      <c r="G543" s="12" t="s">
        <v>36</v>
      </c>
      <c r="H543" s="12" t="s">
        <v>14</v>
      </c>
      <c r="I543" s="14">
        <v>0.6</v>
      </c>
      <c r="J543" s="15">
        <v>4250</v>
      </c>
      <c r="K543" s="16">
        <f t="shared" si="176"/>
        <v>2550</v>
      </c>
      <c r="L543" s="16">
        <f t="shared" si="177"/>
        <v>1019.9999999999999</v>
      </c>
      <c r="M543" s="17">
        <v>0.39999999999999997</v>
      </c>
      <c r="O543" s="1"/>
      <c r="P543" s="2"/>
      <c r="Q543" s="3"/>
      <c r="R543" s="5"/>
    </row>
    <row r="544" spans="2:18" x14ac:dyDescent="0.25">
      <c r="B544" s="12" t="s">
        <v>23</v>
      </c>
      <c r="C544" s="12">
        <v>1128299</v>
      </c>
      <c r="D544" s="13">
        <v>44362</v>
      </c>
      <c r="E544" s="12" t="s">
        <v>24</v>
      </c>
      <c r="F544" s="12" t="s">
        <v>37</v>
      </c>
      <c r="G544" s="12" t="s">
        <v>36</v>
      </c>
      <c r="H544" s="12" t="s">
        <v>16</v>
      </c>
      <c r="I544" s="14">
        <v>0.65</v>
      </c>
      <c r="J544" s="15">
        <v>3000</v>
      </c>
      <c r="K544" s="16">
        <f t="shared" si="176"/>
        <v>1950</v>
      </c>
      <c r="L544" s="16">
        <f t="shared" si="177"/>
        <v>1170.0000000000002</v>
      </c>
      <c r="M544" s="17">
        <v>0.60000000000000009</v>
      </c>
      <c r="O544" s="1"/>
      <c r="P544" s="2"/>
      <c r="Q544" s="3"/>
      <c r="R544" s="5"/>
    </row>
    <row r="545" spans="2:18" x14ac:dyDescent="0.25">
      <c r="B545" s="12" t="s">
        <v>23</v>
      </c>
      <c r="C545" s="12">
        <v>1128299</v>
      </c>
      <c r="D545" s="13">
        <v>44362</v>
      </c>
      <c r="E545" s="12" t="s">
        <v>24</v>
      </c>
      <c r="F545" s="12" t="s">
        <v>37</v>
      </c>
      <c r="G545" s="12" t="s">
        <v>36</v>
      </c>
      <c r="H545" s="12" t="s">
        <v>17</v>
      </c>
      <c r="I545" s="14">
        <v>0.8</v>
      </c>
      <c r="J545" s="15">
        <v>6000</v>
      </c>
      <c r="K545" s="16">
        <f t="shared" si="176"/>
        <v>4800</v>
      </c>
      <c r="L545" s="16">
        <f t="shared" si="177"/>
        <v>1200</v>
      </c>
      <c r="M545" s="17">
        <v>0.25</v>
      </c>
      <c r="O545" s="1"/>
      <c r="P545" s="2"/>
      <c r="Q545" s="3"/>
      <c r="R545" s="5"/>
    </row>
    <row r="546" spans="2:18" x14ac:dyDescent="0.25">
      <c r="B546" s="12" t="s">
        <v>23</v>
      </c>
      <c r="C546" s="12">
        <v>1128299</v>
      </c>
      <c r="D546" s="13">
        <v>44391</v>
      </c>
      <c r="E546" s="12" t="s">
        <v>24</v>
      </c>
      <c r="F546" s="12" t="s">
        <v>37</v>
      </c>
      <c r="G546" s="12" t="s">
        <v>36</v>
      </c>
      <c r="H546" s="12" t="s">
        <v>12</v>
      </c>
      <c r="I546" s="14">
        <v>0.6</v>
      </c>
      <c r="J546" s="15">
        <v>7500</v>
      </c>
      <c r="K546" s="16">
        <f>I546*J546</f>
        <v>4500</v>
      </c>
      <c r="L546" s="16">
        <f>K546*M546</f>
        <v>1800</v>
      </c>
      <c r="M546" s="17">
        <v>0.4</v>
      </c>
      <c r="O546" s="1"/>
      <c r="P546" s="2"/>
      <c r="Q546" s="3"/>
      <c r="R546" s="5"/>
    </row>
    <row r="547" spans="2:18" x14ac:dyDescent="0.25">
      <c r="B547" s="12" t="s">
        <v>23</v>
      </c>
      <c r="C547" s="12">
        <v>1128299</v>
      </c>
      <c r="D547" s="13">
        <v>44391</v>
      </c>
      <c r="E547" s="12" t="s">
        <v>24</v>
      </c>
      <c r="F547" s="12" t="s">
        <v>37</v>
      </c>
      <c r="G547" s="12" t="s">
        <v>36</v>
      </c>
      <c r="H547" s="12" t="s">
        <v>15</v>
      </c>
      <c r="I547" s="14">
        <v>0.65</v>
      </c>
      <c r="J547" s="15">
        <v>6000</v>
      </c>
      <c r="K547" s="16">
        <f>I547*J547</f>
        <v>3900</v>
      </c>
      <c r="L547" s="16">
        <f>K547*M547</f>
        <v>975</v>
      </c>
      <c r="M547" s="17">
        <v>0.25</v>
      </c>
      <c r="O547" s="1"/>
      <c r="P547" s="2"/>
      <c r="Q547" s="3"/>
      <c r="R547" s="5"/>
    </row>
    <row r="548" spans="2:18" x14ac:dyDescent="0.25">
      <c r="B548" s="12" t="s">
        <v>23</v>
      </c>
      <c r="C548" s="12">
        <v>1128299</v>
      </c>
      <c r="D548" s="13">
        <v>44391</v>
      </c>
      <c r="E548" s="12" t="s">
        <v>24</v>
      </c>
      <c r="F548" s="12" t="s">
        <v>37</v>
      </c>
      <c r="G548" s="12" t="s">
        <v>36</v>
      </c>
      <c r="H548" s="12" t="s">
        <v>13</v>
      </c>
      <c r="I548" s="14">
        <v>0.65</v>
      </c>
      <c r="J548" s="15">
        <v>5500</v>
      </c>
      <c r="K548" s="16">
        <f t="shared" ref="K548:K551" si="178">I548*J548</f>
        <v>3575</v>
      </c>
      <c r="L548" s="16">
        <f t="shared" ref="L548:L551" si="179">K548*M548</f>
        <v>1430</v>
      </c>
      <c r="M548" s="17">
        <v>0.4</v>
      </c>
      <c r="O548" s="1"/>
      <c r="P548" s="2"/>
      <c r="Q548" s="3"/>
      <c r="R548" s="5"/>
    </row>
    <row r="549" spans="2:18" x14ac:dyDescent="0.25">
      <c r="B549" s="12" t="s">
        <v>23</v>
      </c>
      <c r="C549" s="12">
        <v>1128299</v>
      </c>
      <c r="D549" s="13">
        <v>44391</v>
      </c>
      <c r="E549" s="12" t="s">
        <v>24</v>
      </c>
      <c r="F549" s="12" t="s">
        <v>37</v>
      </c>
      <c r="G549" s="12" t="s">
        <v>36</v>
      </c>
      <c r="H549" s="12" t="s">
        <v>14</v>
      </c>
      <c r="I549" s="14">
        <v>0.6</v>
      </c>
      <c r="J549" s="15">
        <v>4500</v>
      </c>
      <c r="K549" s="16">
        <f t="shared" si="178"/>
        <v>2700</v>
      </c>
      <c r="L549" s="16">
        <f t="shared" si="179"/>
        <v>944.99999999999989</v>
      </c>
      <c r="M549" s="17">
        <v>0.35</v>
      </c>
      <c r="O549" s="1"/>
      <c r="P549" s="2"/>
      <c r="Q549" s="3"/>
      <c r="R549" s="5"/>
    </row>
    <row r="550" spans="2:18" x14ac:dyDescent="0.25">
      <c r="B550" s="12" t="s">
        <v>23</v>
      </c>
      <c r="C550" s="12">
        <v>1128299</v>
      </c>
      <c r="D550" s="13">
        <v>44391</v>
      </c>
      <c r="E550" s="12" t="s">
        <v>24</v>
      </c>
      <c r="F550" s="12" t="s">
        <v>37</v>
      </c>
      <c r="G550" s="12" t="s">
        <v>36</v>
      </c>
      <c r="H550" s="12" t="s">
        <v>16</v>
      </c>
      <c r="I550" s="14">
        <v>0.65</v>
      </c>
      <c r="J550" s="15">
        <v>5000</v>
      </c>
      <c r="K550" s="16">
        <f t="shared" si="178"/>
        <v>3250</v>
      </c>
      <c r="L550" s="16">
        <f t="shared" si="179"/>
        <v>1787.5000000000002</v>
      </c>
      <c r="M550" s="17">
        <v>0.55000000000000004</v>
      </c>
      <c r="O550" s="1"/>
      <c r="P550" s="2"/>
      <c r="Q550" s="3"/>
      <c r="R550" s="5"/>
    </row>
    <row r="551" spans="2:18" x14ac:dyDescent="0.25">
      <c r="B551" s="12" t="s">
        <v>23</v>
      </c>
      <c r="C551" s="12">
        <v>1128299</v>
      </c>
      <c r="D551" s="13">
        <v>44391</v>
      </c>
      <c r="E551" s="12" t="s">
        <v>24</v>
      </c>
      <c r="F551" s="12" t="s">
        <v>37</v>
      </c>
      <c r="G551" s="12" t="s">
        <v>36</v>
      </c>
      <c r="H551" s="12" t="s">
        <v>17</v>
      </c>
      <c r="I551" s="14">
        <v>0.8</v>
      </c>
      <c r="J551" s="15">
        <v>5000</v>
      </c>
      <c r="K551" s="16">
        <f t="shared" si="178"/>
        <v>4000</v>
      </c>
      <c r="L551" s="16">
        <f t="shared" si="179"/>
        <v>800</v>
      </c>
      <c r="M551" s="17">
        <v>0.2</v>
      </c>
      <c r="O551" s="1"/>
      <c r="P551" s="2"/>
      <c r="Q551" s="3"/>
      <c r="R551" s="5"/>
    </row>
    <row r="552" spans="2:18" x14ac:dyDescent="0.25">
      <c r="B552" s="12" t="s">
        <v>23</v>
      </c>
      <c r="C552" s="12">
        <v>1128299</v>
      </c>
      <c r="D552" s="13">
        <v>44423</v>
      </c>
      <c r="E552" s="12" t="s">
        <v>24</v>
      </c>
      <c r="F552" s="12" t="s">
        <v>37</v>
      </c>
      <c r="G552" s="12" t="s">
        <v>36</v>
      </c>
      <c r="H552" s="12" t="s">
        <v>12</v>
      </c>
      <c r="I552" s="14">
        <v>0.65</v>
      </c>
      <c r="J552" s="15">
        <v>7000</v>
      </c>
      <c r="K552" s="16">
        <f>I552*J552</f>
        <v>4550</v>
      </c>
      <c r="L552" s="16">
        <f>K552*M552</f>
        <v>1820</v>
      </c>
      <c r="M552" s="17">
        <v>0.4</v>
      </c>
      <c r="O552" s="1"/>
      <c r="P552" s="2"/>
      <c r="Q552" s="3"/>
      <c r="R552" s="5"/>
    </row>
    <row r="553" spans="2:18" x14ac:dyDescent="0.25">
      <c r="B553" s="12" t="s">
        <v>23</v>
      </c>
      <c r="C553" s="12">
        <v>1128299</v>
      </c>
      <c r="D553" s="13">
        <v>44423</v>
      </c>
      <c r="E553" s="12" t="s">
        <v>24</v>
      </c>
      <c r="F553" s="12" t="s">
        <v>37</v>
      </c>
      <c r="G553" s="12" t="s">
        <v>36</v>
      </c>
      <c r="H553" s="12" t="s">
        <v>15</v>
      </c>
      <c r="I553" s="14">
        <v>0.70000000000000007</v>
      </c>
      <c r="J553" s="15">
        <v>6500</v>
      </c>
      <c r="K553" s="16">
        <f>I553*J553</f>
        <v>4550</v>
      </c>
      <c r="L553" s="16">
        <f>K553*M553</f>
        <v>1137.5</v>
      </c>
      <c r="M553" s="17">
        <v>0.25</v>
      </c>
      <c r="O553" s="1"/>
      <c r="P553" s="2"/>
      <c r="Q553" s="3"/>
      <c r="R553" s="5"/>
    </row>
    <row r="554" spans="2:18" x14ac:dyDescent="0.25">
      <c r="B554" s="12" t="s">
        <v>23</v>
      </c>
      <c r="C554" s="12">
        <v>1128299</v>
      </c>
      <c r="D554" s="13">
        <v>44423</v>
      </c>
      <c r="E554" s="12" t="s">
        <v>24</v>
      </c>
      <c r="F554" s="12" t="s">
        <v>37</v>
      </c>
      <c r="G554" s="12" t="s">
        <v>36</v>
      </c>
      <c r="H554" s="12" t="s">
        <v>13</v>
      </c>
      <c r="I554" s="14">
        <v>0.65</v>
      </c>
      <c r="J554" s="15">
        <v>5250</v>
      </c>
      <c r="K554" s="16">
        <f t="shared" ref="K554:K557" si="180">I554*J554</f>
        <v>3412.5</v>
      </c>
      <c r="L554" s="16">
        <f t="shared" ref="L554:L557" si="181">K554*M554</f>
        <v>1365</v>
      </c>
      <c r="M554" s="17">
        <v>0.4</v>
      </c>
      <c r="O554" s="1"/>
      <c r="P554" s="2"/>
      <c r="Q554" s="3"/>
      <c r="R554" s="5"/>
    </row>
    <row r="555" spans="2:18" x14ac:dyDescent="0.25">
      <c r="B555" s="12" t="s">
        <v>23</v>
      </c>
      <c r="C555" s="12">
        <v>1128299</v>
      </c>
      <c r="D555" s="13">
        <v>44423</v>
      </c>
      <c r="E555" s="12" t="s">
        <v>24</v>
      </c>
      <c r="F555" s="12" t="s">
        <v>37</v>
      </c>
      <c r="G555" s="12" t="s">
        <v>36</v>
      </c>
      <c r="H555" s="12" t="s">
        <v>14</v>
      </c>
      <c r="I555" s="14">
        <v>0.65</v>
      </c>
      <c r="J555" s="15">
        <v>4750</v>
      </c>
      <c r="K555" s="16">
        <f t="shared" si="180"/>
        <v>3087.5</v>
      </c>
      <c r="L555" s="16">
        <f t="shared" si="181"/>
        <v>1080.625</v>
      </c>
      <c r="M555" s="17">
        <v>0.35</v>
      </c>
      <c r="O555" s="1"/>
      <c r="P555" s="2"/>
      <c r="Q555" s="3"/>
      <c r="R555" s="5"/>
    </row>
    <row r="556" spans="2:18" x14ac:dyDescent="0.25">
      <c r="B556" s="12" t="s">
        <v>23</v>
      </c>
      <c r="C556" s="12">
        <v>1128299</v>
      </c>
      <c r="D556" s="13">
        <v>44423</v>
      </c>
      <c r="E556" s="12" t="s">
        <v>24</v>
      </c>
      <c r="F556" s="12" t="s">
        <v>37</v>
      </c>
      <c r="G556" s="12" t="s">
        <v>36</v>
      </c>
      <c r="H556" s="12" t="s">
        <v>16</v>
      </c>
      <c r="I556" s="14">
        <v>0.75</v>
      </c>
      <c r="J556" s="15">
        <v>4750</v>
      </c>
      <c r="K556" s="16">
        <f t="shared" si="180"/>
        <v>3562.5</v>
      </c>
      <c r="L556" s="16">
        <f t="shared" si="181"/>
        <v>1959.3750000000002</v>
      </c>
      <c r="M556" s="17">
        <v>0.55000000000000004</v>
      </c>
      <c r="O556" s="1"/>
      <c r="P556" s="2"/>
      <c r="Q556" s="3"/>
      <c r="R556" s="5"/>
    </row>
    <row r="557" spans="2:18" x14ac:dyDescent="0.25">
      <c r="B557" s="12" t="s">
        <v>23</v>
      </c>
      <c r="C557" s="12">
        <v>1128299</v>
      </c>
      <c r="D557" s="13">
        <v>44423</v>
      </c>
      <c r="E557" s="12" t="s">
        <v>24</v>
      </c>
      <c r="F557" s="12" t="s">
        <v>37</v>
      </c>
      <c r="G557" s="12" t="s">
        <v>36</v>
      </c>
      <c r="H557" s="12" t="s">
        <v>17</v>
      </c>
      <c r="I557" s="14">
        <v>0.8</v>
      </c>
      <c r="J557" s="15">
        <v>4000</v>
      </c>
      <c r="K557" s="16">
        <f t="shared" si="180"/>
        <v>3200</v>
      </c>
      <c r="L557" s="16">
        <f t="shared" si="181"/>
        <v>640</v>
      </c>
      <c r="M557" s="17">
        <v>0.2</v>
      </c>
      <c r="O557" s="1"/>
      <c r="P557" s="2"/>
      <c r="Q557" s="3"/>
      <c r="R557" s="5"/>
    </row>
    <row r="558" spans="2:18" x14ac:dyDescent="0.25">
      <c r="B558" s="12" t="s">
        <v>23</v>
      </c>
      <c r="C558" s="12">
        <v>1128299</v>
      </c>
      <c r="D558" s="13">
        <v>44455</v>
      </c>
      <c r="E558" s="12" t="s">
        <v>24</v>
      </c>
      <c r="F558" s="12" t="s">
        <v>37</v>
      </c>
      <c r="G558" s="12" t="s">
        <v>36</v>
      </c>
      <c r="H558" s="12" t="s">
        <v>12</v>
      </c>
      <c r="I558" s="14">
        <v>0.60000000000000009</v>
      </c>
      <c r="J558" s="15">
        <v>6000</v>
      </c>
      <c r="K558" s="16">
        <f>I558*J558</f>
        <v>3600.0000000000005</v>
      </c>
      <c r="L558" s="16">
        <f>K558*M558</f>
        <v>1260.0000000000002</v>
      </c>
      <c r="M558" s="17">
        <v>0.35000000000000003</v>
      </c>
      <c r="O558" s="1"/>
      <c r="P558" s="2"/>
      <c r="Q558" s="3"/>
      <c r="R558" s="5"/>
    </row>
    <row r="559" spans="2:18" x14ac:dyDescent="0.25">
      <c r="B559" s="12" t="s">
        <v>23</v>
      </c>
      <c r="C559" s="12">
        <v>1128299</v>
      </c>
      <c r="D559" s="13">
        <v>44455</v>
      </c>
      <c r="E559" s="12" t="s">
        <v>24</v>
      </c>
      <c r="F559" s="12" t="s">
        <v>37</v>
      </c>
      <c r="G559" s="12" t="s">
        <v>36</v>
      </c>
      <c r="H559" s="12" t="s">
        <v>15</v>
      </c>
      <c r="I559" s="14">
        <v>0.65000000000000013</v>
      </c>
      <c r="J559" s="15">
        <v>6000</v>
      </c>
      <c r="K559" s="16">
        <f>I559*J559</f>
        <v>3900.0000000000009</v>
      </c>
      <c r="L559" s="16">
        <f>K559*M559</f>
        <v>780.00000000000023</v>
      </c>
      <c r="M559" s="17">
        <v>0.2</v>
      </c>
      <c r="O559" s="1"/>
      <c r="P559" s="2"/>
      <c r="Q559" s="3"/>
      <c r="R559" s="5"/>
    </row>
    <row r="560" spans="2:18" x14ac:dyDescent="0.25">
      <c r="B560" s="12" t="s">
        <v>23</v>
      </c>
      <c r="C560" s="12">
        <v>1128299</v>
      </c>
      <c r="D560" s="13">
        <v>44455</v>
      </c>
      <c r="E560" s="12" t="s">
        <v>24</v>
      </c>
      <c r="F560" s="12" t="s">
        <v>37</v>
      </c>
      <c r="G560" s="12" t="s">
        <v>36</v>
      </c>
      <c r="H560" s="12" t="s">
        <v>13</v>
      </c>
      <c r="I560" s="14">
        <v>0.60000000000000009</v>
      </c>
      <c r="J560" s="15">
        <v>4500</v>
      </c>
      <c r="K560" s="16">
        <f t="shared" ref="K560:K563" si="182">I560*J560</f>
        <v>2700.0000000000005</v>
      </c>
      <c r="L560" s="16">
        <f t="shared" ref="L560:L563" si="183">K560*M560</f>
        <v>945.00000000000023</v>
      </c>
      <c r="M560" s="17">
        <v>0.35000000000000003</v>
      </c>
      <c r="O560" s="1"/>
      <c r="P560" s="2"/>
      <c r="Q560" s="3"/>
      <c r="R560" s="5"/>
    </row>
    <row r="561" spans="2:18" x14ac:dyDescent="0.25">
      <c r="B561" s="12" t="s">
        <v>23</v>
      </c>
      <c r="C561" s="12">
        <v>1128299</v>
      </c>
      <c r="D561" s="13">
        <v>44455</v>
      </c>
      <c r="E561" s="12" t="s">
        <v>24</v>
      </c>
      <c r="F561" s="12" t="s">
        <v>37</v>
      </c>
      <c r="G561" s="12" t="s">
        <v>36</v>
      </c>
      <c r="H561" s="12" t="s">
        <v>14</v>
      </c>
      <c r="I561" s="14">
        <v>0.60000000000000009</v>
      </c>
      <c r="J561" s="15">
        <v>4000</v>
      </c>
      <c r="K561" s="16">
        <f t="shared" si="182"/>
        <v>2400.0000000000005</v>
      </c>
      <c r="L561" s="16">
        <f t="shared" si="183"/>
        <v>720.00000000000011</v>
      </c>
      <c r="M561" s="17">
        <v>0.3</v>
      </c>
      <c r="O561" s="1"/>
      <c r="P561" s="2"/>
      <c r="Q561" s="3"/>
      <c r="R561" s="5"/>
    </row>
    <row r="562" spans="2:18" x14ac:dyDescent="0.25">
      <c r="B562" s="12" t="s">
        <v>23</v>
      </c>
      <c r="C562" s="12">
        <v>1128299</v>
      </c>
      <c r="D562" s="13">
        <v>44455</v>
      </c>
      <c r="E562" s="12" t="s">
        <v>24</v>
      </c>
      <c r="F562" s="12" t="s">
        <v>37</v>
      </c>
      <c r="G562" s="12" t="s">
        <v>36</v>
      </c>
      <c r="H562" s="12" t="s">
        <v>16</v>
      </c>
      <c r="I562" s="14">
        <v>0.70000000000000007</v>
      </c>
      <c r="J562" s="15">
        <v>4000</v>
      </c>
      <c r="K562" s="16">
        <f t="shared" si="182"/>
        <v>2800.0000000000005</v>
      </c>
      <c r="L562" s="16">
        <f t="shared" si="183"/>
        <v>1400.0000000000005</v>
      </c>
      <c r="M562" s="17">
        <v>0.50000000000000011</v>
      </c>
      <c r="O562" s="1"/>
      <c r="P562" s="2"/>
      <c r="Q562" s="3"/>
      <c r="R562" s="5"/>
    </row>
    <row r="563" spans="2:18" x14ac:dyDescent="0.25">
      <c r="B563" s="12" t="s">
        <v>23</v>
      </c>
      <c r="C563" s="12">
        <v>1128299</v>
      </c>
      <c r="D563" s="13">
        <v>44455</v>
      </c>
      <c r="E563" s="12" t="s">
        <v>24</v>
      </c>
      <c r="F563" s="12" t="s">
        <v>37</v>
      </c>
      <c r="G563" s="12" t="s">
        <v>36</v>
      </c>
      <c r="H563" s="12" t="s">
        <v>17</v>
      </c>
      <c r="I563" s="14">
        <v>0.75000000000000011</v>
      </c>
      <c r="J563" s="15">
        <v>4500</v>
      </c>
      <c r="K563" s="16">
        <f t="shared" si="182"/>
        <v>3375.0000000000005</v>
      </c>
      <c r="L563" s="16">
        <f t="shared" si="183"/>
        <v>506.25000000000017</v>
      </c>
      <c r="M563" s="17">
        <v>0.15000000000000002</v>
      </c>
      <c r="O563" s="1"/>
      <c r="P563" s="2"/>
      <c r="Q563" s="3"/>
      <c r="R563" s="5"/>
    </row>
    <row r="564" spans="2:18" x14ac:dyDescent="0.25">
      <c r="B564" s="12" t="s">
        <v>23</v>
      </c>
      <c r="C564" s="12">
        <v>1128299</v>
      </c>
      <c r="D564" s="13">
        <v>44484</v>
      </c>
      <c r="E564" s="12" t="s">
        <v>24</v>
      </c>
      <c r="F564" s="12" t="s">
        <v>37</v>
      </c>
      <c r="G564" s="12" t="s">
        <v>36</v>
      </c>
      <c r="H564" s="12" t="s">
        <v>12</v>
      </c>
      <c r="I564" s="14">
        <v>0.60000000000000009</v>
      </c>
      <c r="J564" s="15">
        <v>5500</v>
      </c>
      <c r="K564" s="16">
        <f>I564*J564</f>
        <v>3300.0000000000005</v>
      </c>
      <c r="L564" s="16">
        <f>K564*M564</f>
        <v>1155.0000000000002</v>
      </c>
      <c r="M564" s="17">
        <v>0.35000000000000003</v>
      </c>
      <c r="O564" s="1"/>
      <c r="P564" s="2"/>
      <c r="Q564" s="3"/>
      <c r="R564" s="5"/>
    </row>
    <row r="565" spans="2:18" x14ac:dyDescent="0.25">
      <c r="B565" s="12" t="s">
        <v>23</v>
      </c>
      <c r="C565" s="12">
        <v>1128299</v>
      </c>
      <c r="D565" s="13">
        <v>44484</v>
      </c>
      <c r="E565" s="12" t="s">
        <v>24</v>
      </c>
      <c r="F565" s="12" t="s">
        <v>37</v>
      </c>
      <c r="G565" s="12" t="s">
        <v>36</v>
      </c>
      <c r="H565" s="12" t="s">
        <v>15</v>
      </c>
      <c r="I565" s="14">
        <v>0.65000000000000013</v>
      </c>
      <c r="J565" s="15">
        <v>5500</v>
      </c>
      <c r="K565" s="16">
        <f>I565*J565</f>
        <v>3575.0000000000009</v>
      </c>
      <c r="L565" s="16">
        <f>K565*M565</f>
        <v>715.00000000000023</v>
      </c>
      <c r="M565" s="17">
        <v>0.2</v>
      </c>
      <c r="O565" s="1"/>
      <c r="P565" s="2"/>
      <c r="Q565" s="3"/>
      <c r="R565" s="5"/>
    </row>
    <row r="566" spans="2:18" x14ac:dyDescent="0.25">
      <c r="B566" s="12" t="s">
        <v>23</v>
      </c>
      <c r="C566" s="12">
        <v>1128299</v>
      </c>
      <c r="D566" s="13">
        <v>44484</v>
      </c>
      <c r="E566" s="12" t="s">
        <v>24</v>
      </c>
      <c r="F566" s="12" t="s">
        <v>37</v>
      </c>
      <c r="G566" s="12" t="s">
        <v>36</v>
      </c>
      <c r="H566" s="12" t="s">
        <v>13</v>
      </c>
      <c r="I566" s="14">
        <v>0.60000000000000009</v>
      </c>
      <c r="J566" s="15">
        <v>3750</v>
      </c>
      <c r="K566" s="16">
        <f t="shared" ref="K566:K569" si="184">I566*J566</f>
        <v>2250.0000000000005</v>
      </c>
      <c r="L566" s="16">
        <f t="shared" ref="L566:L569" si="185">K566*M566</f>
        <v>787.50000000000023</v>
      </c>
      <c r="M566" s="17">
        <v>0.35000000000000003</v>
      </c>
      <c r="O566" s="1"/>
      <c r="P566" s="2"/>
      <c r="Q566" s="3"/>
      <c r="R566" s="5"/>
    </row>
    <row r="567" spans="2:18" x14ac:dyDescent="0.25">
      <c r="B567" s="12" t="s">
        <v>23</v>
      </c>
      <c r="C567" s="12">
        <v>1128299</v>
      </c>
      <c r="D567" s="13">
        <v>44484</v>
      </c>
      <c r="E567" s="12" t="s">
        <v>24</v>
      </c>
      <c r="F567" s="12" t="s">
        <v>37</v>
      </c>
      <c r="G567" s="12" t="s">
        <v>36</v>
      </c>
      <c r="H567" s="12" t="s">
        <v>14</v>
      </c>
      <c r="I567" s="14">
        <v>0.60000000000000009</v>
      </c>
      <c r="J567" s="15">
        <v>3500</v>
      </c>
      <c r="K567" s="16">
        <f t="shared" si="184"/>
        <v>2100.0000000000005</v>
      </c>
      <c r="L567" s="16">
        <f t="shared" si="185"/>
        <v>630.00000000000011</v>
      </c>
      <c r="M567" s="17">
        <v>0.3</v>
      </c>
      <c r="O567" s="1"/>
      <c r="P567" s="2"/>
      <c r="Q567" s="3"/>
      <c r="R567" s="5"/>
    </row>
    <row r="568" spans="2:18" x14ac:dyDescent="0.25">
      <c r="B568" s="12" t="s">
        <v>23</v>
      </c>
      <c r="C568" s="12">
        <v>1128299</v>
      </c>
      <c r="D568" s="13">
        <v>44484</v>
      </c>
      <c r="E568" s="12" t="s">
        <v>24</v>
      </c>
      <c r="F568" s="12" t="s">
        <v>37</v>
      </c>
      <c r="G568" s="12" t="s">
        <v>36</v>
      </c>
      <c r="H568" s="12" t="s">
        <v>16</v>
      </c>
      <c r="I568" s="14">
        <v>0.70000000000000007</v>
      </c>
      <c r="J568" s="15">
        <v>3250</v>
      </c>
      <c r="K568" s="16">
        <f t="shared" si="184"/>
        <v>2275</v>
      </c>
      <c r="L568" s="16">
        <f t="shared" si="185"/>
        <v>1137.5000000000002</v>
      </c>
      <c r="M568" s="17">
        <v>0.50000000000000011</v>
      </c>
      <c r="O568" s="1"/>
      <c r="P568" s="2"/>
      <c r="Q568" s="3"/>
      <c r="R568" s="5"/>
    </row>
    <row r="569" spans="2:18" x14ac:dyDescent="0.25">
      <c r="B569" s="12" t="s">
        <v>23</v>
      </c>
      <c r="C569" s="12">
        <v>1128299</v>
      </c>
      <c r="D569" s="13">
        <v>44484</v>
      </c>
      <c r="E569" s="12" t="s">
        <v>24</v>
      </c>
      <c r="F569" s="12" t="s">
        <v>37</v>
      </c>
      <c r="G569" s="12" t="s">
        <v>36</v>
      </c>
      <c r="H569" s="12" t="s">
        <v>17</v>
      </c>
      <c r="I569" s="14">
        <v>0.75000000000000011</v>
      </c>
      <c r="J569" s="15">
        <v>3750</v>
      </c>
      <c r="K569" s="16">
        <f t="shared" si="184"/>
        <v>2812.5000000000005</v>
      </c>
      <c r="L569" s="16">
        <f t="shared" si="185"/>
        <v>421.87500000000011</v>
      </c>
      <c r="M569" s="17">
        <v>0.15000000000000002</v>
      </c>
      <c r="O569" s="1"/>
      <c r="P569" s="2"/>
      <c r="Q569" s="3"/>
      <c r="R569" s="5"/>
    </row>
    <row r="570" spans="2:18" x14ac:dyDescent="0.25">
      <c r="B570" s="12" t="s">
        <v>23</v>
      </c>
      <c r="C570" s="12">
        <v>1128299</v>
      </c>
      <c r="D570" s="13">
        <v>44515</v>
      </c>
      <c r="E570" s="12" t="s">
        <v>24</v>
      </c>
      <c r="F570" s="12" t="s">
        <v>37</v>
      </c>
      <c r="G570" s="12" t="s">
        <v>36</v>
      </c>
      <c r="H570" s="12" t="s">
        <v>12</v>
      </c>
      <c r="I570" s="14">
        <v>0.60000000000000009</v>
      </c>
      <c r="J570" s="15">
        <v>5750</v>
      </c>
      <c r="K570" s="16">
        <f>I570*J570</f>
        <v>3450.0000000000005</v>
      </c>
      <c r="L570" s="16">
        <f>K570*M570</f>
        <v>1207.5000000000002</v>
      </c>
      <c r="M570" s="17">
        <v>0.35000000000000003</v>
      </c>
      <c r="O570" s="1"/>
      <c r="P570" s="2"/>
      <c r="Q570" s="3"/>
      <c r="R570" s="5"/>
    </row>
    <row r="571" spans="2:18" x14ac:dyDescent="0.25">
      <c r="B571" s="12" t="s">
        <v>23</v>
      </c>
      <c r="C571" s="12">
        <v>1128299</v>
      </c>
      <c r="D571" s="13">
        <v>44515</v>
      </c>
      <c r="E571" s="12" t="s">
        <v>24</v>
      </c>
      <c r="F571" s="12" t="s">
        <v>37</v>
      </c>
      <c r="G571" s="12" t="s">
        <v>36</v>
      </c>
      <c r="H571" s="12" t="s">
        <v>15</v>
      </c>
      <c r="I571" s="14">
        <v>0.65000000000000013</v>
      </c>
      <c r="J571" s="15">
        <v>5750</v>
      </c>
      <c r="K571" s="16">
        <f>I571*J571</f>
        <v>3737.5000000000009</v>
      </c>
      <c r="L571" s="16">
        <f>K571*M571</f>
        <v>747.50000000000023</v>
      </c>
      <c r="M571" s="17">
        <v>0.2</v>
      </c>
      <c r="O571" s="1"/>
      <c r="P571" s="2"/>
      <c r="Q571" s="3"/>
      <c r="R571" s="5"/>
    </row>
    <row r="572" spans="2:18" x14ac:dyDescent="0.25">
      <c r="B572" s="12" t="s">
        <v>23</v>
      </c>
      <c r="C572" s="12">
        <v>1128299</v>
      </c>
      <c r="D572" s="13">
        <v>44515</v>
      </c>
      <c r="E572" s="12" t="s">
        <v>24</v>
      </c>
      <c r="F572" s="12" t="s">
        <v>37</v>
      </c>
      <c r="G572" s="12" t="s">
        <v>36</v>
      </c>
      <c r="H572" s="12" t="s">
        <v>13</v>
      </c>
      <c r="I572" s="14">
        <v>0.60000000000000009</v>
      </c>
      <c r="J572" s="15">
        <v>4250</v>
      </c>
      <c r="K572" s="16">
        <f t="shared" ref="K572:K575" si="186">I572*J572</f>
        <v>2550.0000000000005</v>
      </c>
      <c r="L572" s="16">
        <f t="shared" ref="L572:L575" si="187">K572*M572</f>
        <v>892.50000000000023</v>
      </c>
      <c r="M572" s="17">
        <v>0.35000000000000003</v>
      </c>
      <c r="O572" s="1"/>
      <c r="P572" s="2"/>
      <c r="Q572" s="3"/>
      <c r="R572" s="5"/>
    </row>
    <row r="573" spans="2:18" x14ac:dyDescent="0.25">
      <c r="B573" s="12" t="s">
        <v>23</v>
      </c>
      <c r="C573" s="12">
        <v>1128299</v>
      </c>
      <c r="D573" s="13">
        <v>44515</v>
      </c>
      <c r="E573" s="12" t="s">
        <v>24</v>
      </c>
      <c r="F573" s="12" t="s">
        <v>37</v>
      </c>
      <c r="G573" s="12" t="s">
        <v>36</v>
      </c>
      <c r="H573" s="12" t="s">
        <v>14</v>
      </c>
      <c r="I573" s="14">
        <v>0.60000000000000009</v>
      </c>
      <c r="J573" s="15">
        <v>4000</v>
      </c>
      <c r="K573" s="16">
        <f t="shared" si="186"/>
        <v>2400.0000000000005</v>
      </c>
      <c r="L573" s="16">
        <f t="shared" si="187"/>
        <v>720.00000000000011</v>
      </c>
      <c r="M573" s="17">
        <v>0.3</v>
      </c>
      <c r="O573" s="1"/>
      <c r="P573" s="2"/>
      <c r="Q573" s="3"/>
      <c r="R573" s="5"/>
    </row>
    <row r="574" spans="2:18" x14ac:dyDescent="0.25">
      <c r="B574" s="12" t="s">
        <v>23</v>
      </c>
      <c r="C574" s="12">
        <v>1128299</v>
      </c>
      <c r="D574" s="13">
        <v>44515</v>
      </c>
      <c r="E574" s="12" t="s">
        <v>24</v>
      </c>
      <c r="F574" s="12" t="s">
        <v>37</v>
      </c>
      <c r="G574" s="12" t="s">
        <v>36</v>
      </c>
      <c r="H574" s="12" t="s">
        <v>16</v>
      </c>
      <c r="I574" s="14">
        <v>0.70000000000000007</v>
      </c>
      <c r="J574" s="15">
        <v>3500</v>
      </c>
      <c r="K574" s="16">
        <f t="shared" si="186"/>
        <v>2450.0000000000005</v>
      </c>
      <c r="L574" s="16">
        <f t="shared" si="187"/>
        <v>1225.0000000000005</v>
      </c>
      <c r="M574" s="17">
        <v>0.50000000000000011</v>
      </c>
      <c r="O574" s="1"/>
      <c r="P574" s="2"/>
      <c r="Q574" s="3"/>
      <c r="R574" s="5"/>
    </row>
    <row r="575" spans="2:18" x14ac:dyDescent="0.25">
      <c r="B575" s="12" t="s">
        <v>23</v>
      </c>
      <c r="C575" s="12">
        <v>1128299</v>
      </c>
      <c r="D575" s="13">
        <v>44515</v>
      </c>
      <c r="E575" s="12" t="s">
        <v>24</v>
      </c>
      <c r="F575" s="12" t="s">
        <v>37</v>
      </c>
      <c r="G575" s="12" t="s">
        <v>36</v>
      </c>
      <c r="H575" s="12" t="s">
        <v>17</v>
      </c>
      <c r="I575" s="14">
        <v>0.75000000000000011</v>
      </c>
      <c r="J575" s="15">
        <v>4750</v>
      </c>
      <c r="K575" s="16">
        <f t="shared" si="186"/>
        <v>3562.5000000000005</v>
      </c>
      <c r="L575" s="16">
        <f t="shared" si="187"/>
        <v>534.37500000000011</v>
      </c>
      <c r="M575" s="17">
        <v>0.15000000000000002</v>
      </c>
      <c r="O575" s="1"/>
      <c r="P575" s="2"/>
      <c r="Q575" s="3"/>
      <c r="R575" s="5"/>
    </row>
    <row r="576" spans="2:18" x14ac:dyDescent="0.25">
      <c r="B576" s="12" t="s">
        <v>23</v>
      </c>
      <c r="C576" s="12">
        <v>1128299</v>
      </c>
      <c r="D576" s="13">
        <v>44544</v>
      </c>
      <c r="E576" s="12" t="s">
        <v>24</v>
      </c>
      <c r="F576" s="12" t="s">
        <v>37</v>
      </c>
      <c r="G576" s="12" t="s">
        <v>36</v>
      </c>
      <c r="H576" s="12" t="s">
        <v>12</v>
      </c>
      <c r="I576" s="14">
        <v>0.60000000000000009</v>
      </c>
      <c r="J576" s="15">
        <v>6750</v>
      </c>
      <c r="K576" s="16">
        <f>I576*J576</f>
        <v>4050.0000000000005</v>
      </c>
      <c r="L576" s="16">
        <f>K576*M576</f>
        <v>1417.5000000000002</v>
      </c>
      <c r="M576" s="17">
        <v>0.35000000000000003</v>
      </c>
      <c r="O576" s="1"/>
      <c r="P576" s="2"/>
      <c r="Q576" s="3"/>
      <c r="R576" s="5"/>
    </row>
    <row r="577" spans="1:18" x14ac:dyDescent="0.25">
      <c r="B577" s="12" t="s">
        <v>23</v>
      </c>
      <c r="C577" s="12">
        <v>1128299</v>
      </c>
      <c r="D577" s="13">
        <v>44544</v>
      </c>
      <c r="E577" s="12" t="s">
        <v>24</v>
      </c>
      <c r="F577" s="12" t="s">
        <v>37</v>
      </c>
      <c r="G577" s="12" t="s">
        <v>36</v>
      </c>
      <c r="H577" s="12" t="s">
        <v>15</v>
      </c>
      <c r="I577" s="14">
        <v>0.65000000000000013</v>
      </c>
      <c r="J577" s="15">
        <v>6750</v>
      </c>
      <c r="K577" s="16">
        <f>I577*J577</f>
        <v>4387.5000000000009</v>
      </c>
      <c r="L577" s="16">
        <f>K577*M577</f>
        <v>877.50000000000023</v>
      </c>
      <c r="M577" s="17">
        <v>0.2</v>
      </c>
      <c r="O577" s="1"/>
      <c r="P577" s="2"/>
      <c r="Q577" s="3"/>
      <c r="R577" s="5"/>
    </row>
    <row r="578" spans="1:18" x14ac:dyDescent="0.25">
      <c r="B578" s="12" t="s">
        <v>23</v>
      </c>
      <c r="C578" s="12">
        <v>1128299</v>
      </c>
      <c r="D578" s="13">
        <v>44544</v>
      </c>
      <c r="E578" s="12" t="s">
        <v>24</v>
      </c>
      <c r="F578" s="12" t="s">
        <v>37</v>
      </c>
      <c r="G578" s="12" t="s">
        <v>36</v>
      </c>
      <c r="H578" s="12" t="s">
        <v>13</v>
      </c>
      <c r="I578" s="14">
        <v>0.60000000000000009</v>
      </c>
      <c r="J578" s="15">
        <v>4750</v>
      </c>
      <c r="K578" s="16">
        <f t="shared" ref="K578:K581" si="188">I578*J578</f>
        <v>2850.0000000000005</v>
      </c>
      <c r="L578" s="16">
        <f t="shared" ref="L578:L581" si="189">K578*M578</f>
        <v>997.50000000000023</v>
      </c>
      <c r="M578" s="17">
        <v>0.35000000000000003</v>
      </c>
      <c r="O578" s="1"/>
      <c r="P578" s="2"/>
      <c r="Q578" s="3"/>
      <c r="R578" s="5"/>
    </row>
    <row r="579" spans="1:18" x14ac:dyDescent="0.25">
      <c r="B579" s="12" t="s">
        <v>23</v>
      </c>
      <c r="C579" s="12">
        <v>1128299</v>
      </c>
      <c r="D579" s="13">
        <v>44544</v>
      </c>
      <c r="E579" s="12" t="s">
        <v>24</v>
      </c>
      <c r="F579" s="12" t="s">
        <v>37</v>
      </c>
      <c r="G579" s="12" t="s">
        <v>36</v>
      </c>
      <c r="H579" s="12" t="s">
        <v>14</v>
      </c>
      <c r="I579" s="14">
        <v>0.60000000000000009</v>
      </c>
      <c r="J579" s="15">
        <v>4750</v>
      </c>
      <c r="K579" s="16">
        <f t="shared" si="188"/>
        <v>2850.0000000000005</v>
      </c>
      <c r="L579" s="16">
        <f t="shared" si="189"/>
        <v>855.00000000000011</v>
      </c>
      <c r="M579" s="17">
        <v>0.3</v>
      </c>
      <c r="O579" s="1"/>
      <c r="P579" s="2"/>
      <c r="Q579" s="3"/>
      <c r="R579" s="5"/>
    </row>
    <row r="580" spans="1:18" x14ac:dyDescent="0.25">
      <c r="B580" s="12" t="s">
        <v>23</v>
      </c>
      <c r="C580" s="12">
        <v>1128299</v>
      </c>
      <c r="D580" s="13">
        <v>44544</v>
      </c>
      <c r="E580" s="12" t="s">
        <v>24</v>
      </c>
      <c r="F580" s="12" t="s">
        <v>37</v>
      </c>
      <c r="G580" s="12" t="s">
        <v>36</v>
      </c>
      <c r="H580" s="12" t="s">
        <v>16</v>
      </c>
      <c r="I580" s="14">
        <v>0.70000000000000007</v>
      </c>
      <c r="J580" s="15">
        <v>4000</v>
      </c>
      <c r="K580" s="16">
        <f t="shared" si="188"/>
        <v>2800.0000000000005</v>
      </c>
      <c r="L580" s="16">
        <f t="shared" si="189"/>
        <v>1400.0000000000005</v>
      </c>
      <c r="M580" s="17">
        <v>0.50000000000000011</v>
      </c>
      <c r="O580" s="1"/>
      <c r="P580" s="2"/>
      <c r="Q580" s="3"/>
      <c r="R580" s="5"/>
    </row>
    <row r="581" spans="1:18" x14ac:dyDescent="0.25">
      <c r="B581" s="12" t="s">
        <v>23</v>
      </c>
      <c r="C581" s="12">
        <v>1128299</v>
      </c>
      <c r="D581" s="13">
        <v>44544</v>
      </c>
      <c r="E581" s="12" t="s">
        <v>24</v>
      </c>
      <c r="F581" s="12" t="s">
        <v>37</v>
      </c>
      <c r="G581" s="12" t="s">
        <v>36</v>
      </c>
      <c r="H581" s="12" t="s">
        <v>17</v>
      </c>
      <c r="I581" s="14">
        <v>0.75000000000000011</v>
      </c>
      <c r="J581" s="15">
        <v>5000</v>
      </c>
      <c r="K581" s="16">
        <f t="shared" si="188"/>
        <v>3750.0000000000005</v>
      </c>
      <c r="L581" s="16">
        <f t="shared" si="189"/>
        <v>562.50000000000011</v>
      </c>
      <c r="M581" s="17">
        <v>0.15000000000000002</v>
      </c>
      <c r="O581" s="1"/>
      <c r="P581" s="2"/>
      <c r="Q581" s="3"/>
      <c r="R581" s="5"/>
    </row>
    <row r="582" spans="1:18" x14ac:dyDescent="0.25">
      <c r="A582" s="8" t="s">
        <v>40</v>
      </c>
      <c r="B582" s="12" t="s">
        <v>23</v>
      </c>
      <c r="C582" s="12">
        <v>1128299</v>
      </c>
      <c r="D582" s="13">
        <v>44201</v>
      </c>
      <c r="E582" s="12" t="s">
        <v>24</v>
      </c>
      <c r="F582" s="12" t="s">
        <v>39</v>
      </c>
      <c r="G582" s="12" t="s">
        <v>38</v>
      </c>
      <c r="H582" s="12" t="s">
        <v>12</v>
      </c>
      <c r="I582" s="14">
        <v>0.3</v>
      </c>
      <c r="J582" s="15">
        <v>4250</v>
      </c>
      <c r="K582" s="16">
        <f>I582*J582</f>
        <v>1275</v>
      </c>
      <c r="L582" s="16">
        <f>K582*M582</f>
        <v>446.25000000000006</v>
      </c>
      <c r="M582" s="17">
        <v>0.35000000000000003</v>
      </c>
      <c r="O582" s="1"/>
      <c r="P582" s="2"/>
      <c r="Q582" s="3"/>
      <c r="R582" s="5"/>
    </row>
    <row r="583" spans="1:18" x14ac:dyDescent="0.25">
      <c r="B583" s="12" t="s">
        <v>23</v>
      </c>
      <c r="C583" s="12">
        <v>1128299</v>
      </c>
      <c r="D583" s="13">
        <v>44201</v>
      </c>
      <c r="E583" s="12" t="s">
        <v>24</v>
      </c>
      <c r="F583" s="12" t="s">
        <v>39</v>
      </c>
      <c r="G583" s="12" t="s">
        <v>38</v>
      </c>
      <c r="H583" s="12" t="s">
        <v>15</v>
      </c>
      <c r="I583" s="14">
        <v>0.4</v>
      </c>
      <c r="J583" s="15">
        <v>4250</v>
      </c>
      <c r="K583" s="16">
        <f>I583*J583</f>
        <v>1700</v>
      </c>
      <c r="L583" s="16">
        <f>K583*M583</f>
        <v>340</v>
      </c>
      <c r="M583" s="17">
        <v>0.2</v>
      </c>
      <c r="O583" s="1"/>
      <c r="P583" s="2"/>
      <c r="Q583" s="3"/>
      <c r="R583" s="5"/>
    </row>
    <row r="584" spans="1:18" x14ac:dyDescent="0.25">
      <c r="B584" s="12" t="s">
        <v>23</v>
      </c>
      <c r="C584" s="12">
        <v>1128299</v>
      </c>
      <c r="D584" s="13">
        <v>44201</v>
      </c>
      <c r="E584" s="12" t="s">
        <v>24</v>
      </c>
      <c r="F584" s="12" t="s">
        <v>39</v>
      </c>
      <c r="G584" s="12" t="s">
        <v>38</v>
      </c>
      <c r="H584" s="12" t="s">
        <v>13</v>
      </c>
      <c r="I584" s="14">
        <v>0.4</v>
      </c>
      <c r="J584" s="15">
        <v>4250</v>
      </c>
      <c r="K584" s="16">
        <f t="shared" ref="K584:K587" si="190">I584*J584</f>
        <v>1700</v>
      </c>
      <c r="L584" s="16">
        <f t="shared" ref="L584:L587" si="191">K584*M584</f>
        <v>595</v>
      </c>
      <c r="M584" s="17">
        <v>0.35000000000000003</v>
      </c>
      <c r="O584" s="1"/>
      <c r="P584" s="2"/>
      <c r="Q584" s="3"/>
      <c r="R584" s="5"/>
    </row>
    <row r="585" spans="1:18" x14ac:dyDescent="0.25">
      <c r="B585" s="12" t="s">
        <v>23</v>
      </c>
      <c r="C585" s="12">
        <v>1128299</v>
      </c>
      <c r="D585" s="13">
        <v>44201</v>
      </c>
      <c r="E585" s="12" t="s">
        <v>24</v>
      </c>
      <c r="F585" s="12" t="s">
        <v>39</v>
      </c>
      <c r="G585" s="12" t="s">
        <v>38</v>
      </c>
      <c r="H585" s="12" t="s">
        <v>14</v>
      </c>
      <c r="I585" s="14">
        <v>0.4</v>
      </c>
      <c r="J585" s="15">
        <v>2750</v>
      </c>
      <c r="K585" s="16">
        <f t="shared" si="190"/>
        <v>1100</v>
      </c>
      <c r="L585" s="16">
        <f t="shared" si="191"/>
        <v>330</v>
      </c>
      <c r="M585" s="17">
        <v>0.3</v>
      </c>
      <c r="O585" s="1"/>
      <c r="P585" s="2"/>
      <c r="Q585" s="3"/>
      <c r="R585" s="5"/>
    </row>
    <row r="586" spans="1:18" x14ac:dyDescent="0.25">
      <c r="B586" s="12" t="s">
        <v>23</v>
      </c>
      <c r="C586" s="12">
        <v>1128299</v>
      </c>
      <c r="D586" s="13">
        <v>44201</v>
      </c>
      <c r="E586" s="12" t="s">
        <v>24</v>
      </c>
      <c r="F586" s="12" t="s">
        <v>39</v>
      </c>
      <c r="G586" s="12" t="s">
        <v>38</v>
      </c>
      <c r="H586" s="12" t="s">
        <v>16</v>
      </c>
      <c r="I586" s="14">
        <v>0.45</v>
      </c>
      <c r="J586" s="15">
        <v>2250</v>
      </c>
      <c r="K586" s="16">
        <f t="shared" si="190"/>
        <v>1012.5</v>
      </c>
      <c r="L586" s="16">
        <f t="shared" si="191"/>
        <v>506.25</v>
      </c>
      <c r="M586" s="17">
        <v>0.5</v>
      </c>
      <c r="O586" s="1"/>
      <c r="P586" s="2"/>
      <c r="Q586" s="3"/>
      <c r="R586" s="5"/>
    </row>
    <row r="587" spans="1:18" x14ac:dyDescent="0.25">
      <c r="B587" s="12" t="s">
        <v>23</v>
      </c>
      <c r="C587" s="12">
        <v>1128299</v>
      </c>
      <c r="D587" s="13">
        <v>44201</v>
      </c>
      <c r="E587" s="12" t="s">
        <v>24</v>
      </c>
      <c r="F587" s="12" t="s">
        <v>39</v>
      </c>
      <c r="G587" s="12" t="s">
        <v>38</v>
      </c>
      <c r="H587" s="12" t="s">
        <v>17</v>
      </c>
      <c r="I587" s="14">
        <v>0.4</v>
      </c>
      <c r="J587" s="15">
        <v>4750</v>
      </c>
      <c r="K587" s="16">
        <f t="shared" si="190"/>
        <v>1900</v>
      </c>
      <c r="L587" s="16">
        <f t="shared" si="191"/>
        <v>285.00000000000006</v>
      </c>
      <c r="M587" s="17">
        <v>0.15000000000000002</v>
      </c>
      <c r="O587" s="1"/>
      <c r="P587" s="2"/>
      <c r="Q587" s="3"/>
      <c r="R587" s="5"/>
    </row>
    <row r="588" spans="1:18" x14ac:dyDescent="0.25">
      <c r="B588" s="12" t="s">
        <v>23</v>
      </c>
      <c r="C588" s="12">
        <v>1128299</v>
      </c>
      <c r="D588" s="13">
        <v>44232</v>
      </c>
      <c r="E588" s="12" t="s">
        <v>24</v>
      </c>
      <c r="F588" s="12" t="s">
        <v>39</v>
      </c>
      <c r="G588" s="12" t="s">
        <v>38</v>
      </c>
      <c r="H588" s="12" t="s">
        <v>12</v>
      </c>
      <c r="I588" s="14">
        <v>0.3</v>
      </c>
      <c r="J588" s="15">
        <v>5250</v>
      </c>
      <c r="K588" s="16">
        <f>I588*J588</f>
        <v>1575</v>
      </c>
      <c r="L588" s="16">
        <f>K588*M588</f>
        <v>551.25</v>
      </c>
      <c r="M588" s="17">
        <v>0.35000000000000003</v>
      </c>
      <c r="O588" s="1"/>
      <c r="P588" s="2"/>
      <c r="Q588" s="3"/>
      <c r="R588" s="5"/>
    </row>
    <row r="589" spans="1:18" x14ac:dyDescent="0.25">
      <c r="B589" s="12" t="s">
        <v>23</v>
      </c>
      <c r="C589" s="12">
        <v>1128299</v>
      </c>
      <c r="D589" s="13">
        <v>44232</v>
      </c>
      <c r="E589" s="12" t="s">
        <v>24</v>
      </c>
      <c r="F589" s="12" t="s">
        <v>39</v>
      </c>
      <c r="G589" s="12" t="s">
        <v>38</v>
      </c>
      <c r="H589" s="12" t="s">
        <v>15</v>
      </c>
      <c r="I589" s="14">
        <v>0.4</v>
      </c>
      <c r="J589" s="15">
        <v>4250</v>
      </c>
      <c r="K589" s="16">
        <f>I589*J589</f>
        <v>1700</v>
      </c>
      <c r="L589" s="16">
        <f>K589*M589</f>
        <v>340</v>
      </c>
      <c r="M589" s="17">
        <v>0.2</v>
      </c>
      <c r="O589" s="1"/>
      <c r="P589" s="2"/>
      <c r="Q589" s="3"/>
      <c r="R589" s="5"/>
    </row>
    <row r="590" spans="1:18" x14ac:dyDescent="0.25">
      <c r="B590" s="12" t="s">
        <v>23</v>
      </c>
      <c r="C590" s="12">
        <v>1128299</v>
      </c>
      <c r="D590" s="13">
        <v>44232</v>
      </c>
      <c r="E590" s="12" t="s">
        <v>24</v>
      </c>
      <c r="F590" s="12" t="s">
        <v>39</v>
      </c>
      <c r="G590" s="12" t="s">
        <v>38</v>
      </c>
      <c r="H590" s="12" t="s">
        <v>13</v>
      </c>
      <c r="I590" s="14">
        <v>0.4</v>
      </c>
      <c r="J590" s="15">
        <v>4250</v>
      </c>
      <c r="K590" s="16">
        <f t="shared" ref="K590:K593" si="192">I590*J590</f>
        <v>1700</v>
      </c>
      <c r="L590" s="16">
        <f t="shared" ref="L590:L593" si="193">K590*M590</f>
        <v>595</v>
      </c>
      <c r="M590" s="17">
        <v>0.35000000000000003</v>
      </c>
      <c r="O590" s="1"/>
      <c r="P590" s="2"/>
      <c r="Q590" s="3"/>
      <c r="R590" s="5"/>
    </row>
    <row r="591" spans="1:18" x14ac:dyDescent="0.25">
      <c r="B591" s="12" t="s">
        <v>23</v>
      </c>
      <c r="C591" s="12">
        <v>1128299</v>
      </c>
      <c r="D591" s="13">
        <v>44232</v>
      </c>
      <c r="E591" s="12" t="s">
        <v>24</v>
      </c>
      <c r="F591" s="12" t="s">
        <v>39</v>
      </c>
      <c r="G591" s="12" t="s">
        <v>38</v>
      </c>
      <c r="H591" s="12" t="s">
        <v>14</v>
      </c>
      <c r="I591" s="14">
        <v>0.4</v>
      </c>
      <c r="J591" s="15">
        <v>2750</v>
      </c>
      <c r="K591" s="16">
        <f t="shared" si="192"/>
        <v>1100</v>
      </c>
      <c r="L591" s="16">
        <f t="shared" si="193"/>
        <v>330</v>
      </c>
      <c r="M591" s="17">
        <v>0.3</v>
      </c>
      <c r="O591" s="1"/>
      <c r="P591" s="2"/>
      <c r="Q591" s="3"/>
      <c r="R591" s="5"/>
    </row>
    <row r="592" spans="1:18" x14ac:dyDescent="0.25">
      <c r="B592" s="12" t="s">
        <v>23</v>
      </c>
      <c r="C592" s="12">
        <v>1128299</v>
      </c>
      <c r="D592" s="13">
        <v>44232</v>
      </c>
      <c r="E592" s="12" t="s">
        <v>24</v>
      </c>
      <c r="F592" s="12" t="s">
        <v>39</v>
      </c>
      <c r="G592" s="12" t="s">
        <v>38</v>
      </c>
      <c r="H592" s="12" t="s">
        <v>16</v>
      </c>
      <c r="I592" s="14">
        <v>0.45</v>
      </c>
      <c r="J592" s="15">
        <v>2000</v>
      </c>
      <c r="K592" s="16">
        <f t="shared" si="192"/>
        <v>900</v>
      </c>
      <c r="L592" s="16">
        <f t="shared" si="193"/>
        <v>450</v>
      </c>
      <c r="M592" s="17">
        <v>0.5</v>
      </c>
      <c r="O592" s="1"/>
      <c r="P592" s="2"/>
      <c r="Q592" s="3"/>
      <c r="R592" s="5"/>
    </row>
    <row r="593" spans="2:18" x14ac:dyDescent="0.25">
      <c r="B593" s="12" t="s">
        <v>23</v>
      </c>
      <c r="C593" s="12">
        <v>1128299</v>
      </c>
      <c r="D593" s="13">
        <v>44232</v>
      </c>
      <c r="E593" s="12" t="s">
        <v>24</v>
      </c>
      <c r="F593" s="12" t="s">
        <v>39</v>
      </c>
      <c r="G593" s="12" t="s">
        <v>38</v>
      </c>
      <c r="H593" s="12" t="s">
        <v>17</v>
      </c>
      <c r="I593" s="14">
        <v>0.4</v>
      </c>
      <c r="J593" s="15">
        <v>4000</v>
      </c>
      <c r="K593" s="16">
        <f t="shared" si="192"/>
        <v>1600</v>
      </c>
      <c r="L593" s="16">
        <f t="shared" si="193"/>
        <v>240.00000000000003</v>
      </c>
      <c r="M593" s="17">
        <v>0.15000000000000002</v>
      </c>
      <c r="O593" s="1"/>
      <c r="P593" s="2"/>
      <c r="Q593" s="3"/>
      <c r="R593" s="5"/>
    </row>
    <row r="594" spans="2:18" x14ac:dyDescent="0.25">
      <c r="B594" s="12" t="s">
        <v>23</v>
      </c>
      <c r="C594" s="12">
        <v>1128299</v>
      </c>
      <c r="D594" s="13">
        <v>44259</v>
      </c>
      <c r="E594" s="12" t="s">
        <v>24</v>
      </c>
      <c r="F594" s="12" t="s">
        <v>39</v>
      </c>
      <c r="G594" s="12" t="s">
        <v>38</v>
      </c>
      <c r="H594" s="12" t="s">
        <v>12</v>
      </c>
      <c r="I594" s="14">
        <v>0.4</v>
      </c>
      <c r="J594" s="15">
        <v>5500</v>
      </c>
      <c r="K594" s="16">
        <f>I594*J594</f>
        <v>2200</v>
      </c>
      <c r="L594" s="16">
        <f>K594*M594</f>
        <v>770.00000000000011</v>
      </c>
      <c r="M594" s="17">
        <v>0.35000000000000003</v>
      </c>
      <c r="O594" s="1"/>
      <c r="P594" s="2"/>
      <c r="Q594" s="3"/>
      <c r="R594" s="5"/>
    </row>
    <row r="595" spans="2:18" x14ac:dyDescent="0.25">
      <c r="B595" s="12" t="s">
        <v>23</v>
      </c>
      <c r="C595" s="12">
        <v>1128299</v>
      </c>
      <c r="D595" s="13">
        <v>44259</v>
      </c>
      <c r="E595" s="12" t="s">
        <v>24</v>
      </c>
      <c r="F595" s="12" t="s">
        <v>39</v>
      </c>
      <c r="G595" s="12" t="s">
        <v>38</v>
      </c>
      <c r="H595" s="12" t="s">
        <v>15</v>
      </c>
      <c r="I595" s="14">
        <v>0.49999999999999994</v>
      </c>
      <c r="J595" s="15">
        <v>4000</v>
      </c>
      <c r="K595" s="16">
        <f>I595*J595</f>
        <v>1999.9999999999998</v>
      </c>
      <c r="L595" s="16">
        <f>K595*M595</f>
        <v>400</v>
      </c>
      <c r="M595" s="17">
        <v>0.2</v>
      </c>
      <c r="O595" s="1"/>
      <c r="P595" s="2"/>
      <c r="Q595" s="3"/>
      <c r="R595" s="5"/>
    </row>
    <row r="596" spans="2:18" x14ac:dyDescent="0.25">
      <c r="B596" s="12" t="s">
        <v>23</v>
      </c>
      <c r="C596" s="12">
        <v>1128299</v>
      </c>
      <c r="D596" s="13">
        <v>44259</v>
      </c>
      <c r="E596" s="12" t="s">
        <v>24</v>
      </c>
      <c r="F596" s="12" t="s">
        <v>39</v>
      </c>
      <c r="G596" s="12" t="s">
        <v>38</v>
      </c>
      <c r="H596" s="12" t="s">
        <v>13</v>
      </c>
      <c r="I596" s="14">
        <v>0.54999999999999993</v>
      </c>
      <c r="J596" s="15">
        <v>4000</v>
      </c>
      <c r="K596" s="16">
        <f t="shared" ref="K596:K599" si="194">I596*J596</f>
        <v>2199.9999999999995</v>
      </c>
      <c r="L596" s="16">
        <f t="shared" ref="L596:L599" si="195">K596*M596</f>
        <v>769.99999999999989</v>
      </c>
      <c r="M596" s="17">
        <v>0.35000000000000003</v>
      </c>
      <c r="O596" s="1"/>
      <c r="P596" s="2"/>
      <c r="Q596" s="3"/>
      <c r="R596" s="5"/>
    </row>
    <row r="597" spans="2:18" x14ac:dyDescent="0.25">
      <c r="B597" s="12" t="s">
        <v>23</v>
      </c>
      <c r="C597" s="12">
        <v>1128299</v>
      </c>
      <c r="D597" s="13">
        <v>44259</v>
      </c>
      <c r="E597" s="12" t="s">
        <v>24</v>
      </c>
      <c r="F597" s="12" t="s">
        <v>39</v>
      </c>
      <c r="G597" s="12" t="s">
        <v>38</v>
      </c>
      <c r="H597" s="12" t="s">
        <v>14</v>
      </c>
      <c r="I597" s="14">
        <v>0.54999999999999993</v>
      </c>
      <c r="J597" s="15">
        <v>3000</v>
      </c>
      <c r="K597" s="16">
        <f t="shared" si="194"/>
        <v>1649.9999999999998</v>
      </c>
      <c r="L597" s="16">
        <f t="shared" si="195"/>
        <v>494.99999999999989</v>
      </c>
      <c r="M597" s="17">
        <v>0.3</v>
      </c>
      <c r="O597" s="1"/>
      <c r="P597" s="2"/>
      <c r="Q597" s="3"/>
      <c r="R597" s="5"/>
    </row>
    <row r="598" spans="2:18" x14ac:dyDescent="0.25">
      <c r="B598" s="12" t="s">
        <v>23</v>
      </c>
      <c r="C598" s="12">
        <v>1128299</v>
      </c>
      <c r="D598" s="13">
        <v>44259</v>
      </c>
      <c r="E598" s="12" t="s">
        <v>24</v>
      </c>
      <c r="F598" s="12" t="s">
        <v>39</v>
      </c>
      <c r="G598" s="12" t="s">
        <v>38</v>
      </c>
      <c r="H598" s="12" t="s">
        <v>16</v>
      </c>
      <c r="I598" s="14">
        <v>0.6</v>
      </c>
      <c r="J598" s="15">
        <v>1500</v>
      </c>
      <c r="K598" s="16">
        <f t="shared" si="194"/>
        <v>900</v>
      </c>
      <c r="L598" s="16">
        <f t="shared" si="195"/>
        <v>450</v>
      </c>
      <c r="M598" s="17">
        <v>0.5</v>
      </c>
      <c r="O598" s="1"/>
      <c r="P598" s="2"/>
      <c r="Q598" s="3"/>
      <c r="R598" s="5"/>
    </row>
    <row r="599" spans="2:18" x14ac:dyDescent="0.25">
      <c r="B599" s="12" t="s">
        <v>23</v>
      </c>
      <c r="C599" s="12">
        <v>1128299</v>
      </c>
      <c r="D599" s="13">
        <v>44259</v>
      </c>
      <c r="E599" s="12" t="s">
        <v>24</v>
      </c>
      <c r="F599" s="12" t="s">
        <v>39</v>
      </c>
      <c r="G599" s="12" t="s">
        <v>38</v>
      </c>
      <c r="H599" s="12" t="s">
        <v>17</v>
      </c>
      <c r="I599" s="14">
        <v>0.54999999999999993</v>
      </c>
      <c r="J599" s="15">
        <v>3500</v>
      </c>
      <c r="K599" s="16">
        <f t="shared" si="194"/>
        <v>1924.9999999999998</v>
      </c>
      <c r="L599" s="16">
        <f t="shared" si="195"/>
        <v>288.75</v>
      </c>
      <c r="M599" s="17">
        <v>0.15000000000000002</v>
      </c>
      <c r="O599" s="1"/>
      <c r="P599" s="2"/>
      <c r="Q599" s="3"/>
      <c r="R599" s="5"/>
    </row>
    <row r="600" spans="2:18" x14ac:dyDescent="0.25">
      <c r="B600" s="12" t="s">
        <v>23</v>
      </c>
      <c r="C600" s="12">
        <v>1128299</v>
      </c>
      <c r="D600" s="13">
        <v>44291</v>
      </c>
      <c r="E600" s="12" t="s">
        <v>24</v>
      </c>
      <c r="F600" s="12" t="s">
        <v>39</v>
      </c>
      <c r="G600" s="12" t="s">
        <v>38</v>
      </c>
      <c r="H600" s="12" t="s">
        <v>12</v>
      </c>
      <c r="I600" s="14">
        <v>0.6</v>
      </c>
      <c r="J600" s="15">
        <v>5250</v>
      </c>
      <c r="K600" s="16">
        <f>I600*J600</f>
        <v>3150</v>
      </c>
      <c r="L600" s="16">
        <f>K600*M600</f>
        <v>1102.5</v>
      </c>
      <c r="M600" s="17">
        <v>0.35000000000000003</v>
      </c>
      <c r="O600" s="1"/>
      <c r="P600" s="2"/>
      <c r="Q600" s="3"/>
      <c r="R600" s="5"/>
    </row>
    <row r="601" spans="2:18" x14ac:dyDescent="0.25">
      <c r="B601" s="12" t="s">
        <v>23</v>
      </c>
      <c r="C601" s="12">
        <v>1128299</v>
      </c>
      <c r="D601" s="13">
        <v>44291</v>
      </c>
      <c r="E601" s="12" t="s">
        <v>24</v>
      </c>
      <c r="F601" s="12" t="s">
        <v>39</v>
      </c>
      <c r="G601" s="12" t="s">
        <v>38</v>
      </c>
      <c r="H601" s="12" t="s">
        <v>15</v>
      </c>
      <c r="I601" s="14">
        <v>0.65</v>
      </c>
      <c r="J601" s="15">
        <v>3250</v>
      </c>
      <c r="K601" s="16">
        <f>I601*J601</f>
        <v>2112.5</v>
      </c>
      <c r="L601" s="16">
        <f>K601*M601</f>
        <v>422.5</v>
      </c>
      <c r="M601" s="17">
        <v>0.2</v>
      </c>
      <c r="O601" s="1"/>
      <c r="P601" s="2"/>
      <c r="Q601" s="3"/>
      <c r="R601" s="5"/>
    </row>
    <row r="602" spans="2:18" x14ac:dyDescent="0.25">
      <c r="B602" s="12" t="s">
        <v>23</v>
      </c>
      <c r="C602" s="12">
        <v>1128299</v>
      </c>
      <c r="D602" s="13">
        <v>44291</v>
      </c>
      <c r="E602" s="12" t="s">
        <v>24</v>
      </c>
      <c r="F602" s="12" t="s">
        <v>39</v>
      </c>
      <c r="G602" s="12" t="s">
        <v>38</v>
      </c>
      <c r="H602" s="12" t="s">
        <v>13</v>
      </c>
      <c r="I602" s="14">
        <v>0.65</v>
      </c>
      <c r="J602" s="15">
        <v>3750</v>
      </c>
      <c r="K602" s="16">
        <f t="shared" ref="K602:K605" si="196">I602*J602</f>
        <v>2437.5</v>
      </c>
      <c r="L602" s="16">
        <f t="shared" ref="L602:L605" si="197">K602*M602</f>
        <v>853.12500000000011</v>
      </c>
      <c r="M602" s="17">
        <v>0.35000000000000003</v>
      </c>
      <c r="O602" s="1"/>
      <c r="P602" s="2"/>
      <c r="Q602" s="3"/>
      <c r="R602" s="5"/>
    </row>
    <row r="603" spans="2:18" x14ac:dyDescent="0.25">
      <c r="B603" s="12" t="s">
        <v>23</v>
      </c>
      <c r="C603" s="12">
        <v>1128299</v>
      </c>
      <c r="D603" s="13">
        <v>44291</v>
      </c>
      <c r="E603" s="12" t="s">
        <v>24</v>
      </c>
      <c r="F603" s="12" t="s">
        <v>39</v>
      </c>
      <c r="G603" s="12" t="s">
        <v>38</v>
      </c>
      <c r="H603" s="12" t="s">
        <v>14</v>
      </c>
      <c r="I603" s="14">
        <v>0.6</v>
      </c>
      <c r="J603" s="15">
        <v>2750</v>
      </c>
      <c r="K603" s="16">
        <f t="shared" si="196"/>
        <v>1650</v>
      </c>
      <c r="L603" s="16">
        <f t="shared" si="197"/>
        <v>495</v>
      </c>
      <c r="M603" s="17">
        <v>0.3</v>
      </c>
      <c r="O603" s="1"/>
      <c r="P603" s="2"/>
      <c r="Q603" s="3"/>
      <c r="R603" s="5"/>
    </row>
    <row r="604" spans="2:18" x14ac:dyDescent="0.25">
      <c r="B604" s="12" t="s">
        <v>23</v>
      </c>
      <c r="C604" s="12">
        <v>1128299</v>
      </c>
      <c r="D604" s="13">
        <v>44291</v>
      </c>
      <c r="E604" s="12" t="s">
        <v>24</v>
      </c>
      <c r="F604" s="12" t="s">
        <v>39</v>
      </c>
      <c r="G604" s="12" t="s">
        <v>38</v>
      </c>
      <c r="H604" s="12" t="s">
        <v>16</v>
      </c>
      <c r="I604" s="14">
        <v>0.65</v>
      </c>
      <c r="J604" s="15">
        <v>1750</v>
      </c>
      <c r="K604" s="16">
        <f t="shared" si="196"/>
        <v>1137.5</v>
      </c>
      <c r="L604" s="16">
        <f t="shared" si="197"/>
        <v>568.75</v>
      </c>
      <c r="M604" s="17">
        <v>0.5</v>
      </c>
      <c r="O604" s="1"/>
      <c r="P604" s="2"/>
      <c r="Q604" s="3"/>
      <c r="R604" s="5"/>
    </row>
    <row r="605" spans="2:18" x14ac:dyDescent="0.25">
      <c r="B605" s="12" t="s">
        <v>23</v>
      </c>
      <c r="C605" s="12">
        <v>1128299</v>
      </c>
      <c r="D605" s="13">
        <v>44291</v>
      </c>
      <c r="E605" s="12" t="s">
        <v>24</v>
      </c>
      <c r="F605" s="12" t="s">
        <v>39</v>
      </c>
      <c r="G605" s="12" t="s">
        <v>38</v>
      </c>
      <c r="H605" s="12" t="s">
        <v>17</v>
      </c>
      <c r="I605" s="14">
        <v>0.8</v>
      </c>
      <c r="J605" s="15">
        <v>3250</v>
      </c>
      <c r="K605" s="16">
        <f t="shared" si="196"/>
        <v>2600</v>
      </c>
      <c r="L605" s="16">
        <f t="shared" si="197"/>
        <v>390.00000000000006</v>
      </c>
      <c r="M605" s="17">
        <v>0.15000000000000002</v>
      </c>
      <c r="O605" s="1"/>
      <c r="P605" s="2"/>
      <c r="Q605" s="3"/>
      <c r="R605" s="5"/>
    </row>
    <row r="606" spans="2:18" x14ac:dyDescent="0.25">
      <c r="B606" s="12" t="s">
        <v>23</v>
      </c>
      <c r="C606" s="12">
        <v>1128299</v>
      </c>
      <c r="D606" s="13">
        <v>44322</v>
      </c>
      <c r="E606" s="12" t="s">
        <v>24</v>
      </c>
      <c r="F606" s="12" t="s">
        <v>39</v>
      </c>
      <c r="G606" s="12" t="s">
        <v>38</v>
      </c>
      <c r="H606" s="12" t="s">
        <v>12</v>
      </c>
      <c r="I606" s="14">
        <v>0.6</v>
      </c>
      <c r="J606" s="15">
        <v>5250</v>
      </c>
      <c r="K606" s="16">
        <f>I606*J606</f>
        <v>3150</v>
      </c>
      <c r="L606" s="16">
        <f>K606*M606</f>
        <v>1575</v>
      </c>
      <c r="M606" s="17">
        <v>0.5</v>
      </c>
      <c r="O606" s="1"/>
      <c r="P606" s="2"/>
      <c r="Q606" s="3"/>
      <c r="R606" s="5"/>
    </row>
    <row r="607" spans="2:18" x14ac:dyDescent="0.25">
      <c r="B607" s="12" t="s">
        <v>23</v>
      </c>
      <c r="C607" s="12">
        <v>1128299</v>
      </c>
      <c r="D607" s="13">
        <v>44322</v>
      </c>
      <c r="E607" s="12" t="s">
        <v>24</v>
      </c>
      <c r="F607" s="12" t="s">
        <v>39</v>
      </c>
      <c r="G607" s="12" t="s">
        <v>38</v>
      </c>
      <c r="H607" s="12" t="s">
        <v>15</v>
      </c>
      <c r="I607" s="14">
        <v>0.65</v>
      </c>
      <c r="J607" s="15">
        <v>3750</v>
      </c>
      <c r="K607" s="16">
        <f>I607*J607</f>
        <v>2437.5</v>
      </c>
      <c r="L607" s="16">
        <f>K607*M607</f>
        <v>853.125</v>
      </c>
      <c r="M607" s="17">
        <v>0.35</v>
      </c>
      <c r="O607" s="1"/>
      <c r="P607" s="2"/>
      <c r="Q607" s="3"/>
      <c r="R607" s="5"/>
    </row>
    <row r="608" spans="2:18" x14ac:dyDescent="0.25">
      <c r="B608" s="12" t="s">
        <v>23</v>
      </c>
      <c r="C608" s="12">
        <v>1128299</v>
      </c>
      <c r="D608" s="13">
        <v>44322</v>
      </c>
      <c r="E608" s="12" t="s">
        <v>24</v>
      </c>
      <c r="F608" s="12" t="s">
        <v>39</v>
      </c>
      <c r="G608" s="12" t="s">
        <v>38</v>
      </c>
      <c r="H608" s="12" t="s">
        <v>13</v>
      </c>
      <c r="I608" s="14">
        <v>0.65</v>
      </c>
      <c r="J608" s="15">
        <v>3750</v>
      </c>
      <c r="K608" s="16">
        <f t="shared" ref="K608:K611" si="198">I608*J608</f>
        <v>2437.5</v>
      </c>
      <c r="L608" s="16">
        <f t="shared" ref="L608:L611" si="199">K608*M608</f>
        <v>1218.75</v>
      </c>
      <c r="M608" s="17">
        <v>0.5</v>
      </c>
      <c r="O608" s="1"/>
      <c r="P608" s="2"/>
      <c r="Q608" s="3"/>
      <c r="R608" s="5"/>
    </row>
    <row r="609" spans="2:18" x14ac:dyDescent="0.25">
      <c r="B609" s="12" t="s">
        <v>23</v>
      </c>
      <c r="C609" s="12">
        <v>1128299</v>
      </c>
      <c r="D609" s="13">
        <v>44322</v>
      </c>
      <c r="E609" s="12" t="s">
        <v>24</v>
      </c>
      <c r="F609" s="12" t="s">
        <v>39</v>
      </c>
      <c r="G609" s="12" t="s">
        <v>38</v>
      </c>
      <c r="H609" s="12" t="s">
        <v>14</v>
      </c>
      <c r="I609" s="14">
        <v>0.6</v>
      </c>
      <c r="J609" s="15">
        <v>2750</v>
      </c>
      <c r="K609" s="16">
        <f t="shared" si="198"/>
        <v>1650</v>
      </c>
      <c r="L609" s="16">
        <f t="shared" si="199"/>
        <v>742.49999999999989</v>
      </c>
      <c r="M609" s="17">
        <v>0.44999999999999996</v>
      </c>
      <c r="O609" s="1"/>
      <c r="P609" s="2"/>
      <c r="Q609" s="3"/>
      <c r="R609" s="5"/>
    </row>
    <row r="610" spans="2:18" x14ac:dyDescent="0.25">
      <c r="B610" s="12" t="s">
        <v>23</v>
      </c>
      <c r="C610" s="12">
        <v>1128299</v>
      </c>
      <c r="D610" s="13">
        <v>44322</v>
      </c>
      <c r="E610" s="12" t="s">
        <v>24</v>
      </c>
      <c r="F610" s="12" t="s">
        <v>39</v>
      </c>
      <c r="G610" s="12" t="s">
        <v>38</v>
      </c>
      <c r="H610" s="12" t="s">
        <v>16</v>
      </c>
      <c r="I610" s="14">
        <v>0.65</v>
      </c>
      <c r="J610" s="15">
        <v>1750</v>
      </c>
      <c r="K610" s="16">
        <f t="shared" si="198"/>
        <v>1137.5</v>
      </c>
      <c r="L610" s="16">
        <f t="shared" si="199"/>
        <v>739.37500000000011</v>
      </c>
      <c r="M610" s="17">
        <v>0.65000000000000013</v>
      </c>
      <c r="O610" s="1"/>
      <c r="P610" s="2"/>
      <c r="Q610" s="3"/>
      <c r="R610" s="5"/>
    </row>
    <row r="611" spans="2:18" x14ac:dyDescent="0.25">
      <c r="B611" s="12" t="s">
        <v>23</v>
      </c>
      <c r="C611" s="12">
        <v>1128299</v>
      </c>
      <c r="D611" s="13">
        <v>44322</v>
      </c>
      <c r="E611" s="12" t="s">
        <v>24</v>
      </c>
      <c r="F611" s="12" t="s">
        <v>39</v>
      </c>
      <c r="G611" s="12" t="s">
        <v>38</v>
      </c>
      <c r="H611" s="12" t="s">
        <v>17</v>
      </c>
      <c r="I611" s="14">
        <v>0.8</v>
      </c>
      <c r="J611" s="15">
        <v>4750</v>
      </c>
      <c r="K611" s="16">
        <f t="shared" si="198"/>
        <v>3800</v>
      </c>
      <c r="L611" s="16">
        <f t="shared" si="199"/>
        <v>1140</v>
      </c>
      <c r="M611" s="17">
        <v>0.3</v>
      </c>
      <c r="O611" s="1"/>
      <c r="P611" s="2"/>
      <c r="Q611" s="3"/>
      <c r="R611" s="5"/>
    </row>
    <row r="612" spans="2:18" x14ac:dyDescent="0.25">
      <c r="B612" s="12" t="s">
        <v>23</v>
      </c>
      <c r="C612" s="12">
        <v>1128299</v>
      </c>
      <c r="D612" s="13">
        <v>44352</v>
      </c>
      <c r="E612" s="12" t="s">
        <v>24</v>
      </c>
      <c r="F612" s="12" t="s">
        <v>39</v>
      </c>
      <c r="G612" s="12" t="s">
        <v>38</v>
      </c>
      <c r="H612" s="12" t="s">
        <v>12</v>
      </c>
      <c r="I612" s="14">
        <v>0.6</v>
      </c>
      <c r="J612" s="15">
        <v>7250</v>
      </c>
      <c r="K612" s="16">
        <f>I612*J612</f>
        <v>4350</v>
      </c>
      <c r="L612" s="16">
        <f>K612*M612</f>
        <v>2175</v>
      </c>
      <c r="M612" s="17">
        <v>0.5</v>
      </c>
      <c r="O612" s="1"/>
      <c r="P612" s="2"/>
      <c r="Q612" s="3"/>
      <c r="R612" s="5"/>
    </row>
    <row r="613" spans="2:18" x14ac:dyDescent="0.25">
      <c r="B613" s="12" t="s">
        <v>23</v>
      </c>
      <c r="C613" s="12">
        <v>1128299</v>
      </c>
      <c r="D613" s="13">
        <v>44352</v>
      </c>
      <c r="E613" s="12" t="s">
        <v>24</v>
      </c>
      <c r="F613" s="12" t="s">
        <v>39</v>
      </c>
      <c r="G613" s="12" t="s">
        <v>38</v>
      </c>
      <c r="H613" s="12" t="s">
        <v>15</v>
      </c>
      <c r="I613" s="14">
        <v>0.65</v>
      </c>
      <c r="J613" s="15">
        <v>5750</v>
      </c>
      <c r="K613" s="16">
        <f>I613*J613</f>
        <v>3737.5</v>
      </c>
      <c r="L613" s="16">
        <f>K613*M613</f>
        <v>1308.125</v>
      </c>
      <c r="M613" s="17">
        <v>0.35</v>
      </c>
      <c r="O613" s="1"/>
      <c r="P613" s="2"/>
      <c r="Q613" s="3"/>
      <c r="R613" s="5"/>
    </row>
    <row r="614" spans="2:18" x14ac:dyDescent="0.25">
      <c r="B614" s="12" t="s">
        <v>23</v>
      </c>
      <c r="C614" s="12">
        <v>1128299</v>
      </c>
      <c r="D614" s="13">
        <v>44352</v>
      </c>
      <c r="E614" s="12" t="s">
        <v>24</v>
      </c>
      <c r="F614" s="12" t="s">
        <v>39</v>
      </c>
      <c r="G614" s="12" t="s">
        <v>38</v>
      </c>
      <c r="H614" s="12" t="s">
        <v>13</v>
      </c>
      <c r="I614" s="14">
        <v>0.65</v>
      </c>
      <c r="J614" s="15">
        <v>5750</v>
      </c>
      <c r="K614" s="16">
        <f t="shared" ref="K614:K617" si="200">I614*J614</f>
        <v>3737.5</v>
      </c>
      <c r="L614" s="16">
        <f t="shared" ref="L614:L617" si="201">K614*M614</f>
        <v>1868.75</v>
      </c>
      <c r="M614" s="17">
        <v>0.5</v>
      </c>
      <c r="O614" s="1"/>
      <c r="P614" s="2"/>
      <c r="Q614" s="3"/>
      <c r="R614" s="5"/>
    </row>
    <row r="615" spans="2:18" x14ac:dyDescent="0.25">
      <c r="B615" s="12" t="s">
        <v>23</v>
      </c>
      <c r="C615" s="12">
        <v>1128299</v>
      </c>
      <c r="D615" s="13">
        <v>44352</v>
      </c>
      <c r="E615" s="12" t="s">
        <v>24</v>
      </c>
      <c r="F615" s="12" t="s">
        <v>39</v>
      </c>
      <c r="G615" s="12" t="s">
        <v>38</v>
      </c>
      <c r="H615" s="12" t="s">
        <v>14</v>
      </c>
      <c r="I615" s="14">
        <v>0.65</v>
      </c>
      <c r="J615" s="15">
        <v>4500</v>
      </c>
      <c r="K615" s="16">
        <f t="shared" si="200"/>
        <v>2925</v>
      </c>
      <c r="L615" s="16">
        <f t="shared" si="201"/>
        <v>1316.2499999999998</v>
      </c>
      <c r="M615" s="17">
        <v>0.44999999999999996</v>
      </c>
      <c r="O615" s="1"/>
      <c r="P615" s="2"/>
      <c r="Q615" s="3"/>
      <c r="R615" s="5"/>
    </row>
    <row r="616" spans="2:18" x14ac:dyDescent="0.25">
      <c r="B616" s="12" t="s">
        <v>23</v>
      </c>
      <c r="C616" s="12">
        <v>1128299</v>
      </c>
      <c r="D616" s="13">
        <v>44352</v>
      </c>
      <c r="E616" s="12" t="s">
        <v>24</v>
      </c>
      <c r="F616" s="12" t="s">
        <v>39</v>
      </c>
      <c r="G616" s="12" t="s">
        <v>38</v>
      </c>
      <c r="H616" s="12" t="s">
        <v>16</v>
      </c>
      <c r="I616" s="14">
        <v>0.70000000000000007</v>
      </c>
      <c r="J616" s="15">
        <v>3250</v>
      </c>
      <c r="K616" s="16">
        <f t="shared" si="200"/>
        <v>2275</v>
      </c>
      <c r="L616" s="16">
        <f t="shared" si="201"/>
        <v>1478.7500000000002</v>
      </c>
      <c r="M616" s="17">
        <v>0.65000000000000013</v>
      </c>
      <c r="O616" s="1"/>
      <c r="P616" s="2"/>
      <c r="Q616" s="3"/>
      <c r="R616" s="5"/>
    </row>
    <row r="617" spans="2:18" x14ac:dyDescent="0.25">
      <c r="B617" s="12" t="s">
        <v>23</v>
      </c>
      <c r="C617" s="12">
        <v>1128299</v>
      </c>
      <c r="D617" s="13">
        <v>44352</v>
      </c>
      <c r="E617" s="12" t="s">
        <v>24</v>
      </c>
      <c r="F617" s="12" t="s">
        <v>39</v>
      </c>
      <c r="G617" s="12" t="s">
        <v>38</v>
      </c>
      <c r="H617" s="12" t="s">
        <v>17</v>
      </c>
      <c r="I617" s="14">
        <v>0.85000000000000009</v>
      </c>
      <c r="J617" s="15">
        <v>6250</v>
      </c>
      <c r="K617" s="16">
        <f t="shared" si="200"/>
        <v>5312.5000000000009</v>
      </c>
      <c r="L617" s="16">
        <f t="shared" si="201"/>
        <v>1593.7500000000002</v>
      </c>
      <c r="M617" s="17">
        <v>0.3</v>
      </c>
      <c r="O617" s="1"/>
      <c r="P617" s="2"/>
      <c r="Q617" s="3"/>
      <c r="R617" s="5"/>
    </row>
    <row r="618" spans="2:18" x14ac:dyDescent="0.25">
      <c r="B618" s="12" t="s">
        <v>23</v>
      </c>
      <c r="C618" s="12">
        <v>1128299</v>
      </c>
      <c r="D618" s="13">
        <v>44381</v>
      </c>
      <c r="E618" s="12" t="s">
        <v>24</v>
      </c>
      <c r="F618" s="12" t="s">
        <v>39</v>
      </c>
      <c r="G618" s="12" t="s">
        <v>38</v>
      </c>
      <c r="H618" s="12" t="s">
        <v>12</v>
      </c>
      <c r="I618" s="14">
        <v>0.65</v>
      </c>
      <c r="J618" s="15">
        <v>7750</v>
      </c>
      <c r="K618" s="16">
        <f>I618*J618</f>
        <v>5037.5</v>
      </c>
      <c r="L618" s="16">
        <f>K618*M618</f>
        <v>2266.875</v>
      </c>
      <c r="M618" s="17">
        <v>0.45</v>
      </c>
      <c r="O618" s="1"/>
      <c r="P618" s="2"/>
      <c r="Q618" s="3"/>
      <c r="R618" s="5"/>
    </row>
    <row r="619" spans="2:18" x14ac:dyDescent="0.25">
      <c r="B619" s="12" t="s">
        <v>23</v>
      </c>
      <c r="C619" s="12">
        <v>1128299</v>
      </c>
      <c r="D619" s="13">
        <v>44381</v>
      </c>
      <c r="E619" s="12" t="s">
        <v>24</v>
      </c>
      <c r="F619" s="12" t="s">
        <v>39</v>
      </c>
      <c r="G619" s="12" t="s">
        <v>38</v>
      </c>
      <c r="H619" s="12" t="s">
        <v>15</v>
      </c>
      <c r="I619" s="14">
        <v>0.70000000000000007</v>
      </c>
      <c r="J619" s="15">
        <v>6250</v>
      </c>
      <c r="K619" s="16">
        <f>I619*J619</f>
        <v>4375</v>
      </c>
      <c r="L619" s="16">
        <f>K619*M619</f>
        <v>1312.5</v>
      </c>
      <c r="M619" s="17">
        <v>0.3</v>
      </c>
      <c r="O619" s="1"/>
      <c r="P619" s="2"/>
      <c r="Q619" s="3"/>
      <c r="R619" s="5"/>
    </row>
    <row r="620" spans="2:18" x14ac:dyDescent="0.25">
      <c r="B620" s="12" t="s">
        <v>23</v>
      </c>
      <c r="C620" s="12">
        <v>1128299</v>
      </c>
      <c r="D620" s="13">
        <v>44381</v>
      </c>
      <c r="E620" s="12" t="s">
        <v>24</v>
      </c>
      <c r="F620" s="12" t="s">
        <v>39</v>
      </c>
      <c r="G620" s="12" t="s">
        <v>38</v>
      </c>
      <c r="H620" s="12" t="s">
        <v>13</v>
      </c>
      <c r="I620" s="14">
        <v>0.70000000000000007</v>
      </c>
      <c r="J620" s="15">
        <v>5750</v>
      </c>
      <c r="K620" s="16">
        <f t="shared" ref="K620:K623" si="202">I620*J620</f>
        <v>4025.0000000000005</v>
      </c>
      <c r="L620" s="16">
        <f t="shared" ref="L620:L623" si="203">K620*M620</f>
        <v>1811.2500000000002</v>
      </c>
      <c r="M620" s="17">
        <v>0.45</v>
      </c>
      <c r="O620" s="1"/>
      <c r="P620" s="2"/>
      <c r="Q620" s="3"/>
      <c r="R620" s="5"/>
    </row>
    <row r="621" spans="2:18" x14ac:dyDescent="0.25">
      <c r="B621" s="12" t="s">
        <v>23</v>
      </c>
      <c r="C621" s="12">
        <v>1128299</v>
      </c>
      <c r="D621" s="13">
        <v>44381</v>
      </c>
      <c r="E621" s="12" t="s">
        <v>24</v>
      </c>
      <c r="F621" s="12" t="s">
        <v>39</v>
      </c>
      <c r="G621" s="12" t="s">
        <v>38</v>
      </c>
      <c r="H621" s="12" t="s">
        <v>14</v>
      </c>
      <c r="I621" s="14">
        <v>0.65</v>
      </c>
      <c r="J621" s="15">
        <v>4750</v>
      </c>
      <c r="K621" s="16">
        <f t="shared" si="202"/>
        <v>3087.5</v>
      </c>
      <c r="L621" s="16">
        <f t="shared" si="203"/>
        <v>1235</v>
      </c>
      <c r="M621" s="17">
        <v>0.39999999999999997</v>
      </c>
      <c r="O621" s="1"/>
      <c r="P621" s="2"/>
      <c r="Q621" s="3"/>
      <c r="R621" s="5"/>
    </row>
    <row r="622" spans="2:18" x14ac:dyDescent="0.25">
      <c r="B622" s="12" t="s">
        <v>23</v>
      </c>
      <c r="C622" s="12">
        <v>1128299</v>
      </c>
      <c r="D622" s="13">
        <v>44381</v>
      </c>
      <c r="E622" s="12" t="s">
        <v>24</v>
      </c>
      <c r="F622" s="12" t="s">
        <v>39</v>
      </c>
      <c r="G622" s="12" t="s">
        <v>38</v>
      </c>
      <c r="H622" s="12" t="s">
        <v>16</v>
      </c>
      <c r="I622" s="14">
        <v>0.70000000000000007</v>
      </c>
      <c r="J622" s="15">
        <v>5250</v>
      </c>
      <c r="K622" s="16">
        <f t="shared" si="202"/>
        <v>3675.0000000000005</v>
      </c>
      <c r="L622" s="16">
        <f t="shared" si="203"/>
        <v>2205.0000000000005</v>
      </c>
      <c r="M622" s="17">
        <v>0.60000000000000009</v>
      </c>
      <c r="O622" s="1"/>
      <c r="P622" s="2"/>
      <c r="Q622" s="3"/>
      <c r="R622" s="5"/>
    </row>
    <row r="623" spans="2:18" x14ac:dyDescent="0.25">
      <c r="B623" s="12" t="s">
        <v>23</v>
      </c>
      <c r="C623" s="12">
        <v>1128299</v>
      </c>
      <c r="D623" s="13">
        <v>44381</v>
      </c>
      <c r="E623" s="12" t="s">
        <v>24</v>
      </c>
      <c r="F623" s="12" t="s">
        <v>39</v>
      </c>
      <c r="G623" s="12" t="s">
        <v>38</v>
      </c>
      <c r="H623" s="12" t="s">
        <v>17</v>
      </c>
      <c r="I623" s="14">
        <v>0.85000000000000009</v>
      </c>
      <c r="J623" s="15">
        <v>5250</v>
      </c>
      <c r="K623" s="16">
        <f t="shared" si="202"/>
        <v>4462.5000000000009</v>
      </c>
      <c r="L623" s="16">
        <f t="shared" si="203"/>
        <v>1115.6250000000002</v>
      </c>
      <c r="M623" s="17">
        <v>0.25</v>
      </c>
      <c r="O623" s="1"/>
      <c r="P623" s="2"/>
      <c r="Q623" s="3"/>
      <c r="R623" s="5"/>
    </row>
    <row r="624" spans="2:18" x14ac:dyDescent="0.25">
      <c r="B624" s="12" t="s">
        <v>23</v>
      </c>
      <c r="C624" s="12">
        <v>1128299</v>
      </c>
      <c r="D624" s="13">
        <v>44413</v>
      </c>
      <c r="E624" s="12" t="s">
        <v>24</v>
      </c>
      <c r="F624" s="12" t="s">
        <v>39</v>
      </c>
      <c r="G624" s="12" t="s">
        <v>38</v>
      </c>
      <c r="H624" s="12" t="s">
        <v>12</v>
      </c>
      <c r="I624" s="14">
        <v>0.70000000000000007</v>
      </c>
      <c r="J624" s="15">
        <v>7250</v>
      </c>
      <c r="K624" s="16">
        <f>I624*J624</f>
        <v>5075.0000000000009</v>
      </c>
      <c r="L624" s="16">
        <f>K624*M624</f>
        <v>2283.7500000000005</v>
      </c>
      <c r="M624" s="17">
        <v>0.45</v>
      </c>
      <c r="O624" s="1"/>
      <c r="P624" s="2"/>
      <c r="Q624" s="3"/>
      <c r="R624" s="5"/>
    </row>
    <row r="625" spans="2:18" x14ac:dyDescent="0.25">
      <c r="B625" s="12" t="s">
        <v>23</v>
      </c>
      <c r="C625" s="12">
        <v>1128299</v>
      </c>
      <c r="D625" s="13">
        <v>44413</v>
      </c>
      <c r="E625" s="12" t="s">
        <v>24</v>
      </c>
      <c r="F625" s="12" t="s">
        <v>39</v>
      </c>
      <c r="G625" s="12" t="s">
        <v>38</v>
      </c>
      <c r="H625" s="12" t="s">
        <v>15</v>
      </c>
      <c r="I625" s="14">
        <v>0.75000000000000011</v>
      </c>
      <c r="J625" s="15">
        <v>6750</v>
      </c>
      <c r="K625" s="16">
        <f>I625*J625</f>
        <v>5062.5000000000009</v>
      </c>
      <c r="L625" s="16">
        <f>K625*M625</f>
        <v>1518.7500000000002</v>
      </c>
      <c r="M625" s="17">
        <v>0.3</v>
      </c>
      <c r="O625" s="1"/>
      <c r="P625" s="2"/>
      <c r="Q625" s="3"/>
      <c r="R625" s="5"/>
    </row>
    <row r="626" spans="2:18" x14ac:dyDescent="0.25">
      <c r="B626" s="12" t="s">
        <v>23</v>
      </c>
      <c r="C626" s="12">
        <v>1128299</v>
      </c>
      <c r="D626" s="13">
        <v>44413</v>
      </c>
      <c r="E626" s="12" t="s">
        <v>24</v>
      </c>
      <c r="F626" s="12" t="s">
        <v>39</v>
      </c>
      <c r="G626" s="12" t="s">
        <v>38</v>
      </c>
      <c r="H626" s="12" t="s">
        <v>13</v>
      </c>
      <c r="I626" s="14">
        <v>0.70000000000000007</v>
      </c>
      <c r="J626" s="15">
        <v>5500</v>
      </c>
      <c r="K626" s="16">
        <f t="shared" ref="K626:K629" si="204">I626*J626</f>
        <v>3850.0000000000005</v>
      </c>
      <c r="L626" s="16">
        <f t="shared" ref="L626:L629" si="205">K626*M626</f>
        <v>1732.5000000000002</v>
      </c>
      <c r="M626" s="17">
        <v>0.45</v>
      </c>
      <c r="O626" s="1"/>
      <c r="P626" s="2"/>
      <c r="Q626" s="3"/>
      <c r="R626" s="5"/>
    </row>
    <row r="627" spans="2:18" x14ac:dyDescent="0.25">
      <c r="B627" s="12" t="s">
        <v>23</v>
      </c>
      <c r="C627" s="12">
        <v>1128299</v>
      </c>
      <c r="D627" s="13">
        <v>44413</v>
      </c>
      <c r="E627" s="12" t="s">
        <v>24</v>
      </c>
      <c r="F627" s="12" t="s">
        <v>39</v>
      </c>
      <c r="G627" s="12" t="s">
        <v>38</v>
      </c>
      <c r="H627" s="12" t="s">
        <v>14</v>
      </c>
      <c r="I627" s="14">
        <v>0.70000000000000007</v>
      </c>
      <c r="J627" s="15">
        <v>5000</v>
      </c>
      <c r="K627" s="16">
        <f t="shared" si="204"/>
        <v>3500.0000000000005</v>
      </c>
      <c r="L627" s="16">
        <f t="shared" si="205"/>
        <v>1400</v>
      </c>
      <c r="M627" s="17">
        <v>0.39999999999999997</v>
      </c>
      <c r="O627" s="1"/>
      <c r="P627" s="2"/>
      <c r="Q627" s="3"/>
      <c r="R627" s="5"/>
    </row>
    <row r="628" spans="2:18" x14ac:dyDescent="0.25">
      <c r="B628" s="12" t="s">
        <v>23</v>
      </c>
      <c r="C628" s="12">
        <v>1128299</v>
      </c>
      <c r="D628" s="13">
        <v>44413</v>
      </c>
      <c r="E628" s="12" t="s">
        <v>24</v>
      </c>
      <c r="F628" s="12" t="s">
        <v>39</v>
      </c>
      <c r="G628" s="12" t="s">
        <v>38</v>
      </c>
      <c r="H628" s="12" t="s">
        <v>16</v>
      </c>
      <c r="I628" s="14">
        <v>0.75</v>
      </c>
      <c r="J628" s="15">
        <v>5000</v>
      </c>
      <c r="K628" s="16">
        <f t="shared" si="204"/>
        <v>3750</v>
      </c>
      <c r="L628" s="16">
        <f t="shared" si="205"/>
        <v>2250.0000000000005</v>
      </c>
      <c r="M628" s="17">
        <v>0.60000000000000009</v>
      </c>
      <c r="O628" s="1"/>
      <c r="P628" s="2"/>
      <c r="Q628" s="3"/>
      <c r="R628" s="5"/>
    </row>
    <row r="629" spans="2:18" x14ac:dyDescent="0.25">
      <c r="B629" s="12" t="s">
        <v>23</v>
      </c>
      <c r="C629" s="12">
        <v>1128299</v>
      </c>
      <c r="D629" s="13">
        <v>44413</v>
      </c>
      <c r="E629" s="12" t="s">
        <v>24</v>
      </c>
      <c r="F629" s="12" t="s">
        <v>39</v>
      </c>
      <c r="G629" s="12" t="s">
        <v>38</v>
      </c>
      <c r="H629" s="12" t="s">
        <v>17</v>
      </c>
      <c r="I629" s="14">
        <v>0.8</v>
      </c>
      <c r="J629" s="15">
        <v>4000</v>
      </c>
      <c r="K629" s="16">
        <f t="shared" si="204"/>
        <v>3200</v>
      </c>
      <c r="L629" s="16">
        <f t="shared" si="205"/>
        <v>800</v>
      </c>
      <c r="M629" s="17">
        <v>0.25</v>
      </c>
      <c r="O629" s="1"/>
      <c r="P629" s="2"/>
      <c r="Q629" s="3"/>
      <c r="R629" s="5"/>
    </row>
    <row r="630" spans="2:18" x14ac:dyDescent="0.25">
      <c r="B630" s="12" t="s">
        <v>23</v>
      </c>
      <c r="C630" s="12">
        <v>1128299</v>
      </c>
      <c r="D630" s="13">
        <v>44445</v>
      </c>
      <c r="E630" s="12" t="s">
        <v>24</v>
      </c>
      <c r="F630" s="12" t="s">
        <v>39</v>
      </c>
      <c r="G630" s="12" t="s">
        <v>38</v>
      </c>
      <c r="H630" s="12" t="s">
        <v>12</v>
      </c>
      <c r="I630" s="14">
        <v>0.65000000000000013</v>
      </c>
      <c r="J630" s="15">
        <v>6000</v>
      </c>
      <c r="K630" s="16">
        <f>I630*J630</f>
        <v>3900.0000000000009</v>
      </c>
      <c r="L630" s="16">
        <f>K630*M630</f>
        <v>1560.0000000000005</v>
      </c>
      <c r="M630" s="17">
        <v>0.4</v>
      </c>
      <c r="O630" s="1"/>
      <c r="P630" s="2"/>
      <c r="Q630" s="3"/>
      <c r="R630" s="5"/>
    </row>
    <row r="631" spans="2:18" x14ac:dyDescent="0.25">
      <c r="B631" s="12" t="s">
        <v>23</v>
      </c>
      <c r="C631" s="12">
        <v>1128299</v>
      </c>
      <c r="D631" s="13">
        <v>44445</v>
      </c>
      <c r="E631" s="12" t="s">
        <v>24</v>
      </c>
      <c r="F631" s="12" t="s">
        <v>39</v>
      </c>
      <c r="G631" s="12" t="s">
        <v>38</v>
      </c>
      <c r="H631" s="12" t="s">
        <v>15</v>
      </c>
      <c r="I631" s="14">
        <v>0.70000000000000018</v>
      </c>
      <c r="J631" s="15">
        <v>6000</v>
      </c>
      <c r="K631" s="16">
        <f>I631*J631</f>
        <v>4200.0000000000009</v>
      </c>
      <c r="L631" s="16">
        <f>K631*M631</f>
        <v>1050.0000000000002</v>
      </c>
      <c r="M631" s="17">
        <v>0.25</v>
      </c>
      <c r="O631" s="1"/>
      <c r="P631" s="2"/>
      <c r="Q631" s="3"/>
      <c r="R631" s="5"/>
    </row>
    <row r="632" spans="2:18" x14ac:dyDescent="0.25">
      <c r="B632" s="12" t="s">
        <v>23</v>
      </c>
      <c r="C632" s="12">
        <v>1128299</v>
      </c>
      <c r="D632" s="13">
        <v>44445</v>
      </c>
      <c r="E632" s="12" t="s">
        <v>24</v>
      </c>
      <c r="F632" s="12" t="s">
        <v>39</v>
      </c>
      <c r="G632" s="12" t="s">
        <v>38</v>
      </c>
      <c r="H632" s="12" t="s">
        <v>13</v>
      </c>
      <c r="I632" s="14">
        <v>0.65000000000000013</v>
      </c>
      <c r="J632" s="15">
        <v>4500</v>
      </c>
      <c r="K632" s="16">
        <f t="shared" ref="K632:K635" si="206">I632*J632</f>
        <v>2925.0000000000005</v>
      </c>
      <c r="L632" s="16">
        <f t="shared" ref="L632:L635" si="207">K632*M632</f>
        <v>1170.0000000000002</v>
      </c>
      <c r="M632" s="17">
        <v>0.4</v>
      </c>
      <c r="O632" s="1"/>
      <c r="P632" s="2"/>
      <c r="Q632" s="3"/>
      <c r="R632" s="5"/>
    </row>
    <row r="633" spans="2:18" x14ac:dyDescent="0.25">
      <c r="B633" s="12" t="s">
        <v>23</v>
      </c>
      <c r="C633" s="12">
        <v>1128299</v>
      </c>
      <c r="D633" s="13">
        <v>44445</v>
      </c>
      <c r="E633" s="12" t="s">
        <v>24</v>
      </c>
      <c r="F633" s="12" t="s">
        <v>39</v>
      </c>
      <c r="G633" s="12" t="s">
        <v>38</v>
      </c>
      <c r="H633" s="12" t="s">
        <v>14</v>
      </c>
      <c r="I633" s="14">
        <v>0.65000000000000013</v>
      </c>
      <c r="J633" s="15">
        <v>4000</v>
      </c>
      <c r="K633" s="16">
        <f t="shared" si="206"/>
        <v>2600.0000000000005</v>
      </c>
      <c r="L633" s="16">
        <f t="shared" si="207"/>
        <v>910.00000000000011</v>
      </c>
      <c r="M633" s="17">
        <v>0.35</v>
      </c>
      <c r="O633" s="1"/>
      <c r="P633" s="2"/>
      <c r="Q633" s="3"/>
      <c r="R633" s="5"/>
    </row>
    <row r="634" spans="2:18" x14ac:dyDescent="0.25">
      <c r="B634" s="12" t="s">
        <v>23</v>
      </c>
      <c r="C634" s="12">
        <v>1128299</v>
      </c>
      <c r="D634" s="13">
        <v>44445</v>
      </c>
      <c r="E634" s="12" t="s">
        <v>24</v>
      </c>
      <c r="F634" s="12" t="s">
        <v>39</v>
      </c>
      <c r="G634" s="12" t="s">
        <v>38</v>
      </c>
      <c r="H634" s="12" t="s">
        <v>16</v>
      </c>
      <c r="I634" s="14">
        <v>0.75000000000000011</v>
      </c>
      <c r="J634" s="15">
        <v>4000</v>
      </c>
      <c r="K634" s="16">
        <f t="shared" si="206"/>
        <v>3000.0000000000005</v>
      </c>
      <c r="L634" s="16">
        <f t="shared" si="207"/>
        <v>1650.0000000000007</v>
      </c>
      <c r="M634" s="17">
        <v>0.55000000000000016</v>
      </c>
      <c r="O634" s="1"/>
      <c r="P634" s="2"/>
      <c r="Q634" s="3"/>
      <c r="R634" s="5"/>
    </row>
    <row r="635" spans="2:18" x14ac:dyDescent="0.25">
      <c r="B635" s="12" t="s">
        <v>23</v>
      </c>
      <c r="C635" s="12">
        <v>1128299</v>
      </c>
      <c r="D635" s="13">
        <v>44445</v>
      </c>
      <c r="E635" s="12" t="s">
        <v>24</v>
      </c>
      <c r="F635" s="12" t="s">
        <v>39</v>
      </c>
      <c r="G635" s="12" t="s">
        <v>38</v>
      </c>
      <c r="H635" s="12" t="s">
        <v>17</v>
      </c>
      <c r="I635" s="14">
        <v>0.70000000000000007</v>
      </c>
      <c r="J635" s="15">
        <v>4250</v>
      </c>
      <c r="K635" s="16">
        <f t="shared" si="206"/>
        <v>2975.0000000000005</v>
      </c>
      <c r="L635" s="16">
        <f t="shared" si="207"/>
        <v>595.00000000000011</v>
      </c>
      <c r="M635" s="17">
        <v>0.2</v>
      </c>
      <c r="O635" s="1"/>
      <c r="P635" s="2"/>
      <c r="Q635" s="3"/>
      <c r="R635" s="5"/>
    </row>
    <row r="636" spans="2:18" x14ac:dyDescent="0.25">
      <c r="B636" s="12" t="s">
        <v>23</v>
      </c>
      <c r="C636" s="12">
        <v>1128299</v>
      </c>
      <c r="D636" s="13">
        <v>44474</v>
      </c>
      <c r="E636" s="12" t="s">
        <v>24</v>
      </c>
      <c r="F636" s="12" t="s">
        <v>39</v>
      </c>
      <c r="G636" s="12" t="s">
        <v>38</v>
      </c>
      <c r="H636" s="12" t="s">
        <v>12</v>
      </c>
      <c r="I636" s="14">
        <v>0.55000000000000004</v>
      </c>
      <c r="J636" s="15">
        <v>5250</v>
      </c>
      <c r="K636" s="16">
        <f>I636*J636</f>
        <v>2887.5000000000005</v>
      </c>
      <c r="L636" s="16">
        <f>K636*M636</f>
        <v>1155.0000000000002</v>
      </c>
      <c r="M636" s="17">
        <v>0.4</v>
      </c>
      <c r="O636" s="1"/>
      <c r="P636" s="2"/>
      <c r="Q636" s="3"/>
      <c r="R636" s="5"/>
    </row>
    <row r="637" spans="2:18" x14ac:dyDescent="0.25">
      <c r="B637" s="12" t="s">
        <v>23</v>
      </c>
      <c r="C637" s="12">
        <v>1128299</v>
      </c>
      <c r="D637" s="13">
        <v>44474</v>
      </c>
      <c r="E637" s="12" t="s">
        <v>24</v>
      </c>
      <c r="F637" s="12" t="s">
        <v>39</v>
      </c>
      <c r="G637" s="12" t="s">
        <v>38</v>
      </c>
      <c r="H637" s="12" t="s">
        <v>15</v>
      </c>
      <c r="I637" s="14">
        <v>0.60000000000000009</v>
      </c>
      <c r="J637" s="15">
        <v>5250</v>
      </c>
      <c r="K637" s="16">
        <f>I637*J637</f>
        <v>3150.0000000000005</v>
      </c>
      <c r="L637" s="16">
        <f>K637*M637</f>
        <v>787.50000000000011</v>
      </c>
      <c r="M637" s="17">
        <v>0.25</v>
      </c>
      <c r="O637" s="1"/>
      <c r="P637" s="2"/>
      <c r="Q637" s="3"/>
      <c r="R637" s="5"/>
    </row>
    <row r="638" spans="2:18" x14ac:dyDescent="0.25">
      <c r="B638" s="12" t="s">
        <v>23</v>
      </c>
      <c r="C638" s="12">
        <v>1128299</v>
      </c>
      <c r="D638" s="13">
        <v>44474</v>
      </c>
      <c r="E638" s="12" t="s">
        <v>24</v>
      </c>
      <c r="F638" s="12" t="s">
        <v>39</v>
      </c>
      <c r="G638" s="12" t="s">
        <v>38</v>
      </c>
      <c r="H638" s="12" t="s">
        <v>13</v>
      </c>
      <c r="I638" s="14">
        <v>0.55000000000000004</v>
      </c>
      <c r="J638" s="15">
        <v>3500</v>
      </c>
      <c r="K638" s="16">
        <f t="shared" ref="K638:K641" si="208">I638*J638</f>
        <v>1925.0000000000002</v>
      </c>
      <c r="L638" s="16">
        <f t="shared" ref="L638:L641" si="209">K638*M638</f>
        <v>770.00000000000011</v>
      </c>
      <c r="M638" s="17">
        <v>0.4</v>
      </c>
      <c r="O638" s="1"/>
      <c r="P638" s="2"/>
      <c r="Q638" s="3"/>
      <c r="R638" s="5"/>
    </row>
    <row r="639" spans="2:18" x14ac:dyDescent="0.25">
      <c r="B639" s="12" t="s">
        <v>23</v>
      </c>
      <c r="C639" s="12">
        <v>1128299</v>
      </c>
      <c r="D639" s="13">
        <v>44474</v>
      </c>
      <c r="E639" s="12" t="s">
        <v>24</v>
      </c>
      <c r="F639" s="12" t="s">
        <v>39</v>
      </c>
      <c r="G639" s="12" t="s">
        <v>38</v>
      </c>
      <c r="H639" s="12" t="s">
        <v>14</v>
      </c>
      <c r="I639" s="14">
        <v>0.55000000000000004</v>
      </c>
      <c r="J639" s="15">
        <v>3250</v>
      </c>
      <c r="K639" s="16">
        <f t="shared" si="208"/>
        <v>1787.5000000000002</v>
      </c>
      <c r="L639" s="16">
        <f t="shared" si="209"/>
        <v>625.625</v>
      </c>
      <c r="M639" s="17">
        <v>0.35</v>
      </c>
      <c r="O639" s="1"/>
      <c r="P639" s="2"/>
      <c r="Q639" s="3"/>
      <c r="R639" s="5"/>
    </row>
    <row r="640" spans="2:18" x14ac:dyDescent="0.25">
      <c r="B640" s="12" t="s">
        <v>23</v>
      </c>
      <c r="C640" s="12">
        <v>1128299</v>
      </c>
      <c r="D640" s="13">
        <v>44474</v>
      </c>
      <c r="E640" s="12" t="s">
        <v>24</v>
      </c>
      <c r="F640" s="12" t="s">
        <v>39</v>
      </c>
      <c r="G640" s="12" t="s">
        <v>38</v>
      </c>
      <c r="H640" s="12" t="s">
        <v>16</v>
      </c>
      <c r="I640" s="14">
        <v>0.65</v>
      </c>
      <c r="J640" s="15">
        <v>3000</v>
      </c>
      <c r="K640" s="16">
        <f t="shared" si="208"/>
        <v>1950</v>
      </c>
      <c r="L640" s="16">
        <f t="shared" si="209"/>
        <v>1072.5000000000002</v>
      </c>
      <c r="M640" s="17">
        <v>0.55000000000000016</v>
      </c>
      <c r="O640" s="1"/>
      <c r="P640" s="2"/>
      <c r="Q640" s="3"/>
      <c r="R640" s="5"/>
    </row>
    <row r="641" spans="1:18" x14ac:dyDescent="0.25">
      <c r="B641" s="12" t="s">
        <v>23</v>
      </c>
      <c r="C641" s="12">
        <v>1128299</v>
      </c>
      <c r="D641" s="13">
        <v>44474</v>
      </c>
      <c r="E641" s="12" t="s">
        <v>24</v>
      </c>
      <c r="F641" s="12" t="s">
        <v>39</v>
      </c>
      <c r="G641" s="12" t="s">
        <v>38</v>
      </c>
      <c r="H641" s="12" t="s">
        <v>17</v>
      </c>
      <c r="I641" s="14">
        <v>0.70000000000000007</v>
      </c>
      <c r="J641" s="15">
        <v>3500</v>
      </c>
      <c r="K641" s="16">
        <f t="shared" si="208"/>
        <v>2450.0000000000005</v>
      </c>
      <c r="L641" s="16">
        <f t="shared" si="209"/>
        <v>490.00000000000011</v>
      </c>
      <c r="M641" s="17">
        <v>0.2</v>
      </c>
      <c r="O641" s="1"/>
      <c r="P641" s="2"/>
      <c r="Q641" s="3"/>
      <c r="R641" s="5"/>
    </row>
    <row r="642" spans="1:18" x14ac:dyDescent="0.25">
      <c r="B642" s="12" t="s">
        <v>23</v>
      </c>
      <c r="C642" s="12">
        <v>1128299</v>
      </c>
      <c r="D642" s="13">
        <v>44505</v>
      </c>
      <c r="E642" s="12" t="s">
        <v>24</v>
      </c>
      <c r="F642" s="12" t="s">
        <v>39</v>
      </c>
      <c r="G642" s="12" t="s">
        <v>38</v>
      </c>
      <c r="H642" s="12" t="s">
        <v>12</v>
      </c>
      <c r="I642" s="14">
        <v>0.55000000000000004</v>
      </c>
      <c r="J642" s="15">
        <v>5750</v>
      </c>
      <c r="K642" s="16">
        <f>I642*J642</f>
        <v>3162.5000000000005</v>
      </c>
      <c r="L642" s="16">
        <f>K642*M642</f>
        <v>1265.0000000000002</v>
      </c>
      <c r="M642" s="17">
        <v>0.4</v>
      </c>
      <c r="O642" s="1"/>
      <c r="P642" s="2"/>
      <c r="Q642" s="3"/>
      <c r="R642" s="5"/>
    </row>
    <row r="643" spans="1:18" x14ac:dyDescent="0.25">
      <c r="B643" s="12" t="s">
        <v>23</v>
      </c>
      <c r="C643" s="12">
        <v>1128299</v>
      </c>
      <c r="D643" s="13">
        <v>44505</v>
      </c>
      <c r="E643" s="12" t="s">
        <v>24</v>
      </c>
      <c r="F643" s="12" t="s">
        <v>39</v>
      </c>
      <c r="G643" s="12" t="s">
        <v>38</v>
      </c>
      <c r="H643" s="12" t="s">
        <v>15</v>
      </c>
      <c r="I643" s="14">
        <v>0.60000000000000009</v>
      </c>
      <c r="J643" s="15">
        <v>5750</v>
      </c>
      <c r="K643" s="16">
        <f>I643*J643</f>
        <v>3450.0000000000005</v>
      </c>
      <c r="L643" s="16">
        <f>K643*M643</f>
        <v>862.50000000000011</v>
      </c>
      <c r="M643" s="17">
        <v>0.25</v>
      </c>
      <c r="O643" s="1"/>
      <c r="P643" s="2"/>
      <c r="Q643" s="3"/>
      <c r="R643" s="5"/>
    </row>
    <row r="644" spans="1:18" x14ac:dyDescent="0.25">
      <c r="B644" s="12" t="s">
        <v>23</v>
      </c>
      <c r="C644" s="12">
        <v>1128299</v>
      </c>
      <c r="D644" s="13">
        <v>44505</v>
      </c>
      <c r="E644" s="12" t="s">
        <v>24</v>
      </c>
      <c r="F644" s="12" t="s">
        <v>39</v>
      </c>
      <c r="G644" s="12" t="s">
        <v>38</v>
      </c>
      <c r="H644" s="12" t="s">
        <v>13</v>
      </c>
      <c r="I644" s="14">
        <v>0.55000000000000004</v>
      </c>
      <c r="J644" s="15">
        <v>4250</v>
      </c>
      <c r="K644" s="16">
        <f t="shared" ref="K644:K647" si="210">I644*J644</f>
        <v>2337.5</v>
      </c>
      <c r="L644" s="16">
        <f t="shared" ref="L644:L647" si="211">K644*M644</f>
        <v>935</v>
      </c>
      <c r="M644" s="17">
        <v>0.4</v>
      </c>
      <c r="O644" s="1"/>
      <c r="P644" s="2"/>
      <c r="Q644" s="3"/>
      <c r="R644" s="5"/>
    </row>
    <row r="645" spans="1:18" x14ac:dyDescent="0.25">
      <c r="B645" s="12" t="s">
        <v>23</v>
      </c>
      <c r="C645" s="12">
        <v>1128299</v>
      </c>
      <c r="D645" s="13">
        <v>44505</v>
      </c>
      <c r="E645" s="12" t="s">
        <v>24</v>
      </c>
      <c r="F645" s="12" t="s">
        <v>39</v>
      </c>
      <c r="G645" s="12" t="s">
        <v>38</v>
      </c>
      <c r="H645" s="12" t="s">
        <v>14</v>
      </c>
      <c r="I645" s="14">
        <v>0.65000000000000013</v>
      </c>
      <c r="J645" s="15">
        <v>4000</v>
      </c>
      <c r="K645" s="16">
        <f t="shared" si="210"/>
        <v>2600.0000000000005</v>
      </c>
      <c r="L645" s="16">
        <f t="shared" si="211"/>
        <v>910.00000000000011</v>
      </c>
      <c r="M645" s="17">
        <v>0.35</v>
      </c>
      <c r="O645" s="1"/>
      <c r="P645" s="2"/>
      <c r="Q645" s="3"/>
      <c r="R645" s="5"/>
    </row>
    <row r="646" spans="1:18" x14ac:dyDescent="0.25">
      <c r="B646" s="12" t="s">
        <v>23</v>
      </c>
      <c r="C646" s="12">
        <v>1128299</v>
      </c>
      <c r="D646" s="13">
        <v>44505</v>
      </c>
      <c r="E646" s="12" t="s">
        <v>24</v>
      </c>
      <c r="F646" s="12" t="s">
        <v>39</v>
      </c>
      <c r="G646" s="12" t="s">
        <v>38</v>
      </c>
      <c r="H646" s="12" t="s">
        <v>16</v>
      </c>
      <c r="I646" s="14">
        <v>0.75000000000000011</v>
      </c>
      <c r="J646" s="15">
        <v>3750</v>
      </c>
      <c r="K646" s="16">
        <f t="shared" si="210"/>
        <v>2812.5000000000005</v>
      </c>
      <c r="L646" s="16">
        <f t="shared" si="211"/>
        <v>1546.8750000000007</v>
      </c>
      <c r="M646" s="17">
        <v>0.55000000000000016</v>
      </c>
      <c r="O646" s="1"/>
      <c r="P646" s="2"/>
      <c r="Q646" s="3"/>
      <c r="R646" s="5"/>
    </row>
    <row r="647" spans="1:18" x14ac:dyDescent="0.25">
      <c r="B647" s="12" t="s">
        <v>23</v>
      </c>
      <c r="C647" s="12">
        <v>1128299</v>
      </c>
      <c r="D647" s="13">
        <v>44505</v>
      </c>
      <c r="E647" s="12" t="s">
        <v>24</v>
      </c>
      <c r="F647" s="12" t="s">
        <v>39</v>
      </c>
      <c r="G647" s="12" t="s">
        <v>38</v>
      </c>
      <c r="H647" s="12" t="s">
        <v>17</v>
      </c>
      <c r="I647" s="14">
        <v>0.80000000000000016</v>
      </c>
      <c r="J647" s="15">
        <v>5000</v>
      </c>
      <c r="K647" s="16">
        <f t="shared" si="210"/>
        <v>4000.0000000000009</v>
      </c>
      <c r="L647" s="16">
        <f t="shared" si="211"/>
        <v>800.00000000000023</v>
      </c>
      <c r="M647" s="17">
        <v>0.2</v>
      </c>
      <c r="O647" s="1"/>
      <c r="P647" s="2"/>
      <c r="Q647" s="3"/>
      <c r="R647" s="5"/>
    </row>
    <row r="648" spans="1:18" x14ac:dyDescent="0.25">
      <c r="B648" s="12" t="s">
        <v>23</v>
      </c>
      <c r="C648" s="12">
        <v>1128299</v>
      </c>
      <c r="D648" s="13">
        <v>44534</v>
      </c>
      <c r="E648" s="12" t="s">
        <v>24</v>
      </c>
      <c r="F648" s="12" t="s">
        <v>39</v>
      </c>
      <c r="G648" s="12" t="s">
        <v>38</v>
      </c>
      <c r="H648" s="12" t="s">
        <v>12</v>
      </c>
      <c r="I648" s="14">
        <v>0.65000000000000013</v>
      </c>
      <c r="J648" s="15">
        <v>7000</v>
      </c>
      <c r="K648" s="16">
        <f>I648*J648</f>
        <v>4550.0000000000009</v>
      </c>
      <c r="L648" s="16">
        <f>K648*M648</f>
        <v>1820.0000000000005</v>
      </c>
      <c r="M648" s="17">
        <v>0.4</v>
      </c>
      <c r="O648" s="1"/>
      <c r="P648" s="2"/>
      <c r="Q648" s="3"/>
      <c r="R648" s="5"/>
    </row>
    <row r="649" spans="1:18" x14ac:dyDescent="0.25">
      <c r="B649" s="12" t="s">
        <v>23</v>
      </c>
      <c r="C649" s="12">
        <v>1128299</v>
      </c>
      <c r="D649" s="13">
        <v>44534</v>
      </c>
      <c r="E649" s="12" t="s">
        <v>24</v>
      </c>
      <c r="F649" s="12" t="s">
        <v>39</v>
      </c>
      <c r="G649" s="12" t="s">
        <v>38</v>
      </c>
      <c r="H649" s="12" t="s">
        <v>15</v>
      </c>
      <c r="I649" s="14">
        <v>0.70000000000000018</v>
      </c>
      <c r="J649" s="15">
        <v>7000</v>
      </c>
      <c r="K649" s="16">
        <f>I649*J649</f>
        <v>4900.0000000000009</v>
      </c>
      <c r="L649" s="16">
        <f>K649*M649</f>
        <v>1225.0000000000002</v>
      </c>
      <c r="M649" s="17">
        <v>0.25</v>
      </c>
      <c r="O649" s="1"/>
      <c r="P649" s="2"/>
      <c r="Q649" s="3"/>
      <c r="R649" s="5"/>
    </row>
    <row r="650" spans="1:18" x14ac:dyDescent="0.25">
      <c r="B650" s="12" t="s">
        <v>23</v>
      </c>
      <c r="C650" s="12">
        <v>1128299</v>
      </c>
      <c r="D650" s="13">
        <v>44534</v>
      </c>
      <c r="E650" s="12" t="s">
        <v>24</v>
      </c>
      <c r="F650" s="12" t="s">
        <v>39</v>
      </c>
      <c r="G650" s="12" t="s">
        <v>38</v>
      </c>
      <c r="H650" s="12" t="s">
        <v>13</v>
      </c>
      <c r="I650" s="14">
        <v>0.65000000000000013</v>
      </c>
      <c r="J650" s="15">
        <v>5000</v>
      </c>
      <c r="K650" s="16">
        <f t="shared" ref="K650:K653" si="212">I650*J650</f>
        <v>3250.0000000000005</v>
      </c>
      <c r="L650" s="16">
        <f t="shared" ref="L650:L653" si="213">K650*M650</f>
        <v>1300.0000000000002</v>
      </c>
      <c r="M650" s="17">
        <v>0.4</v>
      </c>
      <c r="O650" s="1"/>
      <c r="P650" s="2"/>
      <c r="Q650" s="3"/>
      <c r="R650" s="5"/>
    </row>
    <row r="651" spans="1:18" x14ac:dyDescent="0.25">
      <c r="B651" s="12" t="s">
        <v>23</v>
      </c>
      <c r="C651" s="12">
        <v>1128299</v>
      </c>
      <c r="D651" s="13">
        <v>44534</v>
      </c>
      <c r="E651" s="12" t="s">
        <v>24</v>
      </c>
      <c r="F651" s="12" t="s">
        <v>39</v>
      </c>
      <c r="G651" s="12" t="s">
        <v>38</v>
      </c>
      <c r="H651" s="12" t="s">
        <v>14</v>
      </c>
      <c r="I651" s="14">
        <v>0.65000000000000013</v>
      </c>
      <c r="J651" s="15">
        <v>5000</v>
      </c>
      <c r="K651" s="16">
        <f t="shared" si="212"/>
        <v>3250.0000000000005</v>
      </c>
      <c r="L651" s="16">
        <f t="shared" si="213"/>
        <v>1137.5</v>
      </c>
      <c r="M651" s="17">
        <v>0.35</v>
      </c>
      <c r="O651" s="1"/>
      <c r="P651" s="2"/>
      <c r="Q651" s="3"/>
      <c r="R651" s="5"/>
    </row>
    <row r="652" spans="1:18" x14ac:dyDescent="0.25">
      <c r="B652" s="12" t="s">
        <v>23</v>
      </c>
      <c r="C652" s="12">
        <v>1128299</v>
      </c>
      <c r="D652" s="13">
        <v>44534</v>
      </c>
      <c r="E652" s="12" t="s">
        <v>24</v>
      </c>
      <c r="F652" s="12" t="s">
        <v>39</v>
      </c>
      <c r="G652" s="12" t="s">
        <v>38</v>
      </c>
      <c r="H652" s="12" t="s">
        <v>16</v>
      </c>
      <c r="I652" s="14">
        <v>0.75000000000000011</v>
      </c>
      <c r="J652" s="15">
        <v>4250</v>
      </c>
      <c r="K652" s="16">
        <f t="shared" si="212"/>
        <v>3187.5000000000005</v>
      </c>
      <c r="L652" s="16">
        <f t="shared" si="213"/>
        <v>1753.1250000000007</v>
      </c>
      <c r="M652" s="17">
        <v>0.55000000000000016</v>
      </c>
      <c r="O652" s="1"/>
      <c r="P652" s="2"/>
      <c r="Q652" s="3"/>
      <c r="R652" s="5"/>
    </row>
    <row r="653" spans="1:18" x14ac:dyDescent="0.25">
      <c r="B653" s="12" t="s">
        <v>23</v>
      </c>
      <c r="C653" s="12">
        <v>1128299</v>
      </c>
      <c r="D653" s="13">
        <v>44534</v>
      </c>
      <c r="E653" s="12" t="s">
        <v>24</v>
      </c>
      <c r="F653" s="12" t="s">
        <v>39</v>
      </c>
      <c r="G653" s="12" t="s">
        <v>38</v>
      </c>
      <c r="H653" s="12" t="s">
        <v>17</v>
      </c>
      <c r="I653" s="14">
        <v>0.80000000000000016</v>
      </c>
      <c r="J653" s="15">
        <v>5250</v>
      </c>
      <c r="K653" s="16">
        <f t="shared" si="212"/>
        <v>4200.0000000000009</v>
      </c>
      <c r="L653" s="16">
        <f t="shared" si="213"/>
        <v>840.00000000000023</v>
      </c>
      <c r="M653" s="17">
        <v>0.2</v>
      </c>
      <c r="O653" s="1"/>
      <c r="P653" s="2"/>
      <c r="Q653" s="3"/>
      <c r="R653" s="5"/>
    </row>
    <row r="654" spans="1:18" x14ac:dyDescent="0.25">
      <c r="A654" s="8" t="s">
        <v>40</v>
      </c>
      <c r="B654" s="12" t="s">
        <v>23</v>
      </c>
      <c r="C654" s="12">
        <v>1128299</v>
      </c>
      <c r="D654" s="13">
        <v>44199</v>
      </c>
      <c r="E654" s="12" t="s">
        <v>24</v>
      </c>
      <c r="F654" s="12" t="s">
        <v>41</v>
      </c>
      <c r="G654" s="12" t="s">
        <v>42</v>
      </c>
      <c r="H654" s="12" t="s">
        <v>12</v>
      </c>
      <c r="I654" s="14">
        <v>0.4</v>
      </c>
      <c r="J654" s="15">
        <v>4500</v>
      </c>
      <c r="K654" s="16">
        <f>I654*J654</f>
        <v>1800</v>
      </c>
      <c r="L654" s="16">
        <f>K654*M654</f>
        <v>540</v>
      </c>
      <c r="M654" s="17">
        <v>0.3</v>
      </c>
      <c r="O654" s="1"/>
      <c r="P654" s="2"/>
      <c r="Q654" s="3"/>
      <c r="R654" s="5"/>
    </row>
    <row r="655" spans="1:18" x14ac:dyDescent="0.25">
      <c r="B655" s="12" t="s">
        <v>23</v>
      </c>
      <c r="C655" s="12">
        <v>1128299</v>
      </c>
      <c r="D655" s="13">
        <v>44199</v>
      </c>
      <c r="E655" s="12" t="s">
        <v>24</v>
      </c>
      <c r="F655" s="12" t="s">
        <v>41</v>
      </c>
      <c r="G655" s="12" t="s">
        <v>42</v>
      </c>
      <c r="H655" s="12" t="s">
        <v>15</v>
      </c>
      <c r="I655" s="14">
        <v>0.5</v>
      </c>
      <c r="J655" s="15">
        <v>4500</v>
      </c>
      <c r="K655" s="16">
        <f>I655*J655</f>
        <v>2250</v>
      </c>
      <c r="L655" s="16">
        <f>K655*M655</f>
        <v>562.5</v>
      </c>
      <c r="M655" s="17">
        <v>0.25</v>
      </c>
      <c r="O655" s="1"/>
      <c r="P655" s="2"/>
      <c r="Q655" s="3"/>
      <c r="R655" s="5"/>
    </row>
    <row r="656" spans="1:18" x14ac:dyDescent="0.25">
      <c r="B656" s="12" t="s">
        <v>23</v>
      </c>
      <c r="C656" s="12">
        <v>1128299</v>
      </c>
      <c r="D656" s="13">
        <v>44199</v>
      </c>
      <c r="E656" s="12" t="s">
        <v>24</v>
      </c>
      <c r="F656" s="12" t="s">
        <v>41</v>
      </c>
      <c r="G656" s="12" t="s">
        <v>42</v>
      </c>
      <c r="H656" s="12" t="s">
        <v>13</v>
      </c>
      <c r="I656" s="14">
        <v>0.5</v>
      </c>
      <c r="J656" s="15">
        <v>4500</v>
      </c>
      <c r="K656" s="16">
        <f t="shared" ref="K656:K659" si="214">I656*J656</f>
        <v>2250</v>
      </c>
      <c r="L656" s="16">
        <f t="shared" ref="L656:L659" si="215">K656*M656</f>
        <v>562.5</v>
      </c>
      <c r="M656" s="17">
        <v>0.25</v>
      </c>
      <c r="O656" s="1"/>
      <c r="P656" s="2"/>
      <c r="Q656" s="3"/>
      <c r="R656" s="5"/>
    </row>
    <row r="657" spans="2:18" x14ac:dyDescent="0.25">
      <c r="B657" s="12" t="s">
        <v>23</v>
      </c>
      <c r="C657" s="12">
        <v>1128299</v>
      </c>
      <c r="D657" s="13">
        <v>44199</v>
      </c>
      <c r="E657" s="12" t="s">
        <v>24</v>
      </c>
      <c r="F657" s="12" t="s">
        <v>41</v>
      </c>
      <c r="G657" s="12" t="s">
        <v>42</v>
      </c>
      <c r="H657" s="12" t="s">
        <v>14</v>
      </c>
      <c r="I657" s="14">
        <v>0.5</v>
      </c>
      <c r="J657" s="15">
        <v>3000</v>
      </c>
      <c r="K657" s="16">
        <f t="shared" si="214"/>
        <v>1500</v>
      </c>
      <c r="L657" s="16">
        <f t="shared" si="215"/>
        <v>450</v>
      </c>
      <c r="M657" s="17">
        <v>0.3</v>
      </c>
      <c r="O657" s="1"/>
      <c r="P657" s="2"/>
      <c r="Q657" s="3"/>
      <c r="R657" s="5"/>
    </row>
    <row r="658" spans="2:18" x14ac:dyDescent="0.25">
      <c r="B658" s="12" t="s">
        <v>23</v>
      </c>
      <c r="C658" s="12">
        <v>1128299</v>
      </c>
      <c r="D658" s="13">
        <v>44199</v>
      </c>
      <c r="E658" s="12" t="s">
        <v>24</v>
      </c>
      <c r="F658" s="12" t="s">
        <v>41</v>
      </c>
      <c r="G658" s="12" t="s">
        <v>42</v>
      </c>
      <c r="H658" s="12" t="s">
        <v>16</v>
      </c>
      <c r="I658" s="14">
        <v>0.55000000000000004</v>
      </c>
      <c r="J658" s="15">
        <v>2500</v>
      </c>
      <c r="K658" s="16">
        <f t="shared" si="214"/>
        <v>1375</v>
      </c>
      <c r="L658" s="16">
        <f t="shared" si="215"/>
        <v>343.75</v>
      </c>
      <c r="M658" s="17">
        <v>0.25</v>
      </c>
      <c r="O658" s="1"/>
      <c r="P658" s="2"/>
      <c r="Q658" s="3"/>
      <c r="R658" s="5"/>
    </row>
    <row r="659" spans="2:18" x14ac:dyDescent="0.25">
      <c r="B659" s="12" t="s">
        <v>23</v>
      </c>
      <c r="C659" s="12">
        <v>1128299</v>
      </c>
      <c r="D659" s="13">
        <v>44199</v>
      </c>
      <c r="E659" s="12" t="s">
        <v>24</v>
      </c>
      <c r="F659" s="12" t="s">
        <v>41</v>
      </c>
      <c r="G659" s="12" t="s">
        <v>42</v>
      </c>
      <c r="H659" s="12" t="s">
        <v>17</v>
      </c>
      <c r="I659" s="14">
        <v>0.5</v>
      </c>
      <c r="J659" s="15">
        <v>5000</v>
      </c>
      <c r="K659" s="16">
        <f t="shared" si="214"/>
        <v>2500</v>
      </c>
      <c r="L659" s="16">
        <f t="shared" si="215"/>
        <v>500</v>
      </c>
      <c r="M659" s="17">
        <v>0.2</v>
      </c>
      <c r="O659" s="1"/>
      <c r="P659" s="2"/>
      <c r="Q659" s="3"/>
      <c r="R659" s="5"/>
    </row>
    <row r="660" spans="2:18" x14ac:dyDescent="0.25">
      <c r="B660" s="12" t="s">
        <v>23</v>
      </c>
      <c r="C660" s="12">
        <v>1128299</v>
      </c>
      <c r="D660" s="13">
        <v>44230</v>
      </c>
      <c r="E660" s="12" t="s">
        <v>24</v>
      </c>
      <c r="F660" s="12" t="s">
        <v>41</v>
      </c>
      <c r="G660" s="12" t="s">
        <v>42</v>
      </c>
      <c r="H660" s="12" t="s">
        <v>12</v>
      </c>
      <c r="I660" s="14">
        <v>0.4</v>
      </c>
      <c r="J660" s="15">
        <v>5500</v>
      </c>
      <c r="K660" s="16">
        <f>I660*J660</f>
        <v>2200</v>
      </c>
      <c r="L660" s="16">
        <f>K660*M660</f>
        <v>660</v>
      </c>
      <c r="M660" s="17">
        <v>0.3</v>
      </c>
      <c r="O660" s="1"/>
      <c r="P660" s="2"/>
      <c r="Q660" s="3"/>
      <c r="R660" s="5"/>
    </row>
    <row r="661" spans="2:18" x14ac:dyDescent="0.25">
      <c r="B661" s="12" t="s">
        <v>23</v>
      </c>
      <c r="C661" s="12">
        <v>1128299</v>
      </c>
      <c r="D661" s="13">
        <v>44230</v>
      </c>
      <c r="E661" s="12" t="s">
        <v>24</v>
      </c>
      <c r="F661" s="12" t="s">
        <v>41</v>
      </c>
      <c r="G661" s="12" t="s">
        <v>42</v>
      </c>
      <c r="H661" s="12" t="s">
        <v>15</v>
      </c>
      <c r="I661" s="14">
        <v>0.5</v>
      </c>
      <c r="J661" s="15">
        <v>4500</v>
      </c>
      <c r="K661" s="16">
        <f>I661*J661</f>
        <v>2250</v>
      </c>
      <c r="L661" s="16">
        <f>K661*M661</f>
        <v>562.5</v>
      </c>
      <c r="M661" s="17">
        <v>0.25</v>
      </c>
      <c r="O661" s="1"/>
      <c r="P661" s="2"/>
      <c r="Q661" s="3"/>
      <c r="R661" s="5"/>
    </row>
    <row r="662" spans="2:18" x14ac:dyDescent="0.25">
      <c r="B662" s="12" t="s">
        <v>23</v>
      </c>
      <c r="C662" s="12">
        <v>1128299</v>
      </c>
      <c r="D662" s="13">
        <v>44230</v>
      </c>
      <c r="E662" s="12" t="s">
        <v>24</v>
      </c>
      <c r="F662" s="12" t="s">
        <v>41</v>
      </c>
      <c r="G662" s="12" t="s">
        <v>42</v>
      </c>
      <c r="H662" s="12" t="s">
        <v>13</v>
      </c>
      <c r="I662" s="14">
        <v>0.5</v>
      </c>
      <c r="J662" s="15">
        <v>4500</v>
      </c>
      <c r="K662" s="16">
        <f t="shared" ref="K662:K665" si="216">I662*J662</f>
        <v>2250</v>
      </c>
      <c r="L662" s="16">
        <f t="shared" ref="L662:L665" si="217">K662*M662</f>
        <v>562.5</v>
      </c>
      <c r="M662" s="17">
        <v>0.25</v>
      </c>
      <c r="O662" s="1"/>
      <c r="P662" s="2"/>
      <c r="Q662" s="3"/>
      <c r="R662" s="5"/>
    </row>
    <row r="663" spans="2:18" x14ac:dyDescent="0.25">
      <c r="B663" s="12" t="s">
        <v>23</v>
      </c>
      <c r="C663" s="12">
        <v>1128299</v>
      </c>
      <c r="D663" s="13">
        <v>44230</v>
      </c>
      <c r="E663" s="12" t="s">
        <v>24</v>
      </c>
      <c r="F663" s="12" t="s">
        <v>41</v>
      </c>
      <c r="G663" s="12" t="s">
        <v>42</v>
      </c>
      <c r="H663" s="12" t="s">
        <v>14</v>
      </c>
      <c r="I663" s="14">
        <v>0.5</v>
      </c>
      <c r="J663" s="15">
        <v>3000</v>
      </c>
      <c r="K663" s="16">
        <f t="shared" si="216"/>
        <v>1500</v>
      </c>
      <c r="L663" s="16">
        <f t="shared" si="217"/>
        <v>450</v>
      </c>
      <c r="M663" s="17">
        <v>0.3</v>
      </c>
      <c r="O663" s="1"/>
      <c r="P663" s="2"/>
      <c r="Q663" s="3"/>
      <c r="R663" s="5"/>
    </row>
    <row r="664" spans="2:18" x14ac:dyDescent="0.25">
      <c r="B664" s="12" t="s">
        <v>23</v>
      </c>
      <c r="C664" s="12">
        <v>1128299</v>
      </c>
      <c r="D664" s="13">
        <v>44230</v>
      </c>
      <c r="E664" s="12" t="s">
        <v>24</v>
      </c>
      <c r="F664" s="12" t="s">
        <v>41</v>
      </c>
      <c r="G664" s="12" t="s">
        <v>42</v>
      </c>
      <c r="H664" s="12" t="s">
        <v>16</v>
      </c>
      <c r="I664" s="14">
        <v>0.55000000000000004</v>
      </c>
      <c r="J664" s="15">
        <v>2250</v>
      </c>
      <c r="K664" s="16">
        <f t="shared" si="216"/>
        <v>1237.5</v>
      </c>
      <c r="L664" s="16">
        <f t="shared" si="217"/>
        <v>309.375</v>
      </c>
      <c r="M664" s="17">
        <v>0.25</v>
      </c>
      <c r="O664" s="1"/>
      <c r="P664" s="2"/>
      <c r="Q664" s="3"/>
      <c r="R664" s="5"/>
    </row>
    <row r="665" spans="2:18" x14ac:dyDescent="0.25">
      <c r="B665" s="12" t="s">
        <v>23</v>
      </c>
      <c r="C665" s="12">
        <v>1128299</v>
      </c>
      <c r="D665" s="13">
        <v>44230</v>
      </c>
      <c r="E665" s="12" t="s">
        <v>24</v>
      </c>
      <c r="F665" s="12" t="s">
        <v>41</v>
      </c>
      <c r="G665" s="12" t="s">
        <v>42</v>
      </c>
      <c r="H665" s="12" t="s">
        <v>17</v>
      </c>
      <c r="I665" s="14">
        <v>0.5</v>
      </c>
      <c r="J665" s="15">
        <v>4250</v>
      </c>
      <c r="K665" s="16">
        <f t="shared" si="216"/>
        <v>2125</v>
      </c>
      <c r="L665" s="16">
        <f t="shared" si="217"/>
        <v>425</v>
      </c>
      <c r="M665" s="17">
        <v>0.2</v>
      </c>
      <c r="O665" s="1"/>
      <c r="P665" s="2"/>
      <c r="Q665" s="3"/>
      <c r="R665" s="5"/>
    </row>
    <row r="666" spans="2:18" x14ac:dyDescent="0.25">
      <c r="B666" s="12" t="s">
        <v>23</v>
      </c>
      <c r="C666" s="12">
        <v>1128299</v>
      </c>
      <c r="D666" s="13">
        <v>44257</v>
      </c>
      <c r="E666" s="12" t="s">
        <v>24</v>
      </c>
      <c r="F666" s="12" t="s">
        <v>41</v>
      </c>
      <c r="G666" s="12" t="s">
        <v>42</v>
      </c>
      <c r="H666" s="12" t="s">
        <v>12</v>
      </c>
      <c r="I666" s="14">
        <v>0.5</v>
      </c>
      <c r="J666" s="15">
        <v>5750</v>
      </c>
      <c r="K666" s="16">
        <f>I666*J666</f>
        <v>2875</v>
      </c>
      <c r="L666" s="16">
        <f>K666*M666</f>
        <v>862.5</v>
      </c>
      <c r="M666" s="17">
        <v>0.3</v>
      </c>
      <c r="O666" s="1"/>
      <c r="P666" s="2"/>
      <c r="Q666" s="3"/>
      <c r="R666" s="5"/>
    </row>
    <row r="667" spans="2:18" x14ac:dyDescent="0.25">
      <c r="B667" s="12" t="s">
        <v>23</v>
      </c>
      <c r="C667" s="12">
        <v>1128299</v>
      </c>
      <c r="D667" s="13">
        <v>44257</v>
      </c>
      <c r="E667" s="12" t="s">
        <v>24</v>
      </c>
      <c r="F667" s="12" t="s">
        <v>41</v>
      </c>
      <c r="G667" s="12" t="s">
        <v>42</v>
      </c>
      <c r="H667" s="12" t="s">
        <v>15</v>
      </c>
      <c r="I667" s="14">
        <v>0.6</v>
      </c>
      <c r="J667" s="15">
        <v>4250</v>
      </c>
      <c r="K667" s="16">
        <f>I667*J667</f>
        <v>2550</v>
      </c>
      <c r="L667" s="16">
        <f>K667*M667</f>
        <v>637.5</v>
      </c>
      <c r="M667" s="17">
        <v>0.25</v>
      </c>
      <c r="O667" s="1"/>
      <c r="P667" s="2"/>
      <c r="Q667" s="3"/>
      <c r="R667" s="5"/>
    </row>
    <row r="668" spans="2:18" x14ac:dyDescent="0.25">
      <c r="B668" s="12" t="s">
        <v>23</v>
      </c>
      <c r="C668" s="12">
        <v>1128299</v>
      </c>
      <c r="D668" s="13">
        <v>44257</v>
      </c>
      <c r="E668" s="12" t="s">
        <v>24</v>
      </c>
      <c r="F668" s="12" t="s">
        <v>41</v>
      </c>
      <c r="G668" s="12" t="s">
        <v>42</v>
      </c>
      <c r="H668" s="12" t="s">
        <v>13</v>
      </c>
      <c r="I668" s="14">
        <v>0.64999999999999991</v>
      </c>
      <c r="J668" s="15">
        <v>4250</v>
      </c>
      <c r="K668" s="16">
        <f t="shared" ref="K668:K671" si="218">I668*J668</f>
        <v>2762.4999999999995</v>
      </c>
      <c r="L668" s="16">
        <f t="shared" ref="L668:L671" si="219">K668*M668</f>
        <v>690.62499999999989</v>
      </c>
      <c r="M668" s="17">
        <v>0.25</v>
      </c>
      <c r="O668" s="1"/>
      <c r="P668" s="2"/>
      <c r="Q668" s="3"/>
      <c r="R668" s="5"/>
    </row>
    <row r="669" spans="2:18" x14ac:dyDescent="0.25">
      <c r="B669" s="12" t="s">
        <v>23</v>
      </c>
      <c r="C669" s="12">
        <v>1128299</v>
      </c>
      <c r="D669" s="13">
        <v>44257</v>
      </c>
      <c r="E669" s="12" t="s">
        <v>24</v>
      </c>
      <c r="F669" s="12" t="s">
        <v>41</v>
      </c>
      <c r="G669" s="12" t="s">
        <v>42</v>
      </c>
      <c r="H669" s="12" t="s">
        <v>14</v>
      </c>
      <c r="I669" s="14">
        <v>0.64999999999999991</v>
      </c>
      <c r="J669" s="15">
        <v>3250</v>
      </c>
      <c r="K669" s="16">
        <f t="shared" si="218"/>
        <v>2112.4999999999995</v>
      </c>
      <c r="L669" s="16">
        <f t="shared" si="219"/>
        <v>633.74999999999989</v>
      </c>
      <c r="M669" s="17">
        <v>0.3</v>
      </c>
      <c r="O669" s="1"/>
      <c r="P669" s="2"/>
      <c r="Q669" s="3"/>
      <c r="R669" s="5"/>
    </row>
    <row r="670" spans="2:18" x14ac:dyDescent="0.25">
      <c r="B670" s="12" t="s">
        <v>23</v>
      </c>
      <c r="C670" s="12">
        <v>1128299</v>
      </c>
      <c r="D670" s="13">
        <v>44257</v>
      </c>
      <c r="E670" s="12" t="s">
        <v>24</v>
      </c>
      <c r="F670" s="12" t="s">
        <v>41</v>
      </c>
      <c r="G670" s="12" t="s">
        <v>42</v>
      </c>
      <c r="H670" s="12" t="s">
        <v>16</v>
      </c>
      <c r="I670" s="14">
        <v>0.7</v>
      </c>
      <c r="J670" s="15">
        <v>1750</v>
      </c>
      <c r="K670" s="16">
        <f t="shared" si="218"/>
        <v>1225</v>
      </c>
      <c r="L670" s="16">
        <f t="shared" si="219"/>
        <v>306.25</v>
      </c>
      <c r="M670" s="17">
        <v>0.25</v>
      </c>
      <c r="O670" s="1"/>
      <c r="P670" s="2"/>
      <c r="Q670" s="3"/>
      <c r="R670" s="5"/>
    </row>
    <row r="671" spans="2:18" x14ac:dyDescent="0.25">
      <c r="B671" s="12" t="s">
        <v>23</v>
      </c>
      <c r="C671" s="12">
        <v>1128299</v>
      </c>
      <c r="D671" s="13">
        <v>44257</v>
      </c>
      <c r="E671" s="12" t="s">
        <v>24</v>
      </c>
      <c r="F671" s="12" t="s">
        <v>41</v>
      </c>
      <c r="G671" s="12" t="s">
        <v>42</v>
      </c>
      <c r="H671" s="12" t="s">
        <v>17</v>
      </c>
      <c r="I671" s="14">
        <v>0.64999999999999991</v>
      </c>
      <c r="J671" s="15">
        <v>3750</v>
      </c>
      <c r="K671" s="16">
        <f t="shared" si="218"/>
        <v>2437.4999999999995</v>
      </c>
      <c r="L671" s="16">
        <f t="shared" si="219"/>
        <v>487.49999999999994</v>
      </c>
      <c r="M671" s="17">
        <v>0.2</v>
      </c>
      <c r="O671" s="1"/>
      <c r="P671" s="2"/>
      <c r="Q671" s="3"/>
      <c r="R671" s="5"/>
    </row>
    <row r="672" spans="2:18" x14ac:dyDescent="0.25">
      <c r="B672" s="12" t="s">
        <v>23</v>
      </c>
      <c r="C672" s="12">
        <v>1128299</v>
      </c>
      <c r="D672" s="13">
        <v>44289</v>
      </c>
      <c r="E672" s="12" t="s">
        <v>24</v>
      </c>
      <c r="F672" s="12" t="s">
        <v>41</v>
      </c>
      <c r="G672" s="12" t="s">
        <v>42</v>
      </c>
      <c r="H672" s="12" t="s">
        <v>12</v>
      </c>
      <c r="I672" s="14">
        <v>0.7</v>
      </c>
      <c r="J672" s="15">
        <v>5500</v>
      </c>
      <c r="K672" s="16">
        <f>I672*J672</f>
        <v>3849.9999999999995</v>
      </c>
      <c r="L672" s="16">
        <f>K672*M672</f>
        <v>1154.9999999999998</v>
      </c>
      <c r="M672" s="17">
        <v>0.3</v>
      </c>
      <c r="O672" s="1"/>
      <c r="P672" s="2"/>
      <c r="Q672" s="3"/>
      <c r="R672" s="5"/>
    </row>
    <row r="673" spans="2:18" x14ac:dyDescent="0.25">
      <c r="B673" s="12" t="s">
        <v>23</v>
      </c>
      <c r="C673" s="12">
        <v>1128299</v>
      </c>
      <c r="D673" s="13">
        <v>44289</v>
      </c>
      <c r="E673" s="12" t="s">
        <v>24</v>
      </c>
      <c r="F673" s="12" t="s">
        <v>41</v>
      </c>
      <c r="G673" s="12" t="s">
        <v>42</v>
      </c>
      <c r="H673" s="12" t="s">
        <v>15</v>
      </c>
      <c r="I673" s="14">
        <v>0.75</v>
      </c>
      <c r="J673" s="15">
        <v>3500</v>
      </c>
      <c r="K673" s="16">
        <f>I673*J673</f>
        <v>2625</v>
      </c>
      <c r="L673" s="16">
        <f>K673*M673</f>
        <v>656.25</v>
      </c>
      <c r="M673" s="17">
        <v>0.25</v>
      </c>
      <c r="O673" s="1"/>
      <c r="P673" s="2"/>
      <c r="Q673" s="3"/>
      <c r="R673" s="5"/>
    </row>
    <row r="674" spans="2:18" x14ac:dyDescent="0.25">
      <c r="B674" s="12" t="s">
        <v>23</v>
      </c>
      <c r="C674" s="12">
        <v>1128299</v>
      </c>
      <c r="D674" s="13">
        <v>44289</v>
      </c>
      <c r="E674" s="12" t="s">
        <v>24</v>
      </c>
      <c r="F674" s="12" t="s">
        <v>41</v>
      </c>
      <c r="G674" s="12" t="s">
        <v>42</v>
      </c>
      <c r="H674" s="12" t="s">
        <v>13</v>
      </c>
      <c r="I674" s="14">
        <v>0.75</v>
      </c>
      <c r="J674" s="15">
        <v>4000</v>
      </c>
      <c r="K674" s="16">
        <f t="shared" ref="K674:K677" si="220">I674*J674</f>
        <v>3000</v>
      </c>
      <c r="L674" s="16">
        <f t="shared" ref="L674:L677" si="221">K674*M674</f>
        <v>750</v>
      </c>
      <c r="M674" s="17">
        <v>0.25</v>
      </c>
      <c r="O674" s="1"/>
      <c r="P674" s="2"/>
      <c r="Q674" s="3"/>
      <c r="R674" s="5"/>
    </row>
    <row r="675" spans="2:18" x14ac:dyDescent="0.25">
      <c r="B675" s="12" t="s">
        <v>23</v>
      </c>
      <c r="C675" s="12">
        <v>1128299</v>
      </c>
      <c r="D675" s="13">
        <v>44289</v>
      </c>
      <c r="E675" s="12" t="s">
        <v>24</v>
      </c>
      <c r="F675" s="12" t="s">
        <v>41</v>
      </c>
      <c r="G675" s="12" t="s">
        <v>42</v>
      </c>
      <c r="H675" s="12" t="s">
        <v>14</v>
      </c>
      <c r="I675" s="14">
        <v>0.6</v>
      </c>
      <c r="J675" s="15">
        <v>3000</v>
      </c>
      <c r="K675" s="16">
        <f t="shared" si="220"/>
        <v>1800</v>
      </c>
      <c r="L675" s="16">
        <f t="shared" si="221"/>
        <v>540</v>
      </c>
      <c r="M675" s="17">
        <v>0.3</v>
      </c>
      <c r="O675" s="1"/>
      <c r="P675" s="2"/>
      <c r="Q675" s="3"/>
      <c r="R675" s="5"/>
    </row>
    <row r="676" spans="2:18" x14ac:dyDescent="0.25">
      <c r="B676" s="12" t="s">
        <v>23</v>
      </c>
      <c r="C676" s="12">
        <v>1128299</v>
      </c>
      <c r="D676" s="13">
        <v>44289</v>
      </c>
      <c r="E676" s="12" t="s">
        <v>24</v>
      </c>
      <c r="F676" s="12" t="s">
        <v>41</v>
      </c>
      <c r="G676" s="12" t="s">
        <v>42</v>
      </c>
      <c r="H676" s="12" t="s">
        <v>16</v>
      </c>
      <c r="I676" s="14">
        <v>0.65</v>
      </c>
      <c r="J676" s="15">
        <v>2000</v>
      </c>
      <c r="K676" s="16">
        <f t="shared" si="220"/>
        <v>1300</v>
      </c>
      <c r="L676" s="16">
        <f t="shared" si="221"/>
        <v>325</v>
      </c>
      <c r="M676" s="17">
        <v>0.25</v>
      </c>
      <c r="O676" s="1"/>
      <c r="P676" s="2"/>
      <c r="Q676" s="3"/>
      <c r="R676" s="5"/>
    </row>
    <row r="677" spans="2:18" x14ac:dyDescent="0.25">
      <c r="B677" s="12" t="s">
        <v>23</v>
      </c>
      <c r="C677" s="12">
        <v>1128299</v>
      </c>
      <c r="D677" s="13">
        <v>44289</v>
      </c>
      <c r="E677" s="12" t="s">
        <v>24</v>
      </c>
      <c r="F677" s="12" t="s">
        <v>41</v>
      </c>
      <c r="G677" s="12" t="s">
        <v>42</v>
      </c>
      <c r="H677" s="12" t="s">
        <v>17</v>
      </c>
      <c r="I677" s="14">
        <v>0.8</v>
      </c>
      <c r="J677" s="15">
        <v>3500</v>
      </c>
      <c r="K677" s="16">
        <f t="shared" si="220"/>
        <v>2800</v>
      </c>
      <c r="L677" s="16">
        <f t="shared" si="221"/>
        <v>560</v>
      </c>
      <c r="M677" s="17">
        <v>0.2</v>
      </c>
      <c r="O677" s="1"/>
      <c r="P677" s="2"/>
      <c r="Q677" s="3"/>
      <c r="R677" s="5"/>
    </row>
    <row r="678" spans="2:18" x14ac:dyDescent="0.25">
      <c r="B678" s="12" t="s">
        <v>23</v>
      </c>
      <c r="C678" s="12">
        <v>1128299</v>
      </c>
      <c r="D678" s="13">
        <v>44320</v>
      </c>
      <c r="E678" s="12" t="s">
        <v>24</v>
      </c>
      <c r="F678" s="12" t="s">
        <v>41</v>
      </c>
      <c r="G678" s="12" t="s">
        <v>42</v>
      </c>
      <c r="H678" s="12" t="s">
        <v>12</v>
      </c>
      <c r="I678" s="14">
        <v>0.6</v>
      </c>
      <c r="J678" s="15">
        <v>5500</v>
      </c>
      <c r="K678" s="16">
        <f>I678*J678</f>
        <v>3300</v>
      </c>
      <c r="L678" s="16">
        <f>K678*M678</f>
        <v>990</v>
      </c>
      <c r="M678" s="17">
        <v>0.3</v>
      </c>
      <c r="O678" s="1"/>
      <c r="P678" s="2"/>
      <c r="Q678" s="3"/>
      <c r="R678" s="5"/>
    </row>
    <row r="679" spans="2:18" x14ac:dyDescent="0.25">
      <c r="B679" s="12" t="s">
        <v>23</v>
      </c>
      <c r="C679" s="12">
        <v>1128299</v>
      </c>
      <c r="D679" s="13">
        <v>44320</v>
      </c>
      <c r="E679" s="12" t="s">
        <v>24</v>
      </c>
      <c r="F679" s="12" t="s">
        <v>41</v>
      </c>
      <c r="G679" s="12" t="s">
        <v>42</v>
      </c>
      <c r="H679" s="12" t="s">
        <v>15</v>
      </c>
      <c r="I679" s="14">
        <v>0.65</v>
      </c>
      <c r="J679" s="15">
        <v>4000</v>
      </c>
      <c r="K679" s="16">
        <f>I679*J679</f>
        <v>2600</v>
      </c>
      <c r="L679" s="16">
        <f>K679*M679</f>
        <v>650</v>
      </c>
      <c r="M679" s="17">
        <v>0.25</v>
      </c>
      <c r="O679" s="1"/>
      <c r="P679" s="2"/>
      <c r="Q679" s="3"/>
      <c r="R679" s="5"/>
    </row>
    <row r="680" spans="2:18" x14ac:dyDescent="0.25">
      <c r="B680" s="12" t="s">
        <v>23</v>
      </c>
      <c r="C680" s="12">
        <v>1128299</v>
      </c>
      <c r="D680" s="13">
        <v>44320</v>
      </c>
      <c r="E680" s="12" t="s">
        <v>24</v>
      </c>
      <c r="F680" s="12" t="s">
        <v>41</v>
      </c>
      <c r="G680" s="12" t="s">
        <v>42</v>
      </c>
      <c r="H680" s="12" t="s">
        <v>13</v>
      </c>
      <c r="I680" s="14">
        <v>0.65</v>
      </c>
      <c r="J680" s="15">
        <v>4000</v>
      </c>
      <c r="K680" s="16">
        <f t="shared" ref="K680:K683" si="222">I680*J680</f>
        <v>2600</v>
      </c>
      <c r="L680" s="16">
        <f t="shared" ref="L680:L683" si="223">K680*M680</f>
        <v>650</v>
      </c>
      <c r="M680" s="17">
        <v>0.25</v>
      </c>
      <c r="O680" s="1"/>
      <c r="P680" s="2"/>
      <c r="Q680" s="3"/>
      <c r="R680" s="5"/>
    </row>
    <row r="681" spans="2:18" x14ac:dyDescent="0.25">
      <c r="B681" s="12" t="s">
        <v>23</v>
      </c>
      <c r="C681" s="12">
        <v>1128299</v>
      </c>
      <c r="D681" s="13">
        <v>44320</v>
      </c>
      <c r="E681" s="12" t="s">
        <v>24</v>
      </c>
      <c r="F681" s="12" t="s">
        <v>41</v>
      </c>
      <c r="G681" s="12" t="s">
        <v>42</v>
      </c>
      <c r="H681" s="12" t="s">
        <v>14</v>
      </c>
      <c r="I681" s="14">
        <v>0.6</v>
      </c>
      <c r="J681" s="15">
        <v>3000</v>
      </c>
      <c r="K681" s="16">
        <f t="shared" si="222"/>
        <v>1800</v>
      </c>
      <c r="L681" s="16">
        <f t="shared" si="223"/>
        <v>540</v>
      </c>
      <c r="M681" s="17">
        <v>0.3</v>
      </c>
      <c r="O681" s="1"/>
      <c r="P681" s="2"/>
      <c r="Q681" s="3"/>
      <c r="R681" s="5"/>
    </row>
    <row r="682" spans="2:18" x14ac:dyDescent="0.25">
      <c r="B682" s="12" t="s">
        <v>23</v>
      </c>
      <c r="C682" s="12">
        <v>1128299</v>
      </c>
      <c r="D682" s="13">
        <v>44320</v>
      </c>
      <c r="E682" s="12" t="s">
        <v>24</v>
      </c>
      <c r="F682" s="12" t="s">
        <v>41</v>
      </c>
      <c r="G682" s="12" t="s">
        <v>42</v>
      </c>
      <c r="H682" s="12" t="s">
        <v>16</v>
      </c>
      <c r="I682" s="14">
        <v>0.65</v>
      </c>
      <c r="J682" s="15">
        <v>2000</v>
      </c>
      <c r="K682" s="16">
        <f t="shared" si="222"/>
        <v>1300</v>
      </c>
      <c r="L682" s="16">
        <f t="shared" si="223"/>
        <v>325</v>
      </c>
      <c r="M682" s="17">
        <v>0.25</v>
      </c>
      <c r="O682" s="1"/>
      <c r="P682" s="2"/>
      <c r="Q682" s="3"/>
      <c r="R682" s="5"/>
    </row>
    <row r="683" spans="2:18" x14ac:dyDescent="0.25">
      <c r="B683" s="12" t="s">
        <v>23</v>
      </c>
      <c r="C683" s="12">
        <v>1128299</v>
      </c>
      <c r="D683" s="13">
        <v>44320</v>
      </c>
      <c r="E683" s="12" t="s">
        <v>24</v>
      </c>
      <c r="F683" s="12" t="s">
        <v>41</v>
      </c>
      <c r="G683" s="12" t="s">
        <v>42</v>
      </c>
      <c r="H683" s="12" t="s">
        <v>17</v>
      </c>
      <c r="I683" s="14">
        <v>0.8</v>
      </c>
      <c r="J683" s="15">
        <v>5000</v>
      </c>
      <c r="K683" s="16">
        <f t="shared" si="222"/>
        <v>4000</v>
      </c>
      <c r="L683" s="16">
        <f t="shared" si="223"/>
        <v>800</v>
      </c>
      <c r="M683" s="17">
        <v>0.2</v>
      </c>
      <c r="O683" s="1"/>
      <c r="P683" s="2"/>
      <c r="Q683" s="3"/>
      <c r="R683" s="5"/>
    </row>
    <row r="684" spans="2:18" x14ac:dyDescent="0.25">
      <c r="B684" s="12" t="s">
        <v>23</v>
      </c>
      <c r="C684" s="12">
        <v>1128299</v>
      </c>
      <c r="D684" s="13">
        <v>44350</v>
      </c>
      <c r="E684" s="12" t="s">
        <v>24</v>
      </c>
      <c r="F684" s="12" t="s">
        <v>41</v>
      </c>
      <c r="G684" s="12" t="s">
        <v>42</v>
      </c>
      <c r="H684" s="12" t="s">
        <v>12</v>
      </c>
      <c r="I684" s="14">
        <v>0.75</v>
      </c>
      <c r="J684" s="15">
        <v>7500</v>
      </c>
      <c r="K684" s="16">
        <f>I684*J684</f>
        <v>5625</v>
      </c>
      <c r="L684" s="16">
        <f>K684*M684</f>
        <v>1687.5</v>
      </c>
      <c r="M684" s="17">
        <v>0.3</v>
      </c>
      <c r="O684" s="1"/>
      <c r="P684" s="2"/>
      <c r="Q684" s="3"/>
      <c r="R684" s="5"/>
    </row>
    <row r="685" spans="2:18" x14ac:dyDescent="0.25">
      <c r="B685" s="12" t="s">
        <v>23</v>
      </c>
      <c r="C685" s="12">
        <v>1128299</v>
      </c>
      <c r="D685" s="13">
        <v>44350</v>
      </c>
      <c r="E685" s="12" t="s">
        <v>24</v>
      </c>
      <c r="F685" s="12" t="s">
        <v>41</v>
      </c>
      <c r="G685" s="12" t="s">
        <v>42</v>
      </c>
      <c r="H685" s="12" t="s">
        <v>15</v>
      </c>
      <c r="I685" s="14">
        <v>0.8</v>
      </c>
      <c r="J685" s="15">
        <v>6250</v>
      </c>
      <c r="K685" s="16">
        <f>I685*J685</f>
        <v>5000</v>
      </c>
      <c r="L685" s="16">
        <f>K685*M685</f>
        <v>1250</v>
      </c>
      <c r="M685" s="17">
        <v>0.25</v>
      </c>
      <c r="O685" s="1"/>
      <c r="P685" s="2"/>
      <c r="Q685" s="3"/>
      <c r="R685" s="5"/>
    </row>
    <row r="686" spans="2:18" x14ac:dyDescent="0.25">
      <c r="B686" s="12" t="s">
        <v>23</v>
      </c>
      <c r="C686" s="12">
        <v>1128299</v>
      </c>
      <c r="D686" s="13">
        <v>44350</v>
      </c>
      <c r="E686" s="12" t="s">
        <v>24</v>
      </c>
      <c r="F686" s="12" t="s">
        <v>41</v>
      </c>
      <c r="G686" s="12" t="s">
        <v>42</v>
      </c>
      <c r="H686" s="12" t="s">
        <v>13</v>
      </c>
      <c r="I686" s="14">
        <v>0.8</v>
      </c>
      <c r="J686" s="15">
        <v>6250</v>
      </c>
      <c r="K686" s="16">
        <f t="shared" ref="K686:K689" si="224">I686*J686</f>
        <v>5000</v>
      </c>
      <c r="L686" s="16">
        <f t="shared" ref="L686:L689" si="225">K686*M686</f>
        <v>1250</v>
      </c>
      <c r="M686" s="17">
        <v>0.25</v>
      </c>
      <c r="O686" s="1"/>
      <c r="P686" s="2"/>
      <c r="Q686" s="3"/>
      <c r="R686" s="5"/>
    </row>
    <row r="687" spans="2:18" x14ac:dyDescent="0.25">
      <c r="B687" s="12" t="s">
        <v>23</v>
      </c>
      <c r="C687" s="12">
        <v>1128299</v>
      </c>
      <c r="D687" s="13">
        <v>44350</v>
      </c>
      <c r="E687" s="12" t="s">
        <v>24</v>
      </c>
      <c r="F687" s="12" t="s">
        <v>41</v>
      </c>
      <c r="G687" s="12" t="s">
        <v>42</v>
      </c>
      <c r="H687" s="12" t="s">
        <v>14</v>
      </c>
      <c r="I687" s="14">
        <v>0.8</v>
      </c>
      <c r="J687" s="15">
        <v>5000</v>
      </c>
      <c r="K687" s="16">
        <f t="shared" si="224"/>
        <v>4000</v>
      </c>
      <c r="L687" s="16">
        <f t="shared" si="225"/>
        <v>1200</v>
      </c>
      <c r="M687" s="17">
        <v>0.3</v>
      </c>
      <c r="O687" s="1"/>
      <c r="P687" s="2"/>
      <c r="Q687" s="3"/>
      <c r="R687" s="5"/>
    </row>
    <row r="688" spans="2:18" x14ac:dyDescent="0.25">
      <c r="B688" s="12" t="s">
        <v>23</v>
      </c>
      <c r="C688" s="12">
        <v>1128299</v>
      </c>
      <c r="D688" s="13">
        <v>44350</v>
      </c>
      <c r="E688" s="12" t="s">
        <v>24</v>
      </c>
      <c r="F688" s="12" t="s">
        <v>41</v>
      </c>
      <c r="G688" s="12" t="s">
        <v>42</v>
      </c>
      <c r="H688" s="12" t="s">
        <v>16</v>
      </c>
      <c r="I688" s="14">
        <v>0.85000000000000009</v>
      </c>
      <c r="J688" s="15">
        <v>3750</v>
      </c>
      <c r="K688" s="16">
        <f t="shared" si="224"/>
        <v>3187.5000000000005</v>
      </c>
      <c r="L688" s="16">
        <f t="shared" si="225"/>
        <v>796.87500000000011</v>
      </c>
      <c r="M688" s="17">
        <v>0.25</v>
      </c>
      <c r="O688" s="1"/>
      <c r="P688" s="2"/>
      <c r="Q688" s="3"/>
      <c r="R688" s="5"/>
    </row>
    <row r="689" spans="2:18" x14ac:dyDescent="0.25">
      <c r="B689" s="12" t="s">
        <v>23</v>
      </c>
      <c r="C689" s="12">
        <v>1128299</v>
      </c>
      <c r="D689" s="13">
        <v>44350</v>
      </c>
      <c r="E689" s="12" t="s">
        <v>24</v>
      </c>
      <c r="F689" s="12" t="s">
        <v>41</v>
      </c>
      <c r="G689" s="12" t="s">
        <v>42</v>
      </c>
      <c r="H689" s="12" t="s">
        <v>17</v>
      </c>
      <c r="I689" s="14">
        <v>1</v>
      </c>
      <c r="J689" s="15">
        <v>6750</v>
      </c>
      <c r="K689" s="16">
        <f t="shared" si="224"/>
        <v>6750</v>
      </c>
      <c r="L689" s="16">
        <f t="shared" si="225"/>
        <v>1350</v>
      </c>
      <c r="M689" s="17">
        <v>0.2</v>
      </c>
      <c r="O689" s="1"/>
      <c r="P689" s="2"/>
      <c r="Q689" s="3"/>
      <c r="R689" s="5"/>
    </row>
    <row r="690" spans="2:18" x14ac:dyDescent="0.25">
      <c r="B690" s="12" t="s">
        <v>23</v>
      </c>
      <c r="C690" s="12">
        <v>1128299</v>
      </c>
      <c r="D690" s="13">
        <v>44379</v>
      </c>
      <c r="E690" s="12" t="s">
        <v>24</v>
      </c>
      <c r="F690" s="12" t="s">
        <v>41</v>
      </c>
      <c r="G690" s="12" t="s">
        <v>42</v>
      </c>
      <c r="H690" s="12" t="s">
        <v>12</v>
      </c>
      <c r="I690" s="14">
        <v>0.8</v>
      </c>
      <c r="J690" s="15">
        <v>8250</v>
      </c>
      <c r="K690" s="16">
        <f>I690*J690</f>
        <v>6600</v>
      </c>
      <c r="L690" s="16">
        <f>K690*M690</f>
        <v>1980</v>
      </c>
      <c r="M690" s="17">
        <v>0.3</v>
      </c>
      <c r="O690" s="1"/>
      <c r="P690" s="2"/>
      <c r="Q690" s="3"/>
      <c r="R690" s="5"/>
    </row>
    <row r="691" spans="2:18" x14ac:dyDescent="0.25">
      <c r="B691" s="12" t="s">
        <v>23</v>
      </c>
      <c r="C691" s="12">
        <v>1128299</v>
      </c>
      <c r="D691" s="13">
        <v>44379</v>
      </c>
      <c r="E691" s="12" t="s">
        <v>24</v>
      </c>
      <c r="F691" s="12" t="s">
        <v>41</v>
      </c>
      <c r="G691" s="12" t="s">
        <v>42</v>
      </c>
      <c r="H691" s="12" t="s">
        <v>15</v>
      </c>
      <c r="I691" s="14">
        <v>0.85000000000000009</v>
      </c>
      <c r="J691" s="15">
        <v>6750</v>
      </c>
      <c r="K691" s="16">
        <f>I691*J691</f>
        <v>5737.5000000000009</v>
      </c>
      <c r="L691" s="16">
        <f>K691*M691</f>
        <v>1434.3750000000002</v>
      </c>
      <c r="M691" s="17">
        <v>0.25</v>
      </c>
      <c r="O691" s="1"/>
      <c r="P691" s="2"/>
      <c r="Q691" s="3"/>
      <c r="R691" s="5"/>
    </row>
    <row r="692" spans="2:18" x14ac:dyDescent="0.25">
      <c r="B692" s="12" t="s">
        <v>23</v>
      </c>
      <c r="C692" s="12">
        <v>1128299</v>
      </c>
      <c r="D692" s="13">
        <v>44379</v>
      </c>
      <c r="E692" s="12" t="s">
        <v>24</v>
      </c>
      <c r="F692" s="12" t="s">
        <v>41</v>
      </c>
      <c r="G692" s="12" t="s">
        <v>42</v>
      </c>
      <c r="H692" s="12" t="s">
        <v>13</v>
      </c>
      <c r="I692" s="14">
        <v>0.85000000000000009</v>
      </c>
      <c r="J692" s="15">
        <v>6250</v>
      </c>
      <c r="K692" s="16">
        <f t="shared" ref="K692:K695" si="226">I692*J692</f>
        <v>5312.5000000000009</v>
      </c>
      <c r="L692" s="16">
        <f t="shared" ref="L692:L695" si="227">K692*M692</f>
        <v>1328.1250000000002</v>
      </c>
      <c r="M692" s="17">
        <v>0.25</v>
      </c>
      <c r="O692" s="1"/>
      <c r="P692" s="2"/>
      <c r="Q692" s="3"/>
      <c r="R692" s="5"/>
    </row>
    <row r="693" spans="2:18" x14ac:dyDescent="0.25">
      <c r="B693" s="12" t="s">
        <v>23</v>
      </c>
      <c r="C693" s="12">
        <v>1128299</v>
      </c>
      <c r="D693" s="13">
        <v>44379</v>
      </c>
      <c r="E693" s="12" t="s">
        <v>24</v>
      </c>
      <c r="F693" s="12" t="s">
        <v>41</v>
      </c>
      <c r="G693" s="12" t="s">
        <v>42</v>
      </c>
      <c r="H693" s="12" t="s">
        <v>14</v>
      </c>
      <c r="I693" s="14">
        <v>0.8</v>
      </c>
      <c r="J693" s="15">
        <v>5250</v>
      </c>
      <c r="K693" s="16">
        <f t="shared" si="226"/>
        <v>4200</v>
      </c>
      <c r="L693" s="16">
        <f t="shared" si="227"/>
        <v>1260</v>
      </c>
      <c r="M693" s="17">
        <v>0.3</v>
      </c>
      <c r="O693" s="1"/>
      <c r="P693" s="2"/>
      <c r="Q693" s="3"/>
      <c r="R693" s="5"/>
    </row>
    <row r="694" spans="2:18" x14ac:dyDescent="0.25">
      <c r="B694" s="12" t="s">
        <v>23</v>
      </c>
      <c r="C694" s="12">
        <v>1128299</v>
      </c>
      <c r="D694" s="13">
        <v>44379</v>
      </c>
      <c r="E694" s="12" t="s">
        <v>24</v>
      </c>
      <c r="F694" s="12" t="s">
        <v>41</v>
      </c>
      <c r="G694" s="12" t="s">
        <v>42</v>
      </c>
      <c r="H694" s="12" t="s">
        <v>16</v>
      </c>
      <c r="I694" s="14">
        <v>0.85000000000000009</v>
      </c>
      <c r="J694" s="15">
        <v>5750</v>
      </c>
      <c r="K694" s="16">
        <f t="shared" si="226"/>
        <v>4887.5000000000009</v>
      </c>
      <c r="L694" s="16">
        <f t="shared" si="227"/>
        <v>1221.8750000000002</v>
      </c>
      <c r="M694" s="17">
        <v>0.25</v>
      </c>
      <c r="O694" s="1"/>
      <c r="P694" s="2"/>
      <c r="Q694" s="3"/>
      <c r="R694" s="5"/>
    </row>
    <row r="695" spans="2:18" x14ac:dyDescent="0.25">
      <c r="B695" s="12" t="s">
        <v>23</v>
      </c>
      <c r="C695" s="12">
        <v>1128299</v>
      </c>
      <c r="D695" s="13">
        <v>44379</v>
      </c>
      <c r="E695" s="12" t="s">
        <v>24</v>
      </c>
      <c r="F695" s="12" t="s">
        <v>41</v>
      </c>
      <c r="G695" s="12" t="s">
        <v>42</v>
      </c>
      <c r="H695" s="12" t="s">
        <v>17</v>
      </c>
      <c r="I695" s="14">
        <v>1</v>
      </c>
      <c r="J695" s="15">
        <v>5750</v>
      </c>
      <c r="K695" s="16">
        <f t="shared" si="226"/>
        <v>5750</v>
      </c>
      <c r="L695" s="16">
        <f t="shared" si="227"/>
        <v>1150</v>
      </c>
      <c r="M695" s="17">
        <v>0.2</v>
      </c>
      <c r="O695" s="1"/>
      <c r="P695" s="2"/>
      <c r="Q695" s="3"/>
      <c r="R695" s="5"/>
    </row>
    <row r="696" spans="2:18" x14ac:dyDescent="0.25">
      <c r="B696" s="12" t="s">
        <v>23</v>
      </c>
      <c r="C696" s="12">
        <v>1128299</v>
      </c>
      <c r="D696" s="13">
        <v>44411</v>
      </c>
      <c r="E696" s="12" t="s">
        <v>24</v>
      </c>
      <c r="F696" s="12" t="s">
        <v>41</v>
      </c>
      <c r="G696" s="12" t="s">
        <v>42</v>
      </c>
      <c r="H696" s="12" t="s">
        <v>12</v>
      </c>
      <c r="I696" s="14">
        <v>0.85000000000000009</v>
      </c>
      <c r="J696" s="15">
        <v>7750</v>
      </c>
      <c r="K696" s="16">
        <f>I696*J696</f>
        <v>6587.5000000000009</v>
      </c>
      <c r="L696" s="16">
        <f>K696*M696</f>
        <v>1976.2500000000002</v>
      </c>
      <c r="M696" s="17">
        <v>0.3</v>
      </c>
      <c r="O696" s="1"/>
      <c r="P696" s="2"/>
      <c r="Q696" s="3"/>
      <c r="R696" s="5"/>
    </row>
    <row r="697" spans="2:18" x14ac:dyDescent="0.25">
      <c r="B697" s="12" t="s">
        <v>23</v>
      </c>
      <c r="C697" s="12">
        <v>1128299</v>
      </c>
      <c r="D697" s="13">
        <v>44411</v>
      </c>
      <c r="E697" s="12" t="s">
        <v>24</v>
      </c>
      <c r="F697" s="12" t="s">
        <v>41</v>
      </c>
      <c r="G697" s="12" t="s">
        <v>42</v>
      </c>
      <c r="H697" s="12" t="s">
        <v>15</v>
      </c>
      <c r="I697" s="14">
        <v>0.80000000000000016</v>
      </c>
      <c r="J697" s="15">
        <v>7500</v>
      </c>
      <c r="K697" s="16">
        <f>I697*J697</f>
        <v>6000.0000000000009</v>
      </c>
      <c r="L697" s="16">
        <f>K697*M697</f>
        <v>1500.0000000000002</v>
      </c>
      <c r="M697" s="17">
        <v>0.25</v>
      </c>
      <c r="O697" s="1"/>
      <c r="P697" s="2"/>
      <c r="Q697" s="3"/>
      <c r="R697" s="5"/>
    </row>
    <row r="698" spans="2:18" x14ac:dyDescent="0.25">
      <c r="B698" s="12" t="s">
        <v>23</v>
      </c>
      <c r="C698" s="12">
        <v>1128299</v>
      </c>
      <c r="D698" s="13">
        <v>44411</v>
      </c>
      <c r="E698" s="12" t="s">
        <v>24</v>
      </c>
      <c r="F698" s="12" t="s">
        <v>41</v>
      </c>
      <c r="G698" s="12" t="s">
        <v>42</v>
      </c>
      <c r="H698" s="12" t="s">
        <v>13</v>
      </c>
      <c r="I698" s="14">
        <v>0.75000000000000011</v>
      </c>
      <c r="J698" s="15">
        <v>6250</v>
      </c>
      <c r="K698" s="16">
        <f t="shared" ref="K698:K701" si="228">I698*J698</f>
        <v>4687.5000000000009</v>
      </c>
      <c r="L698" s="16">
        <f t="shared" ref="L698:L701" si="229">K698*M698</f>
        <v>1171.8750000000002</v>
      </c>
      <c r="M698" s="17">
        <v>0.25</v>
      </c>
      <c r="O698" s="1"/>
      <c r="P698" s="2"/>
      <c r="Q698" s="3"/>
      <c r="R698" s="5"/>
    </row>
    <row r="699" spans="2:18" x14ac:dyDescent="0.25">
      <c r="B699" s="12" t="s">
        <v>23</v>
      </c>
      <c r="C699" s="12">
        <v>1128299</v>
      </c>
      <c r="D699" s="13">
        <v>44411</v>
      </c>
      <c r="E699" s="12" t="s">
        <v>24</v>
      </c>
      <c r="F699" s="12" t="s">
        <v>41</v>
      </c>
      <c r="G699" s="12" t="s">
        <v>42</v>
      </c>
      <c r="H699" s="12" t="s">
        <v>14</v>
      </c>
      <c r="I699" s="14">
        <v>0.75000000000000011</v>
      </c>
      <c r="J699" s="15">
        <v>5750</v>
      </c>
      <c r="K699" s="16">
        <f t="shared" si="228"/>
        <v>4312.5000000000009</v>
      </c>
      <c r="L699" s="16">
        <f t="shared" si="229"/>
        <v>1293.7500000000002</v>
      </c>
      <c r="M699" s="17">
        <v>0.3</v>
      </c>
      <c r="O699" s="1"/>
      <c r="P699" s="2"/>
      <c r="Q699" s="3"/>
      <c r="R699" s="5"/>
    </row>
    <row r="700" spans="2:18" x14ac:dyDescent="0.25">
      <c r="B700" s="12" t="s">
        <v>23</v>
      </c>
      <c r="C700" s="12">
        <v>1128299</v>
      </c>
      <c r="D700" s="13">
        <v>44411</v>
      </c>
      <c r="E700" s="12" t="s">
        <v>24</v>
      </c>
      <c r="F700" s="12" t="s">
        <v>41</v>
      </c>
      <c r="G700" s="12" t="s">
        <v>42</v>
      </c>
      <c r="H700" s="12" t="s">
        <v>16</v>
      </c>
      <c r="I700" s="14">
        <v>0.75</v>
      </c>
      <c r="J700" s="15">
        <v>5750</v>
      </c>
      <c r="K700" s="16">
        <f t="shared" si="228"/>
        <v>4312.5</v>
      </c>
      <c r="L700" s="16">
        <f t="shared" si="229"/>
        <v>1078.125</v>
      </c>
      <c r="M700" s="17">
        <v>0.25</v>
      </c>
      <c r="O700" s="1"/>
      <c r="P700" s="2"/>
      <c r="Q700" s="3"/>
      <c r="R700" s="5"/>
    </row>
    <row r="701" spans="2:18" x14ac:dyDescent="0.25">
      <c r="B701" s="12" t="s">
        <v>23</v>
      </c>
      <c r="C701" s="12">
        <v>1128299</v>
      </c>
      <c r="D701" s="13">
        <v>44411</v>
      </c>
      <c r="E701" s="12" t="s">
        <v>24</v>
      </c>
      <c r="F701" s="12" t="s">
        <v>41</v>
      </c>
      <c r="G701" s="12" t="s">
        <v>42</v>
      </c>
      <c r="H701" s="12" t="s">
        <v>17</v>
      </c>
      <c r="I701" s="14">
        <v>0.8</v>
      </c>
      <c r="J701" s="15">
        <v>4000</v>
      </c>
      <c r="K701" s="16">
        <f t="shared" si="228"/>
        <v>3200</v>
      </c>
      <c r="L701" s="16">
        <f t="shared" si="229"/>
        <v>640</v>
      </c>
      <c r="M701" s="17">
        <v>0.2</v>
      </c>
      <c r="O701" s="1"/>
      <c r="P701" s="2"/>
      <c r="Q701" s="3"/>
      <c r="R701" s="5"/>
    </row>
    <row r="702" spans="2:18" x14ac:dyDescent="0.25">
      <c r="B702" s="12" t="s">
        <v>23</v>
      </c>
      <c r="C702" s="12">
        <v>1128299</v>
      </c>
      <c r="D702" s="13">
        <v>44443</v>
      </c>
      <c r="E702" s="12" t="s">
        <v>24</v>
      </c>
      <c r="F702" s="12" t="s">
        <v>41</v>
      </c>
      <c r="G702" s="12" t="s">
        <v>42</v>
      </c>
      <c r="H702" s="12" t="s">
        <v>12</v>
      </c>
      <c r="I702" s="14">
        <v>0.70000000000000018</v>
      </c>
      <c r="J702" s="15">
        <v>6000</v>
      </c>
      <c r="K702" s="16">
        <f>I702*J702</f>
        <v>4200.0000000000009</v>
      </c>
      <c r="L702" s="16">
        <f>K702*M702</f>
        <v>1260.0000000000002</v>
      </c>
      <c r="M702" s="17">
        <v>0.3</v>
      </c>
      <c r="O702" s="1"/>
      <c r="P702" s="2"/>
      <c r="Q702" s="3"/>
      <c r="R702" s="5"/>
    </row>
    <row r="703" spans="2:18" x14ac:dyDescent="0.25">
      <c r="B703" s="12" t="s">
        <v>23</v>
      </c>
      <c r="C703" s="12">
        <v>1128299</v>
      </c>
      <c r="D703" s="13">
        <v>44443</v>
      </c>
      <c r="E703" s="12" t="s">
        <v>24</v>
      </c>
      <c r="F703" s="12" t="s">
        <v>41</v>
      </c>
      <c r="G703" s="12" t="s">
        <v>42</v>
      </c>
      <c r="H703" s="12" t="s">
        <v>15</v>
      </c>
      <c r="I703" s="14">
        <v>0.75000000000000022</v>
      </c>
      <c r="J703" s="15">
        <v>6000</v>
      </c>
      <c r="K703" s="16">
        <f>I703*J703</f>
        <v>4500.0000000000009</v>
      </c>
      <c r="L703" s="16">
        <f>K703*M703</f>
        <v>1125.0000000000002</v>
      </c>
      <c r="M703" s="17">
        <v>0.25</v>
      </c>
      <c r="O703" s="1"/>
      <c r="P703" s="2"/>
      <c r="Q703" s="3"/>
      <c r="R703" s="5"/>
    </row>
    <row r="704" spans="2:18" x14ac:dyDescent="0.25">
      <c r="B704" s="12" t="s">
        <v>23</v>
      </c>
      <c r="C704" s="12">
        <v>1128299</v>
      </c>
      <c r="D704" s="13">
        <v>44443</v>
      </c>
      <c r="E704" s="12" t="s">
        <v>24</v>
      </c>
      <c r="F704" s="12" t="s">
        <v>41</v>
      </c>
      <c r="G704" s="12" t="s">
        <v>42</v>
      </c>
      <c r="H704" s="12" t="s">
        <v>13</v>
      </c>
      <c r="I704" s="14">
        <v>0.70000000000000018</v>
      </c>
      <c r="J704" s="15">
        <v>4500</v>
      </c>
      <c r="K704" s="16">
        <f t="shared" ref="K704:K707" si="230">I704*J704</f>
        <v>3150.0000000000009</v>
      </c>
      <c r="L704" s="16">
        <f t="shared" ref="L704:L707" si="231">K704*M704</f>
        <v>787.50000000000023</v>
      </c>
      <c r="M704" s="17">
        <v>0.25</v>
      </c>
      <c r="O704" s="1"/>
      <c r="P704" s="2"/>
      <c r="Q704" s="3"/>
      <c r="R704" s="5"/>
    </row>
    <row r="705" spans="2:18" x14ac:dyDescent="0.25">
      <c r="B705" s="12" t="s">
        <v>23</v>
      </c>
      <c r="C705" s="12">
        <v>1128299</v>
      </c>
      <c r="D705" s="13">
        <v>44443</v>
      </c>
      <c r="E705" s="12" t="s">
        <v>24</v>
      </c>
      <c r="F705" s="12" t="s">
        <v>41</v>
      </c>
      <c r="G705" s="12" t="s">
        <v>42</v>
      </c>
      <c r="H705" s="12" t="s">
        <v>14</v>
      </c>
      <c r="I705" s="14">
        <v>0.70000000000000018</v>
      </c>
      <c r="J705" s="15">
        <v>4000</v>
      </c>
      <c r="K705" s="16">
        <f t="shared" si="230"/>
        <v>2800.0000000000009</v>
      </c>
      <c r="L705" s="16">
        <f t="shared" si="231"/>
        <v>840.00000000000023</v>
      </c>
      <c r="M705" s="17">
        <v>0.3</v>
      </c>
      <c r="O705" s="1"/>
      <c r="P705" s="2"/>
      <c r="Q705" s="3"/>
      <c r="R705" s="5"/>
    </row>
    <row r="706" spans="2:18" x14ac:dyDescent="0.25">
      <c r="B706" s="12" t="s">
        <v>23</v>
      </c>
      <c r="C706" s="12">
        <v>1128299</v>
      </c>
      <c r="D706" s="13">
        <v>44443</v>
      </c>
      <c r="E706" s="12" t="s">
        <v>24</v>
      </c>
      <c r="F706" s="12" t="s">
        <v>41</v>
      </c>
      <c r="G706" s="12" t="s">
        <v>42</v>
      </c>
      <c r="H706" s="12" t="s">
        <v>16</v>
      </c>
      <c r="I706" s="14">
        <v>0.80000000000000016</v>
      </c>
      <c r="J706" s="15">
        <v>4250</v>
      </c>
      <c r="K706" s="16">
        <f t="shared" si="230"/>
        <v>3400.0000000000005</v>
      </c>
      <c r="L706" s="16">
        <f t="shared" si="231"/>
        <v>850.00000000000011</v>
      </c>
      <c r="M706" s="17">
        <v>0.25</v>
      </c>
      <c r="O706" s="1"/>
      <c r="P706" s="2"/>
      <c r="Q706" s="3"/>
      <c r="R706" s="5"/>
    </row>
    <row r="707" spans="2:18" x14ac:dyDescent="0.25">
      <c r="B707" s="12" t="s">
        <v>23</v>
      </c>
      <c r="C707" s="12">
        <v>1128299</v>
      </c>
      <c r="D707" s="13">
        <v>44443</v>
      </c>
      <c r="E707" s="12" t="s">
        <v>24</v>
      </c>
      <c r="F707" s="12" t="s">
        <v>41</v>
      </c>
      <c r="G707" s="12" t="s">
        <v>42</v>
      </c>
      <c r="H707" s="12" t="s">
        <v>17</v>
      </c>
      <c r="I707" s="14">
        <v>0.65</v>
      </c>
      <c r="J707" s="15">
        <v>4500</v>
      </c>
      <c r="K707" s="16">
        <f t="shared" si="230"/>
        <v>2925</v>
      </c>
      <c r="L707" s="16">
        <f t="shared" si="231"/>
        <v>585</v>
      </c>
      <c r="M707" s="17">
        <v>0.2</v>
      </c>
      <c r="O707" s="1"/>
      <c r="P707" s="2"/>
      <c r="Q707" s="3"/>
      <c r="R707" s="5"/>
    </row>
    <row r="708" spans="2:18" x14ac:dyDescent="0.25">
      <c r="B708" s="12" t="s">
        <v>23</v>
      </c>
      <c r="C708" s="12">
        <v>1128299</v>
      </c>
      <c r="D708" s="13">
        <v>44472</v>
      </c>
      <c r="E708" s="12" t="s">
        <v>24</v>
      </c>
      <c r="F708" s="12" t="s">
        <v>41</v>
      </c>
      <c r="G708" s="12" t="s">
        <v>42</v>
      </c>
      <c r="H708" s="12" t="s">
        <v>12</v>
      </c>
      <c r="I708" s="14">
        <v>0.60000000000000009</v>
      </c>
      <c r="J708" s="15">
        <v>5500</v>
      </c>
      <c r="K708" s="16">
        <f>I708*J708</f>
        <v>3300.0000000000005</v>
      </c>
      <c r="L708" s="16">
        <f>K708*M708</f>
        <v>990.00000000000011</v>
      </c>
      <c r="M708" s="17">
        <v>0.3</v>
      </c>
      <c r="O708" s="1"/>
      <c r="P708" s="2"/>
      <c r="Q708" s="3"/>
      <c r="R708" s="5"/>
    </row>
    <row r="709" spans="2:18" x14ac:dyDescent="0.25">
      <c r="B709" s="12" t="s">
        <v>23</v>
      </c>
      <c r="C709" s="12">
        <v>1128299</v>
      </c>
      <c r="D709" s="13">
        <v>44472</v>
      </c>
      <c r="E709" s="12" t="s">
        <v>24</v>
      </c>
      <c r="F709" s="12" t="s">
        <v>41</v>
      </c>
      <c r="G709" s="12" t="s">
        <v>42</v>
      </c>
      <c r="H709" s="12" t="s">
        <v>15</v>
      </c>
      <c r="I709" s="14">
        <v>0.65000000000000013</v>
      </c>
      <c r="J709" s="15">
        <v>5500</v>
      </c>
      <c r="K709" s="16">
        <f>I709*J709</f>
        <v>3575.0000000000009</v>
      </c>
      <c r="L709" s="16">
        <f>K709*M709</f>
        <v>893.75000000000023</v>
      </c>
      <c r="M709" s="17">
        <v>0.25</v>
      </c>
      <c r="O709" s="1"/>
      <c r="P709" s="2"/>
      <c r="Q709" s="3"/>
      <c r="R709" s="5"/>
    </row>
    <row r="710" spans="2:18" x14ac:dyDescent="0.25">
      <c r="B710" s="12" t="s">
        <v>23</v>
      </c>
      <c r="C710" s="12">
        <v>1128299</v>
      </c>
      <c r="D710" s="13">
        <v>44472</v>
      </c>
      <c r="E710" s="12" t="s">
        <v>24</v>
      </c>
      <c r="F710" s="12" t="s">
        <v>41</v>
      </c>
      <c r="G710" s="12" t="s">
        <v>42</v>
      </c>
      <c r="H710" s="12" t="s">
        <v>13</v>
      </c>
      <c r="I710" s="14">
        <v>0.60000000000000009</v>
      </c>
      <c r="J710" s="15">
        <v>3750</v>
      </c>
      <c r="K710" s="16">
        <f t="shared" ref="K710:K713" si="232">I710*J710</f>
        <v>2250.0000000000005</v>
      </c>
      <c r="L710" s="16">
        <f t="shared" ref="L710:L713" si="233">K710*M710</f>
        <v>562.50000000000011</v>
      </c>
      <c r="M710" s="17">
        <v>0.25</v>
      </c>
      <c r="O710" s="1"/>
      <c r="P710" s="2"/>
      <c r="Q710" s="3"/>
      <c r="R710" s="5"/>
    </row>
    <row r="711" spans="2:18" x14ac:dyDescent="0.25">
      <c r="B711" s="12" t="s">
        <v>23</v>
      </c>
      <c r="C711" s="12">
        <v>1128299</v>
      </c>
      <c r="D711" s="13">
        <v>44472</v>
      </c>
      <c r="E711" s="12" t="s">
        <v>24</v>
      </c>
      <c r="F711" s="12" t="s">
        <v>41</v>
      </c>
      <c r="G711" s="12" t="s">
        <v>42</v>
      </c>
      <c r="H711" s="12" t="s">
        <v>14</v>
      </c>
      <c r="I711" s="14">
        <v>0.60000000000000009</v>
      </c>
      <c r="J711" s="15">
        <v>3500</v>
      </c>
      <c r="K711" s="16">
        <f t="shared" si="232"/>
        <v>2100.0000000000005</v>
      </c>
      <c r="L711" s="16">
        <f t="shared" si="233"/>
        <v>630.00000000000011</v>
      </c>
      <c r="M711" s="17">
        <v>0.3</v>
      </c>
      <c r="O711" s="1"/>
      <c r="P711" s="2"/>
      <c r="Q711" s="3"/>
      <c r="R711" s="5"/>
    </row>
    <row r="712" spans="2:18" x14ac:dyDescent="0.25">
      <c r="B712" s="12" t="s">
        <v>23</v>
      </c>
      <c r="C712" s="12">
        <v>1128299</v>
      </c>
      <c r="D712" s="13">
        <v>44472</v>
      </c>
      <c r="E712" s="12" t="s">
        <v>24</v>
      </c>
      <c r="F712" s="12" t="s">
        <v>41</v>
      </c>
      <c r="G712" s="12" t="s">
        <v>42</v>
      </c>
      <c r="H712" s="12" t="s">
        <v>16</v>
      </c>
      <c r="I712" s="14">
        <v>0.70000000000000007</v>
      </c>
      <c r="J712" s="15">
        <v>3250</v>
      </c>
      <c r="K712" s="16">
        <f t="shared" si="232"/>
        <v>2275</v>
      </c>
      <c r="L712" s="16">
        <f t="shared" si="233"/>
        <v>568.75</v>
      </c>
      <c r="M712" s="17">
        <v>0.25</v>
      </c>
      <c r="O712" s="1"/>
      <c r="P712" s="2"/>
      <c r="Q712" s="3"/>
      <c r="R712" s="5"/>
    </row>
    <row r="713" spans="2:18" x14ac:dyDescent="0.25">
      <c r="B713" s="12" t="s">
        <v>23</v>
      </c>
      <c r="C713" s="12">
        <v>1128299</v>
      </c>
      <c r="D713" s="13">
        <v>44472</v>
      </c>
      <c r="E713" s="12" t="s">
        <v>24</v>
      </c>
      <c r="F713" s="12" t="s">
        <v>41</v>
      </c>
      <c r="G713" s="12" t="s">
        <v>42</v>
      </c>
      <c r="H713" s="12" t="s">
        <v>17</v>
      </c>
      <c r="I713" s="14">
        <v>0.75000000000000011</v>
      </c>
      <c r="J713" s="15">
        <v>3750</v>
      </c>
      <c r="K713" s="16">
        <f t="shared" si="232"/>
        <v>2812.5000000000005</v>
      </c>
      <c r="L713" s="16">
        <f t="shared" si="233"/>
        <v>562.50000000000011</v>
      </c>
      <c r="M713" s="17">
        <v>0.2</v>
      </c>
      <c r="O713" s="1"/>
      <c r="P713" s="2"/>
      <c r="Q713" s="3"/>
      <c r="R713" s="5"/>
    </row>
    <row r="714" spans="2:18" x14ac:dyDescent="0.25">
      <c r="B714" s="12" t="s">
        <v>23</v>
      </c>
      <c r="C714" s="12">
        <v>1128299</v>
      </c>
      <c r="D714" s="13">
        <v>44503</v>
      </c>
      <c r="E714" s="12" t="s">
        <v>24</v>
      </c>
      <c r="F714" s="12" t="s">
        <v>41</v>
      </c>
      <c r="G714" s="12" t="s">
        <v>42</v>
      </c>
      <c r="H714" s="12" t="s">
        <v>12</v>
      </c>
      <c r="I714" s="14">
        <v>0.60000000000000009</v>
      </c>
      <c r="J714" s="15">
        <v>6000</v>
      </c>
      <c r="K714" s="16">
        <f>I714*J714</f>
        <v>3600.0000000000005</v>
      </c>
      <c r="L714" s="16">
        <f>K714*M714</f>
        <v>1080</v>
      </c>
      <c r="M714" s="17">
        <v>0.3</v>
      </c>
      <c r="O714" s="1"/>
      <c r="P714" s="2"/>
      <c r="Q714" s="3"/>
      <c r="R714" s="5"/>
    </row>
    <row r="715" spans="2:18" x14ac:dyDescent="0.25">
      <c r="B715" s="12" t="s">
        <v>23</v>
      </c>
      <c r="C715" s="12">
        <v>1128299</v>
      </c>
      <c r="D715" s="13">
        <v>44503</v>
      </c>
      <c r="E715" s="12" t="s">
        <v>24</v>
      </c>
      <c r="F715" s="12" t="s">
        <v>41</v>
      </c>
      <c r="G715" s="12" t="s">
        <v>42</v>
      </c>
      <c r="H715" s="12" t="s">
        <v>15</v>
      </c>
      <c r="I715" s="14">
        <v>0.65000000000000013</v>
      </c>
      <c r="J715" s="15">
        <v>6250</v>
      </c>
      <c r="K715" s="16">
        <f>I715*J715</f>
        <v>4062.5000000000009</v>
      </c>
      <c r="L715" s="16">
        <f>K715*M715</f>
        <v>1015.6250000000002</v>
      </c>
      <c r="M715" s="17">
        <v>0.25</v>
      </c>
      <c r="O715" s="1"/>
      <c r="P715" s="2"/>
      <c r="Q715" s="3"/>
      <c r="R715" s="5"/>
    </row>
    <row r="716" spans="2:18" x14ac:dyDescent="0.25">
      <c r="B716" s="12" t="s">
        <v>23</v>
      </c>
      <c r="C716" s="12">
        <v>1128299</v>
      </c>
      <c r="D716" s="13">
        <v>44503</v>
      </c>
      <c r="E716" s="12" t="s">
        <v>24</v>
      </c>
      <c r="F716" s="12" t="s">
        <v>41</v>
      </c>
      <c r="G716" s="12" t="s">
        <v>42</v>
      </c>
      <c r="H716" s="12" t="s">
        <v>13</v>
      </c>
      <c r="I716" s="14">
        <v>0.60000000000000009</v>
      </c>
      <c r="J716" s="15">
        <v>4750</v>
      </c>
      <c r="K716" s="16">
        <f t="shared" ref="K716:K719" si="234">I716*J716</f>
        <v>2850.0000000000005</v>
      </c>
      <c r="L716" s="16">
        <f t="shared" ref="L716:L719" si="235">K716*M716</f>
        <v>712.50000000000011</v>
      </c>
      <c r="M716" s="17">
        <v>0.25</v>
      </c>
      <c r="O716" s="1"/>
      <c r="P716" s="2"/>
      <c r="Q716" s="3"/>
      <c r="R716" s="5"/>
    </row>
    <row r="717" spans="2:18" x14ac:dyDescent="0.25">
      <c r="B717" s="12" t="s">
        <v>23</v>
      </c>
      <c r="C717" s="12">
        <v>1128299</v>
      </c>
      <c r="D717" s="13">
        <v>44503</v>
      </c>
      <c r="E717" s="12" t="s">
        <v>24</v>
      </c>
      <c r="F717" s="12" t="s">
        <v>41</v>
      </c>
      <c r="G717" s="12" t="s">
        <v>42</v>
      </c>
      <c r="H717" s="12" t="s">
        <v>14</v>
      </c>
      <c r="I717" s="14">
        <v>0.70000000000000018</v>
      </c>
      <c r="J717" s="15">
        <v>4500</v>
      </c>
      <c r="K717" s="16">
        <f t="shared" si="234"/>
        <v>3150.0000000000009</v>
      </c>
      <c r="L717" s="16">
        <f t="shared" si="235"/>
        <v>945.00000000000023</v>
      </c>
      <c r="M717" s="17">
        <v>0.3</v>
      </c>
      <c r="O717" s="1"/>
      <c r="P717" s="2"/>
      <c r="Q717" s="3"/>
      <c r="R717" s="5"/>
    </row>
    <row r="718" spans="2:18" x14ac:dyDescent="0.25">
      <c r="B718" s="12" t="s">
        <v>23</v>
      </c>
      <c r="C718" s="12">
        <v>1128299</v>
      </c>
      <c r="D718" s="13">
        <v>44503</v>
      </c>
      <c r="E718" s="12" t="s">
        <v>24</v>
      </c>
      <c r="F718" s="12" t="s">
        <v>41</v>
      </c>
      <c r="G718" s="12" t="s">
        <v>42</v>
      </c>
      <c r="H718" s="12" t="s">
        <v>16</v>
      </c>
      <c r="I718" s="14">
        <v>0.90000000000000013</v>
      </c>
      <c r="J718" s="15">
        <v>4250</v>
      </c>
      <c r="K718" s="16">
        <f t="shared" si="234"/>
        <v>3825.0000000000005</v>
      </c>
      <c r="L718" s="16">
        <f t="shared" si="235"/>
        <v>956.25000000000011</v>
      </c>
      <c r="M718" s="17">
        <v>0.25</v>
      </c>
      <c r="O718" s="1"/>
      <c r="P718" s="2"/>
      <c r="Q718" s="3"/>
      <c r="R718" s="5"/>
    </row>
    <row r="719" spans="2:18" x14ac:dyDescent="0.25">
      <c r="B719" s="12" t="s">
        <v>23</v>
      </c>
      <c r="C719" s="12">
        <v>1128299</v>
      </c>
      <c r="D719" s="13">
        <v>44503</v>
      </c>
      <c r="E719" s="12" t="s">
        <v>24</v>
      </c>
      <c r="F719" s="12" t="s">
        <v>41</v>
      </c>
      <c r="G719" s="12" t="s">
        <v>42</v>
      </c>
      <c r="H719" s="12" t="s">
        <v>17</v>
      </c>
      <c r="I719" s="14">
        <v>0.95000000000000018</v>
      </c>
      <c r="J719" s="15">
        <v>5500</v>
      </c>
      <c r="K719" s="16">
        <f t="shared" si="234"/>
        <v>5225.0000000000009</v>
      </c>
      <c r="L719" s="16">
        <f t="shared" si="235"/>
        <v>1045.0000000000002</v>
      </c>
      <c r="M719" s="17">
        <v>0.2</v>
      </c>
      <c r="O719" s="1"/>
      <c r="P719" s="2"/>
      <c r="Q719" s="3"/>
      <c r="R719" s="5"/>
    </row>
    <row r="720" spans="2:18" x14ac:dyDescent="0.25">
      <c r="B720" s="12" t="s">
        <v>23</v>
      </c>
      <c r="C720" s="12">
        <v>1128299</v>
      </c>
      <c r="D720" s="13">
        <v>44532</v>
      </c>
      <c r="E720" s="12" t="s">
        <v>24</v>
      </c>
      <c r="F720" s="12" t="s">
        <v>41</v>
      </c>
      <c r="G720" s="12" t="s">
        <v>42</v>
      </c>
      <c r="H720" s="12" t="s">
        <v>12</v>
      </c>
      <c r="I720" s="14">
        <v>0.80000000000000016</v>
      </c>
      <c r="J720" s="15">
        <v>7500</v>
      </c>
      <c r="K720" s="16">
        <f>I720*J720</f>
        <v>6000.0000000000009</v>
      </c>
      <c r="L720" s="16">
        <f>K720*M720</f>
        <v>1800.0000000000002</v>
      </c>
      <c r="M720" s="17">
        <v>0.3</v>
      </c>
      <c r="O720" s="1"/>
      <c r="P720" s="2"/>
      <c r="Q720" s="3"/>
      <c r="R720" s="5"/>
    </row>
    <row r="721" spans="1:18" x14ac:dyDescent="0.25">
      <c r="B721" s="12" t="s">
        <v>23</v>
      </c>
      <c r="C721" s="12">
        <v>1128299</v>
      </c>
      <c r="D721" s="13">
        <v>44532</v>
      </c>
      <c r="E721" s="12" t="s">
        <v>24</v>
      </c>
      <c r="F721" s="12" t="s">
        <v>41</v>
      </c>
      <c r="G721" s="12" t="s">
        <v>42</v>
      </c>
      <c r="H721" s="12" t="s">
        <v>15</v>
      </c>
      <c r="I721" s="14">
        <v>0.8500000000000002</v>
      </c>
      <c r="J721" s="15">
        <v>7500</v>
      </c>
      <c r="K721" s="16">
        <f>I721*J721</f>
        <v>6375.0000000000018</v>
      </c>
      <c r="L721" s="16">
        <f>K721*M721</f>
        <v>1593.7500000000005</v>
      </c>
      <c r="M721" s="17">
        <v>0.25</v>
      </c>
      <c r="O721" s="1"/>
      <c r="P721" s="2"/>
      <c r="Q721" s="3"/>
      <c r="R721" s="5"/>
    </row>
    <row r="722" spans="1:18" x14ac:dyDescent="0.25">
      <c r="B722" s="12" t="s">
        <v>23</v>
      </c>
      <c r="C722" s="12">
        <v>1128299</v>
      </c>
      <c r="D722" s="13">
        <v>44532</v>
      </c>
      <c r="E722" s="12" t="s">
        <v>24</v>
      </c>
      <c r="F722" s="12" t="s">
        <v>41</v>
      </c>
      <c r="G722" s="12" t="s">
        <v>42</v>
      </c>
      <c r="H722" s="12" t="s">
        <v>13</v>
      </c>
      <c r="I722" s="14">
        <v>0.80000000000000016</v>
      </c>
      <c r="J722" s="15">
        <v>5500</v>
      </c>
      <c r="K722" s="16">
        <f t="shared" ref="K722:K725" si="236">I722*J722</f>
        <v>4400.0000000000009</v>
      </c>
      <c r="L722" s="16">
        <f t="shared" ref="L722:L725" si="237">K722*M722</f>
        <v>1100.0000000000002</v>
      </c>
      <c r="M722" s="17">
        <v>0.25</v>
      </c>
      <c r="O722" s="1"/>
      <c r="P722" s="2"/>
      <c r="Q722" s="3"/>
      <c r="R722" s="5"/>
    </row>
    <row r="723" spans="1:18" x14ac:dyDescent="0.25">
      <c r="B723" s="12" t="s">
        <v>23</v>
      </c>
      <c r="C723" s="12">
        <v>1128299</v>
      </c>
      <c r="D723" s="13">
        <v>44532</v>
      </c>
      <c r="E723" s="12" t="s">
        <v>24</v>
      </c>
      <c r="F723" s="12" t="s">
        <v>41</v>
      </c>
      <c r="G723" s="12" t="s">
        <v>42</v>
      </c>
      <c r="H723" s="12" t="s">
        <v>14</v>
      </c>
      <c r="I723" s="14">
        <v>0.80000000000000016</v>
      </c>
      <c r="J723" s="15">
        <v>5500</v>
      </c>
      <c r="K723" s="16">
        <f t="shared" si="236"/>
        <v>4400.0000000000009</v>
      </c>
      <c r="L723" s="16">
        <f t="shared" si="237"/>
        <v>1320.0000000000002</v>
      </c>
      <c r="M723" s="17">
        <v>0.3</v>
      </c>
      <c r="O723" s="1"/>
      <c r="P723" s="2"/>
      <c r="Q723" s="3"/>
      <c r="R723" s="5"/>
    </row>
    <row r="724" spans="1:18" x14ac:dyDescent="0.25">
      <c r="B724" s="12" t="s">
        <v>23</v>
      </c>
      <c r="C724" s="12">
        <v>1128299</v>
      </c>
      <c r="D724" s="13">
        <v>44532</v>
      </c>
      <c r="E724" s="12" t="s">
        <v>24</v>
      </c>
      <c r="F724" s="12" t="s">
        <v>41</v>
      </c>
      <c r="G724" s="12" t="s">
        <v>42</v>
      </c>
      <c r="H724" s="12" t="s">
        <v>16</v>
      </c>
      <c r="I724" s="14">
        <v>0.90000000000000013</v>
      </c>
      <c r="J724" s="15">
        <v>4750</v>
      </c>
      <c r="K724" s="16">
        <f t="shared" si="236"/>
        <v>4275.0000000000009</v>
      </c>
      <c r="L724" s="16">
        <f t="shared" si="237"/>
        <v>1068.7500000000002</v>
      </c>
      <c r="M724" s="17">
        <v>0.25</v>
      </c>
      <c r="O724" s="1"/>
      <c r="P724" s="2"/>
      <c r="Q724" s="3"/>
      <c r="R724" s="5"/>
    </row>
    <row r="725" spans="1:18" x14ac:dyDescent="0.25">
      <c r="B725" s="12" t="s">
        <v>23</v>
      </c>
      <c r="C725" s="12">
        <v>1128299</v>
      </c>
      <c r="D725" s="13">
        <v>44532</v>
      </c>
      <c r="E725" s="12" t="s">
        <v>24</v>
      </c>
      <c r="F725" s="12" t="s">
        <v>41</v>
      </c>
      <c r="G725" s="12" t="s">
        <v>42</v>
      </c>
      <c r="H725" s="12" t="s">
        <v>17</v>
      </c>
      <c r="I725" s="14">
        <v>0.95000000000000018</v>
      </c>
      <c r="J725" s="15">
        <v>5750</v>
      </c>
      <c r="K725" s="16">
        <f t="shared" si="236"/>
        <v>5462.5000000000009</v>
      </c>
      <c r="L725" s="16">
        <f t="shared" si="237"/>
        <v>1092.5000000000002</v>
      </c>
      <c r="M725" s="17">
        <v>0.2</v>
      </c>
      <c r="O725" s="1"/>
      <c r="P725" s="2"/>
      <c r="Q725" s="3"/>
      <c r="R725" s="5"/>
    </row>
    <row r="726" spans="1:18" x14ac:dyDescent="0.25">
      <c r="A726" s="8" t="s">
        <v>40</v>
      </c>
      <c r="B726" s="12" t="s">
        <v>10</v>
      </c>
      <c r="C726" s="12">
        <v>1185732</v>
      </c>
      <c r="D726" s="13">
        <v>44208</v>
      </c>
      <c r="E726" s="12" t="s">
        <v>130</v>
      </c>
      <c r="F726" s="12" t="s">
        <v>43</v>
      </c>
      <c r="G726" s="12" t="s">
        <v>44</v>
      </c>
      <c r="H726" s="12" t="s">
        <v>12</v>
      </c>
      <c r="I726" s="14">
        <v>0.45</v>
      </c>
      <c r="J726" s="15">
        <v>10500</v>
      </c>
      <c r="K726" s="16">
        <f>I726*J726</f>
        <v>4725</v>
      </c>
      <c r="L726" s="16">
        <f>K726*M726</f>
        <v>2126.25</v>
      </c>
      <c r="M726" s="17">
        <v>0.45</v>
      </c>
      <c r="O726" s="3"/>
      <c r="P726" s="4">
        <f>Table1[[#This Row],[Price per Unit]]+0.05</f>
        <v>0.5</v>
      </c>
      <c r="Q726" s="3"/>
      <c r="R726" s="5"/>
    </row>
    <row r="727" spans="1:18" x14ac:dyDescent="0.25">
      <c r="B727" s="12" t="s">
        <v>10</v>
      </c>
      <c r="C727" s="12">
        <v>1185732</v>
      </c>
      <c r="D727" s="13">
        <v>44208</v>
      </c>
      <c r="E727" s="12" t="s">
        <v>130</v>
      </c>
      <c r="F727" s="12" t="s">
        <v>43</v>
      </c>
      <c r="G727" s="12" t="s">
        <v>44</v>
      </c>
      <c r="H727" s="12" t="s">
        <v>15</v>
      </c>
      <c r="I727" s="14">
        <v>0.45</v>
      </c>
      <c r="J727" s="15">
        <v>8500</v>
      </c>
      <c r="K727" s="16">
        <f>I727*J727</f>
        <v>3825</v>
      </c>
      <c r="L727" s="16">
        <f>K727*M727</f>
        <v>1338.75</v>
      </c>
      <c r="M727" s="17">
        <v>0.35</v>
      </c>
      <c r="O727" s="3"/>
      <c r="P727" s="4">
        <f>Table1[[#This Row],[Price per Unit]]+0.05</f>
        <v>0.5</v>
      </c>
      <c r="Q727" s="3"/>
      <c r="R727" s="5"/>
    </row>
    <row r="728" spans="1:18" x14ac:dyDescent="0.25">
      <c r="B728" s="12" t="s">
        <v>10</v>
      </c>
      <c r="C728" s="12">
        <v>1185732</v>
      </c>
      <c r="D728" s="13">
        <v>44208</v>
      </c>
      <c r="E728" s="12" t="s">
        <v>130</v>
      </c>
      <c r="F728" s="12" t="s">
        <v>43</v>
      </c>
      <c r="G728" s="12" t="s">
        <v>44</v>
      </c>
      <c r="H728" s="12" t="s">
        <v>13</v>
      </c>
      <c r="I728" s="14">
        <v>0.35000000000000003</v>
      </c>
      <c r="J728" s="15">
        <v>8500</v>
      </c>
      <c r="K728" s="16">
        <f t="shared" ref="K728:K731" si="238">I728*J728</f>
        <v>2975.0000000000005</v>
      </c>
      <c r="L728" s="16">
        <f t="shared" ref="L728:L737" si="239">K728*M728</f>
        <v>743.75000000000011</v>
      </c>
      <c r="M728" s="17">
        <v>0.25</v>
      </c>
      <c r="O728" s="3"/>
      <c r="P728" s="4">
        <f>Table1[[#This Row],[Price per Unit]]+0.05</f>
        <v>0.4</v>
      </c>
      <c r="Q728" s="3"/>
      <c r="R728" s="5"/>
    </row>
    <row r="729" spans="1:18" x14ac:dyDescent="0.25">
      <c r="B729" s="12" t="s">
        <v>10</v>
      </c>
      <c r="C729" s="12">
        <v>1185732</v>
      </c>
      <c r="D729" s="13">
        <v>44208</v>
      </c>
      <c r="E729" s="12" t="s">
        <v>130</v>
      </c>
      <c r="F729" s="12" t="s">
        <v>43</v>
      </c>
      <c r="G729" s="12" t="s">
        <v>44</v>
      </c>
      <c r="H729" s="12" t="s">
        <v>14</v>
      </c>
      <c r="I729" s="14">
        <v>0.39999999999999997</v>
      </c>
      <c r="J729" s="15">
        <v>7000</v>
      </c>
      <c r="K729" s="16">
        <f t="shared" si="238"/>
        <v>2799.9999999999995</v>
      </c>
      <c r="L729" s="16">
        <f t="shared" si="239"/>
        <v>839.99999999999989</v>
      </c>
      <c r="M729" s="17">
        <v>0.3</v>
      </c>
      <c r="O729" s="3"/>
      <c r="P729" s="4">
        <f>Table1[[#This Row],[Price per Unit]]+0.05</f>
        <v>0.44999999999999996</v>
      </c>
      <c r="Q729" s="3"/>
      <c r="R729" s="5"/>
    </row>
    <row r="730" spans="1:18" x14ac:dyDescent="0.25">
      <c r="B730" s="12" t="s">
        <v>10</v>
      </c>
      <c r="C730" s="12">
        <v>1185732</v>
      </c>
      <c r="D730" s="13">
        <v>44208</v>
      </c>
      <c r="E730" s="12" t="s">
        <v>130</v>
      </c>
      <c r="F730" s="12" t="s">
        <v>43</v>
      </c>
      <c r="G730" s="12" t="s">
        <v>44</v>
      </c>
      <c r="H730" s="12" t="s">
        <v>16</v>
      </c>
      <c r="I730" s="14">
        <v>0.55000000000000004</v>
      </c>
      <c r="J730" s="15">
        <v>7500</v>
      </c>
      <c r="K730" s="16">
        <f t="shared" si="238"/>
        <v>4125</v>
      </c>
      <c r="L730" s="16">
        <f t="shared" si="239"/>
        <v>1443.75</v>
      </c>
      <c r="M730" s="17">
        <v>0.35</v>
      </c>
      <c r="O730" s="3"/>
      <c r="P730" s="4">
        <f>Table1[[#This Row],[Price per Unit]]+0.05</f>
        <v>0.60000000000000009</v>
      </c>
      <c r="Q730" s="3"/>
      <c r="R730" s="5"/>
    </row>
    <row r="731" spans="1:18" x14ac:dyDescent="0.25">
      <c r="B731" s="12" t="s">
        <v>10</v>
      </c>
      <c r="C731" s="12">
        <v>1185732</v>
      </c>
      <c r="D731" s="13">
        <v>44208</v>
      </c>
      <c r="E731" s="12" t="s">
        <v>130</v>
      </c>
      <c r="F731" s="12" t="s">
        <v>43</v>
      </c>
      <c r="G731" s="12" t="s">
        <v>44</v>
      </c>
      <c r="H731" s="12" t="s">
        <v>17</v>
      </c>
      <c r="I731" s="14">
        <v>0.45</v>
      </c>
      <c r="J731" s="15">
        <v>8500</v>
      </c>
      <c r="K731" s="16">
        <f t="shared" si="238"/>
        <v>3825</v>
      </c>
      <c r="L731" s="16">
        <f t="shared" si="239"/>
        <v>1912.5</v>
      </c>
      <c r="M731" s="17">
        <v>0.5</v>
      </c>
      <c r="O731" s="3"/>
      <c r="P731" s="4">
        <f>Table1[[#This Row],[Price per Unit]]+0.05</f>
        <v>0.5</v>
      </c>
      <c r="Q731" s="3"/>
      <c r="R731" s="5"/>
    </row>
    <row r="732" spans="1:18" x14ac:dyDescent="0.25">
      <c r="B732" s="12" t="s">
        <v>10</v>
      </c>
      <c r="C732" s="12">
        <v>1185732</v>
      </c>
      <c r="D732" s="13">
        <v>44237</v>
      </c>
      <c r="E732" s="12" t="s">
        <v>130</v>
      </c>
      <c r="F732" s="12" t="s">
        <v>43</v>
      </c>
      <c r="G732" s="12" t="s">
        <v>44</v>
      </c>
      <c r="H732" s="12" t="s">
        <v>12</v>
      </c>
      <c r="I732" s="14">
        <v>0.45</v>
      </c>
      <c r="J732" s="15">
        <v>11000</v>
      </c>
      <c r="K732" s="16">
        <f>I732*J732</f>
        <v>4950</v>
      </c>
      <c r="L732" s="16">
        <f>K732*M732</f>
        <v>2227.5</v>
      </c>
      <c r="M732" s="17">
        <v>0.45</v>
      </c>
      <c r="O732" s="3"/>
      <c r="P732" s="4">
        <f>Table1[[#This Row],[Price per Unit]]+0.05</f>
        <v>0.5</v>
      </c>
      <c r="Q732" s="3"/>
      <c r="R732" s="5"/>
    </row>
    <row r="733" spans="1:18" x14ac:dyDescent="0.25">
      <c r="B733" s="12" t="s">
        <v>10</v>
      </c>
      <c r="C733" s="12">
        <v>1185732</v>
      </c>
      <c r="D733" s="13">
        <v>44237</v>
      </c>
      <c r="E733" s="12" t="s">
        <v>130</v>
      </c>
      <c r="F733" s="12" t="s">
        <v>43</v>
      </c>
      <c r="G733" s="12" t="s">
        <v>44</v>
      </c>
      <c r="H733" s="12" t="s">
        <v>15</v>
      </c>
      <c r="I733" s="14">
        <v>0.45</v>
      </c>
      <c r="J733" s="15">
        <v>7500</v>
      </c>
      <c r="K733" s="16">
        <f>I733*J733</f>
        <v>3375</v>
      </c>
      <c r="L733" s="16">
        <f>K733*M733</f>
        <v>1181.25</v>
      </c>
      <c r="M733" s="17">
        <v>0.35</v>
      </c>
      <c r="O733" s="3"/>
      <c r="P733" s="4">
        <f>Table1[[#This Row],[Price per Unit]]+0.05</f>
        <v>0.5</v>
      </c>
      <c r="Q733" s="3"/>
      <c r="R733" s="5"/>
    </row>
    <row r="734" spans="1:18" x14ac:dyDescent="0.25">
      <c r="B734" s="12" t="s">
        <v>10</v>
      </c>
      <c r="C734" s="12">
        <v>1185732</v>
      </c>
      <c r="D734" s="13">
        <v>44237</v>
      </c>
      <c r="E734" s="12" t="s">
        <v>130</v>
      </c>
      <c r="F734" s="12" t="s">
        <v>43</v>
      </c>
      <c r="G734" s="12" t="s">
        <v>44</v>
      </c>
      <c r="H734" s="12" t="s">
        <v>13</v>
      </c>
      <c r="I734" s="14">
        <v>0.35000000000000003</v>
      </c>
      <c r="J734" s="15">
        <v>8000</v>
      </c>
      <c r="K734" s="16">
        <f t="shared" ref="K734:K737" si="240">I734*J734</f>
        <v>2800.0000000000005</v>
      </c>
      <c r="L734" s="16">
        <f t="shared" si="239"/>
        <v>700.00000000000011</v>
      </c>
      <c r="M734" s="17">
        <v>0.25</v>
      </c>
      <c r="O734" s="3"/>
      <c r="P734" s="4">
        <f>Table1[[#This Row],[Price per Unit]]+0.05</f>
        <v>0.4</v>
      </c>
      <c r="Q734" s="3"/>
      <c r="R734" s="5"/>
    </row>
    <row r="735" spans="1:18" x14ac:dyDescent="0.25">
      <c r="B735" s="12" t="s">
        <v>10</v>
      </c>
      <c r="C735" s="12">
        <v>1185732</v>
      </c>
      <c r="D735" s="13">
        <v>44237</v>
      </c>
      <c r="E735" s="12" t="s">
        <v>130</v>
      </c>
      <c r="F735" s="12" t="s">
        <v>43</v>
      </c>
      <c r="G735" s="12" t="s">
        <v>44</v>
      </c>
      <c r="H735" s="12" t="s">
        <v>14</v>
      </c>
      <c r="I735" s="14">
        <v>0.39999999999999997</v>
      </c>
      <c r="J735" s="15">
        <v>6750</v>
      </c>
      <c r="K735" s="16">
        <f t="shared" si="240"/>
        <v>2700</v>
      </c>
      <c r="L735" s="16">
        <f t="shared" si="239"/>
        <v>810</v>
      </c>
      <c r="M735" s="17">
        <v>0.3</v>
      </c>
      <c r="O735" s="3"/>
      <c r="P735" s="4">
        <f>Table1[[#This Row],[Price per Unit]]+0.05</f>
        <v>0.44999999999999996</v>
      </c>
      <c r="Q735" s="3"/>
      <c r="R735" s="5"/>
    </row>
    <row r="736" spans="1:18" x14ac:dyDescent="0.25">
      <c r="B736" s="12" t="s">
        <v>10</v>
      </c>
      <c r="C736" s="12">
        <v>1185732</v>
      </c>
      <c r="D736" s="13">
        <v>44237</v>
      </c>
      <c r="E736" s="12" t="s">
        <v>130</v>
      </c>
      <c r="F736" s="12" t="s">
        <v>43</v>
      </c>
      <c r="G736" s="12" t="s">
        <v>44</v>
      </c>
      <c r="H736" s="12" t="s">
        <v>16</v>
      </c>
      <c r="I736" s="14">
        <v>0.55000000000000004</v>
      </c>
      <c r="J736" s="15">
        <v>7500</v>
      </c>
      <c r="K736" s="16">
        <f t="shared" si="240"/>
        <v>4125</v>
      </c>
      <c r="L736" s="16">
        <f t="shared" si="239"/>
        <v>1443.75</v>
      </c>
      <c r="M736" s="17">
        <v>0.35</v>
      </c>
      <c r="O736" s="3"/>
      <c r="P736" s="4">
        <f>Table1[[#This Row],[Price per Unit]]+0.05</f>
        <v>0.60000000000000009</v>
      </c>
      <c r="Q736" s="3"/>
      <c r="R736" s="5"/>
    </row>
    <row r="737" spans="2:18" x14ac:dyDescent="0.25">
      <c r="B737" s="12" t="s">
        <v>10</v>
      </c>
      <c r="C737" s="12">
        <v>1185732</v>
      </c>
      <c r="D737" s="13">
        <v>44237</v>
      </c>
      <c r="E737" s="12" t="s">
        <v>130</v>
      </c>
      <c r="F737" s="12" t="s">
        <v>43</v>
      </c>
      <c r="G737" s="12" t="s">
        <v>44</v>
      </c>
      <c r="H737" s="12" t="s">
        <v>17</v>
      </c>
      <c r="I737" s="14">
        <v>0.45</v>
      </c>
      <c r="J737" s="15">
        <v>8500</v>
      </c>
      <c r="K737" s="16">
        <f t="shared" si="240"/>
        <v>3825</v>
      </c>
      <c r="L737" s="16">
        <f t="shared" si="239"/>
        <v>1912.5</v>
      </c>
      <c r="M737" s="17">
        <v>0.5</v>
      </c>
      <c r="O737" s="3"/>
      <c r="P737" s="4">
        <f>Table1[[#This Row],[Price per Unit]]+0.05</f>
        <v>0.5</v>
      </c>
      <c r="Q737" s="3"/>
      <c r="R737" s="5"/>
    </row>
    <row r="738" spans="2:18" x14ac:dyDescent="0.25">
      <c r="B738" s="12" t="s">
        <v>10</v>
      </c>
      <c r="C738" s="12">
        <v>1185732</v>
      </c>
      <c r="D738" s="13">
        <v>44263</v>
      </c>
      <c r="E738" s="12" t="s">
        <v>130</v>
      </c>
      <c r="F738" s="12" t="s">
        <v>43</v>
      </c>
      <c r="G738" s="12" t="s">
        <v>44</v>
      </c>
      <c r="H738" s="12" t="s">
        <v>12</v>
      </c>
      <c r="I738" s="14">
        <v>0.45</v>
      </c>
      <c r="J738" s="15">
        <v>10700</v>
      </c>
      <c r="K738" s="16">
        <f>I738*J738</f>
        <v>4815</v>
      </c>
      <c r="L738" s="16">
        <f>K738*M738</f>
        <v>2166.75</v>
      </c>
      <c r="M738" s="17">
        <v>0.45</v>
      </c>
      <c r="O738" s="3"/>
      <c r="P738" s="4">
        <f>Table1[[#This Row],[Price per Unit]]+0.05</f>
        <v>0.5</v>
      </c>
      <c r="Q738" s="3"/>
      <c r="R738" s="5"/>
    </row>
    <row r="739" spans="2:18" x14ac:dyDescent="0.25">
      <c r="B739" s="12" t="s">
        <v>10</v>
      </c>
      <c r="C739" s="12">
        <v>1185732</v>
      </c>
      <c r="D739" s="13">
        <v>44263</v>
      </c>
      <c r="E739" s="12" t="s">
        <v>130</v>
      </c>
      <c r="F739" s="12" t="s">
        <v>43</v>
      </c>
      <c r="G739" s="12" t="s">
        <v>44</v>
      </c>
      <c r="H739" s="12" t="s">
        <v>15</v>
      </c>
      <c r="I739" s="14">
        <v>0.45</v>
      </c>
      <c r="J739" s="15">
        <v>7500</v>
      </c>
      <c r="K739" s="16">
        <f>I739*J739</f>
        <v>3375</v>
      </c>
      <c r="L739" s="16">
        <f>K739*M739</f>
        <v>1181.25</v>
      </c>
      <c r="M739" s="17">
        <v>0.35</v>
      </c>
      <c r="O739" s="3"/>
      <c r="P739" s="4">
        <f>Table1[[#This Row],[Price per Unit]]+0.05</f>
        <v>0.5</v>
      </c>
      <c r="Q739" s="3"/>
      <c r="R739" s="5"/>
    </row>
    <row r="740" spans="2:18" x14ac:dyDescent="0.25">
      <c r="B740" s="12" t="s">
        <v>10</v>
      </c>
      <c r="C740" s="12">
        <v>1185732</v>
      </c>
      <c r="D740" s="13">
        <v>44263</v>
      </c>
      <c r="E740" s="12" t="s">
        <v>130</v>
      </c>
      <c r="F740" s="12" t="s">
        <v>43</v>
      </c>
      <c r="G740" s="12" t="s">
        <v>44</v>
      </c>
      <c r="H740" s="12" t="s">
        <v>13</v>
      </c>
      <c r="I740" s="14">
        <v>0.35000000000000003</v>
      </c>
      <c r="J740" s="15">
        <v>7750</v>
      </c>
      <c r="K740" s="16">
        <f t="shared" ref="K740:K743" si="241">I740*J740</f>
        <v>2712.5000000000005</v>
      </c>
      <c r="L740" s="16">
        <f t="shared" ref="L740:L743" si="242">K740*M740</f>
        <v>678.12500000000011</v>
      </c>
      <c r="M740" s="17">
        <v>0.25</v>
      </c>
      <c r="O740" s="3"/>
      <c r="P740" s="4">
        <f>Table1[[#This Row],[Price per Unit]]+0.05</f>
        <v>0.4</v>
      </c>
      <c r="Q740" s="3"/>
      <c r="R740" s="5"/>
    </row>
    <row r="741" spans="2:18" x14ac:dyDescent="0.25">
      <c r="B741" s="12" t="s">
        <v>10</v>
      </c>
      <c r="C741" s="12">
        <v>1185732</v>
      </c>
      <c r="D741" s="13">
        <v>44263</v>
      </c>
      <c r="E741" s="12" t="s">
        <v>130</v>
      </c>
      <c r="F741" s="12" t="s">
        <v>43</v>
      </c>
      <c r="G741" s="12" t="s">
        <v>44</v>
      </c>
      <c r="H741" s="12" t="s">
        <v>14</v>
      </c>
      <c r="I741" s="14">
        <v>0.39999999999999997</v>
      </c>
      <c r="J741" s="15">
        <v>6250</v>
      </c>
      <c r="K741" s="16">
        <f t="shared" si="241"/>
        <v>2500</v>
      </c>
      <c r="L741" s="16">
        <f t="shared" si="242"/>
        <v>750</v>
      </c>
      <c r="M741" s="17">
        <v>0.3</v>
      </c>
      <c r="O741" s="3"/>
      <c r="P741" s="4">
        <f>Table1[[#This Row],[Price per Unit]]+0.05</f>
        <v>0.44999999999999996</v>
      </c>
      <c r="Q741" s="3"/>
      <c r="R741" s="5"/>
    </row>
    <row r="742" spans="2:18" x14ac:dyDescent="0.25">
      <c r="B742" s="12" t="s">
        <v>10</v>
      </c>
      <c r="C742" s="12">
        <v>1185732</v>
      </c>
      <c r="D742" s="13">
        <v>44263</v>
      </c>
      <c r="E742" s="12" t="s">
        <v>130</v>
      </c>
      <c r="F742" s="12" t="s">
        <v>43</v>
      </c>
      <c r="G742" s="12" t="s">
        <v>44</v>
      </c>
      <c r="H742" s="12" t="s">
        <v>16</v>
      </c>
      <c r="I742" s="14">
        <v>0.55000000000000004</v>
      </c>
      <c r="J742" s="15">
        <v>6750</v>
      </c>
      <c r="K742" s="16">
        <f t="shared" si="241"/>
        <v>3712.5000000000005</v>
      </c>
      <c r="L742" s="16">
        <f t="shared" si="242"/>
        <v>1299.375</v>
      </c>
      <c r="M742" s="17">
        <v>0.35</v>
      </c>
      <c r="O742" s="3"/>
      <c r="P742" s="4">
        <f>Table1[[#This Row],[Price per Unit]]+0.05</f>
        <v>0.60000000000000009</v>
      </c>
      <c r="Q742" s="3"/>
      <c r="R742" s="5"/>
    </row>
    <row r="743" spans="2:18" x14ac:dyDescent="0.25">
      <c r="B743" s="12" t="s">
        <v>10</v>
      </c>
      <c r="C743" s="12">
        <v>1185732</v>
      </c>
      <c r="D743" s="13">
        <v>44263</v>
      </c>
      <c r="E743" s="12" t="s">
        <v>130</v>
      </c>
      <c r="F743" s="12" t="s">
        <v>43</v>
      </c>
      <c r="G743" s="12" t="s">
        <v>44</v>
      </c>
      <c r="H743" s="12" t="s">
        <v>17</v>
      </c>
      <c r="I743" s="14">
        <v>0.45</v>
      </c>
      <c r="J743" s="15">
        <v>7750</v>
      </c>
      <c r="K743" s="16">
        <f t="shared" si="241"/>
        <v>3487.5</v>
      </c>
      <c r="L743" s="16">
        <f t="shared" si="242"/>
        <v>1743.75</v>
      </c>
      <c r="M743" s="17">
        <v>0.5</v>
      </c>
      <c r="O743" s="3"/>
      <c r="P743" s="4">
        <f>Table1[[#This Row],[Price per Unit]]+0.05</f>
        <v>0.5</v>
      </c>
      <c r="Q743" s="3"/>
      <c r="R743" s="5"/>
    </row>
    <row r="744" spans="2:18" x14ac:dyDescent="0.25">
      <c r="B744" s="12" t="s">
        <v>10</v>
      </c>
      <c r="C744" s="12">
        <v>1185732</v>
      </c>
      <c r="D744" s="13">
        <v>44295</v>
      </c>
      <c r="E744" s="12" t="s">
        <v>130</v>
      </c>
      <c r="F744" s="12" t="s">
        <v>43</v>
      </c>
      <c r="G744" s="12" t="s">
        <v>44</v>
      </c>
      <c r="H744" s="12" t="s">
        <v>12</v>
      </c>
      <c r="I744" s="14">
        <v>0.45</v>
      </c>
      <c r="J744" s="15">
        <v>10250</v>
      </c>
      <c r="K744" s="16">
        <f>I744*J744</f>
        <v>4612.5</v>
      </c>
      <c r="L744" s="16">
        <f>K744*M744</f>
        <v>2075.625</v>
      </c>
      <c r="M744" s="17">
        <v>0.45</v>
      </c>
      <c r="O744" s="3"/>
      <c r="P744" s="4">
        <f>Table1[[#This Row],[Price per Unit]]+0.05</f>
        <v>0.5</v>
      </c>
      <c r="Q744" s="3"/>
      <c r="R744" s="5"/>
    </row>
    <row r="745" spans="2:18" x14ac:dyDescent="0.25">
      <c r="B745" s="12" t="s">
        <v>10</v>
      </c>
      <c r="C745" s="12">
        <v>1185732</v>
      </c>
      <c r="D745" s="13">
        <v>44295</v>
      </c>
      <c r="E745" s="12" t="s">
        <v>130</v>
      </c>
      <c r="F745" s="12" t="s">
        <v>43</v>
      </c>
      <c r="G745" s="12" t="s">
        <v>44</v>
      </c>
      <c r="H745" s="12" t="s">
        <v>15</v>
      </c>
      <c r="I745" s="14">
        <v>0.45</v>
      </c>
      <c r="J745" s="15">
        <v>7250</v>
      </c>
      <c r="K745" s="16">
        <f>I745*J745</f>
        <v>3262.5</v>
      </c>
      <c r="L745" s="16">
        <f>K745*M745</f>
        <v>1141.875</v>
      </c>
      <c r="M745" s="17">
        <v>0.35</v>
      </c>
      <c r="O745" s="3"/>
      <c r="P745" s="4">
        <f>Table1[[#This Row],[Price per Unit]]+0.05</f>
        <v>0.5</v>
      </c>
      <c r="Q745" s="3"/>
      <c r="R745" s="5"/>
    </row>
    <row r="746" spans="2:18" x14ac:dyDescent="0.25">
      <c r="B746" s="12" t="s">
        <v>10</v>
      </c>
      <c r="C746" s="12">
        <v>1185732</v>
      </c>
      <c r="D746" s="13">
        <v>44295</v>
      </c>
      <c r="E746" s="12" t="s">
        <v>130</v>
      </c>
      <c r="F746" s="12" t="s">
        <v>43</v>
      </c>
      <c r="G746" s="12" t="s">
        <v>44</v>
      </c>
      <c r="H746" s="12" t="s">
        <v>13</v>
      </c>
      <c r="I746" s="14">
        <v>0.35000000000000003</v>
      </c>
      <c r="J746" s="15">
        <v>7250</v>
      </c>
      <c r="K746" s="16">
        <f t="shared" ref="K746:K749" si="243">I746*J746</f>
        <v>2537.5000000000005</v>
      </c>
      <c r="L746" s="16">
        <f t="shared" ref="L746:L749" si="244">K746*M746</f>
        <v>634.37500000000011</v>
      </c>
      <c r="M746" s="17">
        <v>0.25</v>
      </c>
      <c r="O746" s="3"/>
      <c r="P746" s="4">
        <f>Table1[[#This Row],[Price per Unit]]+0.05</f>
        <v>0.4</v>
      </c>
      <c r="Q746" s="3"/>
      <c r="R746" s="5"/>
    </row>
    <row r="747" spans="2:18" x14ac:dyDescent="0.25">
      <c r="B747" s="12" t="s">
        <v>10</v>
      </c>
      <c r="C747" s="12">
        <v>1185732</v>
      </c>
      <c r="D747" s="13">
        <v>44295</v>
      </c>
      <c r="E747" s="12" t="s">
        <v>130</v>
      </c>
      <c r="F747" s="12" t="s">
        <v>43</v>
      </c>
      <c r="G747" s="12" t="s">
        <v>44</v>
      </c>
      <c r="H747" s="12" t="s">
        <v>14</v>
      </c>
      <c r="I747" s="14">
        <v>0.39999999999999997</v>
      </c>
      <c r="J747" s="15">
        <v>6500</v>
      </c>
      <c r="K747" s="16">
        <f t="shared" si="243"/>
        <v>2600</v>
      </c>
      <c r="L747" s="16">
        <f t="shared" si="244"/>
        <v>780</v>
      </c>
      <c r="M747" s="17">
        <v>0.3</v>
      </c>
      <c r="O747" s="3"/>
      <c r="P747" s="4">
        <f>Table1[[#This Row],[Price per Unit]]+0.05</f>
        <v>0.44999999999999996</v>
      </c>
      <c r="Q747" s="3"/>
      <c r="R747" s="5"/>
    </row>
    <row r="748" spans="2:18" x14ac:dyDescent="0.25">
      <c r="B748" s="12" t="s">
        <v>10</v>
      </c>
      <c r="C748" s="12">
        <v>1185732</v>
      </c>
      <c r="D748" s="13">
        <v>44295</v>
      </c>
      <c r="E748" s="12" t="s">
        <v>130</v>
      </c>
      <c r="F748" s="12" t="s">
        <v>43</v>
      </c>
      <c r="G748" s="12" t="s">
        <v>44</v>
      </c>
      <c r="H748" s="12" t="s">
        <v>16</v>
      </c>
      <c r="I748" s="14">
        <v>0.55000000000000004</v>
      </c>
      <c r="J748" s="15">
        <v>6750</v>
      </c>
      <c r="K748" s="16">
        <f t="shared" si="243"/>
        <v>3712.5000000000005</v>
      </c>
      <c r="L748" s="16">
        <f t="shared" si="244"/>
        <v>1299.375</v>
      </c>
      <c r="M748" s="17">
        <v>0.35</v>
      </c>
      <c r="O748" s="3"/>
      <c r="P748" s="4">
        <f>Table1[[#This Row],[Price per Unit]]+0.05</f>
        <v>0.60000000000000009</v>
      </c>
      <c r="Q748" s="3"/>
      <c r="R748" s="5"/>
    </row>
    <row r="749" spans="2:18" x14ac:dyDescent="0.25">
      <c r="B749" s="12" t="s">
        <v>10</v>
      </c>
      <c r="C749" s="12">
        <v>1185732</v>
      </c>
      <c r="D749" s="13">
        <v>44295</v>
      </c>
      <c r="E749" s="12" t="s">
        <v>130</v>
      </c>
      <c r="F749" s="12" t="s">
        <v>43</v>
      </c>
      <c r="G749" s="12" t="s">
        <v>44</v>
      </c>
      <c r="H749" s="12" t="s">
        <v>17</v>
      </c>
      <c r="I749" s="14">
        <v>0.45</v>
      </c>
      <c r="J749" s="15">
        <v>8000</v>
      </c>
      <c r="K749" s="16">
        <f t="shared" si="243"/>
        <v>3600</v>
      </c>
      <c r="L749" s="16">
        <f t="shared" si="244"/>
        <v>1800</v>
      </c>
      <c r="M749" s="17">
        <v>0.5</v>
      </c>
      <c r="O749" s="3"/>
      <c r="P749" s="4">
        <f>Table1[[#This Row],[Price per Unit]]+0.05</f>
        <v>0.5</v>
      </c>
      <c r="Q749" s="3"/>
      <c r="R749" s="5"/>
    </row>
    <row r="750" spans="2:18" x14ac:dyDescent="0.25">
      <c r="B750" s="12" t="s">
        <v>10</v>
      </c>
      <c r="C750" s="12">
        <v>1185732</v>
      </c>
      <c r="D750" s="13">
        <v>44324</v>
      </c>
      <c r="E750" s="12" t="s">
        <v>130</v>
      </c>
      <c r="F750" s="12" t="s">
        <v>43</v>
      </c>
      <c r="G750" s="12" t="s">
        <v>44</v>
      </c>
      <c r="H750" s="12" t="s">
        <v>12</v>
      </c>
      <c r="I750" s="14">
        <v>0.55000000000000004</v>
      </c>
      <c r="J750" s="15">
        <v>10700</v>
      </c>
      <c r="K750" s="16">
        <f>I750*J750</f>
        <v>5885.0000000000009</v>
      </c>
      <c r="L750" s="16">
        <f>K750*M750</f>
        <v>2648.2500000000005</v>
      </c>
      <c r="M750" s="17">
        <v>0.45</v>
      </c>
      <c r="O750" s="3"/>
      <c r="P750" s="4">
        <f>Table1[[#This Row],[Price per Unit]]+0.05</f>
        <v>0.60000000000000009</v>
      </c>
      <c r="Q750" s="3"/>
      <c r="R750" s="5"/>
    </row>
    <row r="751" spans="2:18" x14ac:dyDescent="0.25">
      <c r="B751" s="12" t="s">
        <v>10</v>
      </c>
      <c r="C751" s="12">
        <v>1185732</v>
      </c>
      <c r="D751" s="13">
        <v>44324</v>
      </c>
      <c r="E751" s="12" t="s">
        <v>130</v>
      </c>
      <c r="F751" s="12" t="s">
        <v>43</v>
      </c>
      <c r="G751" s="12" t="s">
        <v>44</v>
      </c>
      <c r="H751" s="12" t="s">
        <v>15</v>
      </c>
      <c r="I751" s="14">
        <v>0.55000000000000004</v>
      </c>
      <c r="J751" s="15">
        <v>7750</v>
      </c>
      <c r="K751" s="16">
        <f>I751*J751</f>
        <v>4262.5</v>
      </c>
      <c r="L751" s="16">
        <f>K751*M751</f>
        <v>1491.875</v>
      </c>
      <c r="M751" s="17">
        <v>0.35</v>
      </c>
      <c r="O751" s="3"/>
      <c r="P751" s="4">
        <f>Table1[[#This Row],[Price per Unit]]+0.05</f>
        <v>0.60000000000000009</v>
      </c>
      <c r="Q751" s="3"/>
      <c r="R751" s="5"/>
    </row>
    <row r="752" spans="2:18" x14ac:dyDescent="0.25">
      <c r="B752" s="12" t="s">
        <v>10</v>
      </c>
      <c r="C752" s="12">
        <v>1185732</v>
      </c>
      <c r="D752" s="13">
        <v>44324</v>
      </c>
      <c r="E752" s="12" t="s">
        <v>130</v>
      </c>
      <c r="F752" s="12" t="s">
        <v>43</v>
      </c>
      <c r="G752" s="12" t="s">
        <v>44</v>
      </c>
      <c r="H752" s="12" t="s">
        <v>13</v>
      </c>
      <c r="I752" s="14">
        <v>0.5</v>
      </c>
      <c r="J752" s="15">
        <v>7500</v>
      </c>
      <c r="K752" s="16">
        <f t="shared" ref="K752:K755" si="245">I752*J752</f>
        <v>3750</v>
      </c>
      <c r="L752" s="16">
        <f t="shared" ref="L752:L755" si="246">K752*M752</f>
        <v>937.5</v>
      </c>
      <c r="M752" s="17">
        <v>0.25</v>
      </c>
      <c r="O752" s="3"/>
      <c r="P752" s="4">
        <f>Table1[[#This Row],[Price per Unit]]+0.05</f>
        <v>0.55000000000000004</v>
      </c>
      <c r="Q752" s="3"/>
      <c r="R752" s="5"/>
    </row>
    <row r="753" spans="2:18" x14ac:dyDescent="0.25">
      <c r="B753" s="12" t="s">
        <v>10</v>
      </c>
      <c r="C753" s="12">
        <v>1185732</v>
      </c>
      <c r="D753" s="13">
        <v>44324</v>
      </c>
      <c r="E753" s="12" t="s">
        <v>130</v>
      </c>
      <c r="F753" s="12" t="s">
        <v>43</v>
      </c>
      <c r="G753" s="12" t="s">
        <v>44</v>
      </c>
      <c r="H753" s="12" t="s">
        <v>14</v>
      </c>
      <c r="I753" s="14">
        <v>0.5</v>
      </c>
      <c r="J753" s="15">
        <v>7000</v>
      </c>
      <c r="K753" s="16">
        <f t="shared" si="245"/>
        <v>3500</v>
      </c>
      <c r="L753" s="16">
        <f t="shared" si="246"/>
        <v>1050</v>
      </c>
      <c r="M753" s="17">
        <v>0.3</v>
      </c>
      <c r="O753" s="3"/>
      <c r="P753" s="4">
        <f>Table1[[#This Row],[Price per Unit]]+0.05</f>
        <v>0.55000000000000004</v>
      </c>
      <c r="Q753" s="3"/>
      <c r="R753" s="5"/>
    </row>
    <row r="754" spans="2:18" x14ac:dyDescent="0.25">
      <c r="B754" s="12" t="s">
        <v>10</v>
      </c>
      <c r="C754" s="12">
        <v>1185732</v>
      </c>
      <c r="D754" s="13">
        <v>44324</v>
      </c>
      <c r="E754" s="12" t="s">
        <v>130</v>
      </c>
      <c r="F754" s="12" t="s">
        <v>43</v>
      </c>
      <c r="G754" s="12" t="s">
        <v>44</v>
      </c>
      <c r="H754" s="12" t="s">
        <v>16</v>
      </c>
      <c r="I754" s="14">
        <v>0.6</v>
      </c>
      <c r="J754" s="15">
        <v>7250</v>
      </c>
      <c r="K754" s="16">
        <f t="shared" si="245"/>
        <v>4350</v>
      </c>
      <c r="L754" s="16">
        <f t="shared" si="246"/>
        <v>1522.5</v>
      </c>
      <c r="M754" s="17">
        <v>0.35</v>
      </c>
      <c r="O754" s="3"/>
      <c r="P754" s="4">
        <f>Table1[[#This Row],[Price per Unit]]+0.05</f>
        <v>0.65</v>
      </c>
      <c r="Q754" s="3"/>
      <c r="R754" s="5"/>
    </row>
    <row r="755" spans="2:18" x14ac:dyDescent="0.25">
      <c r="B755" s="12" t="s">
        <v>10</v>
      </c>
      <c r="C755" s="12">
        <v>1185732</v>
      </c>
      <c r="D755" s="13">
        <v>44324</v>
      </c>
      <c r="E755" s="12" t="s">
        <v>130</v>
      </c>
      <c r="F755" s="12" t="s">
        <v>43</v>
      </c>
      <c r="G755" s="12" t="s">
        <v>44</v>
      </c>
      <c r="H755" s="12" t="s">
        <v>17</v>
      </c>
      <c r="I755" s="14">
        <v>0.65</v>
      </c>
      <c r="J755" s="15">
        <v>8250</v>
      </c>
      <c r="K755" s="16">
        <f t="shared" si="245"/>
        <v>5362.5</v>
      </c>
      <c r="L755" s="16">
        <f t="shared" si="246"/>
        <v>2681.25</v>
      </c>
      <c r="M755" s="17">
        <v>0.5</v>
      </c>
      <c r="O755" s="3"/>
      <c r="P755" s="4">
        <f>Table1[[#This Row],[Price per Unit]]+0.05</f>
        <v>0.70000000000000007</v>
      </c>
      <c r="Q755" s="3"/>
      <c r="R755" s="5"/>
    </row>
    <row r="756" spans="2:18" x14ac:dyDescent="0.25">
      <c r="B756" s="12" t="s">
        <v>10</v>
      </c>
      <c r="C756" s="12">
        <v>1185732</v>
      </c>
      <c r="D756" s="13">
        <v>44357</v>
      </c>
      <c r="E756" s="12" t="s">
        <v>130</v>
      </c>
      <c r="F756" s="12" t="s">
        <v>43</v>
      </c>
      <c r="G756" s="12" t="s">
        <v>44</v>
      </c>
      <c r="H756" s="12" t="s">
        <v>12</v>
      </c>
      <c r="I756" s="14">
        <v>0.6</v>
      </c>
      <c r="J756" s="15">
        <v>10750</v>
      </c>
      <c r="K756" s="16">
        <f>I756*J756</f>
        <v>6450</v>
      </c>
      <c r="L756" s="16">
        <f>K756*M756</f>
        <v>2902.5</v>
      </c>
      <c r="M756" s="17">
        <v>0.45</v>
      </c>
      <c r="O756" s="3"/>
      <c r="P756" s="4">
        <f>Table1[[#This Row],[Price per Unit]]+0.05</f>
        <v>0.65</v>
      </c>
      <c r="Q756" s="3"/>
      <c r="R756" s="5"/>
    </row>
    <row r="757" spans="2:18" x14ac:dyDescent="0.25">
      <c r="B757" s="12" t="s">
        <v>10</v>
      </c>
      <c r="C757" s="12">
        <v>1185732</v>
      </c>
      <c r="D757" s="13">
        <v>44357</v>
      </c>
      <c r="E757" s="12" t="s">
        <v>130</v>
      </c>
      <c r="F757" s="12" t="s">
        <v>43</v>
      </c>
      <c r="G757" s="12" t="s">
        <v>44</v>
      </c>
      <c r="H757" s="12" t="s">
        <v>15</v>
      </c>
      <c r="I757" s="14">
        <v>0.55000000000000004</v>
      </c>
      <c r="J757" s="15">
        <v>8250</v>
      </c>
      <c r="K757" s="16">
        <f>I757*J757</f>
        <v>4537.5</v>
      </c>
      <c r="L757" s="16">
        <f>K757*M757</f>
        <v>1588.125</v>
      </c>
      <c r="M757" s="17">
        <v>0.35</v>
      </c>
      <c r="O757" s="3"/>
      <c r="P757" s="4">
        <f>Table1[[#This Row],[Price per Unit]]+0.05</f>
        <v>0.60000000000000009</v>
      </c>
      <c r="Q757" s="3"/>
      <c r="R757" s="5"/>
    </row>
    <row r="758" spans="2:18" x14ac:dyDescent="0.25">
      <c r="B758" s="12" t="s">
        <v>10</v>
      </c>
      <c r="C758" s="12">
        <v>1185732</v>
      </c>
      <c r="D758" s="13">
        <v>44357</v>
      </c>
      <c r="E758" s="12" t="s">
        <v>130</v>
      </c>
      <c r="F758" s="12" t="s">
        <v>43</v>
      </c>
      <c r="G758" s="12" t="s">
        <v>44</v>
      </c>
      <c r="H758" s="12" t="s">
        <v>13</v>
      </c>
      <c r="I758" s="14">
        <v>0.5</v>
      </c>
      <c r="J758" s="15">
        <v>8000</v>
      </c>
      <c r="K758" s="16">
        <f t="shared" ref="K758:K761" si="247">I758*J758</f>
        <v>4000</v>
      </c>
      <c r="L758" s="16">
        <f t="shared" ref="L758:L761" si="248">K758*M758</f>
        <v>1000</v>
      </c>
      <c r="M758" s="17">
        <v>0.25</v>
      </c>
      <c r="O758" s="3"/>
      <c r="P758" s="4">
        <f>Table1[[#This Row],[Price per Unit]]+0.05</f>
        <v>0.55000000000000004</v>
      </c>
      <c r="Q758" s="3"/>
      <c r="R758" s="5"/>
    </row>
    <row r="759" spans="2:18" x14ac:dyDescent="0.25">
      <c r="B759" s="12" t="s">
        <v>10</v>
      </c>
      <c r="C759" s="12">
        <v>1185732</v>
      </c>
      <c r="D759" s="13">
        <v>44357</v>
      </c>
      <c r="E759" s="12" t="s">
        <v>130</v>
      </c>
      <c r="F759" s="12" t="s">
        <v>43</v>
      </c>
      <c r="G759" s="12" t="s">
        <v>44</v>
      </c>
      <c r="H759" s="12" t="s">
        <v>14</v>
      </c>
      <c r="I759" s="14">
        <v>0.5</v>
      </c>
      <c r="J759" s="15">
        <v>7750</v>
      </c>
      <c r="K759" s="16">
        <f t="shared" si="247"/>
        <v>3875</v>
      </c>
      <c r="L759" s="16">
        <f t="shared" si="248"/>
        <v>1162.5</v>
      </c>
      <c r="M759" s="17">
        <v>0.3</v>
      </c>
      <c r="O759" s="3"/>
      <c r="P759" s="4">
        <f>Table1[[#This Row],[Price per Unit]]+0.05</f>
        <v>0.55000000000000004</v>
      </c>
      <c r="Q759" s="3"/>
      <c r="R759" s="5"/>
    </row>
    <row r="760" spans="2:18" x14ac:dyDescent="0.25">
      <c r="B760" s="12" t="s">
        <v>10</v>
      </c>
      <c r="C760" s="12">
        <v>1185732</v>
      </c>
      <c r="D760" s="13">
        <v>44357</v>
      </c>
      <c r="E760" s="12" t="s">
        <v>130</v>
      </c>
      <c r="F760" s="12" t="s">
        <v>43</v>
      </c>
      <c r="G760" s="12" t="s">
        <v>44</v>
      </c>
      <c r="H760" s="12" t="s">
        <v>16</v>
      </c>
      <c r="I760" s="14">
        <v>0.65</v>
      </c>
      <c r="J760" s="15">
        <v>7750</v>
      </c>
      <c r="K760" s="16">
        <f t="shared" si="247"/>
        <v>5037.5</v>
      </c>
      <c r="L760" s="16">
        <f t="shared" si="248"/>
        <v>1763.125</v>
      </c>
      <c r="M760" s="17">
        <v>0.35</v>
      </c>
      <c r="O760" s="3"/>
      <c r="P760" s="4">
        <f>Table1[[#This Row],[Price per Unit]]+0.05</f>
        <v>0.70000000000000007</v>
      </c>
      <c r="Q760" s="3"/>
      <c r="R760" s="5"/>
    </row>
    <row r="761" spans="2:18" x14ac:dyDescent="0.25">
      <c r="B761" s="12" t="s">
        <v>10</v>
      </c>
      <c r="C761" s="12">
        <v>1185732</v>
      </c>
      <c r="D761" s="13">
        <v>44357</v>
      </c>
      <c r="E761" s="12" t="s">
        <v>130</v>
      </c>
      <c r="F761" s="12" t="s">
        <v>43</v>
      </c>
      <c r="G761" s="12" t="s">
        <v>44</v>
      </c>
      <c r="H761" s="12" t="s">
        <v>17</v>
      </c>
      <c r="I761" s="14">
        <v>0.70000000000000007</v>
      </c>
      <c r="J761" s="15">
        <v>9250</v>
      </c>
      <c r="K761" s="16">
        <f t="shared" si="247"/>
        <v>6475.0000000000009</v>
      </c>
      <c r="L761" s="16">
        <f t="shared" si="248"/>
        <v>3237.5000000000005</v>
      </c>
      <c r="M761" s="17">
        <v>0.5</v>
      </c>
      <c r="O761" s="3"/>
      <c r="P761" s="4">
        <f>Table1[[#This Row],[Price per Unit]]+0.05</f>
        <v>0.75000000000000011</v>
      </c>
      <c r="Q761" s="3"/>
      <c r="R761" s="5"/>
    </row>
    <row r="762" spans="2:18" x14ac:dyDescent="0.25">
      <c r="B762" s="12" t="s">
        <v>10</v>
      </c>
      <c r="C762" s="12">
        <v>1185732</v>
      </c>
      <c r="D762" s="13">
        <v>44385</v>
      </c>
      <c r="E762" s="12" t="s">
        <v>130</v>
      </c>
      <c r="F762" s="12" t="s">
        <v>43</v>
      </c>
      <c r="G762" s="12" t="s">
        <v>44</v>
      </c>
      <c r="H762" s="12" t="s">
        <v>12</v>
      </c>
      <c r="I762" s="14">
        <v>0.65</v>
      </c>
      <c r="J762" s="15">
        <v>11500</v>
      </c>
      <c r="K762" s="16">
        <f>I762*J762</f>
        <v>7475</v>
      </c>
      <c r="L762" s="16">
        <f>K762*M762</f>
        <v>3363.75</v>
      </c>
      <c r="M762" s="17">
        <v>0.45</v>
      </c>
      <c r="O762" s="3"/>
      <c r="P762" s="4">
        <f>Table1[[#This Row],[Price per Unit]]+0.05</f>
        <v>0.70000000000000007</v>
      </c>
      <c r="Q762" s="3"/>
      <c r="R762" s="5"/>
    </row>
    <row r="763" spans="2:18" x14ac:dyDescent="0.25">
      <c r="B763" s="12" t="s">
        <v>10</v>
      </c>
      <c r="C763" s="12">
        <v>1185732</v>
      </c>
      <c r="D763" s="13">
        <v>44385</v>
      </c>
      <c r="E763" s="12" t="s">
        <v>130</v>
      </c>
      <c r="F763" s="12" t="s">
        <v>43</v>
      </c>
      <c r="G763" s="12" t="s">
        <v>44</v>
      </c>
      <c r="H763" s="12" t="s">
        <v>15</v>
      </c>
      <c r="I763" s="14">
        <v>0.60000000000000009</v>
      </c>
      <c r="J763" s="15">
        <v>9000</v>
      </c>
      <c r="K763" s="16">
        <f>I763*J763</f>
        <v>5400.0000000000009</v>
      </c>
      <c r="L763" s="16">
        <f>K763*M763</f>
        <v>1890.0000000000002</v>
      </c>
      <c r="M763" s="17">
        <v>0.35</v>
      </c>
      <c r="O763" s="3"/>
      <c r="P763" s="4">
        <f>Table1[[#This Row],[Price per Unit]]+0.05</f>
        <v>0.65000000000000013</v>
      </c>
      <c r="Q763" s="3"/>
      <c r="R763" s="5"/>
    </row>
    <row r="764" spans="2:18" x14ac:dyDescent="0.25">
      <c r="B764" s="12" t="s">
        <v>10</v>
      </c>
      <c r="C764" s="12">
        <v>1185732</v>
      </c>
      <c r="D764" s="13">
        <v>44385</v>
      </c>
      <c r="E764" s="12" t="s">
        <v>130</v>
      </c>
      <c r="F764" s="12" t="s">
        <v>43</v>
      </c>
      <c r="G764" s="12" t="s">
        <v>44</v>
      </c>
      <c r="H764" s="12" t="s">
        <v>13</v>
      </c>
      <c r="I764" s="14">
        <v>0.55000000000000004</v>
      </c>
      <c r="J764" s="15">
        <v>8250</v>
      </c>
      <c r="K764" s="16">
        <f t="shared" ref="K764:K767" si="249">I764*J764</f>
        <v>4537.5</v>
      </c>
      <c r="L764" s="16">
        <f t="shared" ref="L764:L767" si="250">K764*M764</f>
        <v>1134.375</v>
      </c>
      <c r="M764" s="17">
        <v>0.25</v>
      </c>
      <c r="O764" s="3"/>
      <c r="P764" s="4">
        <f>Table1[[#This Row],[Price per Unit]]+0.05</f>
        <v>0.60000000000000009</v>
      </c>
      <c r="Q764" s="3"/>
      <c r="R764" s="5"/>
    </row>
    <row r="765" spans="2:18" x14ac:dyDescent="0.25">
      <c r="B765" s="12" t="s">
        <v>10</v>
      </c>
      <c r="C765" s="12">
        <v>1185732</v>
      </c>
      <c r="D765" s="13">
        <v>44385</v>
      </c>
      <c r="E765" s="12" t="s">
        <v>130</v>
      </c>
      <c r="F765" s="12" t="s">
        <v>43</v>
      </c>
      <c r="G765" s="12" t="s">
        <v>44</v>
      </c>
      <c r="H765" s="12" t="s">
        <v>14</v>
      </c>
      <c r="I765" s="14">
        <v>0.55000000000000004</v>
      </c>
      <c r="J765" s="15">
        <v>7750</v>
      </c>
      <c r="K765" s="16">
        <f t="shared" si="249"/>
        <v>4262.5</v>
      </c>
      <c r="L765" s="16">
        <f t="shared" si="250"/>
        <v>1278.75</v>
      </c>
      <c r="M765" s="17">
        <v>0.3</v>
      </c>
      <c r="O765" s="3"/>
      <c r="P765" s="4">
        <f>Table1[[#This Row],[Price per Unit]]+0.05</f>
        <v>0.60000000000000009</v>
      </c>
      <c r="Q765" s="3"/>
      <c r="R765" s="5"/>
    </row>
    <row r="766" spans="2:18" x14ac:dyDescent="0.25">
      <c r="B766" s="12" t="s">
        <v>10</v>
      </c>
      <c r="C766" s="12">
        <v>1185732</v>
      </c>
      <c r="D766" s="13">
        <v>44385</v>
      </c>
      <c r="E766" s="12" t="s">
        <v>130</v>
      </c>
      <c r="F766" s="12" t="s">
        <v>43</v>
      </c>
      <c r="G766" s="12" t="s">
        <v>44</v>
      </c>
      <c r="H766" s="12" t="s">
        <v>16</v>
      </c>
      <c r="I766" s="14">
        <v>0.65</v>
      </c>
      <c r="J766" s="15">
        <v>8000</v>
      </c>
      <c r="K766" s="16">
        <f t="shared" si="249"/>
        <v>5200</v>
      </c>
      <c r="L766" s="16">
        <f t="shared" si="250"/>
        <v>1819.9999999999998</v>
      </c>
      <c r="M766" s="17">
        <v>0.35</v>
      </c>
      <c r="O766" s="3"/>
      <c r="P766" s="4">
        <f>Table1[[#This Row],[Price per Unit]]+0.05</f>
        <v>0.70000000000000007</v>
      </c>
      <c r="Q766" s="3"/>
      <c r="R766" s="5"/>
    </row>
    <row r="767" spans="2:18" x14ac:dyDescent="0.25">
      <c r="B767" s="12" t="s">
        <v>10</v>
      </c>
      <c r="C767" s="12">
        <v>1185732</v>
      </c>
      <c r="D767" s="13">
        <v>44385</v>
      </c>
      <c r="E767" s="12" t="s">
        <v>130</v>
      </c>
      <c r="F767" s="12" t="s">
        <v>43</v>
      </c>
      <c r="G767" s="12" t="s">
        <v>44</v>
      </c>
      <c r="H767" s="12" t="s">
        <v>17</v>
      </c>
      <c r="I767" s="14">
        <v>0.70000000000000007</v>
      </c>
      <c r="J767" s="15">
        <v>9750</v>
      </c>
      <c r="K767" s="16">
        <f t="shared" si="249"/>
        <v>6825.0000000000009</v>
      </c>
      <c r="L767" s="16">
        <f t="shared" si="250"/>
        <v>3412.5000000000005</v>
      </c>
      <c r="M767" s="17">
        <v>0.5</v>
      </c>
      <c r="O767" s="3"/>
      <c r="P767" s="4">
        <f>Table1[[#This Row],[Price per Unit]]+0.05</f>
        <v>0.75000000000000011</v>
      </c>
      <c r="Q767" s="3"/>
      <c r="R767" s="5"/>
    </row>
    <row r="768" spans="2:18" x14ac:dyDescent="0.25">
      <c r="B768" s="12" t="s">
        <v>10</v>
      </c>
      <c r="C768" s="12">
        <v>1185732</v>
      </c>
      <c r="D768" s="13">
        <v>44417</v>
      </c>
      <c r="E768" s="12" t="s">
        <v>130</v>
      </c>
      <c r="F768" s="12" t="s">
        <v>43</v>
      </c>
      <c r="G768" s="12" t="s">
        <v>44</v>
      </c>
      <c r="H768" s="12" t="s">
        <v>12</v>
      </c>
      <c r="I768" s="14">
        <v>0.65</v>
      </c>
      <c r="J768" s="15">
        <v>11250</v>
      </c>
      <c r="K768" s="16">
        <f>I768*J768</f>
        <v>7312.5</v>
      </c>
      <c r="L768" s="16">
        <f>K768*M768</f>
        <v>3290.625</v>
      </c>
      <c r="M768" s="17">
        <v>0.45</v>
      </c>
      <c r="O768" s="3"/>
      <c r="P768" s="4">
        <f>Table1[[#This Row],[Price per Unit]]+0.05</f>
        <v>0.70000000000000007</v>
      </c>
      <c r="Q768" s="3"/>
      <c r="R768" s="5"/>
    </row>
    <row r="769" spans="2:18" x14ac:dyDescent="0.25">
      <c r="B769" s="12" t="s">
        <v>10</v>
      </c>
      <c r="C769" s="12">
        <v>1185732</v>
      </c>
      <c r="D769" s="13">
        <v>44417</v>
      </c>
      <c r="E769" s="12" t="s">
        <v>130</v>
      </c>
      <c r="F769" s="12" t="s">
        <v>43</v>
      </c>
      <c r="G769" s="12" t="s">
        <v>44</v>
      </c>
      <c r="H769" s="12" t="s">
        <v>15</v>
      </c>
      <c r="I769" s="14">
        <v>0.60000000000000009</v>
      </c>
      <c r="J769" s="15">
        <v>9000</v>
      </c>
      <c r="K769" s="16">
        <f>I769*J769</f>
        <v>5400.0000000000009</v>
      </c>
      <c r="L769" s="16">
        <f>K769*M769</f>
        <v>1890.0000000000002</v>
      </c>
      <c r="M769" s="17">
        <v>0.35</v>
      </c>
      <c r="O769" s="3"/>
      <c r="P769" s="4">
        <f>Table1[[#This Row],[Price per Unit]]+0.05</f>
        <v>0.65000000000000013</v>
      </c>
      <c r="Q769" s="3"/>
      <c r="R769" s="5"/>
    </row>
    <row r="770" spans="2:18" x14ac:dyDescent="0.25">
      <c r="B770" s="12" t="s">
        <v>10</v>
      </c>
      <c r="C770" s="12">
        <v>1185732</v>
      </c>
      <c r="D770" s="13">
        <v>44417</v>
      </c>
      <c r="E770" s="12" t="s">
        <v>130</v>
      </c>
      <c r="F770" s="12" t="s">
        <v>43</v>
      </c>
      <c r="G770" s="12" t="s">
        <v>44</v>
      </c>
      <c r="H770" s="12" t="s">
        <v>13</v>
      </c>
      <c r="I770" s="14">
        <v>0.55000000000000004</v>
      </c>
      <c r="J770" s="15">
        <v>8250</v>
      </c>
      <c r="K770" s="16">
        <f t="shared" ref="K770:K773" si="251">I770*J770</f>
        <v>4537.5</v>
      </c>
      <c r="L770" s="16">
        <f t="shared" ref="L770:L773" si="252">K770*M770</f>
        <v>1134.375</v>
      </c>
      <c r="M770" s="17">
        <v>0.25</v>
      </c>
      <c r="O770" s="3"/>
      <c r="P770" s="4">
        <f>Table1[[#This Row],[Price per Unit]]+0.05</f>
        <v>0.60000000000000009</v>
      </c>
      <c r="Q770" s="3"/>
      <c r="R770" s="5"/>
    </row>
    <row r="771" spans="2:18" x14ac:dyDescent="0.25">
      <c r="B771" s="12" t="s">
        <v>10</v>
      </c>
      <c r="C771" s="12">
        <v>1185732</v>
      </c>
      <c r="D771" s="13">
        <v>44417</v>
      </c>
      <c r="E771" s="12" t="s">
        <v>130</v>
      </c>
      <c r="F771" s="12" t="s">
        <v>43</v>
      </c>
      <c r="G771" s="12" t="s">
        <v>44</v>
      </c>
      <c r="H771" s="12" t="s">
        <v>14</v>
      </c>
      <c r="I771" s="14">
        <v>0.45</v>
      </c>
      <c r="J771" s="15">
        <v>7750</v>
      </c>
      <c r="K771" s="16">
        <f t="shared" si="251"/>
        <v>3487.5</v>
      </c>
      <c r="L771" s="16">
        <f t="shared" si="252"/>
        <v>1046.25</v>
      </c>
      <c r="M771" s="17">
        <v>0.3</v>
      </c>
      <c r="O771" s="3"/>
      <c r="P771" s="4">
        <f>Table1[[#This Row],[Price per Unit]]+0.05</f>
        <v>0.5</v>
      </c>
      <c r="Q771" s="3"/>
      <c r="R771" s="5"/>
    </row>
    <row r="772" spans="2:18" x14ac:dyDescent="0.25">
      <c r="B772" s="12" t="s">
        <v>10</v>
      </c>
      <c r="C772" s="12">
        <v>1185732</v>
      </c>
      <c r="D772" s="13">
        <v>44417</v>
      </c>
      <c r="E772" s="12" t="s">
        <v>130</v>
      </c>
      <c r="F772" s="12" t="s">
        <v>43</v>
      </c>
      <c r="G772" s="12" t="s">
        <v>44</v>
      </c>
      <c r="H772" s="12" t="s">
        <v>16</v>
      </c>
      <c r="I772" s="14">
        <v>0.55000000000000004</v>
      </c>
      <c r="J772" s="15">
        <v>7500</v>
      </c>
      <c r="K772" s="16">
        <f t="shared" si="251"/>
        <v>4125</v>
      </c>
      <c r="L772" s="16">
        <f t="shared" si="252"/>
        <v>1443.75</v>
      </c>
      <c r="M772" s="17">
        <v>0.35</v>
      </c>
      <c r="O772" s="3"/>
      <c r="P772" s="4">
        <f>Table1[[#This Row],[Price per Unit]]+0.05</f>
        <v>0.60000000000000009</v>
      </c>
      <c r="Q772" s="3"/>
      <c r="R772" s="5"/>
    </row>
    <row r="773" spans="2:18" x14ac:dyDescent="0.25">
      <c r="B773" s="12" t="s">
        <v>10</v>
      </c>
      <c r="C773" s="12">
        <v>1185732</v>
      </c>
      <c r="D773" s="13">
        <v>44417</v>
      </c>
      <c r="E773" s="12" t="s">
        <v>130</v>
      </c>
      <c r="F773" s="12" t="s">
        <v>43</v>
      </c>
      <c r="G773" s="12" t="s">
        <v>44</v>
      </c>
      <c r="H773" s="12" t="s">
        <v>17</v>
      </c>
      <c r="I773" s="14">
        <v>0.60000000000000009</v>
      </c>
      <c r="J773" s="15">
        <v>9250</v>
      </c>
      <c r="K773" s="16">
        <f t="shared" si="251"/>
        <v>5550.0000000000009</v>
      </c>
      <c r="L773" s="16">
        <f t="shared" si="252"/>
        <v>2775.0000000000005</v>
      </c>
      <c r="M773" s="17">
        <v>0.5</v>
      </c>
      <c r="O773" s="3"/>
      <c r="P773" s="4">
        <f>Table1[[#This Row],[Price per Unit]]+0.05</f>
        <v>0.65000000000000013</v>
      </c>
      <c r="Q773" s="3"/>
      <c r="R773" s="5"/>
    </row>
    <row r="774" spans="2:18" x14ac:dyDescent="0.25">
      <c r="B774" s="12" t="s">
        <v>10</v>
      </c>
      <c r="C774" s="12">
        <v>1185732</v>
      </c>
      <c r="D774" s="13">
        <v>44447</v>
      </c>
      <c r="E774" s="12" t="s">
        <v>130</v>
      </c>
      <c r="F774" s="12" t="s">
        <v>43</v>
      </c>
      <c r="G774" s="12" t="s">
        <v>44</v>
      </c>
      <c r="H774" s="12" t="s">
        <v>12</v>
      </c>
      <c r="I774" s="14">
        <v>0.55000000000000004</v>
      </c>
      <c r="J774" s="15">
        <v>10500</v>
      </c>
      <c r="K774" s="16">
        <f>I774*J774</f>
        <v>5775.0000000000009</v>
      </c>
      <c r="L774" s="16">
        <f>K774*M774</f>
        <v>2598.7500000000005</v>
      </c>
      <c r="M774" s="17">
        <v>0.45</v>
      </c>
      <c r="O774" s="3"/>
      <c r="P774" s="4">
        <f>Table1[[#This Row],[Price per Unit]]+0.05</f>
        <v>0.60000000000000009</v>
      </c>
      <c r="Q774" s="3"/>
      <c r="R774" s="5"/>
    </row>
    <row r="775" spans="2:18" x14ac:dyDescent="0.25">
      <c r="B775" s="12" t="s">
        <v>10</v>
      </c>
      <c r="C775" s="12">
        <v>1185732</v>
      </c>
      <c r="D775" s="13">
        <v>44447</v>
      </c>
      <c r="E775" s="12" t="s">
        <v>130</v>
      </c>
      <c r="F775" s="12" t="s">
        <v>43</v>
      </c>
      <c r="G775" s="12" t="s">
        <v>44</v>
      </c>
      <c r="H775" s="12" t="s">
        <v>15</v>
      </c>
      <c r="I775" s="14">
        <v>0.50000000000000011</v>
      </c>
      <c r="J775" s="15">
        <v>8500</v>
      </c>
      <c r="K775" s="16">
        <f>I775*J775</f>
        <v>4250.0000000000009</v>
      </c>
      <c r="L775" s="16">
        <f>K775*M775</f>
        <v>1487.5000000000002</v>
      </c>
      <c r="M775" s="17">
        <v>0.35</v>
      </c>
      <c r="O775" s="3"/>
      <c r="P775" s="4">
        <f>Table1[[#This Row],[Price per Unit]]+0.05</f>
        <v>0.55000000000000016</v>
      </c>
      <c r="Q775" s="3"/>
      <c r="R775" s="5"/>
    </row>
    <row r="776" spans="2:18" x14ac:dyDescent="0.25">
      <c r="B776" s="12" t="s">
        <v>10</v>
      </c>
      <c r="C776" s="12">
        <v>1185732</v>
      </c>
      <c r="D776" s="13">
        <v>44447</v>
      </c>
      <c r="E776" s="12" t="s">
        <v>130</v>
      </c>
      <c r="F776" s="12" t="s">
        <v>43</v>
      </c>
      <c r="G776" s="12" t="s">
        <v>44</v>
      </c>
      <c r="H776" s="12" t="s">
        <v>13</v>
      </c>
      <c r="I776" s="14">
        <v>0.45</v>
      </c>
      <c r="J776" s="15">
        <v>7500</v>
      </c>
      <c r="K776" s="16">
        <f t="shared" ref="K776:K779" si="253">I776*J776</f>
        <v>3375</v>
      </c>
      <c r="L776" s="16">
        <f t="shared" ref="L776:L779" si="254">K776*M776</f>
        <v>843.75</v>
      </c>
      <c r="M776" s="17">
        <v>0.25</v>
      </c>
      <c r="O776" s="3"/>
      <c r="P776" s="4">
        <f>Table1[[#This Row],[Price per Unit]]+0.05</f>
        <v>0.5</v>
      </c>
      <c r="Q776" s="3"/>
      <c r="R776" s="5"/>
    </row>
    <row r="777" spans="2:18" x14ac:dyDescent="0.25">
      <c r="B777" s="12" t="s">
        <v>10</v>
      </c>
      <c r="C777" s="12">
        <v>1185732</v>
      </c>
      <c r="D777" s="13">
        <v>44447</v>
      </c>
      <c r="E777" s="12" t="s">
        <v>130</v>
      </c>
      <c r="F777" s="12" t="s">
        <v>43</v>
      </c>
      <c r="G777" s="12" t="s">
        <v>44</v>
      </c>
      <c r="H777" s="12" t="s">
        <v>14</v>
      </c>
      <c r="I777" s="14">
        <v>0.45</v>
      </c>
      <c r="J777" s="15">
        <v>7250</v>
      </c>
      <c r="K777" s="16">
        <f t="shared" si="253"/>
        <v>3262.5</v>
      </c>
      <c r="L777" s="16">
        <f t="shared" si="254"/>
        <v>978.75</v>
      </c>
      <c r="M777" s="17">
        <v>0.3</v>
      </c>
      <c r="O777" s="3"/>
      <c r="P777" s="4">
        <f>Table1[[#This Row],[Price per Unit]]+0.05</f>
        <v>0.5</v>
      </c>
      <c r="Q777" s="3"/>
      <c r="R777" s="5"/>
    </row>
    <row r="778" spans="2:18" x14ac:dyDescent="0.25">
      <c r="B778" s="12" t="s">
        <v>10</v>
      </c>
      <c r="C778" s="12">
        <v>1185732</v>
      </c>
      <c r="D778" s="13">
        <v>44447</v>
      </c>
      <c r="E778" s="12" t="s">
        <v>130</v>
      </c>
      <c r="F778" s="12" t="s">
        <v>43</v>
      </c>
      <c r="G778" s="12" t="s">
        <v>44</v>
      </c>
      <c r="H778" s="12" t="s">
        <v>16</v>
      </c>
      <c r="I778" s="14">
        <v>0.55000000000000004</v>
      </c>
      <c r="J778" s="15">
        <v>7250</v>
      </c>
      <c r="K778" s="16">
        <f t="shared" si="253"/>
        <v>3987.5000000000005</v>
      </c>
      <c r="L778" s="16">
        <f t="shared" si="254"/>
        <v>1395.625</v>
      </c>
      <c r="M778" s="17">
        <v>0.35</v>
      </c>
      <c r="O778" s="3"/>
      <c r="P778" s="4">
        <f>Table1[[#This Row],[Price per Unit]]+0.05</f>
        <v>0.60000000000000009</v>
      </c>
      <c r="Q778" s="3"/>
      <c r="R778" s="5"/>
    </row>
    <row r="779" spans="2:18" x14ac:dyDescent="0.25">
      <c r="B779" s="12" t="s">
        <v>10</v>
      </c>
      <c r="C779" s="12">
        <v>1185732</v>
      </c>
      <c r="D779" s="13">
        <v>44447</v>
      </c>
      <c r="E779" s="12" t="s">
        <v>130</v>
      </c>
      <c r="F779" s="12" t="s">
        <v>43</v>
      </c>
      <c r="G779" s="12" t="s">
        <v>44</v>
      </c>
      <c r="H779" s="12" t="s">
        <v>17</v>
      </c>
      <c r="I779" s="14">
        <v>0.60000000000000009</v>
      </c>
      <c r="J779" s="15">
        <v>8250</v>
      </c>
      <c r="K779" s="16">
        <f t="shared" si="253"/>
        <v>4950.0000000000009</v>
      </c>
      <c r="L779" s="16">
        <f t="shared" si="254"/>
        <v>2475.0000000000005</v>
      </c>
      <c r="M779" s="17">
        <v>0.5</v>
      </c>
      <c r="O779" s="3"/>
      <c r="P779" s="4">
        <f>Table1[[#This Row],[Price per Unit]]+0.05</f>
        <v>0.65000000000000013</v>
      </c>
      <c r="Q779" s="3"/>
      <c r="R779" s="5"/>
    </row>
    <row r="780" spans="2:18" x14ac:dyDescent="0.25">
      <c r="B780" s="12" t="s">
        <v>10</v>
      </c>
      <c r="C780" s="12">
        <v>1185732</v>
      </c>
      <c r="D780" s="13">
        <v>44479</v>
      </c>
      <c r="E780" s="12" t="s">
        <v>130</v>
      </c>
      <c r="F780" s="12" t="s">
        <v>43</v>
      </c>
      <c r="G780" s="12" t="s">
        <v>44</v>
      </c>
      <c r="H780" s="12" t="s">
        <v>12</v>
      </c>
      <c r="I780" s="14">
        <v>0.60000000000000009</v>
      </c>
      <c r="J780" s="15">
        <v>10000</v>
      </c>
      <c r="K780" s="16">
        <f>I780*J780</f>
        <v>6000.0000000000009</v>
      </c>
      <c r="L780" s="16">
        <f>K780*M780</f>
        <v>2700.0000000000005</v>
      </c>
      <c r="M780" s="17">
        <v>0.45</v>
      </c>
      <c r="O780" s="3"/>
      <c r="P780" s="4">
        <f>Table1[[#This Row],[Price per Unit]]+0.05</f>
        <v>0.65000000000000013</v>
      </c>
      <c r="Q780" s="3"/>
      <c r="R780" s="5"/>
    </row>
    <row r="781" spans="2:18" x14ac:dyDescent="0.25">
      <c r="B781" s="12" t="s">
        <v>10</v>
      </c>
      <c r="C781" s="12">
        <v>1185732</v>
      </c>
      <c r="D781" s="13">
        <v>44479</v>
      </c>
      <c r="E781" s="12" t="s">
        <v>130</v>
      </c>
      <c r="F781" s="12" t="s">
        <v>43</v>
      </c>
      <c r="G781" s="12" t="s">
        <v>44</v>
      </c>
      <c r="H781" s="12" t="s">
        <v>15</v>
      </c>
      <c r="I781" s="14">
        <v>0.50000000000000011</v>
      </c>
      <c r="J781" s="15">
        <v>8250</v>
      </c>
      <c r="K781" s="16">
        <f>I781*J781</f>
        <v>4125.0000000000009</v>
      </c>
      <c r="L781" s="16">
        <f>K781*M781</f>
        <v>1443.7500000000002</v>
      </c>
      <c r="M781" s="17">
        <v>0.35</v>
      </c>
      <c r="O781" s="3"/>
      <c r="P781" s="4">
        <f>Table1[[#This Row],[Price per Unit]]+0.05</f>
        <v>0.55000000000000016</v>
      </c>
      <c r="Q781" s="3"/>
      <c r="R781" s="5"/>
    </row>
    <row r="782" spans="2:18" x14ac:dyDescent="0.25">
      <c r="B782" s="12" t="s">
        <v>10</v>
      </c>
      <c r="C782" s="12">
        <v>1185732</v>
      </c>
      <c r="D782" s="13">
        <v>44479</v>
      </c>
      <c r="E782" s="12" t="s">
        <v>130</v>
      </c>
      <c r="F782" s="12" t="s">
        <v>43</v>
      </c>
      <c r="G782" s="12" t="s">
        <v>44</v>
      </c>
      <c r="H782" s="12" t="s">
        <v>13</v>
      </c>
      <c r="I782" s="14">
        <v>0.50000000000000011</v>
      </c>
      <c r="J782" s="15">
        <v>7250</v>
      </c>
      <c r="K782" s="16">
        <f t="shared" ref="K782:K785" si="255">I782*J782</f>
        <v>3625.0000000000009</v>
      </c>
      <c r="L782" s="16">
        <f t="shared" ref="L782:L785" si="256">K782*M782</f>
        <v>906.25000000000023</v>
      </c>
      <c r="M782" s="17">
        <v>0.25</v>
      </c>
      <c r="O782" s="3"/>
      <c r="P782" s="4">
        <f>Table1[[#This Row],[Price per Unit]]+0.05</f>
        <v>0.55000000000000016</v>
      </c>
      <c r="Q782" s="3"/>
      <c r="R782" s="5"/>
    </row>
    <row r="783" spans="2:18" x14ac:dyDescent="0.25">
      <c r="B783" s="12" t="s">
        <v>10</v>
      </c>
      <c r="C783" s="12">
        <v>1185732</v>
      </c>
      <c r="D783" s="13">
        <v>44479</v>
      </c>
      <c r="E783" s="12" t="s">
        <v>130</v>
      </c>
      <c r="F783" s="12" t="s">
        <v>43</v>
      </c>
      <c r="G783" s="12" t="s">
        <v>44</v>
      </c>
      <c r="H783" s="12" t="s">
        <v>14</v>
      </c>
      <c r="I783" s="14">
        <v>0.50000000000000011</v>
      </c>
      <c r="J783" s="15">
        <v>7000</v>
      </c>
      <c r="K783" s="16">
        <f t="shared" si="255"/>
        <v>3500.0000000000009</v>
      </c>
      <c r="L783" s="16">
        <f t="shared" si="256"/>
        <v>1050.0000000000002</v>
      </c>
      <c r="M783" s="17">
        <v>0.3</v>
      </c>
      <c r="O783" s="3"/>
      <c r="P783" s="4">
        <f>Table1[[#This Row],[Price per Unit]]+0.05</f>
        <v>0.55000000000000016</v>
      </c>
      <c r="Q783" s="3"/>
      <c r="R783" s="5"/>
    </row>
    <row r="784" spans="2:18" x14ac:dyDescent="0.25">
      <c r="B784" s="12" t="s">
        <v>10</v>
      </c>
      <c r="C784" s="12">
        <v>1185732</v>
      </c>
      <c r="D784" s="13">
        <v>44479</v>
      </c>
      <c r="E784" s="12" t="s">
        <v>130</v>
      </c>
      <c r="F784" s="12" t="s">
        <v>43</v>
      </c>
      <c r="G784" s="12" t="s">
        <v>44</v>
      </c>
      <c r="H784" s="12" t="s">
        <v>16</v>
      </c>
      <c r="I784" s="14">
        <v>0.60000000000000009</v>
      </c>
      <c r="J784" s="15">
        <v>7000</v>
      </c>
      <c r="K784" s="16">
        <f t="shared" si="255"/>
        <v>4200.0000000000009</v>
      </c>
      <c r="L784" s="16">
        <f t="shared" si="256"/>
        <v>1470.0000000000002</v>
      </c>
      <c r="M784" s="17">
        <v>0.35</v>
      </c>
      <c r="O784" s="3"/>
      <c r="P784" s="4">
        <f>Table1[[#This Row],[Price per Unit]]+0.05</f>
        <v>0.65000000000000013</v>
      </c>
      <c r="Q784" s="3"/>
      <c r="R784" s="5"/>
    </row>
    <row r="785" spans="1:18" x14ac:dyDescent="0.25">
      <c r="B785" s="12" t="s">
        <v>10</v>
      </c>
      <c r="C785" s="12">
        <v>1185732</v>
      </c>
      <c r="D785" s="13">
        <v>44479</v>
      </c>
      <c r="E785" s="12" t="s">
        <v>130</v>
      </c>
      <c r="F785" s="12" t="s">
        <v>43</v>
      </c>
      <c r="G785" s="12" t="s">
        <v>44</v>
      </c>
      <c r="H785" s="12" t="s">
        <v>17</v>
      </c>
      <c r="I785" s="14">
        <v>0.65</v>
      </c>
      <c r="J785" s="15">
        <v>8250</v>
      </c>
      <c r="K785" s="16">
        <f t="shared" si="255"/>
        <v>5362.5</v>
      </c>
      <c r="L785" s="16">
        <f t="shared" si="256"/>
        <v>2681.25</v>
      </c>
      <c r="M785" s="17">
        <v>0.5</v>
      </c>
      <c r="O785" s="3"/>
      <c r="P785" s="4">
        <f>Table1[[#This Row],[Price per Unit]]+0.05</f>
        <v>0.70000000000000007</v>
      </c>
      <c r="Q785" s="3"/>
      <c r="R785" s="5"/>
    </row>
    <row r="786" spans="1:18" x14ac:dyDescent="0.25">
      <c r="B786" s="12" t="s">
        <v>10</v>
      </c>
      <c r="C786" s="12">
        <v>1185732</v>
      </c>
      <c r="D786" s="13">
        <v>44509</v>
      </c>
      <c r="E786" s="12" t="s">
        <v>130</v>
      </c>
      <c r="F786" s="12" t="s">
        <v>43</v>
      </c>
      <c r="G786" s="12" t="s">
        <v>44</v>
      </c>
      <c r="H786" s="12" t="s">
        <v>12</v>
      </c>
      <c r="I786" s="14">
        <v>0.60000000000000009</v>
      </c>
      <c r="J786" s="15">
        <v>9750</v>
      </c>
      <c r="K786" s="16">
        <f>I786*J786</f>
        <v>5850.0000000000009</v>
      </c>
      <c r="L786" s="16">
        <f>K786*M786</f>
        <v>2632.5000000000005</v>
      </c>
      <c r="M786" s="17">
        <v>0.45</v>
      </c>
      <c r="O786" s="3"/>
      <c r="P786" s="4">
        <f>Table1[[#This Row],[Price per Unit]]+0.05</f>
        <v>0.65000000000000013</v>
      </c>
      <c r="Q786" s="3"/>
      <c r="R786" s="5"/>
    </row>
    <row r="787" spans="1:18" x14ac:dyDescent="0.25">
      <c r="B787" s="12" t="s">
        <v>10</v>
      </c>
      <c r="C787" s="12">
        <v>1185732</v>
      </c>
      <c r="D787" s="13">
        <v>44509</v>
      </c>
      <c r="E787" s="12" t="s">
        <v>130</v>
      </c>
      <c r="F787" s="12" t="s">
        <v>43</v>
      </c>
      <c r="G787" s="12" t="s">
        <v>44</v>
      </c>
      <c r="H787" s="12" t="s">
        <v>15</v>
      </c>
      <c r="I787" s="14">
        <v>0.50000000000000011</v>
      </c>
      <c r="J787" s="15">
        <v>8000</v>
      </c>
      <c r="K787" s="16">
        <f>I787*J787</f>
        <v>4000.0000000000009</v>
      </c>
      <c r="L787" s="16">
        <f>K787*M787</f>
        <v>1400.0000000000002</v>
      </c>
      <c r="M787" s="17">
        <v>0.35</v>
      </c>
      <c r="O787" s="3"/>
      <c r="P787" s="4">
        <f>Table1[[#This Row],[Price per Unit]]+0.05</f>
        <v>0.55000000000000016</v>
      </c>
      <c r="Q787" s="3"/>
      <c r="R787" s="5"/>
    </row>
    <row r="788" spans="1:18" x14ac:dyDescent="0.25">
      <c r="B788" s="12" t="s">
        <v>10</v>
      </c>
      <c r="C788" s="12">
        <v>1185732</v>
      </c>
      <c r="D788" s="13">
        <v>44509</v>
      </c>
      <c r="E788" s="12" t="s">
        <v>130</v>
      </c>
      <c r="F788" s="12" t="s">
        <v>43</v>
      </c>
      <c r="G788" s="12" t="s">
        <v>44</v>
      </c>
      <c r="H788" s="12" t="s">
        <v>13</v>
      </c>
      <c r="I788" s="14">
        <v>0.50000000000000011</v>
      </c>
      <c r="J788" s="15">
        <v>7450</v>
      </c>
      <c r="K788" s="16">
        <f t="shared" ref="K788:K791" si="257">I788*J788</f>
        <v>3725.0000000000009</v>
      </c>
      <c r="L788" s="16">
        <f t="shared" ref="L788:L791" si="258">K788*M788</f>
        <v>931.25000000000023</v>
      </c>
      <c r="M788" s="17">
        <v>0.25</v>
      </c>
      <c r="O788" s="3"/>
      <c r="P788" s="4">
        <f>Table1[[#This Row],[Price per Unit]]+0.05</f>
        <v>0.55000000000000016</v>
      </c>
      <c r="Q788" s="3"/>
      <c r="R788" s="5"/>
    </row>
    <row r="789" spans="1:18" x14ac:dyDescent="0.25">
      <c r="B789" s="12" t="s">
        <v>10</v>
      </c>
      <c r="C789" s="12">
        <v>1185732</v>
      </c>
      <c r="D789" s="13">
        <v>44509</v>
      </c>
      <c r="E789" s="12" t="s">
        <v>130</v>
      </c>
      <c r="F789" s="12" t="s">
        <v>43</v>
      </c>
      <c r="G789" s="12" t="s">
        <v>44</v>
      </c>
      <c r="H789" s="12" t="s">
        <v>14</v>
      </c>
      <c r="I789" s="14">
        <v>0.50000000000000011</v>
      </c>
      <c r="J789" s="15">
        <v>7750</v>
      </c>
      <c r="K789" s="16">
        <f t="shared" si="257"/>
        <v>3875.0000000000009</v>
      </c>
      <c r="L789" s="16">
        <f t="shared" si="258"/>
        <v>1162.5000000000002</v>
      </c>
      <c r="M789" s="17">
        <v>0.3</v>
      </c>
      <c r="O789" s="3"/>
      <c r="P789" s="4">
        <f>Table1[[#This Row],[Price per Unit]]+0.05</f>
        <v>0.55000000000000016</v>
      </c>
      <c r="Q789" s="3"/>
      <c r="R789" s="5"/>
    </row>
    <row r="790" spans="1:18" x14ac:dyDescent="0.25">
      <c r="B790" s="12" t="s">
        <v>10</v>
      </c>
      <c r="C790" s="12">
        <v>1185732</v>
      </c>
      <c r="D790" s="13">
        <v>44509</v>
      </c>
      <c r="E790" s="12" t="s">
        <v>130</v>
      </c>
      <c r="F790" s="12" t="s">
        <v>43</v>
      </c>
      <c r="G790" s="12" t="s">
        <v>44</v>
      </c>
      <c r="H790" s="12" t="s">
        <v>16</v>
      </c>
      <c r="I790" s="14">
        <v>0.65</v>
      </c>
      <c r="J790" s="15">
        <v>7500</v>
      </c>
      <c r="K790" s="16">
        <f t="shared" si="257"/>
        <v>4875</v>
      </c>
      <c r="L790" s="16">
        <f t="shared" si="258"/>
        <v>1706.25</v>
      </c>
      <c r="M790" s="17">
        <v>0.35</v>
      </c>
      <c r="O790" s="3"/>
      <c r="P790" s="4">
        <f>Table1[[#This Row],[Price per Unit]]+0.05</f>
        <v>0.70000000000000007</v>
      </c>
      <c r="Q790" s="3"/>
      <c r="R790" s="5"/>
    </row>
    <row r="791" spans="1:18" x14ac:dyDescent="0.25">
      <c r="B791" s="12" t="s">
        <v>10</v>
      </c>
      <c r="C791" s="12">
        <v>1185732</v>
      </c>
      <c r="D791" s="13">
        <v>44509</v>
      </c>
      <c r="E791" s="12" t="s">
        <v>130</v>
      </c>
      <c r="F791" s="12" t="s">
        <v>43</v>
      </c>
      <c r="G791" s="12" t="s">
        <v>44</v>
      </c>
      <c r="H791" s="12" t="s">
        <v>17</v>
      </c>
      <c r="I791" s="14">
        <v>0.7</v>
      </c>
      <c r="J791" s="15">
        <v>8500</v>
      </c>
      <c r="K791" s="16">
        <f t="shared" si="257"/>
        <v>5950</v>
      </c>
      <c r="L791" s="16">
        <f t="shared" si="258"/>
        <v>2975</v>
      </c>
      <c r="M791" s="17">
        <v>0.5</v>
      </c>
      <c r="O791" s="3"/>
      <c r="P791" s="4">
        <f>Table1[[#This Row],[Price per Unit]]+0.05</f>
        <v>0.75</v>
      </c>
      <c r="Q791" s="3"/>
      <c r="R791" s="5"/>
    </row>
    <row r="792" spans="1:18" x14ac:dyDescent="0.25">
      <c r="B792" s="12" t="s">
        <v>10</v>
      </c>
      <c r="C792" s="12">
        <v>1185732</v>
      </c>
      <c r="D792" s="13">
        <v>44538</v>
      </c>
      <c r="E792" s="12" t="s">
        <v>130</v>
      </c>
      <c r="F792" s="12" t="s">
        <v>43</v>
      </c>
      <c r="G792" s="12" t="s">
        <v>44</v>
      </c>
      <c r="H792" s="12" t="s">
        <v>12</v>
      </c>
      <c r="I792" s="14">
        <v>0.65</v>
      </c>
      <c r="J792" s="15">
        <v>10750</v>
      </c>
      <c r="K792" s="16">
        <f>I792*J792</f>
        <v>6987.5</v>
      </c>
      <c r="L792" s="16">
        <f>K792*M792</f>
        <v>3144.375</v>
      </c>
      <c r="M792" s="17">
        <v>0.45</v>
      </c>
      <c r="O792" s="3"/>
      <c r="P792" s="4">
        <f>Table1[[#This Row],[Price per Unit]]+0.05</f>
        <v>0.70000000000000007</v>
      </c>
      <c r="Q792" s="3"/>
      <c r="R792" s="5"/>
    </row>
    <row r="793" spans="1:18" x14ac:dyDescent="0.25">
      <c r="B793" s="12" t="s">
        <v>10</v>
      </c>
      <c r="C793" s="12">
        <v>1185732</v>
      </c>
      <c r="D793" s="13">
        <v>44538</v>
      </c>
      <c r="E793" s="12" t="s">
        <v>130</v>
      </c>
      <c r="F793" s="12" t="s">
        <v>43</v>
      </c>
      <c r="G793" s="12" t="s">
        <v>44</v>
      </c>
      <c r="H793" s="12" t="s">
        <v>15</v>
      </c>
      <c r="I793" s="14">
        <v>0.55000000000000004</v>
      </c>
      <c r="J793" s="15">
        <v>8750</v>
      </c>
      <c r="K793" s="16">
        <f>I793*J793</f>
        <v>4812.5</v>
      </c>
      <c r="L793" s="16">
        <f>K793*M793</f>
        <v>1684.375</v>
      </c>
      <c r="M793" s="17">
        <v>0.35</v>
      </c>
      <c r="O793" s="3"/>
      <c r="P793" s="4">
        <f>Table1[[#This Row],[Price per Unit]]+0.05</f>
        <v>0.60000000000000009</v>
      </c>
      <c r="Q793" s="3"/>
      <c r="R793" s="5"/>
    </row>
    <row r="794" spans="1:18" x14ac:dyDescent="0.25">
      <c r="B794" s="12" t="s">
        <v>10</v>
      </c>
      <c r="C794" s="12">
        <v>1185732</v>
      </c>
      <c r="D794" s="13">
        <v>44538</v>
      </c>
      <c r="E794" s="12" t="s">
        <v>130</v>
      </c>
      <c r="F794" s="12" t="s">
        <v>43</v>
      </c>
      <c r="G794" s="12" t="s">
        <v>44</v>
      </c>
      <c r="H794" s="12" t="s">
        <v>13</v>
      </c>
      <c r="I794" s="14">
        <v>0.55000000000000004</v>
      </c>
      <c r="J794" s="15">
        <v>8250</v>
      </c>
      <c r="K794" s="16">
        <f t="shared" ref="K794:K797" si="259">I794*J794</f>
        <v>4537.5</v>
      </c>
      <c r="L794" s="16">
        <f t="shared" ref="L794:L797" si="260">K794*M794</f>
        <v>1134.375</v>
      </c>
      <c r="M794" s="17">
        <v>0.25</v>
      </c>
      <c r="O794" s="3"/>
      <c r="P794" s="4">
        <f>Table1[[#This Row],[Price per Unit]]+0.05</f>
        <v>0.60000000000000009</v>
      </c>
      <c r="Q794" s="3"/>
      <c r="R794" s="5"/>
    </row>
    <row r="795" spans="1:18" x14ac:dyDescent="0.25">
      <c r="B795" s="12" t="s">
        <v>10</v>
      </c>
      <c r="C795" s="12">
        <v>1185732</v>
      </c>
      <c r="D795" s="13">
        <v>44538</v>
      </c>
      <c r="E795" s="12" t="s">
        <v>130</v>
      </c>
      <c r="F795" s="12" t="s">
        <v>43</v>
      </c>
      <c r="G795" s="12" t="s">
        <v>44</v>
      </c>
      <c r="H795" s="12" t="s">
        <v>14</v>
      </c>
      <c r="I795" s="14">
        <v>0.55000000000000004</v>
      </c>
      <c r="J795" s="15">
        <v>7750</v>
      </c>
      <c r="K795" s="16">
        <f t="shared" si="259"/>
        <v>4262.5</v>
      </c>
      <c r="L795" s="16">
        <f t="shared" si="260"/>
        <v>1278.75</v>
      </c>
      <c r="M795" s="17">
        <v>0.3</v>
      </c>
      <c r="O795" s="3"/>
      <c r="P795" s="4">
        <f>Table1[[#This Row],[Price per Unit]]+0.05</f>
        <v>0.60000000000000009</v>
      </c>
      <c r="Q795" s="3"/>
      <c r="R795" s="5"/>
    </row>
    <row r="796" spans="1:18" x14ac:dyDescent="0.25">
      <c r="B796" s="12" t="s">
        <v>10</v>
      </c>
      <c r="C796" s="12">
        <v>1185732</v>
      </c>
      <c r="D796" s="13">
        <v>44538</v>
      </c>
      <c r="E796" s="12" t="s">
        <v>130</v>
      </c>
      <c r="F796" s="12" t="s">
        <v>43</v>
      </c>
      <c r="G796" s="12" t="s">
        <v>44</v>
      </c>
      <c r="H796" s="12" t="s">
        <v>16</v>
      </c>
      <c r="I796" s="14">
        <v>0.65</v>
      </c>
      <c r="J796" s="15">
        <v>7750</v>
      </c>
      <c r="K796" s="16">
        <f t="shared" si="259"/>
        <v>5037.5</v>
      </c>
      <c r="L796" s="16">
        <f t="shared" si="260"/>
        <v>1763.125</v>
      </c>
      <c r="M796" s="17">
        <v>0.35</v>
      </c>
      <c r="O796" s="3"/>
      <c r="P796" s="4">
        <f>Table1[[#This Row],[Price per Unit]]+0.05</f>
        <v>0.70000000000000007</v>
      </c>
      <c r="Q796" s="3"/>
      <c r="R796" s="5"/>
    </row>
    <row r="797" spans="1:18" x14ac:dyDescent="0.25">
      <c r="B797" s="12" t="s">
        <v>10</v>
      </c>
      <c r="C797" s="12">
        <v>1185732</v>
      </c>
      <c r="D797" s="13">
        <v>44538</v>
      </c>
      <c r="E797" s="12" t="s">
        <v>130</v>
      </c>
      <c r="F797" s="12" t="s">
        <v>43</v>
      </c>
      <c r="G797" s="12" t="s">
        <v>44</v>
      </c>
      <c r="H797" s="12" t="s">
        <v>17</v>
      </c>
      <c r="I797" s="14">
        <v>0.7</v>
      </c>
      <c r="J797" s="15">
        <v>8750</v>
      </c>
      <c r="K797" s="16">
        <f t="shared" si="259"/>
        <v>6125</v>
      </c>
      <c r="L797" s="16">
        <f t="shared" si="260"/>
        <v>3062.5</v>
      </c>
      <c r="M797" s="17">
        <v>0.5</v>
      </c>
      <c r="O797" s="3"/>
      <c r="P797" s="4">
        <f>Table1[[#This Row],[Price per Unit]]+0.05</f>
        <v>0.75</v>
      </c>
      <c r="Q797" s="3"/>
      <c r="R797" s="5"/>
    </row>
    <row r="798" spans="1:18" x14ac:dyDescent="0.25">
      <c r="A798" s="8" t="s">
        <v>40</v>
      </c>
      <c r="B798" s="12" t="s">
        <v>10</v>
      </c>
      <c r="C798" s="12">
        <v>1185732</v>
      </c>
      <c r="D798" s="13">
        <v>44209</v>
      </c>
      <c r="E798" s="12" t="s">
        <v>30</v>
      </c>
      <c r="F798" s="12" t="s">
        <v>45</v>
      </c>
      <c r="G798" s="12" t="s">
        <v>46</v>
      </c>
      <c r="H798" s="12" t="s">
        <v>12</v>
      </c>
      <c r="I798" s="14">
        <v>0.35</v>
      </c>
      <c r="J798" s="15">
        <v>4500</v>
      </c>
      <c r="K798" s="16">
        <f>I798*J798</f>
        <v>1575</v>
      </c>
      <c r="L798" s="16">
        <f>K798*M798</f>
        <v>551.25</v>
      </c>
      <c r="M798" s="17">
        <v>0.35000000000000003</v>
      </c>
      <c r="O798" s="1"/>
      <c r="P798" s="4"/>
      <c r="Q798" s="3"/>
      <c r="R798" s="5"/>
    </row>
    <row r="799" spans="1:18" x14ac:dyDescent="0.25">
      <c r="B799" s="12" t="s">
        <v>10</v>
      </c>
      <c r="C799" s="12">
        <v>1185732</v>
      </c>
      <c r="D799" s="13">
        <v>44209</v>
      </c>
      <c r="E799" s="12" t="s">
        <v>30</v>
      </c>
      <c r="F799" s="12" t="s">
        <v>45</v>
      </c>
      <c r="G799" s="12" t="s">
        <v>46</v>
      </c>
      <c r="H799" s="12" t="s">
        <v>15</v>
      </c>
      <c r="I799" s="14">
        <v>0.35</v>
      </c>
      <c r="J799" s="15">
        <v>2500</v>
      </c>
      <c r="K799" s="16">
        <f>I799*J799</f>
        <v>875</v>
      </c>
      <c r="L799" s="16">
        <f>K799*M799</f>
        <v>262.5</v>
      </c>
      <c r="M799" s="17">
        <v>0.3</v>
      </c>
      <c r="O799" s="1"/>
      <c r="P799" s="4"/>
      <c r="Q799" s="3"/>
      <c r="R799" s="5"/>
    </row>
    <row r="800" spans="1:18" x14ac:dyDescent="0.25">
      <c r="B800" s="12" t="s">
        <v>10</v>
      </c>
      <c r="C800" s="12">
        <v>1185732</v>
      </c>
      <c r="D800" s="13">
        <v>44209</v>
      </c>
      <c r="E800" s="12" t="s">
        <v>30</v>
      </c>
      <c r="F800" s="12" t="s">
        <v>45</v>
      </c>
      <c r="G800" s="12" t="s">
        <v>46</v>
      </c>
      <c r="H800" s="12" t="s">
        <v>13</v>
      </c>
      <c r="I800" s="14">
        <v>0.25</v>
      </c>
      <c r="J800" s="15">
        <v>2500</v>
      </c>
      <c r="K800" s="16">
        <f t="shared" ref="K800:K803" si="261">I800*J800</f>
        <v>625</v>
      </c>
      <c r="L800" s="16">
        <f t="shared" ref="L800:L803" si="262">K800*M800</f>
        <v>187.5</v>
      </c>
      <c r="M800" s="17">
        <v>0.3</v>
      </c>
      <c r="O800" s="1"/>
      <c r="P800" s="4"/>
      <c r="Q800" s="3"/>
      <c r="R800" s="5"/>
    </row>
    <row r="801" spans="2:18" x14ac:dyDescent="0.25">
      <c r="B801" s="12" t="s">
        <v>10</v>
      </c>
      <c r="C801" s="12">
        <v>1185732</v>
      </c>
      <c r="D801" s="13">
        <v>44209</v>
      </c>
      <c r="E801" s="12" t="s">
        <v>30</v>
      </c>
      <c r="F801" s="12" t="s">
        <v>45</v>
      </c>
      <c r="G801" s="12" t="s">
        <v>46</v>
      </c>
      <c r="H801" s="12" t="s">
        <v>14</v>
      </c>
      <c r="I801" s="14">
        <v>0.30000000000000004</v>
      </c>
      <c r="J801" s="15">
        <v>1000</v>
      </c>
      <c r="K801" s="16">
        <f t="shared" si="261"/>
        <v>300.00000000000006</v>
      </c>
      <c r="L801" s="16">
        <f t="shared" si="262"/>
        <v>105.00000000000003</v>
      </c>
      <c r="M801" s="17">
        <v>0.35000000000000003</v>
      </c>
      <c r="O801" s="1"/>
      <c r="P801" s="4"/>
      <c r="Q801" s="3"/>
      <c r="R801" s="5"/>
    </row>
    <row r="802" spans="2:18" x14ac:dyDescent="0.25">
      <c r="B802" s="12" t="s">
        <v>10</v>
      </c>
      <c r="C802" s="12">
        <v>1185732</v>
      </c>
      <c r="D802" s="13">
        <v>44209</v>
      </c>
      <c r="E802" s="12" t="s">
        <v>30</v>
      </c>
      <c r="F802" s="12" t="s">
        <v>45</v>
      </c>
      <c r="G802" s="12" t="s">
        <v>46</v>
      </c>
      <c r="H802" s="12" t="s">
        <v>16</v>
      </c>
      <c r="I802" s="14">
        <v>0.44999999999999996</v>
      </c>
      <c r="J802" s="15">
        <v>1500</v>
      </c>
      <c r="K802" s="16">
        <f t="shared" si="261"/>
        <v>674.99999999999989</v>
      </c>
      <c r="L802" s="16">
        <f t="shared" si="262"/>
        <v>202.49999999999997</v>
      </c>
      <c r="M802" s="17">
        <v>0.3</v>
      </c>
      <c r="O802" s="1"/>
      <c r="P802" s="4"/>
      <c r="Q802" s="3"/>
      <c r="R802" s="5"/>
    </row>
    <row r="803" spans="2:18" x14ac:dyDescent="0.25">
      <c r="B803" s="12" t="s">
        <v>10</v>
      </c>
      <c r="C803" s="12">
        <v>1185732</v>
      </c>
      <c r="D803" s="13">
        <v>44209</v>
      </c>
      <c r="E803" s="12" t="s">
        <v>30</v>
      </c>
      <c r="F803" s="12" t="s">
        <v>45</v>
      </c>
      <c r="G803" s="12" t="s">
        <v>46</v>
      </c>
      <c r="H803" s="12" t="s">
        <v>17</v>
      </c>
      <c r="I803" s="14">
        <v>0.35</v>
      </c>
      <c r="J803" s="15">
        <v>2500</v>
      </c>
      <c r="K803" s="16">
        <f t="shared" si="261"/>
        <v>875</v>
      </c>
      <c r="L803" s="16">
        <f t="shared" si="262"/>
        <v>393.75</v>
      </c>
      <c r="M803" s="17">
        <v>0.45</v>
      </c>
      <c r="O803" s="1"/>
      <c r="P803" s="4"/>
      <c r="Q803" s="3"/>
      <c r="R803" s="5"/>
    </row>
    <row r="804" spans="2:18" x14ac:dyDescent="0.25">
      <c r="B804" s="12" t="s">
        <v>10</v>
      </c>
      <c r="C804" s="12">
        <v>1185732</v>
      </c>
      <c r="D804" s="13">
        <v>44240</v>
      </c>
      <c r="E804" s="12" t="s">
        <v>30</v>
      </c>
      <c r="F804" s="12" t="s">
        <v>45</v>
      </c>
      <c r="G804" s="12" t="s">
        <v>46</v>
      </c>
      <c r="H804" s="12" t="s">
        <v>12</v>
      </c>
      <c r="I804" s="14">
        <v>0.35</v>
      </c>
      <c r="J804" s="15">
        <v>5000</v>
      </c>
      <c r="K804" s="16">
        <f>I804*J804</f>
        <v>1750</v>
      </c>
      <c r="L804" s="16">
        <f>K804*M804</f>
        <v>612.50000000000011</v>
      </c>
      <c r="M804" s="17">
        <v>0.35000000000000003</v>
      </c>
      <c r="O804" s="1"/>
      <c r="P804" s="4"/>
      <c r="Q804" s="3"/>
      <c r="R804" s="5"/>
    </row>
    <row r="805" spans="2:18" x14ac:dyDescent="0.25">
      <c r="B805" s="12" t="s">
        <v>10</v>
      </c>
      <c r="C805" s="12">
        <v>1185732</v>
      </c>
      <c r="D805" s="13">
        <v>44240</v>
      </c>
      <c r="E805" s="12" t="s">
        <v>30</v>
      </c>
      <c r="F805" s="12" t="s">
        <v>45</v>
      </c>
      <c r="G805" s="12" t="s">
        <v>46</v>
      </c>
      <c r="H805" s="12" t="s">
        <v>15</v>
      </c>
      <c r="I805" s="14">
        <v>0.35</v>
      </c>
      <c r="J805" s="15">
        <v>1500</v>
      </c>
      <c r="K805" s="16">
        <f>I805*J805</f>
        <v>525</v>
      </c>
      <c r="L805" s="16">
        <f>K805*M805</f>
        <v>157.5</v>
      </c>
      <c r="M805" s="17">
        <v>0.3</v>
      </c>
      <c r="O805" s="1"/>
      <c r="P805" s="4"/>
      <c r="Q805" s="3"/>
      <c r="R805" s="5"/>
    </row>
    <row r="806" spans="2:18" x14ac:dyDescent="0.25">
      <c r="B806" s="12" t="s">
        <v>10</v>
      </c>
      <c r="C806" s="12">
        <v>1185732</v>
      </c>
      <c r="D806" s="13">
        <v>44240</v>
      </c>
      <c r="E806" s="12" t="s">
        <v>30</v>
      </c>
      <c r="F806" s="12" t="s">
        <v>45</v>
      </c>
      <c r="G806" s="12" t="s">
        <v>46</v>
      </c>
      <c r="H806" s="12" t="s">
        <v>13</v>
      </c>
      <c r="I806" s="14">
        <v>0.25</v>
      </c>
      <c r="J806" s="15">
        <v>2000</v>
      </c>
      <c r="K806" s="16">
        <f t="shared" ref="K806:K809" si="263">I806*J806</f>
        <v>500</v>
      </c>
      <c r="L806" s="16">
        <f t="shared" ref="L806:L809" si="264">K806*M806</f>
        <v>150</v>
      </c>
      <c r="M806" s="17">
        <v>0.3</v>
      </c>
      <c r="O806" s="1"/>
      <c r="P806" s="4"/>
      <c r="Q806" s="3"/>
      <c r="R806" s="5"/>
    </row>
    <row r="807" spans="2:18" x14ac:dyDescent="0.25">
      <c r="B807" s="12" t="s">
        <v>10</v>
      </c>
      <c r="C807" s="12">
        <v>1185732</v>
      </c>
      <c r="D807" s="13">
        <v>44240</v>
      </c>
      <c r="E807" s="12" t="s">
        <v>30</v>
      </c>
      <c r="F807" s="12" t="s">
        <v>45</v>
      </c>
      <c r="G807" s="12" t="s">
        <v>46</v>
      </c>
      <c r="H807" s="12" t="s">
        <v>14</v>
      </c>
      <c r="I807" s="14">
        <v>0.30000000000000004</v>
      </c>
      <c r="J807" s="15">
        <v>750</v>
      </c>
      <c r="K807" s="16">
        <f t="shared" si="263"/>
        <v>225.00000000000003</v>
      </c>
      <c r="L807" s="16">
        <f t="shared" si="264"/>
        <v>78.750000000000014</v>
      </c>
      <c r="M807" s="17">
        <v>0.35000000000000003</v>
      </c>
      <c r="O807" s="1"/>
      <c r="P807" s="4"/>
      <c r="Q807" s="3"/>
      <c r="R807" s="5"/>
    </row>
    <row r="808" spans="2:18" x14ac:dyDescent="0.25">
      <c r="B808" s="12" t="s">
        <v>10</v>
      </c>
      <c r="C808" s="12">
        <v>1185732</v>
      </c>
      <c r="D808" s="13">
        <v>44240</v>
      </c>
      <c r="E808" s="12" t="s">
        <v>30</v>
      </c>
      <c r="F808" s="12" t="s">
        <v>45</v>
      </c>
      <c r="G808" s="12" t="s">
        <v>46</v>
      </c>
      <c r="H808" s="12" t="s">
        <v>16</v>
      </c>
      <c r="I808" s="14">
        <v>0.44999999999999996</v>
      </c>
      <c r="J808" s="15">
        <v>1500</v>
      </c>
      <c r="K808" s="16">
        <f t="shared" si="263"/>
        <v>674.99999999999989</v>
      </c>
      <c r="L808" s="16">
        <f t="shared" si="264"/>
        <v>202.49999999999997</v>
      </c>
      <c r="M808" s="17">
        <v>0.3</v>
      </c>
      <c r="O808" s="1"/>
      <c r="P808" s="4"/>
      <c r="Q808" s="3"/>
      <c r="R808" s="5"/>
    </row>
    <row r="809" spans="2:18" x14ac:dyDescent="0.25">
      <c r="B809" s="12" t="s">
        <v>10</v>
      </c>
      <c r="C809" s="12">
        <v>1185732</v>
      </c>
      <c r="D809" s="13">
        <v>44240</v>
      </c>
      <c r="E809" s="12" t="s">
        <v>30</v>
      </c>
      <c r="F809" s="12" t="s">
        <v>45</v>
      </c>
      <c r="G809" s="12" t="s">
        <v>46</v>
      </c>
      <c r="H809" s="12" t="s">
        <v>17</v>
      </c>
      <c r="I809" s="14">
        <v>0.35</v>
      </c>
      <c r="J809" s="15">
        <v>2250</v>
      </c>
      <c r="K809" s="16">
        <f t="shared" si="263"/>
        <v>787.5</v>
      </c>
      <c r="L809" s="16">
        <f t="shared" si="264"/>
        <v>354.375</v>
      </c>
      <c r="M809" s="17">
        <v>0.45</v>
      </c>
      <c r="O809" s="1"/>
      <c r="P809" s="4"/>
      <c r="Q809" s="3"/>
      <c r="R809" s="5"/>
    </row>
    <row r="810" spans="2:18" x14ac:dyDescent="0.25">
      <c r="B810" s="12" t="s">
        <v>10</v>
      </c>
      <c r="C810" s="12">
        <v>1185732</v>
      </c>
      <c r="D810" s="13">
        <v>44267</v>
      </c>
      <c r="E810" s="12" t="s">
        <v>30</v>
      </c>
      <c r="F810" s="12" t="s">
        <v>45</v>
      </c>
      <c r="G810" s="12" t="s">
        <v>46</v>
      </c>
      <c r="H810" s="12" t="s">
        <v>12</v>
      </c>
      <c r="I810" s="14">
        <v>0.4</v>
      </c>
      <c r="J810" s="15">
        <v>4450</v>
      </c>
      <c r="K810" s="16">
        <f>I810*J810</f>
        <v>1780</v>
      </c>
      <c r="L810" s="16">
        <f>K810*M810</f>
        <v>623.00000000000011</v>
      </c>
      <c r="M810" s="17">
        <v>0.35000000000000003</v>
      </c>
      <c r="O810" s="1"/>
      <c r="P810" s="4"/>
      <c r="Q810" s="3"/>
      <c r="R810" s="5"/>
    </row>
    <row r="811" spans="2:18" x14ac:dyDescent="0.25">
      <c r="B811" s="12" t="s">
        <v>10</v>
      </c>
      <c r="C811" s="12">
        <v>1185732</v>
      </c>
      <c r="D811" s="13">
        <v>44267</v>
      </c>
      <c r="E811" s="12" t="s">
        <v>30</v>
      </c>
      <c r="F811" s="12" t="s">
        <v>45</v>
      </c>
      <c r="G811" s="12" t="s">
        <v>46</v>
      </c>
      <c r="H811" s="12" t="s">
        <v>15</v>
      </c>
      <c r="I811" s="14">
        <v>0.4</v>
      </c>
      <c r="J811" s="15">
        <v>1250</v>
      </c>
      <c r="K811" s="16">
        <f>I811*J811</f>
        <v>500</v>
      </c>
      <c r="L811" s="16">
        <f>K811*M811</f>
        <v>150</v>
      </c>
      <c r="M811" s="17">
        <v>0.3</v>
      </c>
      <c r="O811" s="1"/>
      <c r="P811" s="4"/>
      <c r="Q811" s="3"/>
      <c r="R811" s="5"/>
    </row>
    <row r="812" spans="2:18" x14ac:dyDescent="0.25">
      <c r="B812" s="12" t="s">
        <v>10</v>
      </c>
      <c r="C812" s="12">
        <v>1185732</v>
      </c>
      <c r="D812" s="13">
        <v>44267</v>
      </c>
      <c r="E812" s="12" t="s">
        <v>30</v>
      </c>
      <c r="F812" s="12" t="s">
        <v>45</v>
      </c>
      <c r="G812" s="12" t="s">
        <v>46</v>
      </c>
      <c r="H812" s="12" t="s">
        <v>13</v>
      </c>
      <c r="I812" s="14">
        <v>0.30000000000000004</v>
      </c>
      <c r="J812" s="15">
        <v>1750</v>
      </c>
      <c r="K812" s="16">
        <f t="shared" ref="K812:K815" si="265">I812*J812</f>
        <v>525.00000000000011</v>
      </c>
      <c r="L812" s="16">
        <f t="shared" ref="L812:L815" si="266">K812*M812</f>
        <v>157.50000000000003</v>
      </c>
      <c r="M812" s="17">
        <v>0.3</v>
      </c>
      <c r="O812" s="1"/>
      <c r="P812" s="4"/>
      <c r="Q812" s="3"/>
      <c r="R812" s="5"/>
    </row>
    <row r="813" spans="2:18" x14ac:dyDescent="0.25">
      <c r="B813" s="12" t="s">
        <v>10</v>
      </c>
      <c r="C813" s="12">
        <v>1185732</v>
      </c>
      <c r="D813" s="13">
        <v>44267</v>
      </c>
      <c r="E813" s="12" t="s">
        <v>30</v>
      </c>
      <c r="F813" s="12" t="s">
        <v>45</v>
      </c>
      <c r="G813" s="12" t="s">
        <v>46</v>
      </c>
      <c r="H813" s="12" t="s">
        <v>14</v>
      </c>
      <c r="I813" s="14">
        <v>0.35</v>
      </c>
      <c r="J813" s="15">
        <v>250</v>
      </c>
      <c r="K813" s="16">
        <f t="shared" si="265"/>
        <v>87.5</v>
      </c>
      <c r="L813" s="16">
        <f t="shared" si="266"/>
        <v>30.625000000000004</v>
      </c>
      <c r="M813" s="17">
        <v>0.35000000000000003</v>
      </c>
      <c r="O813" s="1"/>
      <c r="P813" s="4"/>
      <c r="Q813" s="3"/>
      <c r="R813" s="5"/>
    </row>
    <row r="814" spans="2:18" x14ac:dyDescent="0.25">
      <c r="B814" s="12" t="s">
        <v>10</v>
      </c>
      <c r="C814" s="12">
        <v>1185732</v>
      </c>
      <c r="D814" s="13">
        <v>44267</v>
      </c>
      <c r="E814" s="12" t="s">
        <v>30</v>
      </c>
      <c r="F814" s="12" t="s">
        <v>45</v>
      </c>
      <c r="G814" s="12" t="s">
        <v>46</v>
      </c>
      <c r="H814" s="12" t="s">
        <v>16</v>
      </c>
      <c r="I814" s="14">
        <v>0.5</v>
      </c>
      <c r="J814" s="15">
        <v>750</v>
      </c>
      <c r="K814" s="16">
        <f t="shared" si="265"/>
        <v>375</v>
      </c>
      <c r="L814" s="16">
        <f t="shared" si="266"/>
        <v>112.5</v>
      </c>
      <c r="M814" s="17">
        <v>0.3</v>
      </c>
      <c r="O814" s="1"/>
      <c r="P814" s="4"/>
      <c r="Q814" s="3"/>
      <c r="R814" s="5"/>
    </row>
    <row r="815" spans="2:18" x14ac:dyDescent="0.25">
      <c r="B815" s="12" t="s">
        <v>10</v>
      </c>
      <c r="C815" s="12">
        <v>1185732</v>
      </c>
      <c r="D815" s="13">
        <v>44267</v>
      </c>
      <c r="E815" s="12" t="s">
        <v>30</v>
      </c>
      <c r="F815" s="12" t="s">
        <v>45</v>
      </c>
      <c r="G815" s="12" t="s">
        <v>46</v>
      </c>
      <c r="H815" s="12" t="s">
        <v>17</v>
      </c>
      <c r="I815" s="14">
        <v>0.4</v>
      </c>
      <c r="J815" s="15">
        <v>1750</v>
      </c>
      <c r="K815" s="16">
        <f t="shared" si="265"/>
        <v>700</v>
      </c>
      <c r="L815" s="16">
        <f t="shared" si="266"/>
        <v>315</v>
      </c>
      <c r="M815" s="17">
        <v>0.45</v>
      </c>
      <c r="O815" s="1"/>
      <c r="P815" s="4"/>
      <c r="Q815" s="3"/>
      <c r="R815" s="5"/>
    </row>
    <row r="816" spans="2:18" x14ac:dyDescent="0.25">
      <c r="B816" s="12" t="s">
        <v>10</v>
      </c>
      <c r="C816" s="12">
        <v>1185732</v>
      </c>
      <c r="D816" s="13">
        <v>44299</v>
      </c>
      <c r="E816" s="12" t="s">
        <v>30</v>
      </c>
      <c r="F816" s="12" t="s">
        <v>45</v>
      </c>
      <c r="G816" s="12" t="s">
        <v>46</v>
      </c>
      <c r="H816" s="12" t="s">
        <v>12</v>
      </c>
      <c r="I816" s="14">
        <v>0.4</v>
      </c>
      <c r="J816" s="15">
        <v>4000</v>
      </c>
      <c r="K816" s="16">
        <f>I816*J816</f>
        <v>1600</v>
      </c>
      <c r="L816" s="16">
        <f>K816*M816</f>
        <v>560</v>
      </c>
      <c r="M816" s="17">
        <v>0.35000000000000003</v>
      </c>
      <c r="O816" s="1"/>
      <c r="P816" s="4"/>
      <c r="Q816" s="3"/>
      <c r="R816" s="5"/>
    </row>
    <row r="817" spans="2:18" x14ac:dyDescent="0.25">
      <c r="B817" s="12" t="s">
        <v>10</v>
      </c>
      <c r="C817" s="12">
        <v>1185732</v>
      </c>
      <c r="D817" s="13">
        <v>44299</v>
      </c>
      <c r="E817" s="12" t="s">
        <v>30</v>
      </c>
      <c r="F817" s="12" t="s">
        <v>45</v>
      </c>
      <c r="G817" s="12" t="s">
        <v>46</v>
      </c>
      <c r="H817" s="12" t="s">
        <v>15</v>
      </c>
      <c r="I817" s="14">
        <v>0.4</v>
      </c>
      <c r="J817" s="15">
        <v>1000</v>
      </c>
      <c r="K817" s="16">
        <f>I817*J817</f>
        <v>400</v>
      </c>
      <c r="L817" s="16">
        <f>K817*M817</f>
        <v>120</v>
      </c>
      <c r="M817" s="17">
        <v>0.3</v>
      </c>
      <c r="O817" s="1"/>
      <c r="P817" s="4"/>
      <c r="Q817" s="3"/>
      <c r="R817" s="5"/>
    </row>
    <row r="818" spans="2:18" x14ac:dyDescent="0.25">
      <c r="B818" s="12" t="s">
        <v>10</v>
      </c>
      <c r="C818" s="12">
        <v>1185732</v>
      </c>
      <c r="D818" s="13">
        <v>44299</v>
      </c>
      <c r="E818" s="12" t="s">
        <v>30</v>
      </c>
      <c r="F818" s="12" t="s">
        <v>45</v>
      </c>
      <c r="G818" s="12" t="s">
        <v>46</v>
      </c>
      <c r="H818" s="12" t="s">
        <v>13</v>
      </c>
      <c r="I818" s="14">
        <v>0.30000000000000004</v>
      </c>
      <c r="J818" s="15">
        <v>1000</v>
      </c>
      <c r="K818" s="16">
        <f t="shared" ref="K818:K821" si="267">I818*J818</f>
        <v>300.00000000000006</v>
      </c>
      <c r="L818" s="16">
        <f t="shared" ref="L818:L821" si="268">K818*M818</f>
        <v>90.000000000000014</v>
      </c>
      <c r="M818" s="17">
        <v>0.3</v>
      </c>
      <c r="O818" s="1"/>
      <c r="P818" s="4"/>
      <c r="Q818" s="3"/>
      <c r="R818" s="5"/>
    </row>
    <row r="819" spans="2:18" x14ac:dyDescent="0.25">
      <c r="B819" s="12" t="s">
        <v>10</v>
      </c>
      <c r="C819" s="12">
        <v>1185732</v>
      </c>
      <c r="D819" s="13">
        <v>44299</v>
      </c>
      <c r="E819" s="12" t="s">
        <v>30</v>
      </c>
      <c r="F819" s="12" t="s">
        <v>45</v>
      </c>
      <c r="G819" s="12" t="s">
        <v>46</v>
      </c>
      <c r="H819" s="12" t="s">
        <v>14</v>
      </c>
      <c r="I819" s="14">
        <v>0.35</v>
      </c>
      <c r="J819" s="15">
        <v>250</v>
      </c>
      <c r="K819" s="16">
        <f t="shared" si="267"/>
        <v>87.5</v>
      </c>
      <c r="L819" s="16">
        <f t="shared" si="268"/>
        <v>30.625000000000004</v>
      </c>
      <c r="M819" s="17">
        <v>0.35000000000000003</v>
      </c>
      <c r="O819" s="1"/>
      <c r="P819" s="4"/>
      <c r="Q819" s="3"/>
      <c r="R819" s="5"/>
    </row>
    <row r="820" spans="2:18" x14ac:dyDescent="0.25">
      <c r="B820" s="12" t="s">
        <v>10</v>
      </c>
      <c r="C820" s="12">
        <v>1185732</v>
      </c>
      <c r="D820" s="13">
        <v>44299</v>
      </c>
      <c r="E820" s="12" t="s">
        <v>30</v>
      </c>
      <c r="F820" s="12" t="s">
        <v>45</v>
      </c>
      <c r="G820" s="12" t="s">
        <v>46</v>
      </c>
      <c r="H820" s="12" t="s">
        <v>16</v>
      </c>
      <c r="I820" s="14">
        <v>0.5</v>
      </c>
      <c r="J820" s="15">
        <v>500</v>
      </c>
      <c r="K820" s="16">
        <f t="shared" si="267"/>
        <v>250</v>
      </c>
      <c r="L820" s="16">
        <f t="shared" si="268"/>
        <v>75</v>
      </c>
      <c r="M820" s="17">
        <v>0.3</v>
      </c>
      <c r="O820" s="1"/>
      <c r="P820" s="4"/>
      <c r="Q820" s="3"/>
      <c r="R820" s="5"/>
    </row>
    <row r="821" spans="2:18" x14ac:dyDescent="0.25">
      <c r="B821" s="12" t="s">
        <v>10</v>
      </c>
      <c r="C821" s="12">
        <v>1185732</v>
      </c>
      <c r="D821" s="13">
        <v>44299</v>
      </c>
      <c r="E821" s="12" t="s">
        <v>30</v>
      </c>
      <c r="F821" s="12" t="s">
        <v>45</v>
      </c>
      <c r="G821" s="12" t="s">
        <v>46</v>
      </c>
      <c r="H821" s="12" t="s">
        <v>17</v>
      </c>
      <c r="I821" s="14">
        <v>0.4</v>
      </c>
      <c r="J821" s="15">
        <v>1750</v>
      </c>
      <c r="K821" s="16">
        <f t="shared" si="267"/>
        <v>700</v>
      </c>
      <c r="L821" s="16">
        <f t="shared" si="268"/>
        <v>315</v>
      </c>
      <c r="M821" s="17">
        <v>0.45</v>
      </c>
      <c r="O821" s="1"/>
      <c r="P821" s="4"/>
      <c r="Q821" s="3"/>
      <c r="R821" s="5"/>
    </row>
    <row r="822" spans="2:18" x14ac:dyDescent="0.25">
      <c r="B822" s="12" t="s">
        <v>10</v>
      </c>
      <c r="C822" s="12">
        <v>1185732</v>
      </c>
      <c r="D822" s="13">
        <v>44330</v>
      </c>
      <c r="E822" s="12" t="s">
        <v>30</v>
      </c>
      <c r="F822" s="12" t="s">
        <v>45</v>
      </c>
      <c r="G822" s="12" t="s">
        <v>46</v>
      </c>
      <c r="H822" s="12" t="s">
        <v>12</v>
      </c>
      <c r="I822" s="14">
        <v>0.5</v>
      </c>
      <c r="J822" s="15">
        <v>4450</v>
      </c>
      <c r="K822" s="16">
        <f>I822*J822</f>
        <v>2225</v>
      </c>
      <c r="L822" s="16">
        <f>K822*M822</f>
        <v>778.75000000000011</v>
      </c>
      <c r="M822" s="17">
        <v>0.35000000000000003</v>
      </c>
      <c r="O822" s="1"/>
      <c r="P822" s="4"/>
      <c r="Q822" s="3"/>
      <c r="R822" s="5"/>
    </row>
    <row r="823" spans="2:18" x14ac:dyDescent="0.25">
      <c r="B823" s="12" t="s">
        <v>10</v>
      </c>
      <c r="C823" s="12">
        <v>1185732</v>
      </c>
      <c r="D823" s="13">
        <v>44330</v>
      </c>
      <c r="E823" s="12" t="s">
        <v>30</v>
      </c>
      <c r="F823" s="12" t="s">
        <v>45</v>
      </c>
      <c r="G823" s="12" t="s">
        <v>46</v>
      </c>
      <c r="H823" s="12" t="s">
        <v>15</v>
      </c>
      <c r="I823" s="14">
        <v>0.45000000000000007</v>
      </c>
      <c r="J823" s="15">
        <v>1500</v>
      </c>
      <c r="K823" s="16">
        <f>I823*J823</f>
        <v>675.00000000000011</v>
      </c>
      <c r="L823" s="16">
        <f>K823*M823</f>
        <v>202.50000000000003</v>
      </c>
      <c r="M823" s="17">
        <v>0.3</v>
      </c>
      <c r="O823" s="1"/>
      <c r="P823" s="4"/>
      <c r="Q823" s="3"/>
      <c r="R823" s="5"/>
    </row>
    <row r="824" spans="2:18" x14ac:dyDescent="0.25">
      <c r="B824" s="12" t="s">
        <v>10</v>
      </c>
      <c r="C824" s="12">
        <v>1185732</v>
      </c>
      <c r="D824" s="13">
        <v>44330</v>
      </c>
      <c r="E824" s="12" t="s">
        <v>30</v>
      </c>
      <c r="F824" s="12" t="s">
        <v>45</v>
      </c>
      <c r="G824" s="12" t="s">
        <v>46</v>
      </c>
      <c r="H824" s="12" t="s">
        <v>13</v>
      </c>
      <c r="I824" s="14">
        <v>0.4</v>
      </c>
      <c r="J824" s="15">
        <v>1250</v>
      </c>
      <c r="K824" s="16">
        <f t="shared" ref="K824:K827" si="269">I824*J824</f>
        <v>500</v>
      </c>
      <c r="L824" s="16">
        <f t="shared" ref="L824:L827" si="270">K824*M824</f>
        <v>150</v>
      </c>
      <c r="M824" s="17">
        <v>0.3</v>
      </c>
      <c r="O824" s="1"/>
      <c r="P824" s="4"/>
      <c r="Q824" s="3"/>
      <c r="R824" s="5"/>
    </row>
    <row r="825" spans="2:18" x14ac:dyDescent="0.25">
      <c r="B825" s="12" t="s">
        <v>10</v>
      </c>
      <c r="C825" s="12">
        <v>1185732</v>
      </c>
      <c r="D825" s="13">
        <v>44330</v>
      </c>
      <c r="E825" s="12" t="s">
        <v>30</v>
      </c>
      <c r="F825" s="12" t="s">
        <v>45</v>
      </c>
      <c r="G825" s="12" t="s">
        <v>46</v>
      </c>
      <c r="H825" s="12" t="s">
        <v>14</v>
      </c>
      <c r="I825" s="14">
        <v>0.4</v>
      </c>
      <c r="J825" s="15">
        <v>500</v>
      </c>
      <c r="K825" s="16">
        <f t="shared" si="269"/>
        <v>200</v>
      </c>
      <c r="L825" s="16">
        <f t="shared" si="270"/>
        <v>70</v>
      </c>
      <c r="M825" s="17">
        <v>0.35000000000000003</v>
      </c>
      <c r="O825" s="1"/>
      <c r="P825" s="4"/>
      <c r="Q825" s="3"/>
      <c r="R825" s="5"/>
    </row>
    <row r="826" spans="2:18" x14ac:dyDescent="0.25">
      <c r="B826" s="12" t="s">
        <v>10</v>
      </c>
      <c r="C826" s="12">
        <v>1185732</v>
      </c>
      <c r="D826" s="13">
        <v>44330</v>
      </c>
      <c r="E826" s="12" t="s">
        <v>30</v>
      </c>
      <c r="F826" s="12" t="s">
        <v>45</v>
      </c>
      <c r="G826" s="12" t="s">
        <v>46</v>
      </c>
      <c r="H826" s="12" t="s">
        <v>16</v>
      </c>
      <c r="I826" s="14">
        <v>0.54999999999999993</v>
      </c>
      <c r="J826" s="15">
        <v>750</v>
      </c>
      <c r="K826" s="16">
        <f t="shared" si="269"/>
        <v>412.49999999999994</v>
      </c>
      <c r="L826" s="16">
        <f t="shared" si="270"/>
        <v>123.74999999999997</v>
      </c>
      <c r="M826" s="17">
        <v>0.3</v>
      </c>
      <c r="O826" s="1"/>
      <c r="P826" s="4"/>
      <c r="Q826" s="3"/>
      <c r="R826" s="5"/>
    </row>
    <row r="827" spans="2:18" x14ac:dyDescent="0.25">
      <c r="B827" s="12" t="s">
        <v>10</v>
      </c>
      <c r="C827" s="12">
        <v>1185732</v>
      </c>
      <c r="D827" s="13">
        <v>44330</v>
      </c>
      <c r="E827" s="12" t="s">
        <v>30</v>
      </c>
      <c r="F827" s="12" t="s">
        <v>45</v>
      </c>
      <c r="G827" s="12" t="s">
        <v>46</v>
      </c>
      <c r="H827" s="12" t="s">
        <v>17</v>
      </c>
      <c r="I827" s="14">
        <v>0.6</v>
      </c>
      <c r="J827" s="15">
        <v>1750</v>
      </c>
      <c r="K827" s="16">
        <f t="shared" si="269"/>
        <v>1050</v>
      </c>
      <c r="L827" s="16">
        <f t="shared" si="270"/>
        <v>472.5</v>
      </c>
      <c r="M827" s="17">
        <v>0.45</v>
      </c>
      <c r="O827" s="1"/>
      <c r="P827" s="4"/>
      <c r="Q827" s="3"/>
      <c r="R827" s="5"/>
    </row>
    <row r="828" spans="2:18" x14ac:dyDescent="0.25">
      <c r="B828" s="12" t="s">
        <v>10</v>
      </c>
      <c r="C828" s="12">
        <v>1185732</v>
      </c>
      <c r="D828" s="13">
        <v>44360</v>
      </c>
      <c r="E828" s="12" t="s">
        <v>30</v>
      </c>
      <c r="F828" s="12" t="s">
        <v>45</v>
      </c>
      <c r="G828" s="12" t="s">
        <v>46</v>
      </c>
      <c r="H828" s="12" t="s">
        <v>12</v>
      </c>
      <c r="I828" s="14">
        <v>0.45</v>
      </c>
      <c r="J828" s="15">
        <v>4250</v>
      </c>
      <c r="K828" s="16">
        <f>I828*J828</f>
        <v>1912.5</v>
      </c>
      <c r="L828" s="16">
        <f>K828*M828</f>
        <v>669.37500000000011</v>
      </c>
      <c r="M828" s="17">
        <v>0.35000000000000003</v>
      </c>
      <c r="O828" s="1"/>
      <c r="P828" s="4"/>
      <c r="Q828" s="3"/>
      <c r="R828" s="5"/>
    </row>
    <row r="829" spans="2:18" x14ac:dyDescent="0.25">
      <c r="B829" s="12" t="s">
        <v>10</v>
      </c>
      <c r="C829" s="12">
        <v>1185732</v>
      </c>
      <c r="D829" s="13">
        <v>44360</v>
      </c>
      <c r="E829" s="12" t="s">
        <v>30</v>
      </c>
      <c r="F829" s="12" t="s">
        <v>45</v>
      </c>
      <c r="G829" s="12" t="s">
        <v>46</v>
      </c>
      <c r="H829" s="12" t="s">
        <v>15</v>
      </c>
      <c r="I829" s="14">
        <v>0.40000000000000008</v>
      </c>
      <c r="J829" s="15">
        <v>1750</v>
      </c>
      <c r="K829" s="16">
        <f>I829*J829</f>
        <v>700.00000000000011</v>
      </c>
      <c r="L829" s="16">
        <f>K829*M829</f>
        <v>210.00000000000003</v>
      </c>
      <c r="M829" s="17">
        <v>0.3</v>
      </c>
      <c r="O829" s="1"/>
      <c r="P829" s="4"/>
      <c r="Q829" s="3"/>
      <c r="R829" s="5"/>
    </row>
    <row r="830" spans="2:18" x14ac:dyDescent="0.25">
      <c r="B830" s="12" t="s">
        <v>10</v>
      </c>
      <c r="C830" s="12">
        <v>1185732</v>
      </c>
      <c r="D830" s="13">
        <v>44360</v>
      </c>
      <c r="E830" s="12" t="s">
        <v>30</v>
      </c>
      <c r="F830" s="12" t="s">
        <v>45</v>
      </c>
      <c r="G830" s="12" t="s">
        <v>46</v>
      </c>
      <c r="H830" s="12" t="s">
        <v>13</v>
      </c>
      <c r="I830" s="14">
        <v>0.35000000000000003</v>
      </c>
      <c r="J830" s="15">
        <v>1750</v>
      </c>
      <c r="K830" s="16">
        <f t="shared" ref="K830:K833" si="271">I830*J830</f>
        <v>612.50000000000011</v>
      </c>
      <c r="L830" s="16">
        <f t="shared" ref="L830:L833" si="272">K830*M830</f>
        <v>183.75000000000003</v>
      </c>
      <c r="M830" s="17">
        <v>0.3</v>
      </c>
      <c r="O830" s="1"/>
      <c r="P830" s="4"/>
      <c r="Q830" s="3"/>
      <c r="R830" s="5"/>
    </row>
    <row r="831" spans="2:18" x14ac:dyDescent="0.25">
      <c r="B831" s="12" t="s">
        <v>10</v>
      </c>
      <c r="C831" s="12">
        <v>1185732</v>
      </c>
      <c r="D831" s="13">
        <v>44360</v>
      </c>
      <c r="E831" s="12" t="s">
        <v>30</v>
      </c>
      <c r="F831" s="12" t="s">
        <v>45</v>
      </c>
      <c r="G831" s="12" t="s">
        <v>46</v>
      </c>
      <c r="H831" s="12" t="s">
        <v>14</v>
      </c>
      <c r="I831" s="14">
        <v>0.35000000000000003</v>
      </c>
      <c r="J831" s="15">
        <v>1500</v>
      </c>
      <c r="K831" s="16">
        <f t="shared" si="271"/>
        <v>525</v>
      </c>
      <c r="L831" s="16">
        <f t="shared" si="272"/>
        <v>183.75000000000003</v>
      </c>
      <c r="M831" s="17">
        <v>0.35000000000000003</v>
      </c>
      <c r="O831" s="1"/>
      <c r="P831" s="4"/>
      <c r="Q831" s="3"/>
      <c r="R831" s="5"/>
    </row>
    <row r="832" spans="2:18" x14ac:dyDescent="0.25">
      <c r="B832" s="12" t="s">
        <v>10</v>
      </c>
      <c r="C832" s="12">
        <v>1185732</v>
      </c>
      <c r="D832" s="13">
        <v>44360</v>
      </c>
      <c r="E832" s="12" t="s">
        <v>30</v>
      </c>
      <c r="F832" s="12" t="s">
        <v>45</v>
      </c>
      <c r="G832" s="12" t="s">
        <v>46</v>
      </c>
      <c r="H832" s="12" t="s">
        <v>16</v>
      </c>
      <c r="I832" s="14">
        <v>0.5</v>
      </c>
      <c r="J832" s="15">
        <v>1500</v>
      </c>
      <c r="K832" s="16">
        <f t="shared" si="271"/>
        <v>750</v>
      </c>
      <c r="L832" s="16">
        <f t="shared" si="272"/>
        <v>225</v>
      </c>
      <c r="M832" s="17">
        <v>0.3</v>
      </c>
      <c r="O832" s="1"/>
      <c r="P832" s="4"/>
      <c r="Q832" s="3"/>
      <c r="R832" s="5"/>
    </row>
    <row r="833" spans="2:18" x14ac:dyDescent="0.25">
      <c r="B833" s="12" t="s">
        <v>10</v>
      </c>
      <c r="C833" s="12">
        <v>1185732</v>
      </c>
      <c r="D833" s="13">
        <v>44360</v>
      </c>
      <c r="E833" s="12" t="s">
        <v>30</v>
      </c>
      <c r="F833" s="12" t="s">
        <v>45</v>
      </c>
      <c r="G833" s="12" t="s">
        <v>46</v>
      </c>
      <c r="H833" s="12" t="s">
        <v>17</v>
      </c>
      <c r="I833" s="14">
        <v>0.55000000000000004</v>
      </c>
      <c r="J833" s="15">
        <v>3250</v>
      </c>
      <c r="K833" s="16">
        <f t="shared" si="271"/>
        <v>1787.5000000000002</v>
      </c>
      <c r="L833" s="16">
        <f t="shared" si="272"/>
        <v>804.37500000000011</v>
      </c>
      <c r="M833" s="17">
        <v>0.45</v>
      </c>
      <c r="O833" s="1"/>
      <c r="P833" s="4"/>
      <c r="Q833" s="3"/>
      <c r="R833" s="5"/>
    </row>
    <row r="834" spans="2:18" x14ac:dyDescent="0.25">
      <c r="B834" s="12" t="s">
        <v>10</v>
      </c>
      <c r="C834" s="12">
        <v>1185732</v>
      </c>
      <c r="D834" s="13">
        <v>44389</v>
      </c>
      <c r="E834" s="12" t="s">
        <v>30</v>
      </c>
      <c r="F834" s="12" t="s">
        <v>45</v>
      </c>
      <c r="G834" s="12" t="s">
        <v>46</v>
      </c>
      <c r="H834" s="12" t="s">
        <v>12</v>
      </c>
      <c r="I834" s="14">
        <v>0.5</v>
      </c>
      <c r="J834" s="15">
        <v>5500</v>
      </c>
      <c r="K834" s="16">
        <f>I834*J834</f>
        <v>2750</v>
      </c>
      <c r="L834" s="16">
        <f>K834*M834</f>
        <v>962.50000000000011</v>
      </c>
      <c r="M834" s="17">
        <v>0.35000000000000003</v>
      </c>
      <c r="O834" s="1"/>
      <c r="P834" s="4"/>
      <c r="Q834" s="3"/>
      <c r="R834" s="5"/>
    </row>
    <row r="835" spans="2:18" x14ac:dyDescent="0.25">
      <c r="B835" s="12" t="s">
        <v>10</v>
      </c>
      <c r="C835" s="12">
        <v>1185732</v>
      </c>
      <c r="D835" s="13">
        <v>44389</v>
      </c>
      <c r="E835" s="12" t="s">
        <v>30</v>
      </c>
      <c r="F835" s="12" t="s">
        <v>45</v>
      </c>
      <c r="G835" s="12" t="s">
        <v>46</v>
      </c>
      <c r="H835" s="12" t="s">
        <v>15</v>
      </c>
      <c r="I835" s="14">
        <v>0.45000000000000007</v>
      </c>
      <c r="J835" s="15">
        <v>3000</v>
      </c>
      <c r="K835" s="16">
        <f>I835*J835</f>
        <v>1350.0000000000002</v>
      </c>
      <c r="L835" s="16">
        <f>K835*M835</f>
        <v>405.00000000000006</v>
      </c>
      <c r="M835" s="17">
        <v>0.3</v>
      </c>
      <c r="O835" s="1"/>
      <c r="P835" s="4"/>
      <c r="Q835" s="3"/>
      <c r="R835" s="5"/>
    </row>
    <row r="836" spans="2:18" x14ac:dyDescent="0.25">
      <c r="B836" s="12" t="s">
        <v>10</v>
      </c>
      <c r="C836" s="12">
        <v>1185732</v>
      </c>
      <c r="D836" s="13">
        <v>44389</v>
      </c>
      <c r="E836" s="12" t="s">
        <v>30</v>
      </c>
      <c r="F836" s="12" t="s">
        <v>45</v>
      </c>
      <c r="G836" s="12" t="s">
        <v>46</v>
      </c>
      <c r="H836" s="12" t="s">
        <v>13</v>
      </c>
      <c r="I836" s="14">
        <v>0.4</v>
      </c>
      <c r="J836" s="15">
        <v>2250</v>
      </c>
      <c r="K836" s="16">
        <f t="shared" ref="K836:K839" si="273">I836*J836</f>
        <v>900</v>
      </c>
      <c r="L836" s="16">
        <f t="shared" ref="L836:L839" si="274">K836*M836</f>
        <v>270</v>
      </c>
      <c r="M836" s="17">
        <v>0.3</v>
      </c>
      <c r="O836" s="1"/>
      <c r="P836" s="4"/>
      <c r="Q836" s="3"/>
      <c r="R836" s="5"/>
    </row>
    <row r="837" spans="2:18" x14ac:dyDescent="0.25">
      <c r="B837" s="12" t="s">
        <v>10</v>
      </c>
      <c r="C837" s="12">
        <v>1185732</v>
      </c>
      <c r="D837" s="13">
        <v>44389</v>
      </c>
      <c r="E837" s="12" t="s">
        <v>30</v>
      </c>
      <c r="F837" s="12" t="s">
        <v>45</v>
      </c>
      <c r="G837" s="12" t="s">
        <v>46</v>
      </c>
      <c r="H837" s="12" t="s">
        <v>14</v>
      </c>
      <c r="I837" s="14">
        <v>0.4</v>
      </c>
      <c r="J837" s="15">
        <v>1750</v>
      </c>
      <c r="K837" s="16">
        <f t="shared" si="273"/>
        <v>700</v>
      </c>
      <c r="L837" s="16">
        <f t="shared" si="274"/>
        <v>245.00000000000003</v>
      </c>
      <c r="M837" s="17">
        <v>0.35000000000000003</v>
      </c>
      <c r="O837" s="1"/>
      <c r="P837" s="4"/>
      <c r="Q837" s="3"/>
      <c r="R837" s="5"/>
    </row>
    <row r="838" spans="2:18" x14ac:dyDescent="0.25">
      <c r="B838" s="12" t="s">
        <v>10</v>
      </c>
      <c r="C838" s="12">
        <v>1185732</v>
      </c>
      <c r="D838" s="13">
        <v>44389</v>
      </c>
      <c r="E838" s="12" t="s">
        <v>30</v>
      </c>
      <c r="F838" s="12" t="s">
        <v>45</v>
      </c>
      <c r="G838" s="12" t="s">
        <v>46</v>
      </c>
      <c r="H838" s="12" t="s">
        <v>16</v>
      </c>
      <c r="I838" s="14">
        <v>0.5</v>
      </c>
      <c r="J838" s="15">
        <v>2000</v>
      </c>
      <c r="K838" s="16">
        <f t="shared" si="273"/>
        <v>1000</v>
      </c>
      <c r="L838" s="16">
        <f t="shared" si="274"/>
        <v>300</v>
      </c>
      <c r="M838" s="17">
        <v>0.3</v>
      </c>
      <c r="O838" s="1"/>
      <c r="P838" s="4"/>
      <c r="Q838" s="3"/>
      <c r="R838" s="5"/>
    </row>
    <row r="839" spans="2:18" x14ac:dyDescent="0.25">
      <c r="B839" s="12" t="s">
        <v>10</v>
      </c>
      <c r="C839" s="12">
        <v>1185732</v>
      </c>
      <c r="D839" s="13">
        <v>44389</v>
      </c>
      <c r="E839" s="12" t="s">
        <v>30</v>
      </c>
      <c r="F839" s="12" t="s">
        <v>45</v>
      </c>
      <c r="G839" s="12" t="s">
        <v>46</v>
      </c>
      <c r="H839" s="12" t="s">
        <v>17</v>
      </c>
      <c r="I839" s="14">
        <v>0.55000000000000004</v>
      </c>
      <c r="J839" s="15">
        <v>3750</v>
      </c>
      <c r="K839" s="16">
        <f t="shared" si="273"/>
        <v>2062.5</v>
      </c>
      <c r="L839" s="16">
        <f t="shared" si="274"/>
        <v>928.125</v>
      </c>
      <c r="M839" s="17">
        <v>0.45</v>
      </c>
      <c r="O839" s="1"/>
      <c r="P839" s="4"/>
      <c r="Q839" s="3"/>
      <c r="R839" s="5"/>
    </row>
    <row r="840" spans="2:18" x14ac:dyDescent="0.25">
      <c r="B840" s="12" t="s">
        <v>10</v>
      </c>
      <c r="C840" s="12">
        <v>1185732</v>
      </c>
      <c r="D840" s="13">
        <v>44421</v>
      </c>
      <c r="E840" s="12" t="s">
        <v>30</v>
      </c>
      <c r="F840" s="12" t="s">
        <v>45</v>
      </c>
      <c r="G840" s="12" t="s">
        <v>46</v>
      </c>
      <c r="H840" s="12" t="s">
        <v>12</v>
      </c>
      <c r="I840" s="14">
        <v>0.5</v>
      </c>
      <c r="J840" s="15">
        <v>5250</v>
      </c>
      <c r="K840" s="16">
        <f>I840*J840</f>
        <v>2625</v>
      </c>
      <c r="L840" s="16">
        <f>K840*M840</f>
        <v>918.75000000000011</v>
      </c>
      <c r="M840" s="17">
        <v>0.35000000000000003</v>
      </c>
      <c r="O840" s="1"/>
      <c r="P840" s="4"/>
      <c r="Q840" s="3"/>
      <c r="R840" s="5"/>
    </row>
    <row r="841" spans="2:18" x14ac:dyDescent="0.25">
      <c r="B841" s="12" t="s">
        <v>10</v>
      </c>
      <c r="C841" s="12">
        <v>1185732</v>
      </c>
      <c r="D841" s="13">
        <v>44421</v>
      </c>
      <c r="E841" s="12" t="s">
        <v>30</v>
      </c>
      <c r="F841" s="12" t="s">
        <v>45</v>
      </c>
      <c r="G841" s="12" t="s">
        <v>46</v>
      </c>
      <c r="H841" s="12" t="s">
        <v>15</v>
      </c>
      <c r="I841" s="14">
        <v>0.45000000000000007</v>
      </c>
      <c r="J841" s="15">
        <v>3000</v>
      </c>
      <c r="K841" s="16">
        <f>I841*J841</f>
        <v>1350.0000000000002</v>
      </c>
      <c r="L841" s="16">
        <f>K841*M841</f>
        <v>405.00000000000006</v>
      </c>
      <c r="M841" s="17">
        <v>0.3</v>
      </c>
      <c r="O841" s="1"/>
      <c r="P841" s="4"/>
      <c r="Q841" s="3"/>
      <c r="R841" s="5"/>
    </row>
    <row r="842" spans="2:18" x14ac:dyDescent="0.25">
      <c r="B842" s="12" t="s">
        <v>10</v>
      </c>
      <c r="C842" s="12">
        <v>1185732</v>
      </c>
      <c r="D842" s="13">
        <v>44421</v>
      </c>
      <c r="E842" s="12" t="s">
        <v>30</v>
      </c>
      <c r="F842" s="12" t="s">
        <v>45</v>
      </c>
      <c r="G842" s="12" t="s">
        <v>46</v>
      </c>
      <c r="H842" s="12" t="s">
        <v>13</v>
      </c>
      <c r="I842" s="14">
        <v>0.4</v>
      </c>
      <c r="J842" s="15">
        <v>2250</v>
      </c>
      <c r="K842" s="16">
        <f t="shared" ref="K842:K845" si="275">I842*J842</f>
        <v>900</v>
      </c>
      <c r="L842" s="16">
        <f t="shared" ref="L842:L845" si="276">K842*M842</f>
        <v>270</v>
      </c>
      <c r="M842" s="17">
        <v>0.3</v>
      </c>
      <c r="O842" s="1"/>
      <c r="P842" s="4"/>
      <c r="Q842" s="3"/>
      <c r="R842" s="5"/>
    </row>
    <row r="843" spans="2:18" x14ac:dyDescent="0.25">
      <c r="B843" s="12" t="s">
        <v>10</v>
      </c>
      <c r="C843" s="12">
        <v>1185732</v>
      </c>
      <c r="D843" s="13">
        <v>44421</v>
      </c>
      <c r="E843" s="12" t="s">
        <v>30</v>
      </c>
      <c r="F843" s="12" t="s">
        <v>45</v>
      </c>
      <c r="G843" s="12" t="s">
        <v>46</v>
      </c>
      <c r="H843" s="12" t="s">
        <v>14</v>
      </c>
      <c r="I843" s="14">
        <v>0.35000000000000003</v>
      </c>
      <c r="J843" s="15">
        <v>1750</v>
      </c>
      <c r="K843" s="16">
        <f t="shared" si="275"/>
        <v>612.50000000000011</v>
      </c>
      <c r="L843" s="16">
        <f t="shared" si="276"/>
        <v>214.37500000000006</v>
      </c>
      <c r="M843" s="17">
        <v>0.35000000000000003</v>
      </c>
      <c r="O843" s="1"/>
      <c r="P843" s="4"/>
      <c r="Q843" s="3"/>
      <c r="R843" s="5"/>
    </row>
    <row r="844" spans="2:18" x14ac:dyDescent="0.25">
      <c r="B844" s="12" t="s">
        <v>10</v>
      </c>
      <c r="C844" s="12">
        <v>1185732</v>
      </c>
      <c r="D844" s="13">
        <v>44421</v>
      </c>
      <c r="E844" s="12" t="s">
        <v>30</v>
      </c>
      <c r="F844" s="12" t="s">
        <v>45</v>
      </c>
      <c r="G844" s="12" t="s">
        <v>46</v>
      </c>
      <c r="H844" s="12" t="s">
        <v>16</v>
      </c>
      <c r="I844" s="14">
        <v>0.45</v>
      </c>
      <c r="J844" s="15">
        <v>1500</v>
      </c>
      <c r="K844" s="16">
        <f t="shared" si="275"/>
        <v>675</v>
      </c>
      <c r="L844" s="16">
        <f t="shared" si="276"/>
        <v>202.5</v>
      </c>
      <c r="M844" s="17">
        <v>0.3</v>
      </c>
      <c r="O844" s="1"/>
      <c r="P844" s="4"/>
      <c r="Q844" s="3"/>
      <c r="R844" s="5"/>
    </row>
    <row r="845" spans="2:18" x14ac:dyDescent="0.25">
      <c r="B845" s="12" t="s">
        <v>10</v>
      </c>
      <c r="C845" s="12">
        <v>1185732</v>
      </c>
      <c r="D845" s="13">
        <v>44421</v>
      </c>
      <c r="E845" s="12" t="s">
        <v>30</v>
      </c>
      <c r="F845" s="12" t="s">
        <v>45</v>
      </c>
      <c r="G845" s="12" t="s">
        <v>46</v>
      </c>
      <c r="H845" s="12" t="s">
        <v>17</v>
      </c>
      <c r="I845" s="14">
        <v>0.5</v>
      </c>
      <c r="J845" s="15">
        <v>3250</v>
      </c>
      <c r="K845" s="16">
        <f t="shared" si="275"/>
        <v>1625</v>
      </c>
      <c r="L845" s="16">
        <f t="shared" si="276"/>
        <v>731.25</v>
      </c>
      <c r="M845" s="17">
        <v>0.45</v>
      </c>
      <c r="O845" s="1"/>
      <c r="P845" s="4"/>
      <c r="Q845" s="3"/>
      <c r="R845" s="5"/>
    </row>
    <row r="846" spans="2:18" x14ac:dyDescent="0.25">
      <c r="B846" s="12" t="s">
        <v>10</v>
      </c>
      <c r="C846" s="12">
        <v>1185732</v>
      </c>
      <c r="D846" s="13">
        <v>44453</v>
      </c>
      <c r="E846" s="12" t="s">
        <v>30</v>
      </c>
      <c r="F846" s="12" t="s">
        <v>45</v>
      </c>
      <c r="G846" s="12" t="s">
        <v>46</v>
      </c>
      <c r="H846" s="12" t="s">
        <v>12</v>
      </c>
      <c r="I846" s="14">
        <v>0.45</v>
      </c>
      <c r="J846" s="15">
        <v>4500</v>
      </c>
      <c r="K846" s="16">
        <f>I846*J846</f>
        <v>2025</v>
      </c>
      <c r="L846" s="16">
        <f>K846*M846</f>
        <v>708.75000000000011</v>
      </c>
      <c r="M846" s="17">
        <v>0.35000000000000003</v>
      </c>
      <c r="O846" s="1"/>
      <c r="P846" s="4"/>
      <c r="Q846" s="3"/>
      <c r="R846" s="5"/>
    </row>
    <row r="847" spans="2:18" x14ac:dyDescent="0.25">
      <c r="B847" s="12" t="s">
        <v>10</v>
      </c>
      <c r="C847" s="12">
        <v>1185732</v>
      </c>
      <c r="D847" s="13">
        <v>44453</v>
      </c>
      <c r="E847" s="12" t="s">
        <v>30</v>
      </c>
      <c r="F847" s="12" t="s">
        <v>45</v>
      </c>
      <c r="G847" s="12" t="s">
        <v>46</v>
      </c>
      <c r="H847" s="12" t="s">
        <v>15</v>
      </c>
      <c r="I847" s="14">
        <v>0.40000000000000008</v>
      </c>
      <c r="J847" s="15">
        <v>2500</v>
      </c>
      <c r="K847" s="16">
        <f>I847*J847</f>
        <v>1000.0000000000002</v>
      </c>
      <c r="L847" s="16">
        <f>K847*M847</f>
        <v>300.00000000000006</v>
      </c>
      <c r="M847" s="17">
        <v>0.3</v>
      </c>
      <c r="O847" s="1"/>
      <c r="P847" s="4"/>
      <c r="Q847" s="3"/>
      <c r="R847" s="5"/>
    </row>
    <row r="848" spans="2:18" x14ac:dyDescent="0.25">
      <c r="B848" s="12" t="s">
        <v>10</v>
      </c>
      <c r="C848" s="12">
        <v>1185732</v>
      </c>
      <c r="D848" s="13">
        <v>44453</v>
      </c>
      <c r="E848" s="12" t="s">
        <v>30</v>
      </c>
      <c r="F848" s="12" t="s">
        <v>45</v>
      </c>
      <c r="G848" s="12" t="s">
        <v>46</v>
      </c>
      <c r="H848" s="12" t="s">
        <v>13</v>
      </c>
      <c r="I848" s="14">
        <v>0.25</v>
      </c>
      <c r="J848" s="15">
        <v>1500</v>
      </c>
      <c r="K848" s="16">
        <f t="shared" ref="K848:K851" si="277">I848*J848</f>
        <v>375</v>
      </c>
      <c r="L848" s="16">
        <f t="shared" ref="L848:L851" si="278">K848*M848</f>
        <v>112.5</v>
      </c>
      <c r="M848" s="17">
        <v>0.3</v>
      </c>
      <c r="O848" s="1"/>
      <c r="P848" s="4"/>
      <c r="Q848" s="3"/>
      <c r="R848" s="5"/>
    </row>
    <row r="849" spans="2:18" x14ac:dyDescent="0.25">
      <c r="B849" s="12" t="s">
        <v>10</v>
      </c>
      <c r="C849" s="12">
        <v>1185732</v>
      </c>
      <c r="D849" s="13">
        <v>44453</v>
      </c>
      <c r="E849" s="12" t="s">
        <v>30</v>
      </c>
      <c r="F849" s="12" t="s">
        <v>45</v>
      </c>
      <c r="G849" s="12" t="s">
        <v>46</v>
      </c>
      <c r="H849" s="12" t="s">
        <v>14</v>
      </c>
      <c r="I849" s="14">
        <v>0.25</v>
      </c>
      <c r="J849" s="15">
        <v>1250</v>
      </c>
      <c r="K849" s="16">
        <f t="shared" si="277"/>
        <v>312.5</v>
      </c>
      <c r="L849" s="16">
        <f t="shared" si="278"/>
        <v>109.37500000000001</v>
      </c>
      <c r="M849" s="17">
        <v>0.35000000000000003</v>
      </c>
      <c r="O849" s="1"/>
      <c r="P849" s="4"/>
      <c r="Q849" s="3"/>
      <c r="R849" s="5"/>
    </row>
    <row r="850" spans="2:18" x14ac:dyDescent="0.25">
      <c r="B850" s="12" t="s">
        <v>10</v>
      </c>
      <c r="C850" s="12">
        <v>1185732</v>
      </c>
      <c r="D850" s="13">
        <v>44453</v>
      </c>
      <c r="E850" s="12" t="s">
        <v>30</v>
      </c>
      <c r="F850" s="12" t="s">
        <v>45</v>
      </c>
      <c r="G850" s="12" t="s">
        <v>46</v>
      </c>
      <c r="H850" s="12" t="s">
        <v>16</v>
      </c>
      <c r="I850" s="14">
        <v>0.35</v>
      </c>
      <c r="J850" s="15">
        <v>1250</v>
      </c>
      <c r="K850" s="16">
        <f t="shared" si="277"/>
        <v>437.5</v>
      </c>
      <c r="L850" s="16">
        <f t="shared" si="278"/>
        <v>131.25</v>
      </c>
      <c r="M850" s="17">
        <v>0.3</v>
      </c>
      <c r="O850" s="1"/>
      <c r="P850" s="4"/>
      <c r="Q850" s="3"/>
      <c r="R850" s="5"/>
    </row>
    <row r="851" spans="2:18" x14ac:dyDescent="0.25">
      <c r="B851" s="12" t="s">
        <v>10</v>
      </c>
      <c r="C851" s="12">
        <v>1185732</v>
      </c>
      <c r="D851" s="13">
        <v>44453</v>
      </c>
      <c r="E851" s="12" t="s">
        <v>30</v>
      </c>
      <c r="F851" s="12" t="s">
        <v>45</v>
      </c>
      <c r="G851" s="12" t="s">
        <v>46</v>
      </c>
      <c r="H851" s="12" t="s">
        <v>17</v>
      </c>
      <c r="I851" s="14">
        <v>0.4</v>
      </c>
      <c r="J851" s="15">
        <v>2000</v>
      </c>
      <c r="K851" s="16">
        <f t="shared" si="277"/>
        <v>800</v>
      </c>
      <c r="L851" s="16">
        <f t="shared" si="278"/>
        <v>360</v>
      </c>
      <c r="M851" s="17">
        <v>0.45</v>
      </c>
      <c r="O851" s="1"/>
      <c r="P851" s="4"/>
      <c r="Q851" s="3"/>
      <c r="R851" s="5"/>
    </row>
    <row r="852" spans="2:18" x14ac:dyDescent="0.25">
      <c r="B852" s="12" t="s">
        <v>10</v>
      </c>
      <c r="C852" s="12">
        <v>1185732</v>
      </c>
      <c r="D852" s="13">
        <v>44482</v>
      </c>
      <c r="E852" s="12" t="s">
        <v>30</v>
      </c>
      <c r="F852" s="12" t="s">
        <v>45</v>
      </c>
      <c r="G852" s="12" t="s">
        <v>46</v>
      </c>
      <c r="H852" s="12" t="s">
        <v>12</v>
      </c>
      <c r="I852" s="14">
        <v>0.44999999999999996</v>
      </c>
      <c r="J852" s="15">
        <v>3750</v>
      </c>
      <c r="K852" s="16">
        <f>I852*J852</f>
        <v>1687.4999999999998</v>
      </c>
      <c r="L852" s="16">
        <f>K852*M852</f>
        <v>590.625</v>
      </c>
      <c r="M852" s="17">
        <v>0.35000000000000003</v>
      </c>
      <c r="O852" s="1"/>
      <c r="P852" s="4"/>
      <c r="Q852" s="3"/>
      <c r="R852" s="5"/>
    </row>
    <row r="853" spans="2:18" x14ac:dyDescent="0.25">
      <c r="B853" s="12" t="s">
        <v>10</v>
      </c>
      <c r="C853" s="12">
        <v>1185732</v>
      </c>
      <c r="D853" s="13">
        <v>44482</v>
      </c>
      <c r="E853" s="12" t="s">
        <v>30</v>
      </c>
      <c r="F853" s="12" t="s">
        <v>45</v>
      </c>
      <c r="G853" s="12" t="s">
        <v>46</v>
      </c>
      <c r="H853" s="12" t="s">
        <v>15</v>
      </c>
      <c r="I853" s="14">
        <v>0.35</v>
      </c>
      <c r="J853" s="15">
        <v>2000</v>
      </c>
      <c r="K853" s="16">
        <f>I853*J853</f>
        <v>700</v>
      </c>
      <c r="L853" s="16">
        <f>K853*M853</f>
        <v>210</v>
      </c>
      <c r="M853" s="17">
        <v>0.3</v>
      </c>
      <c r="O853" s="1"/>
      <c r="P853" s="4"/>
      <c r="Q853" s="3"/>
      <c r="R853" s="5"/>
    </row>
    <row r="854" spans="2:18" x14ac:dyDescent="0.25">
      <c r="B854" s="12" t="s">
        <v>10</v>
      </c>
      <c r="C854" s="12">
        <v>1185732</v>
      </c>
      <c r="D854" s="13">
        <v>44482</v>
      </c>
      <c r="E854" s="12" t="s">
        <v>30</v>
      </c>
      <c r="F854" s="12" t="s">
        <v>45</v>
      </c>
      <c r="G854" s="12" t="s">
        <v>46</v>
      </c>
      <c r="H854" s="12" t="s">
        <v>13</v>
      </c>
      <c r="I854" s="14">
        <v>0.35</v>
      </c>
      <c r="J854" s="15">
        <v>1000</v>
      </c>
      <c r="K854" s="16">
        <f t="shared" ref="K854:K857" si="279">I854*J854</f>
        <v>350</v>
      </c>
      <c r="L854" s="16">
        <f t="shared" ref="L854:L857" si="280">K854*M854</f>
        <v>105</v>
      </c>
      <c r="M854" s="17">
        <v>0.3</v>
      </c>
      <c r="O854" s="1"/>
      <c r="P854" s="4"/>
      <c r="Q854" s="3"/>
      <c r="R854" s="5"/>
    </row>
    <row r="855" spans="2:18" x14ac:dyDescent="0.25">
      <c r="B855" s="12" t="s">
        <v>10</v>
      </c>
      <c r="C855" s="12">
        <v>1185732</v>
      </c>
      <c r="D855" s="13">
        <v>44482</v>
      </c>
      <c r="E855" s="12" t="s">
        <v>30</v>
      </c>
      <c r="F855" s="12" t="s">
        <v>45</v>
      </c>
      <c r="G855" s="12" t="s">
        <v>46</v>
      </c>
      <c r="H855" s="12" t="s">
        <v>14</v>
      </c>
      <c r="I855" s="14">
        <v>0.35</v>
      </c>
      <c r="J855" s="15">
        <v>750</v>
      </c>
      <c r="K855" s="16">
        <f t="shared" si="279"/>
        <v>262.5</v>
      </c>
      <c r="L855" s="16">
        <f t="shared" si="280"/>
        <v>91.875000000000014</v>
      </c>
      <c r="M855" s="17">
        <v>0.35000000000000003</v>
      </c>
      <c r="O855" s="1"/>
      <c r="P855" s="4"/>
      <c r="Q855" s="3"/>
      <c r="R855" s="5"/>
    </row>
    <row r="856" spans="2:18" x14ac:dyDescent="0.25">
      <c r="B856" s="12" t="s">
        <v>10</v>
      </c>
      <c r="C856" s="12">
        <v>1185732</v>
      </c>
      <c r="D856" s="13">
        <v>44482</v>
      </c>
      <c r="E856" s="12" t="s">
        <v>30</v>
      </c>
      <c r="F856" s="12" t="s">
        <v>45</v>
      </c>
      <c r="G856" s="12" t="s">
        <v>46</v>
      </c>
      <c r="H856" s="12" t="s">
        <v>16</v>
      </c>
      <c r="I856" s="14">
        <v>0.44999999999999996</v>
      </c>
      <c r="J856" s="15">
        <v>750</v>
      </c>
      <c r="K856" s="16">
        <f t="shared" si="279"/>
        <v>337.49999999999994</v>
      </c>
      <c r="L856" s="16">
        <f t="shared" si="280"/>
        <v>101.24999999999999</v>
      </c>
      <c r="M856" s="17">
        <v>0.3</v>
      </c>
      <c r="O856" s="1"/>
      <c r="P856" s="4"/>
      <c r="Q856" s="3"/>
      <c r="R856" s="5"/>
    </row>
    <row r="857" spans="2:18" x14ac:dyDescent="0.25">
      <c r="B857" s="12" t="s">
        <v>10</v>
      </c>
      <c r="C857" s="12">
        <v>1185732</v>
      </c>
      <c r="D857" s="13">
        <v>44482</v>
      </c>
      <c r="E857" s="12" t="s">
        <v>30</v>
      </c>
      <c r="F857" s="12" t="s">
        <v>45</v>
      </c>
      <c r="G857" s="12" t="s">
        <v>46</v>
      </c>
      <c r="H857" s="12" t="s">
        <v>17</v>
      </c>
      <c r="I857" s="14">
        <v>0.49999999999999989</v>
      </c>
      <c r="J857" s="15">
        <v>2000</v>
      </c>
      <c r="K857" s="16">
        <f t="shared" si="279"/>
        <v>999.99999999999977</v>
      </c>
      <c r="L857" s="16">
        <f t="shared" si="280"/>
        <v>449.99999999999989</v>
      </c>
      <c r="M857" s="17">
        <v>0.45</v>
      </c>
      <c r="O857" s="1"/>
      <c r="P857" s="4"/>
      <c r="Q857" s="3"/>
      <c r="R857" s="5"/>
    </row>
    <row r="858" spans="2:18" x14ac:dyDescent="0.25">
      <c r="B858" s="12" t="s">
        <v>10</v>
      </c>
      <c r="C858" s="12">
        <v>1185732</v>
      </c>
      <c r="D858" s="13">
        <v>44513</v>
      </c>
      <c r="E858" s="12" t="s">
        <v>30</v>
      </c>
      <c r="F858" s="12" t="s">
        <v>45</v>
      </c>
      <c r="G858" s="12" t="s">
        <v>46</v>
      </c>
      <c r="H858" s="12" t="s">
        <v>12</v>
      </c>
      <c r="I858" s="14">
        <v>0.5</v>
      </c>
      <c r="J858" s="15">
        <v>3500</v>
      </c>
      <c r="K858" s="16">
        <f>I858*J858</f>
        <v>1750</v>
      </c>
      <c r="L858" s="16">
        <f>K858*M858</f>
        <v>612.50000000000011</v>
      </c>
      <c r="M858" s="17">
        <v>0.35000000000000003</v>
      </c>
      <c r="O858" s="1"/>
      <c r="P858" s="4"/>
      <c r="Q858" s="3"/>
      <c r="R858" s="5"/>
    </row>
    <row r="859" spans="2:18" x14ac:dyDescent="0.25">
      <c r="B859" s="12" t="s">
        <v>10</v>
      </c>
      <c r="C859" s="12">
        <v>1185732</v>
      </c>
      <c r="D859" s="13">
        <v>44513</v>
      </c>
      <c r="E859" s="12" t="s">
        <v>30</v>
      </c>
      <c r="F859" s="12" t="s">
        <v>45</v>
      </c>
      <c r="G859" s="12" t="s">
        <v>46</v>
      </c>
      <c r="H859" s="12" t="s">
        <v>15</v>
      </c>
      <c r="I859" s="14">
        <v>0.4</v>
      </c>
      <c r="J859" s="15">
        <v>2000</v>
      </c>
      <c r="K859" s="16">
        <f>I859*J859</f>
        <v>800</v>
      </c>
      <c r="L859" s="16">
        <f>K859*M859</f>
        <v>240</v>
      </c>
      <c r="M859" s="17">
        <v>0.3</v>
      </c>
      <c r="O859" s="1"/>
      <c r="P859" s="4"/>
      <c r="Q859" s="3"/>
      <c r="R859" s="5"/>
    </row>
    <row r="860" spans="2:18" x14ac:dyDescent="0.25">
      <c r="B860" s="12" t="s">
        <v>10</v>
      </c>
      <c r="C860" s="12">
        <v>1185732</v>
      </c>
      <c r="D860" s="13">
        <v>44513</v>
      </c>
      <c r="E860" s="12" t="s">
        <v>30</v>
      </c>
      <c r="F860" s="12" t="s">
        <v>45</v>
      </c>
      <c r="G860" s="12" t="s">
        <v>46</v>
      </c>
      <c r="H860" s="12" t="s">
        <v>13</v>
      </c>
      <c r="I860" s="14">
        <v>0.4</v>
      </c>
      <c r="J860" s="15">
        <v>1450</v>
      </c>
      <c r="K860" s="16">
        <f t="shared" ref="K860:K863" si="281">I860*J860</f>
        <v>580</v>
      </c>
      <c r="L860" s="16">
        <f t="shared" ref="L860:L863" si="282">K860*M860</f>
        <v>174</v>
      </c>
      <c r="M860" s="17">
        <v>0.3</v>
      </c>
      <c r="O860" s="1"/>
      <c r="P860" s="4"/>
      <c r="Q860" s="3"/>
      <c r="R860" s="5"/>
    </row>
    <row r="861" spans="2:18" x14ac:dyDescent="0.25">
      <c r="B861" s="12" t="s">
        <v>10</v>
      </c>
      <c r="C861" s="12">
        <v>1185732</v>
      </c>
      <c r="D861" s="13">
        <v>44513</v>
      </c>
      <c r="E861" s="12" t="s">
        <v>30</v>
      </c>
      <c r="F861" s="12" t="s">
        <v>45</v>
      </c>
      <c r="G861" s="12" t="s">
        <v>46</v>
      </c>
      <c r="H861" s="12" t="s">
        <v>14</v>
      </c>
      <c r="I861" s="14">
        <v>0.4</v>
      </c>
      <c r="J861" s="15">
        <v>1500</v>
      </c>
      <c r="K861" s="16">
        <f t="shared" si="281"/>
        <v>600</v>
      </c>
      <c r="L861" s="16">
        <f t="shared" si="282"/>
        <v>210.00000000000003</v>
      </c>
      <c r="M861" s="17">
        <v>0.35000000000000003</v>
      </c>
      <c r="O861" s="1"/>
      <c r="P861" s="4"/>
      <c r="Q861" s="3"/>
      <c r="R861" s="5"/>
    </row>
    <row r="862" spans="2:18" x14ac:dyDescent="0.25">
      <c r="B862" s="12" t="s">
        <v>10</v>
      </c>
      <c r="C862" s="12">
        <v>1185732</v>
      </c>
      <c r="D862" s="13">
        <v>44513</v>
      </c>
      <c r="E862" s="12" t="s">
        <v>30</v>
      </c>
      <c r="F862" s="12" t="s">
        <v>45</v>
      </c>
      <c r="G862" s="12" t="s">
        <v>46</v>
      </c>
      <c r="H862" s="12" t="s">
        <v>16</v>
      </c>
      <c r="I862" s="14">
        <v>0.54999999999999993</v>
      </c>
      <c r="J862" s="15">
        <v>1250</v>
      </c>
      <c r="K862" s="16">
        <f t="shared" si="281"/>
        <v>687.49999999999989</v>
      </c>
      <c r="L862" s="16">
        <f t="shared" si="282"/>
        <v>206.24999999999997</v>
      </c>
      <c r="M862" s="17">
        <v>0.3</v>
      </c>
      <c r="O862" s="1"/>
      <c r="P862" s="4"/>
      <c r="Q862" s="3"/>
      <c r="R862" s="5"/>
    </row>
    <row r="863" spans="2:18" x14ac:dyDescent="0.25">
      <c r="B863" s="12" t="s">
        <v>10</v>
      </c>
      <c r="C863" s="12">
        <v>1185732</v>
      </c>
      <c r="D863" s="13">
        <v>44513</v>
      </c>
      <c r="E863" s="12" t="s">
        <v>30</v>
      </c>
      <c r="F863" s="12" t="s">
        <v>45</v>
      </c>
      <c r="G863" s="12" t="s">
        <v>46</v>
      </c>
      <c r="H863" s="12" t="s">
        <v>17</v>
      </c>
      <c r="I863" s="14">
        <v>0.59999999999999987</v>
      </c>
      <c r="J863" s="15">
        <v>2250</v>
      </c>
      <c r="K863" s="16">
        <f t="shared" si="281"/>
        <v>1349.9999999999998</v>
      </c>
      <c r="L863" s="16">
        <f t="shared" si="282"/>
        <v>607.49999999999989</v>
      </c>
      <c r="M863" s="17">
        <v>0.45</v>
      </c>
      <c r="O863" s="1"/>
      <c r="P863" s="4"/>
      <c r="Q863" s="3"/>
      <c r="R863" s="5"/>
    </row>
    <row r="864" spans="2:18" x14ac:dyDescent="0.25">
      <c r="B864" s="12" t="s">
        <v>10</v>
      </c>
      <c r="C864" s="12">
        <v>1185732</v>
      </c>
      <c r="D864" s="13">
        <v>44542</v>
      </c>
      <c r="E864" s="12" t="s">
        <v>30</v>
      </c>
      <c r="F864" s="12" t="s">
        <v>45</v>
      </c>
      <c r="G864" s="12" t="s">
        <v>46</v>
      </c>
      <c r="H864" s="12" t="s">
        <v>12</v>
      </c>
      <c r="I864" s="14">
        <v>0.54999999999999993</v>
      </c>
      <c r="J864" s="15">
        <v>4750</v>
      </c>
      <c r="K864" s="16">
        <f>I864*J864</f>
        <v>2612.4999999999995</v>
      </c>
      <c r="L864" s="16">
        <f>K864*M864</f>
        <v>914.37499999999989</v>
      </c>
      <c r="M864" s="17">
        <v>0.35000000000000003</v>
      </c>
      <c r="O864" s="1"/>
      <c r="P864" s="4"/>
      <c r="Q864" s="3"/>
      <c r="R864" s="5"/>
    </row>
    <row r="865" spans="1:18" x14ac:dyDescent="0.25">
      <c r="B865" s="12" t="s">
        <v>10</v>
      </c>
      <c r="C865" s="12">
        <v>1185732</v>
      </c>
      <c r="D865" s="13">
        <v>44542</v>
      </c>
      <c r="E865" s="12" t="s">
        <v>30</v>
      </c>
      <c r="F865" s="12" t="s">
        <v>45</v>
      </c>
      <c r="G865" s="12" t="s">
        <v>46</v>
      </c>
      <c r="H865" s="12" t="s">
        <v>15</v>
      </c>
      <c r="I865" s="14">
        <v>0.45</v>
      </c>
      <c r="J865" s="15">
        <v>2750</v>
      </c>
      <c r="K865" s="16">
        <f>I865*J865</f>
        <v>1237.5</v>
      </c>
      <c r="L865" s="16">
        <f>K865*M865</f>
        <v>371.25</v>
      </c>
      <c r="M865" s="17">
        <v>0.3</v>
      </c>
      <c r="O865" s="1"/>
      <c r="P865" s="4"/>
      <c r="Q865" s="3"/>
      <c r="R865" s="5"/>
    </row>
    <row r="866" spans="1:18" x14ac:dyDescent="0.25">
      <c r="B866" s="12" t="s">
        <v>10</v>
      </c>
      <c r="C866" s="12">
        <v>1185732</v>
      </c>
      <c r="D866" s="13">
        <v>44542</v>
      </c>
      <c r="E866" s="12" t="s">
        <v>30</v>
      </c>
      <c r="F866" s="12" t="s">
        <v>45</v>
      </c>
      <c r="G866" s="12" t="s">
        <v>46</v>
      </c>
      <c r="H866" s="12" t="s">
        <v>13</v>
      </c>
      <c r="I866" s="14">
        <v>0.45</v>
      </c>
      <c r="J866" s="15">
        <v>2250</v>
      </c>
      <c r="K866" s="16">
        <f t="shared" ref="K866:K869" si="283">I866*J866</f>
        <v>1012.5</v>
      </c>
      <c r="L866" s="16">
        <f t="shared" ref="L866:L869" si="284">K866*M866</f>
        <v>303.75</v>
      </c>
      <c r="M866" s="17">
        <v>0.3</v>
      </c>
      <c r="O866" s="1"/>
      <c r="P866" s="4"/>
      <c r="Q866" s="3"/>
      <c r="R866" s="5"/>
    </row>
    <row r="867" spans="1:18" x14ac:dyDescent="0.25">
      <c r="B867" s="12" t="s">
        <v>10</v>
      </c>
      <c r="C867" s="12">
        <v>1185732</v>
      </c>
      <c r="D867" s="13">
        <v>44542</v>
      </c>
      <c r="E867" s="12" t="s">
        <v>30</v>
      </c>
      <c r="F867" s="12" t="s">
        <v>45</v>
      </c>
      <c r="G867" s="12" t="s">
        <v>46</v>
      </c>
      <c r="H867" s="12" t="s">
        <v>14</v>
      </c>
      <c r="I867" s="14">
        <v>0.45</v>
      </c>
      <c r="J867" s="15">
        <v>1750</v>
      </c>
      <c r="K867" s="16">
        <f t="shared" si="283"/>
        <v>787.5</v>
      </c>
      <c r="L867" s="16">
        <f t="shared" si="284"/>
        <v>275.625</v>
      </c>
      <c r="M867" s="17">
        <v>0.35000000000000003</v>
      </c>
      <c r="O867" s="1"/>
      <c r="P867" s="4"/>
      <c r="Q867" s="3"/>
      <c r="R867" s="5"/>
    </row>
    <row r="868" spans="1:18" x14ac:dyDescent="0.25">
      <c r="B868" s="12" t="s">
        <v>10</v>
      </c>
      <c r="C868" s="12">
        <v>1185732</v>
      </c>
      <c r="D868" s="13">
        <v>44542</v>
      </c>
      <c r="E868" s="12" t="s">
        <v>30</v>
      </c>
      <c r="F868" s="12" t="s">
        <v>45</v>
      </c>
      <c r="G868" s="12" t="s">
        <v>46</v>
      </c>
      <c r="H868" s="12" t="s">
        <v>16</v>
      </c>
      <c r="I868" s="14">
        <v>0.54999999999999993</v>
      </c>
      <c r="J868" s="15">
        <v>1750</v>
      </c>
      <c r="K868" s="16">
        <f t="shared" si="283"/>
        <v>962.49999999999989</v>
      </c>
      <c r="L868" s="16">
        <f t="shared" si="284"/>
        <v>288.74999999999994</v>
      </c>
      <c r="M868" s="17">
        <v>0.3</v>
      </c>
      <c r="O868" s="1"/>
      <c r="P868" s="4"/>
      <c r="Q868" s="3"/>
      <c r="R868" s="5"/>
    </row>
    <row r="869" spans="1:18" x14ac:dyDescent="0.25">
      <c r="B869" s="12" t="s">
        <v>10</v>
      </c>
      <c r="C869" s="12">
        <v>1185732</v>
      </c>
      <c r="D869" s="13">
        <v>44542</v>
      </c>
      <c r="E869" s="12" t="s">
        <v>30</v>
      </c>
      <c r="F869" s="12" t="s">
        <v>45</v>
      </c>
      <c r="G869" s="12" t="s">
        <v>46</v>
      </c>
      <c r="H869" s="12" t="s">
        <v>17</v>
      </c>
      <c r="I869" s="14">
        <v>0.59999999999999987</v>
      </c>
      <c r="J869" s="15">
        <v>2750</v>
      </c>
      <c r="K869" s="16">
        <f t="shared" si="283"/>
        <v>1649.9999999999995</v>
      </c>
      <c r="L869" s="16">
        <f t="shared" si="284"/>
        <v>742.49999999999977</v>
      </c>
      <c r="M869" s="17">
        <v>0.45</v>
      </c>
      <c r="O869" s="1"/>
      <c r="P869" s="4"/>
      <c r="Q869" s="3"/>
      <c r="R869" s="5"/>
    </row>
    <row r="870" spans="1:18" x14ac:dyDescent="0.25">
      <c r="A870" s="8" t="s">
        <v>40</v>
      </c>
      <c r="B870" s="12" t="s">
        <v>28</v>
      </c>
      <c r="C870" s="12">
        <v>1189833</v>
      </c>
      <c r="D870" s="13">
        <v>44213</v>
      </c>
      <c r="E870" s="12" t="s">
        <v>30</v>
      </c>
      <c r="F870" s="12" t="s">
        <v>48</v>
      </c>
      <c r="G870" s="12" t="s">
        <v>47</v>
      </c>
      <c r="H870" s="12" t="s">
        <v>12</v>
      </c>
      <c r="I870" s="14">
        <v>0.35</v>
      </c>
      <c r="J870" s="15">
        <v>4750</v>
      </c>
      <c r="K870" s="16">
        <f>I870*J870</f>
        <v>1662.5</v>
      </c>
      <c r="L870" s="16">
        <f>K870*M870</f>
        <v>748.125</v>
      </c>
      <c r="M870" s="17">
        <v>0.45</v>
      </c>
      <c r="O870" s="1"/>
      <c r="P870" s="4"/>
      <c r="Q870" s="3"/>
      <c r="R870" s="5"/>
    </row>
    <row r="871" spans="1:18" x14ac:dyDescent="0.25">
      <c r="B871" s="12" t="s">
        <v>28</v>
      </c>
      <c r="C871" s="12">
        <v>1189833</v>
      </c>
      <c r="D871" s="13">
        <v>44213</v>
      </c>
      <c r="E871" s="12" t="s">
        <v>30</v>
      </c>
      <c r="F871" s="12" t="s">
        <v>48</v>
      </c>
      <c r="G871" s="12" t="s">
        <v>47</v>
      </c>
      <c r="H871" s="12" t="s">
        <v>15</v>
      </c>
      <c r="I871" s="14">
        <v>0.45</v>
      </c>
      <c r="J871" s="15">
        <v>4750</v>
      </c>
      <c r="K871" s="16">
        <f>I871*J871</f>
        <v>2137.5</v>
      </c>
      <c r="L871" s="16">
        <f>K871*M871</f>
        <v>641.25</v>
      </c>
      <c r="M871" s="17">
        <v>0.3</v>
      </c>
      <c r="O871" s="1"/>
      <c r="P871" s="4"/>
      <c r="Q871" s="3"/>
      <c r="R871" s="5"/>
    </row>
    <row r="872" spans="1:18" x14ac:dyDescent="0.25">
      <c r="B872" s="12" t="s">
        <v>28</v>
      </c>
      <c r="C872" s="12">
        <v>1189833</v>
      </c>
      <c r="D872" s="13">
        <v>44213</v>
      </c>
      <c r="E872" s="12" t="s">
        <v>30</v>
      </c>
      <c r="F872" s="12" t="s">
        <v>48</v>
      </c>
      <c r="G872" s="12" t="s">
        <v>47</v>
      </c>
      <c r="H872" s="12" t="s">
        <v>13</v>
      </c>
      <c r="I872" s="14">
        <v>0.45</v>
      </c>
      <c r="J872" s="15">
        <v>4750</v>
      </c>
      <c r="K872" s="16">
        <f t="shared" ref="K872:K875" si="285">I872*J872</f>
        <v>2137.5</v>
      </c>
      <c r="L872" s="16">
        <f t="shared" ref="L872:L875" si="286">K872*M872</f>
        <v>961.875</v>
      </c>
      <c r="M872" s="17">
        <v>0.45</v>
      </c>
      <c r="O872" s="1"/>
      <c r="P872" s="4"/>
      <c r="Q872" s="3"/>
      <c r="R872" s="5"/>
    </row>
    <row r="873" spans="1:18" x14ac:dyDescent="0.25">
      <c r="B873" s="12" t="s">
        <v>28</v>
      </c>
      <c r="C873" s="12">
        <v>1189833</v>
      </c>
      <c r="D873" s="13">
        <v>44213</v>
      </c>
      <c r="E873" s="12" t="s">
        <v>30</v>
      </c>
      <c r="F873" s="12" t="s">
        <v>48</v>
      </c>
      <c r="G873" s="12" t="s">
        <v>47</v>
      </c>
      <c r="H873" s="12" t="s">
        <v>14</v>
      </c>
      <c r="I873" s="14">
        <v>0.45</v>
      </c>
      <c r="J873" s="15">
        <v>3250</v>
      </c>
      <c r="K873" s="16">
        <f t="shared" si="285"/>
        <v>1462.5</v>
      </c>
      <c r="L873" s="16">
        <f t="shared" si="286"/>
        <v>585</v>
      </c>
      <c r="M873" s="17">
        <v>0.39999999999999997</v>
      </c>
      <c r="O873" s="1"/>
      <c r="P873" s="4"/>
      <c r="Q873" s="3"/>
      <c r="R873" s="5"/>
    </row>
    <row r="874" spans="1:18" x14ac:dyDescent="0.25">
      <c r="B874" s="12" t="s">
        <v>28</v>
      </c>
      <c r="C874" s="12">
        <v>1189833</v>
      </c>
      <c r="D874" s="13">
        <v>44213</v>
      </c>
      <c r="E874" s="12" t="s">
        <v>30</v>
      </c>
      <c r="F874" s="12" t="s">
        <v>48</v>
      </c>
      <c r="G874" s="12" t="s">
        <v>47</v>
      </c>
      <c r="H874" s="12" t="s">
        <v>16</v>
      </c>
      <c r="I874" s="14">
        <v>0.5</v>
      </c>
      <c r="J874" s="15">
        <v>2750</v>
      </c>
      <c r="K874" s="16">
        <f t="shared" si="285"/>
        <v>1375</v>
      </c>
      <c r="L874" s="16">
        <f t="shared" si="286"/>
        <v>825.00000000000011</v>
      </c>
      <c r="M874" s="17">
        <v>0.60000000000000009</v>
      </c>
      <c r="O874" s="1"/>
      <c r="P874" s="4"/>
      <c r="Q874" s="3"/>
      <c r="R874" s="5"/>
    </row>
    <row r="875" spans="1:18" x14ac:dyDescent="0.25">
      <c r="B875" s="12" t="s">
        <v>28</v>
      </c>
      <c r="C875" s="12">
        <v>1189833</v>
      </c>
      <c r="D875" s="13">
        <v>44213</v>
      </c>
      <c r="E875" s="12" t="s">
        <v>30</v>
      </c>
      <c r="F875" s="12" t="s">
        <v>48</v>
      </c>
      <c r="G875" s="12" t="s">
        <v>47</v>
      </c>
      <c r="H875" s="12" t="s">
        <v>17</v>
      </c>
      <c r="I875" s="14">
        <v>0.45</v>
      </c>
      <c r="J875" s="15">
        <v>4750</v>
      </c>
      <c r="K875" s="16">
        <f t="shared" si="285"/>
        <v>2137.5</v>
      </c>
      <c r="L875" s="16">
        <f t="shared" si="286"/>
        <v>534.375</v>
      </c>
      <c r="M875" s="17">
        <v>0.25</v>
      </c>
      <c r="O875" s="1"/>
      <c r="P875" s="4"/>
      <c r="Q875" s="3"/>
      <c r="R875" s="5"/>
    </row>
    <row r="876" spans="1:18" x14ac:dyDescent="0.25">
      <c r="B876" s="12" t="s">
        <v>28</v>
      </c>
      <c r="C876" s="12">
        <v>1189833</v>
      </c>
      <c r="D876" s="13">
        <v>44244</v>
      </c>
      <c r="E876" s="12" t="s">
        <v>30</v>
      </c>
      <c r="F876" s="12" t="s">
        <v>48</v>
      </c>
      <c r="G876" s="12" t="s">
        <v>47</v>
      </c>
      <c r="H876" s="12" t="s">
        <v>12</v>
      </c>
      <c r="I876" s="14">
        <v>0.35</v>
      </c>
      <c r="J876" s="15">
        <v>5250</v>
      </c>
      <c r="K876" s="16">
        <f>I876*J876</f>
        <v>1837.4999999999998</v>
      </c>
      <c r="L876" s="16">
        <f>K876*M876</f>
        <v>826.87499999999989</v>
      </c>
      <c r="M876" s="17">
        <v>0.45</v>
      </c>
      <c r="O876" s="1"/>
      <c r="P876" s="4"/>
      <c r="Q876" s="3"/>
      <c r="R876" s="5"/>
    </row>
    <row r="877" spans="1:18" x14ac:dyDescent="0.25">
      <c r="B877" s="12" t="s">
        <v>28</v>
      </c>
      <c r="C877" s="12">
        <v>1189833</v>
      </c>
      <c r="D877" s="13">
        <v>44244</v>
      </c>
      <c r="E877" s="12" t="s">
        <v>30</v>
      </c>
      <c r="F877" s="12" t="s">
        <v>48</v>
      </c>
      <c r="G877" s="12" t="s">
        <v>47</v>
      </c>
      <c r="H877" s="12" t="s">
        <v>15</v>
      </c>
      <c r="I877" s="14">
        <v>0.45</v>
      </c>
      <c r="J877" s="15">
        <v>4250</v>
      </c>
      <c r="K877" s="16">
        <f>I877*J877</f>
        <v>1912.5</v>
      </c>
      <c r="L877" s="16">
        <f>K877*M877</f>
        <v>573.75</v>
      </c>
      <c r="M877" s="17">
        <v>0.3</v>
      </c>
      <c r="O877" s="1"/>
      <c r="P877" s="4"/>
      <c r="Q877" s="3"/>
      <c r="R877" s="5"/>
    </row>
    <row r="878" spans="1:18" x14ac:dyDescent="0.25">
      <c r="B878" s="12" t="s">
        <v>28</v>
      </c>
      <c r="C878" s="12">
        <v>1189833</v>
      </c>
      <c r="D878" s="13">
        <v>44244</v>
      </c>
      <c r="E878" s="12" t="s">
        <v>30</v>
      </c>
      <c r="F878" s="12" t="s">
        <v>48</v>
      </c>
      <c r="G878" s="12" t="s">
        <v>47</v>
      </c>
      <c r="H878" s="12" t="s">
        <v>13</v>
      </c>
      <c r="I878" s="14">
        <v>0.45</v>
      </c>
      <c r="J878" s="15">
        <v>4500</v>
      </c>
      <c r="K878" s="16">
        <f t="shared" ref="K878:K881" si="287">I878*J878</f>
        <v>2025</v>
      </c>
      <c r="L878" s="16">
        <f t="shared" ref="L878:L881" si="288">K878*M878</f>
        <v>911.25</v>
      </c>
      <c r="M878" s="17">
        <v>0.45</v>
      </c>
      <c r="O878" s="1"/>
      <c r="P878" s="4"/>
      <c r="Q878" s="3"/>
      <c r="R878" s="5"/>
    </row>
    <row r="879" spans="1:18" x14ac:dyDescent="0.25">
      <c r="B879" s="12" t="s">
        <v>28</v>
      </c>
      <c r="C879" s="12">
        <v>1189833</v>
      </c>
      <c r="D879" s="13">
        <v>44244</v>
      </c>
      <c r="E879" s="12" t="s">
        <v>30</v>
      </c>
      <c r="F879" s="12" t="s">
        <v>48</v>
      </c>
      <c r="G879" s="12" t="s">
        <v>47</v>
      </c>
      <c r="H879" s="12" t="s">
        <v>14</v>
      </c>
      <c r="I879" s="14">
        <v>0.45</v>
      </c>
      <c r="J879" s="15">
        <v>3000</v>
      </c>
      <c r="K879" s="16">
        <f t="shared" si="287"/>
        <v>1350</v>
      </c>
      <c r="L879" s="16">
        <f t="shared" si="288"/>
        <v>540</v>
      </c>
      <c r="M879" s="17">
        <v>0.39999999999999997</v>
      </c>
      <c r="O879" s="1"/>
      <c r="P879" s="4"/>
      <c r="Q879" s="3"/>
      <c r="R879" s="5"/>
    </row>
    <row r="880" spans="1:18" x14ac:dyDescent="0.25">
      <c r="B880" s="12" t="s">
        <v>28</v>
      </c>
      <c r="C880" s="12">
        <v>1189833</v>
      </c>
      <c r="D880" s="13">
        <v>44244</v>
      </c>
      <c r="E880" s="12" t="s">
        <v>30</v>
      </c>
      <c r="F880" s="12" t="s">
        <v>48</v>
      </c>
      <c r="G880" s="12" t="s">
        <v>47</v>
      </c>
      <c r="H880" s="12" t="s">
        <v>16</v>
      </c>
      <c r="I880" s="14">
        <v>0.5</v>
      </c>
      <c r="J880" s="15">
        <v>2250</v>
      </c>
      <c r="K880" s="16">
        <f t="shared" si="287"/>
        <v>1125</v>
      </c>
      <c r="L880" s="16">
        <f t="shared" si="288"/>
        <v>675.00000000000011</v>
      </c>
      <c r="M880" s="17">
        <v>0.60000000000000009</v>
      </c>
      <c r="O880" s="1"/>
      <c r="P880" s="4"/>
      <c r="Q880" s="3"/>
      <c r="R880" s="5"/>
    </row>
    <row r="881" spans="2:18" x14ac:dyDescent="0.25">
      <c r="B881" s="12" t="s">
        <v>28</v>
      </c>
      <c r="C881" s="12">
        <v>1189833</v>
      </c>
      <c r="D881" s="13">
        <v>44244</v>
      </c>
      <c r="E881" s="12" t="s">
        <v>30</v>
      </c>
      <c r="F881" s="12" t="s">
        <v>48</v>
      </c>
      <c r="G881" s="12" t="s">
        <v>47</v>
      </c>
      <c r="H881" s="12" t="s">
        <v>17</v>
      </c>
      <c r="I881" s="14">
        <v>0.45</v>
      </c>
      <c r="J881" s="15">
        <v>4250</v>
      </c>
      <c r="K881" s="16">
        <f t="shared" si="287"/>
        <v>1912.5</v>
      </c>
      <c r="L881" s="16">
        <f t="shared" si="288"/>
        <v>478.125</v>
      </c>
      <c r="M881" s="17">
        <v>0.25</v>
      </c>
      <c r="O881" s="1"/>
      <c r="P881" s="4"/>
      <c r="Q881" s="3"/>
      <c r="R881" s="5"/>
    </row>
    <row r="882" spans="2:18" x14ac:dyDescent="0.25">
      <c r="B882" s="12" t="s">
        <v>28</v>
      </c>
      <c r="C882" s="12">
        <v>1189833</v>
      </c>
      <c r="D882" s="13">
        <v>44271</v>
      </c>
      <c r="E882" s="12" t="s">
        <v>30</v>
      </c>
      <c r="F882" s="12" t="s">
        <v>48</v>
      </c>
      <c r="G882" s="12" t="s">
        <v>47</v>
      </c>
      <c r="H882" s="12" t="s">
        <v>12</v>
      </c>
      <c r="I882" s="14">
        <v>0.35</v>
      </c>
      <c r="J882" s="15">
        <v>5750</v>
      </c>
      <c r="K882" s="16">
        <f>I882*J882</f>
        <v>2012.4999999999998</v>
      </c>
      <c r="L882" s="16">
        <f>K882*M882</f>
        <v>905.62499999999989</v>
      </c>
      <c r="M882" s="17">
        <v>0.45</v>
      </c>
      <c r="O882" s="1"/>
      <c r="P882" s="4"/>
      <c r="Q882" s="3"/>
      <c r="R882" s="5"/>
    </row>
    <row r="883" spans="2:18" x14ac:dyDescent="0.25">
      <c r="B883" s="12" t="s">
        <v>28</v>
      </c>
      <c r="C883" s="12">
        <v>1189833</v>
      </c>
      <c r="D883" s="13">
        <v>44271</v>
      </c>
      <c r="E883" s="12" t="s">
        <v>30</v>
      </c>
      <c r="F883" s="12" t="s">
        <v>48</v>
      </c>
      <c r="G883" s="12" t="s">
        <v>47</v>
      </c>
      <c r="H883" s="12" t="s">
        <v>15</v>
      </c>
      <c r="I883" s="14">
        <v>0.45</v>
      </c>
      <c r="J883" s="15">
        <v>4250</v>
      </c>
      <c r="K883" s="16">
        <f>I883*J883</f>
        <v>1912.5</v>
      </c>
      <c r="L883" s="16">
        <f>K883*M883</f>
        <v>573.75</v>
      </c>
      <c r="M883" s="17">
        <v>0.3</v>
      </c>
      <c r="O883" s="1"/>
      <c r="P883" s="4"/>
      <c r="Q883" s="3"/>
      <c r="R883" s="5"/>
    </row>
    <row r="884" spans="2:18" x14ac:dyDescent="0.25">
      <c r="B884" s="12" t="s">
        <v>28</v>
      </c>
      <c r="C884" s="12">
        <v>1189833</v>
      </c>
      <c r="D884" s="13">
        <v>44271</v>
      </c>
      <c r="E884" s="12" t="s">
        <v>30</v>
      </c>
      <c r="F884" s="12" t="s">
        <v>48</v>
      </c>
      <c r="G884" s="12" t="s">
        <v>47</v>
      </c>
      <c r="H884" s="12" t="s">
        <v>13</v>
      </c>
      <c r="I884" s="14">
        <v>0.45</v>
      </c>
      <c r="J884" s="15">
        <v>4250</v>
      </c>
      <c r="K884" s="16">
        <f t="shared" ref="K884:K887" si="289">I884*J884</f>
        <v>1912.5</v>
      </c>
      <c r="L884" s="16">
        <f t="shared" ref="L884:L887" si="290">K884*M884</f>
        <v>860.625</v>
      </c>
      <c r="M884" s="17">
        <v>0.45</v>
      </c>
      <c r="O884" s="1"/>
      <c r="P884" s="4"/>
      <c r="Q884" s="3"/>
      <c r="R884" s="5"/>
    </row>
    <row r="885" spans="2:18" x14ac:dyDescent="0.25">
      <c r="B885" s="12" t="s">
        <v>28</v>
      </c>
      <c r="C885" s="12">
        <v>1189833</v>
      </c>
      <c r="D885" s="13">
        <v>44271</v>
      </c>
      <c r="E885" s="12" t="s">
        <v>30</v>
      </c>
      <c r="F885" s="12" t="s">
        <v>48</v>
      </c>
      <c r="G885" s="12" t="s">
        <v>47</v>
      </c>
      <c r="H885" s="12" t="s">
        <v>14</v>
      </c>
      <c r="I885" s="14">
        <v>0.45</v>
      </c>
      <c r="J885" s="15">
        <v>3250</v>
      </c>
      <c r="K885" s="16">
        <f t="shared" si="289"/>
        <v>1462.5</v>
      </c>
      <c r="L885" s="16">
        <f t="shared" si="290"/>
        <v>585</v>
      </c>
      <c r="M885" s="17">
        <v>0.39999999999999997</v>
      </c>
      <c r="O885" s="1"/>
      <c r="P885" s="4"/>
      <c r="Q885" s="3"/>
      <c r="R885" s="5"/>
    </row>
    <row r="886" spans="2:18" x14ac:dyDescent="0.25">
      <c r="B886" s="12" t="s">
        <v>28</v>
      </c>
      <c r="C886" s="12">
        <v>1189833</v>
      </c>
      <c r="D886" s="13">
        <v>44271</v>
      </c>
      <c r="E886" s="12" t="s">
        <v>30</v>
      </c>
      <c r="F886" s="12" t="s">
        <v>48</v>
      </c>
      <c r="G886" s="12" t="s">
        <v>47</v>
      </c>
      <c r="H886" s="12" t="s">
        <v>16</v>
      </c>
      <c r="I886" s="14">
        <v>0.5</v>
      </c>
      <c r="J886" s="15">
        <v>2000</v>
      </c>
      <c r="K886" s="16">
        <f t="shared" si="289"/>
        <v>1000</v>
      </c>
      <c r="L886" s="16">
        <f t="shared" si="290"/>
        <v>600.00000000000011</v>
      </c>
      <c r="M886" s="17">
        <v>0.60000000000000009</v>
      </c>
      <c r="O886" s="1"/>
      <c r="P886" s="4"/>
      <c r="Q886" s="3"/>
      <c r="R886" s="5"/>
    </row>
    <row r="887" spans="2:18" x14ac:dyDescent="0.25">
      <c r="B887" s="12" t="s">
        <v>28</v>
      </c>
      <c r="C887" s="12">
        <v>1189833</v>
      </c>
      <c r="D887" s="13">
        <v>44271</v>
      </c>
      <c r="E887" s="12" t="s">
        <v>30</v>
      </c>
      <c r="F887" s="12" t="s">
        <v>48</v>
      </c>
      <c r="G887" s="12" t="s">
        <v>47</v>
      </c>
      <c r="H887" s="12" t="s">
        <v>17</v>
      </c>
      <c r="I887" s="14">
        <v>0.45</v>
      </c>
      <c r="J887" s="15">
        <v>4000</v>
      </c>
      <c r="K887" s="16">
        <f t="shared" si="289"/>
        <v>1800</v>
      </c>
      <c r="L887" s="16">
        <f t="shared" si="290"/>
        <v>450</v>
      </c>
      <c r="M887" s="17">
        <v>0.25</v>
      </c>
      <c r="O887" s="1"/>
      <c r="P887" s="4"/>
      <c r="Q887" s="3"/>
      <c r="R887" s="5"/>
    </row>
    <row r="888" spans="2:18" x14ac:dyDescent="0.25">
      <c r="B888" s="12" t="s">
        <v>28</v>
      </c>
      <c r="C888" s="12">
        <v>1189833</v>
      </c>
      <c r="D888" s="13">
        <v>44303</v>
      </c>
      <c r="E888" s="12" t="s">
        <v>30</v>
      </c>
      <c r="F888" s="12" t="s">
        <v>48</v>
      </c>
      <c r="G888" s="12" t="s">
        <v>47</v>
      </c>
      <c r="H888" s="12" t="s">
        <v>12</v>
      </c>
      <c r="I888" s="14">
        <v>0.45</v>
      </c>
      <c r="J888" s="15">
        <v>5750</v>
      </c>
      <c r="K888" s="16">
        <f>I888*J888</f>
        <v>2587.5</v>
      </c>
      <c r="L888" s="16">
        <f>K888*M888</f>
        <v>1164.375</v>
      </c>
      <c r="M888" s="17">
        <v>0.45</v>
      </c>
      <c r="O888" s="1"/>
      <c r="P888" s="4"/>
      <c r="Q888" s="3"/>
      <c r="R888" s="5"/>
    </row>
    <row r="889" spans="2:18" x14ac:dyDescent="0.25">
      <c r="B889" s="12" t="s">
        <v>28</v>
      </c>
      <c r="C889" s="12">
        <v>1189833</v>
      </c>
      <c r="D889" s="13">
        <v>44303</v>
      </c>
      <c r="E889" s="12" t="s">
        <v>30</v>
      </c>
      <c r="F889" s="12" t="s">
        <v>48</v>
      </c>
      <c r="G889" s="12" t="s">
        <v>47</v>
      </c>
      <c r="H889" s="12" t="s">
        <v>15</v>
      </c>
      <c r="I889" s="14">
        <v>0.45</v>
      </c>
      <c r="J889" s="15">
        <v>3750</v>
      </c>
      <c r="K889" s="16">
        <f>I889*J889</f>
        <v>1687.5</v>
      </c>
      <c r="L889" s="16">
        <f>K889*M889</f>
        <v>506.25</v>
      </c>
      <c r="M889" s="17">
        <v>0.3</v>
      </c>
      <c r="O889" s="1"/>
      <c r="P889" s="4"/>
      <c r="Q889" s="3"/>
      <c r="R889" s="5"/>
    </row>
    <row r="890" spans="2:18" x14ac:dyDescent="0.25">
      <c r="B890" s="12" t="s">
        <v>28</v>
      </c>
      <c r="C890" s="12">
        <v>1189833</v>
      </c>
      <c r="D890" s="13">
        <v>44303</v>
      </c>
      <c r="E890" s="12" t="s">
        <v>30</v>
      </c>
      <c r="F890" s="12" t="s">
        <v>48</v>
      </c>
      <c r="G890" s="12" t="s">
        <v>47</v>
      </c>
      <c r="H890" s="12" t="s">
        <v>13</v>
      </c>
      <c r="I890" s="14">
        <v>0.45</v>
      </c>
      <c r="J890" s="15">
        <v>4000</v>
      </c>
      <c r="K890" s="16">
        <f t="shared" ref="K890:K893" si="291">I890*J890</f>
        <v>1800</v>
      </c>
      <c r="L890" s="16">
        <f t="shared" ref="L890:L893" si="292">K890*M890</f>
        <v>810</v>
      </c>
      <c r="M890" s="17">
        <v>0.45</v>
      </c>
      <c r="O890" s="1"/>
      <c r="P890" s="4"/>
      <c r="Q890" s="3"/>
      <c r="R890" s="5"/>
    </row>
    <row r="891" spans="2:18" x14ac:dyDescent="0.25">
      <c r="B891" s="12" t="s">
        <v>28</v>
      </c>
      <c r="C891" s="12">
        <v>1189833</v>
      </c>
      <c r="D891" s="13">
        <v>44303</v>
      </c>
      <c r="E891" s="12" t="s">
        <v>30</v>
      </c>
      <c r="F891" s="12" t="s">
        <v>48</v>
      </c>
      <c r="G891" s="12" t="s">
        <v>47</v>
      </c>
      <c r="H891" s="12" t="s">
        <v>14</v>
      </c>
      <c r="I891" s="14">
        <v>0.4</v>
      </c>
      <c r="J891" s="15">
        <v>3000</v>
      </c>
      <c r="K891" s="16">
        <f t="shared" si="291"/>
        <v>1200</v>
      </c>
      <c r="L891" s="16">
        <f t="shared" si="292"/>
        <v>479.99999999999994</v>
      </c>
      <c r="M891" s="17">
        <v>0.39999999999999997</v>
      </c>
      <c r="O891" s="1"/>
      <c r="P891" s="4"/>
      <c r="Q891" s="3"/>
      <c r="R891" s="5"/>
    </row>
    <row r="892" spans="2:18" x14ac:dyDescent="0.25">
      <c r="B892" s="12" t="s">
        <v>28</v>
      </c>
      <c r="C892" s="12">
        <v>1189833</v>
      </c>
      <c r="D892" s="13">
        <v>44303</v>
      </c>
      <c r="E892" s="12" t="s">
        <v>30</v>
      </c>
      <c r="F892" s="12" t="s">
        <v>48</v>
      </c>
      <c r="G892" s="12" t="s">
        <v>47</v>
      </c>
      <c r="H892" s="12" t="s">
        <v>16</v>
      </c>
      <c r="I892" s="14">
        <v>0.45</v>
      </c>
      <c r="J892" s="15">
        <v>2000</v>
      </c>
      <c r="K892" s="16">
        <f t="shared" si="291"/>
        <v>900</v>
      </c>
      <c r="L892" s="16">
        <f t="shared" si="292"/>
        <v>540.00000000000011</v>
      </c>
      <c r="M892" s="17">
        <v>0.60000000000000009</v>
      </c>
      <c r="O892" s="1"/>
      <c r="P892" s="4"/>
      <c r="Q892" s="3"/>
      <c r="R892" s="5"/>
    </row>
    <row r="893" spans="2:18" x14ac:dyDescent="0.25">
      <c r="B893" s="12" t="s">
        <v>28</v>
      </c>
      <c r="C893" s="12">
        <v>1189833</v>
      </c>
      <c r="D893" s="13">
        <v>44303</v>
      </c>
      <c r="E893" s="12" t="s">
        <v>30</v>
      </c>
      <c r="F893" s="12" t="s">
        <v>48</v>
      </c>
      <c r="G893" s="12" t="s">
        <v>47</v>
      </c>
      <c r="H893" s="12" t="s">
        <v>17</v>
      </c>
      <c r="I893" s="14">
        <v>0.6</v>
      </c>
      <c r="J893" s="15">
        <v>3750</v>
      </c>
      <c r="K893" s="16">
        <f t="shared" si="291"/>
        <v>2250</v>
      </c>
      <c r="L893" s="16">
        <f t="shared" si="292"/>
        <v>562.5</v>
      </c>
      <c r="M893" s="17">
        <v>0.25</v>
      </c>
      <c r="O893" s="1"/>
      <c r="P893" s="4"/>
      <c r="Q893" s="3"/>
      <c r="R893" s="5"/>
    </row>
    <row r="894" spans="2:18" x14ac:dyDescent="0.25">
      <c r="B894" s="12" t="s">
        <v>28</v>
      </c>
      <c r="C894" s="12">
        <v>1189833</v>
      </c>
      <c r="D894" s="13">
        <v>44334</v>
      </c>
      <c r="E894" s="12" t="s">
        <v>30</v>
      </c>
      <c r="F894" s="12" t="s">
        <v>48</v>
      </c>
      <c r="G894" s="12" t="s">
        <v>47</v>
      </c>
      <c r="H894" s="12" t="s">
        <v>12</v>
      </c>
      <c r="I894" s="14">
        <v>0.4</v>
      </c>
      <c r="J894" s="15">
        <v>5750</v>
      </c>
      <c r="K894" s="16">
        <f>I894*J894</f>
        <v>2300</v>
      </c>
      <c r="L894" s="16">
        <f>K894*M894</f>
        <v>1035</v>
      </c>
      <c r="M894" s="17">
        <v>0.45</v>
      </c>
      <c r="O894" s="1"/>
      <c r="P894" s="4"/>
      <c r="Q894" s="3"/>
      <c r="R894" s="5"/>
    </row>
    <row r="895" spans="2:18" x14ac:dyDescent="0.25">
      <c r="B895" s="12" t="s">
        <v>28</v>
      </c>
      <c r="C895" s="12">
        <v>1189833</v>
      </c>
      <c r="D895" s="13">
        <v>44334</v>
      </c>
      <c r="E895" s="12" t="s">
        <v>30</v>
      </c>
      <c r="F895" s="12" t="s">
        <v>48</v>
      </c>
      <c r="G895" s="12" t="s">
        <v>47</v>
      </c>
      <c r="H895" s="12" t="s">
        <v>15</v>
      </c>
      <c r="I895" s="14">
        <v>0.45</v>
      </c>
      <c r="J895" s="15">
        <v>4250</v>
      </c>
      <c r="K895" s="16">
        <f>I895*J895</f>
        <v>1912.5</v>
      </c>
      <c r="L895" s="16">
        <f>K895*M895</f>
        <v>573.75</v>
      </c>
      <c r="M895" s="17">
        <v>0.3</v>
      </c>
      <c r="O895" s="1"/>
      <c r="P895" s="4"/>
      <c r="Q895" s="3"/>
      <c r="R895" s="5"/>
    </row>
    <row r="896" spans="2:18" x14ac:dyDescent="0.25">
      <c r="B896" s="12" t="s">
        <v>28</v>
      </c>
      <c r="C896" s="12">
        <v>1189833</v>
      </c>
      <c r="D896" s="13">
        <v>44334</v>
      </c>
      <c r="E896" s="12" t="s">
        <v>30</v>
      </c>
      <c r="F896" s="12" t="s">
        <v>48</v>
      </c>
      <c r="G896" s="12" t="s">
        <v>47</v>
      </c>
      <c r="H896" s="12" t="s">
        <v>13</v>
      </c>
      <c r="I896" s="14">
        <v>0.45</v>
      </c>
      <c r="J896" s="15">
        <v>4250</v>
      </c>
      <c r="K896" s="16">
        <f t="shared" ref="K896:K899" si="293">I896*J896</f>
        <v>1912.5</v>
      </c>
      <c r="L896" s="16">
        <f t="shared" ref="L896:L899" si="294">K896*M896</f>
        <v>860.625</v>
      </c>
      <c r="M896" s="17">
        <v>0.45</v>
      </c>
      <c r="O896" s="1"/>
      <c r="P896" s="4"/>
      <c r="Q896" s="3"/>
      <c r="R896" s="5"/>
    </row>
    <row r="897" spans="2:18" x14ac:dyDescent="0.25">
      <c r="B897" s="12" t="s">
        <v>28</v>
      </c>
      <c r="C897" s="12">
        <v>1189833</v>
      </c>
      <c r="D897" s="13">
        <v>44334</v>
      </c>
      <c r="E897" s="12" t="s">
        <v>30</v>
      </c>
      <c r="F897" s="12" t="s">
        <v>48</v>
      </c>
      <c r="G897" s="12" t="s">
        <v>47</v>
      </c>
      <c r="H897" s="12" t="s">
        <v>14</v>
      </c>
      <c r="I897" s="14">
        <v>0.4</v>
      </c>
      <c r="J897" s="15">
        <v>3250</v>
      </c>
      <c r="K897" s="16">
        <f t="shared" si="293"/>
        <v>1300</v>
      </c>
      <c r="L897" s="16">
        <f t="shared" si="294"/>
        <v>520</v>
      </c>
      <c r="M897" s="17">
        <v>0.39999999999999997</v>
      </c>
      <c r="O897" s="1"/>
      <c r="P897" s="4"/>
      <c r="Q897" s="3"/>
      <c r="R897" s="5"/>
    </row>
    <row r="898" spans="2:18" x14ac:dyDescent="0.25">
      <c r="B898" s="12" t="s">
        <v>28</v>
      </c>
      <c r="C898" s="12">
        <v>1189833</v>
      </c>
      <c r="D898" s="13">
        <v>44334</v>
      </c>
      <c r="E898" s="12" t="s">
        <v>30</v>
      </c>
      <c r="F898" s="12" t="s">
        <v>48</v>
      </c>
      <c r="G898" s="12" t="s">
        <v>47</v>
      </c>
      <c r="H898" s="12" t="s">
        <v>16</v>
      </c>
      <c r="I898" s="14">
        <v>0.45</v>
      </c>
      <c r="J898" s="15">
        <v>2250</v>
      </c>
      <c r="K898" s="16">
        <f t="shared" si="293"/>
        <v>1012.5</v>
      </c>
      <c r="L898" s="16">
        <f t="shared" si="294"/>
        <v>607.50000000000011</v>
      </c>
      <c r="M898" s="17">
        <v>0.60000000000000009</v>
      </c>
      <c r="O898" s="1"/>
      <c r="P898" s="4"/>
      <c r="Q898" s="3"/>
      <c r="R898" s="5"/>
    </row>
    <row r="899" spans="2:18" x14ac:dyDescent="0.25">
      <c r="B899" s="12" t="s">
        <v>28</v>
      </c>
      <c r="C899" s="12">
        <v>1189833</v>
      </c>
      <c r="D899" s="13">
        <v>44334</v>
      </c>
      <c r="E899" s="12" t="s">
        <v>30</v>
      </c>
      <c r="F899" s="12" t="s">
        <v>48</v>
      </c>
      <c r="G899" s="12" t="s">
        <v>47</v>
      </c>
      <c r="H899" s="12" t="s">
        <v>17</v>
      </c>
      <c r="I899" s="14">
        <v>0.6</v>
      </c>
      <c r="J899" s="15">
        <v>4000</v>
      </c>
      <c r="K899" s="16">
        <f t="shared" si="293"/>
        <v>2400</v>
      </c>
      <c r="L899" s="16">
        <f t="shared" si="294"/>
        <v>600</v>
      </c>
      <c r="M899" s="17">
        <v>0.25</v>
      </c>
      <c r="O899" s="1"/>
      <c r="P899" s="4"/>
      <c r="Q899" s="3"/>
      <c r="R899" s="5"/>
    </row>
    <row r="900" spans="2:18" x14ac:dyDescent="0.25">
      <c r="B900" s="12" t="s">
        <v>28</v>
      </c>
      <c r="C900" s="12">
        <v>1189833</v>
      </c>
      <c r="D900" s="13">
        <v>44364</v>
      </c>
      <c r="E900" s="12" t="s">
        <v>30</v>
      </c>
      <c r="F900" s="12" t="s">
        <v>48</v>
      </c>
      <c r="G900" s="12" t="s">
        <v>47</v>
      </c>
      <c r="H900" s="12" t="s">
        <v>12</v>
      </c>
      <c r="I900" s="14">
        <v>0.4</v>
      </c>
      <c r="J900" s="15">
        <v>6750</v>
      </c>
      <c r="K900" s="16">
        <f>I900*J900</f>
        <v>2700</v>
      </c>
      <c r="L900" s="16">
        <f>K900*M900</f>
        <v>1215</v>
      </c>
      <c r="M900" s="17">
        <v>0.45</v>
      </c>
      <c r="O900" s="1"/>
      <c r="P900" s="4"/>
      <c r="Q900" s="3"/>
      <c r="R900" s="5"/>
    </row>
    <row r="901" spans="2:18" x14ac:dyDescent="0.25">
      <c r="B901" s="12" t="s">
        <v>28</v>
      </c>
      <c r="C901" s="12">
        <v>1189833</v>
      </c>
      <c r="D901" s="13">
        <v>44364</v>
      </c>
      <c r="E901" s="12" t="s">
        <v>30</v>
      </c>
      <c r="F901" s="12" t="s">
        <v>48</v>
      </c>
      <c r="G901" s="12" t="s">
        <v>47</v>
      </c>
      <c r="H901" s="12" t="s">
        <v>15</v>
      </c>
      <c r="I901" s="14">
        <v>0.45</v>
      </c>
      <c r="J901" s="15">
        <v>5250</v>
      </c>
      <c r="K901" s="16">
        <f>I901*J901</f>
        <v>2362.5</v>
      </c>
      <c r="L901" s="16">
        <f>K901*M901</f>
        <v>708.75</v>
      </c>
      <c r="M901" s="17">
        <v>0.3</v>
      </c>
      <c r="O901" s="1"/>
      <c r="P901" s="4"/>
      <c r="Q901" s="3"/>
      <c r="R901" s="5"/>
    </row>
    <row r="902" spans="2:18" x14ac:dyDescent="0.25">
      <c r="B902" s="12" t="s">
        <v>28</v>
      </c>
      <c r="C902" s="12">
        <v>1189833</v>
      </c>
      <c r="D902" s="13">
        <v>44364</v>
      </c>
      <c r="E902" s="12" t="s">
        <v>30</v>
      </c>
      <c r="F902" s="12" t="s">
        <v>48</v>
      </c>
      <c r="G902" s="12" t="s">
        <v>47</v>
      </c>
      <c r="H902" s="12" t="s">
        <v>13</v>
      </c>
      <c r="I902" s="14">
        <v>0.45</v>
      </c>
      <c r="J902" s="15">
        <v>5500</v>
      </c>
      <c r="K902" s="16">
        <f t="shared" ref="K902:K905" si="295">I902*J902</f>
        <v>2475</v>
      </c>
      <c r="L902" s="16">
        <f t="shared" ref="L902:L905" si="296">K902*M902</f>
        <v>1113.75</v>
      </c>
      <c r="M902" s="17">
        <v>0.45</v>
      </c>
      <c r="O902" s="1"/>
      <c r="P902" s="4"/>
      <c r="Q902" s="3"/>
      <c r="R902" s="5"/>
    </row>
    <row r="903" spans="2:18" x14ac:dyDescent="0.25">
      <c r="B903" s="12" t="s">
        <v>28</v>
      </c>
      <c r="C903" s="12">
        <v>1189833</v>
      </c>
      <c r="D903" s="13">
        <v>44364</v>
      </c>
      <c r="E903" s="12" t="s">
        <v>30</v>
      </c>
      <c r="F903" s="12" t="s">
        <v>48</v>
      </c>
      <c r="G903" s="12" t="s">
        <v>47</v>
      </c>
      <c r="H903" s="12" t="s">
        <v>14</v>
      </c>
      <c r="I903" s="14">
        <v>0.4</v>
      </c>
      <c r="J903" s="15">
        <v>4250</v>
      </c>
      <c r="K903" s="16">
        <f t="shared" si="295"/>
        <v>1700</v>
      </c>
      <c r="L903" s="16">
        <f t="shared" si="296"/>
        <v>680</v>
      </c>
      <c r="M903" s="17">
        <v>0.39999999999999997</v>
      </c>
      <c r="O903" s="1"/>
      <c r="P903" s="4"/>
      <c r="Q903" s="3"/>
      <c r="R903" s="5"/>
    </row>
    <row r="904" spans="2:18" x14ac:dyDescent="0.25">
      <c r="B904" s="12" t="s">
        <v>28</v>
      </c>
      <c r="C904" s="12">
        <v>1189833</v>
      </c>
      <c r="D904" s="13">
        <v>44364</v>
      </c>
      <c r="E904" s="12" t="s">
        <v>30</v>
      </c>
      <c r="F904" s="12" t="s">
        <v>48</v>
      </c>
      <c r="G904" s="12" t="s">
        <v>47</v>
      </c>
      <c r="H904" s="12" t="s">
        <v>16</v>
      </c>
      <c r="I904" s="14">
        <v>0.45</v>
      </c>
      <c r="J904" s="15">
        <v>3000</v>
      </c>
      <c r="K904" s="16">
        <f t="shared" si="295"/>
        <v>1350</v>
      </c>
      <c r="L904" s="16">
        <f t="shared" si="296"/>
        <v>810.00000000000011</v>
      </c>
      <c r="M904" s="17">
        <v>0.60000000000000009</v>
      </c>
      <c r="O904" s="1"/>
      <c r="P904" s="4"/>
      <c r="Q904" s="3"/>
      <c r="R904" s="5"/>
    </row>
    <row r="905" spans="2:18" x14ac:dyDescent="0.25">
      <c r="B905" s="12" t="s">
        <v>28</v>
      </c>
      <c r="C905" s="12">
        <v>1189833</v>
      </c>
      <c r="D905" s="13">
        <v>44364</v>
      </c>
      <c r="E905" s="12" t="s">
        <v>30</v>
      </c>
      <c r="F905" s="12" t="s">
        <v>48</v>
      </c>
      <c r="G905" s="12" t="s">
        <v>47</v>
      </c>
      <c r="H905" s="12" t="s">
        <v>17</v>
      </c>
      <c r="I905" s="14">
        <v>0.6</v>
      </c>
      <c r="J905" s="15">
        <v>6000</v>
      </c>
      <c r="K905" s="16">
        <f t="shared" si="295"/>
        <v>3600</v>
      </c>
      <c r="L905" s="16">
        <f t="shared" si="296"/>
        <v>900</v>
      </c>
      <c r="M905" s="17">
        <v>0.25</v>
      </c>
      <c r="O905" s="1"/>
      <c r="P905" s="4"/>
      <c r="Q905" s="3"/>
      <c r="R905" s="5"/>
    </row>
    <row r="906" spans="2:18" x14ac:dyDescent="0.25">
      <c r="B906" s="12" t="s">
        <v>28</v>
      </c>
      <c r="C906" s="12">
        <v>1189833</v>
      </c>
      <c r="D906" s="13">
        <v>44393</v>
      </c>
      <c r="E906" s="12" t="s">
        <v>30</v>
      </c>
      <c r="F906" s="12" t="s">
        <v>48</v>
      </c>
      <c r="G906" s="12" t="s">
        <v>47</v>
      </c>
      <c r="H906" s="12" t="s">
        <v>12</v>
      </c>
      <c r="I906" s="14">
        <v>0.4</v>
      </c>
      <c r="J906" s="15">
        <v>7500</v>
      </c>
      <c r="K906" s="16">
        <f>I906*J906</f>
        <v>3000</v>
      </c>
      <c r="L906" s="16">
        <f>K906*M906</f>
        <v>1350</v>
      </c>
      <c r="M906" s="17">
        <v>0.45</v>
      </c>
      <c r="O906" s="1"/>
      <c r="P906" s="4"/>
      <c r="Q906" s="3"/>
      <c r="R906" s="5"/>
    </row>
    <row r="907" spans="2:18" x14ac:dyDescent="0.25">
      <c r="B907" s="12" t="s">
        <v>28</v>
      </c>
      <c r="C907" s="12">
        <v>1189833</v>
      </c>
      <c r="D907" s="13">
        <v>44393</v>
      </c>
      <c r="E907" s="12" t="s">
        <v>30</v>
      </c>
      <c r="F907" s="12" t="s">
        <v>48</v>
      </c>
      <c r="G907" s="12" t="s">
        <v>47</v>
      </c>
      <c r="H907" s="12" t="s">
        <v>15</v>
      </c>
      <c r="I907" s="14">
        <v>0.45</v>
      </c>
      <c r="J907" s="15">
        <v>6000</v>
      </c>
      <c r="K907" s="16">
        <f>I907*J907</f>
        <v>2700</v>
      </c>
      <c r="L907" s="16">
        <f>K907*M907</f>
        <v>810</v>
      </c>
      <c r="M907" s="17">
        <v>0.3</v>
      </c>
      <c r="O907" s="1"/>
      <c r="P907" s="4"/>
      <c r="Q907" s="3"/>
      <c r="R907" s="5"/>
    </row>
    <row r="908" spans="2:18" x14ac:dyDescent="0.25">
      <c r="B908" s="12" t="s">
        <v>28</v>
      </c>
      <c r="C908" s="12">
        <v>1189833</v>
      </c>
      <c r="D908" s="13">
        <v>44393</v>
      </c>
      <c r="E908" s="12" t="s">
        <v>30</v>
      </c>
      <c r="F908" s="12" t="s">
        <v>48</v>
      </c>
      <c r="G908" s="12" t="s">
        <v>47</v>
      </c>
      <c r="H908" s="12" t="s">
        <v>13</v>
      </c>
      <c r="I908" s="14">
        <v>0.45</v>
      </c>
      <c r="J908" s="15">
        <v>5500</v>
      </c>
      <c r="K908" s="16">
        <f t="shared" ref="K908:K911" si="297">I908*J908</f>
        <v>2475</v>
      </c>
      <c r="L908" s="16">
        <f t="shared" ref="L908:L911" si="298">K908*M908</f>
        <v>1113.75</v>
      </c>
      <c r="M908" s="17">
        <v>0.45</v>
      </c>
      <c r="O908" s="1"/>
      <c r="P908" s="4"/>
      <c r="Q908" s="3"/>
      <c r="R908" s="5"/>
    </row>
    <row r="909" spans="2:18" x14ac:dyDescent="0.25">
      <c r="B909" s="12" t="s">
        <v>28</v>
      </c>
      <c r="C909" s="12">
        <v>1189833</v>
      </c>
      <c r="D909" s="13">
        <v>44393</v>
      </c>
      <c r="E909" s="12" t="s">
        <v>30</v>
      </c>
      <c r="F909" s="12" t="s">
        <v>48</v>
      </c>
      <c r="G909" s="12" t="s">
        <v>47</v>
      </c>
      <c r="H909" s="12" t="s">
        <v>14</v>
      </c>
      <c r="I909" s="14">
        <v>0.4</v>
      </c>
      <c r="J909" s="15">
        <v>4500</v>
      </c>
      <c r="K909" s="16">
        <f t="shared" si="297"/>
        <v>1800</v>
      </c>
      <c r="L909" s="16">
        <f t="shared" si="298"/>
        <v>719.99999999999989</v>
      </c>
      <c r="M909" s="17">
        <v>0.39999999999999997</v>
      </c>
      <c r="O909" s="1"/>
      <c r="P909" s="4"/>
      <c r="Q909" s="3"/>
      <c r="R909" s="5"/>
    </row>
    <row r="910" spans="2:18" x14ac:dyDescent="0.25">
      <c r="B910" s="12" t="s">
        <v>28</v>
      </c>
      <c r="C910" s="12">
        <v>1189833</v>
      </c>
      <c r="D910" s="13">
        <v>44393</v>
      </c>
      <c r="E910" s="12" t="s">
        <v>30</v>
      </c>
      <c r="F910" s="12" t="s">
        <v>48</v>
      </c>
      <c r="G910" s="12" t="s">
        <v>47</v>
      </c>
      <c r="H910" s="12" t="s">
        <v>16</v>
      </c>
      <c r="I910" s="14">
        <v>0.45</v>
      </c>
      <c r="J910" s="15">
        <v>4750</v>
      </c>
      <c r="K910" s="16">
        <f t="shared" si="297"/>
        <v>2137.5</v>
      </c>
      <c r="L910" s="16">
        <f t="shared" si="298"/>
        <v>1282.5000000000002</v>
      </c>
      <c r="M910" s="17">
        <v>0.60000000000000009</v>
      </c>
      <c r="O910" s="1"/>
      <c r="P910" s="4"/>
      <c r="Q910" s="3"/>
      <c r="R910" s="5"/>
    </row>
    <row r="911" spans="2:18" x14ac:dyDescent="0.25">
      <c r="B911" s="12" t="s">
        <v>28</v>
      </c>
      <c r="C911" s="12">
        <v>1189833</v>
      </c>
      <c r="D911" s="13">
        <v>44393</v>
      </c>
      <c r="E911" s="12" t="s">
        <v>30</v>
      </c>
      <c r="F911" s="12" t="s">
        <v>48</v>
      </c>
      <c r="G911" s="12" t="s">
        <v>47</v>
      </c>
      <c r="H911" s="12" t="s">
        <v>17</v>
      </c>
      <c r="I911" s="14">
        <v>0.6</v>
      </c>
      <c r="J911" s="15">
        <v>4750</v>
      </c>
      <c r="K911" s="16">
        <f t="shared" si="297"/>
        <v>2850</v>
      </c>
      <c r="L911" s="16">
        <f t="shared" si="298"/>
        <v>712.5</v>
      </c>
      <c r="M911" s="17">
        <v>0.25</v>
      </c>
      <c r="O911" s="1"/>
      <c r="P911" s="4"/>
      <c r="Q911" s="3"/>
      <c r="R911" s="5"/>
    </row>
    <row r="912" spans="2:18" x14ac:dyDescent="0.25">
      <c r="B912" s="12" t="s">
        <v>28</v>
      </c>
      <c r="C912" s="12">
        <v>1189833</v>
      </c>
      <c r="D912" s="13">
        <v>44425</v>
      </c>
      <c r="E912" s="12" t="s">
        <v>30</v>
      </c>
      <c r="F912" s="12" t="s">
        <v>48</v>
      </c>
      <c r="G912" s="12" t="s">
        <v>47</v>
      </c>
      <c r="H912" s="12" t="s">
        <v>12</v>
      </c>
      <c r="I912" s="14">
        <v>0.45</v>
      </c>
      <c r="J912" s="15">
        <v>6750</v>
      </c>
      <c r="K912" s="16">
        <f>I912*J912</f>
        <v>3037.5</v>
      </c>
      <c r="L912" s="16">
        <f>K912*M912</f>
        <v>1366.875</v>
      </c>
      <c r="M912" s="17">
        <v>0.45</v>
      </c>
      <c r="O912" s="1"/>
      <c r="P912" s="4"/>
      <c r="Q912" s="3"/>
      <c r="R912" s="5"/>
    </row>
    <row r="913" spans="2:18" x14ac:dyDescent="0.25">
      <c r="B913" s="12" t="s">
        <v>28</v>
      </c>
      <c r="C913" s="12">
        <v>1189833</v>
      </c>
      <c r="D913" s="13">
        <v>44425</v>
      </c>
      <c r="E913" s="12" t="s">
        <v>30</v>
      </c>
      <c r="F913" s="12" t="s">
        <v>48</v>
      </c>
      <c r="G913" s="12" t="s">
        <v>47</v>
      </c>
      <c r="H913" s="12" t="s">
        <v>15</v>
      </c>
      <c r="I913" s="14">
        <v>0.55000000000000004</v>
      </c>
      <c r="J913" s="15">
        <v>6250</v>
      </c>
      <c r="K913" s="16">
        <f>I913*J913</f>
        <v>3437.5000000000005</v>
      </c>
      <c r="L913" s="16">
        <f>K913*M913</f>
        <v>1031.25</v>
      </c>
      <c r="M913" s="17">
        <v>0.3</v>
      </c>
      <c r="O913" s="1"/>
      <c r="P913" s="4"/>
      <c r="Q913" s="3"/>
      <c r="R913" s="5"/>
    </row>
    <row r="914" spans="2:18" x14ac:dyDescent="0.25">
      <c r="B914" s="12" t="s">
        <v>28</v>
      </c>
      <c r="C914" s="12">
        <v>1189833</v>
      </c>
      <c r="D914" s="13">
        <v>44425</v>
      </c>
      <c r="E914" s="12" t="s">
        <v>30</v>
      </c>
      <c r="F914" s="12" t="s">
        <v>48</v>
      </c>
      <c r="G914" s="12" t="s">
        <v>47</v>
      </c>
      <c r="H914" s="12" t="s">
        <v>13</v>
      </c>
      <c r="I914" s="14">
        <v>0.5</v>
      </c>
      <c r="J914" s="15">
        <v>5000</v>
      </c>
      <c r="K914" s="16">
        <f t="shared" ref="K914:K917" si="299">I914*J914</f>
        <v>2500</v>
      </c>
      <c r="L914" s="16">
        <f t="shared" ref="L914:L917" si="300">K914*M914</f>
        <v>1125</v>
      </c>
      <c r="M914" s="17">
        <v>0.45</v>
      </c>
      <c r="O914" s="1"/>
      <c r="P914" s="4"/>
      <c r="Q914" s="3"/>
      <c r="R914" s="5"/>
    </row>
    <row r="915" spans="2:18" x14ac:dyDescent="0.25">
      <c r="B915" s="12" t="s">
        <v>28</v>
      </c>
      <c r="C915" s="12">
        <v>1189833</v>
      </c>
      <c r="D915" s="13">
        <v>44425</v>
      </c>
      <c r="E915" s="12" t="s">
        <v>30</v>
      </c>
      <c r="F915" s="12" t="s">
        <v>48</v>
      </c>
      <c r="G915" s="12" t="s">
        <v>47</v>
      </c>
      <c r="H915" s="12" t="s">
        <v>14</v>
      </c>
      <c r="I915" s="14">
        <v>0.45</v>
      </c>
      <c r="J915" s="15">
        <v>4250</v>
      </c>
      <c r="K915" s="16">
        <f t="shared" si="299"/>
        <v>1912.5</v>
      </c>
      <c r="L915" s="16">
        <f t="shared" si="300"/>
        <v>764.99999999999989</v>
      </c>
      <c r="M915" s="17">
        <v>0.39999999999999997</v>
      </c>
      <c r="O915" s="1"/>
      <c r="P915" s="4"/>
      <c r="Q915" s="3"/>
      <c r="R915" s="5"/>
    </row>
    <row r="916" spans="2:18" x14ac:dyDescent="0.25">
      <c r="B916" s="12" t="s">
        <v>28</v>
      </c>
      <c r="C916" s="12">
        <v>1189833</v>
      </c>
      <c r="D916" s="13">
        <v>44425</v>
      </c>
      <c r="E916" s="12" t="s">
        <v>30</v>
      </c>
      <c r="F916" s="12" t="s">
        <v>48</v>
      </c>
      <c r="G916" s="12" t="s">
        <v>47</v>
      </c>
      <c r="H916" s="12" t="s">
        <v>16</v>
      </c>
      <c r="I916" s="14">
        <v>0.54999999999999993</v>
      </c>
      <c r="J916" s="15">
        <v>4250</v>
      </c>
      <c r="K916" s="16">
        <f t="shared" si="299"/>
        <v>2337.4999999999995</v>
      </c>
      <c r="L916" s="16">
        <f t="shared" si="300"/>
        <v>1402.5</v>
      </c>
      <c r="M916" s="17">
        <v>0.60000000000000009</v>
      </c>
      <c r="O916" s="1"/>
      <c r="P916" s="4"/>
      <c r="Q916" s="3"/>
      <c r="R916" s="5"/>
    </row>
    <row r="917" spans="2:18" x14ac:dyDescent="0.25">
      <c r="B917" s="12" t="s">
        <v>28</v>
      </c>
      <c r="C917" s="12">
        <v>1189833</v>
      </c>
      <c r="D917" s="13">
        <v>44425</v>
      </c>
      <c r="E917" s="12" t="s">
        <v>30</v>
      </c>
      <c r="F917" s="12" t="s">
        <v>48</v>
      </c>
      <c r="G917" s="12" t="s">
        <v>47</v>
      </c>
      <c r="H917" s="12" t="s">
        <v>17</v>
      </c>
      <c r="I917" s="14">
        <v>0.6</v>
      </c>
      <c r="J917" s="15">
        <v>4000</v>
      </c>
      <c r="K917" s="16">
        <f t="shared" si="299"/>
        <v>2400</v>
      </c>
      <c r="L917" s="16">
        <f t="shared" si="300"/>
        <v>600</v>
      </c>
      <c r="M917" s="17">
        <v>0.25</v>
      </c>
      <c r="O917" s="1"/>
      <c r="P917" s="4"/>
      <c r="Q917" s="3"/>
      <c r="R917" s="5"/>
    </row>
    <row r="918" spans="2:18" x14ac:dyDescent="0.25">
      <c r="B918" s="12" t="s">
        <v>28</v>
      </c>
      <c r="C918" s="12">
        <v>1189833</v>
      </c>
      <c r="D918" s="13">
        <v>44457</v>
      </c>
      <c r="E918" s="12" t="s">
        <v>30</v>
      </c>
      <c r="F918" s="12" t="s">
        <v>48</v>
      </c>
      <c r="G918" s="12" t="s">
        <v>47</v>
      </c>
      <c r="H918" s="12" t="s">
        <v>12</v>
      </c>
      <c r="I918" s="14">
        <v>0.45</v>
      </c>
      <c r="J918" s="15">
        <v>6000</v>
      </c>
      <c r="K918" s="16">
        <f>I918*J918</f>
        <v>2700</v>
      </c>
      <c r="L918" s="16">
        <f>K918*M918</f>
        <v>1215</v>
      </c>
      <c r="M918" s="17">
        <v>0.45</v>
      </c>
      <c r="O918" s="1"/>
      <c r="P918" s="4"/>
      <c r="Q918" s="3"/>
      <c r="R918" s="5"/>
    </row>
    <row r="919" spans="2:18" x14ac:dyDescent="0.25">
      <c r="B919" s="12" t="s">
        <v>28</v>
      </c>
      <c r="C919" s="12">
        <v>1189833</v>
      </c>
      <c r="D919" s="13">
        <v>44457</v>
      </c>
      <c r="E919" s="12" t="s">
        <v>30</v>
      </c>
      <c r="F919" s="12" t="s">
        <v>48</v>
      </c>
      <c r="G919" s="12" t="s">
        <v>47</v>
      </c>
      <c r="H919" s="12" t="s">
        <v>15</v>
      </c>
      <c r="I919" s="14">
        <v>0.5</v>
      </c>
      <c r="J919" s="15">
        <v>6000</v>
      </c>
      <c r="K919" s="16">
        <f>I919*J919</f>
        <v>3000</v>
      </c>
      <c r="L919" s="16">
        <f>K919*M919</f>
        <v>900</v>
      </c>
      <c r="M919" s="17">
        <v>0.3</v>
      </c>
      <c r="O919" s="1"/>
      <c r="P919" s="4"/>
      <c r="Q919" s="3"/>
      <c r="R919" s="5"/>
    </row>
    <row r="920" spans="2:18" x14ac:dyDescent="0.25">
      <c r="B920" s="12" t="s">
        <v>28</v>
      </c>
      <c r="C920" s="12">
        <v>1189833</v>
      </c>
      <c r="D920" s="13">
        <v>44457</v>
      </c>
      <c r="E920" s="12" t="s">
        <v>30</v>
      </c>
      <c r="F920" s="12" t="s">
        <v>48</v>
      </c>
      <c r="G920" s="12" t="s">
        <v>47</v>
      </c>
      <c r="H920" s="12" t="s">
        <v>13</v>
      </c>
      <c r="I920" s="14">
        <v>0.45</v>
      </c>
      <c r="J920" s="15">
        <v>4500</v>
      </c>
      <c r="K920" s="16">
        <f t="shared" ref="K920:K923" si="301">I920*J920</f>
        <v>2025</v>
      </c>
      <c r="L920" s="16">
        <f t="shared" ref="L920:L923" si="302">K920*M920</f>
        <v>911.25</v>
      </c>
      <c r="M920" s="17">
        <v>0.45</v>
      </c>
      <c r="O920" s="1"/>
      <c r="P920" s="4"/>
      <c r="Q920" s="3"/>
      <c r="R920" s="5"/>
    </row>
    <row r="921" spans="2:18" x14ac:dyDescent="0.25">
      <c r="B921" s="12" t="s">
        <v>28</v>
      </c>
      <c r="C921" s="12">
        <v>1189833</v>
      </c>
      <c r="D921" s="13">
        <v>44457</v>
      </c>
      <c r="E921" s="12" t="s">
        <v>30</v>
      </c>
      <c r="F921" s="12" t="s">
        <v>48</v>
      </c>
      <c r="G921" s="12" t="s">
        <v>47</v>
      </c>
      <c r="H921" s="12" t="s">
        <v>14</v>
      </c>
      <c r="I921" s="14">
        <v>0.45</v>
      </c>
      <c r="J921" s="15">
        <v>4000</v>
      </c>
      <c r="K921" s="16">
        <f t="shared" si="301"/>
        <v>1800</v>
      </c>
      <c r="L921" s="16">
        <f t="shared" si="302"/>
        <v>719.99999999999989</v>
      </c>
      <c r="M921" s="17">
        <v>0.39999999999999997</v>
      </c>
      <c r="O921" s="1"/>
      <c r="P921" s="4"/>
      <c r="Q921" s="3"/>
      <c r="R921" s="5"/>
    </row>
    <row r="922" spans="2:18" x14ac:dyDescent="0.25">
      <c r="B922" s="12" t="s">
        <v>28</v>
      </c>
      <c r="C922" s="12">
        <v>1189833</v>
      </c>
      <c r="D922" s="13">
        <v>44457</v>
      </c>
      <c r="E922" s="12" t="s">
        <v>30</v>
      </c>
      <c r="F922" s="12" t="s">
        <v>48</v>
      </c>
      <c r="G922" s="12" t="s">
        <v>47</v>
      </c>
      <c r="H922" s="12" t="s">
        <v>16</v>
      </c>
      <c r="I922" s="14">
        <v>0.54999999999999993</v>
      </c>
      <c r="J922" s="15">
        <v>4000</v>
      </c>
      <c r="K922" s="16">
        <f t="shared" si="301"/>
        <v>2199.9999999999995</v>
      </c>
      <c r="L922" s="16">
        <f t="shared" si="302"/>
        <v>1320</v>
      </c>
      <c r="M922" s="17">
        <v>0.60000000000000009</v>
      </c>
      <c r="O922" s="1"/>
      <c r="P922" s="4"/>
      <c r="Q922" s="3"/>
      <c r="R922" s="5"/>
    </row>
    <row r="923" spans="2:18" x14ac:dyDescent="0.25">
      <c r="B923" s="12" t="s">
        <v>28</v>
      </c>
      <c r="C923" s="12">
        <v>1189833</v>
      </c>
      <c r="D923" s="13">
        <v>44457</v>
      </c>
      <c r="E923" s="12" t="s">
        <v>30</v>
      </c>
      <c r="F923" s="12" t="s">
        <v>48</v>
      </c>
      <c r="G923" s="12" t="s">
        <v>47</v>
      </c>
      <c r="H923" s="12" t="s">
        <v>17</v>
      </c>
      <c r="I923" s="14">
        <v>0.6</v>
      </c>
      <c r="J923" s="15">
        <v>4500</v>
      </c>
      <c r="K923" s="16">
        <f t="shared" si="301"/>
        <v>2700</v>
      </c>
      <c r="L923" s="16">
        <f t="shared" si="302"/>
        <v>675</v>
      </c>
      <c r="M923" s="17">
        <v>0.25</v>
      </c>
      <c r="O923" s="1"/>
      <c r="P923" s="4"/>
      <c r="Q923" s="3"/>
      <c r="R923" s="5"/>
    </row>
    <row r="924" spans="2:18" x14ac:dyDescent="0.25">
      <c r="B924" s="12" t="s">
        <v>28</v>
      </c>
      <c r="C924" s="12">
        <v>1189833</v>
      </c>
      <c r="D924" s="13">
        <v>44486</v>
      </c>
      <c r="E924" s="12" t="s">
        <v>30</v>
      </c>
      <c r="F924" s="12" t="s">
        <v>48</v>
      </c>
      <c r="G924" s="12" t="s">
        <v>47</v>
      </c>
      <c r="H924" s="12" t="s">
        <v>12</v>
      </c>
      <c r="I924" s="14">
        <v>0.45</v>
      </c>
      <c r="J924" s="15">
        <v>5500</v>
      </c>
      <c r="K924" s="16">
        <f>I924*J924</f>
        <v>2475</v>
      </c>
      <c r="L924" s="16">
        <f>K924*M924</f>
        <v>1113.75</v>
      </c>
      <c r="M924" s="17">
        <v>0.45</v>
      </c>
      <c r="O924" s="1"/>
      <c r="P924" s="4"/>
      <c r="Q924" s="3"/>
      <c r="R924" s="5"/>
    </row>
    <row r="925" spans="2:18" x14ac:dyDescent="0.25">
      <c r="B925" s="12" t="s">
        <v>28</v>
      </c>
      <c r="C925" s="12">
        <v>1189833</v>
      </c>
      <c r="D925" s="13">
        <v>44486</v>
      </c>
      <c r="E925" s="12" t="s">
        <v>30</v>
      </c>
      <c r="F925" s="12" t="s">
        <v>48</v>
      </c>
      <c r="G925" s="12" t="s">
        <v>47</v>
      </c>
      <c r="H925" s="12" t="s">
        <v>15</v>
      </c>
      <c r="I925" s="14">
        <v>0.5</v>
      </c>
      <c r="J925" s="15">
        <v>5500</v>
      </c>
      <c r="K925" s="16">
        <f>I925*J925</f>
        <v>2750</v>
      </c>
      <c r="L925" s="16">
        <f>K925*M925</f>
        <v>825</v>
      </c>
      <c r="M925" s="17">
        <v>0.3</v>
      </c>
      <c r="O925" s="1"/>
      <c r="P925" s="4"/>
      <c r="Q925" s="3"/>
      <c r="R925" s="5"/>
    </row>
    <row r="926" spans="2:18" x14ac:dyDescent="0.25">
      <c r="B926" s="12" t="s">
        <v>28</v>
      </c>
      <c r="C926" s="12">
        <v>1189833</v>
      </c>
      <c r="D926" s="13">
        <v>44486</v>
      </c>
      <c r="E926" s="12" t="s">
        <v>30</v>
      </c>
      <c r="F926" s="12" t="s">
        <v>48</v>
      </c>
      <c r="G926" s="12" t="s">
        <v>47</v>
      </c>
      <c r="H926" s="12" t="s">
        <v>13</v>
      </c>
      <c r="I926" s="14">
        <v>0.45</v>
      </c>
      <c r="J926" s="15">
        <v>4000</v>
      </c>
      <c r="K926" s="16">
        <f t="shared" ref="K926:K929" si="303">I926*J926</f>
        <v>1800</v>
      </c>
      <c r="L926" s="16">
        <f t="shared" ref="L926:L929" si="304">K926*M926</f>
        <v>810</v>
      </c>
      <c r="M926" s="17">
        <v>0.45</v>
      </c>
      <c r="O926" s="1"/>
      <c r="P926" s="4"/>
      <c r="Q926" s="3"/>
      <c r="R926" s="5"/>
    </row>
    <row r="927" spans="2:18" x14ac:dyDescent="0.25">
      <c r="B927" s="12" t="s">
        <v>28</v>
      </c>
      <c r="C927" s="12">
        <v>1189833</v>
      </c>
      <c r="D927" s="13">
        <v>44486</v>
      </c>
      <c r="E927" s="12" t="s">
        <v>30</v>
      </c>
      <c r="F927" s="12" t="s">
        <v>48</v>
      </c>
      <c r="G927" s="12" t="s">
        <v>47</v>
      </c>
      <c r="H927" s="12" t="s">
        <v>14</v>
      </c>
      <c r="I927" s="14">
        <v>0.45</v>
      </c>
      <c r="J927" s="15">
        <v>3750</v>
      </c>
      <c r="K927" s="16">
        <f t="shared" si="303"/>
        <v>1687.5</v>
      </c>
      <c r="L927" s="16">
        <f t="shared" si="304"/>
        <v>675</v>
      </c>
      <c r="M927" s="17">
        <v>0.39999999999999997</v>
      </c>
      <c r="O927" s="1"/>
      <c r="P927" s="4"/>
      <c r="Q927" s="3"/>
      <c r="R927" s="5"/>
    </row>
    <row r="928" spans="2:18" x14ac:dyDescent="0.25">
      <c r="B928" s="12" t="s">
        <v>28</v>
      </c>
      <c r="C928" s="12">
        <v>1189833</v>
      </c>
      <c r="D928" s="13">
        <v>44486</v>
      </c>
      <c r="E928" s="12" t="s">
        <v>30</v>
      </c>
      <c r="F928" s="12" t="s">
        <v>48</v>
      </c>
      <c r="G928" s="12" t="s">
        <v>47</v>
      </c>
      <c r="H928" s="12" t="s">
        <v>16</v>
      </c>
      <c r="I928" s="14">
        <v>0.54999999999999993</v>
      </c>
      <c r="J928" s="15">
        <v>3500</v>
      </c>
      <c r="K928" s="16">
        <f t="shared" si="303"/>
        <v>1924.9999999999998</v>
      </c>
      <c r="L928" s="16">
        <f t="shared" si="304"/>
        <v>1155</v>
      </c>
      <c r="M928" s="17">
        <v>0.60000000000000009</v>
      </c>
      <c r="O928" s="1"/>
      <c r="P928" s="4"/>
      <c r="Q928" s="3"/>
      <c r="R928" s="5"/>
    </row>
    <row r="929" spans="1:18" x14ac:dyDescent="0.25">
      <c r="B929" s="12" t="s">
        <v>28</v>
      </c>
      <c r="C929" s="12">
        <v>1189833</v>
      </c>
      <c r="D929" s="13">
        <v>44486</v>
      </c>
      <c r="E929" s="12" t="s">
        <v>30</v>
      </c>
      <c r="F929" s="12" t="s">
        <v>48</v>
      </c>
      <c r="G929" s="12" t="s">
        <v>47</v>
      </c>
      <c r="H929" s="12" t="s">
        <v>17</v>
      </c>
      <c r="I929" s="14">
        <v>0.6</v>
      </c>
      <c r="J929" s="15">
        <v>4000</v>
      </c>
      <c r="K929" s="16">
        <f t="shared" si="303"/>
        <v>2400</v>
      </c>
      <c r="L929" s="16">
        <f t="shared" si="304"/>
        <v>600</v>
      </c>
      <c r="M929" s="17">
        <v>0.25</v>
      </c>
      <c r="O929" s="1"/>
      <c r="P929" s="4"/>
      <c r="Q929" s="3"/>
      <c r="R929" s="5"/>
    </row>
    <row r="930" spans="1:18" x14ac:dyDescent="0.25">
      <c r="B930" s="12" t="s">
        <v>28</v>
      </c>
      <c r="C930" s="12">
        <v>1189833</v>
      </c>
      <c r="D930" s="13">
        <v>44517</v>
      </c>
      <c r="E930" s="12" t="s">
        <v>30</v>
      </c>
      <c r="F930" s="12" t="s">
        <v>48</v>
      </c>
      <c r="G930" s="12" t="s">
        <v>47</v>
      </c>
      <c r="H930" s="12" t="s">
        <v>12</v>
      </c>
      <c r="I930" s="14">
        <v>0.4</v>
      </c>
      <c r="J930" s="15">
        <v>5750</v>
      </c>
      <c r="K930" s="16">
        <f>I930*J930</f>
        <v>2300</v>
      </c>
      <c r="L930" s="16">
        <f>K930*M930</f>
        <v>1035</v>
      </c>
      <c r="M930" s="17">
        <v>0.45</v>
      </c>
      <c r="O930" s="1"/>
      <c r="P930" s="4"/>
      <c r="Q930" s="3"/>
      <c r="R930" s="5"/>
    </row>
    <row r="931" spans="1:18" x14ac:dyDescent="0.25">
      <c r="B931" s="12" t="s">
        <v>28</v>
      </c>
      <c r="C931" s="12">
        <v>1189833</v>
      </c>
      <c r="D931" s="13">
        <v>44517</v>
      </c>
      <c r="E931" s="12" t="s">
        <v>30</v>
      </c>
      <c r="F931" s="12" t="s">
        <v>48</v>
      </c>
      <c r="G931" s="12" t="s">
        <v>47</v>
      </c>
      <c r="H931" s="12" t="s">
        <v>15</v>
      </c>
      <c r="I931" s="14">
        <v>0.45000000000000007</v>
      </c>
      <c r="J931" s="15">
        <v>5750</v>
      </c>
      <c r="K931" s="16">
        <f>I931*J931</f>
        <v>2587.5000000000005</v>
      </c>
      <c r="L931" s="16">
        <f>K931*M931</f>
        <v>776.25000000000011</v>
      </c>
      <c r="M931" s="17">
        <v>0.3</v>
      </c>
      <c r="O931" s="1"/>
      <c r="P931" s="4"/>
      <c r="Q931" s="3"/>
      <c r="R931" s="5"/>
    </row>
    <row r="932" spans="1:18" x14ac:dyDescent="0.25">
      <c r="B932" s="12" t="s">
        <v>28</v>
      </c>
      <c r="C932" s="12">
        <v>1189833</v>
      </c>
      <c r="D932" s="13">
        <v>44517</v>
      </c>
      <c r="E932" s="12" t="s">
        <v>30</v>
      </c>
      <c r="F932" s="12" t="s">
        <v>48</v>
      </c>
      <c r="G932" s="12" t="s">
        <v>47</v>
      </c>
      <c r="H932" s="12" t="s">
        <v>13</v>
      </c>
      <c r="I932" s="14">
        <v>0.4</v>
      </c>
      <c r="J932" s="15">
        <v>4250</v>
      </c>
      <c r="K932" s="16">
        <f t="shared" ref="K932:K935" si="305">I932*J932</f>
        <v>1700</v>
      </c>
      <c r="L932" s="16">
        <f t="shared" ref="L932:L935" si="306">K932*M932</f>
        <v>765</v>
      </c>
      <c r="M932" s="17">
        <v>0.45</v>
      </c>
      <c r="O932" s="1"/>
      <c r="P932" s="4"/>
      <c r="Q932" s="3"/>
      <c r="R932" s="5"/>
    </row>
    <row r="933" spans="1:18" x14ac:dyDescent="0.25">
      <c r="B933" s="12" t="s">
        <v>28</v>
      </c>
      <c r="C933" s="12">
        <v>1189833</v>
      </c>
      <c r="D933" s="13">
        <v>44517</v>
      </c>
      <c r="E933" s="12" t="s">
        <v>30</v>
      </c>
      <c r="F933" s="12" t="s">
        <v>48</v>
      </c>
      <c r="G933" s="12" t="s">
        <v>47</v>
      </c>
      <c r="H933" s="12" t="s">
        <v>14</v>
      </c>
      <c r="I933" s="14">
        <v>0.4</v>
      </c>
      <c r="J933" s="15">
        <v>4250</v>
      </c>
      <c r="K933" s="16">
        <f t="shared" si="305"/>
        <v>1700</v>
      </c>
      <c r="L933" s="16">
        <f t="shared" si="306"/>
        <v>680</v>
      </c>
      <c r="M933" s="17">
        <v>0.39999999999999997</v>
      </c>
      <c r="O933" s="1"/>
      <c r="P933" s="4"/>
      <c r="Q933" s="3"/>
      <c r="R933" s="5"/>
    </row>
    <row r="934" spans="1:18" x14ac:dyDescent="0.25">
      <c r="B934" s="12" t="s">
        <v>28</v>
      </c>
      <c r="C934" s="12">
        <v>1189833</v>
      </c>
      <c r="D934" s="13">
        <v>44517</v>
      </c>
      <c r="E934" s="12" t="s">
        <v>30</v>
      </c>
      <c r="F934" s="12" t="s">
        <v>48</v>
      </c>
      <c r="G934" s="12" t="s">
        <v>47</v>
      </c>
      <c r="H934" s="12" t="s">
        <v>16</v>
      </c>
      <c r="I934" s="14">
        <v>0.54999999999999993</v>
      </c>
      <c r="J934" s="15">
        <v>3750</v>
      </c>
      <c r="K934" s="16">
        <f t="shared" si="305"/>
        <v>2062.4999999999995</v>
      </c>
      <c r="L934" s="16">
        <f t="shared" si="306"/>
        <v>1237.5</v>
      </c>
      <c r="M934" s="17">
        <v>0.60000000000000009</v>
      </c>
      <c r="O934" s="1"/>
      <c r="P934" s="4"/>
      <c r="Q934" s="3"/>
      <c r="R934" s="5"/>
    </row>
    <row r="935" spans="1:18" x14ac:dyDescent="0.25">
      <c r="B935" s="12" t="s">
        <v>28</v>
      </c>
      <c r="C935" s="12">
        <v>1189833</v>
      </c>
      <c r="D935" s="13">
        <v>44517</v>
      </c>
      <c r="E935" s="12" t="s">
        <v>30</v>
      </c>
      <c r="F935" s="12" t="s">
        <v>48</v>
      </c>
      <c r="G935" s="12" t="s">
        <v>47</v>
      </c>
      <c r="H935" s="12" t="s">
        <v>17</v>
      </c>
      <c r="I935" s="14">
        <v>0.6</v>
      </c>
      <c r="J935" s="15">
        <v>4750</v>
      </c>
      <c r="K935" s="16">
        <f t="shared" si="305"/>
        <v>2850</v>
      </c>
      <c r="L935" s="16">
        <f t="shared" si="306"/>
        <v>712.5</v>
      </c>
      <c r="M935" s="17">
        <v>0.25</v>
      </c>
      <c r="O935" s="1"/>
      <c r="P935" s="4"/>
      <c r="Q935" s="3"/>
      <c r="R935" s="5"/>
    </row>
    <row r="936" spans="1:18" x14ac:dyDescent="0.25">
      <c r="B936" s="12" t="s">
        <v>28</v>
      </c>
      <c r="C936" s="12">
        <v>1189833</v>
      </c>
      <c r="D936" s="13">
        <v>44546</v>
      </c>
      <c r="E936" s="12" t="s">
        <v>30</v>
      </c>
      <c r="F936" s="12" t="s">
        <v>48</v>
      </c>
      <c r="G936" s="12" t="s">
        <v>47</v>
      </c>
      <c r="H936" s="12" t="s">
        <v>12</v>
      </c>
      <c r="I936" s="14">
        <v>0.45</v>
      </c>
      <c r="J936" s="15">
        <v>6750</v>
      </c>
      <c r="K936" s="16">
        <f>I936*J936</f>
        <v>3037.5</v>
      </c>
      <c r="L936" s="16">
        <f>K936*M936</f>
        <v>1366.875</v>
      </c>
      <c r="M936" s="17">
        <v>0.45</v>
      </c>
      <c r="O936" s="1"/>
      <c r="P936" s="4"/>
      <c r="Q936" s="3"/>
      <c r="R936" s="5"/>
    </row>
    <row r="937" spans="1:18" x14ac:dyDescent="0.25">
      <c r="B937" s="12" t="s">
        <v>28</v>
      </c>
      <c r="C937" s="12">
        <v>1189833</v>
      </c>
      <c r="D937" s="13">
        <v>44546</v>
      </c>
      <c r="E937" s="12" t="s">
        <v>30</v>
      </c>
      <c r="F937" s="12" t="s">
        <v>48</v>
      </c>
      <c r="G937" s="12" t="s">
        <v>47</v>
      </c>
      <c r="H937" s="12" t="s">
        <v>15</v>
      </c>
      <c r="I937" s="14">
        <v>0.5</v>
      </c>
      <c r="J937" s="15">
        <v>6750</v>
      </c>
      <c r="K937" s="16">
        <f>I937*J937</f>
        <v>3375</v>
      </c>
      <c r="L937" s="16">
        <f>K937*M937</f>
        <v>1012.5</v>
      </c>
      <c r="M937" s="17">
        <v>0.3</v>
      </c>
      <c r="O937" s="1"/>
      <c r="P937" s="4"/>
      <c r="Q937" s="3"/>
      <c r="R937" s="5"/>
    </row>
    <row r="938" spans="1:18" x14ac:dyDescent="0.25">
      <c r="B938" s="12" t="s">
        <v>28</v>
      </c>
      <c r="C938" s="12">
        <v>1189833</v>
      </c>
      <c r="D938" s="13">
        <v>44546</v>
      </c>
      <c r="E938" s="12" t="s">
        <v>30</v>
      </c>
      <c r="F938" s="12" t="s">
        <v>48</v>
      </c>
      <c r="G938" s="12" t="s">
        <v>47</v>
      </c>
      <c r="H938" s="12" t="s">
        <v>13</v>
      </c>
      <c r="I938" s="14">
        <v>0.45</v>
      </c>
      <c r="J938" s="15">
        <v>4750</v>
      </c>
      <c r="K938" s="16">
        <f t="shared" ref="K938:K941" si="307">I938*J938</f>
        <v>2137.5</v>
      </c>
      <c r="L938" s="16">
        <f t="shared" ref="L938:L941" si="308">K938*M938</f>
        <v>961.875</v>
      </c>
      <c r="M938" s="17">
        <v>0.45</v>
      </c>
      <c r="O938" s="1"/>
      <c r="P938" s="4"/>
      <c r="Q938" s="3"/>
      <c r="R938" s="5"/>
    </row>
    <row r="939" spans="1:18" x14ac:dyDescent="0.25">
      <c r="B939" s="12" t="s">
        <v>28</v>
      </c>
      <c r="C939" s="12">
        <v>1189833</v>
      </c>
      <c r="D939" s="13">
        <v>44546</v>
      </c>
      <c r="E939" s="12" t="s">
        <v>30</v>
      </c>
      <c r="F939" s="12" t="s">
        <v>48</v>
      </c>
      <c r="G939" s="12" t="s">
        <v>47</v>
      </c>
      <c r="H939" s="12" t="s">
        <v>14</v>
      </c>
      <c r="I939" s="14">
        <v>0.45</v>
      </c>
      <c r="J939" s="15">
        <v>4750</v>
      </c>
      <c r="K939" s="16">
        <f t="shared" si="307"/>
        <v>2137.5</v>
      </c>
      <c r="L939" s="16">
        <f t="shared" si="308"/>
        <v>854.99999999999989</v>
      </c>
      <c r="M939" s="17">
        <v>0.39999999999999997</v>
      </c>
      <c r="O939" s="1"/>
      <c r="P939" s="4"/>
      <c r="Q939" s="3"/>
      <c r="R939" s="5"/>
    </row>
    <row r="940" spans="1:18" x14ac:dyDescent="0.25">
      <c r="B940" s="12" t="s">
        <v>28</v>
      </c>
      <c r="C940" s="12">
        <v>1189833</v>
      </c>
      <c r="D940" s="13">
        <v>44546</v>
      </c>
      <c r="E940" s="12" t="s">
        <v>30</v>
      </c>
      <c r="F940" s="12" t="s">
        <v>48</v>
      </c>
      <c r="G940" s="12" t="s">
        <v>47</v>
      </c>
      <c r="H940" s="12" t="s">
        <v>16</v>
      </c>
      <c r="I940" s="14">
        <v>0.54999999999999993</v>
      </c>
      <c r="J940" s="15">
        <v>4000</v>
      </c>
      <c r="K940" s="16">
        <f t="shared" si="307"/>
        <v>2199.9999999999995</v>
      </c>
      <c r="L940" s="16">
        <f t="shared" si="308"/>
        <v>1320</v>
      </c>
      <c r="M940" s="17">
        <v>0.60000000000000009</v>
      </c>
      <c r="O940" s="1"/>
      <c r="P940" s="4"/>
      <c r="Q940" s="3"/>
      <c r="R940" s="5"/>
    </row>
    <row r="941" spans="1:18" x14ac:dyDescent="0.25">
      <c r="B941" s="12" t="s">
        <v>28</v>
      </c>
      <c r="C941" s="12">
        <v>1189833</v>
      </c>
      <c r="D941" s="13">
        <v>44546</v>
      </c>
      <c r="E941" s="12" t="s">
        <v>30</v>
      </c>
      <c r="F941" s="12" t="s">
        <v>48</v>
      </c>
      <c r="G941" s="12" t="s">
        <v>47</v>
      </c>
      <c r="H941" s="12" t="s">
        <v>17</v>
      </c>
      <c r="I941" s="14">
        <v>0.6</v>
      </c>
      <c r="J941" s="15">
        <v>5000</v>
      </c>
      <c r="K941" s="16">
        <f t="shared" si="307"/>
        <v>3000</v>
      </c>
      <c r="L941" s="16">
        <f t="shared" si="308"/>
        <v>750</v>
      </c>
      <c r="M941" s="17">
        <v>0.25</v>
      </c>
      <c r="O941" s="1"/>
      <c r="P941" s="4"/>
      <c r="Q941" s="3"/>
      <c r="R941" s="5"/>
    </row>
    <row r="942" spans="1:18" x14ac:dyDescent="0.25">
      <c r="A942" s="8" t="s">
        <v>40</v>
      </c>
      <c r="B942" s="12" t="s">
        <v>20</v>
      </c>
      <c r="C942" s="12">
        <v>1197831</v>
      </c>
      <c r="D942" s="13">
        <v>44200</v>
      </c>
      <c r="E942" s="12" t="s">
        <v>49</v>
      </c>
      <c r="F942" s="12" t="s">
        <v>51</v>
      </c>
      <c r="G942" s="12" t="s">
        <v>50</v>
      </c>
      <c r="H942" s="12" t="s">
        <v>12</v>
      </c>
      <c r="I942" s="14">
        <v>0.2</v>
      </c>
      <c r="J942" s="15">
        <v>7000</v>
      </c>
      <c r="K942" s="16">
        <f>I942*J942</f>
        <v>1400</v>
      </c>
      <c r="L942" s="16">
        <f>K942*M942</f>
        <v>489.99999999999994</v>
      </c>
      <c r="M942" s="17">
        <v>0.35</v>
      </c>
      <c r="O942" s="1"/>
      <c r="P942" s="4"/>
      <c r="Q942" s="3"/>
      <c r="R942" s="5"/>
    </row>
    <row r="943" spans="1:18" x14ac:dyDescent="0.25">
      <c r="B943" s="12" t="s">
        <v>20</v>
      </c>
      <c r="C943" s="12">
        <v>1197831</v>
      </c>
      <c r="D943" s="13">
        <v>44200</v>
      </c>
      <c r="E943" s="12" t="s">
        <v>49</v>
      </c>
      <c r="F943" s="12" t="s">
        <v>51</v>
      </c>
      <c r="G943" s="12" t="s">
        <v>50</v>
      </c>
      <c r="H943" s="12" t="s">
        <v>15</v>
      </c>
      <c r="I943" s="14">
        <v>0.3</v>
      </c>
      <c r="J943" s="15">
        <v>7000</v>
      </c>
      <c r="K943" s="16">
        <f>I943*J943</f>
        <v>2100</v>
      </c>
      <c r="L943" s="16">
        <f>K943*M943</f>
        <v>735</v>
      </c>
      <c r="M943" s="17">
        <v>0.35</v>
      </c>
      <c r="O943" s="1"/>
      <c r="P943" s="4"/>
      <c r="Q943" s="3"/>
      <c r="R943" s="5"/>
    </row>
    <row r="944" spans="1:18" x14ac:dyDescent="0.25">
      <c r="B944" s="12" t="s">
        <v>20</v>
      </c>
      <c r="C944" s="12">
        <v>1197831</v>
      </c>
      <c r="D944" s="13">
        <v>44200</v>
      </c>
      <c r="E944" s="12" t="s">
        <v>49</v>
      </c>
      <c r="F944" s="12" t="s">
        <v>51</v>
      </c>
      <c r="G944" s="12" t="s">
        <v>50</v>
      </c>
      <c r="H944" s="12" t="s">
        <v>13</v>
      </c>
      <c r="I944" s="14">
        <v>0.3</v>
      </c>
      <c r="J944" s="15">
        <v>5000</v>
      </c>
      <c r="K944" s="16">
        <f t="shared" ref="K944:K947" si="309">I944*J944</f>
        <v>1500</v>
      </c>
      <c r="L944" s="16">
        <f t="shared" ref="L944:L947" si="310">K944*M944</f>
        <v>525</v>
      </c>
      <c r="M944" s="17">
        <v>0.35</v>
      </c>
      <c r="O944" s="1"/>
      <c r="P944" s="4"/>
      <c r="Q944" s="3"/>
      <c r="R944" s="5"/>
    </row>
    <row r="945" spans="2:18" x14ac:dyDescent="0.25">
      <c r="B945" s="12" t="s">
        <v>20</v>
      </c>
      <c r="C945" s="12">
        <v>1197831</v>
      </c>
      <c r="D945" s="13">
        <v>44200</v>
      </c>
      <c r="E945" s="12" t="s">
        <v>49</v>
      </c>
      <c r="F945" s="12" t="s">
        <v>51</v>
      </c>
      <c r="G945" s="12" t="s">
        <v>50</v>
      </c>
      <c r="H945" s="12" t="s">
        <v>14</v>
      </c>
      <c r="I945" s="14">
        <v>0.35</v>
      </c>
      <c r="J945" s="15">
        <v>5000</v>
      </c>
      <c r="K945" s="16">
        <f t="shared" si="309"/>
        <v>1750</v>
      </c>
      <c r="L945" s="16">
        <f t="shared" si="310"/>
        <v>787.5</v>
      </c>
      <c r="M945" s="17">
        <v>0.45</v>
      </c>
      <c r="O945" s="1"/>
      <c r="P945" s="4"/>
      <c r="Q945" s="3"/>
      <c r="R945" s="5"/>
    </row>
    <row r="946" spans="2:18" x14ac:dyDescent="0.25">
      <c r="B946" s="12" t="s">
        <v>20</v>
      </c>
      <c r="C946" s="12">
        <v>1197831</v>
      </c>
      <c r="D946" s="13">
        <v>44200</v>
      </c>
      <c r="E946" s="12" t="s">
        <v>49</v>
      </c>
      <c r="F946" s="12" t="s">
        <v>51</v>
      </c>
      <c r="G946" s="12" t="s">
        <v>50</v>
      </c>
      <c r="H946" s="12" t="s">
        <v>16</v>
      </c>
      <c r="I946" s="14">
        <v>0.4</v>
      </c>
      <c r="J946" s="15">
        <v>3500</v>
      </c>
      <c r="K946" s="16">
        <f t="shared" si="309"/>
        <v>1400</v>
      </c>
      <c r="L946" s="16">
        <f t="shared" si="310"/>
        <v>420</v>
      </c>
      <c r="M946" s="17">
        <v>0.3</v>
      </c>
      <c r="O946" s="1"/>
      <c r="P946" s="4"/>
      <c r="Q946" s="3"/>
      <c r="R946" s="5"/>
    </row>
    <row r="947" spans="2:18" x14ac:dyDescent="0.25">
      <c r="B947" s="12" t="s">
        <v>20</v>
      </c>
      <c r="C947" s="12">
        <v>1197831</v>
      </c>
      <c r="D947" s="13">
        <v>44200</v>
      </c>
      <c r="E947" s="12" t="s">
        <v>49</v>
      </c>
      <c r="F947" s="12" t="s">
        <v>51</v>
      </c>
      <c r="G947" s="12" t="s">
        <v>50</v>
      </c>
      <c r="H947" s="12" t="s">
        <v>17</v>
      </c>
      <c r="I947" s="14">
        <v>0.35</v>
      </c>
      <c r="J947" s="15">
        <v>5000</v>
      </c>
      <c r="K947" s="16">
        <f t="shared" si="309"/>
        <v>1750</v>
      </c>
      <c r="L947" s="16">
        <f t="shared" si="310"/>
        <v>875</v>
      </c>
      <c r="M947" s="17">
        <v>0.5</v>
      </c>
      <c r="O947" s="1"/>
      <c r="P947" s="4"/>
      <c r="Q947" s="3"/>
      <c r="R947" s="5"/>
    </row>
    <row r="948" spans="2:18" x14ac:dyDescent="0.25">
      <c r="B948" s="12" t="s">
        <v>20</v>
      </c>
      <c r="C948" s="12">
        <v>1197831</v>
      </c>
      <c r="D948" s="13">
        <v>44230</v>
      </c>
      <c r="E948" s="12" t="s">
        <v>49</v>
      </c>
      <c r="F948" s="12" t="s">
        <v>51</v>
      </c>
      <c r="G948" s="12" t="s">
        <v>50</v>
      </c>
      <c r="H948" s="12" t="s">
        <v>12</v>
      </c>
      <c r="I948" s="14">
        <v>0.25</v>
      </c>
      <c r="J948" s="15">
        <v>6500</v>
      </c>
      <c r="K948" s="16">
        <f>I948*J948</f>
        <v>1625</v>
      </c>
      <c r="L948" s="16">
        <f>K948*M948</f>
        <v>568.75</v>
      </c>
      <c r="M948" s="17">
        <v>0.35</v>
      </c>
      <c r="O948" s="1"/>
      <c r="P948" s="4"/>
      <c r="Q948" s="3"/>
      <c r="R948" s="5"/>
    </row>
    <row r="949" spans="2:18" x14ac:dyDescent="0.25">
      <c r="B949" s="12" t="s">
        <v>20</v>
      </c>
      <c r="C949" s="12">
        <v>1197831</v>
      </c>
      <c r="D949" s="13">
        <v>44230</v>
      </c>
      <c r="E949" s="12" t="s">
        <v>49</v>
      </c>
      <c r="F949" s="12" t="s">
        <v>51</v>
      </c>
      <c r="G949" s="12" t="s">
        <v>50</v>
      </c>
      <c r="H949" s="12" t="s">
        <v>15</v>
      </c>
      <c r="I949" s="14">
        <v>0.35</v>
      </c>
      <c r="J949" s="15">
        <v>6250</v>
      </c>
      <c r="K949" s="16">
        <f>I949*J949</f>
        <v>2187.5</v>
      </c>
      <c r="L949" s="16">
        <f>K949*M949</f>
        <v>765.625</v>
      </c>
      <c r="M949" s="17">
        <v>0.35</v>
      </c>
      <c r="O949" s="1"/>
      <c r="P949" s="4"/>
      <c r="Q949" s="3"/>
      <c r="R949" s="5"/>
    </row>
    <row r="950" spans="2:18" x14ac:dyDescent="0.25">
      <c r="B950" s="12" t="s">
        <v>20</v>
      </c>
      <c r="C950" s="12">
        <v>1197831</v>
      </c>
      <c r="D950" s="13">
        <v>44230</v>
      </c>
      <c r="E950" s="12" t="s">
        <v>49</v>
      </c>
      <c r="F950" s="12" t="s">
        <v>51</v>
      </c>
      <c r="G950" s="12" t="s">
        <v>50</v>
      </c>
      <c r="H950" s="12" t="s">
        <v>13</v>
      </c>
      <c r="I950" s="14">
        <v>0.35</v>
      </c>
      <c r="J950" s="15">
        <v>4500</v>
      </c>
      <c r="K950" s="16">
        <f t="shared" ref="K950:K953" si="311">I950*J950</f>
        <v>1575</v>
      </c>
      <c r="L950" s="16">
        <f t="shared" ref="L950:L953" si="312">K950*M950</f>
        <v>551.25</v>
      </c>
      <c r="M950" s="17">
        <v>0.35</v>
      </c>
      <c r="O950" s="1"/>
      <c r="P950" s="4"/>
      <c r="Q950" s="3"/>
      <c r="R950" s="5"/>
    </row>
    <row r="951" spans="2:18" x14ac:dyDescent="0.25">
      <c r="B951" s="12" t="s">
        <v>20</v>
      </c>
      <c r="C951" s="12">
        <v>1197831</v>
      </c>
      <c r="D951" s="13">
        <v>44230</v>
      </c>
      <c r="E951" s="12" t="s">
        <v>49</v>
      </c>
      <c r="F951" s="12" t="s">
        <v>51</v>
      </c>
      <c r="G951" s="12" t="s">
        <v>50</v>
      </c>
      <c r="H951" s="12" t="s">
        <v>14</v>
      </c>
      <c r="I951" s="14">
        <v>0.35</v>
      </c>
      <c r="J951" s="15">
        <v>4000</v>
      </c>
      <c r="K951" s="16">
        <f t="shared" si="311"/>
        <v>1400</v>
      </c>
      <c r="L951" s="16">
        <f t="shared" si="312"/>
        <v>630</v>
      </c>
      <c r="M951" s="17">
        <v>0.45</v>
      </c>
      <c r="O951" s="1"/>
      <c r="P951" s="4"/>
      <c r="Q951" s="3"/>
      <c r="R951" s="5"/>
    </row>
    <row r="952" spans="2:18" x14ac:dyDescent="0.25">
      <c r="B952" s="12" t="s">
        <v>20</v>
      </c>
      <c r="C952" s="12">
        <v>1197831</v>
      </c>
      <c r="D952" s="13">
        <v>44230</v>
      </c>
      <c r="E952" s="12" t="s">
        <v>49</v>
      </c>
      <c r="F952" s="12" t="s">
        <v>51</v>
      </c>
      <c r="G952" s="12" t="s">
        <v>50</v>
      </c>
      <c r="H952" s="12" t="s">
        <v>16</v>
      </c>
      <c r="I952" s="14">
        <v>0.4</v>
      </c>
      <c r="J952" s="15">
        <v>2750</v>
      </c>
      <c r="K952" s="16">
        <f t="shared" si="311"/>
        <v>1100</v>
      </c>
      <c r="L952" s="16">
        <f t="shared" si="312"/>
        <v>330</v>
      </c>
      <c r="M952" s="17">
        <v>0.3</v>
      </c>
      <c r="O952" s="1"/>
      <c r="P952" s="4"/>
      <c r="Q952" s="3"/>
      <c r="R952" s="5"/>
    </row>
    <row r="953" spans="2:18" x14ac:dyDescent="0.25">
      <c r="B953" s="12" t="s">
        <v>20</v>
      </c>
      <c r="C953" s="12">
        <v>1197831</v>
      </c>
      <c r="D953" s="13">
        <v>44230</v>
      </c>
      <c r="E953" s="12" t="s">
        <v>49</v>
      </c>
      <c r="F953" s="12" t="s">
        <v>51</v>
      </c>
      <c r="G953" s="12" t="s">
        <v>50</v>
      </c>
      <c r="H953" s="12" t="s">
        <v>17</v>
      </c>
      <c r="I953" s="14">
        <v>0.35</v>
      </c>
      <c r="J953" s="15">
        <v>4750</v>
      </c>
      <c r="K953" s="16">
        <f t="shared" si="311"/>
        <v>1662.5</v>
      </c>
      <c r="L953" s="16">
        <f t="shared" si="312"/>
        <v>831.25</v>
      </c>
      <c r="M953" s="17">
        <v>0.5</v>
      </c>
      <c r="O953" s="1"/>
      <c r="P953" s="4"/>
      <c r="Q953" s="3"/>
      <c r="R953" s="5"/>
    </row>
    <row r="954" spans="2:18" x14ac:dyDescent="0.25">
      <c r="B954" s="12" t="s">
        <v>20</v>
      </c>
      <c r="C954" s="12">
        <v>1197831</v>
      </c>
      <c r="D954" s="13">
        <v>44260</v>
      </c>
      <c r="E954" s="12" t="s">
        <v>49</v>
      </c>
      <c r="F954" s="12" t="s">
        <v>51</v>
      </c>
      <c r="G954" s="12" t="s">
        <v>50</v>
      </c>
      <c r="H954" s="12" t="s">
        <v>12</v>
      </c>
      <c r="I954" s="14">
        <v>0.3</v>
      </c>
      <c r="J954" s="15">
        <v>6500</v>
      </c>
      <c r="K954" s="16">
        <f>I954*J954</f>
        <v>1950</v>
      </c>
      <c r="L954" s="16">
        <f>K954*M954</f>
        <v>779.99999999999989</v>
      </c>
      <c r="M954" s="17">
        <v>0.39999999999999997</v>
      </c>
      <c r="O954" s="1"/>
      <c r="P954" s="4"/>
      <c r="Q954" s="3"/>
      <c r="R954" s="5"/>
    </row>
    <row r="955" spans="2:18" x14ac:dyDescent="0.25">
      <c r="B955" s="12" t="s">
        <v>20</v>
      </c>
      <c r="C955" s="12">
        <v>1197831</v>
      </c>
      <c r="D955" s="13">
        <v>44260</v>
      </c>
      <c r="E955" s="12" t="s">
        <v>49</v>
      </c>
      <c r="F955" s="12" t="s">
        <v>51</v>
      </c>
      <c r="G955" s="12" t="s">
        <v>50</v>
      </c>
      <c r="H955" s="12" t="s">
        <v>15</v>
      </c>
      <c r="I955" s="14">
        <v>0.4</v>
      </c>
      <c r="J955" s="15">
        <v>6500</v>
      </c>
      <c r="K955" s="16">
        <f>I955*J955</f>
        <v>2600</v>
      </c>
      <c r="L955" s="16">
        <f>K955*M955</f>
        <v>1040</v>
      </c>
      <c r="M955" s="17">
        <v>0.39999999999999997</v>
      </c>
      <c r="O955" s="1"/>
      <c r="P955" s="4"/>
      <c r="Q955" s="3"/>
      <c r="R955" s="5"/>
    </row>
    <row r="956" spans="2:18" x14ac:dyDescent="0.25">
      <c r="B956" s="12" t="s">
        <v>20</v>
      </c>
      <c r="C956" s="12">
        <v>1197831</v>
      </c>
      <c r="D956" s="13">
        <v>44260</v>
      </c>
      <c r="E956" s="12" t="s">
        <v>49</v>
      </c>
      <c r="F956" s="12" t="s">
        <v>51</v>
      </c>
      <c r="G956" s="12" t="s">
        <v>50</v>
      </c>
      <c r="H956" s="12" t="s">
        <v>13</v>
      </c>
      <c r="I956" s="14">
        <v>0.3</v>
      </c>
      <c r="J956" s="15">
        <v>4750</v>
      </c>
      <c r="K956" s="16">
        <f t="shared" ref="K956:K959" si="313">I956*J956</f>
        <v>1425</v>
      </c>
      <c r="L956" s="16">
        <f t="shared" ref="L956:L959" si="314">K956*M956</f>
        <v>570</v>
      </c>
      <c r="M956" s="17">
        <v>0.39999999999999997</v>
      </c>
      <c r="O956" s="1"/>
      <c r="P956" s="4"/>
      <c r="Q956" s="3"/>
      <c r="R956" s="5"/>
    </row>
    <row r="957" spans="2:18" x14ac:dyDescent="0.25">
      <c r="B957" s="12" t="s">
        <v>20</v>
      </c>
      <c r="C957" s="12">
        <v>1197831</v>
      </c>
      <c r="D957" s="13">
        <v>44260</v>
      </c>
      <c r="E957" s="12" t="s">
        <v>49</v>
      </c>
      <c r="F957" s="12" t="s">
        <v>51</v>
      </c>
      <c r="G957" s="12" t="s">
        <v>50</v>
      </c>
      <c r="H957" s="12" t="s">
        <v>14</v>
      </c>
      <c r="I957" s="14">
        <v>0.35000000000000003</v>
      </c>
      <c r="J957" s="15">
        <v>3750</v>
      </c>
      <c r="K957" s="16">
        <f t="shared" si="313"/>
        <v>1312.5000000000002</v>
      </c>
      <c r="L957" s="16">
        <f t="shared" si="314"/>
        <v>656.25000000000011</v>
      </c>
      <c r="M957" s="17">
        <v>0.5</v>
      </c>
      <c r="O957" s="1"/>
      <c r="P957" s="4"/>
      <c r="Q957" s="3"/>
      <c r="R957" s="5"/>
    </row>
    <row r="958" spans="2:18" x14ac:dyDescent="0.25">
      <c r="B958" s="12" t="s">
        <v>20</v>
      </c>
      <c r="C958" s="12">
        <v>1197831</v>
      </c>
      <c r="D958" s="13">
        <v>44260</v>
      </c>
      <c r="E958" s="12" t="s">
        <v>49</v>
      </c>
      <c r="F958" s="12" t="s">
        <v>51</v>
      </c>
      <c r="G958" s="12" t="s">
        <v>50</v>
      </c>
      <c r="H958" s="12" t="s">
        <v>16</v>
      </c>
      <c r="I958" s="14">
        <v>0.4</v>
      </c>
      <c r="J958" s="15">
        <v>2750</v>
      </c>
      <c r="K958" s="16">
        <f t="shared" si="313"/>
        <v>1100</v>
      </c>
      <c r="L958" s="16">
        <f t="shared" si="314"/>
        <v>385</v>
      </c>
      <c r="M958" s="17">
        <v>0.35</v>
      </c>
      <c r="O958" s="1"/>
      <c r="P958" s="4"/>
      <c r="Q958" s="3"/>
      <c r="R958" s="5"/>
    </row>
    <row r="959" spans="2:18" x14ac:dyDescent="0.25">
      <c r="B959" s="12" t="s">
        <v>20</v>
      </c>
      <c r="C959" s="12">
        <v>1197831</v>
      </c>
      <c r="D959" s="13">
        <v>44260</v>
      </c>
      <c r="E959" s="12" t="s">
        <v>49</v>
      </c>
      <c r="F959" s="12" t="s">
        <v>51</v>
      </c>
      <c r="G959" s="12" t="s">
        <v>50</v>
      </c>
      <c r="H959" s="12" t="s">
        <v>17</v>
      </c>
      <c r="I959" s="14">
        <v>0.35000000000000003</v>
      </c>
      <c r="J959" s="15">
        <v>4250</v>
      </c>
      <c r="K959" s="16">
        <f t="shared" si="313"/>
        <v>1487.5000000000002</v>
      </c>
      <c r="L959" s="16">
        <f t="shared" si="314"/>
        <v>818.12500000000023</v>
      </c>
      <c r="M959" s="17">
        <v>0.55000000000000004</v>
      </c>
      <c r="O959" s="1"/>
      <c r="P959" s="4"/>
      <c r="Q959" s="3"/>
      <c r="R959" s="5"/>
    </row>
    <row r="960" spans="2:18" x14ac:dyDescent="0.25">
      <c r="B960" s="12" t="s">
        <v>20</v>
      </c>
      <c r="C960" s="12">
        <v>1197831</v>
      </c>
      <c r="D960" s="13">
        <v>44290</v>
      </c>
      <c r="E960" s="12" t="s">
        <v>49</v>
      </c>
      <c r="F960" s="12" t="s">
        <v>51</v>
      </c>
      <c r="G960" s="12" t="s">
        <v>50</v>
      </c>
      <c r="H960" s="12" t="s">
        <v>12</v>
      </c>
      <c r="I960" s="14">
        <v>0.19999999999999998</v>
      </c>
      <c r="J960" s="15">
        <v>6750</v>
      </c>
      <c r="K960" s="16">
        <f>I960*J960</f>
        <v>1350</v>
      </c>
      <c r="L960" s="16">
        <f>K960*M960</f>
        <v>540</v>
      </c>
      <c r="M960" s="17">
        <v>0.39999999999999997</v>
      </c>
      <c r="O960" s="1"/>
      <c r="P960" s="4"/>
      <c r="Q960" s="3"/>
      <c r="R960" s="5"/>
    </row>
    <row r="961" spans="2:18" x14ac:dyDescent="0.25">
      <c r="B961" s="12" t="s">
        <v>20</v>
      </c>
      <c r="C961" s="12">
        <v>1197831</v>
      </c>
      <c r="D961" s="13">
        <v>44290</v>
      </c>
      <c r="E961" s="12" t="s">
        <v>49</v>
      </c>
      <c r="F961" s="12" t="s">
        <v>51</v>
      </c>
      <c r="G961" s="12" t="s">
        <v>50</v>
      </c>
      <c r="H961" s="12" t="s">
        <v>15</v>
      </c>
      <c r="I961" s="14">
        <v>0.25000000000000006</v>
      </c>
      <c r="J961" s="15">
        <v>6750</v>
      </c>
      <c r="K961" s="16">
        <f>I961*J961</f>
        <v>1687.5000000000005</v>
      </c>
      <c r="L961" s="16">
        <f>K961*M961</f>
        <v>675.00000000000011</v>
      </c>
      <c r="M961" s="17">
        <v>0.39999999999999997</v>
      </c>
      <c r="O961" s="1"/>
      <c r="P961" s="4"/>
      <c r="Q961" s="3"/>
      <c r="R961" s="5"/>
    </row>
    <row r="962" spans="2:18" x14ac:dyDescent="0.25">
      <c r="B962" s="12" t="s">
        <v>20</v>
      </c>
      <c r="C962" s="12">
        <v>1197831</v>
      </c>
      <c r="D962" s="13">
        <v>44290</v>
      </c>
      <c r="E962" s="12" t="s">
        <v>49</v>
      </c>
      <c r="F962" s="12" t="s">
        <v>51</v>
      </c>
      <c r="G962" s="12" t="s">
        <v>50</v>
      </c>
      <c r="H962" s="12" t="s">
        <v>13</v>
      </c>
      <c r="I962" s="14">
        <v>0.19999999999999996</v>
      </c>
      <c r="J962" s="15">
        <v>5000</v>
      </c>
      <c r="K962" s="16">
        <f t="shared" ref="K962:K965" si="315">I962*J962</f>
        <v>999.99999999999977</v>
      </c>
      <c r="L962" s="16">
        <f t="shared" ref="L962:L965" si="316">K962*M962</f>
        <v>399.99999999999989</v>
      </c>
      <c r="M962" s="17">
        <v>0.39999999999999997</v>
      </c>
      <c r="O962" s="1"/>
      <c r="P962" s="4"/>
      <c r="Q962" s="3"/>
      <c r="R962" s="5"/>
    </row>
    <row r="963" spans="2:18" x14ac:dyDescent="0.25">
      <c r="B963" s="12" t="s">
        <v>20</v>
      </c>
      <c r="C963" s="12">
        <v>1197831</v>
      </c>
      <c r="D963" s="13">
        <v>44290</v>
      </c>
      <c r="E963" s="12" t="s">
        <v>49</v>
      </c>
      <c r="F963" s="12" t="s">
        <v>51</v>
      </c>
      <c r="G963" s="12" t="s">
        <v>50</v>
      </c>
      <c r="H963" s="12" t="s">
        <v>14</v>
      </c>
      <c r="I963" s="14">
        <v>0.25000000000000006</v>
      </c>
      <c r="J963" s="15">
        <v>4000</v>
      </c>
      <c r="K963" s="16">
        <f t="shared" si="315"/>
        <v>1000.0000000000002</v>
      </c>
      <c r="L963" s="16">
        <f t="shared" si="316"/>
        <v>500.00000000000011</v>
      </c>
      <c r="M963" s="17">
        <v>0.5</v>
      </c>
      <c r="O963" s="1"/>
      <c r="P963" s="4"/>
      <c r="Q963" s="3"/>
      <c r="R963" s="5"/>
    </row>
    <row r="964" spans="2:18" x14ac:dyDescent="0.25">
      <c r="B964" s="12" t="s">
        <v>20</v>
      </c>
      <c r="C964" s="12">
        <v>1197831</v>
      </c>
      <c r="D964" s="13">
        <v>44290</v>
      </c>
      <c r="E964" s="12" t="s">
        <v>49</v>
      </c>
      <c r="F964" s="12" t="s">
        <v>51</v>
      </c>
      <c r="G964" s="12" t="s">
        <v>50</v>
      </c>
      <c r="H964" s="12" t="s">
        <v>16</v>
      </c>
      <c r="I964" s="14">
        <v>0.3</v>
      </c>
      <c r="J964" s="15">
        <v>3000</v>
      </c>
      <c r="K964" s="16">
        <f t="shared" si="315"/>
        <v>900</v>
      </c>
      <c r="L964" s="16">
        <f t="shared" si="316"/>
        <v>315</v>
      </c>
      <c r="M964" s="17">
        <v>0.35</v>
      </c>
      <c r="O964" s="1"/>
      <c r="P964" s="4"/>
      <c r="Q964" s="3"/>
      <c r="R964" s="5"/>
    </row>
    <row r="965" spans="2:18" x14ac:dyDescent="0.25">
      <c r="B965" s="12" t="s">
        <v>20</v>
      </c>
      <c r="C965" s="12">
        <v>1197831</v>
      </c>
      <c r="D965" s="13">
        <v>44290</v>
      </c>
      <c r="E965" s="12" t="s">
        <v>49</v>
      </c>
      <c r="F965" s="12" t="s">
        <v>51</v>
      </c>
      <c r="G965" s="12" t="s">
        <v>50</v>
      </c>
      <c r="H965" s="12" t="s">
        <v>17</v>
      </c>
      <c r="I965" s="14">
        <v>0.25000000000000006</v>
      </c>
      <c r="J965" s="15">
        <v>5750</v>
      </c>
      <c r="K965" s="16">
        <f t="shared" si="315"/>
        <v>1437.5000000000002</v>
      </c>
      <c r="L965" s="16">
        <f t="shared" si="316"/>
        <v>790.62500000000023</v>
      </c>
      <c r="M965" s="17">
        <v>0.55000000000000004</v>
      </c>
      <c r="O965" s="1"/>
      <c r="P965" s="4"/>
      <c r="Q965" s="3"/>
      <c r="R965" s="5"/>
    </row>
    <row r="966" spans="2:18" x14ac:dyDescent="0.25">
      <c r="B966" s="12" t="s">
        <v>20</v>
      </c>
      <c r="C966" s="12">
        <v>1197831</v>
      </c>
      <c r="D966" s="13">
        <v>44320</v>
      </c>
      <c r="E966" s="12" t="s">
        <v>49</v>
      </c>
      <c r="F966" s="12" t="s">
        <v>51</v>
      </c>
      <c r="G966" s="12" t="s">
        <v>50</v>
      </c>
      <c r="H966" s="12" t="s">
        <v>12</v>
      </c>
      <c r="I966" s="14">
        <v>0.14999999999999997</v>
      </c>
      <c r="J966" s="15">
        <v>7250</v>
      </c>
      <c r="K966" s="16">
        <f>I966*J966</f>
        <v>1087.4999999999998</v>
      </c>
      <c r="L966" s="16">
        <f>K966*M966</f>
        <v>434.99999999999989</v>
      </c>
      <c r="M966" s="17">
        <v>0.39999999999999997</v>
      </c>
      <c r="O966" s="1"/>
      <c r="P966" s="4"/>
      <c r="Q966" s="3"/>
      <c r="R966" s="5"/>
    </row>
    <row r="967" spans="2:18" x14ac:dyDescent="0.25">
      <c r="B967" s="12" t="s">
        <v>20</v>
      </c>
      <c r="C967" s="12">
        <v>1197831</v>
      </c>
      <c r="D967" s="13">
        <v>44320</v>
      </c>
      <c r="E967" s="12" t="s">
        <v>49</v>
      </c>
      <c r="F967" s="12" t="s">
        <v>51</v>
      </c>
      <c r="G967" s="12" t="s">
        <v>50</v>
      </c>
      <c r="H967" s="12" t="s">
        <v>15</v>
      </c>
      <c r="I967" s="14">
        <v>0.25000000000000006</v>
      </c>
      <c r="J967" s="15">
        <v>7500</v>
      </c>
      <c r="K967" s="16">
        <f>I967*J967</f>
        <v>1875.0000000000005</v>
      </c>
      <c r="L967" s="16">
        <f>K967*M967</f>
        <v>750.00000000000011</v>
      </c>
      <c r="M967" s="17">
        <v>0.39999999999999997</v>
      </c>
      <c r="O967" s="1"/>
      <c r="P967" s="4"/>
      <c r="Q967" s="3"/>
      <c r="R967" s="5"/>
    </row>
    <row r="968" spans="2:18" x14ac:dyDescent="0.25">
      <c r="B968" s="12" t="s">
        <v>20</v>
      </c>
      <c r="C968" s="12">
        <v>1197831</v>
      </c>
      <c r="D968" s="13">
        <v>44320</v>
      </c>
      <c r="E968" s="12" t="s">
        <v>49</v>
      </c>
      <c r="F968" s="12" t="s">
        <v>51</v>
      </c>
      <c r="G968" s="12" t="s">
        <v>50</v>
      </c>
      <c r="H968" s="12" t="s">
        <v>13</v>
      </c>
      <c r="I968" s="14">
        <v>0.19999999999999996</v>
      </c>
      <c r="J968" s="15">
        <v>6000</v>
      </c>
      <c r="K968" s="16">
        <f t="shared" ref="K968:K971" si="317">I968*J968</f>
        <v>1199.9999999999998</v>
      </c>
      <c r="L968" s="16">
        <f t="shared" ref="L968:L971" si="318">K968*M968</f>
        <v>479.99999999999989</v>
      </c>
      <c r="M968" s="17">
        <v>0.39999999999999997</v>
      </c>
      <c r="O968" s="1"/>
      <c r="P968" s="4"/>
      <c r="Q968" s="3"/>
      <c r="R968" s="5"/>
    </row>
    <row r="969" spans="2:18" x14ac:dyDescent="0.25">
      <c r="B969" s="12" t="s">
        <v>20</v>
      </c>
      <c r="C969" s="12">
        <v>1197831</v>
      </c>
      <c r="D969" s="13">
        <v>44320</v>
      </c>
      <c r="E969" s="12" t="s">
        <v>49</v>
      </c>
      <c r="F969" s="12" t="s">
        <v>51</v>
      </c>
      <c r="G969" s="12" t="s">
        <v>50</v>
      </c>
      <c r="H969" s="12" t="s">
        <v>14</v>
      </c>
      <c r="I969" s="14">
        <v>0.30000000000000004</v>
      </c>
      <c r="J969" s="15">
        <v>5250</v>
      </c>
      <c r="K969" s="16">
        <f t="shared" si="317"/>
        <v>1575.0000000000002</v>
      </c>
      <c r="L969" s="16">
        <f t="shared" si="318"/>
        <v>787.50000000000011</v>
      </c>
      <c r="M969" s="17">
        <v>0.5</v>
      </c>
      <c r="O969" s="1"/>
      <c r="P969" s="4"/>
      <c r="Q969" s="3"/>
      <c r="R969" s="5"/>
    </row>
    <row r="970" spans="2:18" x14ac:dyDescent="0.25">
      <c r="B970" s="12" t="s">
        <v>20</v>
      </c>
      <c r="C970" s="12">
        <v>1197831</v>
      </c>
      <c r="D970" s="13">
        <v>44320</v>
      </c>
      <c r="E970" s="12" t="s">
        <v>49</v>
      </c>
      <c r="F970" s="12" t="s">
        <v>51</v>
      </c>
      <c r="G970" s="12" t="s">
        <v>50</v>
      </c>
      <c r="H970" s="12" t="s">
        <v>16</v>
      </c>
      <c r="I970" s="14">
        <v>0.45</v>
      </c>
      <c r="J970" s="15">
        <v>4250</v>
      </c>
      <c r="K970" s="16">
        <f t="shared" si="317"/>
        <v>1912.5</v>
      </c>
      <c r="L970" s="16">
        <f t="shared" si="318"/>
        <v>669.375</v>
      </c>
      <c r="M970" s="17">
        <v>0.35</v>
      </c>
      <c r="O970" s="1"/>
      <c r="P970" s="4"/>
      <c r="Q970" s="3"/>
      <c r="R970" s="5"/>
    </row>
    <row r="971" spans="2:18" x14ac:dyDescent="0.25">
      <c r="B971" s="12" t="s">
        <v>20</v>
      </c>
      <c r="C971" s="12">
        <v>1197831</v>
      </c>
      <c r="D971" s="13">
        <v>44320</v>
      </c>
      <c r="E971" s="12" t="s">
        <v>49</v>
      </c>
      <c r="F971" s="12" t="s">
        <v>51</v>
      </c>
      <c r="G971" s="12" t="s">
        <v>50</v>
      </c>
      <c r="H971" s="12" t="s">
        <v>17</v>
      </c>
      <c r="I971" s="14">
        <v>0.4</v>
      </c>
      <c r="J971" s="15">
        <v>7750</v>
      </c>
      <c r="K971" s="16">
        <f t="shared" si="317"/>
        <v>3100</v>
      </c>
      <c r="L971" s="16">
        <f t="shared" si="318"/>
        <v>1705.0000000000002</v>
      </c>
      <c r="M971" s="17">
        <v>0.55000000000000004</v>
      </c>
      <c r="O971" s="1"/>
      <c r="P971" s="4"/>
      <c r="Q971" s="3"/>
      <c r="R971" s="5"/>
    </row>
    <row r="972" spans="2:18" x14ac:dyDescent="0.25">
      <c r="B972" s="12" t="s">
        <v>20</v>
      </c>
      <c r="C972" s="12">
        <v>1197831</v>
      </c>
      <c r="D972" s="13">
        <v>44350</v>
      </c>
      <c r="E972" s="12" t="s">
        <v>49</v>
      </c>
      <c r="F972" s="12" t="s">
        <v>51</v>
      </c>
      <c r="G972" s="12" t="s">
        <v>50</v>
      </c>
      <c r="H972" s="12" t="s">
        <v>12</v>
      </c>
      <c r="I972" s="14">
        <v>0.4</v>
      </c>
      <c r="J972" s="15">
        <v>7750</v>
      </c>
      <c r="K972" s="16">
        <f>I972*J972</f>
        <v>3100</v>
      </c>
      <c r="L972" s="16">
        <f>K972*M972</f>
        <v>1240</v>
      </c>
      <c r="M972" s="17">
        <v>0.39999999999999997</v>
      </c>
      <c r="O972" s="1"/>
      <c r="P972" s="4"/>
      <c r="Q972" s="3"/>
      <c r="R972" s="5"/>
    </row>
    <row r="973" spans="2:18" x14ac:dyDescent="0.25">
      <c r="B973" s="12" t="s">
        <v>20</v>
      </c>
      <c r="C973" s="12">
        <v>1197831</v>
      </c>
      <c r="D973" s="13">
        <v>44350</v>
      </c>
      <c r="E973" s="12" t="s">
        <v>49</v>
      </c>
      <c r="F973" s="12" t="s">
        <v>51</v>
      </c>
      <c r="G973" s="12" t="s">
        <v>50</v>
      </c>
      <c r="H973" s="12" t="s">
        <v>15</v>
      </c>
      <c r="I973" s="14">
        <v>0.45</v>
      </c>
      <c r="J973" s="15">
        <v>7750</v>
      </c>
      <c r="K973" s="16">
        <f>I973*J973</f>
        <v>3487.5</v>
      </c>
      <c r="L973" s="16">
        <f>K973*M973</f>
        <v>1394.9999999999998</v>
      </c>
      <c r="M973" s="17">
        <v>0.39999999999999997</v>
      </c>
      <c r="O973" s="1"/>
      <c r="P973" s="4"/>
      <c r="Q973" s="3"/>
      <c r="R973" s="5"/>
    </row>
    <row r="974" spans="2:18" x14ac:dyDescent="0.25">
      <c r="B974" s="12" t="s">
        <v>20</v>
      </c>
      <c r="C974" s="12">
        <v>1197831</v>
      </c>
      <c r="D974" s="13">
        <v>44350</v>
      </c>
      <c r="E974" s="12" t="s">
        <v>49</v>
      </c>
      <c r="F974" s="12" t="s">
        <v>51</v>
      </c>
      <c r="G974" s="12" t="s">
        <v>50</v>
      </c>
      <c r="H974" s="12" t="s">
        <v>13</v>
      </c>
      <c r="I974" s="14">
        <v>0.4</v>
      </c>
      <c r="J974" s="15">
        <v>6500</v>
      </c>
      <c r="K974" s="16">
        <f t="shared" ref="K974:K977" si="319">I974*J974</f>
        <v>2600</v>
      </c>
      <c r="L974" s="16">
        <f t="shared" ref="L974:L977" si="320">K974*M974</f>
        <v>1040</v>
      </c>
      <c r="M974" s="17">
        <v>0.39999999999999997</v>
      </c>
      <c r="O974" s="1"/>
      <c r="P974" s="4"/>
      <c r="Q974" s="3"/>
      <c r="R974" s="5"/>
    </row>
    <row r="975" spans="2:18" x14ac:dyDescent="0.25">
      <c r="B975" s="12" t="s">
        <v>20</v>
      </c>
      <c r="C975" s="12">
        <v>1197831</v>
      </c>
      <c r="D975" s="13">
        <v>44350</v>
      </c>
      <c r="E975" s="12" t="s">
        <v>49</v>
      </c>
      <c r="F975" s="12" t="s">
        <v>51</v>
      </c>
      <c r="G975" s="12" t="s">
        <v>50</v>
      </c>
      <c r="H975" s="12" t="s">
        <v>14</v>
      </c>
      <c r="I975" s="14">
        <v>0.4</v>
      </c>
      <c r="J975" s="15">
        <v>6000</v>
      </c>
      <c r="K975" s="16">
        <f t="shared" si="319"/>
        <v>2400</v>
      </c>
      <c r="L975" s="16">
        <f t="shared" si="320"/>
        <v>1200</v>
      </c>
      <c r="M975" s="17">
        <v>0.5</v>
      </c>
      <c r="O975" s="1"/>
      <c r="P975" s="4"/>
      <c r="Q975" s="3"/>
      <c r="R975" s="5"/>
    </row>
    <row r="976" spans="2:18" x14ac:dyDescent="0.25">
      <c r="B976" s="12" t="s">
        <v>20</v>
      </c>
      <c r="C976" s="12">
        <v>1197831</v>
      </c>
      <c r="D976" s="13">
        <v>44350</v>
      </c>
      <c r="E976" s="12" t="s">
        <v>49</v>
      </c>
      <c r="F976" s="12" t="s">
        <v>51</v>
      </c>
      <c r="G976" s="12" t="s">
        <v>50</v>
      </c>
      <c r="H976" s="12" t="s">
        <v>16</v>
      </c>
      <c r="I976" s="14">
        <v>0.45</v>
      </c>
      <c r="J976" s="15">
        <v>5000</v>
      </c>
      <c r="K976" s="16">
        <f t="shared" si="319"/>
        <v>2250</v>
      </c>
      <c r="L976" s="16">
        <f t="shared" si="320"/>
        <v>787.5</v>
      </c>
      <c r="M976" s="17">
        <v>0.35</v>
      </c>
      <c r="O976" s="1"/>
      <c r="P976" s="4"/>
      <c r="Q976" s="3"/>
      <c r="R976" s="5"/>
    </row>
    <row r="977" spans="2:18" x14ac:dyDescent="0.25">
      <c r="B977" s="12" t="s">
        <v>20</v>
      </c>
      <c r="C977" s="12">
        <v>1197831</v>
      </c>
      <c r="D977" s="13">
        <v>44350</v>
      </c>
      <c r="E977" s="12" t="s">
        <v>49</v>
      </c>
      <c r="F977" s="12" t="s">
        <v>51</v>
      </c>
      <c r="G977" s="12" t="s">
        <v>50</v>
      </c>
      <c r="H977" s="12" t="s">
        <v>17</v>
      </c>
      <c r="I977" s="14">
        <v>0.5</v>
      </c>
      <c r="J977" s="15">
        <v>8750</v>
      </c>
      <c r="K977" s="16">
        <f t="shared" si="319"/>
        <v>4375</v>
      </c>
      <c r="L977" s="16">
        <f t="shared" si="320"/>
        <v>2406.25</v>
      </c>
      <c r="M977" s="17">
        <v>0.55000000000000004</v>
      </c>
      <c r="O977" s="1"/>
      <c r="P977" s="4"/>
      <c r="Q977" s="3"/>
      <c r="R977" s="5"/>
    </row>
    <row r="978" spans="2:18" x14ac:dyDescent="0.25">
      <c r="B978" s="12" t="s">
        <v>20</v>
      </c>
      <c r="C978" s="12">
        <v>1197831</v>
      </c>
      <c r="D978" s="13">
        <v>44382</v>
      </c>
      <c r="E978" s="12" t="s">
        <v>49</v>
      </c>
      <c r="F978" s="12" t="s">
        <v>51</v>
      </c>
      <c r="G978" s="12" t="s">
        <v>50</v>
      </c>
      <c r="H978" s="12" t="s">
        <v>12</v>
      </c>
      <c r="I978" s="14">
        <v>0.4</v>
      </c>
      <c r="J978" s="15">
        <v>8250</v>
      </c>
      <c r="K978" s="16">
        <f>I978*J978</f>
        <v>3300</v>
      </c>
      <c r="L978" s="16">
        <f>K978*M978</f>
        <v>1484.9999999999998</v>
      </c>
      <c r="M978" s="17">
        <v>0.44999999999999996</v>
      </c>
      <c r="O978" s="1"/>
      <c r="P978" s="4"/>
      <c r="Q978" s="3"/>
      <c r="R978" s="5"/>
    </row>
    <row r="979" spans="2:18" x14ac:dyDescent="0.25">
      <c r="B979" s="12" t="s">
        <v>20</v>
      </c>
      <c r="C979" s="12">
        <v>1197831</v>
      </c>
      <c r="D979" s="13">
        <v>44382</v>
      </c>
      <c r="E979" s="12" t="s">
        <v>49</v>
      </c>
      <c r="F979" s="12" t="s">
        <v>51</v>
      </c>
      <c r="G979" s="12" t="s">
        <v>50</v>
      </c>
      <c r="H979" s="12" t="s">
        <v>15</v>
      </c>
      <c r="I979" s="14">
        <v>0.45</v>
      </c>
      <c r="J979" s="15">
        <v>8250</v>
      </c>
      <c r="K979" s="16">
        <f>I979*J979</f>
        <v>3712.5</v>
      </c>
      <c r="L979" s="16">
        <f>K979*M979</f>
        <v>1670.6249999999998</v>
      </c>
      <c r="M979" s="17">
        <v>0.44999999999999996</v>
      </c>
      <c r="O979" s="1"/>
      <c r="P979" s="4"/>
      <c r="Q979" s="3"/>
      <c r="R979" s="5"/>
    </row>
    <row r="980" spans="2:18" x14ac:dyDescent="0.25">
      <c r="B980" s="12" t="s">
        <v>20</v>
      </c>
      <c r="C980" s="12">
        <v>1197831</v>
      </c>
      <c r="D980" s="13">
        <v>44382</v>
      </c>
      <c r="E980" s="12" t="s">
        <v>49</v>
      </c>
      <c r="F980" s="12" t="s">
        <v>51</v>
      </c>
      <c r="G980" s="12" t="s">
        <v>50</v>
      </c>
      <c r="H980" s="12" t="s">
        <v>13</v>
      </c>
      <c r="I980" s="14">
        <v>0.4</v>
      </c>
      <c r="J980" s="15">
        <v>9750</v>
      </c>
      <c r="K980" s="16">
        <f t="shared" ref="K980:K983" si="321">I980*J980</f>
        <v>3900</v>
      </c>
      <c r="L980" s="16">
        <f t="shared" ref="L980:L983" si="322">K980*M980</f>
        <v>1754.9999999999998</v>
      </c>
      <c r="M980" s="17">
        <v>0.44999999999999996</v>
      </c>
      <c r="O980" s="1"/>
      <c r="P980" s="4"/>
      <c r="Q980" s="3"/>
      <c r="R980" s="5"/>
    </row>
    <row r="981" spans="2:18" x14ac:dyDescent="0.25">
      <c r="B981" s="12" t="s">
        <v>20</v>
      </c>
      <c r="C981" s="12">
        <v>1197831</v>
      </c>
      <c r="D981" s="13">
        <v>44382</v>
      </c>
      <c r="E981" s="12" t="s">
        <v>49</v>
      </c>
      <c r="F981" s="12" t="s">
        <v>51</v>
      </c>
      <c r="G981" s="12" t="s">
        <v>50</v>
      </c>
      <c r="H981" s="12" t="s">
        <v>14</v>
      </c>
      <c r="I981" s="14">
        <v>0.4</v>
      </c>
      <c r="J981" s="15">
        <v>5750</v>
      </c>
      <c r="K981" s="16">
        <f t="shared" si="321"/>
        <v>2300</v>
      </c>
      <c r="L981" s="16">
        <f t="shared" si="322"/>
        <v>1265</v>
      </c>
      <c r="M981" s="17">
        <v>0.55000000000000004</v>
      </c>
      <c r="O981" s="1"/>
      <c r="P981" s="4"/>
      <c r="Q981" s="3"/>
      <c r="R981" s="5"/>
    </row>
    <row r="982" spans="2:18" x14ac:dyDescent="0.25">
      <c r="B982" s="12" t="s">
        <v>20</v>
      </c>
      <c r="C982" s="12">
        <v>1197831</v>
      </c>
      <c r="D982" s="13">
        <v>44382</v>
      </c>
      <c r="E982" s="12" t="s">
        <v>49</v>
      </c>
      <c r="F982" s="12" t="s">
        <v>51</v>
      </c>
      <c r="G982" s="12" t="s">
        <v>50</v>
      </c>
      <c r="H982" s="12" t="s">
        <v>16</v>
      </c>
      <c r="I982" s="14">
        <v>0.45</v>
      </c>
      <c r="J982" s="15">
        <v>5500</v>
      </c>
      <c r="K982" s="16">
        <f t="shared" si="321"/>
        <v>2475</v>
      </c>
      <c r="L982" s="16">
        <f t="shared" si="322"/>
        <v>989.99999999999989</v>
      </c>
      <c r="M982" s="17">
        <v>0.39999999999999997</v>
      </c>
      <c r="O982" s="1"/>
      <c r="P982" s="4"/>
      <c r="Q982" s="3"/>
      <c r="R982" s="5"/>
    </row>
    <row r="983" spans="2:18" x14ac:dyDescent="0.25">
      <c r="B983" s="12" t="s">
        <v>20</v>
      </c>
      <c r="C983" s="12">
        <v>1197831</v>
      </c>
      <c r="D983" s="13">
        <v>44382</v>
      </c>
      <c r="E983" s="12" t="s">
        <v>49</v>
      </c>
      <c r="F983" s="12" t="s">
        <v>51</v>
      </c>
      <c r="G983" s="12" t="s">
        <v>50</v>
      </c>
      <c r="H983" s="12" t="s">
        <v>17</v>
      </c>
      <c r="I983" s="14">
        <v>0.54999999999999993</v>
      </c>
      <c r="J983" s="15">
        <v>8250</v>
      </c>
      <c r="K983" s="16">
        <f t="shared" si="321"/>
        <v>4537.4999999999991</v>
      </c>
      <c r="L983" s="16">
        <f t="shared" si="322"/>
        <v>2722.5</v>
      </c>
      <c r="M983" s="17">
        <v>0.60000000000000009</v>
      </c>
      <c r="O983" s="1"/>
      <c r="P983" s="4"/>
      <c r="Q983" s="3"/>
      <c r="R983" s="5"/>
    </row>
    <row r="984" spans="2:18" x14ac:dyDescent="0.25">
      <c r="B984" s="12" t="s">
        <v>20</v>
      </c>
      <c r="C984" s="12">
        <v>1197831</v>
      </c>
      <c r="D984" s="13">
        <v>44415</v>
      </c>
      <c r="E984" s="12" t="s">
        <v>49</v>
      </c>
      <c r="F984" s="12" t="s">
        <v>51</v>
      </c>
      <c r="G984" s="12" t="s">
        <v>50</v>
      </c>
      <c r="H984" s="12" t="s">
        <v>12</v>
      </c>
      <c r="I984" s="14">
        <v>0.45</v>
      </c>
      <c r="J984" s="15">
        <v>7750</v>
      </c>
      <c r="K984" s="16">
        <f>I984*J984</f>
        <v>3487.5</v>
      </c>
      <c r="L984" s="16">
        <f>K984*M984</f>
        <v>1569.3749999999998</v>
      </c>
      <c r="M984" s="17">
        <v>0.44999999999999996</v>
      </c>
      <c r="O984" s="1"/>
      <c r="P984" s="4"/>
      <c r="Q984" s="3"/>
      <c r="R984" s="5"/>
    </row>
    <row r="985" spans="2:18" x14ac:dyDescent="0.25">
      <c r="B985" s="12" t="s">
        <v>20</v>
      </c>
      <c r="C985" s="12">
        <v>1197831</v>
      </c>
      <c r="D985" s="13">
        <v>44415</v>
      </c>
      <c r="E985" s="12" t="s">
        <v>49</v>
      </c>
      <c r="F985" s="12" t="s">
        <v>51</v>
      </c>
      <c r="G985" s="12" t="s">
        <v>50</v>
      </c>
      <c r="H985" s="12" t="s">
        <v>15</v>
      </c>
      <c r="I985" s="14">
        <v>0.55000000000000004</v>
      </c>
      <c r="J985" s="15">
        <v>7750</v>
      </c>
      <c r="K985" s="16">
        <f>I985*J985</f>
        <v>4262.5</v>
      </c>
      <c r="L985" s="16">
        <f>K985*M985</f>
        <v>1918.1249999999998</v>
      </c>
      <c r="M985" s="17">
        <v>0.44999999999999996</v>
      </c>
      <c r="O985" s="1"/>
      <c r="P985" s="4"/>
      <c r="Q985" s="3"/>
      <c r="R985" s="5"/>
    </row>
    <row r="986" spans="2:18" x14ac:dyDescent="0.25">
      <c r="B986" s="12" t="s">
        <v>20</v>
      </c>
      <c r="C986" s="12">
        <v>1197831</v>
      </c>
      <c r="D986" s="13">
        <v>44415</v>
      </c>
      <c r="E986" s="12" t="s">
        <v>49</v>
      </c>
      <c r="F986" s="12" t="s">
        <v>51</v>
      </c>
      <c r="G986" s="12" t="s">
        <v>50</v>
      </c>
      <c r="H986" s="12" t="s">
        <v>13</v>
      </c>
      <c r="I986" s="14">
        <v>0.5</v>
      </c>
      <c r="J986" s="15">
        <v>9500</v>
      </c>
      <c r="K986" s="16">
        <f t="shared" ref="K986:K989" si="323">I986*J986</f>
        <v>4750</v>
      </c>
      <c r="L986" s="16">
        <f t="shared" ref="L986:L989" si="324">K986*M986</f>
        <v>2137.5</v>
      </c>
      <c r="M986" s="17">
        <v>0.44999999999999996</v>
      </c>
      <c r="O986" s="1"/>
      <c r="P986" s="4"/>
      <c r="Q986" s="3"/>
      <c r="R986" s="5"/>
    </row>
    <row r="987" spans="2:18" x14ac:dyDescent="0.25">
      <c r="B987" s="12" t="s">
        <v>20</v>
      </c>
      <c r="C987" s="12">
        <v>1197831</v>
      </c>
      <c r="D987" s="13">
        <v>44415</v>
      </c>
      <c r="E987" s="12" t="s">
        <v>49</v>
      </c>
      <c r="F987" s="12" t="s">
        <v>51</v>
      </c>
      <c r="G987" s="12" t="s">
        <v>50</v>
      </c>
      <c r="H987" s="12" t="s">
        <v>14</v>
      </c>
      <c r="I987" s="14">
        <v>0.45</v>
      </c>
      <c r="J987" s="15">
        <v>4750</v>
      </c>
      <c r="K987" s="16">
        <f t="shared" si="323"/>
        <v>2137.5</v>
      </c>
      <c r="L987" s="16">
        <f t="shared" si="324"/>
        <v>1175.625</v>
      </c>
      <c r="M987" s="17">
        <v>0.55000000000000004</v>
      </c>
      <c r="O987" s="1"/>
      <c r="P987" s="4"/>
      <c r="Q987" s="3"/>
      <c r="R987" s="5"/>
    </row>
    <row r="988" spans="2:18" x14ac:dyDescent="0.25">
      <c r="B988" s="12" t="s">
        <v>20</v>
      </c>
      <c r="C988" s="12">
        <v>1197831</v>
      </c>
      <c r="D988" s="13">
        <v>44415</v>
      </c>
      <c r="E988" s="12" t="s">
        <v>49</v>
      </c>
      <c r="F988" s="12" t="s">
        <v>51</v>
      </c>
      <c r="G988" s="12" t="s">
        <v>50</v>
      </c>
      <c r="H988" s="12" t="s">
        <v>16</v>
      </c>
      <c r="I988" s="14">
        <v>0.5</v>
      </c>
      <c r="J988" s="15">
        <v>4750</v>
      </c>
      <c r="K988" s="16">
        <f t="shared" si="323"/>
        <v>2375</v>
      </c>
      <c r="L988" s="16">
        <f t="shared" si="324"/>
        <v>949.99999999999989</v>
      </c>
      <c r="M988" s="17">
        <v>0.39999999999999997</v>
      </c>
      <c r="O988" s="1"/>
      <c r="P988" s="4"/>
      <c r="Q988" s="3"/>
      <c r="R988" s="5"/>
    </row>
    <row r="989" spans="2:18" x14ac:dyDescent="0.25">
      <c r="B989" s="12" t="s">
        <v>20</v>
      </c>
      <c r="C989" s="12">
        <v>1197831</v>
      </c>
      <c r="D989" s="13">
        <v>44415</v>
      </c>
      <c r="E989" s="12" t="s">
        <v>49</v>
      </c>
      <c r="F989" s="12" t="s">
        <v>51</v>
      </c>
      <c r="G989" s="12" t="s">
        <v>50</v>
      </c>
      <c r="H989" s="12" t="s">
        <v>17</v>
      </c>
      <c r="I989" s="14">
        <v>0.54999999999999993</v>
      </c>
      <c r="J989" s="15">
        <v>7250</v>
      </c>
      <c r="K989" s="16">
        <f t="shared" si="323"/>
        <v>3987.4999999999995</v>
      </c>
      <c r="L989" s="16">
        <f t="shared" si="324"/>
        <v>2392.5</v>
      </c>
      <c r="M989" s="17">
        <v>0.60000000000000009</v>
      </c>
      <c r="O989" s="1"/>
      <c r="P989" s="4"/>
      <c r="Q989" s="3"/>
      <c r="R989" s="5"/>
    </row>
    <row r="990" spans="2:18" x14ac:dyDescent="0.25">
      <c r="B990" s="12" t="s">
        <v>20</v>
      </c>
      <c r="C990" s="12">
        <v>1197831</v>
      </c>
      <c r="D990" s="13">
        <v>44443</v>
      </c>
      <c r="E990" s="12" t="s">
        <v>49</v>
      </c>
      <c r="F990" s="12" t="s">
        <v>51</v>
      </c>
      <c r="G990" s="12" t="s">
        <v>50</v>
      </c>
      <c r="H990" s="12" t="s">
        <v>12</v>
      </c>
      <c r="I990" s="14">
        <v>0.5</v>
      </c>
      <c r="J990" s="15">
        <v>6750</v>
      </c>
      <c r="K990" s="16">
        <f>I990*J990</f>
        <v>3375</v>
      </c>
      <c r="L990" s="16">
        <f>K990*M990</f>
        <v>1518.7499999999998</v>
      </c>
      <c r="M990" s="17">
        <v>0.44999999999999996</v>
      </c>
      <c r="O990" s="1"/>
      <c r="P990" s="4"/>
      <c r="Q990" s="3"/>
      <c r="R990" s="5"/>
    </row>
    <row r="991" spans="2:18" x14ac:dyDescent="0.25">
      <c r="B991" s="12" t="s">
        <v>20</v>
      </c>
      <c r="C991" s="12">
        <v>1197831</v>
      </c>
      <c r="D991" s="13">
        <v>44443</v>
      </c>
      <c r="E991" s="12" t="s">
        <v>49</v>
      </c>
      <c r="F991" s="12" t="s">
        <v>51</v>
      </c>
      <c r="G991" s="12" t="s">
        <v>50</v>
      </c>
      <c r="H991" s="12" t="s">
        <v>15</v>
      </c>
      <c r="I991" s="14">
        <v>0.5</v>
      </c>
      <c r="J991" s="15">
        <v>6250</v>
      </c>
      <c r="K991" s="16">
        <f>I991*J991</f>
        <v>3125</v>
      </c>
      <c r="L991" s="16">
        <f>K991*M991</f>
        <v>1406.2499999999998</v>
      </c>
      <c r="M991" s="17">
        <v>0.44999999999999996</v>
      </c>
      <c r="O991" s="1"/>
      <c r="P991" s="4"/>
      <c r="Q991" s="3"/>
      <c r="R991" s="5"/>
    </row>
    <row r="992" spans="2:18" x14ac:dyDescent="0.25">
      <c r="B992" s="12" t="s">
        <v>20</v>
      </c>
      <c r="C992" s="12">
        <v>1197831</v>
      </c>
      <c r="D992" s="13">
        <v>44443</v>
      </c>
      <c r="E992" s="12" t="s">
        <v>49</v>
      </c>
      <c r="F992" s="12" t="s">
        <v>51</v>
      </c>
      <c r="G992" s="12" t="s">
        <v>50</v>
      </c>
      <c r="H992" s="12" t="s">
        <v>13</v>
      </c>
      <c r="I992" s="14">
        <v>0.54999999999999993</v>
      </c>
      <c r="J992" s="15">
        <v>6750</v>
      </c>
      <c r="K992" s="16">
        <f t="shared" ref="K992:K995" si="325">I992*J992</f>
        <v>3712.4999999999995</v>
      </c>
      <c r="L992" s="16">
        <f t="shared" ref="L992:L995" si="326">K992*M992</f>
        <v>1670.6249999999995</v>
      </c>
      <c r="M992" s="17">
        <v>0.44999999999999996</v>
      </c>
      <c r="O992" s="1"/>
      <c r="P992" s="4"/>
      <c r="Q992" s="3"/>
      <c r="R992" s="5"/>
    </row>
    <row r="993" spans="2:18" x14ac:dyDescent="0.25">
      <c r="B993" s="12" t="s">
        <v>20</v>
      </c>
      <c r="C993" s="12">
        <v>1197831</v>
      </c>
      <c r="D993" s="13">
        <v>44443</v>
      </c>
      <c r="E993" s="12" t="s">
        <v>49</v>
      </c>
      <c r="F993" s="12" t="s">
        <v>51</v>
      </c>
      <c r="G993" s="12" t="s">
        <v>50</v>
      </c>
      <c r="H993" s="12" t="s">
        <v>14</v>
      </c>
      <c r="I993" s="14">
        <v>0.54999999999999993</v>
      </c>
      <c r="J993" s="15">
        <v>4000</v>
      </c>
      <c r="K993" s="16">
        <f t="shared" si="325"/>
        <v>2199.9999999999995</v>
      </c>
      <c r="L993" s="16">
        <f t="shared" si="326"/>
        <v>1209.9999999999998</v>
      </c>
      <c r="M993" s="17">
        <v>0.55000000000000004</v>
      </c>
      <c r="O993" s="1"/>
      <c r="P993" s="4"/>
      <c r="Q993" s="3"/>
      <c r="R993" s="5"/>
    </row>
    <row r="994" spans="2:18" x14ac:dyDescent="0.25">
      <c r="B994" s="12" t="s">
        <v>20</v>
      </c>
      <c r="C994" s="12">
        <v>1197831</v>
      </c>
      <c r="D994" s="13">
        <v>44443</v>
      </c>
      <c r="E994" s="12" t="s">
        <v>49</v>
      </c>
      <c r="F994" s="12" t="s">
        <v>51</v>
      </c>
      <c r="G994" s="12" t="s">
        <v>50</v>
      </c>
      <c r="H994" s="12" t="s">
        <v>16</v>
      </c>
      <c r="I994" s="14">
        <v>0.5</v>
      </c>
      <c r="J994" s="15">
        <v>4000</v>
      </c>
      <c r="K994" s="16">
        <f t="shared" si="325"/>
        <v>2000</v>
      </c>
      <c r="L994" s="16">
        <f t="shared" si="326"/>
        <v>799.99999999999989</v>
      </c>
      <c r="M994" s="17">
        <v>0.39999999999999997</v>
      </c>
      <c r="O994" s="1"/>
      <c r="P994" s="4"/>
      <c r="Q994" s="3"/>
      <c r="R994" s="5"/>
    </row>
    <row r="995" spans="2:18" x14ac:dyDescent="0.25">
      <c r="B995" s="12" t="s">
        <v>20</v>
      </c>
      <c r="C995" s="12">
        <v>1197831</v>
      </c>
      <c r="D995" s="13">
        <v>44443</v>
      </c>
      <c r="E995" s="12" t="s">
        <v>49</v>
      </c>
      <c r="F995" s="12" t="s">
        <v>51</v>
      </c>
      <c r="G995" s="12" t="s">
        <v>50</v>
      </c>
      <c r="H995" s="12" t="s">
        <v>17</v>
      </c>
      <c r="I995" s="14">
        <v>0.45</v>
      </c>
      <c r="J995" s="15">
        <v>6250</v>
      </c>
      <c r="K995" s="16">
        <f t="shared" si="325"/>
        <v>2812.5</v>
      </c>
      <c r="L995" s="16">
        <f t="shared" si="326"/>
        <v>1687.5000000000002</v>
      </c>
      <c r="M995" s="17">
        <v>0.60000000000000009</v>
      </c>
      <c r="O995" s="1"/>
      <c r="P995" s="4"/>
      <c r="Q995" s="3"/>
      <c r="R995" s="5"/>
    </row>
    <row r="996" spans="2:18" x14ac:dyDescent="0.25">
      <c r="B996" s="12" t="s">
        <v>20</v>
      </c>
      <c r="C996" s="12">
        <v>1197831</v>
      </c>
      <c r="D996" s="13">
        <v>44472</v>
      </c>
      <c r="E996" s="12" t="s">
        <v>49</v>
      </c>
      <c r="F996" s="12" t="s">
        <v>51</v>
      </c>
      <c r="G996" s="12" t="s">
        <v>50</v>
      </c>
      <c r="H996" s="12" t="s">
        <v>12</v>
      </c>
      <c r="I996" s="14">
        <v>0.35000000000000003</v>
      </c>
      <c r="J996" s="15">
        <v>5750</v>
      </c>
      <c r="K996" s="16">
        <f>I996*J996</f>
        <v>2012.5000000000002</v>
      </c>
      <c r="L996" s="16">
        <f>K996*M996</f>
        <v>905.625</v>
      </c>
      <c r="M996" s="17">
        <v>0.44999999999999996</v>
      </c>
      <c r="O996" s="1"/>
      <c r="P996" s="4"/>
      <c r="Q996" s="3"/>
      <c r="R996" s="5"/>
    </row>
    <row r="997" spans="2:18" x14ac:dyDescent="0.25">
      <c r="B997" s="12" t="s">
        <v>20</v>
      </c>
      <c r="C997" s="12">
        <v>1197831</v>
      </c>
      <c r="D997" s="13">
        <v>44472</v>
      </c>
      <c r="E997" s="12" t="s">
        <v>49</v>
      </c>
      <c r="F997" s="12" t="s">
        <v>51</v>
      </c>
      <c r="G997" s="12" t="s">
        <v>50</v>
      </c>
      <c r="H997" s="12" t="s">
        <v>15</v>
      </c>
      <c r="I997" s="14">
        <v>0.35000000000000003</v>
      </c>
      <c r="J997" s="15">
        <v>5750</v>
      </c>
      <c r="K997" s="16">
        <f>I997*J997</f>
        <v>2012.5000000000002</v>
      </c>
      <c r="L997" s="16">
        <f>K997*M997</f>
        <v>905.625</v>
      </c>
      <c r="M997" s="17">
        <v>0.44999999999999996</v>
      </c>
      <c r="O997" s="1"/>
      <c r="P997" s="4"/>
      <c r="Q997" s="3"/>
      <c r="R997" s="5"/>
    </row>
    <row r="998" spans="2:18" x14ac:dyDescent="0.25">
      <c r="B998" s="12" t="s">
        <v>20</v>
      </c>
      <c r="C998" s="12">
        <v>1197831</v>
      </c>
      <c r="D998" s="13">
        <v>44472</v>
      </c>
      <c r="E998" s="12" t="s">
        <v>49</v>
      </c>
      <c r="F998" s="12" t="s">
        <v>51</v>
      </c>
      <c r="G998" s="12" t="s">
        <v>50</v>
      </c>
      <c r="H998" s="12" t="s">
        <v>13</v>
      </c>
      <c r="I998" s="14">
        <v>0.4</v>
      </c>
      <c r="J998" s="15">
        <v>5250</v>
      </c>
      <c r="K998" s="16">
        <f t="shared" ref="K998:K1001" si="327">I998*J998</f>
        <v>2100</v>
      </c>
      <c r="L998" s="16">
        <f t="shared" ref="L998:L1001" si="328">K998*M998</f>
        <v>944.99999999999989</v>
      </c>
      <c r="M998" s="17">
        <v>0.44999999999999996</v>
      </c>
      <c r="O998" s="1"/>
      <c r="P998" s="4"/>
      <c r="Q998" s="3"/>
      <c r="R998" s="5"/>
    </row>
    <row r="999" spans="2:18" x14ac:dyDescent="0.25">
      <c r="B999" s="12" t="s">
        <v>20</v>
      </c>
      <c r="C999" s="12">
        <v>1197831</v>
      </c>
      <c r="D999" s="13">
        <v>44472</v>
      </c>
      <c r="E999" s="12" t="s">
        <v>49</v>
      </c>
      <c r="F999" s="12" t="s">
        <v>51</v>
      </c>
      <c r="G999" s="12" t="s">
        <v>50</v>
      </c>
      <c r="H999" s="12" t="s">
        <v>14</v>
      </c>
      <c r="I999" s="14">
        <v>0.4</v>
      </c>
      <c r="J999" s="15">
        <v>3750</v>
      </c>
      <c r="K999" s="16">
        <f t="shared" si="327"/>
        <v>1500</v>
      </c>
      <c r="L999" s="16">
        <f t="shared" si="328"/>
        <v>825.00000000000011</v>
      </c>
      <c r="M999" s="17">
        <v>0.55000000000000004</v>
      </c>
      <c r="O999" s="1"/>
      <c r="P999" s="4"/>
      <c r="Q999" s="3"/>
      <c r="R999" s="5"/>
    </row>
    <row r="1000" spans="2:18" x14ac:dyDescent="0.25">
      <c r="B1000" s="12" t="s">
        <v>20</v>
      </c>
      <c r="C1000" s="12">
        <v>1197831</v>
      </c>
      <c r="D1000" s="13">
        <v>44472</v>
      </c>
      <c r="E1000" s="12" t="s">
        <v>49</v>
      </c>
      <c r="F1000" s="12" t="s">
        <v>51</v>
      </c>
      <c r="G1000" s="12" t="s">
        <v>50</v>
      </c>
      <c r="H1000" s="12" t="s">
        <v>16</v>
      </c>
      <c r="I1000" s="14">
        <v>0.35000000000000003</v>
      </c>
      <c r="J1000" s="15">
        <v>3500</v>
      </c>
      <c r="K1000" s="16">
        <f t="shared" si="327"/>
        <v>1225.0000000000002</v>
      </c>
      <c r="L1000" s="16">
        <f t="shared" si="328"/>
        <v>490.00000000000006</v>
      </c>
      <c r="M1000" s="17">
        <v>0.39999999999999997</v>
      </c>
      <c r="O1000" s="1"/>
      <c r="P1000" s="4"/>
      <c r="Q1000" s="3"/>
      <c r="R1000" s="5"/>
    </row>
    <row r="1001" spans="2:18" x14ac:dyDescent="0.25">
      <c r="B1001" s="12" t="s">
        <v>20</v>
      </c>
      <c r="C1001" s="12">
        <v>1197831</v>
      </c>
      <c r="D1001" s="13">
        <v>44472</v>
      </c>
      <c r="E1001" s="12" t="s">
        <v>49</v>
      </c>
      <c r="F1001" s="12" t="s">
        <v>51</v>
      </c>
      <c r="G1001" s="12" t="s">
        <v>50</v>
      </c>
      <c r="H1001" s="12" t="s">
        <v>17</v>
      </c>
      <c r="I1001" s="14">
        <v>0.45</v>
      </c>
      <c r="J1001" s="15">
        <v>5250</v>
      </c>
      <c r="K1001" s="16">
        <f t="shared" si="327"/>
        <v>2362.5</v>
      </c>
      <c r="L1001" s="16">
        <f t="shared" si="328"/>
        <v>1417.5000000000002</v>
      </c>
      <c r="M1001" s="17">
        <v>0.60000000000000009</v>
      </c>
      <c r="O1001" s="1"/>
      <c r="P1001" s="4"/>
      <c r="Q1001" s="3"/>
      <c r="R1001" s="5"/>
    </row>
    <row r="1002" spans="2:18" x14ac:dyDescent="0.25">
      <c r="B1002" s="12" t="s">
        <v>20</v>
      </c>
      <c r="C1002" s="12">
        <v>1197831</v>
      </c>
      <c r="D1002" s="13">
        <v>44504</v>
      </c>
      <c r="E1002" s="12" t="s">
        <v>49</v>
      </c>
      <c r="F1002" s="12" t="s">
        <v>51</v>
      </c>
      <c r="G1002" s="12" t="s">
        <v>50</v>
      </c>
      <c r="H1002" s="12" t="s">
        <v>12</v>
      </c>
      <c r="I1002" s="14">
        <v>0.30000000000000004</v>
      </c>
      <c r="J1002" s="15">
        <v>6750</v>
      </c>
      <c r="K1002" s="16">
        <f>I1002*J1002</f>
        <v>2025.0000000000002</v>
      </c>
      <c r="L1002" s="16">
        <f>K1002*M1002</f>
        <v>911.25</v>
      </c>
      <c r="M1002" s="17">
        <v>0.44999999999999996</v>
      </c>
      <c r="O1002" s="1"/>
      <c r="P1002" s="4"/>
      <c r="Q1002" s="3"/>
      <c r="R1002" s="5"/>
    </row>
    <row r="1003" spans="2:18" x14ac:dyDescent="0.25">
      <c r="B1003" s="12" t="s">
        <v>20</v>
      </c>
      <c r="C1003" s="12">
        <v>1197831</v>
      </c>
      <c r="D1003" s="13">
        <v>44504</v>
      </c>
      <c r="E1003" s="12" t="s">
        <v>49</v>
      </c>
      <c r="F1003" s="12" t="s">
        <v>51</v>
      </c>
      <c r="G1003" s="12" t="s">
        <v>50</v>
      </c>
      <c r="H1003" s="12" t="s">
        <v>15</v>
      </c>
      <c r="I1003" s="14">
        <v>0.30000000000000004</v>
      </c>
      <c r="J1003" s="15">
        <v>6750</v>
      </c>
      <c r="K1003" s="16">
        <f>I1003*J1003</f>
        <v>2025.0000000000002</v>
      </c>
      <c r="L1003" s="16">
        <f>K1003*M1003</f>
        <v>911.25</v>
      </c>
      <c r="M1003" s="17">
        <v>0.44999999999999996</v>
      </c>
      <c r="O1003" s="1"/>
      <c r="P1003" s="4"/>
      <c r="Q1003" s="3"/>
      <c r="R1003" s="5"/>
    </row>
    <row r="1004" spans="2:18" x14ac:dyDescent="0.25">
      <c r="B1004" s="12" t="s">
        <v>20</v>
      </c>
      <c r="C1004" s="12">
        <v>1197831</v>
      </c>
      <c r="D1004" s="13">
        <v>44504</v>
      </c>
      <c r="E1004" s="12" t="s">
        <v>49</v>
      </c>
      <c r="F1004" s="12" t="s">
        <v>51</v>
      </c>
      <c r="G1004" s="12" t="s">
        <v>50</v>
      </c>
      <c r="H1004" s="12" t="s">
        <v>13</v>
      </c>
      <c r="I1004" s="14">
        <v>0.55000000000000004</v>
      </c>
      <c r="J1004" s="15">
        <v>6000</v>
      </c>
      <c r="K1004" s="16">
        <f t="shared" ref="K1004:K1007" si="329">I1004*J1004</f>
        <v>3300.0000000000005</v>
      </c>
      <c r="L1004" s="16">
        <f t="shared" ref="L1004:L1007" si="330">K1004*M1004</f>
        <v>1485</v>
      </c>
      <c r="M1004" s="17">
        <v>0.44999999999999996</v>
      </c>
      <c r="O1004" s="1"/>
      <c r="P1004" s="4"/>
      <c r="Q1004" s="3"/>
      <c r="R1004" s="5"/>
    </row>
    <row r="1005" spans="2:18" x14ac:dyDescent="0.25">
      <c r="B1005" s="12" t="s">
        <v>20</v>
      </c>
      <c r="C1005" s="12">
        <v>1197831</v>
      </c>
      <c r="D1005" s="13">
        <v>44504</v>
      </c>
      <c r="E1005" s="12" t="s">
        <v>49</v>
      </c>
      <c r="F1005" s="12" t="s">
        <v>51</v>
      </c>
      <c r="G1005" s="12" t="s">
        <v>50</v>
      </c>
      <c r="H1005" s="12" t="s">
        <v>14</v>
      </c>
      <c r="I1005" s="14">
        <v>0.55000000000000004</v>
      </c>
      <c r="J1005" s="15">
        <v>4750</v>
      </c>
      <c r="K1005" s="16">
        <f t="shared" si="329"/>
        <v>2612.5</v>
      </c>
      <c r="L1005" s="16">
        <f t="shared" si="330"/>
        <v>1436.8750000000002</v>
      </c>
      <c r="M1005" s="17">
        <v>0.55000000000000004</v>
      </c>
      <c r="O1005" s="1"/>
      <c r="P1005" s="4"/>
      <c r="Q1005" s="3"/>
      <c r="R1005" s="5"/>
    </row>
    <row r="1006" spans="2:18" x14ac:dyDescent="0.25">
      <c r="B1006" s="12" t="s">
        <v>20</v>
      </c>
      <c r="C1006" s="12">
        <v>1197831</v>
      </c>
      <c r="D1006" s="13">
        <v>44504</v>
      </c>
      <c r="E1006" s="12" t="s">
        <v>49</v>
      </c>
      <c r="F1006" s="12" t="s">
        <v>51</v>
      </c>
      <c r="G1006" s="12" t="s">
        <v>50</v>
      </c>
      <c r="H1006" s="12" t="s">
        <v>16</v>
      </c>
      <c r="I1006" s="14">
        <v>0.54999999999999993</v>
      </c>
      <c r="J1006" s="15">
        <v>4500</v>
      </c>
      <c r="K1006" s="16">
        <f t="shared" si="329"/>
        <v>2474.9999999999995</v>
      </c>
      <c r="L1006" s="16">
        <f t="shared" si="330"/>
        <v>989.99999999999977</v>
      </c>
      <c r="M1006" s="17">
        <v>0.39999999999999997</v>
      </c>
      <c r="O1006" s="1"/>
      <c r="P1006" s="4"/>
      <c r="Q1006" s="3"/>
      <c r="R1006" s="5"/>
    </row>
    <row r="1007" spans="2:18" x14ac:dyDescent="0.25">
      <c r="B1007" s="12" t="s">
        <v>20</v>
      </c>
      <c r="C1007" s="12">
        <v>1197831</v>
      </c>
      <c r="D1007" s="13">
        <v>44504</v>
      </c>
      <c r="E1007" s="12" t="s">
        <v>49</v>
      </c>
      <c r="F1007" s="12" t="s">
        <v>51</v>
      </c>
      <c r="G1007" s="12" t="s">
        <v>50</v>
      </c>
      <c r="H1007" s="12" t="s">
        <v>17</v>
      </c>
      <c r="I1007" s="14">
        <v>0.65</v>
      </c>
      <c r="J1007" s="15">
        <v>6500</v>
      </c>
      <c r="K1007" s="16">
        <f t="shared" si="329"/>
        <v>4225</v>
      </c>
      <c r="L1007" s="16">
        <f t="shared" si="330"/>
        <v>2535.0000000000005</v>
      </c>
      <c r="M1007" s="17">
        <v>0.60000000000000009</v>
      </c>
      <c r="O1007" s="1"/>
      <c r="P1007" s="4"/>
      <c r="Q1007" s="3"/>
      <c r="R1007" s="5"/>
    </row>
    <row r="1008" spans="2:18" x14ac:dyDescent="0.25">
      <c r="B1008" s="12" t="s">
        <v>20</v>
      </c>
      <c r="C1008" s="12">
        <v>1197831</v>
      </c>
      <c r="D1008" s="13">
        <v>44533</v>
      </c>
      <c r="E1008" s="12" t="s">
        <v>49</v>
      </c>
      <c r="F1008" s="12" t="s">
        <v>51</v>
      </c>
      <c r="G1008" s="12" t="s">
        <v>50</v>
      </c>
      <c r="H1008" s="12" t="s">
        <v>12</v>
      </c>
      <c r="I1008" s="14">
        <v>0.54999999999999993</v>
      </c>
      <c r="J1008" s="15">
        <v>8000</v>
      </c>
      <c r="K1008" s="16">
        <f>I1008*J1008</f>
        <v>4399.9999999999991</v>
      </c>
      <c r="L1008" s="16">
        <f>K1008*M1008</f>
        <v>1979.9999999999993</v>
      </c>
      <c r="M1008" s="17">
        <v>0.44999999999999996</v>
      </c>
      <c r="O1008" s="1"/>
      <c r="P1008" s="4"/>
      <c r="Q1008" s="3"/>
      <c r="R1008" s="5"/>
    </row>
    <row r="1009" spans="1:18" x14ac:dyDescent="0.25">
      <c r="B1009" s="12" t="s">
        <v>20</v>
      </c>
      <c r="C1009" s="12">
        <v>1197831</v>
      </c>
      <c r="D1009" s="13">
        <v>44533</v>
      </c>
      <c r="E1009" s="12" t="s">
        <v>49</v>
      </c>
      <c r="F1009" s="12" t="s">
        <v>51</v>
      </c>
      <c r="G1009" s="12" t="s">
        <v>50</v>
      </c>
      <c r="H1009" s="12" t="s">
        <v>15</v>
      </c>
      <c r="I1009" s="14">
        <v>0.54999999999999993</v>
      </c>
      <c r="J1009" s="15">
        <v>8000</v>
      </c>
      <c r="K1009" s="16">
        <f>I1009*J1009</f>
        <v>4399.9999999999991</v>
      </c>
      <c r="L1009" s="16">
        <f>K1009*M1009</f>
        <v>1979.9999999999993</v>
      </c>
      <c r="M1009" s="17">
        <v>0.44999999999999996</v>
      </c>
      <c r="O1009" s="1"/>
      <c r="P1009" s="4"/>
      <c r="Q1009" s="3"/>
      <c r="R1009" s="5"/>
    </row>
    <row r="1010" spans="1:18" x14ac:dyDescent="0.25">
      <c r="B1010" s="12" t="s">
        <v>20</v>
      </c>
      <c r="C1010" s="12">
        <v>1197831</v>
      </c>
      <c r="D1010" s="13">
        <v>44533</v>
      </c>
      <c r="E1010" s="12" t="s">
        <v>49</v>
      </c>
      <c r="F1010" s="12" t="s">
        <v>51</v>
      </c>
      <c r="G1010" s="12" t="s">
        <v>50</v>
      </c>
      <c r="H1010" s="12" t="s">
        <v>13</v>
      </c>
      <c r="I1010" s="14">
        <v>0.6</v>
      </c>
      <c r="J1010" s="15">
        <v>7000</v>
      </c>
      <c r="K1010" s="16">
        <f t="shared" ref="K1010:K1013" si="331">I1010*J1010</f>
        <v>4200</v>
      </c>
      <c r="L1010" s="16">
        <f t="shared" ref="L1010:L1013" si="332">K1010*M1010</f>
        <v>1889.9999999999998</v>
      </c>
      <c r="M1010" s="17">
        <v>0.44999999999999996</v>
      </c>
      <c r="O1010" s="1"/>
      <c r="P1010" s="4"/>
      <c r="Q1010" s="3"/>
      <c r="R1010" s="5"/>
    </row>
    <row r="1011" spans="1:18" x14ac:dyDescent="0.25">
      <c r="B1011" s="12" t="s">
        <v>20</v>
      </c>
      <c r="C1011" s="12">
        <v>1197831</v>
      </c>
      <c r="D1011" s="13">
        <v>44533</v>
      </c>
      <c r="E1011" s="12" t="s">
        <v>49</v>
      </c>
      <c r="F1011" s="12" t="s">
        <v>51</v>
      </c>
      <c r="G1011" s="12" t="s">
        <v>50</v>
      </c>
      <c r="H1011" s="12" t="s">
        <v>14</v>
      </c>
      <c r="I1011" s="14">
        <v>0.6</v>
      </c>
      <c r="J1011" s="15">
        <v>5500</v>
      </c>
      <c r="K1011" s="16">
        <f t="shared" si="331"/>
        <v>3300</v>
      </c>
      <c r="L1011" s="16">
        <f t="shared" si="332"/>
        <v>1815.0000000000002</v>
      </c>
      <c r="M1011" s="17">
        <v>0.55000000000000004</v>
      </c>
      <c r="O1011" s="1"/>
      <c r="P1011" s="4"/>
      <c r="Q1011" s="3"/>
      <c r="R1011" s="5"/>
    </row>
    <row r="1012" spans="1:18" x14ac:dyDescent="0.25">
      <c r="B1012" s="12" t="s">
        <v>20</v>
      </c>
      <c r="C1012" s="12">
        <v>1197831</v>
      </c>
      <c r="D1012" s="13">
        <v>44533</v>
      </c>
      <c r="E1012" s="12" t="s">
        <v>49</v>
      </c>
      <c r="F1012" s="12" t="s">
        <v>51</v>
      </c>
      <c r="G1012" s="12" t="s">
        <v>50</v>
      </c>
      <c r="H1012" s="12" t="s">
        <v>16</v>
      </c>
      <c r="I1012" s="14">
        <v>0.54999999999999993</v>
      </c>
      <c r="J1012" s="15">
        <v>5000</v>
      </c>
      <c r="K1012" s="16">
        <f t="shared" si="331"/>
        <v>2749.9999999999995</v>
      </c>
      <c r="L1012" s="16">
        <f t="shared" si="332"/>
        <v>1099.9999999999998</v>
      </c>
      <c r="M1012" s="17">
        <v>0.39999999999999997</v>
      </c>
      <c r="O1012" s="1"/>
      <c r="P1012" s="4"/>
      <c r="Q1012" s="3"/>
      <c r="R1012" s="5"/>
    </row>
    <row r="1013" spans="1:18" x14ac:dyDescent="0.25">
      <c r="B1013" s="12" t="s">
        <v>20</v>
      </c>
      <c r="C1013" s="12">
        <v>1197831</v>
      </c>
      <c r="D1013" s="13">
        <v>44533</v>
      </c>
      <c r="E1013" s="12" t="s">
        <v>49</v>
      </c>
      <c r="F1013" s="12" t="s">
        <v>51</v>
      </c>
      <c r="G1013" s="12" t="s">
        <v>50</v>
      </c>
      <c r="H1013" s="12" t="s">
        <v>17</v>
      </c>
      <c r="I1013" s="14">
        <v>0.65</v>
      </c>
      <c r="J1013" s="15">
        <v>7500</v>
      </c>
      <c r="K1013" s="16">
        <f t="shared" si="331"/>
        <v>4875</v>
      </c>
      <c r="L1013" s="16">
        <f t="shared" si="332"/>
        <v>2925.0000000000005</v>
      </c>
      <c r="M1013" s="17">
        <v>0.60000000000000009</v>
      </c>
      <c r="O1013" s="1"/>
      <c r="P1013" s="4"/>
      <c r="Q1013" s="3"/>
      <c r="R1013" s="5"/>
    </row>
    <row r="1014" spans="1:18" x14ac:dyDescent="0.25">
      <c r="A1014" s="8" t="s">
        <v>40</v>
      </c>
      <c r="B1014" s="12" t="s">
        <v>10</v>
      </c>
      <c r="C1014" s="12">
        <v>1185732</v>
      </c>
      <c r="D1014" s="13">
        <v>44207</v>
      </c>
      <c r="E1014" s="12" t="s">
        <v>30</v>
      </c>
      <c r="F1014" s="12" t="s">
        <v>52</v>
      </c>
      <c r="G1014" s="12" t="s">
        <v>53</v>
      </c>
      <c r="H1014" s="12" t="s">
        <v>12</v>
      </c>
      <c r="I1014" s="14">
        <v>0.35</v>
      </c>
      <c r="J1014" s="15">
        <v>4250</v>
      </c>
      <c r="K1014" s="16">
        <f>I1014*J1014</f>
        <v>1487.5</v>
      </c>
      <c r="L1014" s="16">
        <f>K1014*M1014</f>
        <v>595</v>
      </c>
      <c r="M1014" s="17">
        <v>0.4</v>
      </c>
      <c r="O1014" s="1"/>
      <c r="P1014" s="4"/>
      <c r="Q1014" s="3"/>
      <c r="R1014" s="5"/>
    </row>
    <row r="1015" spans="1:18" x14ac:dyDescent="0.25">
      <c r="B1015" s="12" t="s">
        <v>10</v>
      </c>
      <c r="C1015" s="12">
        <v>1185732</v>
      </c>
      <c r="D1015" s="13">
        <v>44207</v>
      </c>
      <c r="E1015" s="12" t="s">
        <v>30</v>
      </c>
      <c r="F1015" s="12" t="s">
        <v>52</v>
      </c>
      <c r="G1015" s="12" t="s">
        <v>53</v>
      </c>
      <c r="H1015" s="12" t="s">
        <v>15</v>
      </c>
      <c r="I1015" s="14">
        <v>0.35</v>
      </c>
      <c r="J1015" s="15">
        <v>2250</v>
      </c>
      <c r="K1015" s="16">
        <f>I1015*J1015</f>
        <v>787.5</v>
      </c>
      <c r="L1015" s="16">
        <f>K1015*M1015</f>
        <v>275.625</v>
      </c>
      <c r="M1015" s="17">
        <v>0.35</v>
      </c>
      <c r="O1015" s="1"/>
      <c r="P1015" s="4"/>
      <c r="Q1015" s="3"/>
      <c r="R1015" s="5"/>
    </row>
    <row r="1016" spans="1:18" x14ac:dyDescent="0.25">
      <c r="B1016" s="12" t="s">
        <v>10</v>
      </c>
      <c r="C1016" s="12">
        <v>1185732</v>
      </c>
      <c r="D1016" s="13">
        <v>44207</v>
      </c>
      <c r="E1016" s="12" t="s">
        <v>30</v>
      </c>
      <c r="F1016" s="12" t="s">
        <v>52</v>
      </c>
      <c r="G1016" s="12" t="s">
        <v>53</v>
      </c>
      <c r="H1016" s="12" t="s">
        <v>13</v>
      </c>
      <c r="I1016" s="14">
        <v>0.25</v>
      </c>
      <c r="J1016" s="15">
        <v>2250</v>
      </c>
      <c r="K1016" s="16">
        <f t="shared" ref="K1016:K1019" si="333">I1016*J1016</f>
        <v>562.5</v>
      </c>
      <c r="L1016" s="16">
        <f t="shared" ref="L1016:L1019" si="334">K1016*M1016</f>
        <v>196.875</v>
      </c>
      <c r="M1016" s="17">
        <v>0.35</v>
      </c>
      <c r="O1016" s="1"/>
      <c r="P1016" s="4"/>
      <c r="Q1016" s="3"/>
      <c r="R1016" s="5"/>
    </row>
    <row r="1017" spans="1:18" x14ac:dyDescent="0.25">
      <c r="B1017" s="12" t="s">
        <v>10</v>
      </c>
      <c r="C1017" s="12">
        <v>1185732</v>
      </c>
      <c r="D1017" s="13">
        <v>44207</v>
      </c>
      <c r="E1017" s="12" t="s">
        <v>30</v>
      </c>
      <c r="F1017" s="12" t="s">
        <v>52</v>
      </c>
      <c r="G1017" s="12" t="s">
        <v>53</v>
      </c>
      <c r="H1017" s="12" t="s">
        <v>14</v>
      </c>
      <c r="I1017" s="14">
        <v>0.30000000000000004</v>
      </c>
      <c r="J1017" s="15">
        <v>750</v>
      </c>
      <c r="K1017" s="16">
        <f t="shared" si="333"/>
        <v>225.00000000000003</v>
      </c>
      <c r="L1017" s="16">
        <f t="shared" si="334"/>
        <v>90.000000000000014</v>
      </c>
      <c r="M1017" s="17">
        <v>0.4</v>
      </c>
      <c r="O1017" s="1"/>
      <c r="P1017" s="4"/>
      <c r="Q1017" s="3"/>
      <c r="R1017" s="5"/>
    </row>
    <row r="1018" spans="1:18" x14ac:dyDescent="0.25">
      <c r="B1018" s="12" t="s">
        <v>10</v>
      </c>
      <c r="C1018" s="12">
        <v>1185732</v>
      </c>
      <c r="D1018" s="13">
        <v>44207</v>
      </c>
      <c r="E1018" s="12" t="s">
        <v>30</v>
      </c>
      <c r="F1018" s="12" t="s">
        <v>52</v>
      </c>
      <c r="G1018" s="12" t="s">
        <v>53</v>
      </c>
      <c r="H1018" s="12" t="s">
        <v>16</v>
      </c>
      <c r="I1018" s="14">
        <v>0.44999999999999996</v>
      </c>
      <c r="J1018" s="15">
        <v>1250</v>
      </c>
      <c r="K1018" s="16">
        <f t="shared" si="333"/>
        <v>562.5</v>
      </c>
      <c r="L1018" s="16">
        <f t="shared" si="334"/>
        <v>196.875</v>
      </c>
      <c r="M1018" s="17">
        <v>0.35</v>
      </c>
      <c r="O1018" s="1"/>
      <c r="P1018" s="4"/>
      <c r="Q1018" s="3"/>
      <c r="R1018" s="5"/>
    </row>
    <row r="1019" spans="1:18" x14ac:dyDescent="0.25">
      <c r="B1019" s="12" t="s">
        <v>10</v>
      </c>
      <c r="C1019" s="12">
        <v>1185732</v>
      </c>
      <c r="D1019" s="13">
        <v>44207</v>
      </c>
      <c r="E1019" s="12" t="s">
        <v>30</v>
      </c>
      <c r="F1019" s="12" t="s">
        <v>52</v>
      </c>
      <c r="G1019" s="12" t="s">
        <v>53</v>
      </c>
      <c r="H1019" s="12" t="s">
        <v>17</v>
      </c>
      <c r="I1019" s="14">
        <v>0.35</v>
      </c>
      <c r="J1019" s="15">
        <v>2250</v>
      </c>
      <c r="K1019" s="16">
        <f t="shared" si="333"/>
        <v>787.5</v>
      </c>
      <c r="L1019" s="16">
        <f t="shared" si="334"/>
        <v>393.75</v>
      </c>
      <c r="M1019" s="17">
        <v>0.5</v>
      </c>
      <c r="O1019" s="1"/>
      <c r="P1019" s="4"/>
      <c r="Q1019" s="3"/>
      <c r="R1019" s="5"/>
    </row>
    <row r="1020" spans="1:18" x14ac:dyDescent="0.25">
      <c r="B1020" s="12" t="s">
        <v>10</v>
      </c>
      <c r="C1020" s="12">
        <v>1185732</v>
      </c>
      <c r="D1020" s="13">
        <v>44238</v>
      </c>
      <c r="E1020" s="12" t="s">
        <v>30</v>
      </c>
      <c r="F1020" s="12" t="s">
        <v>52</v>
      </c>
      <c r="G1020" s="12" t="s">
        <v>53</v>
      </c>
      <c r="H1020" s="12" t="s">
        <v>12</v>
      </c>
      <c r="I1020" s="14">
        <v>0.35</v>
      </c>
      <c r="J1020" s="15">
        <v>4750</v>
      </c>
      <c r="K1020" s="16">
        <f>I1020*J1020</f>
        <v>1662.5</v>
      </c>
      <c r="L1020" s="16">
        <f>K1020*M1020</f>
        <v>665</v>
      </c>
      <c r="M1020" s="17">
        <v>0.4</v>
      </c>
      <c r="O1020" s="1"/>
      <c r="P1020" s="4"/>
      <c r="Q1020" s="3"/>
      <c r="R1020" s="5"/>
    </row>
    <row r="1021" spans="1:18" x14ac:dyDescent="0.25">
      <c r="B1021" s="12" t="s">
        <v>10</v>
      </c>
      <c r="C1021" s="12">
        <v>1185732</v>
      </c>
      <c r="D1021" s="13">
        <v>44238</v>
      </c>
      <c r="E1021" s="12" t="s">
        <v>30</v>
      </c>
      <c r="F1021" s="12" t="s">
        <v>52</v>
      </c>
      <c r="G1021" s="12" t="s">
        <v>53</v>
      </c>
      <c r="H1021" s="12" t="s">
        <v>15</v>
      </c>
      <c r="I1021" s="14">
        <v>0.35</v>
      </c>
      <c r="J1021" s="15">
        <v>1250</v>
      </c>
      <c r="K1021" s="16">
        <f>I1021*J1021</f>
        <v>437.5</v>
      </c>
      <c r="L1021" s="16">
        <f>K1021*M1021</f>
        <v>153.125</v>
      </c>
      <c r="M1021" s="17">
        <v>0.35</v>
      </c>
      <c r="O1021" s="1"/>
      <c r="P1021" s="4"/>
      <c r="Q1021" s="3"/>
      <c r="R1021" s="5"/>
    </row>
    <row r="1022" spans="1:18" x14ac:dyDescent="0.25">
      <c r="B1022" s="12" t="s">
        <v>10</v>
      </c>
      <c r="C1022" s="12">
        <v>1185732</v>
      </c>
      <c r="D1022" s="13">
        <v>44238</v>
      </c>
      <c r="E1022" s="12" t="s">
        <v>30</v>
      </c>
      <c r="F1022" s="12" t="s">
        <v>52</v>
      </c>
      <c r="G1022" s="12" t="s">
        <v>53</v>
      </c>
      <c r="H1022" s="12" t="s">
        <v>13</v>
      </c>
      <c r="I1022" s="14">
        <v>0.25</v>
      </c>
      <c r="J1022" s="15">
        <v>1750</v>
      </c>
      <c r="K1022" s="16">
        <f t="shared" ref="K1022:K1025" si="335">I1022*J1022</f>
        <v>437.5</v>
      </c>
      <c r="L1022" s="16">
        <f t="shared" ref="L1022:L1025" si="336">K1022*M1022</f>
        <v>153.125</v>
      </c>
      <c r="M1022" s="17">
        <v>0.35</v>
      </c>
      <c r="O1022" s="1"/>
      <c r="P1022" s="4"/>
      <c r="Q1022" s="3"/>
      <c r="R1022" s="5"/>
    </row>
    <row r="1023" spans="1:18" x14ac:dyDescent="0.25">
      <c r="B1023" s="12" t="s">
        <v>10</v>
      </c>
      <c r="C1023" s="12">
        <v>1185732</v>
      </c>
      <c r="D1023" s="13">
        <v>44238</v>
      </c>
      <c r="E1023" s="12" t="s">
        <v>30</v>
      </c>
      <c r="F1023" s="12" t="s">
        <v>52</v>
      </c>
      <c r="G1023" s="12" t="s">
        <v>53</v>
      </c>
      <c r="H1023" s="12" t="s">
        <v>14</v>
      </c>
      <c r="I1023" s="14">
        <v>0.30000000000000004</v>
      </c>
      <c r="J1023" s="15">
        <v>500</v>
      </c>
      <c r="K1023" s="16">
        <f t="shared" si="335"/>
        <v>150.00000000000003</v>
      </c>
      <c r="L1023" s="16">
        <f t="shared" si="336"/>
        <v>60.000000000000014</v>
      </c>
      <c r="M1023" s="17">
        <v>0.4</v>
      </c>
      <c r="O1023" s="1"/>
      <c r="P1023" s="4"/>
      <c r="Q1023" s="3"/>
      <c r="R1023" s="5"/>
    </row>
    <row r="1024" spans="1:18" x14ac:dyDescent="0.25">
      <c r="B1024" s="12" t="s">
        <v>10</v>
      </c>
      <c r="C1024" s="12">
        <v>1185732</v>
      </c>
      <c r="D1024" s="13">
        <v>44238</v>
      </c>
      <c r="E1024" s="12" t="s">
        <v>30</v>
      </c>
      <c r="F1024" s="12" t="s">
        <v>52</v>
      </c>
      <c r="G1024" s="12" t="s">
        <v>53</v>
      </c>
      <c r="H1024" s="12" t="s">
        <v>16</v>
      </c>
      <c r="I1024" s="14">
        <v>0.44999999999999996</v>
      </c>
      <c r="J1024" s="15">
        <v>1250</v>
      </c>
      <c r="K1024" s="16">
        <f t="shared" si="335"/>
        <v>562.5</v>
      </c>
      <c r="L1024" s="16">
        <f t="shared" si="336"/>
        <v>196.875</v>
      </c>
      <c r="M1024" s="17">
        <v>0.35</v>
      </c>
      <c r="O1024" s="1"/>
      <c r="P1024" s="4"/>
      <c r="Q1024" s="3"/>
      <c r="R1024" s="5"/>
    </row>
    <row r="1025" spans="2:18" x14ac:dyDescent="0.25">
      <c r="B1025" s="12" t="s">
        <v>10</v>
      </c>
      <c r="C1025" s="12">
        <v>1185732</v>
      </c>
      <c r="D1025" s="13">
        <v>44238</v>
      </c>
      <c r="E1025" s="12" t="s">
        <v>30</v>
      </c>
      <c r="F1025" s="12" t="s">
        <v>52</v>
      </c>
      <c r="G1025" s="12" t="s">
        <v>53</v>
      </c>
      <c r="H1025" s="12" t="s">
        <v>17</v>
      </c>
      <c r="I1025" s="14">
        <v>0.35</v>
      </c>
      <c r="J1025" s="15">
        <v>2000</v>
      </c>
      <c r="K1025" s="16">
        <f t="shared" si="335"/>
        <v>700</v>
      </c>
      <c r="L1025" s="16">
        <f t="shared" si="336"/>
        <v>350</v>
      </c>
      <c r="M1025" s="17">
        <v>0.5</v>
      </c>
      <c r="O1025" s="1"/>
      <c r="P1025" s="4"/>
      <c r="Q1025" s="3"/>
      <c r="R1025" s="5"/>
    </row>
    <row r="1026" spans="2:18" x14ac:dyDescent="0.25">
      <c r="B1026" s="12" t="s">
        <v>10</v>
      </c>
      <c r="C1026" s="12">
        <v>1185732</v>
      </c>
      <c r="D1026" s="13">
        <v>44265</v>
      </c>
      <c r="E1026" s="12" t="s">
        <v>30</v>
      </c>
      <c r="F1026" s="12" t="s">
        <v>52</v>
      </c>
      <c r="G1026" s="12" t="s">
        <v>53</v>
      </c>
      <c r="H1026" s="12" t="s">
        <v>12</v>
      </c>
      <c r="I1026" s="14">
        <v>0.4</v>
      </c>
      <c r="J1026" s="15">
        <v>4200</v>
      </c>
      <c r="K1026" s="16">
        <f>I1026*J1026</f>
        <v>1680</v>
      </c>
      <c r="L1026" s="16">
        <f>K1026*M1026</f>
        <v>672</v>
      </c>
      <c r="M1026" s="17">
        <v>0.4</v>
      </c>
      <c r="O1026" s="1"/>
      <c r="P1026" s="4"/>
      <c r="Q1026" s="3"/>
      <c r="R1026" s="5"/>
    </row>
    <row r="1027" spans="2:18" x14ac:dyDescent="0.25">
      <c r="B1027" s="12" t="s">
        <v>10</v>
      </c>
      <c r="C1027" s="12">
        <v>1185732</v>
      </c>
      <c r="D1027" s="13">
        <v>44265</v>
      </c>
      <c r="E1027" s="12" t="s">
        <v>30</v>
      </c>
      <c r="F1027" s="12" t="s">
        <v>52</v>
      </c>
      <c r="G1027" s="12" t="s">
        <v>53</v>
      </c>
      <c r="H1027" s="12" t="s">
        <v>15</v>
      </c>
      <c r="I1027" s="14">
        <v>0.4</v>
      </c>
      <c r="J1027" s="15">
        <v>1000</v>
      </c>
      <c r="K1027" s="16">
        <f>I1027*J1027</f>
        <v>400</v>
      </c>
      <c r="L1027" s="16">
        <f>K1027*M1027</f>
        <v>140</v>
      </c>
      <c r="M1027" s="17">
        <v>0.35</v>
      </c>
      <c r="O1027" s="1"/>
      <c r="P1027" s="4"/>
      <c r="Q1027" s="3"/>
      <c r="R1027" s="5"/>
    </row>
    <row r="1028" spans="2:18" x14ac:dyDescent="0.25">
      <c r="B1028" s="12" t="s">
        <v>10</v>
      </c>
      <c r="C1028" s="12">
        <v>1185732</v>
      </c>
      <c r="D1028" s="13">
        <v>44265</v>
      </c>
      <c r="E1028" s="12" t="s">
        <v>30</v>
      </c>
      <c r="F1028" s="12" t="s">
        <v>52</v>
      </c>
      <c r="G1028" s="12" t="s">
        <v>53</v>
      </c>
      <c r="H1028" s="12" t="s">
        <v>13</v>
      </c>
      <c r="I1028" s="14">
        <v>0.30000000000000004</v>
      </c>
      <c r="J1028" s="15">
        <v>1500</v>
      </c>
      <c r="K1028" s="16">
        <f t="shared" ref="K1028:K1031" si="337">I1028*J1028</f>
        <v>450.00000000000006</v>
      </c>
      <c r="L1028" s="16">
        <f t="shared" ref="L1028:L1031" si="338">K1028*M1028</f>
        <v>157.5</v>
      </c>
      <c r="M1028" s="17">
        <v>0.35</v>
      </c>
      <c r="O1028" s="1"/>
      <c r="P1028" s="4"/>
      <c r="Q1028" s="3"/>
      <c r="R1028" s="5"/>
    </row>
    <row r="1029" spans="2:18" x14ac:dyDescent="0.25">
      <c r="B1029" s="12" t="s">
        <v>10</v>
      </c>
      <c r="C1029" s="12">
        <v>1185732</v>
      </c>
      <c r="D1029" s="13">
        <v>44265</v>
      </c>
      <c r="E1029" s="12" t="s">
        <v>30</v>
      </c>
      <c r="F1029" s="12" t="s">
        <v>52</v>
      </c>
      <c r="G1029" s="12" t="s">
        <v>53</v>
      </c>
      <c r="H1029" s="12" t="s">
        <v>14</v>
      </c>
      <c r="I1029" s="14">
        <v>0.35</v>
      </c>
      <c r="J1029" s="15">
        <v>0</v>
      </c>
      <c r="K1029" s="16">
        <f t="shared" si="337"/>
        <v>0</v>
      </c>
      <c r="L1029" s="16">
        <f t="shared" si="338"/>
        <v>0</v>
      </c>
      <c r="M1029" s="17">
        <v>0.4</v>
      </c>
      <c r="O1029" s="1"/>
      <c r="P1029" s="4"/>
      <c r="Q1029" s="3"/>
      <c r="R1029" s="5"/>
    </row>
    <row r="1030" spans="2:18" x14ac:dyDescent="0.25">
      <c r="B1030" s="12" t="s">
        <v>10</v>
      </c>
      <c r="C1030" s="12">
        <v>1185732</v>
      </c>
      <c r="D1030" s="13">
        <v>44265</v>
      </c>
      <c r="E1030" s="12" t="s">
        <v>30</v>
      </c>
      <c r="F1030" s="12" t="s">
        <v>52</v>
      </c>
      <c r="G1030" s="12" t="s">
        <v>53</v>
      </c>
      <c r="H1030" s="12" t="s">
        <v>16</v>
      </c>
      <c r="I1030" s="14">
        <v>0.5</v>
      </c>
      <c r="J1030" s="15">
        <v>500</v>
      </c>
      <c r="K1030" s="16">
        <f t="shared" si="337"/>
        <v>250</v>
      </c>
      <c r="L1030" s="16">
        <f t="shared" si="338"/>
        <v>87.5</v>
      </c>
      <c r="M1030" s="17">
        <v>0.35</v>
      </c>
      <c r="O1030" s="1"/>
      <c r="P1030" s="4"/>
      <c r="Q1030" s="3"/>
      <c r="R1030" s="5"/>
    </row>
    <row r="1031" spans="2:18" x14ac:dyDescent="0.25">
      <c r="B1031" s="12" t="s">
        <v>10</v>
      </c>
      <c r="C1031" s="12">
        <v>1185732</v>
      </c>
      <c r="D1031" s="13">
        <v>44265</v>
      </c>
      <c r="E1031" s="12" t="s">
        <v>30</v>
      </c>
      <c r="F1031" s="12" t="s">
        <v>52</v>
      </c>
      <c r="G1031" s="12" t="s">
        <v>53</v>
      </c>
      <c r="H1031" s="12" t="s">
        <v>17</v>
      </c>
      <c r="I1031" s="14">
        <v>0.4</v>
      </c>
      <c r="J1031" s="15">
        <v>1500</v>
      </c>
      <c r="K1031" s="16">
        <f t="shared" si="337"/>
        <v>600</v>
      </c>
      <c r="L1031" s="16">
        <f t="shared" si="338"/>
        <v>300</v>
      </c>
      <c r="M1031" s="17">
        <v>0.5</v>
      </c>
      <c r="O1031" s="1"/>
      <c r="P1031" s="4"/>
      <c r="Q1031" s="3"/>
      <c r="R1031" s="5"/>
    </row>
    <row r="1032" spans="2:18" x14ac:dyDescent="0.25">
      <c r="B1032" s="12" t="s">
        <v>10</v>
      </c>
      <c r="C1032" s="12">
        <v>1185732</v>
      </c>
      <c r="D1032" s="13">
        <v>44297</v>
      </c>
      <c r="E1032" s="12" t="s">
        <v>30</v>
      </c>
      <c r="F1032" s="12" t="s">
        <v>52</v>
      </c>
      <c r="G1032" s="12" t="s">
        <v>53</v>
      </c>
      <c r="H1032" s="12" t="s">
        <v>12</v>
      </c>
      <c r="I1032" s="14">
        <v>0.4</v>
      </c>
      <c r="J1032" s="15">
        <v>3750</v>
      </c>
      <c r="K1032" s="16">
        <f>I1032*J1032</f>
        <v>1500</v>
      </c>
      <c r="L1032" s="16">
        <f>K1032*M1032</f>
        <v>600</v>
      </c>
      <c r="M1032" s="17">
        <v>0.4</v>
      </c>
      <c r="O1032" s="1"/>
      <c r="P1032" s="4"/>
      <c r="Q1032" s="3"/>
      <c r="R1032" s="5"/>
    </row>
    <row r="1033" spans="2:18" x14ac:dyDescent="0.25">
      <c r="B1033" s="12" t="s">
        <v>10</v>
      </c>
      <c r="C1033" s="12">
        <v>1185732</v>
      </c>
      <c r="D1033" s="13">
        <v>44297</v>
      </c>
      <c r="E1033" s="12" t="s">
        <v>30</v>
      </c>
      <c r="F1033" s="12" t="s">
        <v>52</v>
      </c>
      <c r="G1033" s="12" t="s">
        <v>53</v>
      </c>
      <c r="H1033" s="12" t="s">
        <v>15</v>
      </c>
      <c r="I1033" s="14">
        <v>0.35000000000000003</v>
      </c>
      <c r="J1033" s="15">
        <v>750</v>
      </c>
      <c r="K1033" s="16">
        <f>I1033*J1033</f>
        <v>262.5</v>
      </c>
      <c r="L1033" s="16">
        <f>K1033*M1033</f>
        <v>91.875</v>
      </c>
      <c r="M1033" s="17">
        <v>0.35</v>
      </c>
      <c r="O1033" s="1"/>
      <c r="P1033" s="4"/>
      <c r="Q1033" s="3"/>
      <c r="R1033" s="5"/>
    </row>
    <row r="1034" spans="2:18" x14ac:dyDescent="0.25">
      <c r="B1034" s="12" t="s">
        <v>10</v>
      </c>
      <c r="C1034" s="12">
        <v>1185732</v>
      </c>
      <c r="D1034" s="13">
        <v>44297</v>
      </c>
      <c r="E1034" s="12" t="s">
        <v>30</v>
      </c>
      <c r="F1034" s="12" t="s">
        <v>52</v>
      </c>
      <c r="G1034" s="12" t="s">
        <v>53</v>
      </c>
      <c r="H1034" s="12" t="s">
        <v>13</v>
      </c>
      <c r="I1034" s="14">
        <v>0.25000000000000006</v>
      </c>
      <c r="J1034" s="15">
        <v>750</v>
      </c>
      <c r="K1034" s="16">
        <f t="shared" ref="K1034:K1037" si="339">I1034*J1034</f>
        <v>187.50000000000003</v>
      </c>
      <c r="L1034" s="16">
        <f t="shared" ref="L1034:L1037" si="340">K1034*M1034</f>
        <v>65.625</v>
      </c>
      <c r="M1034" s="17">
        <v>0.35</v>
      </c>
      <c r="O1034" s="1"/>
      <c r="P1034" s="4"/>
      <c r="Q1034" s="3"/>
      <c r="R1034" s="5"/>
    </row>
    <row r="1035" spans="2:18" x14ac:dyDescent="0.25">
      <c r="B1035" s="12" t="s">
        <v>10</v>
      </c>
      <c r="C1035" s="12">
        <v>1185732</v>
      </c>
      <c r="D1035" s="13">
        <v>44297</v>
      </c>
      <c r="E1035" s="12" t="s">
        <v>30</v>
      </c>
      <c r="F1035" s="12" t="s">
        <v>52</v>
      </c>
      <c r="G1035" s="12" t="s">
        <v>53</v>
      </c>
      <c r="H1035" s="12" t="s">
        <v>14</v>
      </c>
      <c r="I1035" s="14">
        <v>0.3</v>
      </c>
      <c r="J1035" s="15">
        <v>0</v>
      </c>
      <c r="K1035" s="16">
        <f t="shared" si="339"/>
        <v>0</v>
      </c>
      <c r="L1035" s="16">
        <f t="shared" si="340"/>
        <v>0</v>
      </c>
      <c r="M1035" s="17">
        <v>0.4</v>
      </c>
      <c r="O1035" s="1"/>
      <c r="P1035" s="4"/>
      <c r="Q1035" s="3"/>
      <c r="R1035" s="5"/>
    </row>
    <row r="1036" spans="2:18" x14ac:dyDescent="0.25">
      <c r="B1036" s="12" t="s">
        <v>10</v>
      </c>
      <c r="C1036" s="12">
        <v>1185732</v>
      </c>
      <c r="D1036" s="13">
        <v>44297</v>
      </c>
      <c r="E1036" s="12" t="s">
        <v>30</v>
      </c>
      <c r="F1036" s="12" t="s">
        <v>52</v>
      </c>
      <c r="G1036" s="12" t="s">
        <v>53</v>
      </c>
      <c r="H1036" s="12" t="s">
        <v>16</v>
      </c>
      <c r="I1036" s="14">
        <v>0.45</v>
      </c>
      <c r="J1036" s="15">
        <v>250</v>
      </c>
      <c r="K1036" s="16">
        <f t="shared" si="339"/>
        <v>112.5</v>
      </c>
      <c r="L1036" s="16">
        <f t="shared" si="340"/>
        <v>39.375</v>
      </c>
      <c r="M1036" s="17">
        <v>0.35</v>
      </c>
      <c r="O1036" s="1"/>
      <c r="P1036" s="4"/>
      <c r="Q1036" s="3"/>
      <c r="R1036" s="5"/>
    </row>
    <row r="1037" spans="2:18" x14ac:dyDescent="0.25">
      <c r="B1037" s="12" t="s">
        <v>10</v>
      </c>
      <c r="C1037" s="12">
        <v>1185732</v>
      </c>
      <c r="D1037" s="13">
        <v>44297</v>
      </c>
      <c r="E1037" s="12" t="s">
        <v>30</v>
      </c>
      <c r="F1037" s="12" t="s">
        <v>52</v>
      </c>
      <c r="G1037" s="12" t="s">
        <v>53</v>
      </c>
      <c r="H1037" s="12" t="s">
        <v>17</v>
      </c>
      <c r="I1037" s="14">
        <v>0.35000000000000003</v>
      </c>
      <c r="J1037" s="15">
        <v>1500</v>
      </c>
      <c r="K1037" s="16">
        <f t="shared" si="339"/>
        <v>525</v>
      </c>
      <c r="L1037" s="16">
        <f t="shared" si="340"/>
        <v>262.5</v>
      </c>
      <c r="M1037" s="17">
        <v>0.5</v>
      </c>
      <c r="O1037" s="1"/>
      <c r="P1037" s="4"/>
      <c r="Q1037" s="3"/>
      <c r="R1037" s="5"/>
    </row>
    <row r="1038" spans="2:18" x14ac:dyDescent="0.25">
      <c r="B1038" s="12" t="s">
        <v>10</v>
      </c>
      <c r="C1038" s="12">
        <v>1185732</v>
      </c>
      <c r="D1038" s="13">
        <v>44328</v>
      </c>
      <c r="E1038" s="12" t="s">
        <v>30</v>
      </c>
      <c r="F1038" s="12" t="s">
        <v>52</v>
      </c>
      <c r="G1038" s="12" t="s">
        <v>53</v>
      </c>
      <c r="H1038" s="12" t="s">
        <v>12</v>
      </c>
      <c r="I1038" s="14">
        <v>0.45</v>
      </c>
      <c r="J1038" s="15">
        <v>4200</v>
      </c>
      <c r="K1038" s="16">
        <f>I1038*J1038</f>
        <v>1890</v>
      </c>
      <c r="L1038" s="16">
        <f>K1038*M1038</f>
        <v>756</v>
      </c>
      <c r="M1038" s="17">
        <v>0.4</v>
      </c>
      <c r="O1038" s="1"/>
      <c r="P1038" s="4"/>
      <c r="Q1038" s="3"/>
      <c r="R1038" s="5"/>
    </row>
    <row r="1039" spans="2:18" x14ac:dyDescent="0.25">
      <c r="B1039" s="12" t="s">
        <v>10</v>
      </c>
      <c r="C1039" s="12">
        <v>1185732</v>
      </c>
      <c r="D1039" s="13">
        <v>44328</v>
      </c>
      <c r="E1039" s="12" t="s">
        <v>30</v>
      </c>
      <c r="F1039" s="12" t="s">
        <v>52</v>
      </c>
      <c r="G1039" s="12" t="s">
        <v>53</v>
      </c>
      <c r="H1039" s="12" t="s">
        <v>15</v>
      </c>
      <c r="I1039" s="14">
        <v>0.40000000000000008</v>
      </c>
      <c r="J1039" s="15">
        <v>1250</v>
      </c>
      <c r="K1039" s="16">
        <f>I1039*J1039</f>
        <v>500.00000000000011</v>
      </c>
      <c r="L1039" s="16">
        <f>K1039*M1039</f>
        <v>175.00000000000003</v>
      </c>
      <c r="M1039" s="17">
        <v>0.35</v>
      </c>
      <c r="O1039" s="1"/>
      <c r="P1039" s="4"/>
      <c r="Q1039" s="3"/>
      <c r="R1039" s="5"/>
    </row>
    <row r="1040" spans="2:18" x14ac:dyDescent="0.25">
      <c r="B1040" s="12" t="s">
        <v>10</v>
      </c>
      <c r="C1040" s="12">
        <v>1185732</v>
      </c>
      <c r="D1040" s="13">
        <v>44328</v>
      </c>
      <c r="E1040" s="12" t="s">
        <v>30</v>
      </c>
      <c r="F1040" s="12" t="s">
        <v>52</v>
      </c>
      <c r="G1040" s="12" t="s">
        <v>53</v>
      </c>
      <c r="H1040" s="12" t="s">
        <v>13</v>
      </c>
      <c r="I1040" s="14">
        <v>0.35000000000000003</v>
      </c>
      <c r="J1040" s="15">
        <v>1000</v>
      </c>
      <c r="K1040" s="16">
        <f t="shared" ref="K1040:K1043" si="341">I1040*J1040</f>
        <v>350.00000000000006</v>
      </c>
      <c r="L1040" s="16">
        <f t="shared" ref="L1040:L1043" si="342">K1040*M1040</f>
        <v>122.50000000000001</v>
      </c>
      <c r="M1040" s="17">
        <v>0.35</v>
      </c>
      <c r="O1040" s="1"/>
      <c r="P1040" s="4"/>
      <c r="Q1040" s="3"/>
      <c r="R1040" s="5"/>
    </row>
    <row r="1041" spans="2:18" x14ac:dyDescent="0.25">
      <c r="B1041" s="12" t="s">
        <v>10</v>
      </c>
      <c r="C1041" s="12">
        <v>1185732</v>
      </c>
      <c r="D1041" s="13">
        <v>44328</v>
      </c>
      <c r="E1041" s="12" t="s">
        <v>30</v>
      </c>
      <c r="F1041" s="12" t="s">
        <v>52</v>
      </c>
      <c r="G1041" s="12" t="s">
        <v>53</v>
      </c>
      <c r="H1041" s="12" t="s">
        <v>14</v>
      </c>
      <c r="I1041" s="14">
        <v>0.35000000000000003</v>
      </c>
      <c r="J1041" s="15">
        <v>250</v>
      </c>
      <c r="K1041" s="16">
        <f t="shared" si="341"/>
        <v>87.500000000000014</v>
      </c>
      <c r="L1041" s="16">
        <f t="shared" si="342"/>
        <v>35.000000000000007</v>
      </c>
      <c r="M1041" s="17">
        <v>0.4</v>
      </c>
      <c r="O1041" s="1"/>
      <c r="P1041" s="4"/>
      <c r="Q1041" s="3"/>
      <c r="R1041" s="5"/>
    </row>
    <row r="1042" spans="2:18" x14ac:dyDescent="0.25">
      <c r="B1042" s="12" t="s">
        <v>10</v>
      </c>
      <c r="C1042" s="12">
        <v>1185732</v>
      </c>
      <c r="D1042" s="13">
        <v>44328</v>
      </c>
      <c r="E1042" s="12" t="s">
        <v>30</v>
      </c>
      <c r="F1042" s="12" t="s">
        <v>52</v>
      </c>
      <c r="G1042" s="12" t="s">
        <v>53</v>
      </c>
      <c r="H1042" s="12" t="s">
        <v>16</v>
      </c>
      <c r="I1042" s="14">
        <v>0.49999999999999994</v>
      </c>
      <c r="J1042" s="15">
        <v>500</v>
      </c>
      <c r="K1042" s="16">
        <f t="shared" si="341"/>
        <v>249.99999999999997</v>
      </c>
      <c r="L1042" s="16">
        <f t="shared" si="342"/>
        <v>87.499999999999986</v>
      </c>
      <c r="M1042" s="17">
        <v>0.35</v>
      </c>
      <c r="O1042" s="1"/>
      <c r="P1042" s="4"/>
      <c r="Q1042" s="3"/>
      <c r="R1042" s="5"/>
    </row>
    <row r="1043" spans="2:18" x14ac:dyDescent="0.25">
      <c r="B1043" s="12" t="s">
        <v>10</v>
      </c>
      <c r="C1043" s="12">
        <v>1185732</v>
      </c>
      <c r="D1043" s="13">
        <v>44328</v>
      </c>
      <c r="E1043" s="12" t="s">
        <v>30</v>
      </c>
      <c r="F1043" s="12" t="s">
        <v>52</v>
      </c>
      <c r="G1043" s="12" t="s">
        <v>53</v>
      </c>
      <c r="H1043" s="12" t="s">
        <v>17</v>
      </c>
      <c r="I1043" s="14">
        <v>0.54999999999999993</v>
      </c>
      <c r="J1043" s="15">
        <v>1500</v>
      </c>
      <c r="K1043" s="16">
        <f t="shared" si="341"/>
        <v>824.99999999999989</v>
      </c>
      <c r="L1043" s="16">
        <f t="shared" si="342"/>
        <v>412.49999999999994</v>
      </c>
      <c r="M1043" s="17">
        <v>0.5</v>
      </c>
      <c r="O1043" s="1"/>
      <c r="P1043" s="4"/>
      <c r="Q1043" s="3"/>
      <c r="R1043" s="5"/>
    </row>
    <row r="1044" spans="2:18" x14ac:dyDescent="0.25">
      <c r="B1044" s="12" t="s">
        <v>10</v>
      </c>
      <c r="C1044" s="12">
        <v>1185732</v>
      </c>
      <c r="D1044" s="13">
        <v>44358</v>
      </c>
      <c r="E1044" s="12" t="s">
        <v>30</v>
      </c>
      <c r="F1044" s="12" t="s">
        <v>52</v>
      </c>
      <c r="G1044" s="12" t="s">
        <v>53</v>
      </c>
      <c r="H1044" s="12" t="s">
        <v>12</v>
      </c>
      <c r="I1044" s="14">
        <v>0.4</v>
      </c>
      <c r="J1044" s="15">
        <v>4000</v>
      </c>
      <c r="K1044" s="16">
        <f>I1044*J1044</f>
        <v>1600</v>
      </c>
      <c r="L1044" s="16">
        <f>K1044*M1044</f>
        <v>640</v>
      </c>
      <c r="M1044" s="17">
        <v>0.4</v>
      </c>
      <c r="O1044" s="1"/>
      <c r="P1044" s="4"/>
      <c r="Q1044" s="3"/>
      <c r="R1044" s="5"/>
    </row>
    <row r="1045" spans="2:18" x14ac:dyDescent="0.25">
      <c r="B1045" s="12" t="s">
        <v>10</v>
      </c>
      <c r="C1045" s="12">
        <v>1185732</v>
      </c>
      <c r="D1045" s="13">
        <v>44358</v>
      </c>
      <c r="E1045" s="12" t="s">
        <v>30</v>
      </c>
      <c r="F1045" s="12" t="s">
        <v>52</v>
      </c>
      <c r="G1045" s="12" t="s">
        <v>53</v>
      </c>
      <c r="H1045" s="12" t="s">
        <v>15</v>
      </c>
      <c r="I1045" s="14">
        <v>0.35000000000000009</v>
      </c>
      <c r="J1045" s="15">
        <v>1500</v>
      </c>
      <c r="K1045" s="16">
        <f>I1045*J1045</f>
        <v>525.00000000000011</v>
      </c>
      <c r="L1045" s="16">
        <f>K1045*M1045</f>
        <v>183.75000000000003</v>
      </c>
      <c r="M1045" s="17">
        <v>0.35</v>
      </c>
      <c r="O1045" s="1"/>
      <c r="P1045" s="4"/>
      <c r="Q1045" s="3"/>
      <c r="R1045" s="5"/>
    </row>
    <row r="1046" spans="2:18" x14ac:dyDescent="0.25">
      <c r="B1046" s="12" t="s">
        <v>10</v>
      </c>
      <c r="C1046" s="12">
        <v>1185732</v>
      </c>
      <c r="D1046" s="13">
        <v>44358</v>
      </c>
      <c r="E1046" s="12" t="s">
        <v>30</v>
      </c>
      <c r="F1046" s="12" t="s">
        <v>52</v>
      </c>
      <c r="G1046" s="12" t="s">
        <v>53</v>
      </c>
      <c r="H1046" s="12" t="s">
        <v>13</v>
      </c>
      <c r="I1046" s="14">
        <v>0.30000000000000004</v>
      </c>
      <c r="J1046" s="15">
        <v>1750</v>
      </c>
      <c r="K1046" s="16">
        <f t="shared" ref="K1046:K1049" si="343">I1046*J1046</f>
        <v>525.00000000000011</v>
      </c>
      <c r="L1046" s="16">
        <f t="shared" ref="L1046:L1049" si="344">K1046*M1046</f>
        <v>183.75000000000003</v>
      </c>
      <c r="M1046" s="17">
        <v>0.35</v>
      </c>
      <c r="O1046" s="1"/>
      <c r="P1046" s="4"/>
      <c r="Q1046" s="3"/>
      <c r="R1046" s="5"/>
    </row>
    <row r="1047" spans="2:18" x14ac:dyDescent="0.25">
      <c r="B1047" s="12" t="s">
        <v>10</v>
      </c>
      <c r="C1047" s="12">
        <v>1185732</v>
      </c>
      <c r="D1047" s="13">
        <v>44358</v>
      </c>
      <c r="E1047" s="12" t="s">
        <v>30</v>
      </c>
      <c r="F1047" s="12" t="s">
        <v>52</v>
      </c>
      <c r="G1047" s="12" t="s">
        <v>53</v>
      </c>
      <c r="H1047" s="12" t="s">
        <v>14</v>
      </c>
      <c r="I1047" s="14">
        <v>0.30000000000000004</v>
      </c>
      <c r="J1047" s="15">
        <v>1500</v>
      </c>
      <c r="K1047" s="16">
        <f t="shared" si="343"/>
        <v>450.00000000000006</v>
      </c>
      <c r="L1047" s="16">
        <f t="shared" si="344"/>
        <v>180.00000000000003</v>
      </c>
      <c r="M1047" s="17">
        <v>0.4</v>
      </c>
      <c r="O1047" s="1"/>
      <c r="P1047" s="4"/>
      <c r="Q1047" s="3"/>
      <c r="R1047" s="5"/>
    </row>
    <row r="1048" spans="2:18" x14ac:dyDescent="0.25">
      <c r="B1048" s="12" t="s">
        <v>10</v>
      </c>
      <c r="C1048" s="12">
        <v>1185732</v>
      </c>
      <c r="D1048" s="13">
        <v>44358</v>
      </c>
      <c r="E1048" s="12" t="s">
        <v>30</v>
      </c>
      <c r="F1048" s="12" t="s">
        <v>52</v>
      </c>
      <c r="G1048" s="12" t="s">
        <v>53</v>
      </c>
      <c r="H1048" s="12" t="s">
        <v>16</v>
      </c>
      <c r="I1048" s="14">
        <v>0.45</v>
      </c>
      <c r="J1048" s="15">
        <v>1500</v>
      </c>
      <c r="K1048" s="16">
        <f t="shared" si="343"/>
        <v>675</v>
      </c>
      <c r="L1048" s="16">
        <f t="shared" si="344"/>
        <v>236.24999999999997</v>
      </c>
      <c r="M1048" s="17">
        <v>0.35</v>
      </c>
      <c r="O1048" s="1"/>
      <c r="P1048" s="4"/>
      <c r="Q1048" s="3"/>
      <c r="R1048" s="5"/>
    </row>
    <row r="1049" spans="2:18" x14ac:dyDescent="0.25">
      <c r="B1049" s="12" t="s">
        <v>10</v>
      </c>
      <c r="C1049" s="12">
        <v>1185732</v>
      </c>
      <c r="D1049" s="13">
        <v>44358</v>
      </c>
      <c r="E1049" s="12" t="s">
        <v>30</v>
      </c>
      <c r="F1049" s="12" t="s">
        <v>52</v>
      </c>
      <c r="G1049" s="12" t="s">
        <v>53</v>
      </c>
      <c r="H1049" s="12" t="s">
        <v>17</v>
      </c>
      <c r="I1049" s="14">
        <v>0.5</v>
      </c>
      <c r="J1049" s="15">
        <v>3250</v>
      </c>
      <c r="K1049" s="16">
        <f t="shared" si="343"/>
        <v>1625</v>
      </c>
      <c r="L1049" s="16">
        <f t="shared" si="344"/>
        <v>812.5</v>
      </c>
      <c r="M1049" s="17">
        <v>0.5</v>
      </c>
      <c r="O1049" s="1"/>
      <c r="P1049" s="4"/>
      <c r="Q1049" s="3"/>
      <c r="R1049" s="5"/>
    </row>
    <row r="1050" spans="2:18" x14ac:dyDescent="0.25">
      <c r="B1050" s="12" t="s">
        <v>10</v>
      </c>
      <c r="C1050" s="12">
        <v>1185732</v>
      </c>
      <c r="D1050" s="13">
        <v>44387</v>
      </c>
      <c r="E1050" s="12" t="s">
        <v>30</v>
      </c>
      <c r="F1050" s="12" t="s">
        <v>52</v>
      </c>
      <c r="G1050" s="12" t="s">
        <v>53</v>
      </c>
      <c r="H1050" s="12" t="s">
        <v>12</v>
      </c>
      <c r="I1050" s="14">
        <v>0.45</v>
      </c>
      <c r="J1050" s="15">
        <v>5500</v>
      </c>
      <c r="K1050" s="16">
        <f>I1050*J1050</f>
        <v>2475</v>
      </c>
      <c r="L1050" s="16">
        <f>K1050*M1050</f>
        <v>990</v>
      </c>
      <c r="M1050" s="17">
        <v>0.4</v>
      </c>
      <c r="O1050" s="1"/>
      <c r="P1050" s="4"/>
      <c r="Q1050" s="3"/>
      <c r="R1050" s="5"/>
    </row>
    <row r="1051" spans="2:18" x14ac:dyDescent="0.25">
      <c r="B1051" s="12" t="s">
        <v>10</v>
      </c>
      <c r="C1051" s="12">
        <v>1185732</v>
      </c>
      <c r="D1051" s="13">
        <v>44387</v>
      </c>
      <c r="E1051" s="12" t="s">
        <v>30</v>
      </c>
      <c r="F1051" s="12" t="s">
        <v>52</v>
      </c>
      <c r="G1051" s="12" t="s">
        <v>53</v>
      </c>
      <c r="H1051" s="12" t="s">
        <v>15</v>
      </c>
      <c r="I1051" s="14">
        <v>0.40000000000000008</v>
      </c>
      <c r="J1051" s="15">
        <v>3000</v>
      </c>
      <c r="K1051" s="16">
        <f>I1051*J1051</f>
        <v>1200.0000000000002</v>
      </c>
      <c r="L1051" s="16">
        <f>K1051*M1051</f>
        <v>420.00000000000006</v>
      </c>
      <c r="M1051" s="17">
        <v>0.35</v>
      </c>
      <c r="O1051" s="1"/>
      <c r="P1051" s="4"/>
      <c r="Q1051" s="3"/>
      <c r="R1051" s="5"/>
    </row>
    <row r="1052" spans="2:18" x14ac:dyDescent="0.25">
      <c r="B1052" s="12" t="s">
        <v>10</v>
      </c>
      <c r="C1052" s="12">
        <v>1185732</v>
      </c>
      <c r="D1052" s="13">
        <v>44387</v>
      </c>
      <c r="E1052" s="12" t="s">
        <v>30</v>
      </c>
      <c r="F1052" s="12" t="s">
        <v>52</v>
      </c>
      <c r="G1052" s="12" t="s">
        <v>53</v>
      </c>
      <c r="H1052" s="12" t="s">
        <v>13</v>
      </c>
      <c r="I1052" s="14">
        <v>0.35000000000000003</v>
      </c>
      <c r="J1052" s="15">
        <v>2250</v>
      </c>
      <c r="K1052" s="16">
        <f t="shared" ref="K1052:K1055" si="345">I1052*J1052</f>
        <v>787.50000000000011</v>
      </c>
      <c r="L1052" s="16">
        <f t="shared" ref="L1052:L1055" si="346">K1052*M1052</f>
        <v>275.625</v>
      </c>
      <c r="M1052" s="17">
        <v>0.35</v>
      </c>
      <c r="O1052" s="1"/>
      <c r="P1052" s="4"/>
      <c r="Q1052" s="3"/>
      <c r="R1052" s="5"/>
    </row>
    <row r="1053" spans="2:18" x14ac:dyDescent="0.25">
      <c r="B1053" s="12" t="s">
        <v>10</v>
      </c>
      <c r="C1053" s="12">
        <v>1185732</v>
      </c>
      <c r="D1053" s="13">
        <v>44387</v>
      </c>
      <c r="E1053" s="12" t="s">
        <v>30</v>
      </c>
      <c r="F1053" s="12" t="s">
        <v>52</v>
      </c>
      <c r="G1053" s="12" t="s">
        <v>53</v>
      </c>
      <c r="H1053" s="12" t="s">
        <v>14</v>
      </c>
      <c r="I1053" s="14">
        <v>0.35000000000000003</v>
      </c>
      <c r="J1053" s="15">
        <v>1750</v>
      </c>
      <c r="K1053" s="16">
        <f t="shared" si="345"/>
        <v>612.50000000000011</v>
      </c>
      <c r="L1053" s="16">
        <f t="shared" si="346"/>
        <v>245.00000000000006</v>
      </c>
      <c r="M1053" s="17">
        <v>0.4</v>
      </c>
      <c r="O1053" s="1"/>
      <c r="P1053" s="4"/>
      <c r="Q1053" s="3"/>
      <c r="R1053" s="5"/>
    </row>
    <row r="1054" spans="2:18" x14ac:dyDescent="0.25">
      <c r="B1054" s="12" t="s">
        <v>10</v>
      </c>
      <c r="C1054" s="12">
        <v>1185732</v>
      </c>
      <c r="D1054" s="13">
        <v>44387</v>
      </c>
      <c r="E1054" s="12" t="s">
        <v>30</v>
      </c>
      <c r="F1054" s="12" t="s">
        <v>52</v>
      </c>
      <c r="G1054" s="12" t="s">
        <v>53</v>
      </c>
      <c r="H1054" s="12" t="s">
        <v>16</v>
      </c>
      <c r="I1054" s="14">
        <v>0.45</v>
      </c>
      <c r="J1054" s="15">
        <v>1750</v>
      </c>
      <c r="K1054" s="16">
        <f t="shared" si="345"/>
        <v>787.5</v>
      </c>
      <c r="L1054" s="16">
        <f t="shared" si="346"/>
        <v>275.625</v>
      </c>
      <c r="M1054" s="17">
        <v>0.35</v>
      </c>
      <c r="O1054" s="1"/>
      <c r="P1054" s="4"/>
      <c r="Q1054" s="3"/>
      <c r="R1054" s="5"/>
    </row>
    <row r="1055" spans="2:18" x14ac:dyDescent="0.25">
      <c r="B1055" s="12" t="s">
        <v>10</v>
      </c>
      <c r="C1055" s="12">
        <v>1185732</v>
      </c>
      <c r="D1055" s="13">
        <v>44387</v>
      </c>
      <c r="E1055" s="12" t="s">
        <v>30</v>
      </c>
      <c r="F1055" s="12" t="s">
        <v>52</v>
      </c>
      <c r="G1055" s="12" t="s">
        <v>53</v>
      </c>
      <c r="H1055" s="12" t="s">
        <v>17</v>
      </c>
      <c r="I1055" s="14">
        <v>0.5</v>
      </c>
      <c r="J1055" s="15">
        <v>3500</v>
      </c>
      <c r="K1055" s="16">
        <f t="shared" si="345"/>
        <v>1750</v>
      </c>
      <c r="L1055" s="16">
        <f t="shared" si="346"/>
        <v>875</v>
      </c>
      <c r="M1055" s="17">
        <v>0.5</v>
      </c>
      <c r="O1055" s="1"/>
      <c r="P1055" s="4"/>
      <c r="Q1055" s="3"/>
      <c r="R1055" s="5"/>
    </row>
    <row r="1056" spans="2:18" x14ac:dyDescent="0.25">
      <c r="B1056" s="12" t="s">
        <v>10</v>
      </c>
      <c r="C1056" s="12">
        <v>1185732</v>
      </c>
      <c r="D1056" s="13">
        <v>44419</v>
      </c>
      <c r="E1056" s="12" t="s">
        <v>30</v>
      </c>
      <c r="F1056" s="12" t="s">
        <v>52</v>
      </c>
      <c r="G1056" s="12" t="s">
        <v>53</v>
      </c>
      <c r="H1056" s="12" t="s">
        <v>12</v>
      </c>
      <c r="I1056" s="14">
        <v>0.45</v>
      </c>
      <c r="J1056" s="15">
        <v>5000</v>
      </c>
      <c r="K1056" s="16">
        <f>I1056*J1056</f>
        <v>2250</v>
      </c>
      <c r="L1056" s="16">
        <f>K1056*M1056</f>
        <v>900</v>
      </c>
      <c r="M1056" s="17">
        <v>0.4</v>
      </c>
      <c r="O1056" s="1"/>
      <c r="P1056" s="4"/>
      <c r="Q1056" s="3"/>
      <c r="R1056" s="5"/>
    </row>
    <row r="1057" spans="2:18" x14ac:dyDescent="0.25">
      <c r="B1057" s="12" t="s">
        <v>10</v>
      </c>
      <c r="C1057" s="12">
        <v>1185732</v>
      </c>
      <c r="D1057" s="13">
        <v>44419</v>
      </c>
      <c r="E1057" s="12" t="s">
        <v>30</v>
      </c>
      <c r="F1057" s="12" t="s">
        <v>52</v>
      </c>
      <c r="G1057" s="12" t="s">
        <v>53</v>
      </c>
      <c r="H1057" s="12" t="s">
        <v>15</v>
      </c>
      <c r="I1057" s="14">
        <v>0.45000000000000007</v>
      </c>
      <c r="J1057" s="15">
        <v>2750</v>
      </c>
      <c r="K1057" s="16">
        <f>I1057*J1057</f>
        <v>1237.5000000000002</v>
      </c>
      <c r="L1057" s="16">
        <f>K1057*M1057</f>
        <v>433.12500000000006</v>
      </c>
      <c r="M1057" s="17">
        <v>0.35</v>
      </c>
      <c r="O1057" s="1"/>
      <c r="P1057" s="4"/>
      <c r="Q1057" s="3"/>
      <c r="R1057" s="5"/>
    </row>
    <row r="1058" spans="2:18" x14ac:dyDescent="0.25">
      <c r="B1058" s="12" t="s">
        <v>10</v>
      </c>
      <c r="C1058" s="12">
        <v>1185732</v>
      </c>
      <c r="D1058" s="13">
        <v>44419</v>
      </c>
      <c r="E1058" s="12" t="s">
        <v>30</v>
      </c>
      <c r="F1058" s="12" t="s">
        <v>52</v>
      </c>
      <c r="G1058" s="12" t="s">
        <v>53</v>
      </c>
      <c r="H1058" s="12" t="s">
        <v>13</v>
      </c>
      <c r="I1058" s="14">
        <v>0.4</v>
      </c>
      <c r="J1058" s="15">
        <v>2000</v>
      </c>
      <c r="K1058" s="16">
        <f t="shared" ref="K1058:K1061" si="347">I1058*J1058</f>
        <v>800</v>
      </c>
      <c r="L1058" s="16">
        <f t="shared" ref="L1058:L1061" si="348">K1058*M1058</f>
        <v>280</v>
      </c>
      <c r="M1058" s="17">
        <v>0.35</v>
      </c>
      <c r="O1058" s="1"/>
      <c r="P1058" s="4"/>
      <c r="Q1058" s="3"/>
      <c r="R1058" s="5"/>
    </row>
    <row r="1059" spans="2:18" x14ac:dyDescent="0.25">
      <c r="B1059" s="12" t="s">
        <v>10</v>
      </c>
      <c r="C1059" s="12">
        <v>1185732</v>
      </c>
      <c r="D1059" s="13">
        <v>44419</v>
      </c>
      <c r="E1059" s="12" t="s">
        <v>30</v>
      </c>
      <c r="F1059" s="12" t="s">
        <v>52</v>
      </c>
      <c r="G1059" s="12" t="s">
        <v>53</v>
      </c>
      <c r="H1059" s="12" t="s">
        <v>14</v>
      </c>
      <c r="I1059" s="14">
        <v>0.30000000000000004</v>
      </c>
      <c r="J1059" s="15">
        <v>1250</v>
      </c>
      <c r="K1059" s="16">
        <f t="shared" si="347"/>
        <v>375.00000000000006</v>
      </c>
      <c r="L1059" s="16">
        <f t="shared" si="348"/>
        <v>150.00000000000003</v>
      </c>
      <c r="M1059" s="17">
        <v>0.4</v>
      </c>
      <c r="O1059" s="1"/>
      <c r="P1059" s="4"/>
      <c r="Q1059" s="3"/>
      <c r="R1059" s="5"/>
    </row>
    <row r="1060" spans="2:18" x14ac:dyDescent="0.25">
      <c r="B1060" s="12" t="s">
        <v>10</v>
      </c>
      <c r="C1060" s="12">
        <v>1185732</v>
      </c>
      <c r="D1060" s="13">
        <v>44419</v>
      </c>
      <c r="E1060" s="12" t="s">
        <v>30</v>
      </c>
      <c r="F1060" s="12" t="s">
        <v>52</v>
      </c>
      <c r="G1060" s="12" t="s">
        <v>53</v>
      </c>
      <c r="H1060" s="12" t="s">
        <v>16</v>
      </c>
      <c r="I1060" s="14">
        <v>0.4</v>
      </c>
      <c r="J1060" s="15">
        <v>1000</v>
      </c>
      <c r="K1060" s="16">
        <f t="shared" si="347"/>
        <v>400</v>
      </c>
      <c r="L1060" s="16">
        <f t="shared" si="348"/>
        <v>140</v>
      </c>
      <c r="M1060" s="17">
        <v>0.35</v>
      </c>
      <c r="O1060" s="1"/>
      <c r="P1060" s="4"/>
      <c r="Q1060" s="3"/>
      <c r="R1060" s="5"/>
    </row>
    <row r="1061" spans="2:18" x14ac:dyDescent="0.25">
      <c r="B1061" s="12" t="s">
        <v>10</v>
      </c>
      <c r="C1061" s="12">
        <v>1185732</v>
      </c>
      <c r="D1061" s="13">
        <v>44419</v>
      </c>
      <c r="E1061" s="12" t="s">
        <v>30</v>
      </c>
      <c r="F1061" s="12" t="s">
        <v>52</v>
      </c>
      <c r="G1061" s="12" t="s">
        <v>53</v>
      </c>
      <c r="H1061" s="12" t="s">
        <v>17</v>
      </c>
      <c r="I1061" s="14">
        <v>0.45</v>
      </c>
      <c r="J1061" s="15">
        <v>2750</v>
      </c>
      <c r="K1061" s="16">
        <f t="shared" si="347"/>
        <v>1237.5</v>
      </c>
      <c r="L1061" s="16">
        <f t="shared" si="348"/>
        <v>618.75</v>
      </c>
      <c r="M1061" s="17">
        <v>0.5</v>
      </c>
      <c r="O1061" s="1"/>
      <c r="P1061" s="4"/>
      <c r="Q1061" s="3"/>
      <c r="R1061" s="5"/>
    </row>
    <row r="1062" spans="2:18" x14ac:dyDescent="0.25">
      <c r="B1062" s="12" t="s">
        <v>10</v>
      </c>
      <c r="C1062" s="12">
        <v>1185732</v>
      </c>
      <c r="D1062" s="13">
        <v>44451</v>
      </c>
      <c r="E1062" s="12" t="s">
        <v>30</v>
      </c>
      <c r="F1062" s="12" t="s">
        <v>52</v>
      </c>
      <c r="G1062" s="12" t="s">
        <v>53</v>
      </c>
      <c r="H1062" s="12" t="s">
        <v>12</v>
      </c>
      <c r="I1062" s="14">
        <v>0.4</v>
      </c>
      <c r="J1062" s="15">
        <v>4000</v>
      </c>
      <c r="K1062" s="16">
        <f>I1062*J1062</f>
        <v>1600</v>
      </c>
      <c r="L1062" s="16">
        <f>K1062*M1062</f>
        <v>640</v>
      </c>
      <c r="M1062" s="17">
        <v>0.4</v>
      </c>
      <c r="O1062" s="1"/>
      <c r="P1062" s="4"/>
      <c r="Q1062" s="3"/>
      <c r="R1062" s="5"/>
    </row>
    <row r="1063" spans="2:18" x14ac:dyDescent="0.25">
      <c r="B1063" s="12" t="s">
        <v>10</v>
      </c>
      <c r="C1063" s="12">
        <v>1185732</v>
      </c>
      <c r="D1063" s="13">
        <v>44451</v>
      </c>
      <c r="E1063" s="12" t="s">
        <v>30</v>
      </c>
      <c r="F1063" s="12" t="s">
        <v>52</v>
      </c>
      <c r="G1063" s="12" t="s">
        <v>53</v>
      </c>
      <c r="H1063" s="12" t="s">
        <v>15</v>
      </c>
      <c r="I1063" s="14">
        <v>0.35000000000000009</v>
      </c>
      <c r="J1063" s="15">
        <v>2000</v>
      </c>
      <c r="K1063" s="16">
        <f>I1063*J1063</f>
        <v>700.00000000000023</v>
      </c>
      <c r="L1063" s="16">
        <f>K1063*M1063</f>
        <v>245.00000000000006</v>
      </c>
      <c r="M1063" s="17">
        <v>0.35</v>
      </c>
      <c r="O1063" s="1"/>
      <c r="P1063" s="4"/>
      <c r="Q1063" s="3"/>
      <c r="R1063" s="5"/>
    </row>
    <row r="1064" spans="2:18" x14ac:dyDescent="0.25">
      <c r="B1064" s="12" t="s">
        <v>10</v>
      </c>
      <c r="C1064" s="12">
        <v>1185732</v>
      </c>
      <c r="D1064" s="13">
        <v>44451</v>
      </c>
      <c r="E1064" s="12" t="s">
        <v>30</v>
      </c>
      <c r="F1064" s="12" t="s">
        <v>52</v>
      </c>
      <c r="G1064" s="12" t="s">
        <v>53</v>
      </c>
      <c r="H1064" s="12" t="s">
        <v>13</v>
      </c>
      <c r="I1064" s="14">
        <v>0.2</v>
      </c>
      <c r="J1064" s="15">
        <v>1000</v>
      </c>
      <c r="K1064" s="16">
        <f t="shared" ref="K1064:K1067" si="349">I1064*J1064</f>
        <v>200</v>
      </c>
      <c r="L1064" s="16">
        <f t="shared" ref="L1064:L1067" si="350">K1064*M1064</f>
        <v>70</v>
      </c>
      <c r="M1064" s="17">
        <v>0.35</v>
      </c>
      <c r="O1064" s="1"/>
      <c r="P1064" s="4"/>
      <c r="Q1064" s="3"/>
      <c r="R1064" s="5"/>
    </row>
    <row r="1065" spans="2:18" x14ac:dyDescent="0.25">
      <c r="B1065" s="12" t="s">
        <v>10</v>
      </c>
      <c r="C1065" s="12">
        <v>1185732</v>
      </c>
      <c r="D1065" s="13">
        <v>44451</v>
      </c>
      <c r="E1065" s="12" t="s">
        <v>30</v>
      </c>
      <c r="F1065" s="12" t="s">
        <v>52</v>
      </c>
      <c r="G1065" s="12" t="s">
        <v>53</v>
      </c>
      <c r="H1065" s="12" t="s">
        <v>14</v>
      </c>
      <c r="I1065" s="14">
        <v>0.2</v>
      </c>
      <c r="J1065" s="15">
        <v>750</v>
      </c>
      <c r="K1065" s="16">
        <f t="shared" si="349"/>
        <v>150</v>
      </c>
      <c r="L1065" s="16">
        <f t="shared" si="350"/>
        <v>60</v>
      </c>
      <c r="M1065" s="17">
        <v>0.4</v>
      </c>
      <c r="O1065" s="1"/>
      <c r="P1065" s="4"/>
      <c r="Q1065" s="3"/>
      <c r="R1065" s="5"/>
    </row>
    <row r="1066" spans="2:18" x14ac:dyDescent="0.25">
      <c r="B1066" s="12" t="s">
        <v>10</v>
      </c>
      <c r="C1066" s="12">
        <v>1185732</v>
      </c>
      <c r="D1066" s="13">
        <v>44451</v>
      </c>
      <c r="E1066" s="12" t="s">
        <v>30</v>
      </c>
      <c r="F1066" s="12" t="s">
        <v>52</v>
      </c>
      <c r="G1066" s="12" t="s">
        <v>53</v>
      </c>
      <c r="H1066" s="12" t="s">
        <v>16</v>
      </c>
      <c r="I1066" s="14">
        <v>0.3</v>
      </c>
      <c r="J1066" s="15">
        <v>750</v>
      </c>
      <c r="K1066" s="16">
        <f t="shared" si="349"/>
        <v>225</v>
      </c>
      <c r="L1066" s="16">
        <f t="shared" si="350"/>
        <v>78.75</v>
      </c>
      <c r="M1066" s="17">
        <v>0.35</v>
      </c>
      <c r="O1066" s="1"/>
      <c r="P1066" s="4"/>
      <c r="Q1066" s="3"/>
      <c r="R1066" s="5"/>
    </row>
    <row r="1067" spans="2:18" x14ac:dyDescent="0.25">
      <c r="B1067" s="12" t="s">
        <v>10</v>
      </c>
      <c r="C1067" s="12">
        <v>1185732</v>
      </c>
      <c r="D1067" s="13">
        <v>44451</v>
      </c>
      <c r="E1067" s="12" t="s">
        <v>30</v>
      </c>
      <c r="F1067" s="12" t="s">
        <v>52</v>
      </c>
      <c r="G1067" s="12" t="s">
        <v>53</v>
      </c>
      <c r="H1067" s="12" t="s">
        <v>17</v>
      </c>
      <c r="I1067" s="14">
        <v>0.35000000000000003</v>
      </c>
      <c r="J1067" s="15">
        <v>1500</v>
      </c>
      <c r="K1067" s="16">
        <f t="shared" si="349"/>
        <v>525</v>
      </c>
      <c r="L1067" s="16">
        <f t="shared" si="350"/>
        <v>262.5</v>
      </c>
      <c r="M1067" s="17">
        <v>0.5</v>
      </c>
      <c r="O1067" s="1"/>
      <c r="P1067" s="4"/>
      <c r="Q1067" s="3"/>
      <c r="R1067" s="5"/>
    </row>
    <row r="1068" spans="2:18" x14ac:dyDescent="0.25">
      <c r="B1068" s="12" t="s">
        <v>10</v>
      </c>
      <c r="C1068" s="12">
        <v>1185732</v>
      </c>
      <c r="D1068" s="13">
        <v>44480</v>
      </c>
      <c r="E1068" s="12" t="s">
        <v>30</v>
      </c>
      <c r="F1068" s="12" t="s">
        <v>52</v>
      </c>
      <c r="G1068" s="12" t="s">
        <v>53</v>
      </c>
      <c r="H1068" s="12" t="s">
        <v>12</v>
      </c>
      <c r="I1068" s="14">
        <v>0.39999999999999997</v>
      </c>
      <c r="J1068" s="15">
        <v>3250</v>
      </c>
      <c r="K1068" s="16">
        <f>I1068*J1068</f>
        <v>1300</v>
      </c>
      <c r="L1068" s="16">
        <f>K1068*M1068</f>
        <v>520</v>
      </c>
      <c r="M1068" s="17">
        <v>0.4</v>
      </c>
      <c r="O1068" s="1"/>
      <c r="P1068" s="4"/>
      <c r="Q1068" s="3"/>
      <c r="R1068" s="5"/>
    </row>
    <row r="1069" spans="2:18" x14ac:dyDescent="0.25">
      <c r="B1069" s="12" t="s">
        <v>10</v>
      </c>
      <c r="C1069" s="12">
        <v>1185732</v>
      </c>
      <c r="D1069" s="13">
        <v>44480</v>
      </c>
      <c r="E1069" s="12" t="s">
        <v>30</v>
      </c>
      <c r="F1069" s="12" t="s">
        <v>52</v>
      </c>
      <c r="G1069" s="12" t="s">
        <v>53</v>
      </c>
      <c r="H1069" s="12" t="s">
        <v>15</v>
      </c>
      <c r="I1069" s="14">
        <v>0.3</v>
      </c>
      <c r="J1069" s="15">
        <v>1500</v>
      </c>
      <c r="K1069" s="16">
        <f>I1069*J1069</f>
        <v>450</v>
      </c>
      <c r="L1069" s="16">
        <f>K1069*M1069</f>
        <v>157.5</v>
      </c>
      <c r="M1069" s="17">
        <v>0.35</v>
      </c>
      <c r="O1069" s="1"/>
      <c r="P1069" s="4"/>
      <c r="Q1069" s="3"/>
      <c r="R1069" s="5"/>
    </row>
    <row r="1070" spans="2:18" x14ac:dyDescent="0.25">
      <c r="B1070" s="12" t="s">
        <v>10</v>
      </c>
      <c r="C1070" s="12">
        <v>1185732</v>
      </c>
      <c r="D1070" s="13">
        <v>44480</v>
      </c>
      <c r="E1070" s="12" t="s">
        <v>30</v>
      </c>
      <c r="F1070" s="12" t="s">
        <v>52</v>
      </c>
      <c r="G1070" s="12" t="s">
        <v>53</v>
      </c>
      <c r="H1070" s="12" t="s">
        <v>13</v>
      </c>
      <c r="I1070" s="14">
        <v>0.3</v>
      </c>
      <c r="J1070" s="15">
        <v>500</v>
      </c>
      <c r="K1070" s="16">
        <f t="shared" ref="K1070:K1073" si="351">I1070*J1070</f>
        <v>150</v>
      </c>
      <c r="L1070" s="16">
        <f t="shared" ref="L1070:L1073" si="352">K1070*M1070</f>
        <v>52.5</v>
      </c>
      <c r="M1070" s="17">
        <v>0.35</v>
      </c>
      <c r="O1070" s="1"/>
      <c r="P1070" s="4"/>
      <c r="Q1070" s="3"/>
      <c r="R1070" s="5"/>
    </row>
    <row r="1071" spans="2:18" x14ac:dyDescent="0.25">
      <c r="B1071" s="12" t="s">
        <v>10</v>
      </c>
      <c r="C1071" s="12">
        <v>1185732</v>
      </c>
      <c r="D1071" s="13">
        <v>44480</v>
      </c>
      <c r="E1071" s="12" t="s">
        <v>30</v>
      </c>
      <c r="F1071" s="12" t="s">
        <v>52</v>
      </c>
      <c r="G1071" s="12" t="s">
        <v>53</v>
      </c>
      <c r="H1071" s="12" t="s">
        <v>14</v>
      </c>
      <c r="I1071" s="14">
        <v>0.3</v>
      </c>
      <c r="J1071" s="15">
        <v>250</v>
      </c>
      <c r="K1071" s="16">
        <f t="shared" si="351"/>
        <v>75</v>
      </c>
      <c r="L1071" s="16">
        <f t="shared" si="352"/>
        <v>30</v>
      </c>
      <c r="M1071" s="17">
        <v>0.4</v>
      </c>
      <c r="O1071" s="1"/>
      <c r="P1071" s="4"/>
      <c r="Q1071" s="3"/>
      <c r="R1071" s="5"/>
    </row>
    <row r="1072" spans="2:18" x14ac:dyDescent="0.25">
      <c r="B1072" s="12" t="s">
        <v>10</v>
      </c>
      <c r="C1072" s="12">
        <v>1185732</v>
      </c>
      <c r="D1072" s="13">
        <v>44480</v>
      </c>
      <c r="E1072" s="12" t="s">
        <v>30</v>
      </c>
      <c r="F1072" s="12" t="s">
        <v>52</v>
      </c>
      <c r="G1072" s="12" t="s">
        <v>53</v>
      </c>
      <c r="H1072" s="12" t="s">
        <v>16</v>
      </c>
      <c r="I1072" s="14">
        <v>0.39999999999999997</v>
      </c>
      <c r="J1072" s="15">
        <v>250</v>
      </c>
      <c r="K1072" s="16">
        <f t="shared" si="351"/>
        <v>99.999999999999986</v>
      </c>
      <c r="L1072" s="16">
        <f t="shared" si="352"/>
        <v>34.999999999999993</v>
      </c>
      <c r="M1072" s="17">
        <v>0.35</v>
      </c>
      <c r="O1072" s="1"/>
      <c r="P1072" s="4"/>
      <c r="Q1072" s="3"/>
      <c r="R1072" s="5"/>
    </row>
    <row r="1073" spans="1:18" x14ac:dyDescent="0.25">
      <c r="B1073" s="12" t="s">
        <v>10</v>
      </c>
      <c r="C1073" s="12">
        <v>1185732</v>
      </c>
      <c r="D1073" s="13">
        <v>44480</v>
      </c>
      <c r="E1073" s="12" t="s">
        <v>30</v>
      </c>
      <c r="F1073" s="12" t="s">
        <v>52</v>
      </c>
      <c r="G1073" s="12" t="s">
        <v>53</v>
      </c>
      <c r="H1073" s="12" t="s">
        <v>17</v>
      </c>
      <c r="I1073" s="14">
        <v>0.4499999999999999</v>
      </c>
      <c r="J1073" s="15">
        <v>1500</v>
      </c>
      <c r="K1073" s="16">
        <f t="shared" si="351"/>
        <v>674.99999999999989</v>
      </c>
      <c r="L1073" s="16">
        <f t="shared" si="352"/>
        <v>337.49999999999994</v>
      </c>
      <c r="M1073" s="17">
        <v>0.5</v>
      </c>
      <c r="O1073" s="1"/>
      <c r="P1073" s="4"/>
      <c r="Q1073" s="3"/>
      <c r="R1073" s="5"/>
    </row>
    <row r="1074" spans="1:18" x14ac:dyDescent="0.25">
      <c r="B1074" s="12" t="s">
        <v>10</v>
      </c>
      <c r="C1074" s="12">
        <v>1185732</v>
      </c>
      <c r="D1074" s="13">
        <v>44511</v>
      </c>
      <c r="E1074" s="12" t="s">
        <v>30</v>
      </c>
      <c r="F1074" s="12" t="s">
        <v>52</v>
      </c>
      <c r="G1074" s="12" t="s">
        <v>53</v>
      </c>
      <c r="H1074" s="12" t="s">
        <v>12</v>
      </c>
      <c r="I1074" s="14">
        <v>0.4</v>
      </c>
      <c r="J1074" s="15">
        <v>3000</v>
      </c>
      <c r="K1074" s="16">
        <f>I1074*J1074</f>
        <v>1200</v>
      </c>
      <c r="L1074" s="16">
        <f>K1074*M1074</f>
        <v>480</v>
      </c>
      <c r="M1074" s="17">
        <v>0.4</v>
      </c>
      <c r="O1074" s="1"/>
      <c r="P1074" s="4"/>
      <c r="Q1074" s="3"/>
      <c r="R1074" s="5"/>
    </row>
    <row r="1075" spans="1:18" x14ac:dyDescent="0.25">
      <c r="B1075" s="12" t="s">
        <v>10</v>
      </c>
      <c r="C1075" s="12">
        <v>1185732</v>
      </c>
      <c r="D1075" s="13">
        <v>44511</v>
      </c>
      <c r="E1075" s="12" t="s">
        <v>30</v>
      </c>
      <c r="F1075" s="12" t="s">
        <v>52</v>
      </c>
      <c r="G1075" s="12" t="s">
        <v>53</v>
      </c>
      <c r="H1075" s="12" t="s">
        <v>15</v>
      </c>
      <c r="I1075" s="14">
        <v>0.30000000000000004</v>
      </c>
      <c r="J1075" s="15">
        <v>1500</v>
      </c>
      <c r="K1075" s="16">
        <f>I1075*J1075</f>
        <v>450.00000000000006</v>
      </c>
      <c r="L1075" s="16">
        <f>K1075*M1075</f>
        <v>157.5</v>
      </c>
      <c r="M1075" s="17">
        <v>0.35</v>
      </c>
      <c r="O1075" s="1"/>
      <c r="P1075" s="4"/>
      <c r="Q1075" s="3"/>
      <c r="R1075" s="5"/>
    </row>
    <row r="1076" spans="1:18" x14ac:dyDescent="0.25">
      <c r="B1076" s="12" t="s">
        <v>10</v>
      </c>
      <c r="C1076" s="12">
        <v>1185732</v>
      </c>
      <c r="D1076" s="13">
        <v>44511</v>
      </c>
      <c r="E1076" s="12" t="s">
        <v>30</v>
      </c>
      <c r="F1076" s="12" t="s">
        <v>52</v>
      </c>
      <c r="G1076" s="12" t="s">
        <v>53</v>
      </c>
      <c r="H1076" s="12" t="s">
        <v>13</v>
      </c>
      <c r="I1076" s="14">
        <v>0.30000000000000004</v>
      </c>
      <c r="J1076" s="15">
        <v>950</v>
      </c>
      <c r="K1076" s="16">
        <f t="shared" ref="K1076:K1079" si="353">I1076*J1076</f>
        <v>285.00000000000006</v>
      </c>
      <c r="L1076" s="16">
        <f t="shared" ref="L1076:L1079" si="354">K1076*M1076</f>
        <v>99.750000000000014</v>
      </c>
      <c r="M1076" s="17">
        <v>0.35</v>
      </c>
      <c r="O1076" s="1"/>
      <c r="P1076" s="4"/>
      <c r="Q1076" s="3"/>
      <c r="R1076" s="5"/>
    </row>
    <row r="1077" spans="1:18" x14ac:dyDescent="0.25">
      <c r="B1077" s="12" t="s">
        <v>10</v>
      </c>
      <c r="C1077" s="12">
        <v>1185732</v>
      </c>
      <c r="D1077" s="13">
        <v>44511</v>
      </c>
      <c r="E1077" s="12" t="s">
        <v>30</v>
      </c>
      <c r="F1077" s="12" t="s">
        <v>52</v>
      </c>
      <c r="G1077" s="12" t="s">
        <v>53</v>
      </c>
      <c r="H1077" s="12" t="s">
        <v>14</v>
      </c>
      <c r="I1077" s="14">
        <v>0.30000000000000004</v>
      </c>
      <c r="J1077" s="15">
        <v>1250</v>
      </c>
      <c r="K1077" s="16">
        <f t="shared" si="353"/>
        <v>375.00000000000006</v>
      </c>
      <c r="L1077" s="16">
        <f t="shared" si="354"/>
        <v>150.00000000000003</v>
      </c>
      <c r="M1077" s="17">
        <v>0.4</v>
      </c>
      <c r="O1077" s="1"/>
      <c r="P1077" s="4"/>
      <c r="Q1077" s="3"/>
      <c r="R1077" s="5"/>
    </row>
    <row r="1078" spans="1:18" x14ac:dyDescent="0.25">
      <c r="B1078" s="12" t="s">
        <v>10</v>
      </c>
      <c r="C1078" s="12">
        <v>1185732</v>
      </c>
      <c r="D1078" s="13">
        <v>44511</v>
      </c>
      <c r="E1078" s="12" t="s">
        <v>30</v>
      </c>
      <c r="F1078" s="12" t="s">
        <v>52</v>
      </c>
      <c r="G1078" s="12" t="s">
        <v>53</v>
      </c>
      <c r="H1078" s="12" t="s">
        <v>16</v>
      </c>
      <c r="I1078" s="14">
        <v>0.49999999999999994</v>
      </c>
      <c r="J1078" s="15">
        <v>1000</v>
      </c>
      <c r="K1078" s="16">
        <f t="shared" si="353"/>
        <v>499.99999999999994</v>
      </c>
      <c r="L1078" s="16">
        <f t="shared" si="354"/>
        <v>174.99999999999997</v>
      </c>
      <c r="M1078" s="17">
        <v>0.35</v>
      </c>
      <c r="O1078" s="1"/>
      <c r="P1078" s="4"/>
      <c r="Q1078" s="3"/>
      <c r="R1078" s="5"/>
    </row>
    <row r="1079" spans="1:18" x14ac:dyDescent="0.25">
      <c r="B1079" s="12" t="s">
        <v>10</v>
      </c>
      <c r="C1079" s="12">
        <v>1185732</v>
      </c>
      <c r="D1079" s="13">
        <v>44511</v>
      </c>
      <c r="E1079" s="12" t="s">
        <v>30</v>
      </c>
      <c r="F1079" s="12" t="s">
        <v>52</v>
      </c>
      <c r="G1079" s="12" t="s">
        <v>53</v>
      </c>
      <c r="H1079" s="12" t="s">
        <v>17</v>
      </c>
      <c r="I1079" s="14">
        <v>0.54999999999999982</v>
      </c>
      <c r="J1079" s="15">
        <v>2000</v>
      </c>
      <c r="K1079" s="16">
        <f t="shared" si="353"/>
        <v>1099.9999999999995</v>
      </c>
      <c r="L1079" s="16">
        <f t="shared" si="354"/>
        <v>549.99999999999977</v>
      </c>
      <c r="M1079" s="17">
        <v>0.5</v>
      </c>
      <c r="O1079" s="1"/>
      <c r="P1079" s="4"/>
      <c r="Q1079" s="3"/>
      <c r="R1079" s="5"/>
    </row>
    <row r="1080" spans="1:18" x14ac:dyDescent="0.25">
      <c r="B1080" s="12" t="s">
        <v>10</v>
      </c>
      <c r="C1080" s="12">
        <v>1185732</v>
      </c>
      <c r="D1080" s="13">
        <v>44540</v>
      </c>
      <c r="E1080" s="12" t="s">
        <v>30</v>
      </c>
      <c r="F1080" s="12" t="s">
        <v>52</v>
      </c>
      <c r="G1080" s="12" t="s">
        <v>53</v>
      </c>
      <c r="H1080" s="12" t="s">
        <v>12</v>
      </c>
      <c r="I1080" s="14">
        <v>0.49999999999999994</v>
      </c>
      <c r="J1080" s="15">
        <v>4500</v>
      </c>
      <c r="K1080" s="16">
        <f>I1080*J1080</f>
        <v>2249.9999999999995</v>
      </c>
      <c r="L1080" s="16">
        <f>K1080*M1080</f>
        <v>899.99999999999989</v>
      </c>
      <c r="M1080" s="17">
        <v>0.4</v>
      </c>
      <c r="O1080" s="1"/>
      <c r="P1080" s="4"/>
      <c r="Q1080" s="3"/>
      <c r="R1080" s="5"/>
    </row>
    <row r="1081" spans="1:18" x14ac:dyDescent="0.25">
      <c r="B1081" s="12" t="s">
        <v>10</v>
      </c>
      <c r="C1081" s="12">
        <v>1185732</v>
      </c>
      <c r="D1081" s="13">
        <v>44540</v>
      </c>
      <c r="E1081" s="12" t="s">
        <v>30</v>
      </c>
      <c r="F1081" s="12" t="s">
        <v>52</v>
      </c>
      <c r="G1081" s="12" t="s">
        <v>53</v>
      </c>
      <c r="H1081" s="12" t="s">
        <v>15</v>
      </c>
      <c r="I1081" s="14">
        <v>0.4</v>
      </c>
      <c r="J1081" s="15">
        <v>2500</v>
      </c>
      <c r="K1081" s="16">
        <f>I1081*J1081</f>
        <v>1000</v>
      </c>
      <c r="L1081" s="16">
        <f>K1081*M1081</f>
        <v>350</v>
      </c>
      <c r="M1081" s="17">
        <v>0.35</v>
      </c>
      <c r="O1081" s="1"/>
      <c r="P1081" s="4"/>
      <c r="Q1081" s="3"/>
      <c r="R1081" s="5"/>
    </row>
    <row r="1082" spans="1:18" x14ac:dyDescent="0.25">
      <c r="B1082" s="12" t="s">
        <v>10</v>
      </c>
      <c r="C1082" s="12">
        <v>1185732</v>
      </c>
      <c r="D1082" s="13">
        <v>44540</v>
      </c>
      <c r="E1082" s="12" t="s">
        <v>30</v>
      </c>
      <c r="F1082" s="12" t="s">
        <v>52</v>
      </c>
      <c r="G1082" s="12" t="s">
        <v>53</v>
      </c>
      <c r="H1082" s="12" t="s">
        <v>13</v>
      </c>
      <c r="I1082" s="14">
        <v>0.4</v>
      </c>
      <c r="J1082" s="15">
        <v>2000</v>
      </c>
      <c r="K1082" s="16">
        <f t="shared" ref="K1082:K1085" si="355">I1082*J1082</f>
        <v>800</v>
      </c>
      <c r="L1082" s="16">
        <f t="shared" ref="L1082:L1085" si="356">K1082*M1082</f>
        <v>280</v>
      </c>
      <c r="M1082" s="17">
        <v>0.35</v>
      </c>
      <c r="O1082" s="1"/>
      <c r="P1082" s="4"/>
      <c r="Q1082" s="3"/>
      <c r="R1082" s="5"/>
    </row>
    <row r="1083" spans="1:18" x14ac:dyDescent="0.25">
      <c r="B1083" s="12" t="s">
        <v>10</v>
      </c>
      <c r="C1083" s="12">
        <v>1185732</v>
      </c>
      <c r="D1083" s="13">
        <v>44540</v>
      </c>
      <c r="E1083" s="12" t="s">
        <v>30</v>
      </c>
      <c r="F1083" s="12" t="s">
        <v>52</v>
      </c>
      <c r="G1083" s="12" t="s">
        <v>53</v>
      </c>
      <c r="H1083" s="12" t="s">
        <v>14</v>
      </c>
      <c r="I1083" s="14">
        <v>0.4</v>
      </c>
      <c r="J1083" s="15">
        <v>1500</v>
      </c>
      <c r="K1083" s="16">
        <f t="shared" si="355"/>
        <v>600</v>
      </c>
      <c r="L1083" s="16">
        <f t="shared" si="356"/>
        <v>240</v>
      </c>
      <c r="M1083" s="17">
        <v>0.4</v>
      </c>
      <c r="O1083" s="1"/>
      <c r="P1083" s="4"/>
      <c r="Q1083" s="3"/>
      <c r="R1083" s="5"/>
    </row>
    <row r="1084" spans="1:18" x14ac:dyDescent="0.25">
      <c r="B1084" s="12" t="s">
        <v>10</v>
      </c>
      <c r="C1084" s="12">
        <v>1185732</v>
      </c>
      <c r="D1084" s="13">
        <v>44540</v>
      </c>
      <c r="E1084" s="12" t="s">
        <v>30</v>
      </c>
      <c r="F1084" s="12" t="s">
        <v>52</v>
      </c>
      <c r="G1084" s="12" t="s">
        <v>53</v>
      </c>
      <c r="H1084" s="12" t="s">
        <v>16</v>
      </c>
      <c r="I1084" s="14">
        <v>0.49999999999999994</v>
      </c>
      <c r="J1084" s="15">
        <v>1500</v>
      </c>
      <c r="K1084" s="16">
        <f t="shared" si="355"/>
        <v>749.99999999999989</v>
      </c>
      <c r="L1084" s="16">
        <f t="shared" si="356"/>
        <v>262.49999999999994</v>
      </c>
      <c r="M1084" s="17">
        <v>0.35</v>
      </c>
      <c r="O1084" s="1"/>
      <c r="P1084" s="4"/>
      <c r="Q1084" s="3"/>
      <c r="R1084" s="5"/>
    </row>
    <row r="1085" spans="1:18" x14ac:dyDescent="0.25">
      <c r="B1085" s="12" t="s">
        <v>10</v>
      </c>
      <c r="C1085" s="12">
        <v>1185732</v>
      </c>
      <c r="D1085" s="13">
        <v>44540</v>
      </c>
      <c r="E1085" s="12" t="s">
        <v>30</v>
      </c>
      <c r="F1085" s="12" t="s">
        <v>52</v>
      </c>
      <c r="G1085" s="12" t="s">
        <v>53</v>
      </c>
      <c r="H1085" s="12" t="s">
        <v>17</v>
      </c>
      <c r="I1085" s="14">
        <v>0.54999999999999982</v>
      </c>
      <c r="J1085" s="15">
        <v>2500</v>
      </c>
      <c r="K1085" s="16">
        <f t="shared" si="355"/>
        <v>1374.9999999999995</v>
      </c>
      <c r="L1085" s="16">
        <f t="shared" si="356"/>
        <v>687.49999999999977</v>
      </c>
      <c r="M1085" s="17">
        <v>0.5</v>
      </c>
      <c r="O1085" s="1"/>
      <c r="P1085" s="4"/>
      <c r="Q1085" s="3"/>
      <c r="R1085" s="5"/>
    </row>
    <row r="1086" spans="1:18" x14ac:dyDescent="0.25">
      <c r="A1086" s="8" t="s">
        <v>40</v>
      </c>
      <c r="B1086" s="12" t="s">
        <v>20</v>
      </c>
      <c r="C1086" s="12">
        <v>1197831</v>
      </c>
      <c r="D1086" s="13">
        <v>44198</v>
      </c>
      <c r="E1086" s="12" t="s">
        <v>49</v>
      </c>
      <c r="F1086" s="12" t="s">
        <v>54</v>
      </c>
      <c r="G1086" s="12" t="s">
        <v>55</v>
      </c>
      <c r="H1086" s="12" t="s">
        <v>12</v>
      </c>
      <c r="I1086" s="14">
        <v>0.2</v>
      </c>
      <c r="J1086" s="15">
        <v>6750</v>
      </c>
      <c r="K1086" s="16">
        <f>I1086*J1086</f>
        <v>1350</v>
      </c>
      <c r="L1086" s="16">
        <f>K1086*M1086</f>
        <v>540</v>
      </c>
      <c r="M1086" s="17">
        <v>0.39999999999999997</v>
      </c>
      <c r="O1086" s="1"/>
      <c r="P1086" s="4"/>
      <c r="Q1086" s="3"/>
      <c r="R1086" s="5"/>
    </row>
    <row r="1087" spans="1:18" x14ac:dyDescent="0.25">
      <c r="B1087" s="12" t="s">
        <v>20</v>
      </c>
      <c r="C1087" s="12">
        <v>1197831</v>
      </c>
      <c r="D1087" s="13">
        <v>44198</v>
      </c>
      <c r="E1087" s="12" t="s">
        <v>49</v>
      </c>
      <c r="F1087" s="12" t="s">
        <v>54</v>
      </c>
      <c r="G1087" s="12" t="s">
        <v>55</v>
      </c>
      <c r="H1087" s="12" t="s">
        <v>15</v>
      </c>
      <c r="I1087" s="14">
        <v>0.3</v>
      </c>
      <c r="J1087" s="15">
        <v>6750</v>
      </c>
      <c r="K1087" s="16">
        <f>I1087*J1087</f>
        <v>2025</v>
      </c>
      <c r="L1087" s="16">
        <f>K1087*M1087</f>
        <v>809.99999999999989</v>
      </c>
      <c r="M1087" s="17">
        <v>0.39999999999999997</v>
      </c>
      <c r="O1087" s="1"/>
      <c r="P1087" s="4"/>
      <c r="Q1087" s="3"/>
      <c r="R1087" s="5"/>
    </row>
    <row r="1088" spans="1:18" x14ac:dyDescent="0.25">
      <c r="B1088" s="12" t="s">
        <v>20</v>
      </c>
      <c r="C1088" s="12">
        <v>1197831</v>
      </c>
      <c r="D1088" s="13">
        <v>44198</v>
      </c>
      <c r="E1088" s="12" t="s">
        <v>49</v>
      </c>
      <c r="F1088" s="12" t="s">
        <v>54</v>
      </c>
      <c r="G1088" s="12" t="s">
        <v>55</v>
      </c>
      <c r="H1088" s="12" t="s">
        <v>13</v>
      </c>
      <c r="I1088" s="14">
        <v>0.3</v>
      </c>
      <c r="J1088" s="15">
        <v>4750</v>
      </c>
      <c r="K1088" s="16">
        <f t="shared" ref="K1088:K1091" si="357">I1088*J1088</f>
        <v>1425</v>
      </c>
      <c r="L1088" s="16">
        <f t="shared" ref="L1088:L1091" si="358">K1088*M1088</f>
        <v>570</v>
      </c>
      <c r="M1088" s="17">
        <v>0.39999999999999997</v>
      </c>
      <c r="O1088" s="1"/>
      <c r="P1088" s="4"/>
      <c r="Q1088" s="3"/>
      <c r="R1088" s="5"/>
    </row>
    <row r="1089" spans="2:18" x14ac:dyDescent="0.25">
      <c r="B1089" s="12" t="s">
        <v>20</v>
      </c>
      <c r="C1089" s="12">
        <v>1197831</v>
      </c>
      <c r="D1089" s="13">
        <v>44198</v>
      </c>
      <c r="E1089" s="12" t="s">
        <v>49</v>
      </c>
      <c r="F1089" s="12" t="s">
        <v>54</v>
      </c>
      <c r="G1089" s="12" t="s">
        <v>55</v>
      </c>
      <c r="H1089" s="12" t="s">
        <v>14</v>
      </c>
      <c r="I1089" s="14">
        <v>0.35</v>
      </c>
      <c r="J1089" s="15">
        <v>4750</v>
      </c>
      <c r="K1089" s="16">
        <f t="shared" si="357"/>
        <v>1662.5</v>
      </c>
      <c r="L1089" s="16">
        <f t="shared" si="358"/>
        <v>831.25</v>
      </c>
      <c r="M1089" s="17">
        <v>0.5</v>
      </c>
      <c r="O1089" s="1"/>
      <c r="P1089" s="4"/>
      <c r="Q1089" s="3"/>
      <c r="R1089" s="5"/>
    </row>
    <row r="1090" spans="2:18" x14ac:dyDescent="0.25">
      <c r="B1090" s="12" t="s">
        <v>20</v>
      </c>
      <c r="C1090" s="12">
        <v>1197831</v>
      </c>
      <c r="D1090" s="13">
        <v>44198</v>
      </c>
      <c r="E1090" s="12" t="s">
        <v>49</v>
      </c>
      <c r="F1090" s="12" t="s">
        <v>54</v>
      </c>
      <c r="G1090" s="12" t="s">
        <v>55</v>
      </c>
      <c r="H1090" s="12" t="s">
        <v>16</v>
      </c>
      <c r="I1090" s="14">
        <v>0.4</v>
      </c>
      <c r="J1090" s="15">
        <v>3250</v>
      </c>
      <c r="K1090" s="16">
        <f t="shared" si="357"/>
        <v>1300</v>
      </c>
      <c r="L1090" s="16">
        <f t="shared" si="358"/>
        <v>454.99999999999994</v>
      </c>
      <c r="M1090" s="17">
        <v>0.35</v>
      </c>
      <c r="O1090" s="1"/>
      <c r="P1090" s="4"/>
      <c r="Q1090" s="3"/>
      <c r="R1090" s="5"/>
    </row>
    <row r="1091" spans="2:18" x14ac:dyDescent="0.25">
      <c r="B1091" s="12" t="s">
        <v>20</v>
      </c>
      <c r="C1091" s="12">
        <v>1197831</v>
      </c>
      <c r="D1091" s="13">
        <v>44198</v>
      </c>
      <c r="E1091" s="12" t="s">
        <v>49</v>
      </c>
      <c r="F1091" s="12" t="s">
        <v>54</v>
      </c>
      <c r="G1091" s="12" t="s">
        <v>55</v>
      </c>
      <c r="H1091" s="12" t="s">
        <v>17</v>
      </c>
      <c r="I1091" s="14">
        <v>0.35</v>
      </c>
      <c r="J1091" s="15">
        <v>4750</v>
      </c>
      <c r="K1091" s="16">
        <f t="shared" si="357"/>
        <v>1662.5</v>
      </c>
      <c r="L1091" s="16">
        <f t="shared" si="358"/>
        <v>914.37500000000011</v>
      </c>
      <c r="M1091" s="17">
        <v>0.55000000000000004</v>
      </c>
      <c r="O1091" s="1"/>
      <c r="P1091" s="4"/>
      <c r="Q1091" s="3"/>
      <c r="R1091" s="5"/>
    </row>
    <row r="1092" spans="2:18" x14ac:dyDescent="0.25">
      <c r="B1092" s="12" t="s">
        <v>20</v>
      </c>
      <c r="C1092" s="12">
        <v>1197831</v>
      </c>
      <c r="D1092" s="13">
        <v>44228</v>
      </c>
      <c r="E1092" s="12" t="s">
        <v>49</v>
      </c>
      <c r="F1092" s="12" t="s">
        <v>54</v>
      </c>
      <c r="G1092" s="12" t="s">
        <v>55</v>
      </c>
      <c r="H1092" s="12" t="s">
        <v>12</v>
      </c>
      <c r="I1092" s="14">
        <v>0.25</v>
      </c>
      <c r="J1092" s="15">
        <v>6250</v>
      </c>
      <c r="K1092" s="16">
        <f>I1092*J1092</f>
        <v>1562.5</v>
      </c>
      <c r="L1092" s="16">
        <f>K1092*M1092</f>
        <v>625</v>
      </c>
      <c r="M1092" s="17">
        <v>0.39999999999999997</v>
      </c>
      <c r="O1092" s="1"/>
      <c r="P1092" s="4"/>
      <c r="Q1092" s="3"/>
      <c r="R1092" s="5"/>
    </row>
    <row r="1093" spans="2:18" x14ac:dyDescent="0.25">
      <c r="B1093" s="12" t="s">
        <v>20</v>
      </c>
      <c r="C1093" s="12">
        <v>1197831</v>
      </c>
      <c r="D1093" s="13">
        <v>44228</v>
      </c>
      <c r="E1093" s="12" t="s">
        <v>49</v>
      </c>
      <c r="F1093" s="12" t="s">
        <v>54</v>
      </c>
      <c r="G1093" s="12" t="s">
        <v>55</v>
      </c>
      <c r="H1093" s="12" t="s">
        <v>15</v>
      </c>
      <c r="I1093" s="14">
        <v>0.35</v>
      </c>
      <c r="J1093" s="15">
        <v>6000</v>
      </c>
      <c r="K1093" s="16">
        <f>I1093*J1093</f>
        <v>2100</v>
      </c>
      <c r="L1093" s="16">
        <f>K1093*M1093</f>
        <v>839.99999999999989</v>
      </c>
      <c r="M1093" s="17">
        <v>0.39999999999999997</v>
      </c>
      <c r="O1093" s="1"/>
      <c r="P1093" s="4"/>
      <c r="Q1093" s="3"/>
      <c r="R1093" s="5"/>
    </row>
    <row r="1094" spans="2:18" x14ac:dyDescent="0.25">
      <c r="B1094" s="12" t="s">
        <v>20</v>
      </c>
      <c r="C1094" s="12">
        <v>1197831</v>
      </c>
      <c r="D1094" s="13">
        <v>44228</v>
      </c>
      <c r="E1094" s="12" t="s">
        <v>49</v>
      </c>
      <c r="F1094" s="12" t="s">
        <v>54</v>
      </c>
      <c r="G1094" s="12" t="s">
        <v>55</v>
      </c>
      <c r="H1094" s="12" t="s">
        <v>13</v>
      </c>
      <c r="I1094" s="14">
        <v>0.35</v>
      </c>
      <c r="J1094" s="15">
        <v>4250</v>
      </c>
      <c r="K1094" s="16">
        <f t="shared" ref="K1094:K1097" si="359">I1094*J1094</f>
        <v>1487.5</v>
      </c>
      <c r="L1094" s="16">
        <f t="shared" ref="L1094:L1097" si="360">K1094*M1094</f>
        <v>595</v>
      </c>
      <c r="M1094" s="17">
        <v>0.39999999999999997</v>
      </c>
      <c r="O1094" s="1"/>
      <c r="P1094" s="4"/>
      <c r="Q1094" s="3"/>
      <c r="R1094" s="5"/>
    </row>
    <row r="1095" spans="2:18" x14ac:dyDescent="0.25">
      <c r="B1095" s="12" t="s">
        <v>20</v>
      </c>
      <c r="C1095" s="12">
        <v>1197831</v>
      </c>
      <c r="D1095" s="13">
        <v>44228</v>
      </c>
      <c r="E1095" s="12" t="s">
        <v>49</v>
      </c>
      <c r="F1095" s="12" t="s">
        <v>54</v>
      </c>
      <c r="G1095" s="12" t="s">
        <v>55</v>
      </c>
      <c r="H1095" s="12" t="s">
        <v>14</v>
      </c>
      <c r="I1095" s="14">
        <v>0.35</v>
      </c>
      <c r="J1095" s="15">
        <v>3750</v>
      </c>
      <c r="K1095" s="16">
        <f t="shared" si="359"/>
        <v>1312.5</v>
      </c>
      <c r="L1095" s="16">
        <f t="shared" si="360"/>
        <v>656.25</v>
      </c>
      <c r="M1095" s="17">
        <v>0.5</v>
      </c>
      <c r="O1095" s="1"/>
      <c r="P1095" s="4"/>
      <c r="Q1095" s="3"/>
      <c r="R1095" s="5"/>
    </row>
    <row r="1096" spans="2:18" x14ac:dyDescent="0.25">
      <c r="B1096" s="12" t="s">
        <v>20</v>
      </c>
      <c r="C1096" s="12">
        <v>1197831</v>
      </c>
      <c r="D1096" s="13">
        <v>44228</v>
      </c>
      <c r="E1096" s="12" t="s">
        <v>49</v>
      </c>
      <c r="F1096" s="12" t="s">
        <v>54</v>
      </c>
      <c r="G1096" s="12" t="s">
        <v>55</v>
      </c>
      <c r="H1096" s="12" t="s">
        <v>16</v>
      </c>
      <c r="I1096" s="14">
        <v>0.4</v>
      </c>
      <c r="J1096" s="15">
        <v>2500</v>
      </c>
      <c r="K1096" s="16">
        <f t="shared" si="359"/>
        <v>1000</v>
      </c>
      <c r="L1096" s="16">
        <f t="shared" si="360"/>
        <v>350</v>
      </c>
      <c r="M1096" s="17">
        <v>0.35</v>
      </c>
      <c r="O1096" s="1"/>
      <c r="P1096" s="4"/>
      <c r="Q1096" s="3"/>
      <c r="R1096" s="5"/>
    </row>
    <row r="1097" spans="2:18" x14ac:dyDescent="0.25">
      <c r="B1097" s="12" t="s">
        <v>20</v>
      </c>
      <c r="C1097" s="12">
        <v>1197831</v>
      </c>
      <c r="D1097" s="13">
        <v>44228</v>
      </c>
      <c r="E1097" s="12" t="s">
        <v>49</v>
      </c>
      <c r="F1097" s="12" t="s">
        <v>54</v>
      </c>
      <c r="G1097" s="12" t="s">
        <v>55</v>
      </c>
      <c r="H1097" s="12" t="s">
        <v>17</v>
      </c>
      <c r="I1097" s="14">
        <v>0.35</v>
      </c>
      <c r="J1097" s="15">
        <v>4500</v>
      </c>
      <c r="K1097" s="16">
        <f t="shared" si="359"/>
        <v>1575</v>
      </c>
      <c r="L1097" s="16">
        <f t="shared" si="360"/>
        <v>866.25000000000011</v>
      </c>
      <c r="M1097" s="17">
        <v>0.55000000000000004</v>
      </c>
      <c r="O1097" s="1"/>
      <c r="P1097" s="4"/>
      <c r="Q1097" s="3"/>
      <c r="R1097" s="5"/>
    </row>
    <row r="1098" spans="2:18" x14ac:dyDescent="0.25">
      <c r="B1098" s="12" t="s">
        <v>20</v>
      </c>
      <c r="C1098" s="12">
        <v>1197831</v>
      </c>
      <c r="D1098" s="13">
        <v>44258</v>
      </c>
      <c r="E1098" s="12" t="s">
        <v>49</v>
      </c>
      <c r="F1098" s="12" t="s">
        <v>54</v>
      </c>
      <c r="G1098" s="12" t="s">
        <v>55</v>
      </c>
      <c r="H1098" s="12" t="s">
        <v>12</v>
      </c>
      <c r="I1098" s="14">
        <v>0.3</v>
      </c>
      <c r="J1098" s="15">
        <v>6250</v>
      </c>
      <c r="K1098" s="16">
        <f>I1098*J1098</f>
        <v>1875</v>
      </c>
      <c r="L1098" s="16">
        <f>K1098*M1098</f>
        <v>843.74999999999989</v>
      </c>
      <c r="M1098" s="17">
        <v>0.44999999999999996</v>
      </c>
      <c r="O1098" s="1"/>
      <c r="P1098" s="4"/>
      <c r="Q1098" s="3"/>
      <c r="R1098" s="5"/>
    </row>
    <row r="1099" spans="2:18" x14ac:dyDescent="0.25">
      <c r="B1099" s="12" t="s">
        <v>20</v>
      </c>
      <c r="C1099" s="12">
        <v>1197831</v>
      </c>
      <c r="D1099" s="13">
        <v>44258</v>
      </c>
      <c r="E1099" s="12" t="s">
        <v>49</v>
      </c>
      <c r="F1099" s="12" t="s">
        <v>54</v>
      </c>
      <c r="G1099" s="12" t="s">
        <v>55</v>
      </c>
      <c r="H1099" s="12" t="s">
        <v>15</v>
      </c>
      <c r="I1099" s="14">
        <v>0.4</v>
      </c>
      <c r="J1099" s="15">
        <v>6250</v>
      </c>
      <c r="K1099" s="16">
        <f>I1099*J1099</f>
        <v>2500</v>
      </c>
      <c r="L1099" s="16">
        <f>K1099*M1099</f>
        <v>1125</v>
      </c>
      <c r="M1099" s="17">
        <v>0.44999999999999996</v>
      </c>
      <c r="O1099" s="1"/>
      <c r="P1099" s="4"/>
      <c r="Q1099" s="3"/>
      <c r="R1099" s="5"/>
    </row>
    <row r="1100" spans="2:18" x14ac:dyDescent="0.25">
      <c r="B1100" s="12" t="s">
        <v>20</v>
      </c>
      <c r="C1100" s="12">
        <v>1197831</v>
      </c>
      <c r="D1100" s="13">
        <v>44258</v>
      </c>
      <c r="E1100" s="12" t="s">
        <v>49</v>
      </c>
      <c r="F1100" s="12" t="s">
        <v>54</v>
      </c>
      <c r="G1100" s="12" t="s">
        <v>55</v>
      </c>
      <c r="H1100" s="12" t="s">
        <v>13</v>
      </c>
      <c r="I1100" s="14">
        <v>0.3</v>
      </c>
      <c r="J1100" s="15">
        <v>4500</v>
      </c>
      <c r="K1100" s="16">
        <f t="shared" ref="K1100:K1103" si="361">I1100*J1100</f>
        <v>1350</v>
      </c>
      <c r="L1100" s="16">
        <f t="shared" ref="L1100:L1103" si="362">K1100*M1100</f>
        <v>607.49999999999989</v>
      </c>
      <c r="M1100" s="17">
        <v>0.44999999999999996</v>
      </c>
      <c r="O1100" s="1"/>
      <c r="P1100" s="4"/>
      <c r="Q1100" s="3"/>
      <c r="R1100" s="5"/>
    </row>
    <row r="1101" spans="2:18" x14ac:dyDescent="0.25">
      <c r="B1101" s="12" t="s">
        <v>20</v>
      </c>
      <c r="C1101" s="12">
        <v>1197831</v>
      </c>
      <c r="D1101" s="13">
        <v>44258</v>
      </c>
      <c r="E1101" s="12" t="s">
        <v>49</v>
      </c>
      <c r="F1101" s="12" t="s">
        <v>54</v>
      </c>
      <c r="G1101" s="12" t="s">
        <v>55</v>
      </c>
      <c r="H1101" s="12" t="s">
        <v>14</v>
      </c>
      <c r="I1101" s="14">
        <v>0.35000000000000003</v>
      </c>
      <c r="J1101" s="15">
        <v>3500</v>
      </c>
      <c r="K1101" s="16">
        <f t="shared" si="361"/>
        <v>1225.0000000000002</v>
      </c>
      <c r="L1101" s="16">
        <f t="shared" si="362"/>
        <v>673.75000000000023</v>
      </c>
      <c r="M1101" s="17">
        <v>0.55000000000000004</v>
      </c>
      <c r="O1101" s="1"/>
      <c r="P1101" s="4"/>
      <c r="Q1101" s="3"/>
      <c r="R1101" s="5"/>
    </row>
    <row r="1102" spans="2:18" x14ac:dyDescent="0.25">
      <c r="B1102" s="12" t="s">
        <v>20</v>
      </c>
      <c r="C1102" s="12">
        <v>1197831</v>
      </c>
      <c r="D1102" s="13">
        <v>44258</v>
      </c>
      <c r="E1102" s="12" t="s">
        <v>49</v>
      </c>
      <c r="F1102" s="12" t="s">
        <v>54</v>
      </c>
      <c r="G1102" s="12" t="s">
        <v>55</v>
      </c>
      <c r="H1102" s="12" t="s">
        <v>16</v>
      </c>
      <c r="I1102" s="14">
        <v>0.4</v>
      </c>
      <c r="J1102" s="15">
        <v>2500</v>
      </c>
      <c r="K1102" s="16">
        <f t="shared" si="361"/>
        <v>1000</v>
      </c>
      <c r="L1102" s="16">
        <f t="shared" si="362"/>
        <v>399.99999999999994</v>
      </c>
      <c r="M1102" s="17">
        <v>0.39999999999999997</v>
      </c>
      <c r="O1102" s="1"/>
      <c r="P1102" s="4"/>
      <c r="Q1102" s="3"/>
      <c r="R1102" s="5"/>
    </row>
    <row r="1103" spans="2:18" x14ac:dyDescent="0.25">
      <c r="B1103" s="12" t="s">
        <v>20</v>
      </c>
      <c r="C1103" s="12">
        <v>1197831</v>
      </c>
      <c r="D1103" s="13">
        <v>44258</v>
      </c>
      <c r="E1103" s="12" t="s">
        <v>49</v>
      </c>
      <c r="F1103" s="12" t="s">
        <v>54</v>
      </c>
      <c r="G1103" s="12" t="s">
        <v>55</v>
      </c>
      <c r="H1103" s="12" t="s">
        <v>17</v>
      </c>
      <c r="I1103" s="14">
        <v>0.35000000000000003</v>
      </c>
      <c r="J1103" s="15">
        <v>4000</v>
      </c>
      <c r="K1103" s="16">
        <f t="shared" si="361"/>
        <v>1400.0000000000002</v>
      </c>
      <c r="L1103" s="16">
        <f t="shared" si="362"/>
        <v>840.00000000000023</v>
      </c>
      <c r="M1103" s="17">
        <v>0.60000000000000009</v>
      </c>
      <c r="O1103" s="1"/>
      <c r="P1103" s="4"/>
      <c r="Q1103" s="3"/>
      <c r="R1103" s="5"/>
    </row>
    <row r="1104" spans="2:18" x14ac:dyDescent="0.25">
      <c r="B1104" s="12" t="s">
        <v>20</v>
      </c>
      <c r="C1104" s="12">
        <v>1197831</v>
      </c>
      <c r="D1104" s="13">
        <v>44288</v>
      </c>
      <c r="E1104" s="12" t="s">
        <v>49</v>
      </c>
      <c r="F1104" s="12" t="s">
        <v>54</v>
      </c>
      <c r="G1104" s="12" t="s">
        <v>55</v>
      </c>
      <c r="H1104" s="12" t="s">
        <v>12</v>
      </c>
      <c r="I1104" s="14">
        <v>0.19999999999999998</v>
      </c>
      <c r="J1104" s="15">
        <v>6500</v>
      </c>
      <c r="K1104" s="16">
        <f>I1104*J1104</f>
        <v>1300</v>
      </c>
      <c r="L1104" s="16">
        <f>K1104*M1104</f>
        <v>584.99999999999989</v>
      </c>
      <c r="M1104" s="17">
        <v>0.44999999999999996</v>
      </c>
      <c r="O1104" s="1"/>
      <c r="P1104" s="4"/>
      <c r="Q1104" s="3"/>
      <c r="R1104" s="5"/>
    </row>
    <row r="1105" spans="2:18" x14ac:dyDescent="0.25">
      <c r="B1105" s="12" t="s">
        <v>20</v>
      </c>
      <c r="C1105" s="12">
        <v>1197831</v>
      </c>
      <c r="D1105" s="13">
        <v>44288</v>
      </c>
      <c r="E1105" s="12" t="s">
        <v>49</v>
      </c>
      <c r="F1105" s="12" t="s">
        <v>54</v>
      </c>
      <c r="G1105" s="12" t="s">
        <v>55</v>
      </c>
      <c r="H1105" s="12" t="s">
        <v>15</v>
      </c>
      <c r="I1105" s="14">
        <v>0.20000000000000007</v>
      </c>
      <c r="J1105" s="15">
        <v>6500</v>
      </c>
      <c r="K1105" s="16">
        <f>I1105*J1105</f>
        <v>1300.0000000000005</v>
      </c>
      <c r="L1105" s="16">
        <f>K1105*M1105</f>
        <v>585.00000000000011</v>
      </c>
      <c r="M1105" s="17">
        <v>0.44999999999999996</v>
      </c>
      <c r="O1105" s="1"/>
      <c r="P1105" s="4"/>
      <c r="Q1105" s="3"/>
      <c r="R1105" s="5"/>
    </row>
    <row r="1106" spans="2:18" x14ac:dyDescent="0.25">
      <c r="B1106" s="12" t="s">
        <v>20</v>
      </c>
      <c r="C1106" s="12">
        <v>1197831</v>
      </c>
      <c r="D1106" s="13">
        <v>44288</v>
      </c>
      <c r="E1106" s="12" t="s">
        <v>49</v>
      </c>
      <c r="F1106" s="12" t="s">
        <v>54</v>
      </c>
      <c r="G1106" s="12" t="s">
        <v>55</v>
      </c>
      <c r="H1106" s="12" t="s">
        <v>13</v>
      </c>
      <c r="I1106" s="14">
        <v>0.14999999999999997</v>
      </c>
      <c r="J1106" s="15">
        <v>4750</v>
      </c>
      <c r="K1106" s="16">
        <f t="shared" ref="K1106:K1109" si="363">I1106*J1106</f>
        <v>712.49999999999989</v>
      </c>
      <c r="L1106" s="16">
        <f t="shared" ref="L1106:L1109" si="364">K1106*M1106</f>
        <v>320.62499999999994</v>
      </c>
      <c r="M1106" s="17">
        <v>0.44999999999999996</v>
      </c>
      <c r="O1106" s="1"/>
      <c r="P1106" s="4"/>
      <c r="Q1106" s="3"/>
      <c r="R1106" s="5"/>
    </row>
    <row r="1107" spans="2:18" x14ac:dyDescent="0.25">
      <c r="B1107" s="12" t="s">
        <v>20</v>
      </c>
      <c r="C1107" s="12">
        <v>1197831</v>
      </c>
      <c r="D1107" s="13">
        <v>44288</v>
      </c>
      <c r="E1107" s="12" t="s">
        <v>49</v>
      </c>
      <c r="F1107" s="12" t="s">
        <v>54</v>
      </c>
      <c r="G1107" s="12" t="s">
        <v>55</v>
      </c>
      <c r="H1107" s="12" t="s">
        <v>14</v>
      </c>
      <c r="I1107" s="14">
        <v>0.20000000000000007</v>
      </c>
      <c r="J1107" s="15">
        <v>3750</v>
      </c>
      <c r="K1107" s="16">
        <f t="shared" si="363"/>
        <v>750.00000000000023</v>
      </c>
      <c r="L1107" s="16">
        <f t="shared" si="364"/>
        <v>412.50000000000017</v>
      </c>
      <c r="M1107" s="17">
        <v>0.55000000000000004</v>
      </c>
      <c r="O1107" s="1"/>
      <c r="P1107" s="4"/>
      <c r="Q1107" s="3"/>
      <c r="R1107" s="5"/>
    </row>
    <row r="1108" spans="2:18" x14ac:dyDescent="0.25">
      <c r="B1108" s="12" t="s">
        <v>20</v>
      </c>
      <c r="C1108" s="12">
        <v>1197831</v>
      </c>
      <c r="D1108" s="13">
        <v>44288</v>
      </c>
      <c r="E1108" s="12" t="s">
        <v>49</v>
      </c>
      <c r="F1108" s="12" t="s">
        <v>54</v>
      </c>
      <c r="G1108" s="12" t="s">
        <v>55</v>
      </c>
      <c r="H1108" s="12" t="s">
        <v>16</v>
      </c>
      <c r="I1108" s="14">
        <v>0.25</v>
      </c>
      <c r="J1108" s="15">
        <v>2750</v>
      </c>
      <c r="K1108" s="16">
        <f t="shared" si="363"/>
        <v>687.5</v>
      </c>
      <c r="L1108" s="16">
        <f t="shared" si="364"/>
        <v>275</v>
      </c>
      <c r="M1108" s="17">
        <v>0.39999999999999997</v>
      </c>
      <c r="O1108" s="1"/>
      <c r="P1108" s="4"/>
      <c r="Q1108" s="3"/>
      <c r="R1108" s="5"/>
    </row>
    <row r="1109" spans="2:18" x14ac:dyDescent="0.25">
      <c r="B1109" s="12" t="s">
        <v>20</v>
      </c>
      <c r="C1109" s="12">
        <v>1197831</v>
      </c>
      <c r="D1109" s="13">
        <v>44288</v>
      </c>
      <c r="E1109" s="12" t="s">
        <v>49</v>
      </c>
      <c r="F1109" s="12" t="s">
        <v>54</v>
      </c>
      <c r="G1109" s="12" t="s">
        <v>55</v>
      </c>
      <c r="H1109" s="12" t="s">
        <v>17</v>
      </c>
      <c r="I1109" s="14">
        <v>0.20000000000000007</v>
      </c>
      <c r="J1109" s="15">
        <v>5500</v>
      </c>
      <c r="K1109" s="16">
        <f t="shared" si="363"/>
        <v>1100.0000000000005</v>
      </c>
      <c r="L1109" s="16">
        <f t="shared" si="364"/>
        <v>660.00000000000034</v>
      </c>
      <c r="M1109" s="17">
        <v>0.60000000000000009</v>
      </c>
      <c r="O1109" s="1"/>
      <c r="P1109" s="4"/>
      <c r="Q1109" s="3"/>
      <c r="R1109" s="5"/>
    </row>
    <row r="1110" spans="2:18" x14ac:dyDescent="0.25">
      <c r="B1110" s="12" t="s">
        <v>20</v>
      </c>
      <c r="C1110" s="12">
        <v>1197831</v>
      </c>
      <c r="D1110" s="13">
        <v>44318</v>
      </c>
      <c r="E1110" s="12" t="s">
        <v>49</v>
      </c>
      <c r="F1110" s="12" t="s">
        <v>54</v>
      </c>
      <c r="G1110" s="12" t="s">
        <v>55</v>
      </c>
      <c r="H1110" s="12" t="s">
        <v>12</v>
      </c>
      <c r="I1110" s="14">
        <v>9.9999999999999964E-2</v>
      </c>
      <c r="J1110" s="15">
        <v>7000</v>
      </c>
      <c r="K1110" s="16">
        <f>I1110*J1110</f>
        <v>699.99999999999977</v>
      </c>
      <c r="L1110" s="16">
        <f>K1110*M1110</f>
        <v>314.99999999999989</v>
      </c>
      <c r="M1110" s="17">
        <v>0.44999999999999996</v>
      </c>
      <c r="O1110" s="1"/>
      <c r="P1110" s="4"/>
      <c r="Q1110" s="3"/>
      <c r="R1110" s="5"/>
    </row>
    <row r="1111" spans="2:18" x14ac:dyDescent="0.25">
      <c r="B1111" s="12" t="s">
        <v>20</v>
      </c>
      <c r="C1111" s="12">
        <v>1197831</v>
      </c>
      <c r="D1111" s="13">
        <v>44318</v>
      </c>
      <c r="E1111" s="12" t="s">
        <v>49</v>
      </c>
      <c r="F1111" s="12" t="s">
        <v>54</v>
      </c>
      <c r="G1111" s="12" t="s">
        <v>55</v>
      </c>
      <c r="H1111" s="12" t="s">
        <v>15</v>
      </c>
      <c r="I1111" s="14">
        <v>0.20000000000000007</v>
      </c>
      <c r="J1111" s="15">
        <v>7250</v>
      </c>
      <c r="K1111" s="16">
        <f>I1111*J1111</f>
        <v>1450.0000000000005</v>
      </c>
      <c r="L1111" s="16">
        <f>K1111*M1111</f>
        <v>652.50000000000011</v>
      </c>
      <c r="M1111" s="17">
        <v>0.44999999999999996</v>
      </c>
      <c r="O1111" s="1"/>
      <c r="P1111" s="4"/>
      <c r="Q1111" s="3"/>
      <c r="R1111" s="5"/>
    </row>
    <row r="1112" spans="2:18" x14ac:dyDescent="0.25">
      <c r="B1112" s="12" t="s">
        <v>20</v>
      </c>
      <c r="C1112" s="12">
        <v>1197831</v>
      </c>
      <c r="D1112" s="13">
        <v>44318</v>
      </c>
      <c r="E1112" s="12" t="s">
        <v>49</v>
      </c>
      <c r="F1112" s="12" t="s">
        <v>54</v>
      </c>
      <c r="G1112" s="12" t="s">
        <v>55</v>
      </c>
      <c r="H1112" s="12" t="s">
        <v>13</v>
      </c>
      <c r="I1112" s="14">
        <v>0.14999999999999997</v>
      </c>
      <c r="J1112" s="15">
        <v>5750</v>
      </c>
      <c r="K1112" s="16">
        <f t="shared" ref="K1112:K1115" si="365">I1112*J1112</f>
        <v>862.49999999999977</v>
      </c>
      <c r="L1112" s="16">
        <f t="shared" ref="L1112:L1115" si="366">K1112*M1112</f>
        <v>388.12499999999989</v>
      </c>
      <c r="M1112" s="17">
        <v>0.44999999999999996</v>
      </c>
      <c r="O1112" s="1"/>
      <c r="P1112" s="4"/>
      <c r="Q1112" s="3"/>
      <c r="R1112" s="5"/>
    </row>
    <row r="1113" spans="2:18" x14ac:dyDescent="0.25">
      <c r="B1113" s="12" t="s">
        <v>20</v>
      </c>
      <c r="C1113" s="12">
        <v>1197831</v>
      </c>
      <c r="D1113" s="13">
        <v>44318</v>
      </c>
      <c r="E1113" s="12" t="s">
        <v>49</v>
      </c>
      <c r="F1113" s="12" t="s">
        <v>54</v>
      </c>
      <c r="G1113" s="12" t="s">
        <v>55</v>
      </c>
      <c r="H1113" s="12" t="s">
        <v>14</v>
      </c>
      <c r="I1113" s="14">
        <v>0.35000000000000003</v>
      </c>
      <c r="J1113" s="15">
        <v>5000</v>
      </c>
      <c r="K1113" s="16">
        <f t="shared" si="365"/>
        <v>1750.0000000000002</v>
      </c>
      <c r="L1113" s="16">
        <f t="shared" si="366"/>
        <v>962.50000000000023</v>
      </c>
      <c r="M1113" s="17">
        <v>0.55000000000000004</v>
      </c>
      <c r="O1113" s="1"/>
      <c r="P1113" s="4"/>
      <c r="Q1113" s="3"/>
      <c r="R1113" s="5"/>
    </row>
    <row r="1114" spans="2:18" x14ac:dyDescent="0.25">
      <c r="B1114" s="12" t="s">
        <v>20</v>
      </c>
      <c r="C1114" s="12">
        <v>1197831</v>
      </c>
      <c r="D1114" s="13">
        <v>44318</v>
      </c>
      <c r="E1114" s="12" t="s">
        <v>49</v>
      </c>
      <c r="F1114" s="12" t="s">
        <v>54</v>
      </c>
      <c r="G1114" s="12" t="s">
        <v>55</v>
      </c>
      <c r="H1114" s="12" t="s">
        <v>16</v>
      </c>
      <c r="I1114" s="14">
        <v>0.5</v>
      </c>
      <c r="J1114" s="15">
        <v>4000</v>
      </c>
      <c r="K1114" s="16">
        <f t="shared" si="365"/>
        <v>2000</v>
      </c>
      <c r="L1114" s="16">
        <f t="shared" si="366"/>
        <v>799.99999999999989</v>
      </c>
      <c r="M1114" s="17">
        <v>0.39999999999999997</v>
      </c>
      <c r="O1114" s="1"/>
      <c r="P1114" s="4"/>
      <c r="Q1114" s="3"/>
      <c r="R1114" s="5"/>
    </row>
    <row r="1115" spans="2:18" x14ac:dyDescent="0.25">
      <c r="B1115" s="12" t="s">
        <v>20</v>
      </c>
      <c r="C1115" s="12">
        <v>1197831</v>
      </c>
      <c r="D1115" s="13">
        <v>44318</v>
      </c>
      <c r="E1115" s="12" t="s">
        <v>49</v>
      </c>
      <c r="F1115" s="12" t="s">
        <v>54</v>
      </c>
      <c r="G1115" s="12" t="s">
        <v>55</v>
      </c>
      <c r="H1115" s="12" t="s">
        <v>17</v>
      </c>
      <c r="I1115" s="14">
        <v>0.45</v>
      </c>
      <c r="J1115" s="15">
        <v>7500</v>
      </c>
      <c r="K1115" s="16">
        <f t="shared" si="365"/>
        <v>3375</v>
      </c>
      <c r="L1115" s="16">
        <f t="shared" si="366"/>
        <v>2025.0000000000002</v>
      </c>
      <c r="M1115" s="17">
        <v>0.60000000000000009</v>
      </c>
      <c r="O1115" s="1"/>
      <c r="P1115" s="4"/>
      <c r="Q1115" s="3"/>
      <c r="R1115" s="5"/>
    </row>
    <row r="1116" spans="2:18" x14ac:dyDescent="0.25">
      <c r="B1116" s="12" t="s">
        <v>20</v>
      </c>
      <c r="C1116" s="12">
        <v>1197831</v>
      </c>
      <c r="D1116" s="13">
        <v>44348</v>
      </c>
      <c r="E1116" s="12" t="s">
        <v>49</v>
      </c>
      <c r="F1116" s="12" t="s">
        <v>54</v>
      </c>
      <c r="G1116" s="12" t="s">
        <v>55</v>
      </c>
      <c r="H1116" s="12" t="s">
        <v>12</v>
      </c>
      <c r="I1116" s="14">
        <v>0.45</v>
      </c>
      <c r="J1116" s="15">
        <v>7500</v>
      </c>
      <c r="K1116" s="16">
        <f>I1116*J1116</f>
        <v>3375</v>
      </c>
      <c r="L1116" s="16">
        <f>K1116*M1116</f>
        <v>1518.7499999999998</v>
      </c>
      <c r="M1116" s="17">
        <v>0.44999999999999996</v>
      </c>
      <c r="O1116" s="1"/>
      <c r="P1116" s="4"/>
      <c r="Q1116" s="3"/>
      <c r="R1116" s="5"/>
    </row>
    <row r="1117" spans="2:18" x14ac:dyDescent="0.25">
      <c r="B1117" s="12" t="s">
        <v>20</v>
      </c>
      <c r="C1117" s="12">
        <v>1197831</v>
      </c>
      <c r="D1117" s="13">
        <v>44348</v>
      </c>
      <c r="E1117" s="12" t="s">
        <v>49</v>
      </c>
      <c r="F1117" s="12" t="s">
        <v>54</v>
      </c>
      <c r="G1117" s="12" t="s">
        <v>55</v>
      </c>
      <c r="H1117" s="12" t="s">
        <v>15</v>
      </c>
      <c r="I1117" s="14">
        <v>0.5</v>
      </c>
      <c r="J1117" s="15">
        <v>7500</v>
      </c>
      <c r="K1117" s="16">
        <f>I1117*J1117</f>
        <v>3750</v>
      </c>
      <c r="L1117" s="16">
        <f>K1117*M1117</f>
        <v>1687.4999999999998</v>
      </c>
      <c r="M1117" s="17">
        <v>0.44999999999999996</v>
      </c>
      <c r="O1117" s="1"/>
      <c r="P1117" s="4"/>
      <c r="Q1117" s="3"/>
      <c r="R1117" s="5"/>
    </row>
    <row r="1118" spans="2:18" x14ac:dyDescent="0.25">
      <c r="B1118" s="12" t="s">
        <v>20</v>
      </c>
      <c r="C1118" s="12">
        <v>1197831</v>
      </c>
      <c r="D1118" s="13">
        <v>44348</v>
      </c>
      <c r="E1118" s="12" t="s">
        <v>49</v>
      </c>
      <c r="F1118" s="12" t="s">
        <v>54</v>
      </c>
      <c r="G1118" s="12" t="s">
        <v>55</v>
      </c>
      <c r="H1118" s="12" t="s">
        <v>13</v>
      </c>
      <c r="I1118" s="14">
        <v>0.45</v>
      </c>
      <c r="J1118" s="15">
        <v>6500</v>
      </c>
      <c r="K1118" s="16">
        <f t="shared" ref="K1118:K1121" si="367">I1118*J1118</f>
        <v>2925</v>
      </c>
      <c r="L1118" s="16">
        <f t="shared" ref="L1118:L1121" si="368">K1118*M1118</f>
        <v>1316.2499999999998</v>
      </c>
      <c r="M1118" s="17">
        <v>0.44999999999999996</v>
      </c>
      <c r="O1118" s="1"/>
      <c r="P1118" s="4"/>
      <c r="Q1118" s="3"/>
      <c r="R1118" s="5"/>
    </row>
    <row r="1119" spans="2:18" x14ac:dyDescent="0.25">
      <c r="B1119" s="12" t="s">
        <v>20</v>
      </c>
      <c r="C1119" s="12">
        <v>1197831</v>
      </c>
      <c r="D1119" s="13">
        <v>44348</v>
      </c>
      <c r="E1119" s="12" t="s">
        <v>49</v>
      </c>
      <c r="F1119" s="12" t="s">
        <v>54</v>
      </c>
      <c r="G1119" s="12" t="s">
        <v>55</v>
      </c>
      <c r="H1119" s="12" t="s">
        <v>14</v>
      </c>
      <c r="I1119" s="14">
        <v>0.45</v>
      </c>
      <c r="J1119" s="15">
        <v>6000</v>
      </c>
      <c r="K1119" s="16">
        <f t="shared" si="367"/>
        <v>2700</v>
      </c>
      <c r="L1119" s="16">
        <f t="shared" si="368"/>
        <v>1485.0000000000002</v>
      </c>
      <c r="M1119" s="17">
        <v>0.55000000000000004</v>
      </c>
      <c r="O1119" s="1"/>
      <c r="P1119" s="4"/>
      <c r="Q1119" s="3"/>
      <c r="R1119" s="5"/>
    </row>
    <row r="1120" spans="2:18" x14ac:dyDescent="0.25">
      <c r="B1120" s="12" t="s">
        <v>20</v>
      </c>
      <c r="C1120" s="12">
        <v>1197831</v>
      </c>
      <c r="D1120" s="13">
        <v>44348</v>
      </c>
      <c r="E1120" s="12" t="s">
        <v>49</v>
      </c>
      <c r="F1120" s="12" t="s">
        <v>54</v>
      </c>
      <c r="G1120" s="12" t="s">
        <v>55</v>
      </c>
      <c r="H1120" s="12" t="s">
        <v>16</v>
      </c>
      <c r="I1120" s="14">
        <v>0.5</v>
      </c>
      <c r="J1120" s="15">
        <v>5000</v>
      </c>
      <c r="K1120" s="16">
        <f t="shared" si="367"/>
        <v>2500</v>
      </c>
      <c r="L1120" s="16">
        <f t="shared" si="368"/>
        <v>999.99999999999989</v>
      </c>
      <c r="M1120" s="17">
        <v>0.39999999999999997</v>
      </c>
      <c r="O1120" s="1"/>
      <c r="P1120" s="4"/>
      <c r="Q1120" s="3"/>
      <c r="R1120" s="5"/>
    </row>
    <row r="1121" spans="2:18" x14ac:dyDescent="0.25">
      <c r="B1121" s="12" t="s">
        <v>20</v>
      </c>
      <c r="C1121" s="12">
        <v>1197831</v>
      </c>
      <c r="D1121" s="13">
        <v>44348</v>
      </c>
      <c r="E1121" s="12" t="s">
        <v>49</v>
      </c>
      <c r="F1121" s="12" t="s">
        <v>54</v>
      </c>
      <c r="G1121" s="12" t="s">
        <v>55</v>
      </c>
      <c r="H1121" s="12" t="s">
        <v>17</v>
      </c>
      <c r="I1121" s="14">
        <v>0.55000000000000004</v>
      </c>
      <c r="J1121" s="15">
        <v>8750</v>
      </c>
      <c r="K1121" s="16">
        <f t="shared" si="367"/>
        <v>4812.5</v>
      </c>
      <c r="L1121" s="16">
        <f t="shared" si="368"/>
        <v>2887.5000000000005</v>
      </c>
      <c r="M1121" s="17">
        <v>0.60000000000000009</v>
      </c>
      <c r="O1121" s="1"/>
      <c r="P1121" s="4"/>
      <c r="Q1121" s="3"/>
      <c r="R1121" s="5"/>
    </row>
    <row r="1122" spans="2:18" x14ac:dyDescent="0.25">
      <c r="B1122" s="12" t="s">
        <v>20</v>
      </c>
      <c r="C1122" s="12">
        <v>1197831</v>
      </c>
      <c r="D1122" s="13">
        <v>44380</v>
      </c>
      <c r="E1122" s="12" t="s">
        <v>49</v>
      </c>
      <c r="F1122" s="12" t="s">
        <v>54</v>
      </c>
      <c r="G1122" s="12" t="s">
        <v>55</v>
      </c>
      <c r="H1122" s="12" t="s">
        <v>12</v>
      </c>
      <c r="I1122" s="14">
        <v>0.45</v>
      </c>
      <c r="J1122" s="15">
        <v>8250</v>
      </c>
      <c r="K1122" s="16">
        <f>I1122*J1122</f>
        <v>3712.5</v>
      </c>
      <c r="L1122" s="16">
        <f>K1122*M1122</f>
        <v>1856.2499999999998</v>
      </c>
      <c r="M1122" s="17">
        <v>0.49999999999999994</v>
      </c>
      <c r="O1122" s="1"/>
      <c r="P1122" s="4"/>
      <c r="Q1122" s="3"/>
      <c r="R1122" s="5"/>
    </row>
    <row r="1123" spans="2:18" x14ac:dyDescent="0.25">
      <c r="B1123" s="12" t="s">
        <v>20</v>
      </c>
      <c r="C1123" s="12">
        <v>1197831</v>
      </c>
      <c r="D1123" s="13">
        <v>44380</v>
      </c>
      <c r="E1123" s="12" t="s">
        <v>49</v>
      </c>
      <c r="F1123" s="12" t="s">
        <v>54</v>
      </c>
      <c r="G1123" s="12" t="s">
        <v>55</v>
      </c>
      <c r="H1123" s="12" t="s">
        <v>15</v>
      </c>
      <c r="I1123" s="14">
        <v>0.5</v>
      </c>
      <c r="J1123" s="15">
        <v>8250</v>
      </c>
      <c r="K1123" s="16">
        <f>I1123*J1123</f>
        <v>4125</v>
      </c>
      <c r="L1123" s="16">
        <f>K1123*M1123</f>
        <v>2062.4999999999995</v>
      </c>
      <c r="M1123" s="17">
        <v>0.49999999999999994</v>
      </c>
      <c r="O1123" s="1"/>
      <c r="P1123" s="4"/>
      <c r="Q1123" s="3"/>
      <c r="R1123" s="5"/>
    </row>
    <row r="1124" spans="2:18" x14ac:dyDescent="0.25">
      <c r="B1124" s="12" t="s">
        <v>20</v>
      </c>
      <c r="C1124" s="12">
        <v>1197831</v>
      </c>
      <c r="D1124" s="13">
        <v>44380</v>
      </c>
      <c r="E1124" s="12" t="s">
        <v>49</v>
      </c>
      <c r="F1124" s="12" t="s">
        <v>54</v>
      </c>
      <c r="G1124" s="12" t="s">
        <v>55</v>
      </c>
      <c r="H1124" s="12" t="s">
        <v>13</v>
      </c>
      <c r="I1124" s="14">
        <v>0.45</v>
      </c>
      <c r="J1124" s="15">
        <v>9750</v>
      </c>
      <c r="K1124" s="16">
        <f t="shared" ref="K1124:K1127" si="369">I1124*J1124</f>
        <v>4387.5</v>
      </c>
      <c r="L1124" s="16">
        <f t="shared" ref="L1124:L1127" si="370">K1124*M1124</f>
        <v>2193.7499999999995</v>
      </c>
      <c r="M1124" s="17">
        <v>0.49999999999999994</v>
      </c>
      <c r="O1124" s="1"/>
      <c r="P1124" s="4"/>
      <c r="Q1124" s="3"/>
      <c r="R1124" s="5"/>
    </row>
    <row r="1125" spans="2:18" x14ac:dyDescent="0.25">
      <c r="B1125" s="12" t="s">
        <v>20</v>
      </c>
      <c r="C1125" s="12">
        <v>1197831</v>
      </c>
      <c r="D1125" s="13">
        <v>44380</v>
      </c>
      <c r="E1125" s="12" t="s">
        <v>49</v>
      </c>
      <c r="F1125" s="12" t="s">
        <v>54</v>
      </c>
      <c r="G1125" s="12" t="s">
        <v>55</v>
      </c>
      <c r="H1125" s="12" t="s">
        <v>14</v>
      </c>
      <c r="I1125" s="14">
        <v>0.45</v>
      </c>
      <c r="J1125" s="15">
        <v>5750</v>
      </c>
      <c r="K1125" s="16">
        <f t="shared" si="369"/>
        <v>2587.5</v>
      </c>
      <c r="L1125" s="16">
        <f t="shared" si="370"/>
        <v>1552.5000000000002</v>
      </c>
      <c r="M1125" s="17">
        <v>0.60000000000000009</v>
      </c>
      <c r="O1125" s="1"/>
      <c r="P1125" s="4"/>
      <c r="Q1125" s="3"/>
      <c r="R1125" s="5"/>
    </row>
    <row r="1126" spans="2:18" x14ac:dyDescent="0.25">
      <c r="B1126" s="12" t="s">
        <v>20</v>
      </c>
      <c r="C1126" s="12">
        <v>1197831</v>
      </c>
      <c r="D1126" s="13">
        <v>44380</v>
      </c>
      <c r="E1126" s="12" t="s">
        <v>49</v>
      </c>
      <c r="F1126" s="12" t="s">
        <v>54</v>
      </c>
      <c r="G1126" s="12" t="s">
        <v>55</v>
      </c>
      <c r="H1126" s="12" t="s">
        <v>16</v>
      </c>
      <c r="I1126" s="14">
        <v>0.5</v>
      </c>
      <c r="J1126" s="15">
        <v>5250</v>
      </c>
      <c r="K1126" s="16">
        <f t="shared" si="369"/>
        <v>2625</v>
      </c>
      <c r="L1126" s="16">
        <f t="shared" si="370"/>
        <v>1181.2499999999998</v>
      </c>
      <c r="M1126" s="17">
        <v>0.44999999999999996</v>
      </c>
      <c r="O1126" s="1"/>
      <c r="P1126" s="4"/>
      <c r="Q1126" s="3"/>
      <c r="R1126" s="5"/>
    </row>
    <row r="1127" spans="2:18" x14ac:dyDescent="0.25">
      <c r="B1127" s="12" t="s">
        <v>20</v>
      </c>
      <c r="C1127" s="12">
        <v>1197831</v>
      </c>
      <c r="D1127" s="13">
        <v>44380</v>
      </c>
      <c r="E1127" s="12" t="s">
        <v>49</v>
      </c>
      <c r="F1127" s="12" t="s">
        <v>54</v>
      </c>
      <c r="G1127" s="12" t="s">
        <v>55</v>
      </c>
      <c r="H1127" s="12" t="s">
        <v>17</v>
      </c>
      <c r="I1127" s="14">
        <v>0.6</v>
      </c>
      <c r="J1127" s="15">
        <v>8000</v>
      </c>
      <c r="K1127" s="16">
        <f t="shared" si="369"/>
        <v>4800</v>
      </c>
      <c r="L1127" s="16">
        <f t="shared" si="370"/>
        <v>3120.0000000000005</v>
      </c>
      <c r="M1127" s="17">
        <v>0.65000000000000013</v>
      </c>
      <c r="O1127" s="1"/>
      <c r="P1127" s="4"/>
      <c r="Q1127" s="3"/>
      <c r="R1127" s="5"/>
    </row>
    <row r="1128" spans="2:18" x14ac:dyDescent="0.25">
      <c r="B1128" s="12" t="s">
        <v>20</v>
      </c>
      <c r="C1128" s="12">
        <v>1197831</v>
      </c>
      <c r="D1128" s="13">
        <v>44413</v>
      </c>
      <c r="E1128" s="12" t="s">
        <v>49</v>
      </c>
      <c r="F1128" s="12" t="s">
        <v>54</v>
      </c>
      <c r="G1128" s="12" t="s">
        <v>55</v>
      </c>
      <c r="H1128" s="12" t="s">
        <v>12</v>
      </c>
      <c r="I1128" s="14">
        <v>0.4</v>
      </c>
      <c r="J1128" s="15">
        <v>7500</v>
      </c>
      <c r="K1128" s="16">
        <f>I1128*J1128</f>
        <v>3000</v>
      </c>
      <c r="L1128" s="16">
        <f>K1128*M1128</f>
        <v>1499.9999999999998</v>
      </c>
      <c r="M1128" s="17">
        <v>0.49999999999999994</v>
      </c>
      <c r="O1128" s="1"/>
      <c r="P1128" s="4"/>
      <c r="Q1128" s="3"/>
      <c r="R1128" s="5"/>
    </row>
    <row r="1129" spans="2:18" x14ac:dyDescent="0.25">
      <c r="B1129" s="12" t="s">
        <v>20</v>
      </c>
      <c r="C1129" s="12">
        <v>1197831</v>
      </c>
      <c r="D1129" s="13">
        <v>44413</v>
      </c>
      <c r="E1129" s="12" t="s">
        <v>49</v>
      </c>
      <c r="F1129" s="12" t="s">
        <v>54</v>
      </c>
      <c r="G1129" s="12" t="s">
        <v>55</v>
      </c>
      <c r="H1129" s="12" t="s">
        <v>15</v>
      </c>
      <c r="I1129" s="14">
        <v>0.55000000000000004</v>
      </c>
      <c r="J1129" s="15">
        <v>7500</v>
      </c>
      <c r="K1129" s="16">
        <f>I1129*J1129</f>
        <v>4125</v>
      </c>
      <c r="L1129" s="16">
        <f>K1129*M1129</f>
        <v>2062.4999999999995</v>
      </c>
      <c r="M1129" s="17">
        <v>0.49999999999999994</v>
      </c>
      <c r="O1129" s="1"/>
      <c r="P1129" s="4"/>
      <c r="Q1129" s="3"/>
      <c r="R1129" s="5"/>
    </row>
    <row r="1130" spans="2:18" x14ac:dyDescent="0.25">
      <c r="B1130" s="12" t="s">
        <v>20</v>
      </c>
      <c r="C1130" s="12">
        <v>1197831</v>
      </c>
      <c r="D1130" s="13">
        <v>44413</v>
      </c>
      <c r="E1130" s="12" t="s">
        <v>49</v>
      </c>
      <c r="F1130" s="12" t="s">
        <v>54</v>
      </c>
      <c r="G1130" s="12" t="s">
        <v>55</v>
      </c>
      <c r="H1130" s="12" t="s">
        <v>13</v>
      </c>
      <c r="I1130" s="14">
        <v>0.55000000000000004</v>
      </c>
      <c r="J1130" s="15">
        <v>9250</v>
      </c>
      <c r="K1130" s="16">
        <f t="shared" ref="K1130:K1133" si="371">I1130*J1130</f>
        <v>5087.5</v>
      </c>
      <c r="L1130" s="16">
        <f t="shared" ref="L1130:L1133" si="372">K1130*M1130</f>
        <v>2543.7499999999995</v>
      </c>
      <c r="M1130" s="17">
        <v>0.49999999999999994</v>
      </c>
      <c r="O1130" s="1"/>
      <c r="P1130" s="4"/>
      <c r="Q1130" s="3"/>
      <c r="R1130" s="5"/>
    </row>
    <row r="1131" spans="2:18" x14ac:dyDescent="0.25">
      <c r="B1131" s="12" t="s">
        <v>20</v>
      </c>
      <c r="C1131" s="12">
        <v>1197831</v>
      </c>
      <c r="D1131" s="13">
        <v>44413</v>
      </c>
      <c r="E1131" s="12" t="s">
        <v>49</v>
      </c>
      <c r="F1131" s="12" t="s">
        <v>54</v>
      </c>
      <c r="G1131" s="12" t="s">
        <v>55</v>
      </c>
      <c r="H1131" s="12" t="s">
        <v>14</v>
      </c>
      <c r="I1131" s="14">
        <v>0.5</v>
      </c>
      <c r="J1131" s="15">
        <v>4250</v>
      </c>
      <c r="K1131" s="16">
        <f t="shared" si="371"/>
        <v>2125</v>
      </c>
      <c r="L1131" s="16">
        <f t="shared" si="372"/>
        <v>1275.0000000000002</v>
      </c>
      <c r="M1131" s="17">
        <v>0.60000000000000009</v>
      </c>
      <c r="O1131" s="1"/>
      <c r="P1131" s="4"/>
      <c r="Q1131" s="3"/>
      <c r="R1131" s="5"/>
    </row>
    <row r="1132" spans="2:18" x14ac:dyDescent="0.25">
      <c r="B1132" s="12" t="s">
        <v>20</v>
      </c>
      <c r="C1132" s="12">
        <v>1197831</v>
      </c>
      <c r="D1132" s="13">
        <v>44413</v>
      </c>
      <c r="E1132" s="12" t="s">
        <v>49</v>
      </c>
      <c r="F1132" s="12" t="s">
        <v>54</v>
      </c>
      <c r="G1132" s="12" t="s">
        <v>55</v>
      </c>
      <c r="H1132" s="12" t="s">
        <v>16</v>
      </c>
      <c r="I1132" s="14">
        <v>0.55000000000000004</v>
      </c>
      <c r="J1132" s="15">
        <v>4250</v>
      </c>
      <c r="K1132" s="16">
        <f t="shared" si="371"/>
        <v>2337.5</v>
      </c>
      <c r="L1132" s="16">
        <f t="shared" si="372"/>
        <v>1051.875</v>
      </c>
      <c r="M1132" s="17">
        <v>0.44999999999999996</v>
      </c>
      <c r="O1132" s="1"/>
      <c r="P1132" s="4"/>
      <c r="Q1132" s="3"/>
      <c r="R1132" s="5"/>
    </row>
    <row r="1133" spans="2:18" x14ac:dyDescent="0.25">
      <c r="B1133" s="12" t="s">
        <v>20</v>
      </c>
      <c r="C1133" s="12">
        <v>1197831</v>
      </c>
      <c r="D1133" s="13">
        <v>44413</v>
      </c>
      <c r="E1133" s="12" t="s">
        <v>49</v>
      </c>
      <c r="F1133" s="12" t="s">
        <v>54</v>
      </c>
      <c r="G1133" s="12" t="s">
        <v>55</v>
      </c>
      <c r="H1133" s="12" t="s">
        <v>17</v>
      </c>
      <c r="I1133" s="14">
        <v>0.6</v>
      </c>
      <c r="J1133" s="15">
        <v>6750</v>
      </c>
      <c r="K1133" s="16">
        <f t="shared" si="371"/>
        <v>4050</v>
      </c>
      <c r="L1133" s="16">
        <f t="shared" si="372"/>
        <v>2632.5000000000005</v>
      </c>
      <c r="M1133" s="17">
        <v>0.65000000000000013</v>
      </c>
      <c r="O1133" s="1"/>
      <c r="P1133" s="4"/>
      <c r="Q1133" s="3"/>
      <c r="R1133" s="5"/>
    </row>
    <row r="1134" spans="2:18" x14ac:dyDescent="0.25">
      <c r="B1134" s="12" t="s">
        <v>20</v>
      </c>
      <c r="C1134" s="12">
        <v>1197831</v>
      </c>
      <c r="D1134" s="13">
        <v>44441</v>
      </c>
      <c r="E1134" s="12" t="s">
        <v>49</v>
      </c>
      <c r="F1134" s="12" t="s">
        <v>54</v>
      </c>
      <c r="G1134" s="12" t="s">
        <v>55</v>
      </c>
      <c r="H1134" s="12" t="s">
        <v>12</v>
      </c>
      <c r="I1134" s="14">
        <v>0.55000000000000004</v>
      </c>
      <c r="J1134" s="15">
        <v>6250</v>
      </c>
      <c r="K1134" s="16">
        <f>I1134*J1134</f>
        <v>3437.5000000000005</v>
      </c>
      <c r="L1134" s="16">
        <f>K1134*M1134</f>
        <v>1718.75</v>
      </c>
      <c r="M1134" s="17">
        <v>0.49999999999999994</v>
      </c>
      <c r="O1134" s="1"/>
      <c r="P1134" s="4"/>
      <c r="Q1134" s="3"/>
      <c r="R1134" s="5"/>
    </row>
    <row r="1135" spans="2:18" x14ac:dyDescent="0.25">
      <c r="B1135" s="12" t="s">
        <v>20</v>
      </c>
      <c r="C1135" s="12">
        <v>1197831</v>
      </c>
      <c r="D1135" s="13">
        <v>44441</v>
      </c>
      <c r="E1135" s="12" t="s">
        <v>49</v>
      </c>
      <c r="F1135" s="12" t="s">
        <v>54</v>
      </c>
      <c r="G1135" s="12" t="s">
        <v>55</v>
      </c>
      <c r="H1135" s="12" t="s">
        <v>15</v>
      </c>
      <c r="I1135" s="14">
        <v>0.55000000000000004</v>
      </c>
      <c r="J1135" s="15">
        <v>5750</v>
      </c>
      <c r="K1135" s="16">
        <f>I1135*J1135</f>
        <v>3162.5000000000005</v>
      </c>
      <c r="L1135" s="16">
        <f>K1135*M1135</f>
        <v>1581.25</v>
      </c>
      <c r="M1135" s="17">
        <v>0.49999999999999994</v>
      </c>
      <c r="O1135" s="1"/>
      <c r="P1135" s="4"/>
      <c r="Q1135" s="3"/>
      <c r="R1135" s="5"/>
    </row>
    <row r="1136" spans="2:18" x14ac:dyDescent="0.25">
      <c r="B1136" s="12" t="s">
        <v>20</v>
      </c>
      <c r="C1136" s="12">
        <v>1197831</v>
      </c>
      <c r="D1136" s="13">
        <v>44441</v>
      </c>
      <c r="E1136" s="12" t="s">
        <v>49</v>
      </c>
      <c r="F1136" s="12" t="s">
        <v>54</v>
      </c>
      <c r="G1136" s="12" t="s">
        <v>55</v>
      </c>
      <c r="H1136" s="12" t="s">
        <v>13</v>
      </c>
      <c r="I1136" s="14">
        <v>0.6</v>
      </c>
      <c r="J1136" s="15">
        <v>6250</v>
      </c>
      <c r="K1136" s="16">
        <f t="shared" ref="K1136:K1139" si="373">I1136*J1136</f>
        <v>3750</v>
      </c>
      <c r="L1136" s="16">
        <f t="shared" ref="L1136:L1139" si="374">K1136*M1136</f>
        <v>1874.9999999999998</v>
      </c>
      <c r="M1136" s="17">
        <v>0.49999999999999994</v>
      </c>
      <c r="O1136" s="1"/>
      <c r="P1136" s="4"/>
      <c r="Q1136" s="3"/>
      <c r="R1136" s="5"/>
    </row>
    <row r="1137" spans="2:18" x14ac:dyDescent="0.25">
      <c r="B1137" s="12" t="s">
        <v>20</v>
      </c>
      <c r="C1137" s="12">
        <v>1197831</v>
      </c>
      <c r="D1137" s="13">
        <v>44441</v>
      </c>
      <c r="E1137" s="12" t="s">
        <v>49</v>
      </c>
      <c r="F1137" s="12" t="s">
        <v>54</v>
      </c>
      <c r="G1137" s="12" t="s">
        <v>55</v>
      </c>
      <c r="H1137" s="12" t="s">
        <v>14</v>
      </c>
      <c r="I1137" s="14">
        <v>0.6</v>
      </c>
      <c r="J1137" s="15">
        <v>3500</v>
      </c>
      <c r="K1137" s="16">
        <f t="shared" si="373"/>
        <v>2100</v>
      </c>
      <c r="L1137" s="16">
        <f t="shared" si="374"/>
        <v>1260.0000000000002</v>
      </c>
      <c r="M1137" s="17">
        <v>0.60000000000000009</v>
      </c>
      <c r="O1137" s="1"/>
      <c r="P1137" s="4"/>
      <c r="Q1137" s="3"/>
      <c r="R1137" s="5"/>
    </row>
    <row r="1138" spans="2:18" x14ac:dyDescent="0.25">
      <c r="B1138" s="12" t="s">
        <v>20</v>
      </c>
      <c r="C1138" s="12">
        <v>1197831</v>
      </c>
      <c r="D1138" s="13">
        <v>44441</v>
      </c>
      <c r="E1138" s="12" t="s">
        <v>49</v>
      </c>
      <c r="F1138" s="12" t="s">
        <v>54</v>
      </c>
      <c r="G1138" s="12" t="s">
        <v>55</v>
      </c>
      <c r="H1138" s="12" t="s">
        <v>16</v>
      </c>
      <c r="I1138" s="14">
        <v>0.45</v>
      </c>
      <c r="J1138" s="15">
        <v>3500</v>
      </c>
      <c r="K1138" s="16">
        <f t="shared" si="373"/>
        <v>1575</v>
      </c>
      <c r="L1138" s="16">
        <f t="shared" si="374"/>
        <v>708.74999999999989</v>
      </c>
      <c r="M1138" s="17">
        <v>0.44999999999999996</v>
      </c>
      <c r="O1138" s="1"/>
      <c r="P1138" s="4"/>
      <c r="Q1138" s="3"/>
      <c r="R1138" s="5"/>
    </row>
    <row r="1139" spans="2:18" x14ac:dyDescent="0.25">
      <c r="B1139" s="12" t="s">
        <v>20</v>
      </c>
      <c r="C1139" s="12">
        <v>1197831</v>
      </c>
      <c r="D1139" s="13">
        <v>44441</v>
      </c>
      <c r="E1139" s="12" t="s">
        <v>49</v>
      </c>
      <c r="F1139" s="12" t="s">
        <v>54</v>
      </c>
      <c r="G1139" s="12" t="s">
        <v>55</v>
      </c>
      <c r="H1139" s="12" t="s">
        <v>17</v>
      </c>
      <c r="I1139" s="14">
        <v>0.4</v>
      </c>
      <c r="J1139" s="15">
        <v>5750</v>
      </c>
      <c r="K1139" s="16">
        <f t="shared" si="373"/>
        <v>2300</v>
      </c>
      <c r="L1139" s="16">
        <f t="shared" si="374"/>
        <v>1495.0000000000002</v>
      </c>
      <c r="M1139" s="17">
        <v>0.65000000000000013</v>
      </c>
      <c r="O1139" s="1"/>
      <c r="P1139" s="4"/>
      <c r="Q1139" s="3"/>
      <c r="R1139" s="5"/>
    </row>
    <row r="1140" spans="2:18" x14ac:dyDescent="0.25">
      <c r="B1140" s="12" t="s">
        <v>20</v>
      </c>
      <c r="C1140" s="12">
        <v>1197831</v>
      </c>
      <c r="D1140" s="13">
        <v>44470</v>
      </c>
      <c r="E1140" s="12" t="s">
        <v>49</v>
      </c>
      <c r="F1140" s="12" t="s">
        <v>54</v>
      </c>
      <c r="G1140" s="12" t="s">
        <v>55</v>
      </c>
      <c r="H1140" s="12" t="s">
        <v>12</v>
      </c>
      <c r="I1140" s="14">
        <v>0.30000000000000004</v>
      </c>
      <c r="J1140" s="15">
        <v>5250</v>
      </c>
      <c r="K1140" s="16">
        <f>I1140*J1140</f>
        <v>1575.0000000000002</v>
      </c>
      <c r="L1140" s="16">
        <f>K1140*M1140</f>
        <v>787.5</v>
      </c>
      <c r="M1140" s="17">
        <v>0.49999999999999994</v>
      </c>
      <c r="O1140" s="1"/>
      <c r="P1140" s="4"/>
      <c r="Q1140" s="3"/>
      <c r="R1140" s="5"/>
    </row>
    <row r="1141" spans="2:18" x14ac:dyDescent="0.25">
      <c r="B1141" s="12" t="s">
        <v>20</v>
      </c>
      <c r="C1141" s="12">
        <v>1197831</v>
      </c>
      <c r="D1141" s="13">
        <v>44470</v>
      </c>
      <c r="E1141" s="12" t="s">
        <v>49</v>
      </c>
      <c r="F1141" s="12" t="s">
        <v>54</v>
      </c>
      <c r="G1141" s="12" t="s">
        <v>55</v>
      </c>
      <c r="H1141" s="12" t="s">
        <v>15</v>
      </c>
      <c r="I1141" s="14">
        <v>0.30000000000000004</v>
      </c>
      <c r="J1141" s="15">
        <v>5250</v>
      </c>
      <c r="K1141" s="16">
        <f>I1141*J1141</f>
        <v>1575.0000000000002</v>
      </c>
      <c r="L1141" s="16">
        <f>K1141*M1141</f>
        <v>787.5</v>
      </c>
      <c r="M1141" s="17">
        <v>0.49999999999999994</v>
      </c>
      <c r="O1141" s="1"/>
      <c r="P1141" s="4"/>
      <c r="Q1141" s="3"/>
      <c r="R1141" s="5"/>
    </row>
    <row r="1142" spans="2:18" x14ac:dyDescent="0.25">
      <c r="B1142" s="12" t="s">
        <v>20</v>
      </c>
      <c r="C1142" s="12">
        <v>1197831</v>
      </c>
      <c r="D1142" s="13">
        <v>44470</v>
      </c>
      <c r="E1142" s="12" t="s">
        <v>49</v>
      </c>
      <c r="F1142" s="12" t="s">
        <v>54</v>
      </c>
      <c r="G1142" s="12" t="s">
        <v>55</v>
      </c>
      <c r="H1142" s="12" t="s">
        <v>13</v>
      </c>
      <c r="I1142" s="14">
        <v>0.35000000000000003</v>
      </c>
      <c r="J1142" s="15">
        <v>4750</v>
      </c>
      <c r="K1142" s="16">
        <f t="shared" ref="K1142:K1145" si="375">I1142*J1142</f>
        <v>1662.5000000000002</v>
      </c>
      <c r="L1142" s="16">
        <f t="shared" ref="L1142:L1145" si="376">K1142*M1142</f>
        <v>831.25</v>
      </c>
      <c r="M1142" s="17">
        <v>0.49999999999999994</v>
      </c>
      <c r="O1142" s="1"/>
      <c r="P1142" s="4"/>
      <c r="Q1142" s="3"/>
      <c r="R1142" s="5"/>
    </row>
    <row r="1143" spans="2:18" x14ac:dyDescent="0.25">
      <c r="B1143" s="12" t="s">
        <v>20</v>
      </c>
      <c r="C1143" s="12">
        <v>1197831</v>
      </c>
      <c r="D1143" s="13">
        <v>44470</v>
      </c>
      <c r="E1143" s="12" t="s">
        <v>49</v>
      </c>
      <c r="F1143" s="12" t="s">
        <v>54</v>
      </c>
      <c r="G1143" s="12" t="s">
        <v>55</v>
      </c>
      <c r="H1143" s="12" t="s">
        <v>14</v>
      </c>
      <c r="I1143" s="14">
        <v>0.35000000000000003</v>
      </c>
      <c r="J1143" s="15">
        <v>3250</v>
      </c>
      <c r="K1143" s="16">
        <f t="shared" si="375"/>
        <v>1137.5</v>
      </c>
      <c r="L1143" s="16">
        <f t="shared" si="376"/>
        <v>682.50000000000011</v>
      </c>
      <c r="M1143" s="17">
        <v>0.60000000000000009</v>
      </c>
      <c r="O1143" s="1"/>
      <c r="P1143" s="4"/>
      <c r="Q1143" s="3"/>
      <c r="R1143" s="5"/>
    </row>
    <row r="1144" spans="2:18" x14ac:dyDescent="0.25">
      <c r="B1144" s="12" t="s">
        <v>20</v>
      </c>
      <c r="C1144" s="12">
        <v>1197831</v>
      </c>
      <c r="D1144" s="13">
        <v>44470</v>
      </c>
      <c r="E1144" s="12" t="s">
        <v>49</v>
      </c>
      <c r="F1144" s="12" t="s">
        <v>54</v>
      </c>
      <c r="G1144" s="12" t="s">
        <v>55</v>
      </c>
      <c r="H1144" s="12" t="s">
        <v>16</v>
      </c>
      <c r="I1144" s="14">
        <v>0.30000000000000004</v>
      </c>
      <c r="J1144" s="15">
        <v>3000</v>
      </c>
      <c r="K1144" s="16">
        <f t="shared" si="375"/>
        <v>900.00000000000011</v>
      </c>
      <c r="L1144" s="16">
        <f t="shared" si="376"/>
        <v>405</v>
      </c>
      <c r="M1144" s="17">
        <v>0.44999999999999996</v>
      </c>
      <c r="O1144" s="1"/>
      <c r="P1144" s="4"/>
      <c r="Q1144" s="3"/>
      <c r="R1144" s="5"/>
    </row>
    <row r="1145" spans="2:18" x14ac:dyDescent="0.25">
      <c r="B1145" s="12" t="s">
        <v>20</v>
      </c>
      <c r="C1145" s="12">
        <v>1197831</v>
      </c>
      <c r="D1145" s="13">
        <v>44470</v>
      </c>
      <c r="E1145" s="12" t="s">
        <v>49</v>
      </c>
      <c r="F1145" s="12" t="s">
        <v>54</v>
      </c>
      <c r="G1145" s="12" t="s">
        <v>55</v>
      </c>
      <c r="H1145" s="12" t="s">
        <v>17</v>
      </c>
      <c r="I1145" s="14">
        <v>0.4</v>
      </c>
      <c r="J1145" s="15">
        <v>4750</v>
      </c>
      <c r="K1145" s="16">
        <f t="shared" si="375"/>
        <v>1900</v>
      </c>
      <c r="L1145" s="16">
        <f t="shared" si="376"/>
        <v>1235.0000000000002</v>
      </c>
      <c r="M1145" s="17">
        <v>0.65000000000000013</v>
      </c>
      <c r="O1145" s="1"/>
      <c r="P1145" s="4"/>
      <c r="Q1145" s="3"/>
      <c r="R1145" s="5"/>
    </row>
    <row r="1146" spans="2:18" x14ac:dyDescent="0.25">
      <c r="B1146" s="12" t="s">
        <v>20</v>
      </c>
      <c r="C1146" s="12">
        <v>1197831</v>
      </c>
      <c r="D1146" s="13">
        <v>44502</v>
      </c>
      <c r="E1146" s="12" t="s">
        <v>49</v>
      </c>
      <c r="F1146" s="12" t="s">
        <v>54</v>
      </c>
      <c r="G1146" s="12" t="s">
        <v>55</v>
      </c>
      <c r="H1146" s="12" t="s">
        <v>12</v>
      </c>
      <c r="I1146" s="14">
        <v>0.20000000000000004</v>
      </c>
      <c r="J1146" s="15">
        <v>6250</v>
      </c>
      <c r="K1146" s="16">
        <f>I1146*J1146</f>
        <v>1250.0000000000002</v>
      </c>
      <c r="L1146" s="16">
        <f>K1146*M1146</f>
        <v>625</v>
      </c>
      <c r="M1146" s="17">
        <v>0.49999999999999994</v>
      </c>
      <c r="O1146" s="1"/>
      <c r="P1146" s="4"/>
      <c r="Q1146" s="3"/>
      <c r="R1146" s="5"/>
    </row>
    <row r="1147" spans="2:18" x14ac:dyDescent="0.25">
      <c r="B1147" s="12" t="s">
        <v>20</v>
      </c>
      <c r="C1147" s="12">
        <v>1197831</v>
      </c>
      <c r="D1147" s="13">
        <v>44502</v>
      </c>
      <c r="E1147" s="12" t="s">
        <v>49</v>
      </c>
      <c r="F1147" s="12" t="s">
        <v>54</v>
      </c>
      <c r="G1147" s="12" t="s">
        <v>55</v>
      </c>
      <c r="H1147" s="12" t="s">
        <v>15</v>
      </c>
      <c r="I1147" s="14">
        <v>0.20000000000000004</v>
      </c>
      <c r="J1147" s="15">
        <v>6250</v>
      </c>
      <c r="K1147" s="16">
        <f>I1147*J1147</f>
        <v>1250.0000000000002</v>
      </c>
      <c r="L1147" s="16">
        <f>K1147*M1147</f>
        <v>625</v>
      </c>
      <c r="M1147" s="17">
        <v>0.49999999999999994</v>
      </c>
      <c r="O1147" s="1"/>
      <c r="P1147" s="4"/>
      <c r="Q1147" s="3"/>
      <c r="R1147" s="5"/>
    </row>
    <row r="1148" spans="2:18" x14ac:dyDescent="0.25">
      <c r="B1148" s="12" t="s">
        <v>20</v>
      </c>
      <c r="C1148" s="12">
        <v>1197831</v>
      </c>
      <c r="D1148" s="13">
        <v>44502</v>
      </c>
      <c r="E1148" s="12" t="s">
        <v>49</v>
      </c>
      <c r="F1148" s="12" t="s">
        <v>54</v>
      </c>
      <c r="G1148" s="12" t="s">
        <v>55</v>
      </c>
      <c r="H1148" s="12" t="s">
        <v>13</v>
      </c>
      <c r="I1148" s="14">
        <v>0.45000000000000007</v>
      </c>
      <c r="J1148" s="15">
        <v>5750</v>
      </c>
      <c r="K1148" s="16">
        <f t="shared" ref="K1148:K1151" si="377">I1148*J1148</f>
        <v>2587.5000000000005</v>
      </c>
      <c r="L1148" s="16">
        <f t="shared" ref="L1148:L1151" si="378">K1148*M1148</f>
        <v>1293.75</v>
      </c>
      <c r="M1148" s="17">
        <v>0.49999999999999994</v>
      </c>
      <c r="O1148" s="1"/>
      <c r="P1148" s="4"/>
      <c r="Q1148" s="3"/>
      <c r="R1148" s="5"/>
    </row>
    <row r="1149" spans="2:18" x14ac:dyDescent="0.25">
      <c r="B1149" s="12" t="s">
        <v>20</v>
      </c>
      <c r="C1149" s="12">
        <v>1197831</v>
      </c>
      <c r="D1149" s="13">
        <v>44502</v>
      </c>
      <c r="E1149" s="12" t="s">
        <v>49</v>
      </c>
      <c r="F1149" s="12" t="s">
        <v>54</v>
      </c>
      <c r="G1149" s="12" t="s">
        <v>55</v>
      </c>
      <c r="H1149" s="12" t="s">
        <v>14</v>
      </c>
      <c r="I1149" s="14">
        <v>0.45000000000000007</v>
      </c>
      <c r="J1149" s="15">
        <v>4500</v>
      </c>
      <c r="K1149" s="16">
        <f t="shared" si="377"/>
        <v>2025.0000000000002</v>
      </c>
      <c r="L1149" s="16">
        <f t="shared" si="378"/>
        <v>1215.0000000000002</v>
      </c>
      <c r="M1149" s="17">
        <v>0.60000000000000009</v>
      </c>
      <c r="O1149" s="1"/>
      <c r="P1149" s="4"/>
      <c r="Q1149" s="3"/>
      <c r="R1149" s="5"/>
    </row>
    <row r="1150" spans="2:18" x14ac:dyDescent="0.25">
      <c r="B1150" s="12" t="s">
        <v>20</v>
      </c>
      <c r="C1150" s="12">
        <v>1197831</v>
      </c>
      <c r="D1150" s="13">
        <v>44502</v>
      </c>
      <c r="E1150" s="12" t="s">
        <v>49</v>
      </c>
      <c r="F1150" s="12" t="s">
        <v>54</v>
      </c>
      <c r="G1150" s="12" t="s">
        <v>55</v>
      </c>
      <c r="H1150" s="12" t="s">
        <v>16</v>
      </c>
      <c r="I1150" s="14">
        <v>0.49999999999999994</v>
      </c>
      <c r="J1150" s="15">
        <v>4250</v>
      </c>
      <c r="K1150" s="16">
        <f t="shared" si="377"/>
        <v>2124.9999999999995</v>
      </c>
      <c r="L1150" s="16">
        <f t="shared" si="378"/>
        <v>956.24999999999966</v>
      </c>
      <c r="M1150" s="17">
        <v>0.44999999999999996</v>
      </c>
      <c r="O1150" s="1"/>
      <c r="P1150" s="4"/>
      <c r="Q1150" s="3"/>
      <c r="R1150" s="5"/>
    </row>
    <row r="1151" spans="2:18" x14ac:dyDescent="0.25">
      <c r="B1151" s="12" t="s">
        <v>20</v>
      </c>
      <c r="C1151" s="12">
        <v>1197831</v>
      </c>
      <c r="D1151" s="13">
        <v>44502</v>
      </c>
      <c r="E1151" s="12" t="s">
        <v>49</v>
      </c>
      <c r="F1151" s="12" t="s">
        <v>54</v>
      </c>
      <c r="G1151" s="12" t="s">
        <v>55</v>
      </c>
      <c r="H1151" s="12" t="s">
        <v>17</v>
      </c>
      <c r="I1151" s="14">
        <v>0.6</v>
      </c>
      <c r="J1151" s="15">
        <v>6250</v>
      </c>
      <c r="K1151" s="16">
        <f t="shared" si="377"/>
        <v>3750</v>
      </c>
      <c r="L1151" s="16">
        <f t="shared" si="378"/>
        <v>2437.5000000000005</v>
      </c>
      <c r="M1151" s="17">
        <v>0.65000000000000013</v>
      </c>
      <c r="O1151" s="1"/>
      <c r="P1151" s="4"/>
      <c r="Q1151" s="3"/>
      <c r="R1151" s="5"/>
    </row>
    <row r="1152" spans="2:18" x14ac:dyDescent="0.25">
      <c r="B1152" s="12" t="s">
        <v>20</v>
      </c>
      <c r="C1152" s="12">
        <v>1197831</v>
      </c>
      <c r="D1152" s="13">
        <v>44531</v>
      </c>
      <c r="E1152" s="12" t="s">
        <v>49</v>
      </c>
      <c r="F1152" s="12" t="s">
        <v>54</v>
      </c>
      <c r="G1152" s="12" t="s">
        <v>55</v>
      </c>
      <c r="H1152" s="12" t="s">
        <v>12</v>
      </c>
      <c r="I1152" s="14">
        <v>0.6</v>
      </c>
      <c r="J1152" s="15">
        <v>7750</v>
      </c>
      <c r="K1152" s="16">
        <f>I1152*J1152</f>
        <v>4650</v>
      </c>
      <c r="L1152" s="16">
        <f>K1152*M1152</f>
        <v>2324.9999999999995</v>
      </c>
      <c r="M1152" s="17">
        <v>0.49999999999999994</v>
      </c>
      <c r="O1152" s="1"/>
      <c r="P1152" s="4"/>
      <c r="Q1152" s="3"/>
      <c r="R1152" s="5"/>
    </row>
    <row r="1153" spans="1:18" x14ac:dyDescent="0.25">
      <c r="B1153" s="12" t="s">
        <v>20</v>
      </c>
      <c r="C1153" s="12">
        <v>1197831</v>
      </c>
      <c r="D1153" s="13">
        <v>44531</v>
      </c>
      <c r="E1153" s="12" t="s">
        <v>49</v>
      </c>
      <c r="F1153" s="12" t="s">
        <v>54</v>
      </c>
      <c r="G1153" s="12" t="s">
        <v>55</v>
      </c>
      <c r="H1153" s="12" t="s">
        <v>15</v>
      </c>
      <c r="I1153" s="14">
        <v>0.6</v>
      </c>
      <c r="J1153" s="15">
        <v>7750</v>
      </c>
      <c r="K1153" s="16">
        <f>I1153*J1153</f>
        <v>4650</v>
      </c>
      <c r="L1153" s="16">
        <f>K1153*M1153</f>
        <v>2324.9999999999995</v>
      </c>
      <c r="M1153" s="17">
        <v>0.49999999999999994</v>
      </c>
      <c r="O1153" s="1"/>
      <c r="P1153" s="4"/>
      <c r="Q1153" s="3"/>
      <c r="R1153" s="5"/>
    </row>
    <row r="1154" spans="1:18" x14ac:dyDescent="0.25">
      <c r="B1154" s="12" t="s">
        <v>20</v>
      </c>
      <c r="C1154" s="12">
        <v>1197831</v>
      </c>
      <c r="D1154" s="13">
        <v>44531</v>
      </c>
      <c r="E1154" s="12" t="s">
        <v>49</v>
      </c>
      <c r="F1154" s="12" t="s">
        <v>54</v>
      </c>
      <c r="G1154" s="12" t="s">
        <v>55</v>
      </c>
      <c r="H1154" s="12" t="s">
        <v>13</v>
      </c>
      <c r="I1154" s="14">
        <v>0.65</v>
      </c>
      <c r="J1154" s="15">
        <v>7000</v>
      </c>
      <c r="K1154" s="16">
        <f t="shared" ref="K1154:K1157" si="379">I1154*J1154</f>
        <v>4550</v>
      </c>
      <c r="L1154" s="16">
        <f t="shared" ref="L1154:L1157" si="380">K1154*M1154</f>
        <v>2274.9999999999995</v>
      </c>
      <c r="M1154" s="17">
        <v>0.49999999999999994</v>
      </c>
      <c r="O1154" s="1"/>
      <c r="P1154" s="4"/>
      <c r="Q1154" s="3"/>
      <c r="R1154" s="5"/>
    </row>
    <row r="1155" spans="1:18" x14ac:dyDescent="0.25">
      <c r="B1155" s="12" t="s">
        <v>20</v>
      </c>
      <c r="C1155" s="12">
        <v>1197831</v>
      </c>
      <c r="D1155" s="13">
        <v>44531</v>
      </c>
      <c r="E1155" s="12" t="s">
        <v>49</v>
      </c>
      <c r="F1155" s="12" t="s">
        <v>54</v>
      </c>
      <c r="G1155" s="12" t="s">
        <v>55</v>
      </c>
      <c r="H1155" s="12" t="s">
        <v>14</v>
      </c>
      <c r="I1155" s="14">
        <v>0.65</v>
      </c>
      <c r="J1155" s="15">
        <v>5500</v>
      </c>
      <c r="K1155" s="16">
        <f t="shared" si="379"/>
        <v>3575</v>
      </c>
      <c r="L1155" s="16">
        <f t="shared" si="380"/>
        <v>2145.0000000000005</v>
      </c>
      <c r="M1155" s="17">
        <v>0.60000000000000009</v>
      </c>
      <c r="O1155" s="1"/>
      <c r="P1155" s="4"/>
      <c r="Q1155" s="3"/>
      <c r="R1155" s="5"/>
    </row>
    <row r="1156" spans="1:18" x14ac:dyDescent="0.25">
      <c r="B1156" s="12" t="s">
        <v>20</v>
      </c>
      <c r="C1156" s="12">
        <v>1197831</v>
      </c>
      <c r="D1156" s="13">
        <v>44531</v>
      </c>
      <c r="E1156" s="12" t="s">
        <v>49</v>
      </c>
      <c r="F1156" s="12" t="s">
        <v>54</v>
      </c>
      <c r="G1156" s="12" t="s">
        <v>55</v>
      </c>
      <c r="H1156" s="12" t="s">
        <v>16</v>
      </c>
      <c r="I1156" s="14">
        <v>0.6</v>
      </c>
      <c r="J1156" s="15">
        <v>5000</v>
      </c>
      <c r="K1156" s="16">
        <f t="shared" si="379"/>
        <v>3000</v>
      </c>
      <c r="L1156" s="16">
        <f t="shared" si="380"/>
        <v>1349.9999999999998</v>
      </c>
      <c r="M1156" s="17">
        <v>0.44999999999999996</v>
      </c>
      <c r="O1156" s="1"/>
      <c r="P1156" s="4"/>
      <c r="Q1156" s="3"/>
      <c r="R1156" s="5"/>
    </row>
    <row r="1157" spans="1:18" x14ac:dyDescent="0.25">
      <c r="B1157" s="12" t="s">
        <v>20</v>
      </c>
      <c r="C1157" s="12">
        <v>1197831</v>
      </c>
      <c r="D1157" s="13">
        <v>44531</v>
      </c>
      <c r="E1157" s="12" t="s">
        <v>49</v>
      </c>
      <c r="F1157" s="12" t="s">
        <v>54</v>
      </c>
      <c r="G1157" s="12" t="s">
        <v>55</v>
      </c>
      <c r="H1157" s="12" t="s">
        <v>17</v>
      </c>
      <c r="I1157" s="14">
        <v>0.70000000000000007</v>
      </c>
      <c r="J1157" s="15">
        <v>7500</v>
      </c>
      <c r="K1157" s="16">
        <f t="shared" si="379"/>
        <v>5250.0000000000009</v>
      </c>
      <c r="L1157" s="16">
        <f t="shared" si="380"/>
        <v>3412.5000000000014</v>
      </c>
      <c r="M1157" s="17">
        <v>0.65000000000000013</v>
      </c>
      <c r="O1157" s="1"/>
      <c r="P1157" s="4"/>
      <c r="Q1157" s="3"/>
      <c r="R1157" s="5"/>
    </row>
    <row r="1158" spans="1:18" x14ac:dyDescent="0.25">
      <c r="A1158" s="8" t="s">
        <v>40</v>
      </c>
      <c r="B1158" s="12" t="s">
        <v>10</v>
      </c>
      <c r="C1158" s="12">
        <v>1185732</v>
      </c>
      <c r="D1158" s="13">
        <v>44217</v>
      </c>
      <c r="E1158" s="12" t="s">
        <v>129</v>
      </c>
      <c r="F1158" s="12" t="s">
        <v>56</v>
      </c>
      <c r="G1158" s="12" t="s">
        <v>57</v>
      </c>
      <c r="H1158" s="12" t="s">
        <v>12</v>
      </c>
      <c r="I1158" s="14">
        <v>0.4</v>
      </c>
      <c r="J1158" s="15">
        <v>4500</v>
      </c>
      <c r="K1158" s="16">
        <f>I1158*J1158</f>
        <v>1800</v>
      </c>
      <c r="L1158" s="16">
        <f>K1158*M1158</f>
        <v>630</v>
      </c>
      <c r="M1158" s="17">
        <v>0.35</v>
      </c>
      <c r="O1158" s="1"/>
      <c r="P1158" s="4"/>
      <c r="Q1158" s="3"/>
      <c r="R1158" s="5"/>
    </row>
    <row r="1159" spans="1:18" x14ac:dyDescent="0.25">
      <c r="B1159" s="12" t="s">
        <v>10</v>
      </c>
      <c r="C1159" s="12">
        <v>1185732</v>
      </c>
      <c r="D1159" s="13">
        <v>44217</v>
      </c>
      <c r="E1159" s="12" t="s">
        <v>129</v>
      </c>
      <c r="F1159" s="12" t="s">
        <v>56</v>
      </c>
      <c r="G1159" s="12" t="s">
        <v>57</v>
      </c>
      <c r="H1159" s="12" t="s">
        <v>15</v>
      </c>
      <c r="I1159" s="14">
        <v>0.4</v>
      </c>
      <c r="J1159" s="15">
        <v>2500</v>
      </c>
      <c r="K1159" s="16">
        <f>I1159*J1159</f>
        <v>1000</v>
      </c>
      <c r="L1159" s="16">
        <f>K1159*M1159</f>
        <v>350</v>
      </c>
      <c r="M1159" s="17">
        <v>0.35</v>
      </c>
      <c r="O1159" s="1"/>
      <c r="P1159" s="4"/>
      <c r="Q1159" s="3"/>
      <c r="R1159" s="5"/>
    </row>
    <row r="1160" spans="1:18" x14ac:dyDescent="0.25">
      <c r="B1160" s="12" t="s">
        <v>10</v>
      </c>
      <c r="C1160" s="12">
        <v>1185732</v>
      </c>
      <c r="D1160" s="13">
        <v>44217</v>
      </c>
      <c r="E1160" s="12" t="s">
        <v>129</v>
      </c>
      <c r="F1160" s="12" t="s">
        <v>56</v>
      </c>
      <c r="G1160" s="12" t="s">
        <v>57</v>
      </c>
      <c r="H1160" s="12" t="s">
        <v>13</v>
      </c>
      <c r="I1160" s="14">
        <v>0.30000000000000004</v>
      </c>
      <c r="J1160" s="15">
        <v>2500</v>
      </c>
      <c r="K1160" s="16">
        <f t="shared" ref="K1160:K1163" si="381">I1160*J1160</f>
        <v>750.00000000000011</v>
      </c>
      <c r="L1160" s="16">
        <f t="shared" ref="L1160:L1169" si="382">K1160*M1160</f>
        <v>300</v>
      </c>
      <c r="M1160" s="17">
        <v>0.39999999999999997</v>
      </c>
      <c r="O1160" s="1"/>
      <c r="P1160" s="4"/>
      <c r="Q1160" s="3"/>
      <c r="R1160" s="5"/>
    </row>
    <row r="1161" spans="1:18" x14ac:dyDescent="0.25">
      <c r="B1161" s="12" t="s">
        <v>10</v>
      </c>
      <c r="C1161" s="12">
        <v>1185732</v>
      </c>
      <c r="D1161" s="13">
        <v>44217</v>
      </c>
      <c r="E1161" s="12" t="s">
        <v>129</v>
      </c>
      <c r="F1161" s="12" t="s">
        <v>56</v>
      </c>
      <c r="G1161" s="12" t="s">
        <v>57</v>
      </c>
      <c r="H1161" s="12" t="s">
        <v>14</v>
      </c>
      <c r="I1161" s="14">
        <v>0.35</v>
      </c>
      <c r="J1161" s="15">
        <v>1000</v>
      </c>
      <c r="K1161" s="16">
        <f t="shared" si="381"/>
        <v>350</v>
      </c>
      <c r="L1161" s="16">
        <f t="shared" si="382"/>
        <v>105</v>
      </c>
      <c r="M1161" s="17">
        <v>0.3</v>
      </c>
      <c r="O1161" s="1"/>
      <c r="P1161" s="4"/>
      <c r="Q1161" s="3"/>
      <c r="R1161" s="5"/>
    </row>
    <row r="1162" spans="1:18" x14ac:dyDescent="0.25">
      <c r="B1162" s="12" t="s">
        <v>10</v>
      </c>
      <c r="C1162" s="12">
        <v>1185732</v>
      </c>
      <c r="D1162" s="13">
        <v>44217</v>
      </c>
      <c r="E1162" s="12" t="s">
        <v>129</v>
      </c>
      <c r="F1162" s="12" t="s">
        <v>56</v>
      </c>
      <c r="G1162" s="12" t="s">
        <v>57</v>
      </c>
      <c r="H1162" s="12" t="s">
        <v>16</v>
      </c>
      <c r="I1162" s="14">
        <v>0.5</v>
      </c>
      <c r="J1162" s="15">
        <v>1500</v>
      </c>
      <c r="K1162" s="16">
        <f t="shared" si="381"/>
        <v>750</v>
      </c>
      <c r="L1162" s="16">
        <f t="shared" si="382"/>
        <v>187.5</v>
      </c>
      <c r="M1162" s="17">
        <v>0.25</v>
      </c>
      <c r="O1162" s="1"/>
      <c r="P1162" s="4"/>
      <c r="Q1162" s="3"/>
      <c r="R1162" s="5"/>
    </row>
    <row r="1163" spans="1:18" x14ac:dyDescent="0.25">
      <c r="B1163" s="12" t="s">
        <v>10</v>
      </c>
      <c r="C1163" s="12">
        <v>1185732</v>
      </c>
      <c r="D1163" s="13">
        <v>44217</v>
      </c>
      <c r="E1163" s="12" t="s">
        <v>129</v>
      </c>
      <c r="F1163" s="12" t="s">
        <v>56</v>
      </c>
      <c r="G1163" s="12" t="s">
        <v>57</v>
      </c>
      <c r="H1163" s="12" t="s">
        <v>17</v>
      </c>
      <c r="I1163" s="14">
        <v>0.4</v>
      </c>
      <c r="J1163" s="15">
        <v>2500</v>
      </c>
      <c r="K1163" s="16">
        <f t="shared" si="381"/>
        <v>1000</v>
      </c>
      <c r="L1163" s="16">
        <f t="shared" si="382"/>
        <v>400</v>
      </c>
      <c r="M1163" s="17">
        <v>0.4</v>
      </c>
      <c r="O1163" s="1"/>
      <c r="P1163" s="4"/>
      <c r="Q1163" s="3"/>
      <c r="R1163" s="5"/>
    </row>
    <row r="1164" spans="1:18" x14ac:dyDescent="0.25">
      <c r="B1164" s="12" t="s">
        <v>10</v>
      </c>
      <c r="C1164" s="12">
        <v>1185732</v>
      </c>
      <c r="D1164" s="13">
        <v>44246</v>
      </c>
      <c r="E1164" s="12" t="s">
        <v>129</v>
      </c>
      <c r="F1164" s="12" t="s">
        <v>56</v>
      </c>
      <c r="G1164" s="12" t="s">
        <v>57</v>
      </c>
      <c r="H1164" s="12" t="s">
        <v>12</v>
      </c>
      <c r="I1164" s="14">
        <v>0.4</v>
      </c>
      <c r="J1164" s="15">
        <v>5000</v>
      </c>
      <c r="K1164" s="16">
        <f>I1164*J1164</f>
        <v>2000</v>
      </c>
      <c r="L1164" s="16">
        <f>K1164*M1164</f>
        <v>700</v>
      </c>
      <c r="M1164" s="17">
        <v>0.35</v>
      </c>
      <c r="O1164" s="1"/>
      <c r="P1164" s="4"/>
      <c r="Q1164" s="3"/>
      <c r="R1164" s="5"/>
    </row>
    <row r="1165" spans="1:18" x14ac:dyDescent="0.25">
      <c r="B1165" s="12" t="s">
        <v>10</v>
      </c>
      <c r="C1165" s="12">
        <v>1185732</v>
      </c>
      <c r="D1165" s="13">
        <v>44246</v>
      </c>
      <c r="E1165" s="12" t="s">
        <v>129</v>
      </c>
      <c r="F1165" s="12" t="s">
        <v>56</v>
      </c>
      <c r="G1165" s="12" t="s">
        <v>57</v>
      </c>
      <c r="H1165" s="12" t="s">
        <v>15</v>
      </c>
      <c r="I1165" s="14">
        <v>0.4</v>
      </c>
      <c r="J1165" s="15">
        <v>1500</v>
      </c>
      <c r="K1165" s="16">
        <f>I1165*J1165</f>
        <v>600</v>
      </c>
      <c r="L1165" s="16">
        <f>K1165*M1165</f>
        <v>210</v>
      </c>
      <c r="M1165" s="17">
        <v>0.35</v>
      </c>
      <c r="O1165" s="1"/>
      <c r="P1165" s="4"/>
      <c r="Q1165" s="3"/>
      <c r="R1165" s="5"/>
    </row>
    <row r="1166" spans="1:18" x14ac:dyDescent="0.25">
      <c r="B1166" s="12" t="s">
        <v>10</v>
      </c>
      <c r="C1166" s="12">
        <v>1185732</v>
      </c>
      <c r="D1166" s="13">
        <v>44246</v>
      </c>
      <c r="E1166" s="12" t="s">
        <v>129</v>
      </c>
      <c r="F1166" s="12" t="s">
        <v>56</v>
      </c>
      <c r="G1166" s="12" t="s">
        <v>57</v>
      </c>
      <c r="H1166" s="12" t="s">
        <v>13</v>
      </c>
      <c r="I1166" s="14">
        <v>0.30000000000000004</v>
      </c>
      <c r="J1166" s="15">
        <v>2000</v>
      </c>
      <c r="K1166" s="16">
        <f t="shared" ref="K1166:K1169" si="383">I1166*J1166</f>
        <v>600.00000000000011</v>
      </c>
      <c r="L1166" s="16">
        <f t="shared" si="382"/>
        <v>240.00000000000003</v>
      </c>
      <c r="M1166" s="17">
        <v>0.39999999999999997</v>
      </c>
      <c r="O1166" s="1"/>
      <c r="P1166" s="4"/>
      <c r="Q1166" s="3"/>
      <c r="R1166" s="5"/>
    </row>
    <row r="1167" spans="1:18" x14ac:dyDescent="0.25">
      <c r="B1167" s="12" t="s">
        <v>10</v>
      </c>
      <c r="C1167" s="12">
        <v>1185732</v>
      </c>
      <c r="D1167" s="13">
        <v>44246</v>
      </c>
      <c r="E1167" s="12" t="s">
        <v>129</v>
      </c>
      <c r="F1167" s="12" t="s">
        <v>56</v>
      </c>
      <c r="G1167" s="12" t="s">
        <v>57</v>
      </c>
      <c r="H1167" s="12" t="s">
        <v>14</v>
      </c>
      <c r="I1167" s="14">
        <v>0.35</v>
      </c>
      <c r="J1167" s="15">
        <v>750</v>
      </c>
      <c r="K1167" s="16">
        <f t="shared" si="383"/>
        <v>262.5</v>
      </c>
      <c r="L1167" s="16">
        <f t="shared" si="382"/>
        <v>78.75</v>
      </c>
      <c r="M1167" s="17">
        <v>0.3</v>
      </c>
      <c r="O1167" s="1"/>
      <c r="P1167" s="4"/>
      <c r="Q1167" s="3"/>
      <c r="R1167" s="5"/>
    </row>
    <row r="1168" spans="1:18" x14ac:dyDescent="0.25">
      <c r="B1168" s="12" t="s">
        <v>10</v>
      </c>
      <c r="C1168" s="12">
        <v>1185732</v>
      </c>
      <c r="D1168" s="13">
        <v>44246</v>
      </c>
      <c r="E1168" s="12" t="s">
        <v>129</v>
      </c>
      <c r="F1168" s="12" t="s">
        <v>56</v>
      </c>
      <c r="G1168" s="12" t="s">
        <v>57</v>
      </c>
      <c r="H1168" s="12" t="s">
        <v>16</v>
      </c>
      <c r="I1168" s="14">
        <v>0.5</v>
      </c>
      <c r="J1168" s="15">
        <v>1500</v>
      </c>
      <c r="K1168" s="16">
        <f t="shared" si="383"/>
        <v>750</v>
      </c>
      <c r="L1168" s="16">
        <f t="shared" si="382"/>
        <v>187.5</v>
      </c>
      <c r="M1168" s="17">
        <v>0.25</v>
      </c>
      <c r="O1168" s="1"/>
      <c r="P1168" s="4"/>
      <c r="Q1168" s="3"/>
      <c r="R1168" s="5"/>
    </row>
    <row r="1169" spans="2:18" x14ac:dyDescent="0.25">
      <c r="B1169" s="12" t="s">
        <v>10</v>
      </c>
      <c r="C1169" s="12">
        <v>1185732</v>
      </c>
      <c r="D1169" s="13">
        <v>44246</v>
      </c>
      <c r="E1169" s="12" t="s">
        <v>129</v>
      </c>
      <c r="F1169" s="12" t="s">
        <v>56</v>
      </c>
      <c r="G1169" s="12" t="s">
        <v>57</v>
      </c>
      <c r="H1169" s="12" t="s">
        <v>17</v>
      </c>
      <c r="I1169" s="14">
        <v>0.4</v>
      </c>
      <c r="J1169" s="15">
        <v>2500</v>
      </c>
      <c r="K1169" s="16">
        <f t="shared" si="383"/>
        <v>1000</v>
      </c>
      <c r="L1169" s="16">
        <f t="shared" si="382"/>
        <v>400</v>
      </c>
      <c r="M1169" s="17">
        <v>0.4</v>
      </c>
      <c r="O1169" s="1"/>
      <c r="P1169" s="4"/>
      <c r="Q1169" s="3"/>
      <c r="R1169" s="5"/>
    </row>
    <row r="1170" spans="2:18" x14ac:dyDescent="0.25">
      <c r="B1170" s="12" t="s">
        <v>10</v>
      </c>
      <c r="C1170" s="12">
        <v>1185732</v>
      </c>
      <c r="D1170" s="13">
        <v>44272</v>
      </c>
      <c r="E1170" s="12" t="s">
        <v>129</v>
      </c>
      <c r="F1170" s="12" t="s">
        <v>56</v>
      </c>
      <c r="G1170" s="12" t="s">
        <v>57</v>
      </c>
      <c r="H1170" s="12" t="s">
        <v>12</v>
      </c>
      <c r="I1170" s="14">
        <v>0.4</v>
      </c>
      <c r="J1170" s="15">
        <v>4700</v>
      </c>
      <c r="K1170" s="16">
        <f>I1170*J1170</f>
        <v>1880</v>
      </c>
      <c r="L1170" s="16">
        <f>K1170*M1170</f>
        <v>658</v>
      </c>
      <c r="M1170" s="17">
        <v>0.35</v>
      </c>
      <c r="O1170" s="1"/>
      <c r="P1170" s="4"/>
      <c r="Q1170" s="3"/>
      <c r="R1170" s="5"/>
    </row>
    <row r="1171" spans="2:18" x14ac:dyDescent="0.25">
      <c r="B1171" s="12" t="s">
        <v>10</v>
      </c>
      <c r="C1171" s="12">
        <v>1185732</v>
      </c>
      <c r="D1171" s="13">
        <v>44272</v>
      </c>
      <c r="E1171" s="12" t="s">
        <v>129</v>
      </c>
      <c r="F1171" s="12" t="s">
        <v>56</v>
      </c>
      <c r="G1171" s="12" t="s">
        <v>57</v>
      </c>
      <c r="H1171" s="12" t="s">
        <v>15</v>
      </c>
      <c r="I1171" s="14">
        <v>0.4</v>
      </c>
      <c r="J1171" s="15">
        <v>1750</v>
      </c>
      <c r="K1171" s="16">
        <f>I1171*J1171</f>
        <v>700</v>
      </c>
      <c r="L1171" s="16">
        <f>K1171*M1171</f>
        <v>244.99999999999997</v>
      </c>
      <c r="M1171" s="17">
        <v>0.35</v>
      </c>
      <c r="O1171" s="1"/>
      <c r="P1171" s="4"/>
      <c r="Q1171" s="3"/>
      <c r="R1171" s="5"/>
    </row>
    <row r="1172" spans="2:18" x14ac:dyDescent="0.25">
      <c r="B1172" s="12" t="s">
        <v>10</v>
      </c>
      <c r="C1172" s="12">
        <v>1185732</v>
      </c>
      <c r="D1172" s="13">
        <v>44272</v>
      </c>
      <c r="E1172" s="12" t="s">
        <v>129</v>
      </c>
      <c r="F1172" s="12" t="s">
        <v>56</v>
      </c>
      <c r="G1172" s="12" t="s">
        <v>57</v>
      </c>
      <c r="H1172" s="12" t="s">
        <v>13</v>
      </c>
      <c r="I1172" s="14">
        <v>0.30000000000000004</v>
      </c>
      <c r="J1172" s="15">
        <v>2000</v>
      </c>
      <c r="K1172" s="16">
        <f t="shared" ref="K1172:K1175" si="384">I1172*J1172</f>
        <v>600.00000000000011</v>
      </c>
      <c r="L1172" s="16">
        <f t="shared" ref="L1172:L1175" si="385">K1172*M1172</f>
        <v>240.00000000000003</v>
      </c>
      <c r="M1172" s="17">
        <v>0.39999999999999997</v>
      </c>
      <c r="O1172" s="1"/>
      <c r="P1172" s="4"/>
      <c r="Q1172" s="3"/>
      <c r="R1172" s="5"/>
    </row>
    <row r="1173" spans="2:18" x14ac:dyDescent="0.25">
      <c r="B1173" s="12" t="s">
        <v>10</v>
      </c>
      <c r="C1173" s="12">
        <v>1185732</v>
      </c>
      <c r="D1173" s="13">
        <v>44272</v>
      </c>
      <c r="E1173" s="12" t="s">
        <v>129</v>
      </c>
      <c r="F1173" s="12" t="s">
        <v>56</v>
      </c>
      <c r="G1173" s="12" t="s">
        <v>57</v>
      </c>
      <c r="H1173" s="12" t="s">
        <v>14</v>
      </c>
      <c r="I1173" s="14">
        <v>0.35</v>
      </c>
      <c r="J1173" s="15">
        <v>500</v>
      </c>
      <c r="K1173" s="16">
        <f t="shared" si="384"/>
        <v>175</v>
      </c>
      <c r="L1173" s="16">
        <f t="shared" si="385"/>
        <v>52.5</v>
      </c>
      <c r="M1173" s="17">
        <v>0.3</v>
      </c>
      <c r="O1173" s="1"/>
      <c r="P1173" s="4"/>
      <c r="Q1173" s="3"/>
      <c r="R1173" s="5"/>
    </row>
    <row r="1174" spans="2:18" x14ac:dyDescent="0.25">
      <c r="B1174" s="12" t="s">
        <v>10</v>
      </c>
      <c r="C1174" s="12">
        <v>1185732</v>
      </c>
      <c r="D1174" s="13">
        <v>44272</v>
      </c>
      <c r="E1174" s="12" t="s">
        <v>129</v>
      </c>
      <c r="F1174" s="12" t="s">
        <v>56</v>
      </c>
      <c r="G1174" s="12" t="s">
        <v>57</v>
      </c>
      <c r="H1174" s="12" t="s">
        <v>16</v>
      </c>
      <c r="I1174" s="14">
        <v>0.5</v>
      </c>
      <c r="J1174" s="15">
        <v>1000</v>
      </c>
      <c r="K1174" s="16">
        <f t="shared" si="384"/>
        <v>500</v>
      </c>
      <c r="L1174" s="16">
        <f t="shared" si="385"/>
        <v>125</v>
      </c>
      <c r="M1174" s="17">
        <v>0.25</v>
      </c>
      <c r="O1174" s="1"/>
      <c r="P1174" s="4"/>
      <c r="Q1174" s="3"/>
      <c r="R1174" s="5"/>
    </row>
    <row r="1175" spans="2:18" x14ac:dyDescent="0.25">
      <c r="B1175" s="12" t="s">
        <v>10</v>
      </c>
      <c r="C1175" s="12">
        <v>1185732</v>
      </c>
      <c r="D1175" s="13">
        <v>44272</v>
      </c>
      <c r="E1175" s="12" t="s">
        <v>129</v>
      </c>
      <c r="F1175" s="12" t="s">
        <v>56</v>
      </c>
      <c r="G1175" s="12" t="s">
        <v>57</v>
      </c>
      <c r="H1175" s="12" t="s">
        <v>17</v>
      </c>
      <c r="I1175" s="14">
        <v>0.4</v>
      </c>
      <c r="J1175" s="15">
        <v>2000</v>
      </c>
      <c r="K1175" s="16">
        <f t="shared" si="384"/>
        <v>800</v>
      </c>
      <c r="L1175" s="16">
        <f t="shared" si="385"/>
        <v>320</v>
      </c>
      <c r="M1175" s="17">
        <v>0.4</v>
      </c>
      <c r="O1175" s="1"/>
      <c r="P1175" s="4"/>
      <c r="Q1175" s="3"/>
      <c r="R1175" s="5"/>
    </row>
    <row r="1176" spans="2:18" x14ac:dyDescent="0.25">
      <c r="B1176" s="12" t="s">
        <v>10</v>
      </c>
      <c r="C1176" s="12">
        <v>1185732</v>
      </c>
      <c r="D1176" s="13">
        <v>44304</v>
      </c>
      <c r="E1176" s="12" t="s">
        <v>129</v>
      </c>
      <c r="F1176" s="12" t="s">
        <v>56</v>
      </c>
      <c r="G1176" s="12" t="s">
        <v>57</v>
      </c>
      <c r="H1176" s="12" t="s">
        <v>12</v>
      </c>
      <c r="I1176" s="14">
        <v>0.4</v>
      </c>
      <c r="J1176" s="15">
        <v>4500</v>
      </c>
      <c r="K1176" s="16">
        <f>I1176*J1176</f>
        <v>1800</v>
      </c>
      <c r="L1176" s="16">
        <f>K1176*M1176</f>
        <v>630</v>
      </c>
      <c r="M1176" s="17">
        <v>0.35</v>
      </c>
      <c r="O1176" s="1"/>
      <c r="P1176" s="4"/>
      <c r="Q1176" s="3"/>
      <c r="R1176" s="5"/>
    </row>
    <row r="1177" spans="2:18" x14ac:dyDescent="0.25">
      <c r="B1177" s="12" t="s">
        <v>10</v>
      </c>
      <c r="C1177" s="12">
        <v>1185732</v>
      </c>
      <c r="D1177" s="13">
        <v>44304</v>
      </c>
      <c r="E1177" s="12" t="s">
        <v>129</v>
      </c>
      <c r="F1177" s="12" t="s">
        <v>56</v>
      </c>
      <c r="G1177" s="12" t="s">
        <v>57</v>
      </c>
      <c r="H1177" s="12" t="s">
        <v>15</v>
      </c>
      <c r="I1177" s="14">
        <v>0.4</v>
      </c>
      <c r="J1177" s="15">
        <v>1500</v>
      </c>
      <c r="K1177" s="16">
        <f>I1177*J1177</f>
        <v>600</v>
      </c>
      <c r="L1177" s="16">
        <f>K1177*M1177</f>
        <v>210</v>
      </c>
      <c r="M1177" s="17">
        <v>0.35</v>
      </c>
      <c r="O1177" s="1"/>
      <c r="P1177" s="4"/>
      <c r="Q1177" s="3"/>
      <c r="R1177" s="5"/>
    </row>
    <row r="1178" spans="2:18" x14ac:dyDescent="0.25">
      <c r="B1178" s="12" t="s">
        <v>10</v>
      </c>
      <c r="C1178" s="12">
        <v>1185732</v>
      </c>
      <c r="D1178" s="13">
        <v>44304</v>
      </c>
      <c r="E1178" s="12" t="s">
        <v>129</v>
      </c>
      <c r="F1178" s="12" t="s">
        <v>56</v>
      </c>
      <c r="G1178" s="12" t="s">
        <v>57</v>
      </c>
      <c r="H1178" s="12" t="s">
        <v>13</v>
      </c>
      <c r="I1178" s="14">
        <v>0.30000000000000004</v>
      </c>
      <c r="J1178" s="15">
        <v>1500</v>
      </c>
      <c r="K1178" s="16">
        <f t="shared" ref="K1178:K1181" si="386">I1178*J1178</f>
        <v>450.00000000000006</v>
      </c>
      <c r="L1178" s="16">
        <f t="shared" ref="L1178:L1181" si="387">K1178*M1178</f>
        <v>180</v>
      </c>
      <c r="M1178" s="17">
        <v>0.39999999999999997</v>
      </c>
      <c r="O1178" s="1"/>
      <c r="P1178" s="4"/>
      <c r="Q1178" s="3"/>
      <c r="R1178" s="5"/>
    </row>
    <row r="1179" spans="2:18" x14ac:dyDescent="0.25">
      <c r="B1179" s="12" t="s">
        <v>10</v>
      </c>
      <c r="C1179" s="12">
        <v>1185732</v>
      </c>
      <c r="D1179" s="13">
        <v>44304</v>
      </c>
      <c r="E1179" s="12" t="s">
        <v>129</v>
      </c>
      <c r="F1179" s="12" t="s">
        <v>56</v>
      </c>
      <c r="G1179" s="12" t="s">
        <v>57</v>
      </c>
      <c r="H1179" s="12" t="s">
        <v>14</v>
      </c>
      <c r="I1179" s="14">
        <v>0.35</v>
      </c>
      <c r="J1179" s="15">
        <v>750</v>
      </c>
      <c r="K1179" s="16">
        <f t="shared" si="386"/>
        <v>262.5</v>
      </c>
      <c r="L1179" s="16">
        <f t="shared" si="387"/>
        <v>78.75</v>
      </c>
      <c r="M1179" s="17">
        <v>0.3</v>
      </c>
      <c r="O1179" s="1"/>
      <c r="P1179" s="4"/>
      <c r="Q1179" s="3"/>
      <c r="R1179" s="5"/>
    </row>
    <row r="1180" spans="2:18" x14ac:dyDescent="0.25">
      <c r="B1180" s="12" t="s">
        <v>10</v>
      </c>
      <c r="C1180" s="12">
        <v>1185732</v>
      </c>
      <c r="D1180" s="13">
        <v>44304</v>
      </c>
      <c r="E1180" s="12" t="s">
        <v>129</v>
      </c>
      <c r="F1180" s="12" t="s">
        <v>56</v>
      </c>
      <c r="G1180" s="12" t="s">
        <v>57</v>
      </c>
      <c r="H1180" s="12" t="s">
        <v>16</v>
      </c>
      <c r="I1180" s="14">
        <v>0.5</v>
      </c>
      <c r="J1180" s="15">
        <v>750</v>
      </c>
      <c r="K1180" s="16">
        <f t="shared" si="386"/>
        <v>375</v>
      </c>
      <c r="L1180" s="16">
        <f t="shared" si="387"/>
        <v>93.75</v>
      </c>
      <c r="M1180" s="17">
        <v>0.25</v>
      </c>
      <c r="O1180" s="1"/>
      <c r="P1180" s="4"/>
      <c r="Q1180" s="3"/>
      <c r="R1180" s="5"/>
    </row>
    <row r="1181" spans="2:18" x14ac:dyDescent="0.25">
      <c r="B1181" s="12" t="s">
        <v>10</v>
      </c>
      <c r="C1181" s="12">
        <v>1185732</v>
      </c>
      <c r="D1181" s="13">
        <v>44304</v>
      </c>
      <c r="E1181" s="12" t="s">
        <v>129</v>
      </c>
      <c r="F1181" s="12" t="s">
        <v>56</v>
      </c>
      <c r="G1181" s="12" t="s">
        <v>57</v>
      </c>
      <c r="H1181" s="12" t="s">
        <v>17</v>
      </c>
      <c r="I1181" s="14">
        <v>0.4</v>
      </c>
      <c r="J1181" s="15">
        <v>2250</v>
      </c>
      <c r="K1181" s="16">
        <f t="shared" si="386"/>
        <v>900</v>
      </c>
      <c r="L1181" s="16">
        <f t="shared" si="387"/>
        <v>360</v>
      </c>
      <c r="M1181" s="17">
        <v>0.4</v>
      </c>
      <c r="O1181" s="1"/>
      <c r="P1181" s="4"/>
      <c r="Q1181" s="3"/>
      <c r="R1181" s="5"/>
    </row>
    <row r="1182" spans="2:18" x14ac:dyDescent="0.25">
      <c r="B1182" s="12" t="s">
        <v>10</v>
      </c>
      <c r="C1182" s="12">
        <v>1185732</v>
      </c>
      <c r="D1182" s="13">
        <v>44333</v>
      </c>
      <c r="E1182" s="12" t="s">
        <v>129</v>
      </c>
      <c r="F1182" s="12" t="s">
        <v>56</v>
      </c>
      <c r="G1182" s="12" t="s">
        <v>57</v>
      </c>
      <c r="H1182" s="12" t="s">
        <v>12</v>
      </c>
      <c r="I1182" s="14">
        <v>0.54999999999999993</v>
      </c>
      <c r="J1182" s="15">
        <v>4950</v>
      </c>
      <c r="K1182" s="16">
        <f>I1182*J1182</f>
        <v>2722.4999999999995</v>
      </c>
      <c r="L1182" s="16">
        <f>K1182*M1182</f>
        <v>952.87499999999977</v>
      </c>
      <c r="M1182" s="17">
        <v>0.35</v>
      </c>
      <c r="O1182" s="1"/>
      <c r="P1182" s="4"/>
      <c r="Q1182" s="3"/>
      <c r="R1182" s="5"/>
    </row>
    <row r="1183" spans="2:18" x14ac:dyDescent="0.25">
      <c r="B1183" s="12" t="s">
        <v>10</v>
      </c>
      <c r="C1183" s="12">
        <v>1185732</v>
      </c>
      <c r="D1183" s="13">
        <v>44333</v>
      </c>
      <c r="E1183" s="12" t="s">
        <v>129</v>
      </c>
      <c r="F1183" s="12" t="s">
        <v>56</v>
      </c>
      <c r="G1183" s="12" t="s">
        <v>57</v>
      </c>
      <c r="H1183" s="12" t="s">
        <v>15</v>
      </c>
      <c r="I1183" s="14">
        <v>0.5</v>
      </c>
      <c r="J1183" s="15">
        <v>2000</v>
      </c>
      <c r="K1183" s="16">
        <f>I1183*J1183</f>
        <v>1000</v>
      </c>
      <c r="L1183" s="16">
        <f>K1183*M1183</f>
        <v>350</v>
      </c>
      <c r="M1183" s="17">
        <v>0.35</v>
      </c>
      <c r="O1183" s="1"/>
      <c r="P1183" s="4"/>
      <c r="Q1183" s="3"/>
      <c r="R1183" s="5"/>
    </row>
    <row r="1184" spans="2:18" x14ac:dyDescent="0.25">
      <c r="B1184" s="12" t="s">
        <v>10</v>
      </c>
      <c r="C1184" s="12">
        <v>1185732</v>
      </c>
      <c r="D1184" s="13">
        <v>44333</v>
      </c>
      <c r="E1184" s="12" t="s">
        <v>129</v>
      </c>
      <c r="F1184" s="12" t="s">
        <v>56</v>
      </c>
      <c r="G1184" s="12" t="s">
        <v>57</v>
      </c>
      <c r="H1184" s="12" t="s">
        <v>13</v>
      </c>
      <c r="I1184" s="14">
        <v>0.45</v>
      </c>
      <c r="J1184" s="15">
        <v>1750</v>
      </c>
      <c r="K1184" s="16">
        <f t="shared" ref="K1184:K1187" si="388">I1184*J1184</f>
        <v>787.5</v>
      </c>
      <c r="L1184" s="16">
        <f t="shared" ref="L1184:L1187" si="389">K1184*M1184</f>
        <v>315</v>
      </c>
      <c r="M1184" s="17">
        <v>0.39999999999999997</v>
      </c>
      <c r="O1184" s="1"/>
      <c r="P1184" s="4"/>
      <c r="Q1184" s="3"/>
      <c r="R1184" s="5"/>
    </row>
    <row r="1185" spans="2:18" x14ac:dyDescent="0.25">
      <c r="B1185" s="12" t="s">
        <v>10</v>
      </c>
      <c r="C1185" s="12">
        <v>1185732</v>
      </c>
      <c r="D1185" s="13">
        <v>44333</v>
      </c>
      <c r="E1185" s="12" t="s">
        <v>129</v>
      </c>
      <c r="F1185" s="12" t="s">
        <v>56</v>
      </c>
      <c r="G1185" s="12" t="s">
        <v>57</v>
      </c>
      <c r="H1185" s="12" t="s">
        <v>14</v>
      </c>
      <c r="I1185" s="14">
        <v>0.45</v>
      </c>
      <c r="J1185" s="15">
        <v>1250</v>
      </c>
      <c r="K1185" s="16">
        <f t="shared" si="388"/>
        <v>562.5</v>
      </c>
      <c r="L1185" s="16">
        <f t="shared" si="389"/>
        <v>168.75</v>
      </c>
      <c r="M1185" s="17">
        <v>0.3</v>
      </c>
      <c r="O1185" s="1"/>
      <c r="P1185" s="4"/>
      <c r="Q1185" s="3"/>
      <c r="R1185" s="5"/>
    </row>
    <row r="1186" spans="2:18" x14ac:dyDescent="0.25">
      <c r="B1186" s="12" t="s">
        <v>10</v>
      </c>
      <c r="C1186" s="12">
        <v>1185732</v>
      </c>
      <c r="D1186" s="13">
        <v>44333</v>
      </c>
      <c r="E1186" s="12" t="s">
        <v>129</v>
      </c>
      <c r="F1186" s="12" t="s">
        <v>56</v>
      </c>
      <c r="G1186" s="12" t="s">
        <v>57</v>
      </c>
      <c r="H1186" s="12" t="s">
        <v>16</v>
      </c>
      <c r="I1186" s="14">
        <v>0.54999999999999993</v>
      </c>
      <c r="J1186" s="15">
        <v>1500</v>
      </c>
      <c r="K1186" s="16">
        <f t="shared" si="388"/>
        <v>824.99999999999989</v>
      </c>
      <c r="L1186" s="16">
        <f t="shared" si="389"/>
        <v>206.24999999999997</v>
      </c>
      <c r="M1186" s="17">
        <v>0.25</v>
      </c>
      <c r="O1186" s="1"/>
      <c r="P1186" s="4"/>
      <c r="Q1186" s="3"/>
      <c r="R1186" s="5"/>
    </row>
    <row r="1187" spans="2:18" x14ac:dyDescent="0.25">
      <c r="B1187" s="12" t="s">
        <v>10</v>
      </c>
      <c r="C1187" s="12">
        <v>1185732</v>
      </c>
      <c r="D1187" s="13">
        <v>44333</v>
      </c>
      <c r="E1187" s="12" t="s">
        <v>129</v>
      </c>
      <c r="F1187" s="12" t="s">
        <v>56</v>
      </c>
      <c r="G1187" s="12" t="s">
        <v>57</v>
      </c>
      <c r="H1187" s="12" t="s">
        <v>17</v>
      </c>
      <c r="I1187" s="14">
        <v>0.6</v>
      </c>
      <c r="J1187" s="15">
        <v>2750</v>
      </c>
      <c r="K1187" s="16">
        <f t="shared" si="388"/>
        <v>1650</v>
      </c>
      <c r="L1187" s="16">
        <f t="shared" si="389"/>
        <v>660</v>
      </c>
      <c r="M1187" s="17">
        <v>0.4</v>
      </c>
      <c r="O1187" s="1"/>
      <c r="P1187" s="4"/>
      <c r="Q1187" s="3"/>
      <c r="R1187" s="5"/>
    </row>
    <row r="1188" spans="2:18" x14ac:dyDescent="0.25">
      <c r="B1188" s="12" t="s">
        <v>10</v>
      </c>
      <c r="C1188" s="12">
        <v>1185732</v>
      </c>
      <c r="D1188" s="13">
        <v>44366</v>
      </c>
      <c r="E1188" s="12" t="s">
        <v>129</v>
      </c>
      <c r="F1188" s="12" t="s">
        <v>56</v>
      </c>
      <c r="G1188" s="12" t="s">
        <v>57</v>
      </c>
      <c r="H1188" s="12" t="s">
        <v>12</v>
      </c>
      <c r="I1188" s="14">
        <v>0.54999999999999993</v>
      </c>
      <c r="J1188" s="15">
        <v>5250</v>
      </c>
      <c r="K1188" s="16">
        <f>I1188*J1188</f>
        <v>2887.4999999999995</v>
      </c>
      <c r="L1188" s="16">
        <f>K1188*M1188</f>
        <v>1010.6249999999998</v>
      </c>
      <c r="M1188" s="17">
        <v>0.35</v>
      </c>
      <c r="O1188" s="1"/>
      <c r="P1188" s="4"/>
      <c r="Q1188" s="3"/>
      <c r="R1188" s="5"/>
    </row>
    <row r="1189" spans="2:18" x14ac:dyDescent="0.25">
      <c r="B1189" s="12" t="s">
        <v>10</v>
      </c>
      <c r="C1189" s="12">
        <v>1185732</v>
      </c>
      <c r="D1189" s="13">
        <v>44366</v>
      </c>
      <c r="E1189" s="12" t="s">
        <v>129</v>
      </c>
      <c r="F1189" s="12" t="s">
        <v>56</v>
      </c>
      <c r="G1189" s="12" t="s">
        <v>57</v>
      </c>
      <c r="H1189" s="12" t="s">
        <v>15</v>
      </c>
      <c r="I1189" s="14">
        <v>0.5</v>
      </c>
      <c r="J1189" s="15">
        <v>2750</v>
      </c>
      <c r="K1189" s="16">
        <f>I1189*J1189</f>
        <v>1375</v>
      </c>
      <c r="L1189" s="16">
        <f>K1189*M1189</f>
        <v>481.24999999999994</v>
      </c>
      <c r="M1189" s="17">
        <v>0.35</v>
      </c>
      <c r="O1189" s="1"/>
      <c r="P1189" s="4"/>
      <c r="Q1189" s="3"/>
      <c r="R1189" s="5"/>
    </row>
    <row r="1190" spans="2:18" x14ac:dyDescent="0.25">
      <c r="B1190" s="12" t="s">
        <v>10</v>
      </c>
      <c r="C1190" s="12">
        <v>1185732</v>
      </c>
      <c r="D1190" s="13">
        <v>44366</v>
      </c>
      <c r="E1190" s="12" t="s">
        <v>129</v>
      </c>
      <c r="F1190" s="12" t="s">
        <v>56</v>
      </c>
      <c r="G1190" s="12" t="s">
        <v>57</v>
      </c>
      <c r="H1190" s="12" t="s">
        <v>13</v>
      </c>
      <c r="I1190" s="14">
        <v>0.45</v>
      </c>
      <c r="J1190" s="15">
        <v>2000</v>
      </c>
      <c r="K1190" s="16">
        <f t="shared" ref="K1190:K1193" si="390">I1190*J1190</f>
        <v>900</v>
      </c>
      <c r="L1190" s="16">
        <f t="shared" ref="L1190:L1193" si="391">K1190*M1190</f>
        <v>359.99999999999994</v>
      </c>
      <c r="M1190" s="17">
        <v>0.39999999999999997</v>
      </c>
      <c r="O1190" s="1"/>
      <c r="P1190" s="4"/>
      <c r="Q1190" s="3"/>
      <c r="R1190" s="5"/>
    </row>
    <row r="1191" spans="2:18" x14ac:dyDescent="0.25">
      <c r="B1191" s="12" t="s">
        <v>10</v>
      </c>
      <c r="C1191" s="12">
        <v>1185732</v>
      </c>
      <c r="D1191" s="13">
        <v>44366</v>
      </c>
      <c r="E1191" s="12" t="s">
        <v>129</v>
      </c>
      <c r="F1191" s="12" t="s">
        <v>56</v>
      </c>
      <c r="G1191" s="12" t="s">
        <v>57</v>
      </c>
      <c r="H1191" s="12" t="s">
        <v>14</v>
      </c>
      <c r="I1191" s="14">
        <v>0.45</v>
      </c>
      <c r="J1191" s="15">
        <v>1750</v>
      </c>
      <c r="K1191" s="16">
        <f t="shared" si="390"/>
        <v>787.5</v>
      </c>
      <c r="L1191" s="16">
        <f t="shared" si="391"/>
        <v>236.25</v>
      </c>
      <c r="M1191" s="17">
        <v>0.3</v>
      </c>
      <c r="O1191" s="1"/>
      <c r="P1191" s="4"/>
      <c r="Q1191" s="3"/>
      <c r="R1191" s="5"/>
    </row>
    <row r="1192" spans="2:18" x14ac:dyDescent="0.25">
      <c r="B1192" s="12" t="s">
        <v>10</v>
      </c>
      <c r="C1192" s="12">
        <v>1185732</v>
      </c>
      <c r="D1192" s="13">
        <v>44366</v>
      </c>
      <c r="E1192" s="12" t="s">
        <v>129</v>
      </c>
      <c r="F1192" s="12" t="s">
        <v>56</v>
      </c>
      <c r="G1192" s="12" t="s">
        <v>57</v>
      </c>
      <c r="H1192" s="12" t="s">
        <v>16</v>
      </c>
      <c r="I1192" s="14">
        <v>0.54999999999999993</v>
      </c>
      <c r="J1192" s="15">
        <v>1750</v>
      </c>
      <c r="K1192" s="16">
        <f t="shared" si="390"/>
        <v>962.49999999999989</v>
      </c>
      <c r="L1192" s="16">
        <f t="shared" si="391"/>
        <v>240.62499999999997</v>
      </c>
      <c r="M1192" s="17">
        <v>0.25</v>
      </c>
      <c r="O1192" s="1"/>
      <c r="P1192" s="4"/>
      <c r="Q1192" s="3"/>
      <c r="R1192" s="5"/>
    </row>
    <row r="1193" spans="2:18" x14ac:dyDescent="0.25">
      <c r="B1193" s="12" t="s">
        <v>10</v>
      </c>
      <c r="C1193" s="12">
        <v>1185732</v>
      </c>
      <c r="D1193" s="13">
        <v>44366</v>
      </c>
      <c r="E1193" s="12" t="s">
        <v>129</v>
      </c>
      <c r="F1193" s="12" t="s">
        <v>56</v>
      </c>
      <c r="G1193" s="12" t="s">
        <v>57</v>
      </c>
      <c r="H1193" s="12" t="s">
        <v>17</v>
      </c>
      <c r="I1193" s="14">
        <v>0.6</v>
      </c>
      <c r="J1193" s="15">
        <v>3250</v>
      </c>
      <c r="K1193" s="16">
        <f t="shared" si="390"/>
        <v>1950</v>
      </c>
      <c r="L1193" s="16">
        <f t="shared" si="391"/>
        <v>780</v>
      </c>
      <c r="M1193" s="17">
        <v>0.4</v>
      </c>
      <c r="O1193" s="1"/>
      <c r="P1193" s="4"/>
      <c r="Q1193" s="3"/>
      <c r="R1193" s="5"/>
    </row>
    <row r="1194" spans="2:18" x14ac:dyDescent="0.25">
      <c r="B1194" s="12" t="s">
        <v>10</v>
      </c>
      <c r="C1194" s="12">
        <v>1185732</v>
      </c>
      <c r="D1194" s="13">
        <v>44394</v>
      </c>
      <c r="E1194" s="12" t="s">
        <v>129</v>
      </c>
      <c r="F1194" s="12" t="s">
        <v>56</v>
      </c>
      <c r="G1194" s="12" t="s">
        <v>57</v>
      </c>
      <c r="H1194" s="12" t="s">
        <v>12</v>
      </c>
      <c r="I1194" s="14">
        <v>0.54999999999999993</v>
      </c>
      <c r="J1194" s="15">
        <v>5500</v>
      </c>
      <c r="K1194" s="16">
        <f>I1194*J1194</f>
        <v>3024.9999999999995</v>
      </c>
      <c r="L1194" s="16">
        <f>K1194*M1194</f>
        <v>1058.7499999999998</v>
      </c>
      <c r="M1194" s="17">
        <v>0.35</v>
      </c>
      <c r="O1194" s="1"/>
      <c r="P1194" s="4"/>
      <c r="Q1194" s="3"/>
      <c r="R1194" s="5"/>
    </row>
    <row r="1195" spans="2:18" x14ac:dyDescent="0.25">
      <c r="B1195" s="12" t="s">
        <v>10</v>
      </c>
      <c r="C1195" s="12">
        <v>1185732</v>
      </c>
      <c r="D1195" s="13">
        <v>44394</v>
      </c>
      <c r="E1195" s="12" t="s">
        <v>129</v>
      </c>
      <c r="F1195" s="12" t="s">
        <v>56</v>
      </c>
      <c r="G1195" s="12" t="s">
        <v>57</v>
      </c>
      <c r="H1195" s="12" t="s">
        <v>15</v>
      </c>
      <c r="I1195" s="14">
        <v>0.5</v>
      </c>
      <c r="J1195" s="15">
        <v>3000</v>
      </c>
      <c r="K1195" s="16">
        <f>I1195*J1195</f>
        <v>1500</v>
      </c>
      <c r="L1195" s="16">
        <f>K1195*M1195</f>
        <v>525</v>
      </c>
      <c r="M1195" s="17">
        <v>0.35</v>
      </c>
      <c r="O1195" s="1"/>
      <c r="P1195" s="4"/>
      <c r="Q1195" s="3"/>
      <c r="R1195" s="5"/>
    </row>
    <row r="1196" spans="2:18" x14ac:dyDescent="0.25">
      <c r="B1196" s="12" t="s">
        <v>10</v>
      </c>
      <c r="C1196" s="12">
        <v>1185732</v>
      </c>
      <c r="D1196" s="13">
        <v>44394</v>
      </c>
      <c r="E1196" s="12" t="s">
        <v>129</v>
      </c>
      <c r="F1196" s="12" t="s">
        <v>56</v>
      </c>
      <c r="G1196" s="12" t="s">
        <v>57</v>
      </c>
      <c r="H1196" s="12" t="s">
        <v>13</v>
      </c>
      <c r="I1196" s="14">
        <v>0.45</v>
      </c>
      <c r="J1196" s="15">
        <v>2250</v>
      </c>
      <c r="K1196" s="16">
        <f t="shared" ref="K1196:K1199" si="392">I1196*J1196</f>
        <v>1012.5</v>
      </c>
      <c r="L1196" s="16">
        <f t="shared" ref="L1196:L1199" si="393">K1196*M1196</f>
        <v>404.99999999999994</v>
      </c>
      <c r="M1196" s="17">
        <v>0.39999999999999997</v>
      </c>
      <c r="O1196" s="1"/>
      <c r="P1196" s="4"/>
      <c r="Q1196" s="3"/>
      <c r="R1196" s="5"/>
    </row>
    <row r="1197" spans="2:18" x14ac:dyDescent="0.25">
      <c r="B1197" s="12" t="s">
        <v>10</v>
      </c>
      <c r="C1197" s="12">
        <v>1185732</v>
      </c>
      <c r="D1197" s="13">
        <v>44394</v>
      </c>
      <c r="E1197" s="12" t="s">
        <v>129</v>
      </c>
      <c r="F1197" s="12" t="s">
        <v>56</v>
      </c>
      <c r="G1197" s="12" t="s">
        <v>57</v>
      </c>
      <c r="H1197" s="12" t="s">
        <v>14</v>
      </c>
      <c r="I1197" s="14">
        <v>0.45</v>
      </c>
      <c r="J1197" s="15">
        <v>1750</v>
      </c>
      <c r="K1197" s="16">
        <f t="shared" si="392"/>
        <v>787.5</v>
      </c>
      <c r="L1197" s="16">
        <f t="shared" si="393"/>
        <v>236.25</v>
      </c>
      <c r="M1197" s="17">
        <v>0.3</v>
      </c>
      <c r="O1197" s="1"/>
      <c r="P1197" s="4"/>
      <c r="Q1197" s="3"/>
      <c r="R1197" s="5"/>
    </row>
    <row r="1198" spans="2:18" x14ac:dyDescent="0.25">
      <c r="B1198" s="12" t="s">
        <v>10</v>
      </c>
      <c r="C1198" s="12">
        <v>1185732</v>
      </c>
      <c r="D1198" s="13">
        <v>44394</v>
      </c>
      <c r="E1198" s="12" t="s">
        <v>129</v>
      </c>
      <c r="F1198" s="12" t="s">
        <v>56</v>
      </c>
      <c r="G1198" s="12" t="s">
        <v>57</v>
      </c>
      <c r="H1198" s="12" t="s">
        <v>16</v>
      </c>
      <c r="I1198" s="14">
        <v>0.54999999999999993</v>
      </c>
      <c r="J1198" s="15">
        <v>2000</v>
      </c>
      <c r="K1198" s="16">
        <f t="shared" si="392"/>
        <v>1099.9999999999998</v>
      </c>
      <c r="L1198" s="16">
        <f t="shared" si="393"/>
        <v>274.99999999999994</v>
      </c>
      <c r="M1198" s="17">
        <v>0.25</v>
      </c>
      <c r="O1198" s="1"/>
      <c r="P1198" s="4"/>
      <c r="Q1198" s="3"/>
      <c r="R1198" s="5"/>
    </row>
    <row r="1199" spans="2:18" x14ac:dyDescent="0.25">
      <c r="B1199" s="12" t="s">
        <v>10</v>
      </c>
      <c r="C1199" s="12">
        <v>1185732</v>
      </c>
      <c r="D1199" s="13">
        <v>44394</v>
      </c>
      <c r="E1199" s="12" t="s">
        <v>129</v>
      </c>
      <c r="F1199" s="12" t="s">
        <v>56</v>
      </c>
      <c r="G1199" s="12" t="s">
        <v>57</v>
      </c>
      <c r="H1199" s="12" t="s">
        <v>17</v>
      </c>
      <c r="I1199" s="14">
        <v>0.6</v>
      </c>
      <c r="J1199" s="15">
        <v>3750</v>
      </c>
      <c r="K1199" s="16">
        <f t="shared" si="392"/>
        <v>2250</v>
      </c>
      <c r="L1199" s="16">
        <f t="shared" si="393"/>
        <v>900</v>
      </c>
      <c r="M1199" s="17">
        <v>0.4</v>
      </c>
      <c r="O1199" s="1"/>
      <c r="P1199" s="4"/>
      <c r="Q1199" s="3"/>
      <c r="R1199" s="5"/>
    </row>
    <row r="1200" spans="2:18" x14ac:dyDescent="0.25">
      <c r="B1200" s="12" t="s">
        <v>10</v>
      </c>
      <c r="C1200" s="12">
        <v>1185732</v>
      </c>
      <c r="D1200" s="13">
        <v>44426</v>
      </c>
      <c r="E1200" s="12" t="s">
        <v>129</v>
      </c>
      <c r="F1200" s="12" t="s">
        <v>56</v>
      </c>
      <c r="G1200" s="12" t="s">
        <v>57</v>
      </c>
      <c r="H1200" s="12" t="s">
        <v>12</v>
      </c>
      <c r="I1200" s="14">
        <v>0.54999999999999993</v>
      </c>
      <c r="J1200" s="15">
        <v>5250</v>
      </c>
      <c r="K1200" s="16">
        <f>I1200*J1200</f>
        <v>2887.4999999999995</v>
      </c>
      <c r="L1200" s="16">
        <f>K1200*M1200</f>
        <v>1010.6249999999998</v>
      </c>
      <c r="M1200" s="17">
        <v>0.35</v>
      </c>
      <c r="O1200" s="1"/>
      <c r="P1200" s="4"/>
      <c r="Q1200" s="3"/>
      <c r="R1200" s="5"/>
    </row>
    <row r="1201" spans="2:18" x14ac:dyDescent="0.25">
      <c r="B1201" s="12" t="s">
        <v>10</v>
      </c>
      <c r="C1201" s="12">
        <v>1185732</v>
      </c>
      <c r="D1201" s="13">
        <v>44426</v>
      </c>
      <c r="E1201" s="12" t="s">
        <v>129</v>
      </c>
      <c r="F1201" s="12" t="s">
        <v>56</v>
      </c>
      <c r="G1201" s="12" t="s">
        <v>57</v>
      </c>
      <c r="H1201" s="12" t="s">
        <v>15</v>
      </c>
      <c r="I1201" s="14">
        <v>0.5</v>
      </c>
      <c r="J1201" s="15">
        <v>3000</v>
      </c>
      <c r="K1201" s="16">
        <f>I1201*J1201</f>
        <v>1500</v>
      </c>
      <c r="L1201" s="16">
        <f>K1201*M1201</f>
        <v>525</v>
      </c>
      <c r="M1201" s="17">
        <v>0.35</v>
      </c>
      <c r="O1201" s="1"/>
      <c r="P1201" s="4"/>
      <c r="Q1201" s="3"/>
      <c r="R1201" s="5"/>
    </row>
    <row r="1202" spans="2:18" x14ac:dyDescent="0.25">
      <c r="B1202" s="12" t="s">
        <v>10</v>
      </c>
      <c r="C1202" s="12">
        <v>1185732</v>
      </c>
      <c r="D1202" s="13">
        <v>44426</v>
      </c>
      <c r="E1202" s="12" t="s">
        <v>129</v>
      </c>
      <c r="F1202" s="12" t="s">
        <v>56</v>
      </c>
      <c r="G1202" s="12" t="s">
        <v>57</v>
      </c>
      <c r="H1202" s="12" t="s">
        <v>13</v>
      </c>
      <c r="I1202" s="14">
        <v>0.45</v>
      </c>
      <c r="J1202" s="15">
        <v>2250</v>
      </c>
      <c r="K1202" s="16">
        <f t="shared" ref="K1202:K1205" si="394">I1202*J1202</f>
        <v>1012.5</v>
      </c>
      <c r="L1202" s="16">
        <f t="shared" ref="L1202:L1205" si="395">K1202*M1202</f>
        <v>404.99999999999994</v>
      </c>
      <c r="M1202" s="17">
        <v>0.39999999999999997</v>
      </c>
      <c r="O1202" s="1"/>
      <c r="P1202" s="4"/>
      <c r="Q1202" s="3"/>
      <c r="R1202" s="5"/>
    </row>
    <row r="1203" spans="2:18" x14ac:dyDescent="0.25">
      <c r="B1203" s="12" t="s">
        <v>10</v>
      </c>
      <c r="C1203" s="12">
        <v>1185732</v>
      </c>
      <c r="D1203" s="13">
        <v>44426</v>
      </c>
      <c r="E1203" s="12" t="s">
        <v>129</v>
      </c>
      <c r="F1203" s="12" t="s">
        <v>56</v>
      </c>
      <c r="G1203" s="12" t="s">
        <v>57</v>
      </c>
      <c r="H1203" s="12" t="s">
        <v>14</v>
      </c>
      <c r="I1203" s="14">
        <v>0.45</v>
      </c>
      <c r="J1203" s="15">
        <v>1750</v>
      </c>
      <c r="K1203" s="16">
        <f t="shared" si="394"/>
        <v>787.5</v>
      </c>
      <c r="L1203" s="16">
        <f t="shared" si="395"/>
        <v>236.25</v>
      </c>
      <c r="M1203" s="17">
        <v>0.3</v>
      </c>
      <c r="O1203" s="1"/>
      <c r="P1203" s="4"/>
      <c r="Q1203" s="3"/>
      <c r="R1203" s="5"/>
    </row>
    <row r="1204" spans="2:18" x14ac:dyDescent="0.25">
      <c r="B1204" s="12" t="s">
        <v>10</v>
      </c>
      <c r="C1204" s="12">
        <v>1185732</v>
      </c>
      <c r="D1204" s="13">
        <v>44426</v>
      </c>
      <c r="E1204" s="12" t="s">
        <v>129</v>
      </c>
      <c r="F1204" s="12" t="s">
        <v>56</v>
      </c>
      <c r="G1204" s="12" t="s">
        <v>57</v>
      </c>
      <c r="H1204" s="12" t="s">
        <v>16</v>
      </c>
      <c r="I1204" s="14">
        <v>0.54999999999999993</v>
      </c>
      <c r="J1204" s="15">
        <v>1500</v>
      </c>
      <c r="K1204" s="16">
        <f t="shared" si="394"/>
        <v>824.99999999999989</v>
      </c>
      <c r="L1204" s="16">
        <f t="shared" si="395"/>
        <v>206.24999999999997</v>
      </c>
      <c r="M1204" s="17">
        <v>0.25</v>
      </c>
      <c r="O1204" s="1"/>
      <c r="P1204" s="4"/>
      <c r="Q1204" s="3"/>
      <c r="R1204" s="5"/>
    </row>
    <row r="1205" spans="2:18" x14ac:dyDescent="0.25">
      <c r="B1205" s="12" t="s">
        <v>10</v>
      </c>
      <c r="C1205" s="12">
        <v>1185732</v>
      </c>
      <c r="D1205" s="13">
        <v>44426</v>
      </c>
      <c r="E1205" s="12" t="s">
        <v>129</v>
      </c>
      <c r="F1205" s="12" t="s">
        <v>56</v>
      </c>
      <c r="G1205" s="12" t="s">
        <v>57</v>
      </c>
      <c r="H1205" s="12" t="s">
        <v>17</v>
      </c>
      <c r="I1205" s="14">
        <v>0.6</v>
      </c>
      <c r="J1205" s="15">
        <v>3250</v>
      </c>
      <c r="K1205" s="16">
        <f t="shared" si="394"/>
        <v>1950</v>
      </c>
      <c r="L1205" s="16">
        <f t="shared" si="395"/>
        <v>780</v>
      </c>
      <c r="M1205" s="17">
        <v>0.4</v>
      </c>
      <c r="O1205" s="1"/>
      <c r="P1205" s="4"/>
      <c r="Q1205" s="3"/>
      <c r="R1205" s="5"/>
    </row>
    <row r="1206" spans="2:18" x14ac:dyDescent="0.25">
      <c r="B1206" s="12" t="s">
        <v>10</v>
      </c>
      <c r="C1206" s="12">
        <v>1185732</v>
      </c>
      <c r="D1206" s="13">
        <v>44456</v>
      </c>
      <c r="E1206" s="12" t="s">
        <v>129</v>
      </c>
      <c r="F1206" s="12" t="s">
        <v>56</v>
      </c>
      <c r="G1206" s="12" t="s">
        <v>57</v>
      </c>
      <c r="H1206" s="12" t="s">
        <v>12</v>
      </c>
      <c r="I1206" s="14">
        <v>0.54999999999999993</v>
      </c>
      <c r="J1206" s="15">
        <v>4500</v>
      </c>
      <c r="K1206" s="16">
        <f>I1206*J1206</f>
        <v>2474.9999999999995</v>
      </c>
      <c r="L1206" s="16">
        <f>K1206*M1206</f>
        <v>866.24999999999977</v>
      </c>
      <c r="M1206" s="17">
        <v>0.35</v>
      </c>
      <c r="O1206" s="1"/>
      <c r="P1206" s="4"/>
      <c r="Q1206" s="3"/>
      <c r="R1206" s="5"/>
    </row>
    <row r="1207" spans="2:18" x14ac:dyDescent="0.25">
      <c r="B1207" s="12" t="s">
        <v>10</v>
      </c>
      <c r="C1207" s="12">
        <v>1185732</v>
      </c>
      <c r="D1207" s="13">
        <v>44456</v>
      </c>
      <c r="E1207" s="12" t="s">
        <v>129</v>
      </c>
      <c r="F1207" s="12" t="s">
        <v>56</v>
      </c>
      <c r="G1207" s="12" t="s">
        <v>57</v>
      </c>
      <c r="H1207" s="12" t="s">
        <v>15</v>
      </c>
      <c r="I1207" s="14">
        <v>0.5</v>
      </c>
      <c r="J1207" s="15">
        <v>2500</v>
      </c>
      <c r="K1207" s="16">
        <f>I1207*J1207</f>
        <v>1250</v>
      </c>
      <c r="L1207" s="16">
        <f>K1207*M1207</f>
        <v>437.5</v>
      </c>
      <c r="M1207" s="17">
        <v>0.35</v>
      </c>
      <c r="O1207" s="1"/>
      <c r="P1207" s="4"/>
      <c r="Q1207" s="3"/>
      <c r="R1207" s="5"/>
    </row>
    <row r="1208" spans="2:18" x14ac:dyDescent="0.25">
      <c r="B1208" s="12" t="s">
        <v>10</v>
      </c>
      <c r="C1208" s="12">
        <v>1185732</v>
      </c>
      <c r="D1208" s="13">
        <v>44456</v>
      </c>
      <c r="E1208" s="12" t="s">
        <v>129</v>
      </c>
      <c r="F1208" s="12" t="s">
        <v>56</v>
      </c>
      <c r="G1208" s="12" t="s">
        <v>57</v>
      </c>
      <c r="H1208" s="12" t="s">
        <v>13</v>
      </c>
      <c r="I1208" s="14">
        <v>0.45</v>
      </c>
      <c r="J1208" s="15">
        <v>1500</v>
      </c>
      <c r="K1208" s="16">
        <f t="shared" ref="K1208:K1211" si="396">I1208*J1208</f>
        <v>675</v>
      </c>
      <c r="L1208" s="16">
        <f t="shared" ref="L1208:L1211" si="397">K1208*M1208</f>
        <v>270</v>
      </c>
      <c r="M1208" s="17">
        <v>0.39999999999999997</v>
      </c>
      <c r="O1208" s="1"/>
      <c r="P1208" s="4"/>
      <c r="Q1208" s="3"/>
      <c r="R1208" s="5"/>
    </row>
    <row r="1209" spans="2:18" x14ac:dyDescent="0.25">
      <c r="B1209" s="12" t="s">
        <v>10</v>
      </c>
      <c r="C1209" s="12">
        <v>1185732</v>
      </c>
      <c r="D1209" s="13">
        <v>44456</v>
      </c>
      <c r="E1209" s="12" t="s">
        <v>129</v>
      </c>
      <c r="F1209" s="12" t="s">
        <v>56</v>
      </c>
      <c r="G1209" s="12" t="s">
        <v>57</v>
      </c>
      <c r="H1209" s="12" t="s">
        <v>14</v>
      </c>
      <c r="I1209" s="14">
        <v>0.45</v>
      </c>
      <c r="J1209" s="15">
        <v>1250</v>
      </c>
      <c r="K1209" s="16">
        <f t="shared" si="396"/>
        <v>562.5</v>
      </c>
      <c r="L1209" s="16">
        <f t="shared" si="397"/>
        <v>168.75</v>
      </c>
      <c r="M1209" s="17">
        <v>0.3</v>
      </c>
      <c r="O1209" s="1"/>
      <c r="P1209" s="4"/>
      <c r="Q1209" s="3"/>
      <c r="R1209" s="5"/>
    </row>
    <row r="1210" spans="2:18" x14ac:dyDescent="0.25">
      <c r="B1210" s="12" t="s">
        <v>10</v>
      </c>
      <c r="C1210" s="12">
        <v>1185732</v>
      </c>
      <c r="D1210" s="13">
        <v>44456</v>
      </c>
      <c r="E1210" s="12" t="s">
        <v>129</v>
      </c>
      <c r="F1210" s="12" t="s">
        <v>56</v>
      </c>
      <c r="G1210" s="12" t="s">
        <v>57</v>
      </c>
      <c r="H1210" s="12" t="s">
        <v>16</v>
      </c>
      <c r="I1210" s="14">
        <v>0.54999999999999993</v>
      </c>
      <c r="J1210" s="15">
        <v>1250</v>
      </c>
      <c r="K1210" s="16">
        <f t="shared" si="396"/>
        <v>687.49999999999989</v>
      </c>
      <c r="L1210" s="16">
        <f t="shared" si="397"/>
        <v>171.87499999999997</v>
      </c>
      <c r="M1210" s="17">
        <v>0.25</v>
      </c>
      <c r="O1210" s="1"/>
      <c r="P1210" s="4"/>
      <c r="Q1210" s="3"/>
      <c r="R1210" s="5"/>
    </row>
    <row r="1211" spans="2:18" x14ac:dyDescent="0.25">
      <c r="B1211" s="12" t="s">
        <v>10</v>
      </c>
      <c r="C1211" s="12">
        <v>1185732</v>
      </c>
      <c r="D1211" s="13">
        <v>44456</v>
      </c>
      <c r="E1211" s="12" t="s">
        <v>129</v>
      </c>
      <c r="F1211" s="12" t="s">
        <v>56</v>
      </c>
      <c r="G1211" s="12" t="s">
        <v>57</v>
      </c>
      <c r="H1211" s="12" t="s">
        <v>17</v>
      </c>
      <c r="I1211" s="14">
        <v>0.6</v>
      </c>
      <c r="J1211" s="15">
        <v>2250</v>
      </c>
      <c r="K1211" s="16">
        <f t="shared" si="396"/>
        <v>1350</v>
      </c>
      <c r="L1211" s="16">
        <f t="shared" si="397"/>
        <v>540</v>
      </c>
      <c r="M1211" s="17">
        <v>0.4</v>
      </c>
      <c r="O1211" s="1"/>
      <c r="P1211" s="4"/>
      <c r="Q1211" s="3"/>
      <c r="R1211" s="5"/>
    </row>
    <row r="1212" spans="2:18" x14ac:dyDescent="0.25">
      <c r="B1212" s="12" t="s">
        <v>10</v>
      </c>
      <c r="C1212" s="12">
        <v>1185732</v>
      </c>
      <c r="D1212" s="13">
        <v>44488</v>
      </c>
      <c r="E1212" s="12" t="s">
        <v>129</v>
      </c>
      <c r="F1212" s="12" t="s">
        <v>56</v>
      </c>
      <c r="G1212" s="12" t="s">
        <v>57</v>
      </c>
      <c r="H1212" s="12" t="s">
        <v>12</v>
      </c>
      <c r="I1212" s="14">
        <v>0.6</v>
      </c>
      <c r="J1212" s="15">
        <v>4000</v>
      </c>
      <c r="K1212" s="16">
        <f>I1212*J1212</f>
        <v>2400</v>
      </c>
      <c r="L1212" s="16">
        <f>K1212*M1212</f>
        <v>840</v>
      </c>
      <c r="M1212" s="17">
        <v>0.35</v>
      </c>
      <c r="O1212" s="1"/>
      <c r="P1212" s="4"/>
      <c r="Q1212" s="3"/>
      <c r="R1212" s="5"/>
    </row>
    <row r="1213" spans="2:18" x14ac:dyDescent="0.25">
      <c r="B1213" s="12" t="s">
        <v>10</v>
      </c>
      <c r="C1213" s="12">
        <v>1185732</v>
      </c>
      <c r="D1213" s="13">
        <v>44488</v>
      </c>
      <c r="E1213" s="12" t="s">
        <v>129</v>
      </c>
      <c r="F1213" s="12" t="s">
        <v>56</v>
      </c>
      <c r="G1213" s="12" t="s">
        <v>57</v>
      </c>
      <c r="H1213" s="12" t="s">
        <v>15</v>
      </c>
      <c r="I1213" s="14">
        <v>0.55000000000000004</v>
      </c>
      <c r="J1213" s="15">
        <v>2250</v>
      </c>
      <c r="K1213" s="16">
        <f>I1213*J1213</f>
        <v>1237.5</v>
      </c>
      <c r="L1213" s="16">
        <f>K1213*M1213</f>
        <v>433.125</v>
      </c>
      <c r="M1213" s="17">
        <v>0.35</v>
      </c>
      <c r="O1213" s="1"/>
      <c r="P1213" s="4"/>
      <c r="Q1213" s="3"/>
      <c r="R1213" s="5"/>
    </row>
    <row r="1214" spans="2:18" x14ac:dyDescent="0.25">
      <c r="B1214" s="12" t="s">
        <v>10</v>
      </c>
      <c r="C1214" s="12">
        <v>1185732</v>
      </c>
      <c r="D1214" s="13">
        <v>44488</v>
      </c>
      <c r="E1214" s="12" t="s">
        <v>129</v>
      </c>
      <c r="F1214" s="12" t="s">
        <v>56</v>
      </c>
      <c r="G1214" s="12" t="s">
        <v>57</v>
      </c>
      <c r="H1214" s="12" t="s">
        <v>13</v>
      </c>
      <c r="I1214" s="14">
        <v>0.55000000000000004</v>
      </c>
      <c r="J1214" s="15">
        <v>1250</v>
      </c>
      <c r="K1214" s="16">
        <f t="shared" ref="K1214:K1217" si="398">I1214*J1214</f>
        <v>687.5</v>
      </c>
      <c r="L1214" s="16">
        <f t="shared" ref="L1214:L1217" si="399">K1214*M1214</f>
        <v>275</v>
      </c>
      <c r="M1214" s="17">
        <v>0.39999999999999997</v>
      </c>
      <c r="O1214" s="1"/>
      <c r="P1214" s="4"/>
      <c r="Q1214" s="3"/>
      <c r="R1214" s="5"/>
    </row>
    <row r="1215" spans="2:18" x14ac:dyDescent="0.25">
      <c r="B1215" s="12" t="s">
        <v>10</v>
      </c>
      <c r="C1215" s="12">
        <v>1185732</v>
      </c>
      <c r="D1215" s="13">
        <v>44488</v>
      </c>
      <c r="E1215" s="12" t="s">
        <v>129</v>
      </c>
      <c r="F1215" s="12" t="s">
        <v>56</v>
      </c>
      <c r="G1215" s="12" t="s">
        <v>57</v>
      </c>
      <c r="H1215" s="12" t="s">
        <v>14</v>
      </c>
      <c r="I1215" s="14">
        <v>0.55000000000000004</v>
      </c>
      <c r="J1215" s="15">
        <v>1000</v>
      </c>
      <c r="K1215" s="16">
        <f t="shared" si="398"/>
        <v>550</v>
      </c>
      <c r="L1215" s="16">
        <f t="shared" si="399"/>
        <v>165</v>
      </c>
      <c r="M1215" s="17">
        <v>0.3</v>
      </c>
      <c r="O1215" s="1"/>
      <c r="P1215" s="4"/>
      <c r="Q1215" s="3"/>
      <c r="R1215" s="5"/>
    </row>
    <row r="1216" spans="2:18" x14ac:dyDescent="0.25">
      <c r="B1216" s="12" t="s">
        <v>10</v>
      </c>
      <c r="C1216" s="12">
        <v>1185732</v>
      </c>
      <c r="D1216" s="13">
        <v>44488</v>
      </c>
      <c r="E1216" s="12" t="s">
        <v>129</v>
      </c>
      <c r="F1216" s="12" t="s">
        <v>56</v>
      </c>
      <c r="G1216" s="12" t="s">
        <v>57</v>
      </c>
      <c r="H1216" s="12" t="s">
        <v>16</v>
      </c>
      <c r="I1216" s="14">
        <v>0.65</v>
      </c>
      <c r="J1216" s="15">
        <v>1000</v>
      </c>
      <c r="K1216" s="16">
        <f t="shared" si="398"/>
        <v>650</v>
      </c>
      <c r="L1216" s="16">
        <f t="shared" si="399"/>
        <v>162.5</v>
      </c>
      <c r="M1216" s="17">
        <v>0.25</v>
      </c>
      <c r="O1216" s="1"/>
      <c r="P1216" s="4"/>
      <c r="Q1216" s="3"/>
      <c r="R1216" s="5"/>
    </row>
    <row r="1217" spans="1:18" x14ac:dyDescent="0.25">
      <c r="B1217" s="12" t="s">
        <v>10</v>
      </c>
      <c r="C1217" s="12">
        <v>1185732</v>
      </c>
      <c r="D1217" s="13">
        <v>44488</v>
      </c>
      <c r="E1217" s="12" t="s">
        <v>129</v>
      </c>
      <c r="F1217" s="12" t="s">
        <v>56</v>
      </c>
      <c r="G1217" s="12" t="s">
        <v>57</v>
      </c>
      <c r="H1217" s="12" t="s">
        <v>17</v>
      </c>
      <c r="I1217" s="14">
        <v>0.7</v>
      </c>
      <c r="J1217" s="15">
        <v>2250</v>
      </c>
      <c r="K1217" s="16">
        <f t="shared" si="398"/>
        <v>1575</v>
      </c>
      <c r="L1217" s="16">
        <f t="shared" si="399"/>
        <v>630</v>
      </c>
      <c r="M1217" s="17">
        <v>0.4</v>
      </c>
      <c r="O1217" s="1"/>
      <c r="P1217" s="4"/>
      <c r="Q1217" s="3"/>
      <c r="R1217" s="5"/>
    </row>
    <row r="1218" spans="1:18" x14ac:dyDescent="0.25">
      <c r="B1218" s="12" t="s">
        <v>10</v>
      </c>
      <c r="C1218" s="12">
        <v>1185732</v>
      </c>
      <c r="D1218" s="13">
        <v>44518</v>
      </c>
      <c r="E1218" s="12" t="s">
        <v>129</v>
      </c>
      <c r="F1218" s="12" t="s">
        <v>56</v>
      </c>
      <c r="G1218" s="12" t="s">
        <v>57</v>
      </c>
      <c r="H1218" s="12" t="s">
        <v>12</v>
      </c>
      <c r="I1218" s="14">
        <v>0.65</v>
      </c>
      <c r="J1218" s="15">
        <v>3750</v>
      </c>
      <c r="K1218" s="16">
        <f>I1218*J1218</f>
        <v>2437.5</v>
      </c>
      <c r="L1218" s="16">
        <f>K1218*M1218</f>
        <v>853.125</v>
      </c>
      <c r="M1218" s="17">
        <v>0.35</v>
      </c>
      <c r="O1218" s="1"/>
      <c r="P1218" s="4"/>
      <c r="Q1218" s="3"/>
      <c r="R1218" s="5"/>
    </row>
    <row r="1219" spans="1:18" x14ac:dyDescent="0.25">
      <c r="B1219" s="12" t="s">
        <v>10</v>
      </c>
      <c r="C1219" s="12">
        <v>1185732</v>
      </c>
      <c r="D1219" s="13">
        <v>44518</v>
      </c>
      <c r="E1219" s="12" t="s">
        <v>129</v>
      </c>
      <c r="F1219" s="12" t="s">
        <v>56</v>
      </c>
      <c r="G1219" s="12" t="s">
        <v>57</v>
      </c>
      <c r="H1219" s="12" t="s">
        <v>15</v>
      </c>
      <c r="I1219" s="14">
        <v>0.55000000000000004</v>
      </c>
      <c r="J1219" s="15">
        <v>2000</v>
      </c>
      <c r="K1219" s="16">
        <f>I1219*J1219</f>
        <v>1100</v>
      </c>
      <c r="L1219" s="16">
        <f>K1219*M1219</f>
        <v>385</v>
      </c>
      <c r="M1219" s="17">
        <v>0.35</v>
      </c>
      <c r="O1219" s="1"/>
      <c r="P1219" s="4"/>
      <c r="Q1219" s="3"/>
      <c r="R1219" s="5"/>
    </row>
    <row r="1220" spans="1:18" x14ac:dyDescent="0.25">
      <c r="B1220" s="12" t="s">
        <v>10</v>
      </c>
      <c r="C1220" s="12">
        <v>1185732</v>
      </c>
      <c r="D1220" s="13">
        <v>44518</v>
      </c>
      <c r="E1220" s="12" t="s">
        <v>129</v>
      </c>
      <c r="F1220" s="12" t="s">
        <v>56</v>
      </c>
      <c r="G1220" s="12" t="s">
        <v>57</v>
      </c>
      <c r="H1220" s="12" t="s">
        <v>13</v>
      </c>
      <c r="I1220" s="14">
        <v>0.55000000000000004</v>
      </c>
      <c r="J1220" s="15">
        <v>1950</v>
      </c>
      <c r="K1220" s="16">
        <f t="shared" ref="K1220:K1223" si="400">I1220*J1220</f>
        <v>1072.5</v>
      </c>
      <c r="L1220" s="16">
        <f t="shared" ref="L1220:L1223" si="401">K1220*M1220</f>
        <v>428.99999999999994</v>
      </c>
      <c r="M1220" s="17">
        <v>0.39999999999999997</v>
      </c>
      <c r="O1220" s="1"/>
      <c r="P1220" s="4"/>
      <c r="Q1220" s="3"/>
      <c r="R1220" s="5"/>
    </row>
    <row r="1221" spans="1:18" x14ac:dyDescent="0.25">
      <c r="B1221" s="12" t="s">
        <v>10</v>
      </c>
      <c r="C1221" s="12">
        <v>1185732</v>
      </c>
      <c r="D1221" s="13">
        <v>44518</v>
      </c>
      <c r="E1221" s="12" t="s">
        <v>129</v>
      </c>
      <c r="F1221" s="12" t="s">
        <v>56</v>
      </c>
      <c r="G1221" s="12" t="s">
        <v>57</v>
      </c>
      <c r="H1221" s="12" t="s">
        <v>14</v>
      </c>
      <c r="I1221" s="14">
        <v>0.55000000000000004</v>
      </c>
      <c r="J1221" s="15">
        <v>1750</v>
      </c>
      <c r="K1221" s="16">
        <f t="shared" si="400"/>
        <v>962.50000000000011</v>
      </c>
      <c r="L1221" s="16">
        <f t="shared" si="401"/>
        <v>288.75</v>
      </c>
      <c r="M1221" s="17">
        <v>0.3</v>
      </c>
      <c r="O1221" s="1"/>
      <c r="P1221" s="4"/>
      <c r="Q1221" s="3"/>
      <c r="R1221" s="5"/>
    </row>
    <row r="1222" spans="1:18" x14ac:dyDescent="0.25">
      <c r="B1222" s="12" t="s">
        <v>10</v>
      </c>
      <c r="C1222" s="12">
        <v>1185732</v>
      </c>
      <c r="D1222" s="13">
        <v>44518</v>
      </c>
      <c r="E1222" s="12" t="s">
        <v>129</v>
      </c>
      <c r="F1222" s="12" t="s">
        <v>56</v>
      </c>
      <c r="G1222" s="12" t="s">
        <v>57</v>
      </c>
      <c r="H1222" s="12" t="s">
        <v>16</v>
      </c>
      <c r="I1222" s="14">
        <v>0.65</v>
      </c>
      <c r="J1222" s="15">
        <v>1500</v>
      </c>
      <c r="K1222" s="16">
        <f t="shared" si="400"/>
        <v>975</v>
      </c>
      <c r="L1222" s="16">
        <f t="shared" si="401"/>
        <v>243.75</v>
      </c>
      <c r="M1222" s="17">
        <v>0.25</v>
      </c>
      <c r="O1222" s="1"/>
      <c r="P1222" s="4"/>
      <c r="Q1222" s="3"/>
      <c r="R1222" s="5"/>
    </row>
    <row r="1223" spans="1:18" x14ac:dyDescent="0.25">
      <c r="B1223" s="12" t="s">
        <v>10</v>
      </c>
      <c r="C1223" s="12">
        <v>1185732</v>
      </c>
      <c r="D1223" s="13">
        <v>44518</v>
      </c>
      <c r="E1223" s="12" t="s">
        <v>129</v>
      </c>
      <c r="F1223" s="12" t="s">
        <v>56</v>
      </c>
      <c r="G1223" s="12" t="s">
        <v>57</v>
      </c>
      <c r="H1223" s="12" t="s">
        <v>17</v>
      </c>
      <c r="I1223" s="14">
        <v>0.7</v>
      </c>
      <c r="J1223" s="15">
        <v>2500</v>
      </c>
      <c r="K1223" s="16">
        <f t="shared" si="400"/>
        <v>1750</v>
      </c>
      <c r="L1223" s="16">
        <f t="shared" si="401"/>
        <v>700</v>
      </c>
      <c r="M1223" s="17">
        <v>0.4</v>
      </c>
      <c r="O1223" s="1"/>
      <c r="P1223" s="4"/>
      <c r="Q1223" s="3"/>
      <c r="R1223" s="5"/>
    </row>
    <row r="1224" spans="1:18" x14ac:dyDescent="0.25">
      <c r="B1224" s="12" t="s">
        <v>10</v>
      </c>
      <c r="C1224" s="12">
        <v>1185732</v>
      </c>
      <c r="D1224" s="13">
        <v>44547</v>
      </c>
      <c r="E1224" s="12" t="s">
        <v>129</v>
      </c>
      <c r="F1224" s="12" t="s">
        <v>56</v>
      </c>
      <c r="G1224" s="12" t="s">
        <v>57</v>
      </c>
      <c r="H1224" s="12" t="s">
        <v>12</v>
      </c>
      <c r="I1224" s="14">
        <v>0.65</v>
      </c>
      <c r="J1224" s="15">
        <v>4750</v>
      </c>
      <c r="K1224" s="16">
        <f>I1224*J1224</f>
        <v>3087.5</v>
      </c>
      <c r="L1224" s="16">
        <f>K1224*M1224</f>
        <v>1080.625</v>
      </c>
      <c r="M1224" s="17">
        <v>0.35</v>
      </c>
      <c r="O1224" s="1"/>
      <c r="P1224" s="4"/>
      <c r="Q1224" s="3"/>
      <c r="R1224" s="5"/>
    </row>
    <row r="1225" spans="1:18" x14ac:dyDescent="0.25">
      <c r="B1225" s="12" t="s">
        <v>10</v>
      </c>
      <c r="C1225" s="12">
        <v>1185732</v>
      </c>
      <c r="D1225" s="13">
        <v>44547</v>
      </c>
      <c r="E1225" s="12" t="s">
        <v>129</v>
      </c>
      <c r="F1225" s="12" t="s">
        <v>56</v>
      </c>
      <c r="G1225" s="12" t="s">
        <v>57</v>
      </c>
      <c r="H1225" s="12" t="s">
        <v>15</v>
      </c>
      <c r="I1225" s="14">
        <v>0.55000000000000004</v>
      </c>
      <c r="J1225" s="15">
        <v>2750</v>
      </c>
      <c r="K1225" s="16">
        <f>I1225*J1225</f>
        <v>1512.5000000000002</v>
      </c>
      <c r="L1225" s="16">
        <f>K1225*M1225</f>
        <v>529.375</v>
      </c>
      <c r="M1225" s="17">
        <v>0.35</v>
      </c>
      <c r="O1225" s="1"/>
      <c r="P1225" s="4"/>
      <c r="Q1225" s="3"/>
      <c r="R1225" s="5"/>
    </row>
    <row r="1226" spans="1:18" x14ac:dyDescent="0.25">
      <c r="B1226" s="12" t="s">
        <v>10</v>
      </c>
      <c r="C1226" s="12">
        <v>1185732</v>
      </c>
      <c r="D1226" s="13">
        <v>44547</v>
      </c>
      <c r="E1226" s="12" t="s">
        <v>129</v>
      </c>
      <c r="F1226" s="12" t="s">
        <v>56</v>
      </c>
      <c r="G1226" s="12" t="s">
        <v>57</v>
      </c>
      <c r="H1226" s="12" t="s">
        <v>13</v>
      </c>
      <c r="I1226" s="14">
        <v>0.55000000000000004</v>
      </c>
      <c r="J1226" s="15">
        <v>2500</v>
      </c>
      <c r="K1226" s="16">
        <f t="shared" ref="K1226:K1229" si="402">I1226*J1226</f>
        <v>1375</v>
      </c>
      <c r="L1226" s="16">
        <f t="shared" ref="L1226:L1229" si="403">K1226*M1226</f>
        <v>550</v>
      </c>
      <c r="M1226" s="17">
        <v>0.39999999999999997</v>
      </c>
      <c r="O1226" s="1"/>
      <c r="P1226" s="4"/>
      <c r="Q1226" s="3"/>
      <c r="R1226" s="5"/>
    </row>
    <row r="1227" spans="1:18" x14ac:dyDescent="0.25">
      <c r="B1227" s="12" t="s">
        <v>10</v>
      </c>
      <c r="C1227" s="12">
        <v>1185732</v>
      </c>
      <c r="D1227" s="13">
        <v>44547</v>
      </c>
      <c r="E1227" s="12" t="s">
        <v>129</v>
      </c>
      <c r="F1227" s="12" t="s">
        <v>56</v>
      </c>
      <c r="G1227" s="12" t="s">
        <v>57</v>
      </c>
      <c r="H1227" s="12" t="s">
        <v>14</v>
      </c>
      <c r="I1227" s="14">
        <v>0.55000000000000004</v>
      </c>
      <c r="J1227" s="15">
        <v>2000</v>
      </c>
      <c r="K1227" s="16">
        <f t="shared" si="402"/>
        <v>1100</v>
      </c>
      <c r="L1227" s="16">
        <f t="shared" si="403"/>
        <v>330</v>
      </c>
      <c r="M1227" s="17">
        <v>0.3</v>
      </c>
      <c r="O1227" s="1"/>
      <c r="P1227" s="4"/>
      <c r="Q1227" s="3"/>
      <c r="R1227" s="5"/>
    </row>
    <row r="1228" spans="1:18" x14ac:dyDescent="0.25">
      <c r="B1228" s="12" t="s">
        <v>10</v>
      </c>
      <c r="C1228" s="12">
        <v>1185732</v>
      </c>
      <c r="D1228" s="13">
        <v>44547</v>
      </c>
      <c r="E1228" s="12" t="s">
        <v>129</v>
      </c>
      <c r="F1228" s="12" t="s">
        <v>56</v>
      </c>
      <c r="G1228" s="12" t="s">
        <v>57</v>
      </c>
      <c r="H1228" s="12" t="s">
        <v>16</v>
      </c>
      <c r="I1228" s="14">
        <v>0.65</v>
      </c>
      <c r="J1228" s="15">
        <v>2000</v>
      </c>
      <c r="K1228" s="16">
        <f t="shared" si="402"/>
        <v>1300</v>
      </c>
      <c r="L1228" s="16">
        <f t="shared" si="403"/>
        <v>325</v>
      </c>
      <c r="M1228" s="17">
        <v>0.25</v>
      </c>
      <c r="O1228" s="1"/>
      <c r="P1228" s="4"/>
      <c r="Q1228" s="3"/>
      <c r="R1228" s="5"/>
    </row>
    <row r="1229" spans="1:18" x14ac:dyDescent="0.25">
      <c r="B1229" s="12" t="s">
        <v>10</v>
      </c>
      <c r="C1229" s="12">
        <v>1185732</v>
      </c>
      <c r="D1229" s="13">
        <v>44547</v>
      </c>
      <c r="E1229" s="12" t="s">
        <v>129</v>
      </c>
      <c r="F1229" s="12" t="s">
        <v>56</v>
      </c>
      <c r="G1229" s="12" t="s">
        <v>57</v>
      </c>
      <c r="H1229" s="12" t="s">
        <v>17</v>
      </c>
      <c r="I1229" s="14">
        <v>0.7</v>
      </c>
      <c r="J1229" s="15">
        <v>3000</v>
      </c>
      <c r="K1229" s="16">
        <f t="shared" si="402"/>
        <v>2100</v>
      </c>
      <c r="L1229" s="16">
        <f t="shared" si="403"/>
        <v>840</v>
      </c>
      <c r="M1229" s="17">
        <v>0.4</v>
      </c>
      <c r="O1229" s="1"/>
      <c r="P1229" s="4"/>
      <c r="Q1229" s="3"/>
      <c r="R1229" s="5"/>
    </row>
    <row r="1230" spans="1:18" x14ac:dyDescent="0.25">
      <c r="A1230" s="8" t="s">
        <v>40</v>
      </c>
      <c r="B1230" s="12" t="s">
        <v>23</v>
      </c>
      <c r="C1230" s="12">
        <v>1128299</v>
      </c>
      <c r="D1230" s="13">
        <v>44206</v>
      </c>
      <c r="E1230" s="12" t="s">
        <v>24</v>
      </c>
      <c r="F1230" s="12" t="s">
        <v>60</v>
      </c>
      <c r="G1230" s="12" t="s">
        <v>59</v>
      </c>
      <c r="H1230" s="12" t="s">
        <v>12</v>
      </c>
      <c r="I1230" s="14">
        <v>0.35000000000000003</v>
      </c>
      <c r="J1230" s="15">
        <v>3750</v>
      </c>
      <c r="K1230" s="16">
        <f>I1230*J1230</f>
        <v>1312.5000000000002</v>
      </c>
      <c r="L1230" s="16">
        <f>K1230*M1230</f>
        <v>328.12500000000006</v>
      </c>
      <c r="M1230" s="17">
        <v>0.25</v>
      </c>
      <c r="O1230" s="1"/>
      <c r="P1230" s="4"/>
      <c r="Q1230" s="3"/>
      <c r="R1230" s="5"/>
    </row>
    <row r="1231" spans="1:18" x14ac:dyDescent="0.25">
      <c r="B1231" s="12" t="s">
        <v>23</v>
      </c>
      <c r="C1231" s="12">
        <v>1128299</v>
      </c>
      <c r="D1231" s="13">
        <v>44206</v>
      </c>
      <c r="E1231" s="12" t="s">
        <v>24</v>
      </c>
      <c r="F1231" s="12" t="s">
        <v>60</v>
      </c>
      <c r="G1231" s="12" t="s">
        <v>59</v>
      </c>
      <c r="H1231" s="12" t="s">
        <v>15</v>
      </c>
      <c r="I1231" s="14">
        <v>0.45</v>
      </c>
      <c r="J1231" s="15">
        <v>3750</v>
      </c>
      <c r="K1231" s="16">
        <f>I1231*J1231</f>
        <v>1687.5</v>
      </c>
      <c r="L1231" s="16">
        <f>K1231*M1231</f>
        <v>337.5</v>
      </c>
      <c r="M1231" s="17">
        <v>0.2</v>
      </c>
      <c r="O1231" s="1"/>
      <c r="P1231" s="4"/>
      <c r="Q1231" s="3"/>
      <c r="R1231" s="5"/>
    </row>
    <row r="1232" spans="1:18" x14ac:dyDescent="0.25">
      <c r="B1232" s="12" t="s">
        <v>23</v>
      </c>
      <c r="C1232" s="12">
        <v>1128299</v>
      </c>
      <c r="D1232" s="13">
        <v>44206</v>
      </c>
      <c r="E1232" s="12" t="s">
        <v>24</v>
      </c>
      <c r="F1232" s="12" t="s">
        <v>60</v>
      </c>
      <c r="G1232" s="12" t="s">
        <v>59</v>
      </c>
      <c r="H1232" s="12" t="s">
        <v>13</v>
      </c>
      <c r="I1232" s="14">
        <v>0.45</v>
      </c>
      <c r="J1232" s="15">
        <v>3750</v>
      </c>
      <c r="K1232" s="16">
        <f t="shared" ref="K1232:K1235" si="404">I1232*J1232</f>
        <v>1687.5</v>
      </c>
      <c r="L1232" s="16">
        <f t="shared" ref="L1232:L1235" si="405">K1232*M1232</f>
        <v>421.875</v>
      </c>
      <c r="M1232" s="17">
        <v>0.25</v>
      </c>
      <c r="O1232" s="1"/>
      <c r="P1232" s="4"/>
      <c r="Q1232" s="3"/>
      <c r="R1232" s="5"/>
    </row>
    <row r="1233" spans="2:18" x14ac:dyDescent="0.25">
      <c r="B1233" s="12" t="s">
        <v>23</v>
      </c>
      <c r="C1233" s="12">
        <v>1128299</v>
      </c>
      <c r="D1233" s="13">
        <v>44206</v>
      </c>
      <c r="E1233" s="12" t="s">
        <v>24</v>
      </c>
      <c r="F1233" s="12" t="s">
        <v>60</v>
      </c>
      <c r="G1233" s="12" t="s">
        <v>59</v>
      </c>
      <c r="H1233" s="12" t="s">
        <v>14</v>
      </c>
      <c r="I1233" s="14">
        <v>0.45</v>
      </c>
      <c r="J1233" s="15">
        <v>2250</v>
      </c>
      <c r="K1233" s="16">
        <f t="shared" si="404"/>
        <v>1012.5</v>
      </c>
      <c r="L1233" s="16">
        <f t="shared" si="405"/>
        <v>253.125</v>
      </c>
      <c r="M1233" s="17">
        <v>0.25</v>
      </c>
      <c r="O1233" s="1"/>
      <c r="P1233" s="4"/>
      <c r="Q1233" s="3"/>
      <c r="R1233" s="5"/>
    </row>
    <row r="1234" spans="2:18" x14ac:dyDescent="0.25">
      <c r="B1234" s="12" t="s">
        <v>23</v>
      </c>
      <c r="C1234" s="12">
        <v>1128299</v>
      </c>
      <c r="D1234" s="13">
        <v>44206</v>
      </c>
      <c r="E1234" s="12" t="s">
        <v>24</v>
      </c>
      <c r="F1234" s="12" t="s">
        <v>60</v>
      </c>
      <c r="G1234" s="12" t="s">
        <v>59</v>
      </c>
      <c r="H1234" s="12" t="s">
        <v>16</v>
      </c>
      <c r="I1234" s="14">
        <v>0.5</v>
      </c>
      <c r="J1234" s="15">
        <v>1750</v>
      </c>
      <c r="K1234" s="16">
        <f t="shared" si="404"/>
        <v>875</v>
      </c>
      <c r="L1234" s="16">
        <f t="shared" si="405"/>
        <v>131.25</v>
      </c>
      <c r="M1234" s="17">
        <v>0.15</v>
      </c>
      <c r="O1234" s="1"/>
      <c r="P1234" s="4"/>
      <c r="Q1234" s="3"/>
      <c r="R1234" s="5"/>
    </row>
    <row r="1235" spans="2:18" x14ac:dyDescent="0.25">
      <c r="B1235" s="12" t="s">
        <v>23</v>
      </c>
      <c r="C1235" s="12">
        <v>1128299</v>
      </c>
      <c r="D1235" s="13">
        <v>44206</v>
      </c>
      <c r="E1235" s="12" t="s">
        <v>24</v>
      </c>
      <c r="F1235" s="12" t="s">
        <v>60</v>
      </c>
      <c r="G1235" s="12" t="s">
        <v>59</v>
      </c>
      <c r="H1235" s="12" t="s">
        <v>17</v>
      </c>
      <c r="I1235" s="14">
        <v>0.45</v>
      </c>
      <c r="J1235" s="15">
        <v>4250</v>
      </c>
      <c r="K1235" s="16">
        <f t="shared" si="404"/>
        <v>1912.5</v>
      </c>
      <c r="L1235" s="16">
        <f t="shared" si="405"/>
        <v>765</v>
      </c>
      <c r="M1235" s="17">
        <v>0.4</v>
      </c>
      <c r="O1235" s="1"/>
      <c r="P1235" s="4"/>
      <c r="Q1235" s="3"/>
      <c r="R1235" s="5"/>
    </row>
    <row r="1236" spans="2:18" x14ac:dyDescent="0.25">
      <c r="B1236" s="12" t="s">
        <v>23</v>
      </c>
      <c r="C1236" s="12">
        <v>1128299</v>
      </c>
      <c r="D1236" s="13">
        <v>44237</v>
      </c>
      <c r="E1236" s="12" t="s">
        <v>24</v>
      </c>
      <c r="F1236" s="12" t="s">
        <v>60</v>
      </c>
      <c r="G1236" s="12" t="s">
        <v>59</v>
      </c>
      <c r="H1236" s="12" t="s">
        <v>12</v>
      </c>
      <c r="I1236" s="14">
        <v>0.35000000000000003</v>
      </c>
      <c r="J1236" s="15">
        <v>4750</v>
      </c>
      <c r="K1236" s="16">
        <f>I1236*J1236</f>
        <v>1662.5000000000002</v>
      </c>
      <c r="L1236" s="16">
        <f>K1236*M1236</f>
        <v>415.62500000000006</v>
      </c>
      <c r="M1236" s="17">
        <v>0.25</v>
      </c>
      <c r="O1236" s="1"/>
      <c r="P1236" s="4"/>
      <c r="Q1236" s="3"/>
      <c r="R1236" s="5"/>
    </row>
    <row r="1237" spans="2:18" x14ac:dyDescent="0.25">
      <c r="B1237" s="12" t="s">
        <v>23</v>
      </c>
      <c r="C1237" s="12">
        <v>1128299</v>
      </c>
      <c r="D1237" s="13">
        <v>44237</v>
      </c>
      <c r="E1237" s="12" t="s">
        <v>24</v>
      </c>
      <c r="F1237" s="12" t="s">
        <v>60</v>
      </c>
      <c r="G1237" s="12" t="s">
        <v>59</v>
      </c>
      <c r="H1237" s="12" t="s">
        <v>15</v>
      </c>
      <c r="I1237" s="14">
        <v>0.45</v>
      </c>
      <c r="J1237" s="15">
        <v>3750</v>
      </c>
      <c r="K1237" s="16">
        <f>I1237*J1237</f>
        <v>1687.5</v>
      </c>
      <c r="L1237" s="16">
        <f>K1237*M1237</f>
        <v>337.5</v>
      </c>
      <c r="M1237" s="17">
        <v>0.2</v>
      </c>
      <c r="O1237" s="1"/>
      <c r="P1237" s="4"/>
      <c r="Q1237" s="3"/>
      <c r="R1237" s="5"/>
    </row>
    <row r="1238" spans="2:18" x14ac:dyDescent="0.25">
      <c r="B1238" s="12" t="s">
        <v>23</v>
      </c>
      <c r="C1238" s="12">
        <v>1128299</v>
      </c>
      <c r="D1238" s="13">
        <v>44237</v>
      </c>
      <c r="E1238" s="12" t="s">
        <v>24</v>
      </c>
      <c r="F1238" s="12" t="s">
        <v>60</v>
      </c>
      <c r="G1238" s="12" t="s">
        <v>59</v>
      </c>
      <c r="H1238" s="12" t="s">
        <v>13</v>
      </c>
      <c r="I1238" s="14">
        <v>0.45</v>
      </c>
      <c r="J1238" s="15">
        <v>3750</v>
      </c>
      <c r="K1238" s="16">
        <f t="shared" ref="K1238:K1241" si="406">I1238*J1238</f>
        <v>1687.5</v>
      </c>
      <c r="L1238" s="16">
        <f t="shared" ref="L1238:L1241" si="407">K1238*M1238</f>
        <v>421.875</v>
      </c>
      <c r="M1238" s="17">
        <v>0.25</v>
      </c>
      <c r="O1238" s="1"/>
      <c r="P1238" s="4"/>
      <c r="Q1238" s="3"/>
      <c r="R1238" s="5"/>
    </row>
    <row r="1239" spans="2:18" x14ac:dyDescent="0.25">
      <c r="B1239" s="12" t="s">
        <v>23</v>
      </c>
      <c r="C1239" s="12">
        <v>1128299</v>
      </c>
      <c r="D1239" s="13">
        <v>44237</v>
      </c>
      <c r="E1239" s="12" t="s">
        <v>24</v>
      </c>
      <c r="F1239" s="12" t="s">
        <v>60</v>
      </c>
      <c r="G1239" s="12" t="s">
        <v>59</v>
      </c>
      <c r="H1239" s="12" t="s">
        <v>14</v>
      </c>
      <c r="I1239" s="14">
        <v>0.45</v>
      </c>
      <c r="J1239" s="15">
        <v>2250</v>
      </c>
      <c r="K1239" s="16">
        <f t="shared" si="406"/>
        <v>1012.5</v>
      </c>
      <c r="L1239" s="16">
        <f t="shared" si="407"/>
        <v>253.125</v>
      </c>
      <c r="M1239" s="17">
        <v>0.25</v>
      </c>
      <c r="O1239" s="1"/>
      <c r="P1239" s="4"/>
      <c r="Q1239" s="3"/>
      <c r="R1239" s="5"/>
    </row>
    <row r="1240" spans="2:18" x14ac:dyDescent="0.25">
      <c r="B1240" s="12" t="s">
        <v>23</v>
      </c>
      <c r="C1240" s="12">
        <v>1128299</v>
      </c>
      <c r="D1240" s="13">
        <v>44237</v>
      </c>
      <c r="E1240" s="12" t="s">
        <v>24</v>
      </c>
      <c r="F1240" s="12" t="s">
        <v>60</v>
      </c>
      <c r="G1240" s="12" t="s">
        <v>59</v>
      </c>
      <c r="H1240" s="12" t="s">
        <v>16</v>
      </c>
      <c r="I1240" s="14">
        <v>0.5</v>
      </c>
      <c r="J1240" s="15">
        <v>1500</v>
      </c>
      <c r="K1240" s="16">
        <f t="shared" si="406"/>
        <v>750</v>
      </c>
      <c r="L1240" s="16">
        <f t="shared" si="407"/>
        <v>112.5</v>
      </c>
      <c r="M1240" s="17">
        <v>0.15</v>
      </c>
      <c r="O1240" s="1"/>
      <c r="P1240" s="4"/>
      <c r="Q1240" s="3"/>
      <c r="R1240" s="5"/>
    </row>
    <row r="1241" spans="2:18" x14ac:dyDescent="0.25">
      <c r="B1241" s="12" t="s">
        <v>23</v>
      </c>
      <c r="C1241" s="12">
        <v>1128299</v>
      </c>
      <c r="D1241" s="13">
        <v>44237</v>
      </c>
      <c r="E1241" s="12" t="s">
        <v>24</v>
      </c>
      <c r="F1241" s="12" t="s">
        <v>60</v>
      </c>
      <c r="G1241" s="12" t="s">
        <v>59</v>
      </c>
      <c r="H1241" s="12" t="s">
        <v>17</v>
      </c>
      <c r="I1241" s="14">
        <v>0.45</v>
      </c>
      <c r="J1241" s="15">
        <v>3500</v>
      </c>
      <c r="K1241" s="16">
        <f t="shared" si="406"/>
        <v>1575</v>
      </c>
      <c r="L1241" s="16">
        <f t="shared" si="407"/>
        <v>630</v>
      </c>
      <c r="M1241" s="17">
        <v>0.4</v>
      </c>
      <c r="O1241" s="1"/>
      <c r="P1241" s="4"/>
      <c r="Q1241" s="3"/>
      <c r="R1241" s="5"/>
    </row>
    <row r="1242" spans="2:18" x14ac:dyDescent="0.25">
      <c r="B1242" s="12" t="s">
        <v>23</v>
      </c>
      <c r="C1242" s="12">
        <v>1128299</v>
      </c>
      <c r="D1242" s="13">
        <v>44264</v>
      </c>
      <c r="E1242" s="12" t="s">
        <v>24</v>
      </c>
      <c r="F1242" s="12" t="s">
        <v>60</v>
      </c>
      <c r="G1242" s="12" t="s">
        <v>59</v>
      </c>
      <c r="H1242" s="12" t="s">
        <v>12</v>
      </c>
      <c r="I1242" s="14">
        <v>0.45</v>
      </c>
      <c r="J1242" s="15">
        <v>5000</v>
      </c>
      <c r="K1242" s="16">
        <f>I1242*J1242</f>
        <v>2250</v>
      </c>
      <c r="L1242" s="16">
        <f>K1242*M1242</f>
        <v>562.5</v>
      </c>
      <c r="M1242" s="17">
        <v>0.25</v>
      </c>
      <c r="O1242" s="1"/>
      <c r="P1242" s="4"/>
      <c r="Q1242" s="3"/>
      <c r="R1242" s="5"/>
    </row>
    <row r="1243" spans="2:18" x14ac:dyDescent="0.25">
      <c r="B1243" s="12" t="s">
        <v>23</v>
      </c>
      <c r="C1243" s="12">
        <v>1128299</v>
      </c>
      <c r="D1243" s="13">
        <v>44264</v>
      </c>
      <c r="E1243" s="12" t="s">
        <v>24</v>
      </c>
      <c r="F1243" s="12" t="s">
        <v>60</v>
      </c>
      <c r="G1243" s="12" t="s">
        <v>59</v>
      </c>
      <c r="H1243" s="12" t="s">
        <v>15</v>
      </c>
      <c r="I1243" s="14">
        <v>0.54999999999999993</v>
      </c>
      <c r="J1243" s="15">
        <v>3500</v>
      </c>
      <c r="K1243" s="16">
        <f>I1243*J1243</f>
        <v>1924.9999999999998</v>
      </c>
      <c r="L1243" s="16">
        <f>K1243*M1243</f>
        <v>385</v>
      </c>
      <c r="M1243" s="17">
        <v>0.2</v>
      </c>
      <c r="O1243" s="1"/>
      <c r="P1243" s="4"/>
      <c r="Q1243" s="3"/>
      <c r="R1243" s="5"/>
    </row>
    <row r="1244" spans="2:18" x14ac:dyDescent="0.25">
      <c r="B1244" s="12" t="s">
        <v>23</v>
      </c>
      <c r="C1244" s="12">
        <v>1128299</v>
      </c>
      <c r="D1244" s="13">
        <v>44264</v>
      </c>
      <c r="E1244" s="12" t="s">
        <v>24</v>
      </c>
      <c r="F1244" s="12" t="s">
        <v>60</v>
      </c>
      <c r="G1244" s="12" t="s">
        <v>59</v>
      </c>
      <c r="H1244" s="12" t="s">
        <v>13</v>
      </c>
      <c r="I1244" s="14">
        <v>0.59999999999999987</v>
      </c>
      <c r="J1244" s="15">
        <v>3750</v>
      </c>
      <c r="K1244" s="16">
        <f t="shared" ref="K1244:K1247" si="408">I1244*J1244</f>
        <v>2249.9999999999995</v>
      </c>
      <c r="L1244" s="16">
        <f t="shared" ref="L1244:L1247" si="409">K1244*M1244</f>
        <v>562.49999999999989</v>
      </c>
      <c r="M1244" s="17">
        <v>0.25</v>
      </c>
      <c r="O1244" s="1"/>
      <c r="P1244" s="4"/>
      <c r="Q1244" s="3"/>
      <c r="R1244" s="5"/>
    </row>
    <row r="1245" spans="2:18" x14ac:dyDescent="0.25">
      <c r="B1245" s="12" t="s">
        <v>23</v>
      </c>
      <c r="C1245" s="12">
        <v>1128299</v>
      </c>
      <c r="D1245" s="13">
        <v>44264</v>
      </c>
      <c r="E1245" s="12" t="s">
        <v>24</v>
      </c>
      <c r="F1245" s="12" t="s">
        <v>60</v>
      </c>
      <c r="G1245" s="12" t="s">
        <v>59</v>
      </c>
      <c r="H1245" s="12" t="s">
        <v>14</v>
      </c>
      <c r="I1245" s="14">
        <v>0.54999999999999993</v>
      </c>
      <c r="J1245" s="15">
        <v>2750</v>
      </c>
      <c r="K1245" s="16">
        <f t="shared" si="408"/>
        <v>1512.4999999999998</v>
      </c>
      <c r="L1245" s="16">
        <f t="shared" si="409"/>
        <v>378.12499999999994</v>
      </c>
      <c r="M1245" s="17">
        <v>0.25</v>
      </c>
      <c r="O1245" s="1"/>
      <c r="P1245" s="4"/>
      <c r="Q1245" s="3"/>
      <c r="R1245" s="5"/>
    </row>
    <row r="1246" spans="2:18" x14ac:dyDescent="0.25">
      <c r="B1246" s="12" t="s">
        <v>23</v>
      </c>
      <c r="C1246" s="12">
        <v>1128299</v>
      </c>
      <c r="D1246" s="13">
        <v>44264</v>
      </c>
      <c r="E1246" s="12" t="s">
        <v>24</v>
      </c>
      <c r="F1246" s="12" t="s">
        <v>60</v>
      </c>
      <c r="G1246" s="12" t="s">
        <v>59</v>
      </c>
      <c r="H1246" s="12" t="s">
        <v>16</v>
      </c>
      <c r="I1246" s="14">
        <v>0.6</v>
      </c>
      <c r="J1246" s="15">
        <v>1250</v>
      </c>
      <c r="K1246" s="16">
        <f t="shared" si="408"/>
        <v>750</v>
      </c>
      <c r="L1246" s="16">
        <f t="shared" si="409"/>
        <v>112.5</v>
      </c>
      <c r="M1246" s="17">
        <v>0.15</v>
      </c>
      <c r="O1246" s="1"/>
      <c r="P1246" s="4"/>
      <c r="Q1246" s="3"/>
      <c r="R1246" s="5"/>
    </row>
    <row r="1247" spans="2:18" x14ac:dyDescent="0.25">
      <c r="B1247" s="12" t="s">
        <v>23</v>
      </c>
      <c r="C1247" s="12">
        <v>1128299</v>
      </c>
      <c r="D1247" s="13">
        <v>44264</v>
      </c>
      <c r="E1247" s="12" t="s">
        <v>24</v>
      </c>
      <c r="F1247" s="12" t="s">
        <v>60</v>
      </c>
      <c r="G1247" s="12" t="s">
        <v>59</v>
      </c>
      <c r="H1247" s="12" t="s">
        <v>17</v>
      </c>
      <c r="I1247" s="14">
        <v>0.54999999999999993</v>
      </c>
      <c r="J1247" s="15">
        <v>3250</v>
      </c>
      <c r="K1247" s="16">
        <f t="shared" si="408"/>
        <v>1787.4999999999998</v>
      </c>
      <c r="L1247" s="16">
        <f t="shared" si="409"/>
        <v>715</v>
      </c>
      <c r="M1247" s="17">
        <v>0.4</v>
      </c>
      <c r="O1247" s="1"/>
      <c r="P1247" s="4"/>
      <c r="Q1247" s="3"/>
      <c r="R1247" s="5"/>
    </row>
    <row r="1248" spans="2:18" x14ac:dyDescent="0.25">
      <c r="B1248" s="12" t="s">
        <v>23</v>
      </c>
      <c r="C1248" s="12">
        <v>1128299</v>
      </c>
      <c r="D1248" s="13">
        <v>44296</v>
      </c>
      <c r="E1248" s="12" t="s">
        <v>24</v>
      </c>
      <c r="F1248" s="12" t="s">
        <v>60</v>
      </c>
      <c r="G1248" s="12" t="s">
        <v>59</v>
      </c>
      <c r="H1248" s="12" t="s">
        <v>12</v>
      </c>
      <c r="I1248" s="14">
        <v>0.6</v>
      </c>
      <c r="J1248" s="15">
        <v>5000</v>
      </c>
      <c r="K1248" s="16">
        <f>I1248*J1248</f>
        <v>3000</v>
      </c>
      <c r="L1248" s="16">
        <f>K1248*M1248</f>
        <v>750</v>
      </c>
      <c r="M1248" s="17">
        <v>0.25</v>
      </c>
      <c r="O1248" s="1"/>
      <c r="P1248" s="4"/>
      <c r="Q1248" s="3"/>
      <c r="R1248" s="5"/>
    </row>
    <row r="1249" spans="2:18" x14ac:dyDescent="0.25">
      <c r="B1249" s="12" t="s">
        <v>23</v>
      </c>
      <c r="C1249" s="12">
        <v>1128299</v>
      </c>
      <c r="D1249" s="13">
        <v>44296</v>
      </c>
      <c r="E1249" s="12" t="s">
        <v>24</v>
      </c>
      <c r="F1249" s="12" t="s">
        <v>60</v>
      </c>
      <c r="G1249" s="12" t="s">
        <v>59</v>
      </c>
      <c r="H1249" s="12" t="s">
        <v>15</v>
      </c>
      <c r="I1249" s="14">
        <v>0.65</v>
      </c>
      <c r="J1249" s="15">
        <v>3000</v>
      </c>
      <c r="K1249" s="16">
        <f>I1249*J1249</f>
        <v>1950</v>
      </c>
      <c r="L1249" s="16">
        <f>K1249*M1249</f>
        <v>390</v>
      </c>
      <c r="M1249" s="17">
        <v>0.2</v>
      </c>
      <c r="O1249" s="1"/>
      <c r="P1249" s="4"/>
      <c r="Q1249" s="3"/>
      <c r="R1249" s="5"/>
    </row>
    <row r="1250" spans="2:18" x14ac:dyDescent="0.25">
      <c r="B1250" s="12" t="s">
        <v>23</v>
      </c>
      <c r="C1250" s="12">
        <v>1128299</v>
      </c>
      <c r="D1250" s="13">
        <v>44296</v>
      </c>
      <c r="E1250" s="12" t="s">
        <v>24</v>
      </c>
      <c r="F1250" s="12" t="s">
        <v>60</v>
      </c>
      <c r="G1250" s="12" t="s">
        <v>59</v>
      </c>
      <c r="H1250" s="12" t="s">
        <v>13</v>
      </c>
      <c r="I1250" s="14">
        <v>0.65</v>
      </c>
      <c r="J1250" s="15">
        <v>3500</v>
      </c>
      <c r="K1250" s="16">
        <f t="shared" ref="K1250:K1253" si="410">I1250*J1250</f>
        <v>2275</v>
      </c>
      <c r="L1250" s="16">
        <f t="shared" ref="L1250:L1253" si="411">K1250*M1250</f>
        <v>568.75</v>
      </c>
      <c r="M1250" s="17">
        <v>0.25</v>
      </c>
      <c r="O1250" s="1"/>
      <c r="P1250" s="4"/>
      <c r="Q1250" s="3"/>
      <c r="R1250" s="5"/>
    </row>
    <row r="1251" spans="2:18" x14ac:dyDescent="0.25">
      <c r="B1251" s="12" t="s">
        <v>23</v>
      </c>
      <c r="C1251" s="12">
        <v>1128299</v>
      </c>
      <c r="D1251" s="13">
        <v>44296</v>
      </c>
      <c r="E1251" s="12" t="s">
        <v>24</v>
      </c>
      <c r="F1251" s="12" t="s">
        <v>60</v>
      </c>
      <c r="G1251" s="12" t="s">
        <v>59</v>
      </c>
      <c r="H1251" s="12" t="s">
        <v>14</v>
      </c>
      <c r="I1251" s="14">
        <v>0.5</v>
      </c>
      <c r="J1251" s="15">
        <v>2500</v>
      </c>
      <c r="K1251" s="16">
        <f t="shared" si="410"/>
        <v>1250</v>
      </c>
      <c r="L1251" s="16">
        <f t="shared" si="411"/>
        <v>312.5</v>
      </c>
      <c r="M1251" s="17">
        <v>0.25</v>
      </c>
      <c r="O1251" s="1"/>
      <c r="P1251" s="4"/>
      <c r="Q1251" s="3"/>
      <c r="R1251" s="5"/>
    </row>
    <row r="1252" spans="2:18" x14ac:dyDescent="0.25">
      <c r="B1252" s="12" t="s">
        <v>23</v>
      </c>
      <c r="C1252" s="12">
        <v>1128299</v>
      </c>
      <c r="D1252" s="13">
        <v>44296</v>
      </c>
      <c r="E1252" s="12" t="s">
        <v>24</v>
      </c>
      <c r="F1252" s="12" t="s">
        <v>60</v>
      </c>
      <c r="G1252" s="12" t="s">
        <v>59</v>
      </c>
      <c r="H1252" s="12" t="s">
        <v>16</v>
      </c>
      <c r="I1252" s="14">
        <v>0.55000000000000004</v>
      </c>
      <c r="J1252" s="15">
        <v>1500</v>
      </c>
      <c r="K1252" s="16">
        <f t="shared" si="410"/>
        <v>825.00000000000011</v>
      </c>
      <c r="L1252" s="16">
        <f t="shared" si="411"/>
        <v>123.75000000000001</v>
      </c>
      <c r="M1252" s="17">
        <v>0.15</v>
      </c>
      <c r="O1252" s="1"/>
      <c r="P1252" s="4"/>
      <c r="Q1252" s="3"/>
      <c r="R1252" s="5"/>
    </row>
    <row r="1253" spans="2:18" x14ac:dyDescent="0.25">
      <c r="B1253" s="12" t="s">
        <v>23</v>
      </c>
      <c r="C1253" s="12">
        <v>1128299</v>
      </c>
      <c r="D1253" s="13">
        <v>44296</v>
      </c>
      <c r="E1253" s="12" t="s">
        <v>24</v>
      </c>
      <c r="F1253" s="12" t="s">
        <v>60</v>
      </c>
      <c r="G1253" s="12" t="s">
        <v>59</v>
      </c>
      <c r="H1253" s="12" t="s">
        <v>17</v>
      </c>
      <c r="I1253" s="14">
        <v>0.70000000000000007</v>
      </c>
      <c r="J1253" s="15">
        <v>3250</v>
      </c>
      <c r="K1253" s="16">
        <f t="shared" si="410"/>
        <v>2275</v>
      </c>
      <c r="L1253" s="16">
        <f t="shared" si="411"/>
        <v>910</v>
      </c>
      <c r="M1253" s="17">
        <v>0.4</v>
      </c>
      <c r="O1253" s="1"/>
      <c r="P1253" s="4"/>
      <c r="Q1253" s="3"/>
      <c r="R1253" s="5"/>
    </row>
    <row r="1254" spans="2:18" x14ac:dyDescent="0.25">
      <c r="B1254" s="12" t="s">
        <v>23</v>
      </c>
      <c r="C1254" s="12">
        <v>1128299</v>
      </c>
      <c r="D1254" s="13">
        <v>44327</v>
      </c>
      <c r="E1254" s="12" t="s">
        <v>24</v>
      </c>
      <c r="F1254" s="12" t="s">
        <v>60</v>
      </c>
      <c r="G1254" s="12" t="s">
        <v>59</v>
      </c>
      <c r="H1254" s="12" t="s">
        <v>12</v>
      </c>
      <c r="I1254" s="14">
        <v>0.54999999999999993</v>
      </c>
      <c r="J1254" s="15">
        <v>5250</v>
      </c>
      <c r="K1254" s="16">
        <f>I1254*J1254</f>
        <v>2887.4999999999995</v>
      </c>
      <c r="L1254" s="16">
        <f>K1254*M1254</f>
        <v>721.87499999999989</v>
      </c>
      <c r="M1254" s="17">
        <v>0.25</v>
      </c>
      <c r="O1254" s="1"/>
      <c r="P1254" s="4"/>
      <c r="Q1254" s="3"/>
      <c r="R1254" s="5"/>
    </row>
    <row r="1255" spans="2:18" x14ac:dyDescent="0.25">
      <c r="B1255" s="12" t="s">
        <v>23</v>
      </c>
      <c r="C1255" s="12">
        <v>1128299</v>
      </c>
      <c r="D1255" s="13">
        <v>44327</v>
      </c>
      <c r="E1255" s="12" t="s">
        <v>24</v>
      </c>
      <c r="F1255" s="12" t="s">
        <v>60</v>
      </c>
      <c r="G1255" s="12" t="s">
        <v>59</v>
      </c>
      <c r="H1255" s="12" t="s">
        <v>15</v>
      </c>
      <c r="I1255" s="14">
        <v>0.6</v>
      </c>
      <c r="J1255" s="15">
        <v>3750</v>
      </c>
      <c r="K1255" s="16">
        <f>I1255*J1255</f>
        <v>2250</v>
      </c>
      <c r="L1255" s="16">
        <f>K1255*M1255</f>
        <v>450</v>
      </c>
      <c r="M1255" s="17">
        <v>0.2</v>
      </c>
      <c r="O1255" s="1"/>
      <c r="P1255" s="4"/>
      <c r="Q1255" s="3"/>
      <c r="R1255" s="5"/>
    </row>
    <row r="1256" spans="2:18" x14ac:dyDescent="0.25">
      <c r="B1256" s="12" t="s">
        <v>23</v>
      </c>
      <c r="C1256" s="12">
        <v>1128299</v>
      </c>
      <c r="D1256" s="13">
        <v>44327</v>
      </c>
      <c r="E1256" s="12" t="s">
        <v>24</v>
      </c>
      <c r="F1256" s="12" t="s">
        <v>60</v>
      </c>
      <c r="G1256" s="12" t="s">
        <v>59</v>
      </c>
      <c r="H1256" s="12" t="s">
        <v>13</v>
      </c>
      <c r="I1256" s="14">
        <v>0.6</v>
      </c>
      <c r="J1256" s="15">
        <v>3750</v>
      </c>
      <c r="K1256" s="16">
        <f t="shared" ref="K1256:K1259" si="412">I1256*J1256</f>
        <v>2250</v>
      </c>
      <c r="L1256" s="16">
        <f t="shared" ref="L1256:L1259" si="413">K1256*M1256</f>
        <v>562.5</v>
      </c>
      <c r="M1256" s="17">
        <v>0.25</v>
      </c>
      <c r="O1256" s="1"/>
      <c r="P1256" s="4"/>
      <c r="Q1256" s="3"/>
      <c r="R1256" s="5"/>
    </row>
    <row r="1257" spans="2:18" x14ac:dyDescent="0.25">
      <c r="B1257" s="12" t="s">
        <v>23</v>
      </c>
      <c r="C1257" s="12">
        <v>1128299</v>
      </c>
      <c r="D1257" s="13">
        <v>44327</v>
      </c>
      <c r="E1257" s="12" t="s">
        <v>24</v>
      </c>
      <c r="F1257" s="12" t="s">
        <v>60</v>
      </c>
      <c r="G1257" s="12" t="s">
        <v>59</v>
      </c>
      <c r="H1257" s="12" t="s">
        <v>14</v>
      </c>
      <c r="I1257" s="14">
        <v>0.54999999999999993</v>
      </c>
      <c r="J1257" s="15">
        <v>2750</v>
      </c>
      <c r="K1257" s="16">
        <f t="shared" si="412"/>
        <v>1512.4999999999998</v>
      </c>
      <c r="L1257" s="16">
        <f t="shared" si="413"/>
        <v>378.12499999999994</v>
      </c>
      <c r="M1257" s="17">
        <v>0.25</v>
      </c>
      <c r="O1257" s="1"/>
      <c r="P1257" s="4"/>
      <c r="Q1257" s="3"/>
      <c r="R1257" s="5"/>
    </row>
    <row r="1258" spans="2:18" x14ac:dyDescent="0.25">
      <c r="B1258" s="12" t="s">
        <v>23</v>
      </c>
      <c r="C1258" s="12">
        <v>1128299</v>
      </c>
      <c r="D1258" s="13">
        <v>44327</v>
      </c>
      <c r="E1258" s="12" t="s">
        <v>24</v>
      </c>
      <c r="F1258" s="12" t="s">
        <v>60</v>
      </c>
      <c r="G1258" s="12" t="s">
        <v>59</v>
      </c>
      <c r="H1258" s="12" t="s">
        <v>16</v>
      </c>
      <c r="I1258" s="14">
        <v>0.6</v>
      </c>
      <c r="J1258" s="15">
        <v>1750</v>
      </c>
      <c r="K1258" s="16">
        <f t="shared" si="412"/>
        <v>1050</v>
      </c>
      <c r="L1258" s="16">
        <f t="shared" si="413"/>
        <v>157.5</v>
      </c>
      <c r="M1258" s="17">
        <v>0.15</v>
      </c>
      <c r="O1258" s="1"/>
      <c r="P1258" s="4"/>
      <c r="Q1258" s="3"/>
      <c r="R1258" s="5"/>
    </row>
    <row r="1259" spans="2:18" x14ac:dyDescent="0.25">
      <c r="B1259" s="12" t="s">
        <v>23</v>
      </c>
      <c r="C1259" s="12">
        <v>1128299</v>
      </c>
      <c r="D1259" s="13">
        <v>44327</v>
      </c>
      <c r="E1259" s="12" t="s">
        <v>24</v>
      </c>
      <c r="F1259" s="12" t="s">
        <v>60</v>
      </c>
      <c r="G1259" s="12" t="s">
        <v>59</v>
      </c>
      <c r="H1259" s="12" t="s">
        <v>17</v>
      </c>
      <c r="I1259" s="14">
        <v>0.75</v>
      </c>
      <c r="J1259" s="15">
        <v>4750</v>
      </c>
      <c r="K1259" s="16">
        <f t="shared" si="412"/>
        <v>3562.5</v>
      </c>
      <c r="L1259" s="16">
        <f t="shared" si="413"/>
        <v>1425</v>
      </c>
      <c r="M1259" s="17">
        <v>0.4</v>
      </c>
      <c r="O1259" s="1"/>
      <c r="P1259" s="4"/>
      <c r="Q1259" s="3"/>
      <c r="R1259" s="5"/>
    </row>
    <row r="1260" spans="2:18" x14ac:dyDescent="0.25">
      <c r="B1260" s="12" t="s">
        <v>23</v>
      </c>
      <c r="C1260" s="12">
        <v>1128299</v>
      </c>
      <c r="D1260" s="13">
        <v>44357</v>
      </c>
      <c r="E1260" s="12" t="s">
        <v>24</v>
      </c>
      <c r="F1260" s="12" t="s">
        <v>60</v>
      </c>
      <c r="G1260" s="12" t="s">
        <v>59</v>
      </c>
      <c r="H1260" s="12" t="s">
        <v>12</v>
      </c>
      <c r="I1260" s="14">
        <v>0.7</v>
      </c>
      <c r="J1260" s="15">
        <v>7250</v>
      </c>
      <c r="K1260" s="16">
        <f>I1260*J1260</f>
        <v>5075</v>
      </c>
      <c r="L1260" s="16">
        <f>K1260*M1260</f>
        <v>1268.75</v>
      </c>
      <c r="M1260" s="17">
        <v>0.25</v>
      </c>
      <c r="O1260" s="1"/>
      <c r="P1260" s="4"/>
      <c r="Q1260" s="3"/>
      <c r="R1260" s="5"/>
    </row>
    <row r="1261" spans="2:18" x14ac:dyDescent="0.25">
      <c r="B1261" s="12" t="s">
        <v>23</v>
      </c>
      <c r="C1261" s="12">
        <v>1128299</v>
      </c>
      <c r="D1261" s="13">
        <v>44357</v>
      </c>
      <c r="E1261" s="12" t="s">
        <v>24</v>
      </c>
      <c r="F1261" s="12" t="s">
        <v>60</v>
      </c>
      <c r="G1261" s="12" t="s">
        <v>59</v>
      </c>
      <c r="H1261" s="12" t="s">
        <v>15</v>
      </c>
      <c r="I1261" s="14">
        <v>0.75</v>
      </c>
      <c r="J1261" s="15">
        <v>6000</v>
      </c>
      <c r="K1261" s="16">
        <f>I1261*J1261</f>
        <v>4500</v>
      </c>
      <c r="L1261" s="16">
        <f>K1261*M1261</f>
        <v>900</v>
      </c>
      <c r="M1261" s="17">
        <v>0.2</v>
      </c>
      <c r="O1261" s="1"/>
      <c r="P1261" s="4"/>
      <c r="Q1261" s="3"/>
      <c r="R1261" s="5"/>
    </row>
    <row r="1262" spans="2:18" x14ac:dyDescent="0.25">
      <c r="B1262" s="12" t="s">
        <v>23</v>
      </c>
      <c r="C1262" s="12">
        <v>1128299</v>
      </c>
      <c r="D1262" s="13">
        <v>44357</v>
      </c>
      <c r="E1262" s="12" t="s">
        <v>24</v>
      </c>
      <c r="F1262" s="12" t="s">
        <v>60</v>
      </c>
      <c r="G1262" s="12" t="s">
        <v>59</v>
      </c>
      <c r="H1262" s="12" t="s">
        <v>13</v>
      </c>
      <c r="I1262" s="14">
        <v>0.75</v>
      </c>
      <c r="J1262" s="15">
        <v>6000</v>
      </c>
      <c r="K1262" s="16">
        <f t="shared" ref="K1262:K1265" si="414">I1262*J1262</f>
        <v>4500</v>
      </c>
      <c r="L1262" s="16">
        <f t="shared" ref="L1262:L1265" si="415">K1262*M1262</f>
        <v>1125</v>
      </c>
      <c r="M1262" s="17">
        <v>0.25</v>
      </c>
      <c r="O1262" s="1"/>
      <c r="P1262" s="4"/>
      <c r="Q1262" s="3"/>
      <c r="R1262" s="5"/>
    </row>
    <row r="1263" spans="2:18" x14ac:dyDescent="0.25">
      <c r="B1263" s="12" t="s">
        <v>23</v>
      </c>
      <c r="C1263" s="12">
        <v>1128299</v>
      </c>
      <c r="D1263" s="13">
        <v>44357</v>
      </c>
      <c r="E1263" s="12" t="s">
        <v>24</v>
      </c>
      <c r="F1263" s="12" t="s">
        <v>60</v>
      </c>
      <c r="G1263" s="12" t="s">
        <v>59</v>
      </c>
      <c r="H1263" s="12" t="s">
        <v>14</v>
      </c>
      <c r="I1263" s="14">
        <v>0.75</v>
      </c>
      <c r="J1263" s="15">
        <v>4750</v>
      </c>
      <c r="K1263" s="16">
        <f t="shared" si="414"/>
        <v>3562.5</v>
      </c>
      <c r="L1263" s="16">
        <f t="shared" si="415"/>
        <v>890.625</v>
      </c>
      <c r="M1263" s="17">
        <v>0.25</v>
      </c>
      <c r="O1263" s="1"/>
      <c r="P1263" s="4"/>
      <c r="Q1263" s="3"/>
      <c r="R1263" s="5"/>
    </row>
    <row r="1264" spans="2:18" x14ac:dyDescent="0.25">
      <c r="B1264" s="12" t="s">
        <v>23</v>
      </c>
      <c r="C1264" s="12">
        <v>1128299</v>
      </c>
      <c r="D1264" s="13">
        <v>44357</v>
      </c>
      <c r="E1264" s="12" t="s">
        <v>24</v>
      </c>
      <c r="F1264" s="12" t="s">
        <v>60</v>
      </c>
      <c r="G1264" s="12" t="s">
        <v>59</v>
      </c>
      <c r="H1264" s="12" t="s">
        <v>16</v>
      </c>
      <c r="I1264" s="14">
        <v>0.85000000000000009</v>
      </c>
      <c r="J1264" s="15">
        <v>3500</v>
      </c>
      <c r="K1264" s="16">
        <f t="shared" si="414"/>
        <v>2975.0000000000005</v>
      </c>
      <c r="L1264" s="16">
        <f t="shared" si="415"/>
        <v>446.25000000000006</v>
      </c>
      <c r="M1264" s="17">
        <v>0.15</v>
      </c>
      <c r="O1264" s="1"/>
      <c r="P1264" s="4"/>
      <c r="Q1264" s="3"/>
      <c r="R1264" s="5"/>
    </row>
    <row r="1265" spans="2:18" x14ac:dyDescent="0.25">
      <c r="B1265" s="12" t="s">
        <v>23</v>
      </c>
      <c r="C1265" s="12">
        <v>1128299</v>
      </c>
      <c r="D1265" s="13">
        <v>44357</v>
      </c>
      <c r="E1265" s="12" t="s">
        <v>24</v>
      </c>
      <c r="F1265" s="12" t="s">
        <v>60</v>
      </c>
      <c r="G1265" s="12" t="s">
        <v>59</v>
      </c>
      <c r="H1265" s="12" t="s">
        <v>17</v>
      </c>
      <c r="I1265" s="14">
        <v>1</v>
      </c>
      <c r="J1265" s="15">
        <v>6500</v>
      </c>
      <c r="K1265" s="16">
        <f t="shared" si="414"/>
        <v>6500</v>
      </c>
      <c r="L1265" s="16">
        <f t="shared" si="415"/>
        <v>2600</v>
      </c>
      <c r="M1265" s="17">
        <v>0.4</v>
      </c>
      <c r="O1265" s="1"/>
      <c r="P1265" s="4"/>
      <c r="Q1265" s="3"/>
      <c r="R1265" s="5"/>
    </row>
    <row r="1266" spans="2:18" x14ac:dyDescent="0.25">
      <c r="B1266" s="12" t="s">
        <v>23</v>
      </c>
      <c r="C1266" s="12">
        <v>1128299</v>
      </c>
      <c r="D1266" s="13">
        <v>44386</v>
      </c>
      <c r="E1266" s="12" t="s">
        <v>24</v>
      </c>
      <c r="F1266" s="12" t="s">
        <v>60</v>
      </c>
      <c r="G1266" s="12" t="s">
        <v>59</v>
      </c>
      <c r="H1266" s="12" t="s">
        <v>12</v>
      </c>
      <c r="I1266" s="14">
        <v>0.8</v>
      </c>
      <c r="J1266" s="15">
        <v>8000</v>
      </c>
      <c r="K1266" s="16">
        <f>I1266*J1266</f>
        <v>6400</v>
      </c>
      <c r="L1266" s="16">
        <f>K1266*M1266</f>
        <v>1600</v>
      </c>
      <c r="M1266" s="17">
        <v>0.25</v>
      </c>
      <c r="O1266" s="1"/>
      <c r="P1266" s="4"/>
      <c r="Q1266" s="3"/>
      <c r="R1266" s="5"/>
    </row>
    <row r="1267" spans="2:18" x14ac:dyDescent="0.25">
      <c r="B1267" s="12" t="s">
        <v>23</v>
      </c>
      <c r="C1267" s="12">
        <v>1128299</v>
      </c>
      <c r="D1267" s="13">
        <v>44386</v>
      </c>
      <c r="E1267" s="12" t="s">
        <v>24</v>
      </c>
      <c r="F1267" s="12" t="s">
        <v>60</v>
      </c>
      <c r="G1267" s="12" t="s">
        <v>59</v>
      </c>
      <c r="H1267" s="12" t="s">
        <v>15</v>
      </c>
      <c r="I1267" s="14">
        <v>0.85000000000000009</v>
      </c>
      <c r="J1267" s="15">
        <v>6500</v>
      </c>
      <c r="K1267" s="16">
        <f>I1267*J1267</f>
        <v>5525.0000000000009</v>
      </c>
      <c r="L1267" s="16">
        <f>K1267*M1267</f>
        <v>1105.0000000000002</v>
      </c>
      <c r="M1267" s="17">
        <v>0.2</v>
      </c>
      <c r="O1267" s="1"/>
      <c r="P1267" s="4"/>
      <c r="Q1267" s="3"/>
      <c r="R1267" s="5"/>
    </row>
    <row r="1268" spans="2:18" x14ac:dyDescent="0.25">
      <c r="B1268" s="12" t="s">
        <v>23</v>
      </c>
      <c r="C1268" s="12">
        <v>1128299</v>
      </c>
      <c r="D1268" s="13">
        <v>44386</v>
      </c>
      <c r="E1268" s="12" t="s">
        <v>24</v>
      </c>
      <c r="F1268" s="12" t="s">
        <v>60</v>
      </c>
      <c r="G1268" s="12" t="s">
        <v>59</v>
      </c>
      <c r="H1268" s="12" t="s">
        <v>13</v>
      </c>
      <c r="I1268" s="14">
        <v>0.85000000000000009</v>
      </c>
      <c r="J1268" s="15">
        <v>6000</v>
      </c>
      <c r="K1268" s="16">
        <f t="shared" ref="K1268:K1271" si="416">I1268*J1268</f>
        <v>5100.0000000000009</v>
      </c>
      <c r="L1268" s="16">
        <f t="shared" ref="L1268:L1271" si="417">K1268*M1268</f>
        <v>1275.0000000000002</v>
      </c>
      <c r="M1268" s="17">
        <v>0.25</v>
      </c>
      <c r="O1268" s="1"/>
      <c r="P1268" s="4"/>
      <c r="Q1268" s="3"/>
      <c r="R1268" s="5"/>
    </row>
    <row r="1269" spans="2:18" x14ac:dyDescent="0.25">
      <c r="B1269" s="12" t="s">
        <v>23</v>
      </c>
      <c r="C1269" s="12">
        <v>1128299</v>
      </c>
      <c r="D1269" s="13">
        <v>44386</v>
      </c>
      <c r="E1269" s="12" t="s">
        <v>24</v>
      </c>
      <c r="F1269" s="12" t="s">
        <v>60</v>
      </c>
      <c r="G1269" s="12" t="s">
        <v>59</v>
      </c>
      <c r="H1269" s="12" t="s">
        <v>14</v>
      </c>
      <c r="I1269" s="14">
        <v>0.8</v>
      </c>
      <c r="J1269" s="15">
        <v>5000</v>
      </c>
      <c r="K1269" s="16">
        <f t="shared" si="416"/>
        <v>4000</v>
      </c>
      <c r="L1269" s="16">
        <f t="shared" si="417"/>
        <v>1000</v>
      </c>
      <c r="M1269" s="17">
        <v>0.25</v>
      </c>
      <c r="O1269" s="1"/>
      <c r="P1269" s="4"/>
      <c r="Q1269" s="3"/>
      <c r="R1269" s="5"/>
    </row>
    <row r="1270" spans="2:18" x14ac:dyDescent="0.25">
      <c r="B1270" s="12" t="s">
        <v>23</v>
      </c>
      <c r="C1270" s="12">
        <v>1128299</v>
      </c>
      <c r="D1270" s="13">
        <v>44386</v>
      </c>
      <c r="E1270" s="12" t="s">
        <v>24</v>
      </c>
      <c r="F1270" s="12" t="s">
        <v>60</v>
      </c>
      <c r="G1270" s="12" t="s">
        <v>59</v>
      </c>
      <c r="H1270" s="12" t="s">
        <v>16</v>
      </c>
      <c r="I1270" s="14">
        <v>0.85000000000000009</v>
      </c>
      <c r="J1270" s="15">
        <v>5500</v>
      </c>
      <c r="K1270" s="16">
        <f t="shared" si="416"/>
        <v>4675.0000000000009</v>
      </c>
      <c r="L1270" s="16">
        <f t="shared" si="417"/>
        <v>701.25000000000011</v>
      </c>
      <c r="M1270" s="17">
        <v>0.15</v>
      </c>
      <c r="O1270" s="1"/>
      <c r="P1270" s="4"/>
      <c r="Q1270" s="3"/>
      <c r="R1270" s="5"/>
    </row>
    <row r="1271" spans="2:18" x14ac:dyDescent="0.25">
      <c r="B1271" s="12" t="s">
        <v>23</v>
      </c>
      <c r="C1271" s="12">
        <v>1128299</v>
      </c>
      <c r="D1271" s="13">
        <v>44386</v>
      </c>
      <c r="E1271" s="12" t="s">
        <v>24</v>
      </c>
      <c r="F1271" s="12" t="s">
        <v>60</v>
      </c>
      <c r="G1271" s="12" t="s">
        <v>59</v>
      </c>
      <c r="H1271" s="12" t="s">
        <v>17</v>
      </c>
      <c r="I1271" s="14">
        <v>1</v>
      </c>
      <c r="J1271" s="15">
        <v>5500</v>
      </c>
      <c r="K1271" s="16">
        <f t="shared" si="416"/>
        <v>5500</v>
      </c>
      <c r="L1271" s="16">
        <f t="shared" si="417"/>
        <v>2200</v>
      </c>
      <c r="M1271" s="17">
        <v>0.4</v>
      </c>
      <c r="O1271" s="1"/>
      <c r="P1271" s="4"/>
      <c r="Q1271" s="3"/>
      <c r="R1271" s="5"/>
    </row>
    <row r="1272" spans="2:18" x14ac:dyDescent="0.25">
      <c r="B1272" s="12" t="s">
        <v>23</v>
      </c>
      <c r="C1272" s="12">
        <v>1128299</v>
      </c>
      <c r="D1272" s="13">
        <v>44418</v>
      </c>
      <c r="E1272" s="12" t="s">
        <v>24</v>
      </c>
      <c r="F1272" s="12" t="s">
        <v>60</v>
      </c>
      <c r="G1272" s="12" t="s">
        <v>59</v>
      </c>
      <c r="H1272" s="12" t="s">
        <v>12</v>
      </c>
      <c r="I1272" s="14">
        <v>0.85000000000000009</v>
      </c>
      <c r="J1272" s="15">
        <v>7500</v>
      </c>
      <c r="K1272" s="16">
        <f>I1272*J1272</f>
        <v>6375.0000000000009</v>
      </c>
      <c r="L1272" s="16">
        <f>K1272*M1272</f>
        <v>1593.7500000000002</v>
      </c>
      <c r="M1272" s="17">
        <v>0.25</v>
      </c>
      <c r="O1272" s="1"/>
      <c r="P1272" s="4"/>
      <c r="Q1272" s="3"/>
      <c r="R1272" s="5"/>
    </row>
    <row r="1273" spans="2:18" x14ac:dyDescent="0.25">
      <c r="B1273" s="12" t="s">
        <v>23</v>
      </c>
      <c r="C1273" s="12">
        <v>1128299</v>
      </c>
      <c r="D1273" s="13">
        <v>44418</v>
      </c>
      <c r="E1273" s="12" t="s">
        <v>24</v>
      </c>
      <c r="F1273" s="12" t="s">
        <v>60</v>
      </c>
      <c r="G1273" s="12" t="s">
        <v>59</v>
      </c>
      <c r="H1273" s="12" t="s">
        <v>15</v>
      </c>
      <c r="I1273" s="14">
        <v>0.75000000000000011</v>
      </c>
      <c r="J1273" s="15">
        <v>7250</v>
      </c>
      <c r="K1273" s="16">
        <f>I1273*J1273</f>
        <v>5437.5000000000009</v>
      </c>
      <c r="L1273" s="16">
        <f>K1273*M1273</f>
        <v>1087.5000000000002</v>
      </c>
      <c r="M1273" s="17">
        <v>0.2</v>
      </c>
      <c r="O1273" s="1"/>
      <c r="P1273" s="4"/>
      <c r="Q1273" s="3"/>
      <c r="R1273" s="5"/>
    </row>
    <row r="1274" spans="2:18" x14ac:dyDescent="0.25">
      <c r="B1274" s="12" t="s">
        <v>23</v>
      </c>
      <c r="C1274" s="12">
        <v>1128299</v>
      </c>
      <c r="D1274" s="13">
        <v>44418</v>
      </c>
      <c r="E1274" s="12" t="s">
        <v>24</v>
      </c>
      <c r="F1274" s="12" t="s">
        <v>60</v>
      </c>
      <c r="G1274" s="12" t="s">
        <v>59</v>
      </c>
      <c r="H1274" s="12" t="s">
        <v>13</v>
      </c>
      <c r="I1274" s="14">
        <v>0.70000000000000007</v>
      </c>
      <c r="J1274" s="15">
        <v>6000</v>
      </c>
      <c r="K1274" s="16">
        <f t="shared" ref="K1274:K1277" si="418">I1274*J1274</f>
        <v>4200</v>
      </c>
      <c r="L1274" s="16">
        <f t="shared" ref="L1274:L1277" si="419">K1274*M1274</f>
        <v>1050</v>
      </c>
      <c r="M1274" s="17">
        <v>0.25</v>
      </c>
      <c r="O1274" s="1"/>
      <c r="P1274" s="4"/>
      <c r="Q1274" s="3"/>
      <c r="R1274" s="5"/>
    </row>
    <row r="1275" spans="2:18" x14ac:dyDescent="0.25">
      <c r="B1275" s="12" t="s">
        <v>23</v>
      </c>
      <c r="C1275" s="12">
        <v>1128299</v>
      </c>
      <c r="D1275" s="13">
        <v>44418</v>
      </c>
      <c r="E1275" s="12" t="s">
        <v>24</v>
      </c>
      <c r="F1275" s="12" t="s">
        <v>60</v>
      </c>
      <c r="G1275" s="12" t="s">
        <v>59</v>
      </c>
      <c r="H1275" s="12" t="s">
        <v>14</v>
      </c>
      <c r="I1275" s="14">
        <v>0.70000000000000007</v>
      </c>
      <c r="J1275" s="15">
        <v>5250</v>
      </c>
      <c r="K1275" s="16">
        <f t="shared" si="418"/>
        <v>3675.0000000000005</v>
      </c>
      <c r="L1275" s="16">
        <f t="shared" si="419"/>
        <v>918.75000000000011</v>
      </c>
      <c r="M1275" s="17">
        <v>0.25</v>
      </c>
      <c r="O1275" s="1"/>
      <c r="P1275" s="4"/>
      <c r="Q1275" s="3"/>
      <c r="R1275" s="5"/>
    </row>
    <row r="1276" spans="2:18" x14ac:dyDescent="0.25">
      <c r="B1276" s="12" t="s">
        <v>23</v>
      </c>
      <c r="C1276" s="12">
        <v>1128299</v>
      </c>
      <c r="D1276" s="13">
        <v>44418</v>
      </c>
      <c r="E1276" s="12" t="s">
        <v>24</v>
      </c>
      <c r="F1276" s="12" t="s">
        <v>60</v>
      </c>
      <c r="G1276" s="12" t="s">
        <v>59</v>
      </c>
      <c r="H1276" s="12" t="s">
        <v>16</v>
      </c>
      <c r="I1276" s="14">
        <v>0.7</v>
      </c>
      <c r="J1276" s="15">
        <v>5250</v>
      </c>
      <c r="K1276" s="16">
        <f t="shared" si="418"/>
        <v>3674.9999999999995</v>
      </c>
      <c r="L1276" s="16">
        <f t="shared" si="419"/>
        <v>551.24999999999989</v>
      </c>
      <c r="M1276" s="17">
        <v>0.15</v>
      </c>
      <c r="O1276" s="1"/>
      <c r="P1276" s="4"/>
      <c r="Q1276" s="3"/>
      <c r="R1276" s="5"/>
    </row>
    <row r="1277" spans="2:18" x14ac:dyDescent="0.25">
      <c r="B1277" s="12" t="s">
        <v>23</v>
      </c>
      <c r="C1277" s="12">
        <v>1128299</v>
      </c>
      <c r="D1277" s="13">
        <v>44418</v>
      </c>
      <c r="E1277" s="12" t="s">
        <v>24</v>
      </c>
      <c r="F1277" s="12" t="s">
        <v>60</v>
      </c>
      <c r="G1277" s="12" t="s">
        <v>59</v>
      </c>
      <c r="H1277" s="12" t="s">
        <v>17</v>
      </c>
      <c r="I1277" s="14">
        <v>0.75</v>
      </c>
      <c r="J1277" s="15">
        <v>3500</v>
      </c>
      <c r="K1277" s="16">
        <f t="shared" si="418"/>
        <v>2625</v>
      </c>
      <c r="L1277" s="16">
        <f t="shared" si="419"/>
        <v>1050</v>
      </c>
      <c r="M1277" s="17">
        <v>0.4</v>
      </c>
      <c r="O1277" s="1"/>
      <c r="P1277" s="4"/>
      <c r="Q1277" s="3"/>
      <c r="R1277" s="5"/>
    </row>
    <row r="1278" spans="2:18" x14ac:dyDescent="0.25">
      <c r="B1278" s="12" t="s">
        <v>23</v>
      </c>
      <c r="C1278" s="12">
        <v>1128299</v>
      </c>
      <c r="D1278" s="13">
        <v>44450</v>
      </c>
      <c r="E1278" s="12" t="s">
        <v>24</v>
      </c>
      <c r="F1278" s="12" t="s">
        <v>60</v>
      </c>
      <c r="G1278" s="12" t="s">
        <v>59</v>
      </c>
      <c r="H1278" s="12" t="s">
        <v>12</v>
      </c>
      <c r="I1278" s="14">
        <v>0.65000000000000013</v>
      </c>
      <c r="J1278" s="15">
        <v>5500</v>
      </c>
      <c r="K1278" s="16">
        <f>I1278*J1278</f>
        <v>3575.0000000000009</v>
      </c>
      <c r="L1278" s="16">
        <f>K1278*M1278</f>
        <v>893.75000000000023</v>
      </c>
      <c r="M1278" s="17">
        <v>0.25</v>
      </c>
      <c r="O1278" s="1"/>
      <c r="P1278" s="4"/>
      <c r="Q1278" s="3"/>
      <c r="R1278" s="5"/>
    </row>
    <row r="1279" spans="2:18" x14ac:dyDescent="0.25">
      <c r="B1279" s="12" t="s">
        <v>23</v>
      </c>
      <c r="C1279" s="12">
        <v>1128299</v>
      </c>
      <c r="D1279" s="13">
        <v>44450</v>
      </c>
      <c r="E1279" s="12" t="s">
        <v>24</v>
      </c>
      <c r="F1279" s="12" t="s">
        <v>60</v>
      </c>
      <c r="G1279" s="12" t="s">
        <v>59</v>
      </c>
      <c r="H1279" s="12" t="s">
        <v>15</v>
      </c>
      <c r="I1279" s="14">
        <v>0.70000000000000018</v>
      </c>
      <c r="J1279" s="15">
        <v>5500</v>
      </c>
      <c r="K1279" s="16">
        <f>I1279*J1279</f>
        <v>3850.0000000000009</v>
      </c>
      <c r="L1279" s="16">
        <f>K1279*M1279</f>
        <v>770.00000000000023</v>
      </c>
      <c r="M1279" s="17">
        <v>0.2</v>
      </c>
      <c r="O1279" s="1"/>
      <c r="P1279" s="4"/>
      <c r="Q1279" s="3"/>
      <c r="R1279" s="5"/>
    </row>
    <row r="1280" spans="2:18" x14ac:dyDescent="0.25">
      <c r="B1280" s="12" t="s">
        <v>23</v>
      </c>
      <c r="C1280" s="12">
        <v>1128299</v>
      </c>
      <c r="D1280" s="13">
        <v>44450</v>
      </c>
      <c r="E1280" s="12" t="s">
        <v>24</v>
      </c>
      <c r="F1280" s="12" t="s">
        <v>60</v>
      </c>
      <c r="G1280" s="12" t="s">
        <v>59</v>
      </c>
      <c r="H1280" s="12" t="s">
        <v>13</v>
      </c>
      <c r="I1280" s="14">
        <v>0.65000000000000013</v>
      </c>
      <c r="J1280" s="15">
        <v>3750</v>
      </c>
      <c r="K1280" s="16">
        <f t="shared" ref="K1280:K1283" si="420">I1280*J1280</f>
        <v>2437.5000000000005</v>
      </c>
      <c r="L1280" s="16">
        <f t="shared" ref="L1280:L1283" si="421">K1280*M1280</f>
        <v>609.37500000000011</v>
      </c>
      <c r="M1280" s="17">
        <v>0.25</v>
      </c>
      <c r="O1280" s="1"/>
      <c r="P1280" s="4"/>
      <c r="Q1280" s="3"/>
      <c r="R1280" s="5"/>
    </row>
    <row r="1281" spans="2:18" x14ac:dyDescent="0.25">
      <c r="B1281" s="12" t="s">
        <v>23</v>
      </c>
      <c r="C1281" s="12">
        <v>1128299</v>
      </c>
      <c r="D1281" s="13">
        <v>44450</v>
      </c>
      <c r="E1281" s="12" t="s">
        <v>24</v>
      </c>
      <c r="F1281" s="12" t="s">
        <v>60</v>
      </c>
      <c r="G1281" s="12" t="s">
        <v>59</v>
      </c>
      <c r="H1281" s="12" t="s">
        <v>14</v>
      </c>
      <c r="I1281" s="14">
        <v>0.65000000000000013</v>
      </c>
      <c r="J1281" s="15">
        <v>3250</v>
      </c>
      <c r="K1281" s="16">
        <f t="shared" si="420"/>
        <v>2112.5000000000005</v>
      </c>
      <c r="L1281" s="16">
        <f t="shared" si="421"/>
        <v>528.12500000000011</v>
      </c>
      <c r="M1281" s="17">
        <v>0.25</v>
      </c>
      <c r="O1281" s="1"/>
      <c r="P1281" s="4"/>
      <c r="Q1281" s="3"/>
      <c r="R1281" s="5"/>
    </row>
    <row r="1282" spans="2:18" x14ac:dyDescent="0.25">
      <c r="B1282" s="12" t="s">
        <v>23</v>
      </c>
      <c r="C1282" s="12">
        <v>1128299</v>
      </c>
      <c r="D1282" s="13">
        <v>44450</v>
      </c>
      <c r="E1282" s="12" t="s">
        <v>24</v>
      </c>
      <c r="F1282" s="12" t="s">
        <v>60</v>
      </c>
      <c r="G1282" s="12" t="s">
        <v>59</v>
      </c>
      <c r="H1282" s="12" t="s">
        <v>16</v>
      </c>
      <c r="I1282" s="14">
        <v>0.75000000000000011</v>
      </c>
      <c r="J1282" s="15">
        <v>3500</v>
      </c>
      <c r="K1282" s="16">
        <f t="shared" si="420"/>
        <v>2625.0000000000005</v>
      </c>
      <c r="L1282" s="16">
        <f t="shared" si="421"/>
        <v>393.75000000000006</v>
      </c>
      <c r="M1282" s="17">
        <v>0.15</v>
      </c>
      <c r="O1282" s="1"/>
      <c r="P1282" s="4"/>
      <c r="Q1282" s="3"/>
      <c r="R1282" s="5"/>
    </row>
    <row r="1283" spans="2:18" x14ac:dyDescent="0.25">
      <c r="B1283" s="12" t="s">
        <v>23</v>
      </c>
      <c r="C1283" s="12">
        <v>1128299</v>
      </c>
      <c r="D1283" s="13">
        <v>44450</v>
      </c>
      <c r="E1283" s="12" t="s">
        <v>24</v>
      </c>
      <c r="F1283" s="12" t="s">
        <v>60</v>
      </c>
      <c r="G1283" s="12" t="s">
        <v>59</v>
      </c>
      <c r="H1283" s="12" t="s">
        <v>17</v>
      </c>
      <c r="I1283" s="14">
        <v>0.6</v>
      </c>
      <c r="J1283" s="15">
        <v>3750</v>
      </c>
      <c r="K1283" s="16">
        <f t="shared" si="420"/>
        <v>2250</v>
      </c>
      <c r="L1283" s="16">
        <f t="shared" si="421"/>
        <v>900</v>
      </c>
      <c r="M1283" s="17">
        <v>0.4</v>
      </c>
      <c r="O1283" s="1"/>
      <c r="P1283" s="4"/>
      <c r="Q1283" s="3"/>
      <c r="R1283" s="5"/>
    </row>
    <row r="1284" spans="2:18" x14ac:dyDescent="0.25">
      <c r="B1284" s="12" t="s">
        <v>23</v>
      </c>
      <c r="C1284" s="12">
        <v>1128299</v>
      </c>
      <c r="D1284" s="13">
        <v>44479</v>
      </c>
      <c r="E1284" s="12" t="s">
        <v>24</v>
      </c>
      <c r="F1284" s="12" t="s">
        <v>60</v>
      </c>
      <c r="G1284" s="12" t="s">
        <v>59</v>
      </c>
      <c r="H1284" s="12" t="s">
        <v>12</v>
      </c>
      <c r="I1284" s="14">
        <v>0.55000000000000004</v>
      </c>
      <c r="J1284" s="15">
        <v>4750</v>
      </c>
      <c r="K1284" s="16">
        <f>I1284*J1284</f>
        <v>2612.5</v>
      </c>
      <c r="L1284" s="16">
        <f>K1284*M1284</f>
        <v>653.125</v>
      </c>
      <c r="M1284" s="17">
        <v>0.25</v>
      </c>
      <c r="O1284" s="1"/>
      <c r="P1284" s="4"/>
      <c r="Q1284" s="3"/>
      <c r="R1284" s="5"/>
    </row>
    <row r="1285" spans="2:18" x14ac:dyDescent="0.25">
      <c r="B1285" s="12" t="s">
        <v>23</v>
      </c>
      <c r="C1285" s="12">
        <v>1128299</v>
      </c>
      <c r="D1285" s="13">
        <v>44479</v>
      </c>
      <c r="E1285" s="12" t="s">
        <v>24</v>
      </c>
      <c r="F1285" s="12" t="s">
        <v>60</v>
      </c>
      <c r="G1285" s="12" t="s">
        <v>59</v>
      </c>
      <c r="H1285" s="12" t="s">
        <v>15</v>
      </c>
      <c r="I1285" s="14">
        <v>0.65000000000000013</v>
      </c>
      <c r="J1285" s="15">
        <v>4750</v>
      </c>
      <c r="K1285" s="16">
        <f>I1285*J1285</f>
        <v>3087.5000000000005</v>
      </c>
      <c r="L1285" s="16">
        <f>K1285*M1285</f>
        <v>617.50000000000011</v>
      </c>
      <c r="M1285" s="17">
        <v>0.2</v>
      </c>
      <c r="O1285" s="1"/>
      <c r="P1285" s="4"/>
      <c r="Q1285" s="3"/>
      <c r="R1285" s="5"/>
    </row>
    <row r="1286" spans="2:18" x14ac:dyDescent="0.25">
      <c r="B1286" s="12" t="s">
        <v>23</v>
      </c>
      <c r="C1286" s="12">
        <v>1128299</v>
      </c>
      <c r="D1286" s="13">
        <v>44479</v>
      </c>
      <c r="E1286" s="12" t="s">
        <v>24</v>
      </c>
      <c r="F1286" s="12" t="s">
        <v>60</v>
      </c>
      <c r="G1286" s="12" t="s">
        <v>59</v>
      </c>
      <c r="H1286" s="12" t="s">
        <v>13</v>
      </c>
      <c r="I1286" s="14">
        <v>0.60000000000000009</v>
      </c>
      <c r="J1286" s="15">
        <v>3000</v>
      </c>
      <c r="K1286" s="16">
        <f t="shared" ref="K1286:K1289" si="422">I1286*J1286</f>
        <v>1800.0000000000002</v>
      </c>
      <c r="L1286" s="16">
        <f t="shared" ref="L1286:L1289" si="423">K1286*M1286</f>
        <v>450.00000000000006</v>
      </c>
      <c r="M1286" s="17">
        <v>0.25</v>
      </c>
      <c r="O1286" s="1"/>
      <c r="P1286" s="4"/>
      <c r="Q1286" s="3"/>
      <c r="R1286" s="5"/>
    </row>
    <row r="1287" spans="2:18" x14ac:dyDescent="0.25">
      <c r="B1287" s="12" t="s">
        <v>23</v>
      </c>
      <c r="C1287" s="12">
        <v>1128299</v>
      </c>
      <c r="D1287" s="13">
        <v>44479</v>
      </c>
      <c r="E1287" s="12" t="s">
        <v>24</v>
      </c>
      <c r="F1287" s="12" t="s">
        <v>60</v>
      </c>
      <c r="G1287" s="12" t="s">
        <v>59</v>
      </c>
      <c r="H1287" s="12" t="s">
        <v>14</v>
      </c>
      <c r="I1287" s="14">
        <v>0.55000000000000004</v>
      </c>
      <c r="J1287" s="15">
        <v>2750</v>
      </c>
      <c r="K1287" s="16">
        <f t="shared" si="422"/>
        <v>1512.5000000000002</v>
      </c>
      <c r="L1287" s="16">
        <f t="shared" si="423"/>
        <v>378.12500000000006</v>
      </c>
      <c r="M1287" s="17">
        <v>0.25</v>
      </c>
      <c r="O1287" s="1"/>
      <c r="P1287" s="4"/>
      <c r="Q1287" s="3"/>
      <c r="R1287" s="5"/>
    </row>
    <row r="1288" spans="2:18" x14ac:dyDescent="0.25">
      <c r="B1288" s="12" t="s">
        <v>23</v>
      </c>
      <c r="C1288" s="12">
        <v>1128299</v>
      </c>
      <c r="D1288" s="13">
        <v>44479</v>
      </c>
      <c r="E1288" s="12" t="s">
        <v>24</v>
      </c>
      <c r="F1288" s="12" t="s">
        <v>60</v>
      </c>
      <c r="G1288" s="12" t="s">
        <v>59</v>
      </c>
      <c r="H1288" s="12" t="s">
        <v>16</v>
      </c>
      <c r="I1288" s="14">
        <v>0.65</v>
      </c>
      <c r="J1288" s="15">
        <v>2500</v>
      </c>
      <c r="K1288" s="16">
        <f t="shared" si="422"/>
        <v>1625</v>
      </c>
      <c r="L1288" s="16">
        <f t="shared" si="423"/>
        <v>243.75</v>
      </c>
      <c r="M1288" s="17">
        <v>0.15</v>
      </c>
      <c r="O1288" s="1"/>
      <c r="P1288" s="4"/>
      <c r="Q1288" s="3"/>
      <c r="R1288" s="5"/>
    </row>
    <row r="1289" spans="2:18" x14ac:dyDescent="0.25">
      <c r="B1289" s="12" t="s">
        <v>23</v>
      </c>
      <c r="C1289" s="12">
        <v>1128299</v>
      </c>
      <c r="D1289" s="13">
        <v>44479</v>
      </c>
      <c r="E1289" s="12" t="s">
        <v>24</v>
      </c>
      <c r="F1289" s="12" t="s">
        <v>60</v>
      </c>
      <c r="G1289" s="12" t="s">
        <v>59</v>
      </c>
      <c r="H1289" s="12" t="s">
        <v>17</v>
      </c>
      <c r="I1289" s="14">
        <v>0.70000000000000007</v>
      </c>
      <c r="J1289" s="15">
        <v>3000</v>
      </c>
      <c r="K1289" s="16">
        <f t="shared" si="422"/>
        <v>2100</v>
      </c>
      <c r="L1289" s="16">
        <f t="shared" si="423"/>
        <v>840</v>
      </c>
      <c r="M1289" s="17">
        <v>0.4</v>
      </c>
      <c r="O1289" s="1"/>
      <c r="P1289" s="4"/>
      <c r="Q1289" s="3"/>
      <c r="R1289" s="5"/>
    </row>
    <row r="1290" spans="2:18" x14ac:dyDescent="0.25">
      <c r="B1290" s="12" t="s">
        <v>23</v>
      </c>
      <c r="C1290" s="12">
        <v>1128299</v>
      </c>
      <c r="D1290" s="13">
        <v>44510</v>
      </c>
      <c r="E1290" s="12" t="s">
        <v>24</v>
      </c>
      <c r="F1290" s="12" t="s">
        <v>60</v>
      </c>
      <c r="G1290" s="12" t="s">
        <v>59</v>
      </c>
      <c r="H1290" s="12" t="s">
        <v>12</v>
      </c>
      <c r="I1290" s="14">
        <v>0.55000000000000004</v>
      </c>
      <c r="J1290" s="15">
        <v>5250</v>
      </c>
      <c r="K1290" s="16">
        <f>I1290*J1290</f>
        <v>2887.5000000000005</v>
      </c>
      <c r="L1290" s="16">
        <f>K1290*M1290</f>
        <v>721.87500000000011</v>
      </c>
      <c r="M1290" s="17">
        <v>0.25</v>
      </c>
      <c r="O1290" s="1"/>
      <c r="P1290" s="4"/>
      <c r="Q1290" s="3"/>
      <c r="R1290" s="5"/>
    </row>
    <row r="1291" spans="2:18" x14ac:dyDescent="0.25">
      <c r="B1291" s="12" t="s">
        <v>23</v>
      </c>
      <c r="C1291" s="12">
        <v>1128299</v>
      </c>
      <c r="D1291" s="13">
        <v>44510</v>
      </c>
      <c r="E1291" s="12" t="s">
        <v>24</v>
      </c>
      <c r="F1291" s="12" t="s">
        <v>60</v>
      </c>
      <c r="G1291" s="12" t="s">
        <v>59</v>
      </c>
      <c r="H1291" s="12" t="s">
        <v>15</v>
      </c>
      <c r="I1291" s="14">
        <v>0.60000000000000009</v>
      </c>
      <c r="J1291" s="15">
        <v>6000</v>
      </c>
      <c r="K1291" s="16">
        <f>I1291*J1291</f>
        <v>3600.0000000000005</v>
      </c>
      <c r="L1291" s="16">
        <f>K1291*M1291</f>
        <v>720.00000000000011</v>
      </c>
      <c r="M1291" s="17">
        <v>0.2</v>
      </c>
      <c r="O1291" s="1"/>
      <c r="P1291" s="4"/>
      <c r="Q1291" s="3"/>
      <c r="R1291" s="5"/>
    </row>
    <row r="1292" spans="2:18" x14ac:dyDescent="0.25">
      <c r="B1292" s="12" t="s">
        <v>23</v>
      </c>
      <c r="C1292" s="12">
        <v>1128299</v>
      </c>
      <c r="D1292" s="13">
        <v>44510</v>
      </c>
      <c r="E1292" s="12" t="s">
        <v>24</v>
      </c>
      <c r="F1292" s="12" t="s">
        <v>60</v>
      </c>
      <c r="G1292" s="12" t="s">
        <v>59</v>
      </c>
      <c r="H1292" s="12" t="s">
        <v>13</v>
      </c>
      <c r="I1292" s="14">
        <v>0.55000000000000004</v>
      </c>
      <c r="J1292" s="15">
        <v>4250</v>
      </c>
      <c r="K1292" s="16">
        <f t="shared" ref="K1292:K1295" si="424">I1292*J1292</f>
        <v>2337.5</v>
      </c>
      <c r="L1292" s="16">
        <f t="shared" ref="L1292:L1295" si="425">K1292*M1292</f>
        <v>584.375</v>
      </c>
      <c r="M1292" s="17">
        <v>0.25</v>
      </c>
      <c r="O1292" s="1"/>
      <c r="P1292" s="4"/>
      <c r="Q1292" s="3"/>
      <c r="R1292" s="5"/>
    </row>
    <row r="1293" spans="2:18" x14ac:dyDescent="0.25">
      <c r="B1293" s="12" t="s">
        <v>23</v>
      </c>
      <c r="C1293" s="12">
        <v>1128299</v>
      </c>
      <c r="D1293" s="13">
        <v>44510</v>
      </c>
      <c r="E1293" s="12" t="s">
        <v>24</v>
      </c>
      <c r="F1293" s="12" t="s">
        <v>60</v>
      </c>
      <c r="G1293" s="12" t="s">
        <v>59</v>
      </c>
      <c r="H1293" s="12" t="s">
        <v>14</v>
      </c>
      <c r="I1293" s="14">
        <v>0.65000000000000013</v>
      </c>
      <c r="J1293" s="15">
        <v>4000</v>
      </c>
      <c r="K1293" s="16">
        <f t="shared" si="424"/>
        <v>2600.0000000000005</v>
      </c>
      <c r="L1293" s="16">
        <f t="shared" si="425"/>
        <v>650.00000000000011</v>
      </c>
      <c r="M1293" s="17">
        <v>0.25</v>
      </c>
      <c r="O1293" s="1"/>
      <c r="P1293" s="4"/>
      <c r="Q1293" s="3"/>
      <c r="R1293" s="5"/>
    </row>
    <row r="1294" spans="2:18" x14ac:dyDescent="0.25">
      <c r="B1294" s="12" t="s">
        <v>23</v>
      </c>
      <c r="C1294" s="12">
        <v>1128299</v>
      </c>
      <c r="D1294" s="13">
        <v>44510</v>
      </c>
      <c r="E1294" s="12" t="s">
        <v>24</v>
      </c>
      <c r="F1294" s="12" t="s">
        <v>60</v>
      </c>
      <c r="G1294" s="12" t="s">
        <v>59</v>
      </c>
      <c r="H1294" s="12" t="s">
        <v>16</v>
      </c>
      <c r="I1294" s="14">
        <v>0.85000000000000009</v>
      </c>
      <c r="J1294" s="15">
        <v>3750</v>
      </c>
      <c r="K1294" s="16">
        <f t="shared" si="424"/>
        <v>3187.5000000000005</v>
      </c>
      <c r="L1294" s="16">
        <f t="shared" si="425"/>
        <v>478.12500000000006</v>
      </c>
      <c r="M1294" s="17">
        <v>0.15</v>
      </c>
      <c r="O1294" s="1"/>
      <c r="P1294" s="4"/>
      <c r="Q1294" s="3"/>
      <c r="R1294" s="5"/>
    </row>
    <row r="1295" spans="2:18" x14ac:dyDescent="0.25">
      <c r="B1295" s="12" t="s">
        <v>23</v>
      </c>
      <c r="C1295" s="12">
        <v>1128299</v>
      </c>
      <c r="D1295" s="13">
        <v>44510</v>
      </c>
      <c r="E1295" s="12" t="s">
        <v>24</v>
      </c>
      <c r="F1295" s="12" t="s">
        <v>60</v>
      </c>
      <c r="G1295" s="12" t="s">
        <v>59</v>
      </c>
      <c r="H1295" s="12" t="s">
        <v>17</v>
      </c>
      <c r="I1295" s="14">
        <v>0.90000000000000013</v>
      </c>
      <c r="J1295" s="15">
        <v>5000</v>
      </c>
      <c r="K1295" s="16">
        <f t="shared" si="424"/>
        <v>4500.0000000000009</v>
      </c>
      <c r="L1295" s="16">
        <f t="shared" si="425"/>
        <v>1800.0000000000005</v>
      </c>
      <c r="M1295" s="17">
        <v>0.4</v>
      </c>
      <c r="O1295" s="1"/>
      <c r="P1295" s="4"/>
      <c r="Q1295" s="3"/>
      <c r="R1295" s="5"/>
    </row>
    <row r="1296" spans="2:18" x14ac:dyDescent="0.25">
      <c r="B1296" s="12" t="s">
        <v>23</v>
      </c>
      <c r="C1296" s="12">
        <v>1128299</v>
      </c>
      <c r="D1296" s="13">
        <v>44539</v>
      </c>
      <c r="E1296" s="12" t="s">
        <v>24</v>
      </c>
      <c r="F1296" s="12" t="s">
        <v>60</v>
      </c>
      <c r="G1296" s="12" t="s">
        <v>59</v>
      </c>
      <c r="H1296" s="12" t="s">
        <v>12</v>
      </c>
      <c r="I1296" s="14">
        <v>0.75000000000000011</v>
      </c>
      <c r="J1296" s="15">
        <v>7000</v>
      </c>
      <c r="K1296" s="16">
        <f>I1296*J1296</f>
        <v>5250.0000000000009</v>
      </c>
      <c r="L1296" s="16">
        <f>K1296*M1296</f>
        <v>1312.5000000000002</v>
      </c>
      <c r="M1296" s="17">
        <v>0.25</v>
      </c>
      <c r="O1296" s="1"/>
      <c r="P1296" s="4"/>
      <c r="Q1296" s="3"/>
      <c r="R1296" s="5"/>
    </row>
    <row r="1297" spans="1:18" x14ac:dyDescent="0.25">
      <c r="B1297" s="12" t="s">
        <v>23</v>
      </c>
      <c r="C1297" s="12">
        <v>1128299</v>
      </c>
      <c r="D1297" s="13">
        <v>44539</v>
      </c>
      <c r="E1297" s="12" t="s">
        <v>24</v>
      </c>
      <c r="F1297" s="12" t="s">
        <v>60</v>
      </c>
      <c r="G1297" s="12" t="s">
        <v>59</v>
      </c>
      <c r="H1297" s="12" t="s">
        <v>15</v>
      </c>
      <c r="I1297" s="14">
        <v>0.8500000000000002</v>
      </c>
      <c r="J1297" s="15">
        <v>7000</v>
      </c>
      <c r="K1297" s="16">
        <f>I1297*J1297</f>
        <v>5950.0000000000018</v>
      </c>
      <c r="L1297" s="16">
        <f>K1297*M1297</f>
        <v>1190.0000000000005</v>
      </c>
      <c r="M1297" s="17">
        <v>0.2</v>
      </c>
      <c r="O1297" s="1"/>
      <c r="P1297" s="4"/>
      <c r="Q1297" s="3"/>
      <c r="R1297" s="5"/>
    </row>
    <row r="1298" spans="1:18" x14ac:dyDescent="0.25">
      <c r="B1298" s="12" t="s">
        <v>23</v>
      </c>
      <c r="C1298" s="12">
        <v>1128299</v>
      </c>
      <c r="D1298" s="13">
        <v>44539</v>
      </c>
      <c r="E1298" s="12" t="s">
        <v>24</v>
      </c>
      <c r="F1298" s="12" t="s">
        <v>60</v>
      </c>
      <c r="G1298" s="12" t="s">
        <v>59</v>
      </c>
      <c r="H1298" s="12" t="s">
        <v>13</v>
      </c>
      <c r="I1298" s="14">
        <v>0.80000000000000016</v>
      </c>
      <c r="J1298" s="15">
        <v>5000</v>
      </c>
      <c r="K1298" s="16">
        <f t="shared" ref="K1298:K1301" si="426">I1298*J1298</f>
        <v>4000.0000000000009</v>
      </c>
      <c r="L1298" s="16">
        <f t="shared" ref="L1298:L1301" si="427">K1298*M1298</f>
        <v>1000.0000000000002</v>
      </c>
      <c r="M1298" s="17">
        <v>0.25</v>
      </c>
      <c r="O1298" s="1"/>
      <c r="P1298" s="4"/>
      <c r="Q1298" s="3"/>
      <c r="R1298" s="5"/>
    </row>
    <row r="1299" spans="1:18" x14ac:dyDescent="0.25">
      <c r="B1299" s="12" t="s">
        <v>23</v>
      </c>
      <c r="C1299" s="12">
        <v>1128299</v>
      </c>
      <c r="D1299" s="13">
        <v>44539</v>
      </c>
      <c r="E1299" s="12" t="s">
        <v>24</v>
      </c>
      <c r="F1299" s="12" t="s">
        <v>60</v>
      </c>
      <c r="G1299" s="12" t="s">
        <v>59</v>
      </c>
      <c r="H1299" s="12" t="s">
        <v>14</v>
      </c>
      <c r="I1299" s="14">
        <v>0.80000000000000016</v>
      </c>
      <c r="J1299" s="15">
        <v>5000</v>
      </c>
      <c r="K1299" s="16">
        <f t="shared" si="426"/>
        <v>4000.0000000000009</v>
      </c>
      <c r="L1299" s="16">
        <f t="shared" si="427"/>
        <v>1000.0000000000002</v>
      </c>
      <c r="M1299" s="17">
        <v>0.25</v>
      </c>
      <c r="O1299" s="1"/>
      <c r="P1299" s="4"/>
      <c r="Q1299" s="3"/>
      <c r="R1299" s="5"/>
    </row>
    <row r="1300" spans="1:18" x14ac:dyDescent="0.25">
      <c r="B1300" s="12" t="s">
        <v>23</v>
      </c>
      <c r="C1300" s="12">
        <v>1128299</v>
      </c>
      <c r="D1300" s="13">
        <v>44539</v>
      </c>
      <c r="E1300" s="12" t="s">
        <v>24</v>
      </c>
      <c r="F1300" s="12" t="s">
        <v>60</v>
      </c>
      <c r="G1300" s="12" t="s">
        <v>59</v>
      </c>
      <c r="H1300" s="12" t="s">
        <v>16</v>
      </c>
      <c r="I1300" s="14">
        <v>0.90000000000000013</v>
      </c>
      <c r="J1300" s="15">
        <v>4250</v>
      </c>
      <c r="K1300" s="16">
        <f t="shared" si="426"/>
        <v>3825.0000000000005</v>
      </c>
      <c r="L1300" s="16">
        <f t="shared" si="427"/>
        <v>573.75</v>
      </c>
      <c r="M1300" s="17">
        <v>0.15</v>
      </c>
      <c r="O1300" s="1"/>
      <c r="P1300" s="4"/>
      <c r="Q1300" s="3"/>
      <c r="R1300" s="5"/>
    </row>
    <row r="1301" spans="1:18" x14ac:dyDescent="0.25">
      <c r="B1301" s="12" t="s">
        <v>23</v>
      </c>
      <c r="C1301" s="12">
        <v>1128299</v>
      </c>
      <c r="D1301" s="13">
        <v>44539</v>
      </c>
      <c r="E1301" s="12" t="s">
        <v>24</v>
      </c>
      <c r="F1301" s="12" t="s">
        <v>60</v>
      </c>
      <c r="G1301" s="12" t="s">
        <v>59</v>
      </c>
      <c r="H1301" s="12" t="s">
        <v>17</v>
      </c>
      <c r="I1301" s="14">
        <v>0.95000000000000018</v>
      </c>
      <c r="J1301" s="15">
        <v>5250</v>
      </c>
      <c r="K1301" s="16">
        <f t="shared" si="426"/>
        <v>4987.5000000000009</v>
      </c>
      <c r="L1301" s="16">
        <f t="shared" si="427"/>
        <v>1995.0000000000005</v>
      </c>
      <c r="M1301" s="17">
        <v>0.4</v>
      </c>
      <c r="O1301" s="1"/>
      <c r="P1301" s="4"/>
      <c r="Q1301" s="3"/>
      <c r="R1301" s="5"/>
    </row>
    <row r="1302" spans="1:18" x14ac:dyDescent="0.25">
      <c r="A1302" s="8" t="s">
        <v>40</v>
      </c>
      <c r="B1302" s="12" t="s">
        <v>23</v>
      </c>
      <c r="C1302" s="12">
        <v>1128299</v>
      </c>
      <c r="D1302" s="13">
        <v>44213</v>
      </c>
      <c r="E1302" s="12" t="s">
        <v>24</v>
      </c>
      <c r="F1302" s="12" t="s">
        <v>61</v>
      </c>
      <c r="G1302" s="12" t="s">
        <v>62</v>
      </c>
      <c r="H1302" s="12" t="s">
        <v>12</v>
      </c>
      <c r="I1302" s="14">
        <v>0.4</v>
      </c>
      <c r="J1302" s="15">
        <v>4250</v>
      </c>
      <c r="K1302" s="16">
        <f>I1302*J1302</f>
        <v>1700</v>
      </c>
      <c r="L1302" s="16">
        <f>K1302*M1302</f>
        <v>510</v>
      </c>
      <c r="M1302" s="17">
        <v>0.3</v>
      </c>
      <c r="O1302" s="1"/>
      <c r="P1302" s="4">
        <f>Table1[[#This Row],[Price per Unit]]+0.05</f>
        <v>0.45</v>
      </c>
      <c r="Q1302" s="3">
        <f>Table1[[#This Row],[Units Sold]]+500</f>
        <v>4750</v>
      </c>
      <c r="R1302" s="5">
        <f>Table1[[#This Row],[Operating Margin]]+5%</f>
        <v>0.35</v>
      </c>
    </row>
    <row r="1303" spans="1:18" x14ac:dyDescent="0.25">
      <c r="B1303" s="12" t="s">
        <v>23</v>
      </c>
      <c r="C1303" s="12">
        <v>1128299</v>
      </c>
      <c r="D1303" s="13">
        <v>44213</v>
      </c>
      <c r="E1303" s="12" t="s">
        <v>24</v>
      </c>
      <c r="F1303" s="12" t="s">
        <v>61</v>
      </c>
      <c r="G1303" s="12" t="s">
        <v>62</v>
      </c>
      <c r="H1303" s="12" t="s">
        <v>15</v>
      </c>
      <c r="I1303" s="14">
        <v>0.5</v>
      </c>
      <c r="J1303" s="15">
        <v>4250</v>
      </c>
      <c r="K1303" s="16">
        <f>I1303*J1303</f>
        <v>2125</v>
      </c>
      <c r="L1303" s="16">
        <f>K1303*M1303</f>
        <v>531.25</v>
      </c>
      <c r="M1303" s="17">
        <v>0.25</v>
      </c>
      <c r="O1303" s="1"/>
      <c r="P1303" s="4">
        <f>Table1[[#This Row],[Price per Unit]]+0.05</f>
        <v>0.55000000000000004</v>
      </c>
      <c r="Q1303" s="3">
        <f>Table1[[#This Row],[Units Sold]]+500</f>
        <v>4750</v>
      </c>
      <c r="R1303" s="5">
        <f>Table1[[#This Row],[Operating Margin]]+5%</f>
        <v>0.3</v>
      </c>
    </row>
    <row r="1304" spans="1:18" x14ac:dyDescent="0.25">
      <c r="B1304" s="12" t="s">
        <v>23</v>
      </c>
      <c r="C1304" s="12">
        <v>1128299</v>
      </c>
      <c r="D1304" s="13">
        <v>44213</v>
      </c>
      <c r="E1304" s="12" t="s">
        <v>24</v>
      </c>
      <c r="F1304" s="12" t="s">
        <v>61</v>
      </c>
      <c r="G1304" s="12" t="s">
        <v>62</v>
      </c>
      <c r="H1304" s="12" t="s">
        <v>13</v>
      </c>
      <c r="I1304" s="14">
        <v>0.5</v>
      </c>
      <c r="J1304" s="15">
        <v>4250</v>
      </c>
      <c r="K1304" s="16">
        <f t="shared" ref="K1304:K1307" si="428">I1304*J1304</f>
        <v>2125</v>
      </c>
      <c r="L1304" s="16">
        <f t="shared" ref="L1304:L1307" si="429">K1304*M1304</f>
        <v>637.5</v>
      </c>
      <c r="M1304" s="17">
        <v>0.3</v>
      </c>
      <c r="O1304" s="1"/>
      <c r="P1304" s="4">
        <f>Table1[[#This Row],[Price per Unit]]+0.05</f>
        <v>0.55000000000000004</v>
      </c>
      <c r="Q1304" s="3">
        <f>Table1[[#This Row],[Units Sold]]+500</f>
        <v>4750</v>
      </c>
      <c r="R1304" s="5">
        <f>Table1[[#This Row],[Operating Margin]]+5%</f>
        <v>0.35</v>
      </c>
    </row>
    <row r="1305" spans="1:18" x14ac:dyDescent="0.25">
      <c r="B1305" s="12" t="s">
        <v>23</v>
      </c>
      <c r="C1305" s="12">
        <v>1128299</v>
      </c>
      <c r="D1305" s="13">
        <v>44213</v>
      </c>
      <c r="E1305" s="12" t="s">
        <v>24</v>
      </c>
      <c r="F1305" s="12" t="s">
        <v>61</v>
      </c>
      <c r="G1305" s="12" t="s">
        <v>62</v>
      </c>
      <c r="H1305" s="12" t="s">
        <v>14</v>
      </c>
      <c r="I1305" s="14">
        <v>0.5</v>
      </c>
      <c r="J1305" s="15">
        <v>2750</v>
      </c>
      <c r="K1305" s="16">
        <f t="shared" si="428"/>
        <v>1375</v>
      </c>
      <c r="L1305" s="16">
        <f t="shared" si="429"/>
        <v>412.5</v>
      </c>
      <c r="M1305" s="17">
        <v>0.3</v>
      </c>
      <c r="O1305" s="1"/>
      <c r="P1305" s="4">
        <f>Table1[[#This Row],[Price per Unit]]+0.05</f>
        <v>0.55000000000000004</v>
      </c>
      <c r="Q1305" s="3">
        <f>Table1[[#This Row],[Units Sold]]+500</f>
        <v>3250</v>
      </c>
      <c r="R1305" s="5">
        <f>Table1[[#This Row],[Operating Margin]]+5%</f>
        <v>0.35</v>
      </c>
    </row>
    <row r="1306" spans="1:18" x14ac:dyDescent="0.25">
      <c r="B1306" s="12" t="s">
        <v>23</v>
      </c>
      <c r="C1306" s="12">
        <v>1128299</v>
      </c>
      <c r="D1306" s="13">
        <v>44213</v>
      </c>
      <c r="E1306" s="12" t="s">
        <v>24</v>
      </c>
      <c r="F1306" s="12" t="s">
        <v>61</v>
      </c>
      <c r="G1306" s="12" t="s">
        <v>62</v>
      </c>
      <c r="H1306" s="12" t="s">
        <v>16</v>
      </c>
      <c r="I1306" s="14">
        <v>0.55000000000000004</v>
      </c>
      <c r="J1306" s="15">
        <v>2250</v>
      </c>
      <c r="K1306" s="16">
        <f t="shared" si="428"/>
        <v>1237.5</v>
      </c>
      <c r="L1306" s="16">
        <f t="shared" si="429"/>
        <v>247.5</v>
      </c>
      <c r="M1306" s="17">
        <v>0.2</v>
      </c>
      <c r="O1306" s="1"/>
      <c r="P1306" s="4">
        <f>Table1[[#This Row],[Price per Unit]]+0.05</f>
        <v>0.60000000000000009</v>
      </c>
      <c r="Q1306" s="3">
        <f>Table1[[#This Row],[Units Sold]]+500</f>
        <v>2750</v>
      </c>
      <c r="R1306" s="5">
        <f>Table1[[#This Row],[Operating Margin]]+5%</f>
        <v>0.25</v>
      </c>
    </row>
    <row r="1307" spans="1:18" x14ac:dyDescent="0.25">
      <c r="B1307" s="12" t="s">
        <v>23</v>
      </c>
      <c r="C1307" s="12">
        <v>1128299</v>
      </c>
      <c r="D1307" s="13">
        <v>44213</v>
      </c>
      <c r="E1307" s="12" t="s">
        <v>24</v>
      </c>
      <c r="F1307" s="12" t="s">
        <v>61</v>
      </c>
      <c r="G1307" s="12" t="s">
        <v>62</v>
      </c>
      <c r="H1307" s="12" t="s">
        <v>17</v>
      </c>
      <c r="I1307" s="14">
        <v>0.5</v>
      </c>
      <c r="J1307" s="15">
        <v>4750</v>
      </c>
      <c r="K1307" s="16">
        <f t="shared" si="428"/>
        <v>2375</v>
      </c>
      <c r="L1307" s="16">
        <f t="shared" si="429"/>
        <v>1068.75</v>
      </c>
      <c r="M1307" s="17">
        <v>0.45</v>
      </c>
      <c r="O1307" s="1"/>
      <c r="P1307" s="4">
        <f>Table1[[#This Row],[Price per Unit]]+0.05</f>
        <v>0.55000000000000004</v>
      </c>
      <c r="Q1307" s="3">
        <f>Table1[[#This Row],[Units Sold]]+500</f>
        <v>5250</v>
      </c>
      <c r="R1307" s="5">
        <f>Table1[[#This Row],[Operating Margin]]+5%</f>
        <v>0.5</v>
      </c>
    </row>
    <row r="1308" spans="1:18" x14ac:dyDescent="0.25">
      <c r="B1308" s="12" t="s">
        <v>23</v>
      </c>
      <c r="C1308" s="12">
        <v>1128299</v>
      </c>
      <c r="D1308" s="13">
        <v>44244</v>
      </c>
      <c r="E1308" s="12" t="s">
        <v>24</v>
      </c>
      <c r="F1308" s="12" t="s">
        <v>61</v>
      </c>
      <c r="G1308" s="12" t="s">
        <v>62</v>
      </c>
      <c r="H1308" s="12" t="s">
        <v>12</v>
      </c>
      <c r="I1308" s="14">
        <v>0.4</v>
      </c>
      <c r="J1308" s="15">
        <v>5250</v>
      </c>
      <c r="K1308" s="16">
        <f>I1308*J1308</f>
        <v>2100</v>
      </c>
      <c r="L1308" s="16">
        <f>K1308*M1308</f>
        <v>630</v>
      </c>
      <c r="M1308" s="17">
        <v>0.3</v>
      </c>
      <c r="O1308" s="1"/>
      <c r="P1308" s="4">
        <f>Table1[[#This Row],[Price per Unit]]+0.05</f>
        <v>0.45</v>
      </c>
      <c r="Q1308" s="3">
        <f>Table1[[#This Row],[Units Sold]]+500</f>
        <v>5750</v>
      </c>
      <c r="R1308" s="5">
        <f>Table1[[#This Row],[Operating Margin]]+5%</f>
        <v>0.35</v>
      </c>
    </row>
    <row r="1309" spans="1:18" x14ac:dyDescent="0.25">
      <c r="B1309" s="12" t="s">
        <v>23</v>
      </c>
      <c r="C1309" s="12">
        <v>1128299</v>
      </c>
      <c r="D1309" s="13">
        <v>44244</v>
      </c>
      <c r="E1309" s="12" t="s">
        <v>24</v>
      </c>
      <c r="F1309" s="12" t="s">
        <v>61</v>
      </c>
      <c r="G1309" s="12" t="s">
        <v>62</v>
      </c>
      <c r="H1309" s="12" t="s">
        <v>15</v>
      </c>
      <c r="I1309" s="14">
        <v>0.5</v>
      </c>
      <c r="J1309" s="15">
        <v>4250</v>
      </c>
      <c r="K1309" s="16">
        <f>I1309*J1309</f>
        <v>2125</v>
      </c>
      <c r="L1309" s="16">
        <f>K1309*M1309</f>
        <v>531.25</v>
      </c>
      <c r="M1309" s="17">
        <v>0.25</v>
      </c>
      <c r="O1309" s="1"/>
      <c r="P1309" s="4">
        <f>Table1[[#This Row],[Price per Unit]]+0.05</f>
        <v>0.55000000000000004</v>
      </c>
      <c r="Q1309" s="3">
        <f>Table1[[#This Row],[Units Sold]]+500</f>
        <v>4750</v>
      </c>
      <c r="R1309" s="5">
        <f>Table1[[#This Row],[Operating Margin]]+5%</f>
        <v>0.3</v>
      </c>
    </row>
    <row r="1310" spans="1:18" x14ac:dyDescent="0.25">
      <c r="B1310" s="12" t="s">
        <v>23</v>
      </c>
      <c r="C1310" s="12">
        <v>1128299</v>
      </c>
      <c r="D1310" s="13">
        <v>44244</v>
      </c>
      <c r="E1310" s="12" t="s">
        <v>24</v>
      </c>
      <c r="F1310" s="12" t="s">
        <v>61</v>
      </c>
      <c r="G1310" s="12" t="s">
        <v>62</v>
      </c>
      <c r="H1310" s="12" t="s">
        <v>13</v>
      </c>
      <c r="I1310" s="14">
        <v>0.5</v>
      </c>
      <c r="J1310" s="15">
        <v>4250</v>
      </c>
      <c r="K1310" s="16">
        <f t="shared" ref="K1310:K1313" si="430">I1310*J1310</f>
        <v>2125</v>
      </c>
      <c r="L1310" s="16">
        <f t="shared" ref="L1310:L1313" si="431">K1310*M1310</f>
        <v>637.5</v>
      </c>
      <c r="M1310" s="17">
        <v>0.3</v>
      </c>
      <c r="O1310" s="1"/>
      <c r="P1310" s="4">
        <f>Table1[[#This Row],[Price per Unit]]+0.05</f>
        <v>0.55000000000000004</v>
      </c>
      <c r="Q1310" s="3">
        <f>Table1[[#This Row],[Units Sold]]+500</f>
        <v>4750</v>
      </c>
      <c r="R1310" s="5">
        <f>Table1[[#This Row],[Operating Margin]]+5%</f>
        <v>0.35</v>
      </c>
    </row>
    <row r="1311" spans="1:18" x14ac:dyDescent="0.25">
      <c r="B1311" s="12" t="s">
        <v>23</v>
      </c>
      <c r="C1311" s="12">
        <v>1128299</v>
      </c>
      <c r="D1311" s="13">
        <v>44244</v>
      </c>
      <c r="E1311" s="12" t="s">
        <v>24</v>
      </c>
      <c r="F1311" s="12" t="s">
        <v>61</v>
      </c>
      <c r="G1311" s="12" t="s">
        <v>62</v>
      </c>
      <c r="H1311" s="12" t="s">
        <v>14</v>
      </c>
      <c r="I1311" s="14">
        <v>0.5</v>
      </c>
      <c r="J1311" s="15">
        <v>2750</v>
      </c>
      <c r="K1311" s="16">
        <f t="shared" si="430"/>
        <v>1375</v>
      </c>
      <c r="L1311" s="16">
        <f t="shared" si="431"/>
        <v>412.5</v>
      </c>
      <c r="M1311" s="17">
        <v>0.3</v>
      </c>
      <c r="O1311" s="1"/>
      <c r="P1311" s="4">
        <f>Table1[[#This Row],[Price per Unit]]+0.05</f>
        <v>0.55000000000000004</v>
      </c>
      <c r="Q1311" s="3">
        <f>Table1[[#This Row],[Units Sold]]+500</f>
        <v>3250</v>
      </c>
      <c r="R1311" s="5">
        <f>Table1[[#This Row],[Operating Margin]]+5%</f>
        <v>0.35</v>
      </c>
    </row>
    <row r="1312" spans="1:18" x14ac:dyDescent="0.25">
      <c r="B1312" s="12" t="s">
        <v>23</v>
      </c>
      <c r="C1312" s="12">
        <v>1128299</v>
      </c>
      <c r="D1312" s="13">
        <v>44244</v>
      </c>
      <c r="E1312" s="12" t="s">
        <v>24</v>
      </c>
      <c r="F1312" s="12" t="s">
        <v>61</v>
      </c>
      <c r="G1312" s="12" t="s">
        <v>62</v>
      </c>
      <c r="H1312" s="12" t="s">
        <v>16</v>
      </c>
      <c r="I1312" s="14">
        <v>0.55000000000000004</v>
      </c>
      <c r="J1312" s="15">
        <v>2000</v>
      </c>
      <c r="K1312" s="16">
        <f t="shared" si="430"/>
        <v>1100</v>
      </c>
      <c r="L1312" s="16">
        <f t="shared" si="431"/>
        <v>220</v>
      </c>
      <c r="M1312" s="17">
        <v>0.2</v>
      </c>
      <c r="O1312" s="1"/>
      <c r="P1312" s="4">
        <f>Table1[[#This Row],[Price per Unit]]+0.05</f>
        <v>0.60000000000000009</v>
      </c>
      <c r="Q1312" s="3">
        <f>Table1[[#This Row],[Units Sold]]+500</f>
        <v>2500</v>
      </c>
      <c r="R1312" s="5">
        <f>Table1[[#This Row],[Operating Margin]]+5%</f>
        <v>0.25</v>
      </c>
    </row>
    <row r="1313" spans="2:18" x14ac:dyDescent="0.25">
      <c r="B1313" s="12" t="s">
        <v>23</v>
      </c>
      <c r="C1313" s="12">
        <v>1128299</v>
      </c>
      <c r="D1313" s="13">
        <v>44244</v>
      </c>
      <c r="E1313" s="12" t="s">
        <v>24</v>
      </c>
      <c r="F1313" s="12" t="s">
        <v>61</v>
      </c>
      <c r="G1313" s="12" t="s">
        <v>62</v>
      </c>
      <c r="H1313" s="12" t="s">
        <v>17</v>
      </c>
      <c r="I1313" s="14">
        <v>0.5</v>
      </c>
      <c r="J1313" s="15">
        <v>4000</v>
      </c>
      <c r="K1313" s="16">
        <f t="shared" si="430"/>
        <v>2000</v>
      </c>
      <c r="L1313" s="16">
        <f t="shared" si="431"/>
        <v>900</v>
      </c>
      <c r="M1313" s="17">
        <v>0.45</v>
      </c>
      <c r="O1313" s="1"/>
      <c r="P1313" s="4">
        <f>Table1[[#This Row],[Price per Unit]]+0.05</f>
        <v>0.55000000000000004</v>
      </c>
      <c r="Q1313" s="3">
        <f>Table1[[#This Row],[Units Sold]]+500</f>
        <v>4500</v>
      </c>
      <c r="R1313" s="5">
        <f>Table1[[#This Row],[Operating Margin]]+5%</f>
        <v>0.5</v>
      </c>
    </row>
    <row r="1314" spans="2:18" x14ac:dyDescent="0.25">
      <c r="B1314" s="12" t="s">
        <v>23</v>
      </c>
      <c r="C1314" s="12">
        <v>1128299</v>
      </c>
      <c r="D1314" s="13">
        <v>44271</v>
      </c>
      <c r="E1314" s="12" t="s">
        <v>24</v>
      </c>
      <c r="F1314" s="12" t="s">
        <v>61</v>
      </c>
      <c r="G1314" s="12" t="s">
        <v>62</v>
      </c>
      <c r="H1314" s="12" t="s">
        <v>12</v>
      </c>
      <c r="I1314" s="14">
        <v>0.5</v>
      </c>
      <c r="J1314" s="15">
        <v>5500</v>
      </c>
      <c r="K1314" s="16">
        <f>I1314*J1314</f>
        <v>2750</v>
      </c>
      <c r="L1314" s="16">
        <f>K1314*M1314</f>
        <v>825</v>
      </c>
      <c r="M1314" s="17">
        <v>0.3</v>
      </c>
      <c r="O1314" s="1"/>
      <c r="P1314" s="4">
        <f>Table1[[#This Row],[Price per Unit]]+0.05</f>
        <v>0.55000000000000004</v>
      </c>
      <c r="Q1314" s="3">
        <f>Table1[[#This Row],[Units Sold]]+500</f>
        <v>6000</v>
      </c>
      <c r="R1314" s="5">
        <f>Table1[[#This Row],[Operating Margin]]+5%</f>
        <v>0.35</v>
      </c>
    </row>
    <row r="1315" spans="2:18" x14ac:dyDescent="0.25">
      <c r="B1315" s="12" t="s">
        <v>23</v>
      </c>
      <c r="C1315" s="12">
        <v>1128299</v>
      </c>
      <c r="D1315" s="13">
        <v>44271</v>
      </c>
      <c r="E1315" s="12" t="s">
        <v>24</v>
      </c>
      <c r="F1315" s="12" t="s">
        <v>61</v>
      </c>
      <c r="G1315" s="12" t="s">
        <v>62</v>
      </c>
      <c r="H1315" s="12" t="s">
        <v>15</v>
      </c>
      <c r="I1315" s="14">
        <v>0.6</v>
      </c>
      <c r="J1315" s="15">
        <v>4000</v>
      </c>
      <c r="K1315" s="16">
        <f>I1315*J1315</f>
        <v>2400</v>
      </c>
      <c r="L1315" s="16">
        <f>K1315*M1315</f>
        <v>600</v>
      </c>
      <c r="M1315" s="17">
        <v>0.25</v>
      </c>
      <c r="O1315" s="1"/>
      <c r="P1315" s="4">
        <f>Table1[[#This Row],[Price per Unit]]+0.05</f>
        <v>0.65</v>
      </c>
      <c r="Q1315" s="3">
        <f>Table1[[#This Row],[Units Sold]]+500</f>
        <v>4500</v>
      </c>
      <c r="R1315" s="5">
        <f>Table1[[#This Row],[Operating Margin]]+5%</f>
        <v>0.3</v>
      </c>
    </row>
    <row r="1316" spans="2:18" x14ac:dyDescent="0.25">
      <c r="B1316" s="12" t="s">
        <v>23</v>
      </c>
      <c r="C1316" s="12">
        <v>1128299</v>
      </c>
      <c r="D1316" s="13">
        <v>44271</v>
      </c>
      <c r="E1316" s="12" t="s">
        <v>24</v>
      </c>
      <c r="F1316" s="12" t="s">
        <v>61</v>
      </c>
      <c r="G1316" s="12" t="s">
        <v>62</v>
      </c>
      <c r="H1316" s="12" t="s">
        <v>13</v>
      </c>
      <c r="I1316" s="14">
        <v>0.64999999999999991</v>
      </c>
      <c r="J1316" s="15">
        <v>4250</v>
      </c>
      <c r="K1316" s="16">
        <f t="shared" ref="K1316:K1319" si="432">I1316*J1316</f>
        <v>2762.4999999999995</v>
      </c>
      <c r="L1316" s="16">
        <f t="shared" ref="L1316:L1319" si="433">K1316*M1316</f>
        <v>828.74999999999989</v>
      </c>
      <c r="M1316" s="17">
        <v>0.3</v>
      </c>
      <c r="O1316" s="1"/>
      <c r="P1316" s="4">
        <f>Table1[[#This Row],[Price per Unit]]+0.05</f>
        <v>0.7</v>
      </c>
      <c r="Q1316" s="3">
        <f>Table1[[#This Row],[Units Sold]]+500</f>
        <v>4750</v>
      </c>
      <c r="R1316" s="5">
        <f>Table1[[#This Row],[Operating Margin]]+5%</f>
        <v>0.35</v>
      </c>
    </row>
    <row r="1317" spans="2:18" x14ac:dyDescent="0.25">
      <c r="B1317" s="12" t="s">
        <v>23</v>
      </c>
      <c r="C1317" s="12">
        <v>1128299</v>
      </c>
      <c r="D1317" s="13">
        <v>44271</v>
      </c>
      <c r="E1317" s="12" t="s">
        <v>24</v>
      </c>
      <c r="F1317" s="12" t="s">
        <v>61</v>
      </c>
      <c r="G1317" s="12" t="s">
        <v>62</v>
      </c>
      <c r="H1317" s="12" t="s">
        <v>14</v>
      </c>
      <c r="I1317" s="14">
        <v>0.6</v>
      </c>
      <c r="J1317" s="15">
        <v>3250</v>
      </c>
      <c r="K1317" s="16">
        <f t="shared" si="432"/>
        <v>1950</v>
      </c>
      <c r="L1317" s="16">
        <f t="shared" si="433"/>
        <v>585</v>
      </c>
      <c r="M1317" s="17">
        <v>0.3</v>
      </c>
      <c r="O1317" s="1"/>
      <c r="P1317" s="4">
        <f>Table1[[#This Row],[Price per Unit]]+0.05</f>
        <v>0.65</v>
      </c>
      <c r="Q1317" s="3">
        <f>Table1[[#This Row],[Units Sold]]+500</f>
        <v>3750</v>
      </c>
      <c r="R1317" s="5">
        <f>Table1[[#This Row],[Operating Margin]]+5%</f>
        <v>0.35</v>
      </c>
    </row>
    <row r="1318" spans="2:18" x14ac:dyDescent="0.25">
      <c r="B1318" s="12" t="s">
        <v>23</v>
      </c>
      <c r="C1318" s="12">
        <v>1128299</v>
      </c>
      <c r="D1318" s="13">
        <v>44271</v>
      </c>
      <c r="E1318" s="12" t="s">
        <v>24</v>
      </c>
      <c r="F1318" s="12" t="s">
        <v>61</v>
      </c>
      <c r="G1318" s="12" t="s">
        <v>62</v>
      </c>
      <c r="H1318" s="12" t="s">
        <v>16</v>
      </c>
      <c r="I1318" s="14">
        <v>0.65</v>
      </c>
      <c r="J1318" s="15">
        <v>1750</v>
      </c>
      <c r="K1318" s="16">
        <f t="shared" si="432"/>
        <v>1137.5</v>
      </c>
      <c r="L1318" s="16">
        <f t="shared" si="433"/>
        <v>227.5</v>
      </c>
      <c r="M1318" s="17">
        <v>0.2</v>
      </c>
      <c r="O1318" s="1"/>
      <c r="P1318" s="4">
        <f>Table1[[#This Row],[Price per Unit]]+0.05</f>
        <v>0.70000000000000007</v>
      </c>
      <c r="Q1318" s="3">
        <f>Table1[[#This Row],[Units Sold]]+500</f>
        <v>2250</v>
      </c>
      <c r="R1318" s="5">
        <f>Table1[[#This Row],[Operating Margin]]+5%</f>
        <v>0.25</v>
      </c>
    </row>
    <row r="1319" spans="2:18" x14ac:dyDescent="0.25">
      <c r="B1319" s="12" t="s">
        <v>23</v>
      </c>
      <c r="C1319" s="12">
        <v>1128299</v>
      </c>
      <c r="D1319" s="13">
        <v>44271</v>
      </c>
      <c r="E1319" s="12" t="s">
        <v>24</v>
      </c>
      <c r="F1319" s="12" t="s">
        <v>61</v>
      </c>
      <c r="G1319" s="12" t="s">
        <v>62</v>
      </c>
      <c r="H1319" s="12" t="s">
        <v>17</v>
      </c>
      <c r="I1319" s="14">
        <v>0.6</v>
      </c>
      <c r="J1319" s="15">
        <v>3750</v>
      </c>
      <c r="K1319" s="16">
        <f t="shared" si="432"/>
        <v>2250</v>
      </c>
      <c r="L1319" s="16">
        <f t="shared" si="433"/>
        <v>1012.5</v>
      </c>
      <c r="M1319" s="17">
        <v>0.45</v>
      </c>
      <c r="O1319" s="1"/>
      <c r="P1319" s="4">
        <f>Table1[[#This Row],[Price per Unit]]+0.05</f>
        <v>0.65</v>
      </c>
      <c r="Q1319" s="3">
        <f>Table1[[#This Row],[Units Sold]]+500</f>
        <v>4250</v>
      </c>
      <c r="R1319" s="5">
        <f>Table1[[#This Row],[Operating Margin]]+5%</f>
        <v>0.5</v>
      </c>
    </row>
    <row r="1320" spans="2:18" x14ac:dyDescent="0.25">
      <c r="B1320" s="12" t="s">
        <v>23</v>
      </c>
      <c r="C1320" s="12">
        <v>1128299</v>
      </c>
      <c r="D1320" s="13">
        <v>44303</v>
      </c>
      <c r="E1320" s="12" t="s">
        <v>24</v>
      </c>
      <c r="F1320" s="12" t="s">
        <v>61</v>
      </c>
      <c r="G1320" s="12" t="s">
        <v>62</v>
      </c>
      <c r="H1320" s="12" t="s">
        <v>12</v>
      </c>
      <c r="I1320" s="14">
        <v>0.65</v>
      </c>
      <c r="J1320" s="15">
        <v>5500</v>
      </c>
      <c r="K1320" s="16">
        <f>I1320*J1320</f>
        <v>3575</v>
      </c>
      <c r="L1320" s="16">
        <f>K1320*M1320</f>
        <v>1072.5</v>
      </c>
      <c r="M1320" s="17">
        <v>0.3</v>
      </c>
      <c r="O1320" s="1"/>
      <c r="P1320" s="4">
        <f>Table1[[#This Row],[Price per Unit]]+0.05</f>
        <v>0.70000000000000007</v>
      </c>
      <c r="Q1320" s="3">
        <f>Table1[[#This Row],[Units Sold]]+500</f>
        <v>6000</v>
      </c>
      <c r="R1320" s="5">
        <f>Table1[[#This Row],[Operating Margin]]+5%</f>
        <v>0.35</v>
      </c>
    </row>
    <row r="1321" spans="2:18" x14ac:dyDescent="0.25">
      <c r="B1321" s="12" t="s">
        <v>23</v>
      </c>
      <c r="C1321" s="12">
        <v>1128299</v>
      </c>
      <c r="D1321" s="13">
        <v>44303</v>
      </c>
      <c r="E1321" s="12" t="s">
        <v>24</v>
      </c>
      <c r="F1321" s="12" t="s">
        <v>61</v>
      </c>
      <c r="G1321" s="12" t="s">
        <v>62</v>
      </c>
      <c r="H1321" s="12" t="s">
        <v>15</v>
      </c>
      <c r="I1321" s="14">
        <v>0.70000000000000007</v>
      </c>
      <c r="J1321" s="15">
        <v>3500</v>
      </c>
      <c r="K1321" s="16">
        <f>I1321*J1321</f>
        <v>2450.0000000000005</v>
      </c>
      <c r="L1321" s="16">
        <f>K1321*M1321</f>
        <v>612.50000000000011</v>
      </c>
      <c r="M1321" s="17">
        <v>0.25</v>
      </c>
      <c r="O1321" s="1"/>
      <c r="P1321" s="4">
        <f>Table1[[#This Row],[Price per Unit]]+0.05</f>
        <v>0.75000000000000011</v>
      </c>
      <c r="Q1321" s="3">
        <f>Table1[[#This Row],[Units Sold]]+500</f>
        <v>4000</v>
      </c>
      <c r="R1321" s="5">
        <f>Table1[[#This Row],[Operating Margin]]+5%</f>
        <v>0.3</v>
      </c>
    </row>
    <row r="1322" spans="2:18" x14ac:dyDescent="0.25">
      <c r="B1322" s="12" t="s">
        <v>23</v>
      </c>
      <c r="C1322" s="12">
        <v>1128299</v>
      </c>
      <c r="D1322" s="13">
        <v>44303</v>
      </c>
      <c r="E1322" s="12" t="s">
        <v>24</v>
      </c>
      <c r="F1322" s="12" t="s">
        <v>61</v>
      </c>
      <c r="G1322" s="12" t="s">
        <v>62</v>
      </c>
      <c r="H1322" s="12" t="s">
        <v>13</v>
      </c>
      <c r="I1322" s="14">
        <v>0.70000000000000007</v>
      </c>
      <c r="J1322" s="15">
        <v>4000</v>
      </c>
      <c r="K1322" s="16">
        <f t="shared" ref="K1322:K1325" si="434">I1322*J1322</f>
        <v>2800.0000000000005</v>
      </c>
      <c r="L1322" s="16">
        <f t="shared" ref="L1322:L1325" si="435">K1322*M1322</f>
        <v>840.00000000000011</v>
      </c>
      <c r="M1322" s="17">
        <v>0.3</v>
      </c>
      <c r="O1322" s="1"/>
      <c r="P1322" s="4">
        <f>Table1[[#This Row],[Price per Unit]]+0.05</f>
        <v>0.75000000000000011</v>
      </c>
      <c r="Q1322" s="3">
        <f>Table1[[#This Row],[Units Sold]]+500</f>
        <v>4500</v>
      </c>
      <c r="R1322" s="5">
        <f>Table1[[#This Row],[Operating Margin]]+5%</f>
        <v>0.35</v>
      </c>
    </row>
    <row r="1323" spans="2:18" x14ac:dyDescent="0.25">
      <c r="B1323" s="12" t="s">
        <v>23</v>
      </c>
      <c r="C1323" s="12">
        <v>1128299</v>
      </c>
      <c r="D1323" s="13">
        <v>44303</v>
      </c>
      <c r="E1323" s="12" t="s">
        <v>24</v>
      </c>
      <c r="F1323" s="12" t="s">
        <v>61</v>
      </c>
      <c r="G1323" s="12" t="s">
        <v>62</v>
      </c>
      <c r="H1323" s="12" t="s">
        <v>14</v>
      </c>
      <c r="I1323" s="14">
        <v>0.55000000000000004</v>
      </c>
      <c r="J1323" s="15">
        <v>3000</v>
      </c>
      <c r="K1323" s="16">
        <f t="shared" si="434"/>
        <v>1650.0000000000002</v>
      </c>
      <c r="L1323" s="16">
        <f t="shared" si="435"/>
        <v>495.00000000000006</v>
      </c>
      <c r="M1323" s="17">
        <v>0.3</v>
      </c>
      <c r="O1323" s="1"/>
      <c r="P1323" s="4">
        <f>Table1[[#This Row],[Price per Unit]]+0.05</f>
        <v>0.60000000000000009</v>
      </c>
      <c r="Q1323" s="3">
        <f>Table1[[#This Row],[Units Sold]]+500</f>
        <v>3500</v>
      </c>
      <c r="R1323" s="5">
        <f>Table1[[#This Row],[Operating Margin]]+5%</f>
        <v>0.35</v>
      </c>
    </row>
    <row r="1324" spans="2:18" x14ac:dyDescent="0.25">
      <c r="B1324" s="12" t="s">
        <v>23</v>
      </c>
      <c r="C1324" s="12">
        <v>1128299</v>
      </c>
      <c r="D1324" s="13">
        <v>44303</v>
      </c>
      <c r="E1324" s="12" t="s">
        <v>24</v>
      </c>
      <c r="F1324" s="12" t="s">
        <v>61</v>
      </c>
      <c r="G1324" s="12" t="s">
        <v>62</v>
      </c>
      <c r="H1324" s="12" t="s">
        <v>16</v>
      </c>
      <c r="I1324" s="14">
        <v>0.60000000000000009</v>
      </c>
      <c r="J1324" s="15">
        <v>2000</v>
      </c>
      <c r="K1324" s="16">
        <f t="shared" si="434"/>
        <v>1200.0000000000002</v>
      </c>
      <c r="L1324" s="16">
        <f t="shared" si="435"/>
        <v>240.00000000000006</v>
      </c>
      <c r="M1324" s="17">
        <v>0.2</v>
      </c>
      <c r="O1324" s="1"/>
      <c r="P1324" s="4">
        <f>Table1[[#This Row],[Price per Unit]]+0.05</f>
        <v>0.65000000000000013</v>
      </c>
      <c r="Q1324" s="3">
        <f>Table1[[#This Row],[Units Sold]]+500</f>
        <v>2500</v>
      </c>
      <c r="R1324" s="5">
        <f>Table1[[#This Row],[Operating Margin]]+5%</f>
        <v>0.25</v>
      </c>
    </row>
    <row r="1325" spans="2:18" x14ac:dyDescent="0.25">
      <c r="B1325" s="12" t="s">
        <v>23</v>
      </c>
      <c r="C1325" s="12">
        <v>1128299</v>
      </c>
      <c r="D1325" s="13">
        <v>44303</v>
      </c>
      <c r="E1325" s="12" t="s">
        <v>24</v>
      </c>
      <c r="F1325" s="12" t="s">
        <v>61</v>
      </c>
      <c r="G1325" s="12" t="s">
        <v>62</v>
      </c>
      <c r="H1325" s="12" t="s">
        <v>17</v>
      </c>
      <c r="I1325" s="14">
        <v>0.75000000000000011</v>
      </c>
      <c r="J1325" s="15">
        <v>3750</v>
      </c>
      <c r="K1325" s="16">
        <f t="shared" si="434"/>
        <v>2812.5000000000005</v>
      </c>
      <c r="L1325" s="16">
        <f t="shared" si="435"/>
        <v>1265.6250000000002</v>
      </c>
      <c r="M1325" s="17">
        <v>0.45</v>
      </c>
      <c r="O1325" s="1"/>
      <c r="P1325" s="4">
        <f>Table1[[#This Row],[Price per Unit]]+0.05</f>
        <v>0.80000000000000016</v>
      </c>
      <c r="Q1325" s="3">
        <f>Table1[[#This Row],[Units Sold]]+500</f>
        <v>4250</v>
      </c>
      <c r="R1325" s="5">
        <f>Table1[[#This Row],[Operating Margin]]+5%</f>
        <v>0.5</v>
      </c>
    </row>
    <row r="1326" spans="2:18" x14ac:dyDescent="0.25">
      <c r="B1326" s="12" t="s">
        <v>23</v>
      </c>
      <c r="C1326" s="12">
        <v>1128299</v>
      </c>
      <c r="D1326" s="13">
        <v>44334</v>
      </c>
      <c r="E1326" s="12" t="s">
        <v>24</v>
      </c>
      <c r="F1326" s="12" t="s">
        <v>61</v>
      </c>
      <c r="G1326" s="12" t="s">
        <v>62</v>
      </c>
      <c r="H1326" s="12" t="s">
        <v>12</v>
      </c>
      <c r="I1326" s="14">
        <v>0.6</v>
      </c>
      <c r="J1326" s="15">
        <v>5750</v>
      </c>
      <c r="K1326" s="16">
        <f>I1326*J1326</f>
        <v>3450</v>
      </c>
      <c r="L1326" s="16">
        <f>K1326*M1326</f>
        <v>1035</v>
      </c>
      <c r="M1326" s="17">
        <v>0.3</v>
      </c>
      <c r="O1326" s="1"/>
      <c r="P1326" s="4">
        <f>Table1[[#This Row],[Price per Unit]]+0.05</f>
        <v>0.65</v>
      </c>
      <c r="Q1326" s="3">
        <f>Table1[[#This Row],[Units Sold]]+500</f>
        <v>6250</v>
      </c>
      <c r="R1326" s="5">
        <f>Table1[[#This Row],[Operating Margin]]+5%</f>
        <v>0.35</v>
      </c>
    </row>
    <row r="1327" spans="2:18" x14ac:dyDescent="0.25">
      <c r="B1327" s="12" t="s">
        <v>23</v>
      </c>
      <c r="C1327" s="12">
        <v>1128299</v>
      </c>
      <c r="D1327" s="13">
        <v>44334</v>
      </c>
      <c r="E1327" s="12" t="s">
        <v>24</v>
      </c>
      <c r="F1327" s="12" t="s">
        <v>61</v>
      </c>
      <c r="G1327" s="12" t="s">
        <v>62</v>
      </c>
      <c r="H1327" s="12" t="s">
        <v>15</v>
      </c>
      <c r="I1327" s="14">
        <v>0.65</v>
      </c>
      <c r="J1327" s="15">
        <v>4250</v>
      </c>
      <c r="K1327" s="16">
        <f>I1327*J1327</f>
        <v>2762.5</v>
      </c>
      <c r="L1327" s="16">
        <f>K1327*M1327</f>
        <v>690.625</v>
      </c>
      <c r="M1327" s="17">
        <v>0.25</v>
      </c>
      <c r="O1327" s="1"/>
      <c r="P1327" s="4">
        <f>Table1[[#This Row],[Price per Unit]]+0.05</f>
        <v>0.70000000000000007</v>
      </c>
      <c r="Q1327" s="3">
        <f>Table1[[#This Row],[Units Sold]]+500</f>
        <v>4750</v>
      </c>
      <c r="R1327" s="5">
        <f>Table1[[#This Row],[Operating Margin]]+5%</f>
        <v>0.3</v>
      </c>
    </row>
    <row r="1328" spans="2:18" x14ac:dyDescent="0.25">
      <c r="B1328" s="12" t="s">
        <v>23</v>
      </c>
      <c r="C1328" s="12">
        <v>1128299</v>
      </c>
      <c r="D1328" s="13">
        <v>44334</v>
      </c>
      <c r="E1328" s="12" t="s">
        <v>24</v>
      </c>
      <c r="F1328" s="12" t="s">
        <v>61</v>
      </c>
      <c r="G1328" s="12" t="s">
        <v>62</v>
      </c>
      <c r="H1328" s="12" t="s">
        <v>13</v>
      </c>
      <c r="I1328" s="14">
        <v>0.65</v>
      </c>
      <c r="J1328" s="15">
        <v>4250</v>
      </c>
      <c r="K1328" s="16">
        <f t="shared" ref="K1328:K1331" si="436">I1328*J1328</f>
        <v>2762.5</v>
      </c>
      <c r="L1328" s="16">
        <f t="shared" ref="L1328:L1331" si="437">K1328*M1328</f>
        <v>828.75</v>
      </c>
      <c r="M1328" s="17">
        <v>0.3</v>
      </c>
      <c r="O1328" s="1"/>
      <c r="P1328" s="4">
        <f>Table1[[#This Row],[Price per Unit]]+0.05</f>
        <v>0.70000000000000007</v>
      </c>
      <c r="Q1328" s="3">
        <f>Table1[[#This Row],[Units Sold]]+500</f>
        <v>4750</v>
      </c>
      <c r="R1328" s="5">
        <f>Table1[[#This Row],[Operating Margin]]+5%</f>
        <v>0.35</v>
      </c>
    </row>
    <row r="1329" spans="2:18" x14ac:dyDescent="0.25">
      <c r="B1329" s="12" t="s">
        <v>23</v>
      </c>
      <c r="C1329" s="12">
        <v>1128299</v>
      </c>
      <c r="D1329" s="13">
        <v>44334</v>
      </c>
      <c r="E1329" s="12" t="s">
        <v>24</v>
      </c>
      <c r="F1329" s="12" t="s">
        <v>61</v>
      </c>
      <c r="G1329" s="12" t="s">
        <v>62</v>
      </c>
      <c r="H1329" s="12" t="s">
        <v>14</v>
      </c>
      <c r="I1329" s="14">
        <v>0.6</v>
      </c>
      <c r="J1329" s="15">
        <v>3250</v>
      </c>
      <c r="K1329" s="16">
        <f t="shared" si="436"/>
        <v>1950</v>
      </c>
      <c r="L1329" s="16">
        <f t="shared" si="437"/>
        <v>585</v>
      </c>
      <c r="M1329" s="17">
        <v>0.3</v>
      </c>
      <c r="O1329" s="1"/>
      <c r="P1329" s="4">
        <f>Table1[[#This Row],[Price per Unit]]+0.05</f>
        <v>0.65</v>
      </c>
      <c r="Q1329" s="3">
        <f>Table1[[#This Row],[Units Sold]]+500</f>
        <v>3750</v>
      </c>
      <c r="R1329" s="5">
        <f>Table1[[#This Row],[Operating Margin]]+5%</f>
        <v>0.35</v>
      </c>
    </row>
    <row r="1330" spans="2:18" x14ac:dyDescent="0.25">
      <c r="B1330" s="12" t="s">
        <v>23</v>
      </c>
      <c r="C1330" s="12">
        <v>1128299</v>
      </c>
      <c r="D1330" s="13">
        <v>44334</v>
      </c>
      <c r="E1330" s="12" t="s">
        <v>24</v>
      </c>
      <c r="F1330" s="12" t="s">
        <v>61</v>
      </c>
      <c r="G1330" s="12" t="s">
        <v>62</v>
      </c>
      <c r="H1330" s="12" t="s">
        <v>16</v>
      </c>
      <c r="I1330" s="14">
        <v>0.54999999999999993</v>
      </c>
      <c r="J1330" s="15">
        <v>2250</v>
      </c>
      <c r="K1330" s="16">
        <f t="shared" si="436"/>
        <v>1237.4999999999998</v>
      </c>
      <c r="L1330" s="16">
        <f t="shared" si="437"/>
        <v>247.49999999999997</v>
      </c>
      <c r="M1330" s="17">
        <v>0.2</v>
      </c>
      <c r="O1330" s="1"/>
      <c r="P1330" s="4">
        <f>Table1[[#This Row],[Price per Unit]]-0.05</f>
        <v>0.49999999999999994</v>
      </c>
      <c r="Q1330" s="3">
        <f>Table1[[#This Row],[Units Sold]]+500</f>
        <v>2750</v>
      </c>
      <c r="R1330" s="5">
        <f>Table1[[#This Row],[Operating Margin]]+5%</f>
        <v>0.25</v>
      </c>
    </row>
    <row r="1331" spans="2:18" x14ac:dyDescent="0.25">
      <c r="B1331" s="12" t="s">
        <v>23</v>
      </c>
      <c r="C1331" s="12">
        <v>1128299</v>
      </c>
      <c r="D1331" s="13">
        <v>44334</v>
      </c>
      <c r="E1331" s="12" t="s">
        <v>24</v>
      </c>
      <c r="F1331" s="12" t="s">
        <v>61</v>
      </c>
      <c r="G1331" s="12" t="s">
        <v>62</v>
      </c>
      <c r="H1331" s="12" t="s">
        <v>17</v>
      </c>
      <c r="I1331" s="14">
        <v>0.7</v>
      </c>
      <c r="J1331" s="15">
        <v>5750</v>
      </c>
      <c r="K1331" s="16">
        <f t="shared" si="436"/>
        <v>4024.9999999999995</v>
      </c>
      <c r="L1331" s="16">
        <f t="shared" si="437"/>
        <v>1811.2499999999998</v>
      </c>
      <c r="M1331" s="17">
        <v>0.45</v>
      </c>
      <c r="O1331" s="1"/>
      <c r="P1331" s="4">
        <f>Table1[[#This Row],[Price per Unit]]-0.05</f>
        <v>0.64999999999999991</v>
      </c>
      <c r="Q1331" s="3">
        <f>Table1[[#This Row],[Units Sold]]+1000</f>
        <v>6750</v>
      </c>
      <c r="R1331" s="5">
        <f>Table1[[#This Row],[Operating Margin]]+5%</f>
        <v>0.5</v>
      </c>
    </row>
    <row r="1332" spans="2:18" x14ac:dyDescent="0.25">
      <c r="B1332" s="12" t="s">
        <v>23</v>
      </c>
      <c r="C1332" s="12">
        <v>1128299</v>
      </c>
      <c r="D1332" s="13">
        <v>44364</v>
      </c>
      <c r="E1332" s="12" t="s">
        <v>24</v>
      </c>
      <c r="F1332" s="12" t="s">
        <v>61</v>
      </c>
      <c r="G1332" s="12" t="s">
        <v>62</v>
      </c>
      <c r="H1332" s="12" t="s">
        <v>12</v>
      </c>
      <c r="I1332" s="14">
        <v>0.64999999999999991</v>
      </c>
      <c r="J1332" s="15">
        <v>8250</v>
      </c>
      <c r="K1332" s="16">
        <f>I1332*J1332</f>
        <v>5362.4999999999991</v>
      </c>
      <c r="L1332" s="16">
        <f>K1332*M1332</f>
        <v>1608.7499999999998</v>
      </c>
      <c r="M1332" s="17">
        <v>0.3</v>
      </c>
      <c r="O1332" s="1"/>
      <c r="P1332" s="4">
        <f>Table1[[#This Row],[Price per Unit]]-0.05</f>
        <v>0.59999999999999987</v>
      </c>
      <c r="Q1332" s="3">
        <f>Table1[[#This Row],[Units Sold]]+1000</f>
        <v>9250</v>
      </c>
      <c r="R1332" s="5">
        <f>Table1[[#This Row],[Operating Margin]]+5%</f>
        <v>0.35</v>
      </c>
    </row>
    <row r="1333" spans="2:18" x14ac:dyDescent="0.25">
      <c r="B1333" s="12" t="s">
        <v>23</v>
      </c>
      <c r="C1333" s="12">
        <v>1128299</v>
      </c>
      <c r="D1333" s="13">
        <v>44364</v>
      </c>
      <c r="E1333" s="12" t="s">
        <v>24</v>
      </c>
      <c r="F1333" s="12" t="s">
        <v>61</v>
      </c>
      <c r="G1333" s="12" t="s">
        <v>62</v>
      </c>
      <c r="H1333" s="12" t="s">
        <v>15</v>
      </c>
      <c r="I1333" s="14">
        <v>0.7</v>
      </c>
      <c r="J1333" s="15">
        <v>7000</v>
      </c>
      <c r="K1333" s="16">
        <f>I1333*J1333</f>
        <v>4900</v>
      </c>
      <c r="L1333" s="16">
        <f>K1333*M1333</f>
        <v>1225</v>
      </c>
      <c r="M1333" s="17">
        <v>0.25</v>
      </c>
      <c r="O1333" s="1"/>
      <c r="P1333" s="4">
        <f>Table1[[#This Row],[Price per Unit]]-0.05</f>
        <v>0.64999999999999991</v>
      </c>
      <c r="Q1333" s="3">
        <f>Table1[[#This Row],[Units Sold]]+1000</f>
        <v>8000</v>
      </c>
      <c r="R1333" s="5">
        <f>Table1[[#This Row],[Operating Margin]]+5%</f>
        <v>0.3</v>
      </c>
    </row>
    <row r="1334" spans="2:18" x14ac:dyDescent="0.25">
      <c r="B1334" s="12" t="s">
        <v>23</v>
      </c>
      <c r="C1334" s="12">
        <v>1128299</v>
      </c>
      <c r="D1334" s="13">
        <v>44364</v>
      </c>
      <c r="E1334" s="12" t="s">
        <v>24</v>
      </c>
      <c r="F1334" s="12" t="s">
        <v>61</v>
      </c>
      <c r="G1334" s="12" t="s">
        <v>62</v>
      </c>
      <c r="H1334" s="12" t="s">
        <v>13</v>
      </c>
      <c r="I1334" s="14">
        <v>0.85</v>
      </c>
      <c r="J1334" s="15">
        <v>7000</v>
      </c>
      <c r="K1334" s="16">
        <f t="shared" ref="K1334:K1337" si="438">I1334*J1334</f>
        <v>5950</v>
      </c>
      <c r="L1334" s="16">
        <f t="shared" ref="L1334:L1337" si="439">K1334*M1334</f>
        <v>1785</v>
      </c>
      <c r="M1334" s="17">
        <v>0.3</v>
      </c>
      <c r="O1334" s="1"/>
      <c r="P1334" s="4">
        <f>Table1[[#This Row],[Price per Unit]]+0.1</f>
        <v>0.95</v>
      </c>
      <c r="Q1334" s="3">
        <f>Table1[[#This Row],[Units Sold]]+1000</f>
        <v>8000</v>
      </c>
      <c r="R1334" s="5">
        <f>Table1[[#This Row],[Operating Margin]]+5%</f>
        <v>0.35</v>
      </c>
    </row>
    <row r="1335" spans="2:18" x14ac:dyDescent="0.25">
      <c r="B1335" s="12" t="s">
        <v>23</v>
      </c>
      <c r="C1335" s="12">
        <v>1128299</v>
      </c>
      <c r="D1335" s="13">
        <v>44364</v>
      </c>
      <c r="E1335" s="12" t="s">
        <v>24</v>
      </c>
      <c r="F1335" s="12" t="s">
        <v>61</v>
      </c>
      <c r="G1335" s="12" t="s">
        <v>62</v>
      </c>
      <c r="H1335" s="12" t="s">
        <v>14</v>
      </c>
      <c r="I1335" s="14">
        <v>0.85</v>
      </c>
      <c r="J1335" s="15">
        <v>5750</v>
      </c>
      <c r="K1335" s="16">
        <f t="shared" si="438"/>
        <v>4887.5</v>
      </c>
      <c r="L1335" s="16">
        <f t="shared" si="439"/>
        <v>1466.25</v>
      </c>
      <c r="M1335" s="17">
        <v>0.3</v>
      </c>
      <c r="O1335" s="1"/>
      <c r="P1335" s="4">
        <f>Table1[[#This Row],[Price per Unit]]+0.1</f>
        <v>0.95</v>
      </c>
      <c r="Q1335" s="3">
        <f>Table1[[#This Row],[Units Sold]]+1000</f>
        <v>6750</v>
      </c>
      <c r="R1335" s="5">
        <f>Table1[[#This Row],[Operating Margin]]+5%</f>
        <v>0.35</v>
      </c>
    </row>
    <row r="1336" spans="2:18" x14ac:dyDescent="0.25">
      <c r="B1336" s="12" t="s">
        <v>23</v>
      </c>
      <c r="C1336" s="12">
        <v>1128299</v>
      </c>
      <c r="D1336" s="13">
        <v>44364</v>
      </c>
      <c r="E1336" s="12" t="s">
        <v>24</v>
      </c>
      <c r="F1336" s="12" t="s">
        <v>61</v>
      </c>
      <c r="G1336" s="12" t="s">
        <v>62</v>
      </c>
      <c r="H1336" s="12" t="s">
        <v>16</v>
      </c>
      <c r="I1336" s="14">
        <v>0.95000000000000007</v>
      </c>
      <c r="J1336" s="15">
        <v>4500</v>
      </c>
      <c r="K1336" s="16">
        <f t="shared" si="438"/>
        <v>4275</v>
      </c>
      <c r="L1336" s="16">
        <f t="shared" si="439"/>
        <v>855</v>
      </c>
      <c r="M1336" s="17">
        <v>0.2</v>
      </c>
      <c r="O1336" s="1"/>
      <c r="P1336" s="4">
        <f>Table1[[#This Row],[Price per Unit]]+0.1</f>
        <v>1.05</v>
      </c>
      <c r="Q1336" s="3">
        <f>Table1[[#This Row],[Units Sold]]+1000</f>
        <v>5500</v>
      </c>
      <c r="R1336" s="5">
        <f>Table1[[#This Row],[Operating Margin]]+5%</f>
        <v>0.25</v>
      </c>
    </row>
    <row r="1337" spans="2:18" x14ac:dyDescent="0.25">
      <c r="B1337" s="12" t="s">
        <v>23</v>
      </c>
      <c r="C1337" s="12">
        <v>1128299</v>
      </c>
      <c r="D1337" s="13">
        <v>44364</v>
      </c>
      <c r="E1337" s="12" t="s">
        <v>24</v>
      </c>
      <c r="F1337" s="12" t="s">
        <v>61</v>
      </c>
      <c r="G1337" s="12" t="s">
        <v>62</v>
      </c>
      <c r="H1337" s="12" t="s">
        <v>17</v>
      </c>
      <c r="I1337" s="14">
        <v>1.1000000000000001</v>
      </c>
      <c r="J1337" s="15">
        <v>7500</v>
      </c>
      <c r="K1337" s="16">
        <f t="shared" si="438"/>
        <v>8250</v>
      </c>
      <c r="L1337" s="16">
        <f t="shared" si="439"/>
        <v>3712.5</v>
      </c>
      <c r="M1337" s="17">
        <v>0.45</v>
      </c>
      <c r="O1337" s="1"/>
      <c r="P1337" s="4">
        <f>Table1[[#This Row],[Price per Unit]]+0.1</f>
        <v>1.2000000000000002</v>
      </c>
      <c r="Q1337" s="3">
        <f>Table1[[#This Row],[Units Sold]]+1000</f>
        <v>8500</v>
      </c>
      <c r="R1337" s="5">
        <f>Table1[[#This Row],[Operating Margin]]+5%</f>
        <v>0.5</v>
      </c>
    </row>
    <row r="1338" spans="2:18" x14ac:dyDescent="0.25">
      <c r="B1338" s="12" t="s">
        <v>23</v>
      </c>
      <c r="C1338" s="12">
        <v>1128299</v>
      </c>
      <c r="D1338" s="13">
        <v>44393</v>
      </c>
      <c r="E1338" s="12" t="s">
        <v>24</v>
      </c>
      <c r="F1338" s="12" t="s">
        <v>61</v>
      </c>
      <c r="G1338" s="12" t="s">
        <v>62</v>
      </c>
      <c r="H1338" s="12" t="s">
        <v>12</v>
      </c>
      <c r="I1338" s="14">
        <v>0.9</v>
      </c>
      <c r="J1338" s="15">
        <v>9000</v>
      </c>
      <c r="K1338" s="16">
        <f>I1338*J1338</f>
        <v>8100</v>
      </c>
      <c r="L1338" s="16">
        <f>K1338*M1338</f>
        <v>2430</v>
      </c>
      <c r="M1338" s="17">
        <v>0.3</v>
      </c>
      <c r="O1338" s="1"/>
      <c r="P1338" s="4">
        <f>Table1[[#This Row],[Price per Unit]]+0.1</f>
        <v>1</v>
      </c>
      <c r="Q1338" s="3">
        <f>Table1[[#This Row],[Units Sold]]+1000</f>
        <v>10000</v>
      </c>
      <c r="R1338" s="5">
        <f>Table1[[#This Row],[Operating Margin]]+5%</f>
        <v>0.35</v>
      </c>
    </row>
    <row r="1339" spans="2:18" x14ac:dyDescent="0.25">
      <c r="B1339" s="12" t="s">
        <v>23</v>
      </c>
      <c r="C1339" s="12">
        <v>1128299</v>
      </c>
      <c r="D1339" s="13">
        <v>44393</v>
      </c>
      <c r="E1339" s="12" t="s">
        <v>24</v>
      </c>
      <c r="F1339" s="12" t="s">
        <v>61</v>
      </c>
      <c r="G1339" s="12" t="s">
        <v>62</v>
      </c>
      <c r="H1339" s="12" t="s">
        <v>15</v>
      </c>
      <c r="I1339" s="14">
        <v>0.95000000000000007</v>
      </c>
      <c r="J1339" s="15">
        <v>7500</v>
      </c>
      <c r="K1339" s="16">
        <f>I1339*J1339</f>
        <v>7125.0000000000009</v>
      </c>
      <c r="L1339" s="16">
        <f>K1339*M1339</f>
        <v>1781.2500000000002</v>
      </c>
      <c r="M1339" s="17">
        <v>0.25</v>
      </c>
      <c r="O1339" s="1"/>
      <c r="P1339" s="4">
        <f>Table1[[#This Row],[Price per Unit]]+0.1</f>
        <v>1.05</v>
      </c>
      <c r="Q1339" s="3">
        <f>Table1[[#This Row],[Units Sold]]+1000</f>
        <v>8500</v>
      </c>
      <c r="R1339" s="5">
        <f>Table1[[#This Row],[Operating Margin]]+5%</f>
        <v>0.3</v>
      </c>
    </row>
    <row r="1340" spans="2:18" x14ac:dyDescent="0.25">
      <c r="B1340" s="12" t="s">
        <v>23</v>
      </c>
      <c r="C1340" s="12">
        <v>1128299</v>
      </c>
      <c r="D1340" s="13">
        <v>44393</v>
      </c>
      <c r="E1340" s="12" t="s">
        <v>24</v>
      </c>
      <c r="F1340" s="12" t="s">
        <v>61</v>
      </c>
      <c r="G1340" s="12" t="s">
        <v>62</v>
      </c>
      <c r="H1340" s="12" t="s">
        <v>13</v>
      </c>
      <c r="I1340" s="14">
        <v>0.95000000000000007</v>
      </c>
      <c r="J1340" s="15">
        <v>7000</v>
      </c>
      <c r="K1340" s="16">
        <f t="shared" ref="K1340:K1343" si="440">I1340*J1340</f>
        <v>6650.0000000000009</v>
      </c>
      <c r="L1340" s="16">
        <f t="shared" ref="L1340:L1343" si="441">K1340*M1340</f>
        <v>1995.0000000000002</v>
      </c>
      <c r="M1340" s="17">
        <v>0.3</v>
      </c>
      <c r="O1340" s="1"/>
      <c r="P1340" s="4">
        <f>Table1[[#This Row],[Price per Unit]]+0.1</f>
        <v>1.05</v>
      </c>
      <c r="Q1340" s="3">
        <f>Table1[[#This Row],[Units Sold]]+1000</f>
        <v>8000</v>
      </c>
      <c r="R1340" s="5">
        <f>Table1[[#This Row],[Operating Margin]]+5%</f>
        <v>0.35</v>
      </c>
    </row>
    <row r="1341" spans="2:18" x14ac:dyDescent="0.25">
      <c r="B1341" s="12" t="s">
        <v>23</v>
      </c>
      <c r="C1341" s="12">
        <v>1128299</v>
      </c>
      <c r="D1341" s="13">
        <v>44393</v>
      </c>
      <c r="E1341" s="12" t="s">
        <v>24</v>
      </c>
      <c r="F1341" s="12" t="s">
        <v>61</v>
      </c>
      <c r="G1341" s="12" t="s">
        <v>62</v>
      </c>
      <c r="H1341" s="12" t="s">
        <v>14</v>
      </c>
      <c r="I1341" s="14">
        <v>0.9</v>
      </c>
      <c r="J1341" s="15">
        <v>6000</v>
      </c>
      <c r="K1341" s="16">
        <f t="shared" si="440"/>
        <v>5400</v>
      </c>
      <c r="L1341" s="16">
        <f t="shared" si="441"/>
        <v>1620</v>
      </c>
      <c r="M1341" s="17">
        <v>0.3</v>
      </c>
      <c r="O1341" s="1"/>
      <c r="P1341" s="4">
        <f>Table1[[#This Row],[Price per Unit]]+0.1</f>
        <v>1</v>
      </c>
      <c r="Q1341" s="3">
        <f>Table1[[#This Row],[Units Sold]]+1000</f>
        <v>7000</v>
      </c>
      <c r="R1341" s="5">
        <f>Table1[[#This Row],[Operating Margin]]+5%</f>
        <v>0.35</v>
      </c>
    </row>
    <row r="1342" spans="2:18" x14ac:dyDescent="0.25">
      <c r="B1342" s="12" t="s">
        <v>23</v>
      </c>
      <c r="C1342" s="12">
        <v>1128299</v>
      </c>
      <c r="D1342" s="13">
        <v>44393</v>
      </c>
      <c r="E1342" s="12" t="s">
        <v>24</v>
      </c>
      <c r="F1342" s="12" t="s">
        <v>61</v>
      </c>
      <c r="G1342" s="12" t="s">
        <v>62</v>
      </c>
      <c r="H1342" s="12" t="s">
        <v>16</v>
      </c>
      <c r="I1342" s="14">
        <v>0.95000000000000007</v>
      </c>
      <c r="J1342" s="15">
        <v>6500</v>
      </c>
      <c r="K1342" s="16">
        <f t="shared" si="440"/>
        <v>6175</v>
      </c>
      <c r="L1342" s="16">
        <f t="shared" si="441"/>
        <v>1235</v>
      </c>
      <c r="M1342" s="17">
        <v>0.2</v>
      </c>
      <c r="O1342" s="1"/>
      <c r="P1342" s="4">
        <f>Table1[[#This Row],[Price per Unit]]+0.1</f>
        <v>1.05</v>
      </c>
      <c r="Q1342" s="3">
        <f>Table1[[#This Row],[Units Sold]]+1000</f>
        <v>7500</v>
      </c>
      <c r="R1342" s="5">
        <f>Table1[[#This Row],[Operating Margin]]+5%</f>
        <v>0.25</v>
      </c>
    </row>
    <row r="1343" spans="2:18" x14ac:dyDescent="0.25">
      <c r="B1343" s="12" t="s">
        <v>23</v>
      </c>
      <c r="C1343" s="12">
        <v>1128299</v>
      </c>
      <c r="D1343" s="13">
        <v>44393</v>
      </c>
      <c r="E1343" s="12" t="s">
        <v>24</v>
      </c>
      <c r="F1343" s="12" t="s">
        <v>61</v>
      </c>
      <c r="G1343" s="12" t="s">
        <v>62</v>
      </c>
      <c r="H1343" s="12" t="s">
        <v>17</v>
      </c>
      <c r="I1343" s="14">
        <v>1.1000000000000001</v>
      </c>
      <c r="J1343" s="15">
        <v>6500</v>
      </c>
      <c r="K1343" s="16">
        <f t="shared" si="440"/>
        <v>7150.0000000000009</v>
      </c>
      <c r="L1343" s="16">
        <f t="shared" si="441"/>
        <v>3217.5000000000005</v>
      </c>
      <c r="M1343" s="17">
        <v>0.45</v>
      </c>
      <c r="O1343" s="1"/>
      <c r="P1343" s="4">
        <f>Table1[[#This Row],[Price per Unit]]+0.1</f>
        <v>1.2000000000000002</v>
      </c>
      <c r="Q1343" s="3">
        <f>Table1[[#This Row],[Units Sold]]+1000</f>
        <v>7500</v>
      </c>
      <c r="R1343" s="5">
        <f>Table1[[#This Row],[Operating Margin]]+5%</f>
        <v>0.5</v>
      </c>
    </row>
    <row r="1344" spans="2:18" x14ac:dyDescent="0.25">
      <c r="B1344" s="12" t="s">
        <v>23</v>
      </c>
      <c r="C1344" s="12">
        <v>1128299</v>
      </c>
      <c r="D1344" s="13">
        <v>44425</v>
      </c>
      <c r="E1344" s="12" t="s">
        <v>24</v>
      </c>
      <c r="F1344" s="12" t="s">
        <v>61</v>
      </c>
      <c r="G1344" s="12" t="s">
        <v>62</v>
      </c>
      <c r="H1344" s="12" t="s">
        <v>12</v>
      </c>
      <c r="I1344" s="14">
        <v>0.95000000000000007</v>
      </c>
      <c r="J1344" s="15">
        <v>8500</v>
      </c>
      <c r="K1344" s="16">
        <f>I1344*J1344</f>
        <v>8075.0000000000009</v>
      </c>
      <c r="L1344" s="16">
        <f>K1344*M1344</f>
        <v>2422.5</v>
      </c>
      <c r="M1344" s="17">
        <v>0.3</v>
      </c>
      <c r="O1344" s="1"/>
      <c r="P1344" s="4">
        <f>Table1[[#This Row],[Price per Unit]]+0.1</f>
        <v>1.05</v>
      </c>
      <c r="Q1344" s="3">
        <f>Table1[[#This Row],[Units Sold]]+1000</f>
        <v>9500</v>
      </c>
      <c r="R1344" s="5">
        <f>Table1[[#This Row],[Operating Margin]]+5%</f>
        <v>0.35</v>
      </c>
    </row>
    <row r="1345" spans="2:18" x14ac:dyDescent="0.25">
      <c r="B1345" s="12" t="s">
        <v>23</v>
      </c>
      <c r="C1345" s="12">
        <v>1128299</v>
      </c>
      <c r="D1345" s="13">
        <v>44425</v>
      </c>
      <c r="E1345" s="12" t="s">
        <v>24</v>
      </c>
      <c r="F1345" s="12" t="s">
        <v>61</v>
      </c>
      <c r="G1345" s="12" t="s">
        <v>62</v>
      </c>
      <c r="H1345" s="12" t="s">
        <v>15</v>
      </c>
      <c r="I1345" s="14">
        <v>0.85000000000000009</v>
      </c>
      <c r="J1345" s="15">
        <v>8250</v>
      </c>
      <c r="K1345" s="16">
        <f>I1345*J1345</f>
        <v>7012.5000000000009</v>
      </c>
      <c r="L1345" s="16">
        <f>K1345*M1345</f>
        <v>1753.1250000000002</v>
      </c>
      <c r="M1345" s="17">
        <v>0.25</v>
      </c>
      <c r="O1345" s="1"/>
      <c r="P1345" s="4">
        <f>Table1[[#This Row],[Price per Unit]]+0.1</f>
        <v>0.95000000000000007</v>
      </c>
      <c r="Q1345" s="3">
        <f>Table1[[#This Row],[Units Sold]]+1000</f>
        <v>9250</v>
      </c>
      <c r="R1345" s="5">
        <f>Table1[[#This Row],[Operating Margin]]+5%</f>
        <v>0.3</v>
      </c>
    </row>
    <row r="1346" spans="2:18" x14ac:dyDescent="0.25">
      <c r="B1346" s="12" t="s">
        <v>23</v>
      </c>
      <c r="C1346" s="12">
        <v>1128299</v>
      </c>
      <c r="D1346" s="13">
        <v>44425</v>
      </c>
      <c r="E1346" s="12" t="s">
        <v>24</v>
      </c>
      <c r="F1346" s="12" t="s">
        <v>61</v>
      </c>
      <c r="G1346" s="12" t="s">
        <v>62</v>
      </c>
      <c r="H1346" s="12" t="s">
        <v>13</v>
      </c>
      <c r="I1346" s="14">
        <v>0.8</v>
      </c>
      <c r="J1346" s="15">
        <v>7000</v>
      </c>
      <c r="K1346" s="16">
        <f t="shared" ref="K1346:K1349" si="442">I1346*J1346</f>
        <v>5600</v>
      </c>
      <c r="L1346" s="16">
        <f t="shared" ref="L1346:L1349" si="443">K1346*M1346</f>
        <v>1680</v>
      </c>
      <c r="M1346" s="17">
        <v>0.3</v>
      </c>
      <c r="O1346" s="1"/>
      <c r="P1346" s="4">
        <f>Table1[[#This Row],[Price per Unit]]+0.1</f>
        <v>0.9</v>
      </c>
      <c r="Q1346" s="3">
        <f>Table1[[#This Row],[Units Sold]]+1000</f>
        <v>8000</v>
      </c>
      <c r="R1346" s="5">
        <f>Table1[[#This Row],[Operating Margin]]+5%</f>
        <v>0.35</v>
      </c>
    </row>
    <row r="1347" spans="2:18" x14ac:dyDescent="0.25">
      <c r="B1347" s="12" t="s">
        <v>23</v>
      </c>
      <c r="C1347" s="12">
        <v>1128299</v>
      </c>
      <c r="D1347" s="13">
        <v>44425</v>
      </c>
      <c r="E1347" s="12" t="s">
        <v>24</v>
      </c>
      <c r="F1347" s="12" t="s">
        <v>61</v>
      </c>
      <c r="G1347" s="12" t="s">
        <v>62</v>
      </c>
      <c r="H1347" s="12" t="s">
        <v>14</v>
      </c>
      <c r="I1347" s="14">
        <v>0.8</v>
      </c>
      <c r="J1347" s="15">
        <v>4750</v>
      </c>
      <c r="K1347" s="16">
        <f t="shared" si="442"/>
        <v>3800</v>
      </c>
      <c r="L1347" s="16">
        <f t="shared" si="443"/>
        <v>1140</v>
      </c>
      <c r="M1347" s="17">
        <v>0.3</v>
      </c>
      <c r="O1347" s="1"/>
      <c r="P1347" s="4">
        <f>Table1[[#This Row],[Price per Unit]]+0.1</f>
        <v>0.9</v>
      </c>
      <c r="Q1347" s="3">
        <f>Table1[[#This Row],[Units Sold]]-500</f>
        <v>4250</v>
      </c>
      <c r="R1347" s="5">
        <f>Table1[[#This Row],[Operating Margin]]+5%</f>
        <v>0.35</v>
      </c>
    </row>
    <row r="1348" spans="2:18" x14ac:dyDescent="0.25">
      <c r="B1348" s="12" t="s">
        <v>23</v>
      </c>
      <c r="C1348" s="12">
        <v>1128299</v>
      </c>
      <c r="D1348" s="13">
        <v>44425</v>
      </c>
      <c r="E1348" s="12" t="s">
        <v>24</v>
      </c>
      <c r="F1348" s="12" t="s">
        <v>61</v>
      </c>
      <c r="G1348" s="12" t="s">
        <v>62</v>
      </c>
      <c r="H1348" s="12" t="s">
        <v>16</v>
      </c>
      <c r="I1348" s="14">
        <v>0.79999999999999993</v>
      </c>
      <c r="J1348" s="15">
        <v>4750</v>
      </c>
      <c r="K1348" s="16">
        <f t="shared" si="442"/>
        <v>3799.9999999999995</v>
      </c>
      <c r="L1348" s="16">
        <f t="shared" si="443"/>
        <v>760</v>
      </c>
      <c r="M1348" s="17">
        <v>0.2</v>
      </c>
      <c r="O1348" s="1"/>
      <c r="P1348" s="4">
        <f>Table1[[#This Row],[Price per Unit]]+0.1</f>
        <v>0.89999999999999991</v>
      </c>
      <c r="Q1348" s="3">
        <f>Table1[[#This Row],[Units Sold]]-500</f>
        <v>4250</v>
      </c>
      <c r="R1348" s="5">
        <f>Table1[[#This Row],[Operating Margin]]+5%</f>
        <v>0.25</v>
      </c>
    </row>
    <row r="1349" spans="2:18" x14ac:dyDescent="0.25">
      <c r="B1349" s="12" t="s">
        <v>23</v>
      </c>
      <c r="C1349" s="12">
        <v>1128299</v>
      </c>
      <c r="D1349" s="13">
        <v>44425</v>
      </c>
      <c r="E1349" s="12" t="s">
        <v>24</v>
      </c>
      <c r="F1349" s="12" t="s">
        <v>61</v>
      </c>
      <c r="G1349" s="12" t="s">
        <v>62</v>
      </c>
      <c r="H1349" s="12" t="s">
        <v>17</v>
      </c>
      <c r="I1349" s="14">
        <v>0.85</v>
      </c>
      <c r="J1349" s="15">
        <v>3000</v>
      </c>
      <c r="K1349" s="16">
        <f t="shared" si="442"/>
        <v>2550</v>
      </c>
      <c r="L1349" s="16">
        <f t="shared" si="443"/>
        <v>1147.5</v>
      </c>
      <c r="M1349" s="17">
        <v>0.45</v>
      </c>
      <c r="O1349" s="1"/>
      <c r="P1349" s="4">
        <f>Table1[[#This Row],[Price per Unit]]+0.1</f>
        <v>0.95</v>
      </c>
      <c r="Q1349" s="3">
        <f>Table1[[#This Row],[Units Sold]]-500</f>
        <v>2500</v>
      </c>
      <c r="R1349" s="5">
        <f>Table1[[#This Row],[Operating Margin]]+5%</f>
        <v>0.5</v>
      </c>
    </row>
    <row r="1350" spans="2:18" x14ac:dyDescent="0.25">
      <c r="B1350" s="12" t="s">
        <v>23</v>
      </c>
      <c r="C1350" s="12">
        <v>1128299</v>
      </c>
      <c r="D1350" s="13">
        <v>44457</v>
      </c>
      <c r="E1350" s="12" t="s">
        <v>24</v>
      </c>
      <c r="F1350" s="12" t="s">
        <v>61</v>
      </c>
      <c r="G1350" s="12" t="s">
        <v>62</v>
      </c>
      <c r="H1350" s="12" t="s">
        <v>12</v>
      </c>
      <c r="I1350" s="14">
        <v>0.60000000000000009</v>
      </c>
      <c r="J1350" s="15">
        <v>5000</v>
      </c>
      <c r="K1350" s="16">
        <f>I1350*J1350</f>
        <v>3000.0000000000005</v>
      </c>
      <c r="L1350" s="16">
        <f>K1350*M1350</f>
        <v>900.00000000000011</v>
      </c>
      <c r="M1350" s="17">
        <v>0.3</v>
      </c>
      <c r="O1350" s="1"/>
      <c r="P1350" s="4">
        <f>Table1[[#This Row],[Price per Unit]]-0.05</f>
        <v>0.55000000000000004</v>
      </c>
      <c r="Q1350" s="3">
        <f>Table1[[#This Row],[Units Sold]]-500</f>
        <v>4500</v>
      </c>
      <c r="R1350" s="5">
        <f>Table1[[#This Row],[Operating Margin]]+5%</f>
        <v>0.35</v>
      </c>
    </row>
    <row r="1351" spans="2:18" x14ac:dyDescent="0.25">
      <c r="B1351" s="12" t="s">
        <v>23</v>
      </c>
      <c r="C1351" s="12">
        <v>1128299</v>
      </c>
      <c r="D1351" s="13">
        <v>44457</v>
      </c>
      <c r="E1351" s="12" t="s">
        <v>24</v>
      </c>
      <c r="F1351" s="12" t="s">
        <v>61</v>
      </c>
      <c r="G1351" s="12" t="s">
        <v>62</v>
      </c>
      <c r="H1351" s="12" t="s">
        <v>15</v>
      </c>
      <c r="I1351" s="14">
        <v>0.65000000000000013</v>
      </c>
      <c r="J1351" s="15">
        <v>5000</v>
      </c>
      <c r="K1351" s="16">
        <f>I1351*J1351</f>
        <v>3250.0000000000005</v>
      </c>
      <c r="L1351" s="16">
        <f>K1351*M1351</f>
        <v>812.50000000000011</v>
      </c>
      <c r="M1351" s="17">
        <v>0.25</v>
      </c>
      <c r="O1351" s="1"/>
      <c r="P1351" s="4">
        <f>Table1[[#This Row],[Price per Unit]]-0.05</f>
        <v>0.60000000000000009</v>
      </c>
      <c r="Q1351" s="3">
        <f>Table1[[#This Row],[Units Sold]]-500</f>
        <v>4500</v>
      </c>
      <c r="R1351" s="5">
        <f>Table1[[#This Row],[Operating Margin]]+5%</f>
        <v>0.3</v>
      </c>
    </row>
    <row r="1352" spans="2:18" x14ac:dyDescent="0.25">
      <c r="B1352" s="12" t="s">
        <v>23</v>
      </c>
      <c r="C1352" s="12">
        <v>1128299</v>
      </c>
      <c r="D1352" s="13">
        <v>44457</v>
      </c>
      <c r="E1352" s="12" t="s">
        <v>24</v>
      </c>
      <c r="F1352" s="12" t="s">
        <v>61</v>
      </c>
      <c r="G1352" s="12" t="s">
        <v>62</v>
      </c>
      <c r="H1352" s="12" t="s">
        <v>13</v>
      </c>
      <c r="I1352" s="14">
        <v>0.60000000000000009</v>
      </c>
      <c r="J1352" s="15">
        <v>3000</v>
      </c>
      <c r="K1352" s="16">
        <f t="shared" ref="K1352:K1355" si="444">I1352*J1352</f>
        <v>1800.0000000000002</v>
      </c>
      <c r="L1352" s="16">
        <f t="shared" ref="L1352:L1355" si="445">K1352*M1352</f>
        <v>540</v>
      </c>
      <c r="M1352" s="17">
        <v>0.3</v>
      </c>
      <c r="O1352" s="1"/>
      <c r="P1352" s="4">
        <f>Table1[[#This Row],[Price per Unit]]-0.05</f>
        <v>0.55000000000000004</v>
      </c>
      <c r="Q1352" s="3">
        <f>Table1[[#This Row],[Units Sold]]-750</f>
        <v>2250</v>
      </c>
      <c r="R1352" s="5">
        <f>Table1[[#This Row],[Operating Margin]]+5%</f>
        <v>0.35</v>
      </c>
    </row>
    <row r="1353" spans="2:18" x14ac:dyDescent="0.25">
      <c r="B1353" s="12" t="s">
        <v>23</v>
      </c>
      <c r="C1353" s="12">
        <v>1128299</v>
      </c>
      <c r="D1353" s="13">
        <v>44457</v>
      </c>
      <c r="E1353" s="12" t="s">
        <v>24</v>
      </c>
      <c r="F1353" s="12" t="s">
        <v>61</v>
      </c>
      <c r="G1353" s="12" t="s">
        <v>62</v>
      </c>
      <c r="H1353" s="12" t="s">
        <v>14</v>
      </c>
      <c r="I1353" s="14">
        <v>0.60000000000000009</v>
      </c>
      <c r="J1353" s="15">
        <v>2500</v>
      </c>
      <c r="K1353" s="16">
        <f t="shared" si="444"/>
        <v>1500.0000000000002</v>
      </c>
      <c r="L1353" s="16">
        <f t="shared" si="445"/>
        <v>450.00000000000006</v>
      </c>
      <c r="M1353" s="17">
        <v>0.3</v>
      </c>
      <c r="O1353" s="1"/>
      <c r="P1353" s="4">
        <f>Table1[[#This Row],[Price per Unit]]-0.05</f>
        <v>0.55000000000000004</v>
      </c>
      <c r="Q1353" s="3">
        <f>Table1[[#This Row],[Units Sold]]-750</f>
        <v>1750</v>
      </c>
      <c r="R1353" s="5">
        <f>Table1[[#This Row],[Operating Margin]]+5%</f>
        <v>0.35</v>
      </c>
    </row>
    <row r="1354" spans="2:18" x14ac:dyDescent="0.25">
      <c r="B1354" s="12" t="s">
        <v>23</v>
      </c>
      <c r="C1354" s="12">
        <v>1128299</v>
      </c>
      <c r="D1354" s="13">
        <v>44457</v>
      </c>
      <c r="E1354" s="12" t="s">
        <v>24</v>
      </c>
      <c r="F1354" s="12" t="s">
        <v>61</v>
      </c>
      <c r="G1354" s="12" t="s">
        <v>62</v>
      </c>
      <c r="H1354" s="12" t="s">
        <v>16</v>
      </c>
      <c r="I1354" s="14">
        <v>0.70000000000000007</v>
      </c>
      <c r="J1354" s="15">
        <v>2750</v>
      </c>
      <c r="K1354" s="16">
        <f t="shared" si="444"/>
        <v>1925.0000000000002</v>
      </c>
      <c r="L1354" s="16">
        <f t="shared" si="445"/>
        <v>385.00000000000006</v>
      </c>
      <c r="M1354" s="17">
        <v>0.2</v>
      </c>
      <c r="O1354" s="1"/>
      <c r="P1354" s="4">
        <f>Table1[[#This Row],[Price per Unit]]-0.05</f>
        <v>0.65</v>
      </c>
      <c r="Q1354" s="3">
        <f>Table1[[#This Row],[Units Sold]]-750</f>
        <v>2000</v>
      </c>
      <c r="R1354" s="5">
        <f>Table1[[#This Row],[Operating Margin]]+5%</f>
        <v>0.25</v>
      </c>
    </row>
    <row r="1355" spans="2:18" x14ac:dyDescent="0.25">
      <c r="B1355" s="12" t="s">
        <v>23</v>
      </c>
      <c r="C1355" s="12">
        <v>1128299</v>
      </c>
      <c r="D1355" s="13">
        <v>44457</v>
      </c>
      <c r="E1355" s="12" t="s">
        <v>24</v>
      </c>
      <c r="F1355" s="12" t="s">
        <v>61</v>
      </c>
      <c r="G1355" s="12" t="s">
        <v>62</v>
      </c>
      <c r="H1355" s="12" t="s">
        <v>17</v>
      </c>
      <c r="I1355" s="14">
        <v>0.54999999999999993</v>
      </c>
      <c r="J1355" s="15">
        <v>3000</v>
      </c>
      <c r="K1355" s="16">
        <f t="shared" si="444"/>
        <v>1649.9999999999998</v>
      </c>
      <c r="L1355" s="16">
        <f t="shared" si="445"/>
        <v>742.49999999999989</v>
      </c>
      <c r="M1355" s="17">
        <v>0.45</v>
      </c>
      <c r="O1355" s="1"/>
      <c r="P1355" s="4">
        <f>Table1[[#This Row],[Price per Unit]]-0.05</f>
        <v>0.49999999999999994</v>
      </c>
      <c r="Q1355" s="3">
        <f>Table1[[#This Row],[Units Sold]]-750</f>
        <v>2250</v>
      </c>
      <c r="R1355" s="5">
        <f>Table1[[#This Row],[Operating Margin]]+5%</f>
        <v>0.5</v>
      </c>
    </row>
    <row r="1356" spans="2:18" x14ac:dyDescent="0.25">
      <c r="B1356" s="12" t="s">
        <v>23</v>
      </c>
      <c r="C1356" s="12">
        <v>1128299</v>
      </c>
      <c r="D1356" s="13">
        <v>44486</v>
      </c>
      <c r="E1356" s="12" t="s">
        <v>24</v>
      </c>
      <c r="F1356" s="12" t="s">
        <v>61</v>
      </c>
      <c r="G1356" s="12" t="s">
        <v>62</v>
      </c>
      <c r="H1356" s="12" t="s">
        <v>12</v>
      </c>
      <c r="I1356" s="14">
        <v>0.5</v>
      </c>
      <c r="J1356" s="15">
        <v>4000</v>
      </c>
      <c r="K1356" s="16">
        <f>I1356*J1356</f>
        <v>2000</v>
      </c>
      <c r="L1356" s="16">
        <f>K1356*M1356</f>
        <v>600</v>
      </c>
      <c r="M1356" s="17">
        <v>0.3</v>
      </c>
      <c r="O1356" s="1"/>
      <c r="P1356" s="4">
        <f>Table1[[#This Row],[Price per Unit]]-0.05</f>
        <v>0.45</v>
      </c>
      <c r="Q1356" s="3">
        <f>Table1[[#This Row],[Units Sold]]-750</f>
        <v>3250</v>
      </c>
      <c r="R1356" s="5">
        <f>Table1[[#This Row],[Operating Margin]]+5%</f>
        <v>0.35</v>
      </c>
    </row>
    <row r="1357" spans="2:18" x14ac:dyDescent="0.25">
      <c r="B1357" s="12" t="s">
        <v>23</v>
      </c>
      <c r="C1357" s="12">
        <v>1128299</v>
      </c>
      <c r="D1357" s="13">
        <v>44486</v>
      </c>
      <c r="E1357" s="12" t="s">
        <v>24</v>
      </c>
      <c r="F1357" s="12" t="s">
        <v>61</v>
      </c>
      <c r="G1357" s="12" t="s">
        <v>62</v>
      </c>
      <c r="H1357" s="12" t="s">
        <v>15</v>
      </c>
      <c r="I1357" s="14">
        <v>0.65000000000000013</v>
      </c>
      <c r="J1357" s="15">
        <v>5750</v>
      </c>
      <c r="K1357" s="16">
        <f>I1357*J1357</f>
        <v>3737.5000000000009</v>
      </c>
      <c r="L1357" s="16">
        <f>K1357*M1357</f>
        <v>934.37500000000023</v>
      </c>
      <c r="M1357" s="17">
        <v>0.25</v>
      </c>
      <c r="O1357" s="1"/>
      <c r="P1357" s="4">
        <f>Table1[[#This Row],[Price per Unit]]-0</f>
        <v>0.65000000000000013</v>
      </c>
      <c r="Q1357" s="3">
        <f>Table1[[#This Row],[Units Sold]]+1000</f>
        <v>6750</v>
      </c>
      <c r="R1357" s="5">
        <f>Table1[[#This Row],[Operating Margin]]+5%</f>
        <v>0.3</v>
      </c>
    </row>
    <row r="1358" spans="2:18" x14ac:dyDescent="0.25">
      <c r="B1358" s="12" t="s">
        <v>23</v>
      </c>
      <c r="C1358" s="12">
        <v>1128299</v>
      </c>
      <c r="D1358" s="13">
        <v>44486</v>
      </c>
      <c r="E1358" s="12" t="s">
        <v>24</v>
      </c>
      <c r="F1358" s="12" t="s">
        <v>61</v>
      </c>
      <c r="G1358" s="12" t="s">
        <v>62</v>
      </c>
      <c r="H1358" s="12" t="s">
        <v>13</v>
      </c>
      <c r="I1358" s="14">
        <v>0.60000000000000009</v>
      </c>
      <c r="J1358" s="15">
        <v>4000</v>
      </c>
      <c r="K1358" s="16">
        <f t="shared" ref="K1358:K1361" si="446">I1358*J1358</f>
        <v>2400.0000000000005</v>
      </c>
      <c r="L1358" s="16">
        <f t="shared" ref="L1358:L1361" si="447">K1358*M1358</f>
        <v>720.00000000000011</v>
      </c>
      <c r="M1358" s="17">
        <v>0.3</v>
      </c>
      <c r="O1358" s="1"/>
      <c r="P1358" s="4">
        <f>Table1[[#This Row],[Price per Unit]]-0</f>
        <v>0.60000000000000009</v>
      </c>
      <c r="Q1358" s="3">
        <f>Table1[[#This Row],[Units Sold]]+1000</f>
        <v>5000</v>
      </c>
      <c r="R1358" s="5">
        <f>Table1[[#This Row],[Operating Margin]]+5%</f>
        <v>0.35</v>
      </c>
    </row>
    <row r="1359" spans="2:18" x14ac:dyDescent="0.25">
      <c r="B1359" s="12" t="s">
        <v>23</v>
      </c>
      <c r="C1359" s="12">
        <v>1128299</v>
      </c>
      <c r="D1359" s="13">
        <v>44486</v>
      </c>
      <c r="E1359" s="12" t="s">
        <v>24</v>
      </c>
      <c r="F1359" s="12" t="s">
        <v>61</v>
      </c>
      <c r="G1359" s="12" t="s">
        <v>62</v>
      </c>
      <c r="H1359" s="12" t="s">
        <v>14</v>
      </c>
      <c r="I1359" s="14">
        <v>0.55000000000000004</v>
      </c>
      <c r="J1359" s="15">
        <v>3750</v>
      </c>
      <c r="K1359" s="16">
        <f t="shared" si="446"/>
        <v>2062.5</v>
      </c>
      <c r="L1359" s="16">
        <f t="shared" si="447"/>
        <v>618.75</v>
      </c>
      <c r="M1359" s="17">
        <v>0.3</v>
      </c>
      <c r="O1359" s="1"/>
      <c r="P1359" s="4">
        <f>Table1[[#This Row],[Price per Unit]]-0</f>
        <v>0.55000000000000004</v>
      </c>
      <c r="Q1359" s="3">
        <f>Table1[[#This Row],[Units Sold]]+1000</f>
        <v>4750</v>
      </c>
      <c r="R1359" s="5">
        <f>Table1[[#This Row],[Operating Margin]]+5%</f>
        <v>0.35</v>
      </c>
    </row>
    <row r="1360" spans="2:18" x14ac:dyDescent="0.25">
      <c r="B1360" s="12" t="s">
        <v>23</v>
      </c>
      <c r="C1360" s="12">
        <v>1128299</v>
      </c>
      <c r="D1360" s="13">
        <v>44486</v>
      </c>
      <c r="E1360" s="12" t="s">
        <v>24</v>
      </c>
      <c r="F1360" s="12" t="s">
        <v>61</v>
      </c>
      <c r="G1360" s="12" t="s">
        <v>62</v>
      </c>
      <c r="H1360" s="12" t="s">
        <v>16</v>
      </c>
      <c r="I1360" s="14">
        <v>0.65</v>
      </c>
      <c r="J1360" s="15">
        <v>3500</v>
      </c>
      <c r="K1360" s="16">
        <f t="shared" si="446"/>
        <v>2275</v>
      </c>
      <c r="L1360" s="16">
        <f t="shared" si="447"/>
        <v>455</v>
      </c>
      <c r="M1360" s="17">
        <v>0.2</v>
      </c>
      <c r="O1360" s="1"/>
      <c r="P1360" s="4">
        <f>Table1[[#This Row],[Price per Unit]]-0</f>
        <v>0.65</v>
      </c>
      <c r="Q1360" s="3">
        <f>Table1[[#This Row],[Units Sold]]+1000</f>
        <v>4500</v>
      </c>
      <c r="R1360" s="5">
        <f>Table1[[#This Row],[Operating Margin]]+5%</f>
        <v>0.25</v>
      </c>
    </row>
    <row r="1361" spans="1:18" x14ac:dyDescent="0.25">
      <c r="B1361" s="12" t="s">
        <v>23</v>
      </c>
      <c r="C1361" s="12">
        <v>1128299</v>
      </c>
      <c r="D1361" s="13">
        <v>44486</v>
      </c>
      <c r="E1361" s="12" t="s">
        <v>24</v>
      </c>
      <c r="F1361" s="12" t="s">
        <v>61</v>
      </c>
      <c r="G1361" s="12" t="s">
        <v>62</v>
      </c>
      <c r="H1361" s="12" t="s">
        <v>17</v>
      </c>
      <c r="I1361" s="14">
        <v>0.70000000000000007</v>
      </c>
      <c r="J1361" s="15">
        <v>4000</v>
      </c>
      <c r="K1361" s="16">
        <f t="shared" si="446"/>
        <v>2800.0000000000005</v>
      </c>
      <c r="L1361" s="16">
        <f t="shared" si="447"/>
        <v>1260.0000000000002</v>
      </c>
      <c r="M1361" s="17">
        <v>0.45</v>
      </c>
      <c r="O1361" s="1"/>
      <c r="P1361" s="4">
        <f>Table1[[#This Row],[Price per Unit]]-0</f>
        <v>0.70000000000000007</v>
      </c>
      <c r="Q1361" s="3">
        <f>Table1[[#This Row],[Units Sold]]+1000</f>
        <v>5000</v>
      </c>
      <c r="R1361" s="5">
        <f>Table1[[#This Row],[Operating Margin]]+5%</f>
        <v>0.5</v>
      </c>
    </row>
    <row r="1362" spans="1:18" x14ac:dyDescent="0.25">
      <c r="B1362" s="12" t="s">
        <v>23</v>
      </c>
      <c r="C1362" s="12">
        <v>1128299</v>
      </c>
      <c r="D1362" s="13">
        <v>44517</v>
      </c>
      <c r="E1362" s="12" t="s">
        <v>24</v>
      </c>
      <c r="F1362" s="12" t="s">
        <v>61</v>
      </c>
      <c r="G1362" s="12" t="s">
        <v>62</v>
      </c>
      <c r="H1362" s="12" t="s">
        <v>12</v>
      </c>
      <c r="I1362" s="14">
        <v>0.55000000000000004</v>
      </c>
      <c r="J1362" s="15">
        <v>6250</v>
      </c>
      <c r="K1362" s="16">
        <f>I1362*J1362</f>
        <v>3437.5000000000005</v>
      </c>
      <c r="L1362" s="16">
        <f>K1362*M1362</f>
        <v>1031.25</v>
      </c>
      <c r="M1362" s="17">
        <v>0.3</v>
      </c>
      <c r="O1362" s="1"/>
      <c r="P1362" s="4">
        <f>Table1[[#This Row],[Price per Unit]]-0</f>
        <v>0.55000000000000004</v>
      </c>
      <c r="Q1362" s="3">
        <f>Table1[[#This Row],[Units Sold]]+1000</f>
        <v>7250</v>
      </c>
      <c r="R1362" s="5">
        <f>Table1[[#This Row],[Operating Margin]]+5%</f>
        <v>0.35</v>
      </c>
    </row>
    <row r="1363" spans="1:18" x14ac:dyDescent="0.25">
      <c r="B1363" s="12" t="s">
        <v>23</v>
      </c>
      <c r="C1363" s="12">
        <v>1128299</v>
      </c>
      <c r="D1363" s="13">
        <v>44517</v>
      </c>
      <c r="E1363" s="12" t="s">
        <v>24</v>
      </c>
      <c r="F1363" s="12" t="s">
        <v>61</v>
      </c>
      <c r="G1363" s="12" t="s">
        <v>62</v>
      </c>
      <c r="H1363" s="12" t="s">
        <v>15</v>
      </c>
      <c r="I1363" s="14">
        <v>0.60000000000000009</v>
      </c>
      <c r="J1363" s="15">
        <v>7000</v>
      </c>
      <c r="K1363" s="16">
        <f>I1363*J1363</f>
        <v>4200.0000000000009</v>
      </c>
      <c r="L1363" s="16">
        <f>K1363*M1363</f>
        <v>1050.0000000000002</v>
      </c>
      <c r="M1363" s="17">
        <v>0.25</v>
      </c>
      <c r="O1363" s="1"/>
      <c r="P1363" s="4">
        <f>Table1[[#This Row],[Price per Unit]]-0</f>
        <v>0.60000000000000009</v>
      </c>
      <c r="Q1363" s="3">
        <f>Table1[[#This Row],[Units Sold]]+1000</f>
        <v>8000</v>
      </c>
      <c r="R1363" s="5">
        <f>Table1[[#This Row],[Operating Margin]]+5%</f>
        <v>0.3</v>
      </c>
    </row>
    <row r="1364" spans="1:18" x14ac:dyDescent="0.25">
      <c r="B1364" s="12" t="s">
        <v>23</v>
      </c>
      <c r="C1364" s="12">
        <v>1128299</v>
      </c>
      <c r="D1364" s="13">
        <v>44517</v>
      </c>
      <c r="E1364" s="12" t="s">
        <v>24</v>
      </c>
      <c r="F1364" s="12" t="s">
        <v>61</v>
      </c>
      <c r="G1364" s="12" t="s">
        <v>62</v>
      </c>
      <c r="H1364" s="12" t="s">
        <v>13</v>
      </c>
      <c r="I1364" s="14">
        <v>0.55000000000000004</v>
      </c>
      <c r="J1364" s="15">
        <v>5250</v>
      </c>
      <c r="K1364" s="16">
        <f t="shared" ref="K1364:K1367" si="448">I1364*J1364</f>
        <v>2887.5000000000005</v>
      </c>
      <c r="L1364" s="16">
        <f t="shared" ref="L1364:L1367" si="449">K1364*M1364</f>
        <v>866.25000000000011</v>
      </c>
      <c r="M1364" s="17">
        <v>0.3</v>
      </c>
      <c r="O1364" s="1"/>
      <c r="P1364" s="4">
        <f>Table1[[#This Row],[Price per Unit]]-0</f>
        <v>0.55000000000000004</v>
      </c>
      <c r="Q1364" s="3">
        <f>Table1[[#This Row],[Units Sold]]+1000</f>
        <v>6250</v>
      </c>
      <c r="R1364" s="5">
        <f>Table1[[#This Row],[Operating Margin]]+5%</f>
        <v>0.35</v>
      </c>
    </row>
    <row r="1365" spans="1:18" x14ac:dyDescent="0.25">
      <c r="B1365" s="12" t="s">
        <v>23</v>
      </c>
      <c r="C1365" s="12">
        <v>1128299</v>
      </c>
      <c r="D1365" s="13">
        <v>44517</v>
      </c>
      <c r="E1365" s="12" t="s">
        <v>24</v>
      </c>
      <c r="F1365" s="12" t="s">
        <v>61</v>
      </c>
      <c r="G1365" s="12" t="s">
        <v>62</v>
      </c>
      <c r="H1365" s="12" t="s">
        <v>14</v>
      </c>
      <c r="I1365" s="14">
        <v>0.65000000000000013</v>
      </c>
      <c r="J1365" s="15">
        <v>5000</v>
      </c>
      <c r="K1365" s="16">
        <f t="shared" si="448"/>
        <v>3250.0000000000005</v>
      </c>
      <c r="L1365" s="16">
        <f t="shared" si="449"/>
        <v>975.00000000000011</v>
      </c>
      <c r="M1365" s="17">
        <v>0.3</v>
      </c>
      <c r="O1365" s="1"/>
      <c r="P1365" s="4">
        <f>Table1[[#This Row],[Price per Unit]]-0</f>
        <v>0.65000000000000013</v>
      </c>
      <c r="Q1365" s="3">
        <f>Table1[[#This Row],[Units Sold]]+1000</f>
        <v>6000</v>
      </c>
      <c r="R1365" s="5">
        <f>Table1[[#This Row],[Operating Margin]]+5%</f>
        <v>0.35</v>
      </c>
    </row>
    <row r="1366" spans="1:18" x14ac:dyDescent="0.25">
      <c r="B1366" s="12" t="s">
        <v>23</v>
      </c>
      <c r="C1366" s="12">
        <v>1128299</v>
      </c>
      <c r="D1366" s="13">
        <v>44517</v>
      </c>
      <c r="E1366" s="12" t="s">
        <v>24</v>
      </c>
      <c r="F1366" s="12" t="s">
        <v>61</v>
      </c>
      <c r="G1366" s="12" t="s">
        <v>62</v>
      </c>
      <c r="H1366" s="12" t="s">
        <v>16</v>
      </c>
      <c r="I1366" s="14">
        <v>0.85000000000000009</v>
      </c>
      <c r="J1366" s="15">
        <v>4750</v>
      </c>
      <c r="K1366" s="16">
        <f t="shared" si="448"/>
        <v>4037.5000000000005</v>
      </c>
      <c r="L1366" s="16">
        <f t="shared" si="449"/>
        <v>807.50000000000011</v>
      </c>
      <c r="M1366" s="17">
        <v>0.2</v>
      </c>
      <c r="O1366" s="1"/>
      <c r="P1366" s="4">
        <f>Table1[[#This Row],[Price per Unit]]-0</f>
        <v>0.85000000000000009</v>
      </c>
      <c r="Q1366" s="3">
        <f>Table1[[#This Row],[Units Sold]]+1000</f>
        <v>5750</v>
      </c>
      <c r="R1366" s="5">
        <f>Table1[[#This Row],[Operating Margin]]+5%</f>
        <v>0.25</v>
      </c>
    </row>
    <row r="1367" spans="1:18" x14ac:dyDescent="0.25">
      <c r="B1367" s="12" t="s">
        <v>23</v>
      </c>
      <c r="C1367" s="12">
        <v>1128299</v>
      </c>
      <c r="D1367" s="13">
        <v>44517</v>
      </c>
      <c r="E1367" s="12" t="s">
        <v>24</v>
      </c>
      <c r="F1367" s="12" t="s">
        <v>61</v>
      </c>
      <c r="G1367" s="12" t="s">
        <v>62</v>
      </c>
      <c r="H1367" s="12" t="s">
        <v>17</v>
      </c>
      <c r="I1367" s="14">
        <v>0.90000000000000013</v>
      </c>
      <c r="J1367" s="15">
        <v>6000</v>
      </c>
      <c r="K1367" s="16">
        <f t="shared" si="448"/>
        <v>5400.0000000000009</v>
      </c>
      <c r="L1367" s="16">
        <f t="shared" si="449"/>
        <v>2430.0000000000005</v>
      </c>
      <c r="M1367" s="17">
        <v>0.45</v>
      </c>
      <c r="O1367" s="1"/>
      <c r="P1367" s="4">
        <f>Table1[[#This Row],[Price per Unit]]-0</f>
        <v>0.90000000000000013</v>
      </c>
      <c r="Q1367" s="3">
        <f>Table1[[#This Row],[Units Sold]]+1000</f>
        <v>7000</v>
      </c>
      <c r="R1367" s="5">
        <f>Table1[[#This Row],[Operating Margin]]+5%</f>
        <v>0.5</v>
      </c>
    </row>
    <row r="1368" spans="1:18" x14ac:dyDescent="0.25">
      <c r="B1368" s="12" t="s">
        <v>23</v>
      </c>
      <c r="C1368" s="12">
        <v>1128299</v>
      </c>
      <c r="D1368" s="13">
        <v>44546</v>
      </c>
      <c r="E1368" s="12" t="s">
        <v>24</v>
      </c>
      <c r="F1368" s="12" t="s">
        <v>61</v>
      </c>
      <c r="G1368" s="12" t="s">
        <v>62</v>
      </c>
      <c r="H1368" s="12" t="s">
        <v>12</v>
      </c>
      <c r="I1368" s="14">
        <v>0.75000000000000011</v>
      </c>
      <c r="J1368" s="15">
        <v>8000</v>
      </c>
      <c r="K1368" s="16">
        <f>I1368*J1368</f>
        <v>6000.0000000000009</v>
      </c>
      <c r="L1368" s="16">
        <f>K1368*M1368</f>
        <v>1800.0000000000002</v>
      </c>
      <c r="M1368" s="17">
        <v>0.3</v>
      </c>
      <c r="O1368" s="1"/>
      <c r="P1368" s="4">
        <f>Table1[[#This Row],[Price per Unit]]-0</f>
        <v>0.75000000000000011</v>
      </c>
      <c r="Q1368" s="3">
        <f>Table1[[#This Row],[Units Sold]]+1000</f>
        <v>9000</v>
      </c>
      <c r="R1368" s="5">
        <f>Table1[[#This Row],[Operating Margin]]+5%</f>
        <v>0.35</v>
      </c>
    </row>
    <row r="1369" spans="1:18" x14ac:dyDescent="0.25">
      <c r="B1369" s="12" t="s">
        <v>23</v>
      </c>
      <c r="C1369" s="12">
        <v>1128299</v>
      </c>
      <c r="D1369" s="13">
        <v>44546</v>
      </c>
      <c r="E1369" s="12" t="s">
        <v>24</v>
      </c>
      <c r="F1369" s="12" t="s">
        <v>61</v>
      </c>
      <c r="G1369" s="12" t="s">
        <v>62</v>
      </c>
      <c r="H1369" s="12" t="s">
        <v>15</v>
      </c>
      <c r="I1369" s="14">
        <v>0.8500000000000002</v>
      </c>
      <c r="J1369" s="15">
        <v>8000</v>
      </c>
      <c r="K1369" s="16">
        <f>I1369*J1369</f>
        <v>6800.0000000000018</v>
      </c>
      <c r="L1369" s="16">
        <f>K1369*M1369</f>
        <v>1700.0000000000005</v>
      </c>
      <c r="M1369" s="17">
        <v>0.25</v>
      </c>
      <c r="O1369" s="1"/>
      <c r="P1369" s="4">
        <f>Table1[[#This Row],[Price per Unit]]-0</f>
        <v>0.8500000000000002</v>
      </c>
      <c r="Q1369" s="3">
        <f>Table1[[#This Row],[Units Sold]]+1000</f>
        <v>9000</v>
      </c>
      <c r="R1369" s="5">
        <f>Table1[[#This Row],[Operating Margin]]+5%</f>
        <v>0.3</v>
      </c>
    </row>
    <row r="1370" spans="1:18" x14ac:dyDescent="0.25">
      <c r="B1370" s="12" t="s">
        <v>23</v>
      </c>
      <c r="C1370" s="12">
        <v>1128299</v>
      </c>
      <c r="D1370" s="13">
        <v>44546</v>
      </c>
      <c r="E1370" s="12" t="s">
        <v>24</v>
      </c>
      <c r="F1370" s="12" t="s">
        <v>61</v>
      </c>
      <c r="G1370" s="12" t="s">
        <v>62</v>
      </c>
      <c r="H1370" s="12" t="s">
        <v>13</v>
      </c>
      <c r="I1370" s="14">
        <v>0.80000000000000016</v>
      </c>
      <c r="J1370" s="15">
        <v>6000</v>
      </c>
      <c r="K1370" s="16">
        <f t="shared" ref="K1370:K1373" si="450">I1370*J1370</f>
        <v>4800.0000000000009</v>
      </c>
      <c r="L1370" s="16">
        <f t="shared" ref="L1370:L1373" si="451">K1370*M1370</f>
        <v>1440.0000000000002</v>
      </c>
      <c r="M1370" s="17">
        <v>0.3</v>
      </c>
      <c r="O1370" s="1"/>
      <c r="P1370" s="4">
        <f>Table1[[#This Row],[Price per Unit]]-0</f>
        <v>0.80000000000000016</v>
      </c>
      <c r="Q1370" s="3">
        <f>Table1[[#This Row],[Units Sold]]+1000</f>
        <v>7000</v>
      </c>
      <c r="R1370" s="5">
        <f>Table1[[#This Row],[Operating Margin]]+5%</f>
        <v>0.35</v>
      </c>
    </row>
    <row r="1371" spans="1:18" x14ac:dyDescent="0.25">
      <c r="B1371" s="12" t="s">
        <v>23</v>
      </c>
      <c r="C1371" s="12">
        <v>1128299</v>
      </c>
      <c r="D1371" s="13">
        <v>44546</v>
      </c>
      <c r="E1371" s="12" t="s">
        <v>24</v>
      </c>
      <c r="F1371" s="12" t="s">
        <v>61</v>
      </c>
      <c r="G1371" s="12" t="s">
        <v>62</v>
      </c>
      <c r="H1371" s="12" t="s">
        <v>14</v>
      </c>
      <c r="I1371" s="14">
        <v>0.80000000000000016</v>
      </c>
      <c r="J1371" s="15">
        <v>6000</v>
      </c>
      <c r="K1371" s="16">
        <f t="shared" si="450"/>
        <v>4800.0000000000009</v>
      </c>
      <c r="L1371" s="16">
        <f t="shared" si="451"/>
        <v>1440.0000000000002</v>
      </c>
      <c r="M1371" s="17">
        <v>0.3</v>
      </c>
      <c r="O1371" s="1"/>
      <c r="P1371" s="4">
        <f>Table1[[#This Row],[Price per Unit]]-0</f>
        <v>0.80000000000000016</v>
      </c>
      <c r="Q1371" s="3">
        <f>Table1[[#This Row],[Units Sold]]+1000</f>
        <v>7000</v>
      </c>
      <c r="R1371" s="5">
        <f>Table1[[#This Row],[Operating Margin]]+5%</f>
        <v>0.35</v>
      </c>
    </row>
    <row r="1372" spans="1:18" x14ac:dyDescent="0.25">
      <c r="B1372" s="12" t="s">
        <v>23</v>
      </c>
      <c r="C1372" s="12">
        <v>1128299</v>
      </c>
      <c r="D1372" s="13">
        <v>44546</v>
      </c>
      <c r="E1372" s="12" t="s">
        <v>24</v>
      </c>
      <c r="F1372" s="12" t="s">
        <v>61</v>
      </c>
      <c r="G1372" s="12" t="s">
        <v>62</v>
      </c>
      <c r="H1372" s="12" t="s">
        <v>16</v>
      </c>
      <c r="I1372" s="14">
        <v>0.90000000000000013</v>
      </c>
      <c r="J1372" s="15">
        <v>5250</v>
      </c>
      <c r="K1372" s="16">
        <f t="shared" si="450"/>
        <v>4725.0000000000009</v>
      </c>
      <c r="L1372" s="16">
        <f t="shared" si="451"/>
        <v>945.00000000000023</v>
      </c>
      <c r="M1372" s="17">
        <v>0.2</v>
      </c>
      <c r="O1372" s="1"/>
      <c r="P1372" s="4">
        <f>Table1[[#This Row],[Price per Unit]]-0</f>
        <v>0.90000000000000013</v>
      </c>
      <c r="Q1372" s="3">
        <f>Table1[[#This Row],[Units Sold]]+1000</f>
        <v>6250</v>
      </c>
      <c r="R1372" s="5">
        <f>Table1[[#This Row],[Operating Margin]]+5%</f>
        <v>0.25</v>
      </c>
    </row>
    <row r="1373" spans="1:18" x14ac:dyDescent="0.25">
      <c r="B1373" s="12" t="s">
        <v>23</v>
      </c>
      <c r="C1373" s="12">
        <v>1128299</v>
      </c>
      <c r="D1373" s="13">
        <v>44546</v>
      </c>
      <c r="E1373" s="12" t="s">
        <v>24</v>
      </c>
      <c r="F1373" s="12" t="s">
        <v>61</v>
      </c>
      <c r="G1373" s="12" t="s">
        <v>62</v>
      </c>
      <c r="H1373" s="12" t="s">
        <v>17</v>
      </c>
      <c r="I1373" s="14">
        <v>0.95000000000000018</v>
      </c>
      <c r="J1373" s="15">
        <v>6250</v>
      </c>
      <c r="K1373" s="16">
        <f t="shared" si="450"/>
        <v>5937.5000000000009</v>
      </c>
      <c r="L1373" s="16">
        <f t="shared" si="451"/>
        <v>2671.8750000000005</v>
      </c>
      <c r="M1373" s="17">
        <v>0.45</v>
      </c>
      <c r="O1373" s="1"/>
      <c r="P1373" s="4">
        <f>Table1[[#This Row],[Price per Unit]]-0</f>
        <v>0.95000000000000018</v>
      </c>
      <c r="Q1373" s="3">
        <f>Table1[[#This Row],[Units Sold]]+1000</f>
        <v>7250</v>
      </c>
      <c r="R1373" s="5">
        <f>Table1[[#This Row],[Operating Margin]]+5%</f>
        <v>0.5</v>
      </c>
    </row>
    <row r="1374" spans="1:18" x14ac:dyDescent="0.25">
      <c r="A1374" s="8" t="s">
        <v>40</v>
      </c>
      <c r="B1374" s="12" t="s">
        <v>10</v>
      </c>
      <c r="C1374" s="12">
        <v>1185732</v>
      </c>
      <c r="D1374" s="13">
        <v>44208</v>
      </c>
      <c r="E1374" s="12" t="s">
        <v>130</v>
      </c>
      <c r="F1374" s="12" t="s">
        <v>43</v>
      </c>
      <c r="G1374" s="12" t="s">
        <v>63</v>
      </c>
      <c r="H1374" s="12" t="s">
        <v>12</v>
      </c>
      <c r="I1374" s="14">
        <v>0.45</v>
      </c>
      <c r="J1374" s="15">
        <v>8500</v>
      </c>
      <c r="K1374" s="16">
        <f>I1374*J1374</f>
        <v>3825</v>
      </c>
      <c r="L1374" s="16">
        <f>K1374*M1374</f>
        <v>1721.25</v>
      </c>
      <c r="M1374" s="17">
        <v>0.45</v>
      </c>
      <c r="P1374" s="3"/>
    </row>
    <row r="1375" spans="1:18" x14ac:dyDescent="0.25">
      <c r="B1375" s="12" t="s">
        <v>10</v>
      </c>
      <c r="C1375" s="12">
        <v>1185732</v>
      </c>
      <c r="D1375" s="13">
        <v>44208</v>
      </c>
      <c r="E1375" s="12" t="s">
        <v>130</v>
      </c>
      <c r="F1375" s="12" t="s">
        <v>43</v>
      </c>
      <c r="G1375" s="12" t="s">
        <v>63</v>
      </c>
      <c r="H1375" s="12" t="s">
        <v>15</v>
      </c>
      <c r="I1375" s="14">
        <v>0.45</v>
      </c>
      <c r="J1375" s="15">
        <v>6500</v>
      </c>
      <c r="K1375" s="16">
        <f>I1375*J1375</f>
        <v>2925</v>
      </c>
      <c r="L1375" s="16">
        <f>K1375*M1375</f>
        <v>1023.7499999999999</v>
      </c>
      <c r="M1375" s="17">
        <v>0.35</v>
      </c>
      <c r="P1375" s="3"/>
    </row>
    <row r="1376" spans="1:18" x14ac:dyDescent="0.25">
      <c r="B1376" s="12" t="s">
        <v>10</v>
      </c>
      <c r="C1376" s="12">
        <v>1185732</v>
      </c>
      <c r="D1376" s="13">
        <v>44208</v>
      </c>
      <c r="E1376" s="12" t="s">
        <v>130</v>
      </c>
      <c r="F1376" s="12" t="s">
        <v>43</v>
      </c>
      <c r="G1376" s="12" t="s">
        <v>63</v>
      </c>
      <c r="H1376" s="12" t="s">
        <v>13</v>
      </c>
      <c r="I1376" s="14">
        <v>0.35000000000000003</v>
      </c>
      <c r="J1376" s="15">
        <v>6500</v>
      </c>
      <c r="K1376" s="16">
        <f t="shared" ref="K1376:K1379" si="452">I1376*J1376</f>
        <v>2275</v>
      </c>
      <c r="L1376" s="16">
        <f t="shared" ref="L1376:L1385" si="453">K1376*M1376</f>
        <v>568.75</v>
      </c>
      <c r="M1376" s="17">
        <v>0.25</v>
      </c>
      <c r="P1376" s="3"/>
    </row>
    <row r="1377" spans="2:16" x14ac:dyDescent="0.25">
      <c r="B1377" s="12" t="s">
        <v>10</v>
      </c>
      <c r="C1377" s="12">
        <v>1185732</v>
      </c>
      <c r="D1377" s="13">
        <v>44208</v>
      </c>
      <c r="E1377" s="12" t="s">
        <v>130</v>
      </c>
      <c r="F1377" s="12" t="s">
        <v>43</v>
      </c>
      <c r="G1377" s="12" t="s">
        <v>63</v>
      </c>
      <c r="H1377" s="12" t="s">
        <v>14</v>
      </c>
      <c r="I1377" s="14">
        <v>0.39999999999999997</v>
      </c>
      <c r="J1377" s="15">
        <v>5000</v>
      </c>
      <c r="K1377" s="16">
        <f t="shared" si="452"/>
        <v>1999.9999999999998</v>
      </c>
      <c r="L1377" s="16">
        <f t="shared" si="453"/>
        <v>599.99999999999989</v>
      </c>
      <c r="M1377" s="17">
        <v>0.3</v>
      </c>
      <c r="P1377" s="3"/>
    </row>
    <row r="1378" spans="2:16" x14ac:dyDescent="0.25">
      <c r="B1378" s="12" t="s">
        <v>10</v>
      </c>
      <c r="C1378" s="12">
        <v>1185732</v>
      </c>
      <c r="D1378" s="13">
        <v>44208</v>
      </c>
      <c r="E1378" s="12" t="s">
        <v>130</v>
      </c>
      <c r="F1378" s="12" t="s">
        <v>43</v>
      </c>
      <c r="G1378" s="12" t="s">
        <v>63</v>
      </c>
      <c r="H1378" s="12" t="s">
        <v>16</v>
      </c>
      <c r="I1378" s="14">
        <v>0.55000000000000004</v>
      </c>
      <c r="J1378" s="15">
        <v>5500</v>
      </c>
      <c r="K1378" s="16">
        <f t="shared" si="452"/>
        <v>3025.0000000000005</v>
      </c>
      <c r="L1378" s="16">
        <f t="shared" si="453"/>
        <v>1058.75</v>
      </c>
      <c r="M1378" s="17">
        <v>0.35</v>
      </c>
      <c r="P1378" s="3"/>
    </row>
    <row r="1379" spans="2:16" x14ac:dyDescent="0.25">
      <c r="B1379" s="12" t="s">
        <v>10</v>
      </c>
      <c r="C1379" s="12">
        <v>1185732</v>
      </c>
      <c r="D1379" s="13">
        <v>44208</v>
      </c>
      <c r="E1379" s="12" t="s">
        <v>130</v>
      </c>
      <c r="F1379" s="12" t="s">
        <v>43</v>
      </c>
      <c r="G1379" s="12" t="s">
        <v>63</v>
      </c>
      <c r="H1379" s="12" t="s">
        <v>17</v>
      </c>
      <c r="I1379" s="14">
        <v>0.45</v>
      </c>
      <c r="J1379" s="15">
        <v>6500</v>
      </c>
      <c r="K1379" s="16">
        <f t="shared" si="452"/>
        <v>2925</v>
      </c>
      <c r="L1379" s="16">
        <f t="shared" si="453"/>
        <v>1462.5</v>
      </c>
      <c r="M1379" s="17">
        <v>0.5</v>
      </c>
      <c r="P1379" s="3"/>
    </row>
    <row r="1380" spans="2:16" x14ac:dyDescent="0.25">
      <c r="B1380" s="12" t="s">
        <v>10</v>
      </c>
      <c r="C1380" s="12">
        <v>1185732</v>
      </c>
      <c r="D1380" s="13">
        <v>44237</v>
      </c>
      <c r="E1380" s="12" t="s">
        <v>130</v>
      </c>
      <c r="F1380" s="12" t="s">
        <v>43</v>
      </c>
      <c r="G1380" s="12" t="s">
        <v>63</v>
      </c>
      <c r="H1380" s="12" t="s">
        <v>12</v>
      </c>
      <c r="I1380" s="14">
        <v>0.45</v>
      </c>
      <c r="J1380" s="15">
        <v>9000</v>
      </c>
      <c r="K1380" s="16">
        <f>I1380*J1380</f>
        <v>4050</v>
      </c>
      <c r="L1380" s="16">
        <f>K1380*M1380</f>
        <v>1822.5</v>
      </c>
      <c r="M1380" s="17">
        <v>0.45</v>
      </c>
      <c r="P1380" s="3"/>
    </row>
    <row r="1381" spans="2:16" x14ac:dyDescent="0.25">
      <c r="B1381" s="12" t="s">
        <v>10</v>
      </c>
      <c r="C1381" s="12">
        <v>1185732</v>
      </c>
      <c r="D1381" s="13">
        <v>44237</v>
      </c>
      <c r="E1381" s="12" t="s">
        <v>130</v>
      </c>
      <c r="F1381" s="12" t="s">
        <v>43</v>
      </c>
      <c r="G1381" s="12" t="s">
        <v>63</v>
      </c>
      <c r="H1381" s="12" t="s">
        <v>15</v>
      </c>
      <c r="I1381" s="14">
        <v>0.45</v>
      </c>
      <c r="J1381" s="15">
        <v>5500</v>
      </c>
      <c r="K1381" s="16">
        <f>I1381*J1381</f>
        <v>2475</v>
      </c>
      <c r="L1381" s="16">
        <f>K1381*M1381</f>
        <v>866.25</v>
      </c>
      <c r="M1381" s="17">
        <v>0.35</v>
      </c>
      <c r="P1381" s="3"/>
    </row>
    <row r="1382" spans="2:16" x14ac:dyDescent="0.25">
      <c r="B1382" s="12" t="s">
        <v>10</v>
      </c>
      <c r="C1382" s="12">
        <v>1185732</v>
      </c>
      <c r="D1382" s="13">
        <v>44237</v>
      </c>
      <c r="E1382" s="12" t="s">
        <v>130</v>
      </c>
      <c r="F1382" s="12" t="s">
        <v>43</v>
      </c>
      <c r="G1382" s="12" t="s">
        <v>63</v>
      </c>
      <c r="H1382" s="12" t="s">
        <v>13</v>
      </c>
      <c r="I1382" s="14">
        <v>0.35000000000000003</v>
      </c>
      <c r="J1382" s="15">
        <v>6000</v>
      </c>
      <c r="K1382" s="16">
        <f t="shared" ref="K1382:K1385" si="454">I1382*J1382</f>
        <v>2100</v>
      </c>
      <c r="L1382" s="16">
        <f t="shared" si="453"/>
        <v>525</v>
      </c>
      <c r="M1382" s="17">
        <v>0.25</v>
      </c>
      <c r="P1382" s="3"/>
    </row>
    <row r="1383" spans="2:16" x14ac:dyDescent="0.25">
      <c r="B1383" s="12" t="s">
        <v>10</v>
      </c>
      <c r="C1383" s="12">
        <v>1185732</v>
      </c>
      <c r="D1383" s="13">
        <v>44237</v>
      </c>
      <c r="E1383" s="12" t="s">
        <v>130</v>
      </c>
      <c r="F1383" s="12" t="s">
        <v>43</v>
      </c>
      <c r="G1383" s="12" t="s">
        <v>63</v>
      </c>
      <c r="H1383" s="12" t="s">
        <v>14</v>
      </c>
      <c r="I1383" s="14">
        <v>0.39999999999999997</v>
      </c>
      <c r="J1383" s="15">
        <v>4750</v>
      </c>
      <c r="K1383" s="16">
        <f t="shared" si="454"/>
        <v>1899.9999999999998</v>
      </c>
      <c r="L1383" s="16">
        <f t="shared" si="453"/>
        <v>569.99999999999989</v>
      </c>
      <c r="M1383" s="17">
        <v>0.3</v>
      </c>
      <c r="P1383" s="3"/>
    </row>
    <row r="1384" spans="2:16" x14ac:dyDescent="0.25">
      <c r="B1384" s="12" t="s">
        <v>10</v>
      </c>
      <c r="C1384" s="12">
        <v>1185732</v>
      </c>
      <c r="D1384" s="13">
        <v>44237</v>
      </c>
      <c r="E1384" s="12" t="s">
        <v>130</v>
      </c>
      <c r="F1384" s="12" t="s">
        <v>43</v>
      </c>
      <c r="G1384" s="12" t="s">
        <v>63</v>
      </c>
      <c r="H1384" s="12" t="s">
        <v>16</v>
      </c>
      <c r="I1384" s="14">
        <v>0.55000000000000004</v>
      </c>
      <c r="J1384" s="15">
        <v>5500</v>
      </c>
      <c r="K1384" s="16">
        <f t="shared" si="454"/>
        <v>3025.0000000000005</v>
      </c>
      <c r="L1384" s="16">
        <f t="shared" si="453"/>
        <v>1058.75</v>
      </c>
      <c r="M1384" s="17">
        <v>0.35</v>
      </c>
      <c r="P1384" s="3"/>
    </row>
    <row r="1385" spans="2:16" x14ac:dyDescent="0.25">
      <c r="B1385" s="12" t="s">
        <v>10</v>
      </c>
      <c r="C1385" s="12">
        <v>1185732</v>
      </c>
      <c r="D1385" s="13">
        <v>44237</v>
      </c>
      <c r="E1385" s="12" t="s">
        <v>130</v>
      </c>
      <c r="F1385" s="12" t="s">
        <v>43</v>
      </c>
      <c r="G1385" s="12" t="s">
        <v>63</v>
      </c>
      <c r="H1385" s="12" t="s">
        <v>17</v>
      </c>
      <c r="I1385" s="14">
        <v>0.45</v>
      </c>
      <c r="J1385" s="15">
        <v>6500</v>
      </c>
      <c r="K1385" s="16">
        <f t="shared" si="454"/>
        <v>2925</v>
      </c>
      <c r="L1385" s="16">
        <f t="shared" si="453"/>
        <v>1462.5</v>
      </c>
      <c r="M1385" s="17">
        <v>0.5</v>
      </c>
      <c r="P1385" s="3"/>
    </row>
    <row r="1386" spans="2:16" x14ac:dyDescent="0.25">
      <c r="B1386" s="12" t="s">
        <v>10</v>
      </c>
      <c r="C1386" s="12">
        <v>1185732</v>
      </c>
      <c r="D1386" s="13">
        <v>44263</v>
      </c>
      <c r="E1386" s="12" t="s">
        <v>130</v>
      </c>
      <c r="F1386" s="12" t="s">
        <v>43</v>
      </c>
      <c r="G1386" s="12" t="s">
        <v>63</v>
      </c>
      <c r="H1386" s="12" t="s">
        <v>12</v>
      </c>
      <c r="I1386" s="14">
        <v>0.45</v>
      </c>
      <c r="J1386" s="15">
        <v>8700</v>
      </c>
      <c r="K1386" s="16">
        <f>I1386*J1386</f>
        <v>3915</v>
      </c>
      <c r="L1386" s="16">
        <f>K1386*M1386</f>
        <v>1761.75</v>
      </c>
      <c r="M1386" s="17">
        <v>0.45</v>
      </c>
      <c r="P1386" s="3"/>
    </row>
    <row r="1387" spans="2:16" x14ac:dyDescent="0.25">
      <c r="B1387" s="12" t="s">
        <v>10</v>
      </c>
      <c r="C1387" s="12">
        <v>1185732</v>
      </c>
      <c r="D1387" s="13">
        <v>44263</v>
      </c>
      <c r="E1387" s="12" t="s">
        <v>130</v>
      </c>
      <c r="F1387" s="12" t="s">
        <v>43</v>
      </c>
      <c r="G1387" s="12" t="s">
        <v>63</v>
      </c>
      <c r="H1387" s="12" t="s">
        <v>15</v>
      </c>
      <c r="I1387" s="14">
        <v>0.45</v>
      </c>
      <c r="J1387" s="15">
        <v>5500</v>
      </c>
      <c r="K1387" s="16">
        <f>I1387*J1387</f>
        <v>2475</v>
      </c>
      <c r="L1387" s="16">
        <f>K1387*M1387</f>
        <v>866.25</v>
      </c>
      <c r="M1387" s="17">
        <v>0.35</v>
      </c>
      <c r="P1387" s="3"/>
    </row>
    <row r="1388" spans="2:16" x14ac:dyDescent="0.25">
      <c r="B1388" s="12" t="s">
        <v>10</v>
      </c>
      <c r="C1388" s="12">
        <v>1185732</v>
      </c>
      <c r="D1388" s="13">
        <v>44263</v>
      </c>
      <c r="E1388" s="12" t="s">
        <v>130</v>
      </c>
      <c r="F1388" s="12" t="s">
        <v>43</v>
      </c>
      <c r="G1388" s="12" t="s">
        <v>63</v>
      </c>
      <c r="H1388" s="12" t="s">
        <v>13</v>
      </c>
      <c r="I1388" s="14">
        <v>0.35000000000000003</v>
      </c>
      <c r="J1388" s="15">
        <v>5750</v>
      </c>
      <c r="K1388" s="16">
        <f t="shared" ref="K1388:K1391" si="455">I1388*J1388</f>
        <v>2012.5000000000002</v>
      </c>
      <c r="L1388" s="16">
        <f t="shared" ref="L1388:L1391" si="456">K1388*M1388</f>
        <v>503.12500000000006</v>
      </c>
      <c r="M1388" s="17">
        <v>0.25</v>
      </c>
      <c r="P1388" s="3"/>
    </row>
    <row r="1389" spans="2:16" x14ac:dyDescent="0.25">
      <c r="B1389" s="12" t="s">
        <v>10</v>
      </c>
      <c r="C1389" s="12">
        <v>1185732</v>
      </c>
      <c r="D1389" s="13">
        <v>44263</v>
      </c>
      <c r="E1389" s="12" t="s">
        <v>130</v>
      </c>
      <c r="F1389" s="12" t="s">
        <v>43</v>
      </c>
      <c r="G1389" s="12" t="s">
        <v>63</v>
      </c>
      <c r="H1389" s="12" t="s">
        <v>14</v>
      </c>
      <c r="I1389" s="14">
        <v>0.39999999999999997</v>
      </c>
      <c r="J1389" s="15">
        <v>4250</v>
      </c>
      <c r="K1389" s="16">
        <f t="shared" si="455"/>
        <v>1699.9999999999998</v>
      </c>
      <c r="L1389" s="16">
        <f t="shared" si="456"/>
        <v>509.99999999999989</v>
      </c>
      <c r="M1389" s="17">
        <v>0.3</v>
      </c>
      <c r="P1389" s="3"/>
    </row>
    <row r="1390" spans="2:16" x14ac:dyDescent="0.25">
      <c r="B1390" s="12" t="s">
        <v>10</v>
      </c>
      <c r="C1390" s="12">
        <v>1185732</v>
      </c>
      <c r="D1390" s="13">
        <v>44263</v>
      </c>
      <c r="E1390" s="12" t="s">
        <v>130</v>
      </c>
      <c r="F1390" s="12" t="s">
        <v>43</v>
      </c>
      <c r="G1390" s="12" t="s">
        <v>63</v>
      </c>
      <c r="H1390" s="12" t="s">
        <v>16</v>
      </c>
      <c r="I1390" s="14">
        <v>0.55000000000000004</v>
      </c>
      <c r="J1390" s="15">
        <v>4750</v>
      </c>
      <c r="K1390" s="16">
        <f t="shared" si="455"/>
        <v>2612.5</v>
      </c>
      <c r="L1390" s="16">
        <f t="shared" si="456"/>
        <v>914.37499999999989</v>
      </c>
      <c r="M1390" s="17">
        <v>0.35</v>
      </c>
      <c r="P1390" s="3"/>
    </row>
    <row r="1391" spans="2:16" x14ac:dyDescent="0.25">
      <c r="B1391" s="12" t="s">
        <v>10</v>
      </c>
      <c r="C1391" s="12">
        <v>1185732</v>
      </c>
      <c r="D1391" s="13">
        <v>44263</v>
      </c>
      <c r="E1391" s="12" t="s">
        <v>130</v>
      </c>
      <c r="F1391" s="12" t="s">
        <v>43</v>
      </c>
      <c r="G1391" s="12" t="s">
        <v>63</v>
      </c>
      <c r="H1391" s="12" t="s">
        <v>17</v>
      </c>
      <c r="I1391" s="14">
        <v>0.45</v>
      </c>
      <c r="J1391" s="15">
        <v>5750</v>
      </c>
      <c r="K1391" s="16">
        <f t="shared" si="455"/>
        <v>2587.5</v>
      </c>
      <c r="L1391" s="16">
        <f t="shared" si="456"/>
        <v>1293.75</v>
      </c>
      <c r="M1391" s="17">
        <v>0.5</v>
      </c>
      <c r="P1391" s="3"/>
    </row>
    <row r="1392" spans="2:16" x14ac:dyDescent="0.25">
      <c r="B1392" s="12" t="s">
        <v>10</v>
      </c>
      <c r="C1392" s="12">
        <v>1185732</v>
      </c>
      <c r="D1392" s="13">
        <v>44295</v>
      </c>
      <c r="E1392" s="12" t="s">
        <v>130</v>
      </c>
      <c r="F1392" s="12" t="s">
        <v>43</v>
      </c>
      <c r="G1392" s="12" t="s">
        <v>63</v>
      </c>
      <c r="H1392" s="12" t="s">
        <v>12</v>
      </c>
      <c r="I1392" s="14">
        <v>0.45</v>
      </c>
      <c r="J1392" s="15">
        <v>8250</v>
      </c>
      <c r="K1392" s="16">
        <f>I1392*J1392</f>
        <v>3712.5</v>
      </c>
      <c r="L1392" s="16">
        <f>K1392*M1392</f>
        <v>1670.625</v>
      </c>
      <c r="M1392" s="17">
        <v>0.45</v>
      </c>
      <c r="P1392" s="3"/>
    </row>
    <row r="1393" spans="2:16" x14ac:dyDescent="0.25">
      <c r="B1393" s="12" t="s">
        <v>10</v>
      </c>
      <c r="C1393" s="12">
        <v>1185732</v>
      </c>
      <c r="D1393" s="13">
        <v>44295</v>
      </c>
      <c r="E1393" s="12" t="s">
        <v>130</v>
      </c>
      <c r="F1393" s="12" t="s">
        <v>43</v>
      </c>
      <c r="G1393" s="12" t="s">
        <v>63</v>
      </c>
      <c r="H1393" s="12" t="s">
        <v>15</v>
      </c>
      <c r="I1393" s="14">
        <v>0.45</v>
      </c>
      <c r="J1393" s="15">
        <v>5250</v>
      </c>
      <c r="K1393" s="16">
        <f>I1393*J1393</f>
        <v>2362.5</v>
      </c>
      <c r="L1393" s="16">
        <f>K1393*M1393</f>
        <v>826.875</v>
      </c>
      <c r="M1393" s="17">
        <v>0.35</v>
      </c>
      <c r="P1393" s="3"/>
    </row>
    <row r="1394" spans="2:16" x14ac:dyDescent="0.25">
      <c r="B1394" s="12" t="s">
        <v>10</v>
      </c>
      <c r="C1394" s="12">
        <v>1185732</v>
      </c>
      <c r="D1394" s="13">
        <v>44295</v>
      </c>
      <c r="E1394" s="12" t="s">
        <v>130</v>
      </c>
      <c r="F1394" s="12" t="s">
        <v>43</v>
      </c>
      <c r="G1394" s="12" t="s">
        <v>63</v>
      </c>
      <c r="H1394" s="12" t="s">
        <v>13</v>
      </c>
      <c r="I1394" s="14">
        <v>0.35000000000000003</v>
      </c>
      <c r="J1394" s="15">
        <v>5250</v>
      </c>
      <c r="K1394" s="16">
        <f t="shared" ref="K1394:K1397" si="457">I1394*J1394</f>
        <v>1837.5000000000002</v>
      </c>
      <c r="L1394" s="16">
        <f t="shared" ref="L1394:L1397" si="458">K1394*M1394</f>
        <v>459.37500000000006</v>
      </c>
      <c r="M1394" s="17">
        <v>0.25</v>
      </c>
      <c r="P1394" s="3"/>
    </row>
    <row r="1395" spans="2:16" x14ac:dyDescent="0.25">
      <c r="B1395" s="12" t="s">
        <v>10</v>
      </c>
      <c r="C1395" s="12">
        <v>1185732</v>
      </c>
      <c r="D1395" s="13">
        <v>44295</v>
      </c>
      <c r="E1395" s="12" t="s">
        <v>130</v>
      </c>
      <c r="F1395" s="12" t="s">
        <v>43</v>
      </c>
      <c r="G1395" s="12" t="s">
        <v>63</v>
      </c>
      <c r="H1395" s="12" t="s">
        <v>14</v>
      </c>
      <c r="I1395" s="14">
        <v>0.39999999999999997</v>
      </c>
      <c r="J1395" s="15">
        <v>4500</v>
      </c>
      <c r="K1395" s="16">
        <f t="shared" si="457"/>
        <v>1799.9999999999998</v>
      </c>
      <c r="L1395" s="16">
        <f t="shared" si="458"/>
        <v>539.99999999999989</v>
      </c>
      <c r="M1395" s="17">
        <v>0.3</v>
      </c>
      <c r="P1395" s="3"/>
    </row>
    <row r="1396" spans="2:16" x14ac:dyDescent="0.25">
      <c r="B1396" s="12" t="s">
        <v>10</v>
      </c>
      <c r="C1396" s="12">
        <v>1185732</v>
      </c>
      <c r="D1396" s="13">
        <v>44295</v>
      </c>
      <c r="E1396" s="12" t="s">
        <v>130</v>
      </c>
      <c r="F1396" s="12" t="s">
        <v>43</v>
      </c>
      <c r="G1396" s="12" t="s">
        <v>63</v>
      </c>
      <c r="H1396" s="12" t="s">
        <v>16</v>
      </c>
      <c r="I1396" s="14">
        <v>0.55000000000000004</v>
      </c>
      <c r="J1396" s="15">
        <v>4750</v>
      </c>
      <c r="K1396" s="16">
        <f t="shared" si="457"/>
        <v>2612.5</v>
      </c>
      <c r="L1396" s="16">
        <f t="shared" si="458"/>
        <v>914.37499999999989</v>
      </c>
      <c r="M1396" s="17">
        <v>0.35</v>
      </c>
      <c r="P1396" s="3"/>
    </row>
    <row r="1397" spans="2:16" x14ac:dyDescent="0.25">
      <c r="B1397" s="12" t="s">
        <v>10</v>
      </c>
      <c r="C1397" s="12">
        <v>1185732</v>
      </c>
      <c r="D1397" s="13">
        <v>44295</v>
      </c>
      <c r="E1397" s="12" t="s">
        <v>130</v>
      </c>
      <c r="F1397" s="12" t="s">
        <v>43</v>
      </c>
      <c r="G1397" s="12" t="s">
        <v>63</v>
      </c>
      <c r="H1397" s="12" t="s">
        <v>17</v>
      </c>
      <c r="I1397" s="14">
        <v>0.45</v>
      </c>
      <c r="J1397" s="15">
        <v>6000</v>
      </c>
      <c r="K1397" s="16">
        <f t="shared" si="457"/>
        <v>2700</v>
      </c>
      <c r="L1397" s="16">
        <f t="shared" si="458"/>
        <v>1350</v>
      </c>
      <c r="M1397" s="17">
        <v>0.5</v>
      </c>
      <c r="P1397" s="3"/>
    </row>
    <row r="1398" spans="2:16" x14ac:dyDescent="0.25">
      <c r="B1398" s="12" t="s">
        <v>10</v>
      </c>
      <c r="C1398" s="12">
        <v>1185732</v>
      </c>
      <c r="D1398" s="13">
        <v>44324</v>
      </c>
      <c r="E1398" s="12" t="s">
        <v>130</v>
      </c>
      <c r="F1398" s="12" t="s">
        <v>43</v>
      </c>
      <c r="G1398" s="12" t="s">
        <v>63</v>
      </c>
      <c r="H1398" s="12" t="s">
        <v>12</v>
      </c>
      <c r="I1398" s="14">
        <v>0.55000000000000004</v>
      </c>
      <c r="J1398" s="15">
        <v>8700</v>
      </c>
      <c r="K1398" s="16">
        <f>I1398*J1398</f>
        <v>4785</v>
      </c>
      <c r="L1398" s="16">
        <f>K1398*M1398</f>
        <v>2153.25</v>
      </c>
      <c r="M1398" s="17">
        <v>0.45</v>
      </c>
      <c r="P1398" s="3"/>
    </row>
    <row r="1399" spans="2:16" x14ac:dyDescent="0.25">
      <c r="B1399" s="12" t="s">
        <v>10</v>
      </c>
      <c r="C1399" s="12">
        <v>1185732</v>
      </c>
      <c r="D1399" s="13">
        <v>44324</v>
      </c>
      <c r="E1399" s="12" t="s">
        <v>130</v>
      </c>
      <c r="F1399" s="12" t="s">
        <v>43</v>
      </c>
      <c r="G1399" s="12" t="s">
        <v>63</v>
      </c>
      <c r="H1399" s="12" t="s">
        <v>15</v>
      </c>
      <c r="I1399" s="14">
        <v>0.55000000000000004</v>
      </c>
      <c r="J1399" s="15">
        <v>5750</v>
      </c>
      <c r="K1399" s="16">
        <f>I1399*J1399</f>
        <v>3162.5000000000005</v>
      </c>
      <c r="L1399" s="16">
        <f>K1399*M1399</f>
        <v>1106.875</v>
      </c>
      <c r="M1399" s="17">
        <v>0.35</v>
      </c>
      <c r="P1399" s="3"/>
    </row>
    <row r="1400" spans="2:16" x14ac:dyDescent="0.25">
      <c r="B1400" s="12" t="s">
        <v>10</v>
      </c>
      <c r="C1400" s="12">
        <v>1185732</v>
      </c>
      <c r="D1400" s="13">
        <v>44324</v>
      </c>
      <c r="E1400" s="12" t="s">
        <v>130</v>
      </c>
      <c r="F1400" s="12" t="s">
        <v>43</v>
      </c>
      <c r="G1400" s="12" t="s">
        <v>63</v>
      </c>
      <c r="H1400" s="12" t="s">
        <v>13</v>
      </c>
      <c r="I1400" s="14">
        <v>0.5</v>
      </c>
      <c r="J1400" s="15">
        <v>5500</v>
      </c>
      <c r="K1400" s="16">
        <f t="shared" ref="K1400:K1403" si="459">I1400*J1400</f>
        <v>2750</v>
      </c>
      <c r="L1400" s="16">
        <f t="shared" ref="L1400:L1403" si="460">K1400*M1400</f>
        <v>687.5</v>
      </c>
      <c r="M1400" s="17">
        <v>0.25</v>
      </c>
      <c r="P1400" s="3"/>
    </row>
    <row r="1401" spans="2:16" x14ac:dyDescent="0.25">
      <c r="B1401" s="12" t="s">
        <v>10</v>
      </c>
      <c r="C1401" s="12">
        <v>1185732</v>
      </c>
      <c r="D1401" s="13">
        <v>44324</v>
      </c>
      <c r="E1401" s="12" t="s">
        <v>130</v>
      </c>
      <c r="F1401" s="12" t="s">
        <v>43</v>
      </c>
      <c r="G1401" s="12" t="s">
        <v>63</v>
      </c>
      <c r="H1401" s="12" t="s">
        <v>14</v>
      </c>
      <c r="I1401" s="14">
        <v>0.5</v>
      </c>
      <c r="J1401" s="15">
        <v>5000</v>
      </c>
      <c r="K1401" s="16">
        <f t="shared" si="459"/>
        <v>2500</v>
      </c>
      <c r="L1401" s="16">
        <f t="shared" si="460"/>
        <v>750</v>
      </c>
      <c r="M1401" s="17">
        <v>0.3</v>
      </c>
      <c r="P1401" s="3"/>
    </row>
    <row r="1402" spans="2:16" x14ac:dyDescent="0.25">
      <c r="B1402" s="12" t="s">
        <v>10</v>
      </c>
      <c r="C1402" s="12">
        <v>1185732</v>
      </c>
      <c r="D1402" s="13">
        <v>44324</v>
      </c>
      <c r="E1402" s="12" t="s">
        <v>130</v>
      </c>
      <c r="F1402" s="12" t="s">
        <v>43</v>
      </c>
      <c r="G1402" s="12" t="s">
        <v>63</v>
      </c>
      <c r="H1402" s="12" t="s">
        <v>16</v>
      </c>
      <c r="I1402" s="14">
        <v>0.6</v>
      </c>
      <c r="J1402" s="15">
        <v>5250</v>
      </c>
      <c r="K1402" s="16">
        <f t="shared" si="459"/>
        <v>3150</v>
      </c>
      <c r="L1402" s="16">
        <f t="shared" si="460"/>
        <v>1102.5</v>
      </c>
      <c r="M1402" s="17">
        <v>0.35</v>
      </c>
      <c r="P1402" s="3"/>
    </row>
    <row r="1403" spans="2:16" x14ac:dyDescent="0.25">
      <c r="B1403" s="12" t="s">
        <v>10</v>
      </c>
      <c r="C1403" s="12">
        <v>1185732</v>
      </c>
      <c r="D1403" s="13">
        <v>44324</v>
      </c>
      <c r="E1403" s="12" t="s">
        <v>130</v>
      </c>
      <c r="F1403" s="12" t="s">
        <v>43</v>
      </c>
      <c r="G1403" s="12" t="s">
        <v>63</v>
      </c>
      <c r="H1403" s="12" t="s">
        <v>17</v>
      </c>
      <c r="I1403" s="14">
        <v>0.65</v>
      </c>
      <c r="J1403" s="15">
        <v>6250</v>
      </c>
      <c r="K1403" s="16">
        <f t="shared" si="459"/>
        <v>4062.5</v>
      </c>
      <c r="L1403" s="16">
        <f t="shared" si="460"/>
        <v>2031.25</v>
      </c>
      <c r="M1403" s="17">
        <v>0.5</v>
      </c>
      <c r="P1403" s="3"/>
    </row>
    <row r="1404" spans="2:16" x14ac:dyDescent="0.25">
      <c r="B1404" s="12" t="s">
        <v>10</v>
      </c>
      <c r="C1404" s="12">
        <v>1185732</v>
      </c>
      <c r="D1404" s="13">
        <v>44357</v>
      </c>
      <c r="E1404" s="12" t="s">
        <v>130</v>
      </c>
      <c r="F1404" s="12" t="s">
        <v>43</v>
      </c>
      <c r="G1404" s="12" t="s">
        <v>63</v>
      </c>
      <c r="H1404" s="12" t="s">
        <v>12</v>
      </c>
      <c r="I1404" s="14">
        <v>0.6</v>
      </c>
      <c r="J1404" s="15">
        <v>8750</v>
      </c>
      <c r="K1404" s="16">
        <f>I1404*J1404</f>
        <v>5250</v>
      </c>
      <c r="L1404" s="16">
        <f>K1404*M1404</f>
        <v>2362.5</v>
      </c>
      <c r="M1404" s="17">
        <v>0.45</v>
      </c>
      <c r="P1404" s="3"/>
    </row>
    <row r="1405" spans="2:16" x14ac:dyDescent="0.25">
      <c r="B1405" s="12" t="s">
        <v>10</v>
      </c>
      <c r="C1405" s="12">
        <v>1185732</v>
      </c>
      <c r="D1405" s="13">
        <v>44357</v>
      </c>
      <c r="E1405" s="12" t="s">
        <v>130</v>
      </c>
      <c r="F1405" s="12" t="s">
        <v>43</v>
      </c>
      <c r="G1405" s="12" t="s">
        <v>63</v>
      </c>
      <c r="H1405" s="12" t="s">
        <v>15</v>
      </c>
      <c r="I1405" s="14">
        <v>0.55000000000000004</v>
      </c>
      <c r="J1405" s="15">
        <v>6250</v>
      </c>
      <c r="K1405" s="16">
        <f>I1405*J1405</f>
        <v>3437.5000000000005</v>
      </c>
      <c r="L1405" s="16">
        <f>K1405*M1405</f>
        <v>1203.125</v>
      </c>
      <c r="M1405" s="17">
        <v>0.35</v>
      </c>
      <c r="P1405" s="3"/>
    </row>
    <row r="1406" spans="2:16" x14ac:dyDescent="0.25">
      <c r="B1406" s="12" t="s">
        <v>10</v>
      </c>
      <c r="C1406" s="12">
        <v>1185732</v>
      </c>
      <c r="D1406" s="13">
        <v>44357</v>
      </c>
      <c r="E1406" s="12" t="s">
        <v>130</v>
      </c>
      <c r="F1406" s="12" t="s">
        <v>43</v>
      </c>
      <c r="G1406" s="12" t="s">
        <v>63</v>
      </c>
      <c r="H1406" s="12" t="s">
        <v>13</v>
      </c>
      <c r="I1406" s="14">
        <v>0.5</v>
      </c>
      <c r="J1406" s="15">
        <v>6000</v>
      </c>
      <c r="K1406" s="16">
        <f t="shared" ref="K1406:K1409" si="461">I1406*J1406</f>
        <v>3000</v>
      </c>
      <c r="L1406" s="16">
        <f t="shared" ref="L1406:L1409" si="462">K1406*M1406</f>
        <v>750</v>
      </c>
      <c r="M1406" s="17">
        <v>0.25</v>
      </c>
      <c r="P1406" s="3"/>
    </row>
    <row r="1407" spans="2:16" x14ac:dyDescent="0.25">
      <c r="B1407" s="12" t="s">
        <v>10</v>
      </c>
      <c r="C1407" s="12">
        <v>1185732</v>
      </c>
      <c r="D1407" s="13">
        <v>44357</v>
      </c>
      <c r="E1407" s="12" t="s">
        <v>130</v>
      </c>
      <c r="F1407" s="12" t="s">
        <v>43</v>
      </c>
      <c r="G1407" s="12" t="s">
        <v>63</v>
      </c>
      <c r="H1407" s="12" t="s">
        <v>14</v>
      </c>
      <c r="I1407" s="14">
        <v>0.5</v>
      </c>
      <c r="J1407" s="15">
        <v>5750</v>
      </c>
      <c r="K1407" s="16">
        <f t="shared" si="461"/>
        <v>2875</v>
      </c>
      <c r="L1407" s="16">
        <f t="shared" si="462"/>
        <v>862.5</v>
      </c>
      <c r="M1407" s="17">
        <v>0.3</v>
      </c>
      <c r="P1407" s="3"/>
    </row>
    <row r="1408" spans="2:16" x14ac:dyDescent="0.25">
      <c r="B1408" s="12" t="s">
        <v>10</v>
      </c>
      <c r="C1408" s="12">
        <v>1185732</v>
      </c>
      <c r="D1408" s="13">
        <v>44357</v>
      </c>
      <c r="E1408" s="12" t="s">
        <v>130</v>
      </c>
      <c r="F1408" s="12" t="s">
        <v>43</v>
      </c>
      <c r="G1408" s="12" t="s">
        <v>63</v>
      </c>
      <c r="H1408" s="12" t="s">
        <v>16</v>
      </c>
      <c r="I1408" s="14">
        <v>0.65</v>
      </c>
      <c r="J1408" s="15">
        <v>5750</v>
      </c>
      <c r="K1408" s="16">
        <f t="shared" si="461"/>
        <v>3737.5</v>
      </c>
      <c r="L1408" s="16">
        <f t="shared" si="462"/>
        <v>1308.125</v>
      </c>
      <c r="M1408" s="17">
        <v>0.35</v>
      </c>
      <c r="P1408" s="3"/>
    </row>
    <row r="1409" spans="2:16" x14ac:dyDescent="0.25">
      <c r="B1409" s="12" t="s">
        <v>10</v>
      </c>
      <c r="C1409" s="12">
        <v>1185732</v>
      </c>
      <c r="D1409" s="13">
        <v>44357</v>
      </c>
      <c r="E1409" s="12" t="s">
        <v>130</v>
      </c>
      <c r="F1409" s="12" t="s">
        <v>43</v>
      </c>
      <c r="G1409" s="12" t="s">
        <v>63</v>
      </c>
      <c r="H1409" s="12" t="s">
        <v>17</v>
      </c>
      <c r="I1409" s="14">
        <v>0.70000000000000007</v>
      </c>
      <c r="J1409" s="15">
        <v>7250</v>
      </c>
      <c r="K1409" s="16">
        <f t="shared" si="461"/>
        <v>5075.0000000000009</v>
      </c>
      <c r="L1409" s="16">
        <f t="shared" si="462"/>
        <v>2537.5000000000005</v>
      </c>
      <c r="M1409" s="17">
        <v>0.5</v>
      </c>
      <c r="P1409" s="3"/>
    </row>
    <row r="1410" spans="2:16" x14ac:dyDescent="0.25">
      <c r="B1410" s="12" t="s">
        <v>10</v>
      </c>
      <c r="C1410" s="12">
        <v>1185732</v>
      </c>
      <c r="D1410" s="13">
        <v>44385</v>
      </c>
      <c r="E1410" s="12" t="s">
        <v>130</v>
      </c>
      <c r="F1410" s="12" t="s">
        <v>43</v>
      </c>
      <c r="G1410" s="12" t="s">
        <v>63</v>
      </c>
      <c r="H1410" s="12" t="s">
        <v>12</v>
      </c>
      <c r="I1410" s="14">
        <v>0.65</v>
      </c>
      <c r="J1410" s="15">
        <v>9500</v>
      </c>
      <c r="K1410" s="16">
        <f>I1410*J1410</f>
        <v>6175</v>
      </c>
      <c r="L1410" s="16">
        <f>K1410*M1410</f>
        <v>2778.75</v>
      </c>
      <c r="M1410" s="17">
        <v>0.45</v>
      </c>
      <c r="P1410" s="3"/>
    </row>
    <row r="1411" spans="2:16" x14ac:dyDescent="0.25">
      <c r="B1411" s="12" t="s">
        <v>10</v>
      </c>
      <c r="C1411" s="12">
        <v>1185732</v>
      </c>
      <c r="D1411" s="13">
        <v>44385</v>
      </c>
      <c r="E1411" s="12" t="s">
        <v>130</v>
      </c>
      <c r="F1411" s="12" t="s">
        <v>43</v>
      </c>
      <c r="G1411" s="12" t="s">
        <v>63</v>
      </c>
      <c r="H1411" s="12" t="s">
        <v>15</v>
      </c>
      <c r="I1411" s="14">
        <v>0.60000000000000009</v>
      </c>
      <c r="J1411" s="15">
        <v>7000</v>
      </c>
      <c r="K1411" s="16">
        <f>I1411*J1411</f>
        <v>4200.0000000000009</v>
      </c>
      <c r="L1411" s="16">
        <f>K1411*M1411</f>
        <v>1470.0000000000002</v>
      </c>
      <c r="M1411" s="17">
        <v>0.35</v>
      </c>
      <c r="P1411" s="3"/>
    </row>
    <row r="1412" spans="2:16" x14ac:dyDescent="0.25">
      <c r="B1412" s="12" t="s">
        <v>10</v>
      </c>
      <c r="C1412" s="12">
        <v>1185732</v>
      </c>
      <c r="D1412" s="13">
        <v>44385</v>
      </c>
      <c r="E1412" s="12" t="s">
        <v>130</v>
      </c>
      <c r="F1412" s="12" t="s">
        <v>43</v>
      </c>
      <c r="G1412" s="12" t="s">
        <v>63</v>
      </c>
      <c r="H1412" s="12" t="s">
        <v>13</v>
      </c>
      <c r="I1412" s="14">
        <v>0.55000000000000004</v>
      </c>
      <c r="J1412" s="15">
        <v>6250</v>
      </c>
      <c r="K1412" s="16">
        <f t="shared" ref="K1412:K1415" si="463">I1412*J1412</f>
        <v>3437.5000000000005</v>
      </c>
      <c r="L1412" s="16">
        <f t="shared" ref="L1412:L1415" si="464">K1412*M1412</f>
        <v>859.37500000000011</v>
      </c>
      <c r="M1412" s="17">
        <v>0.25</v>
      </c>
      <c r="P1412" s="3"/>
    </row>
    <row r="1413" spans="2:16" x14ac:dyDescent="0.25">
      <c r="B1413" s="12" t="s">
        <v>10</v>
      </c>
      <c r="C1413" s="12">
        <v>1185732</v>
      </c>
      <c r="D1413" s="13">
        <v>44385</v>
      </c>
      <c r="E1413" s="12" t="s">
        <v>130</v>
      </c>
      <c r="F1413" s="12" t="s">
        <v>43</v>
      </c>
      <c r="G1413" s="12" t="s">
        <v>63</v>
      </c>
      <c r="H1413" s="12" t="s">
        <v>14</v>
      </c>
      <c r="I1413" s="14">
        <v>0.55000000000000004</v>
      </c>
      <c r="J1413" s="15">
        <v>5750</v>
      </c>
      <c r="K1413" s="16">
        <f t="shared" si="463"/>
        <v>3162.5000000000005</v>
      </c>
      <c r="L1413" s="16">
        <f t="shared" si="464"/>
        <v>948.75000000000011</v>
      </c>
      <c r="M1413" s="17">
        <v>0.3</v>
      </c>
      <c r="P1413" s="3"/>
    </row>
    <row r="1414" spans="2:16" x14ac:dyDescent="0.25">
      <c r="B1414" s="12" t="s">
        <v>10</v>
      </c>
      <c r="C1414" s="12">
        <v>1185732</v>
      </c>
      <c r="D1414" s="13">
        <v>44385</v>
      </c>
      <c r="E1414" s="12" t="s">
        <v>130</v>
      </c>
      <c r="F1414" s="12" t="s">
        <v>43</v>
      </c>
      <c r="G1414" s="12" t="s">
        <v>63</v>
      </c>
      <c r="H1414" s="12" t="s">
        <v>16</v>
      </c>
      <c r="I1414" s="14">
        <v>0.65</v>
      </c>
      <c r="J1414" s="15">
        <v>6000</v>
      </c>
      <c r="K1414" s="16">
        <f t="shared" si="463"/>
        <v>3900</v>
      </c>
      <c r="L1414" s="16">
        <f t="shared" si="464"/>
        <v>1365</v>
      </c>
      <c r="M1414" s="17">
        <v>0.35</v>
      </c>
      <c r="P1414" s="3"/>
    </row>
    <row r="1415" spans="2:16" x14ac:dyDescent="0.25">
      <c r="B1415" s="12" t="s">
        <v>10</v>
      </c>
      <c r="C1415" s="12">
        <v>1185732</v>
      </c>
      <c r="D1415" s="13">
        <v>44385</v>
      </c>
      <c r="E1415" s="12" t="s">
        <v>130</v>
      </c>
      <c r="F1415" s="12" t="s">
        <v>43</v>
      </c>
      <c r="G1415" s="12" t="s">
        <v>63</v>
      </c>
      <c r="H1415" s="12" t="s">
        <v>17</v>
      </c>
      <c r="I1415" s="14">
        <v>0.70000000000000007</v>
      </c>
      <c r="J1415" s="15">
        <v>7750</v>
      </c>
      <c r="K1415" s="16">
        <f t="shared" si="463"/>
        <v>5425.0000000000009</v>
      </c>
      <c r="L1415" s="16">
        <f t="shared" si="464"/>
        <v>2712.5000000000005</v>
      </c>
      <c r="M1415" s="17">
        <v>0.5</v>
      </c>
      <c r="P1415" s="3"/>
    </row>
    <row r="1416" spans="2:16" x14ac:dyDescent="0.25">
      <c r="B1416" s="12" t="s">
        <v>10</v>
      </c>
      <c r="C1416" s="12">
        <v>1185732</v>
      </c>
      <c r="D1416" s="13">
        <v>44417</v>
      </c>
      <c r="E1416" s="12" t="s">
        <v>130</v>
      </c>
      <c r="F1416" s="12" t="s">
        <v>43</v>
      </c>
      <c r="G1416" s="12" t="s">
        <v>63</v>
      </c>
      <c r="H1416" s="12" t="s">
        <v>12</v>
      </c>
      <c r="I1416" s="14">
        <v>0.65</v>
      </c>
      <c r="J1416" s="15">
        <v>9250</v>
      </c>
      <c r="K1416" s="16">
        <f>I1416*J1416</f>
        <v>6012.5</v>
      </c>
      <c r="L1416" s="16">
        <f>K1416*M1416</f>
        <v>2705.625</v>
      </c>
      <c r="M1416" s="17">
        <v>0.45</v>
      </c>
      <c r="P1416" s="3"/>
    </row>
    <row r="1417" spans="2:16" x14ac:dyDescent="0.25">
      <c r="B1417" s="12" t="s">
        <v>10</v>
      </c>
      <c r="C1417" s="12">
        <v>1185732</v>
      </c>
      <c r="D1417" s="13">
        <v>44417</v>
      </c>
      <c r="E1417" s="12" t="s">
        <v>130</v>
      </c>
      <c r="F1417" s="12" t="s">
        <v>43</v>
      </c>
      <c r="G1417" s="12" t="s">
        <v>63</v>
      </c>
      <c r="H1417" s="12" t="s">
        <v>15</v>
      </c>
      <c r="I1417" s="14">
        <v>0.60000000000000009</v>
      </c>
      <c r="J1417" s="15">
        <v>7000</v>
      </c>
      <c r="K1417" s="16">
        <f>I1417*J1417</f>
        <v>4200.0000000000009</v>
      </c>
      <c r="L1417" s="16">
        <f>K1417*M1417</f>
        <v>1470.0000000000002</v>
      </c>
      <c r="M1417" s="17">
        <v>0.35</v>
      </c>
      <c r="P1417" s="3"/>
    </row>
    <row r="1418" spans="2:16" x14ac:dyDescent="0.25">
      <c r="B1418" s="12" t="s">
        <v>10</v>
      </c>
      <c r="C1418" s="12">
        <v>1185732</v>
      </c>
      <c r="D1418" s="13">
        <v>44417</v>
      </c>
      <c r="E1418" s="12" t="s">
        <v>130</v>
      </c>
      <c r="F1418" s="12" t="s">
        <v>43</v>
      </c>
      <c r="G1418" s="12" t="s">
        <v>63</v>
      </c>
      <c r="H1418" s="12" t="s">
        <v>13</v>
      </c>
      <c r="I1418" s="14">
        <v>0.55000000000000004</v>
      </c>
      <c r="J1418" s="15">
        <v>6250</v>
      </c>
      <c r="K1418" s="16">
        <f t="shared" ref="K1418:K1421" si="465">I1418*J1418</f>
        <v>3437.5000000000005</v>
      </c>
      <c r="L1418" s="16">
        <f t="shared" ref="L1418:L1421" si="466">K1418*M1418</f>
        <v>859.37500000000011</v>
      </c>
      <c r="M1418" s="17">
        <v>0.25</v>
      </c>
      <c r="P1418" s="3"/>
    </row>
    <row r="1419" spans="2:16" x14ac:dyDescent="0.25">
      <c r="B1419" s="12" t="s">
        <v>10</v>
      </c>
      <c r="C1419" s="12">
        <v>1185732</v>
      </c>
      <c r="D1419" s="13">
        <v>44417</v>
      </c>
      <c r="E1419" s="12" t="s">
        <v>130</v>
      </c>
      <c r="F1419" s="12" t="s">
        <v>43</v>
      </c>
      <c r="G1419" s="12" t="s">
        <v>63</v>
      </c>
      <c r="H1419" s="12" t="s">
        <v>14</v>
      </c>
      <c r="I1419" s="14">
        <v>0.45</v>
      </c>
      <c r="J1419" s="15">
        <v>5750</v>
      </c>
      <c r="K1419" s="16">
        <f t="shared" si="465"/>
        <v>2587.5</v>
      </c>
      <c r="L1419" s="16">
        <f t="shared" si="466"/>
        <v>776.25</v>
      </c>
      <c r="M1419" s="17">
        <v>0.3</v>
      </c>
      <c r="P1419" s="3"/>
    </row>
    <row r="1420" spans="2:16" x14ac:dyDescent="0.25">
      <c r="B1420" s="12" t="s">
        <v>10</v>
      </c>
      <c r="C1420" s="12">
        <v>1185732</v>
      </c>
      <c r="D1420" s="13">
        <v>44417</v>
      </c>
      <c r="E1420" s="12" t="s">
        <v>130</v>
      </c>
      <c r="F1420" s="12" t="s">
        <v>43</v>
      </c>
      <c r="G1420" s="12" t="s">
        <v>63</v>
      </c>
      <c r="H1420" s="12" t="s">
        <v>16</v>
      </c>
      <c r="I1420" s="14">
        <v>0.55000000000000004</v>
      </c>
      <c r="J1420" s="15">
        <v>5500</v>
      </c>
      <c r="K1420" s="16">
        <f t="shared" si="465"/>
        <v>3025.0000000000005</v>
      </c>
      <c r="L1420" s="16">
        <f t="shared" si="466"/>
        <v>1058.75</v>
      </c>
      <c r="M1420" s="17">
        <v>0.35</v>
      </c>
      <c r="P1420" s="3"/>
    </row>
    <row r="1421" spans="2:16" x14ac:dyDescent="0.25">
      <c r="B1421" s="12" t="s">
        <v>10</v>
      </c>
      <c r="C1421" s="12">
        <v>1185732</v>
      </c>
      <c r="D1421" s="13">
        <v>44417</v>
      </c>
      <c r="E1421" s="12" t="s">
        <v>130</v>
      </c>
      <c r="F1421" s="12" t="s">
        <v>43</v>
      </c>
      <c r="G1421" s="12" t="s">
        <v>63</v>
      </c>
      <c r="H1421" s="12" t="s">
        <v>17</v>
      </c>
      <c r="I1421" s="14">
        <v>0.60000000000000009</v>
      </c>
      <c r="J1421" s="15">
        <v>7250</v>
      </c>
      <c r="K1421" s="16">
        <f t="shared" si="465"/>
        <v>4350.0000000000009</v>
      </c>
      <c r="L1421" s="16">
        <f t="shared" si="466"/>
        <v>2175.0000000000005</v>
      </c>
      <c r="M1421" s="17">
        <v>0.5</v>
      </c>
      <c r="P1421" s="3"/>
    </row>
    <row r="1422" spans="2:16" x14ac:dyDescent="0.25">
      <c r="B1422" s="12" t="s">
        <v>10</v>
      </c>
      <c r="C1422" s="12">
        <v>1185732</v>
      </c>
      <c r="D1422" s="13">
        <v>44447</v>
      </c>
      <c r="E1422" s="12" t="s">
        <v>130</v>
      </c>
      <c r="F1422" s="12" t="s">
        <v>43</v>
      </c>
      <c r="G1422" s="12" t="s">
        <v>63</v>
      </c>
      <c r="H1422" s="12" t="s">
        <v>12</v>
      </c>
      <c r="I1422" s="14">
        <v>0.55000000000000004</v>
      </c>
      <c r="J1422" s="15">
        <v>8500</v>
      </c>
      <c r="K1422" s="16">
        <f>I1422*J1422</f>
        <v>4675</v>
      </c>
      <c r="L1422" s="16">
        <f>K1422*M1422</f>
        <v>2103.75</v>
      </c>
      <c r="M1422" s="17">
        <v>0.45</v>
      </c>
      <c r="P1422" s="3"/>
    </row>
    <row r="1423" spans="2:16" x14ac:dyDescent="0.25">
      <c r="B1423" s="12" t="s">
        <v>10</v>
      </c>
      <c r="C1423" s="12">
        <v>1185732</v>
      </c>
      <c r="D1423" s="13">
        <v>44447</v>
      </c>
      <c r="E1423" s="12" t="s">
        <v>130</v>
      </c>
      <c r="F1423" s="12" t="s">
        <v>43</v>
      </c>
      <c r="G1423" s="12" t="s">
        <v>63</v>
      </c>
      <c r="H1423" s="12" t="s">
        <v>15</v>
      </c>
      <c r="I1423" s="14">
        <v>0.50000000000000011</v>
      </c>
      <c r="J1423" s="15">
        <v>6500</v>
      </c>
      <c r="K1423" s="16">
        <f>I1423*J1423</f>
        <v>3250.0000000000009</v>
      </c>
      <c r="L1423" s="16">
        <f>K1423*M1423</f>
        <v>1137.5000000000002</v>
      </c>
      <c r="M1423" s="17">
        <v>0.35</v>
      </c>
      <c r="P1423" s="3"/>
    </row>
    <row r="1424" spans="2:16" x14ac:dyDescent="0.25">
      <c r="B1424" s="12" t="s">
        <v>10</v>
      </c>
      <c r="C1424" s="12">
        <v>1185732</v>
      </c>
      <c r="D1424" s="13">
        <v>44447</v>
      </c>
      <c r="E1424" s="12" t="s">
        <v>130</v>
      </c>
      <c r="F1424" s="12" t="s">
        <v>43</v>
      </c>
      <c r="G1424" s="12" t="s">
        <v>63</v>
      </c>
      <c r="H1424" s="12" t="s">
        <v>13</v>
      </c>
      <c r="I1424" s="14">
        <v>0.45</v>
      </c>
      <c r="J1424" s="15">
        <v>5500</v>
      </c>
      <c r="K1424" s="16">
        <f t="shared" ref="K1424:K1427" si="467">I1424*J1424</f>
        <v>2475</v>
      </c>
      <c r="L1424" s="16">
        <f t="shared" ref="L1424:L1427" si="468">K1424*M1424</f>
        <v>618.75</v>
      </c>
      <c r="M1424" s="17">
        <v>0.25</v>
      </c>
      <c r="P1424" s="3"/>
    </row>
    <row r="1425" spans="2:16" x14ac:dyDescent="0.25">
      <c r="B1425" s="12" t="s">
        <v>10</v>
      </c>
      <c r="C1425" s="12">
        <v>1185732</v>
      </c>
      <c r="D1425" s="13">
        <v>44447</v>
      </c>
      <c r="E1425" s="12" t="s">
        <v>130</v>
      </c>
      <c r="F1425" s="12" t="s">
        <v>43</v>
      </c>
      <c r="G1425" s="12" t="s">
        <v>63</v>
      </c>
      <c r="H1425" s="12" t="s">
        <v>14</v>
      </c>
      <c r="I1425" s="14">
        <v>0.45</v>
      </c>
      <c r="J1425" s="15">
        <v>5250</v>
      </c>
      <c r="K1425" s="16">
        <f t="shared" si="467"/>
        <v>2362.5</v>
      </c>
      <c r="L1425" s="16">
        <f t="shared" si="468"/>
        <v>708.75</v>
      </c>
      <c r="M1425" s="17">
        <v>0.3</v>
      </c>
      <c r="P1425" s="3"/>
    </row>
    <row r="1426" spans="2:16" x14ac:dyDescent="0.25">
      <c r="B1426" s="12" t="s">
        <v>10</v>
      </c>
      <c r="C1426" s="12">
        <v>1185732</v>
      </c>
      <c r="D1426" s="13">
        <v>44447</v>
      </c>
      <c r="E1426" s="12" t="s">
        <v>130</v>
      </c>
      <c r="F1426" s="12" t="s">
        <v>43</v>
      </c>
      <c r="G1426" s="12" t="s">
        <v>63</v>
      </c>
      <c r="H1426" s="12" t="s">
        <v>16</v>
      </c>
      <c r="I1426" s="14">
        <v>0.55000000000000004</v>
      </c>
      <c r="J1426" s="15">
        <v>5250</v>
      </c>
      <c r="K1426" s="16">
        <f t="shared" si="467"/>
        <v>2887.5000000000005</v>
      </c>
      <c r="L1426" s="16">
        <f t="shared" si="468"/>
        <v>1010.6250000000001</v>
      </c>
      <c r="M1426" s="17">
        <v>0.35</v>
      </c>
      <c r="P1426" s="3"/>
    </row>
    <row r="1427" spans="2:16" x14ac:dyDescent="0.25">
      <c r="B1427" s="12" t="s">
        <v>10</v>
      </c>
      <c r="C1427" s="12">
        <v>1185732</v>
      </c>
      <c r="D1427" s="13">
        <v>44447</v>
      </c>
      <c r="E1427" s="12" t="s">
        <v>130</v>
      </c>
      <c r="F1427" s="12" t="s">
        <v>43</v>
      </c>
      <c r="G1427" s="12" t="s">
        <v>63</v>
      </c>
      <c r="H1427" s="12" t="s">
        <v>17</v>
      </c>
      <c r="I1427" s="14">
        <v>0.60000000000000009</v>
      </c>
      <c r="J1427" s="15">
        <v>6250</v>
      </c>
      <c r="K1427" s="16">
        <f t="shared" si="467"/>
        <v>3750.0000000000005</v>
      </c>
      <c r="L1427" s="16">
        <f t="shared" si="468"/>
        <v>1875.0000000000002</v>
      </c>
      <c r="M1427" s="17">
        <v>0.5</v>
      </c>
      <c r="P1427" s="3"/>
    </row>
    <row r="1428" spans="2:16" x14ac:dyDescent="0.25">
      <c r="B1428" s="12" t="s">
        <v>10</v>
      </c>
      <c r="C1428" s="12">
        <v>1185732</v>
      </c>
      <c r="D1428" s="13">
        <v>44479</v>
      </c>
      <c r="E1428" s="12" t="s">
        <v>130</v>
      </c>
      <c r="F1428" s="12" t="s">
        <v>43</v>
      </c>
      <c r="G1428" s="12" t="s">
        <v>63</v>
      </c>
      <c r="H1428" s="12" t="s">
        <v>12</v>
      </c>
      <c r="I1428" s="14">
        <v>0.60000000000000009</v>
      </c>
      <c r="J1428" s="15">
        <v>8000</v>
      </c>
      <c r="K1428" s="16">
        <f>I1428*J1428</f>
        <v>4800.0000000000009</v>
      </c>
      <c r="L1428" s="16">
        <f>K1428*M1428</f>
        <v>2160.0000000000005</v>
      </c>
      <c r="M1428" s="17">
        <v>0.45</v>
      </c>
      <c r="P1428" s="3"/>
    </row>
    <row r="1429" spans="2:16" x14ac:dyDescent="0.25">
      <c r="B1429" s="12" t="s">
        <v>10</v>
      </c>
      <c r="C1429" s="12">
        <v>1185732</v>
      </c>
      <c r="D1429" s="13">
        <v>44479</v>
      </c>
      <c r="E1429" s="12" t="s">
        <v>130</v>
      </c>
      <c r="F1429" s="12" t="s">
        <v>43</v>
      </c>
      <c r="G1429" s="12" t="s">
        <v>63</v>
      </c>
      <c r="H1429" s="12" t="s">
        <v>15</v>
      </c>
      <c r="I1429" s="14">
        <v>0.50000000000000011</v>
      </c>
      <c r="J1429" s="15">
        <v>6250</v>
      </c>
      <c r="K1429" s="16">
        <f>I1429*J1429</f>
        <v>3125.0000000000009</v>
      </c>
      <c r="L1429" s="16">
        <f>K1429*M1429</f>
        <v>1093.7500000000002</v>
      </c>
      <c r="M1429" s="17">
        <v>0.35</v>
      </c>
      <c r="P1429" s="3"/>
    </row>
    <row r="1430" spans="2:16" x14ac:dyDescent="0.25">
      <c r="B1430" s="12" t="s">
        <v>10</v>
      </c>
      <c r="C1430" s="12">
        <v>1185732</v>
      </c>
      <c r="D1430" s="13">
        <v>44479</v>
      </c>
      <c r="E1430" s="12" t="s">
        <v>130</v>
      </c>
      <c r="F1430" s="12" t="s">
        <v>43</v>
      </c>
      <c r="G1430" s="12" t="s">
        <v>63</v>
      </c>
      <c r="H1430" s="12" t="s">
        <v>13</v>
      </c>
      <c r="I1430" s="14">
        <v>0.50000000000000011</v>
      </c>
      <c r="J1430" s="15">
        <v>5250</v>
      </c>
      <c r="K1430" s="16">
        <f t="shared" ref="K1430:K1433" si="469">I1430*J1430</f>
        <v>2625.0000000000005</v>
      </c>
      <c r="L1430" s="16">
        <f t="shared" ref="L1430:L1433" si="470">K1430*M1430</f>
        <v>656.25000000000011</v>
      </c>
      <c r="M1430" s="17">
        <v>0.25</v>
      </c>
      <c r="P1430" s="3"/>
    </row>
    <row r="1431" spans="2:16" x14ac:dyDescent="0.25">
      <c r="B1431" s="12" t="s">
        <v>10</v>
      </c>
      <c r="C1431" s="12">
        <v>1185732</v>
      </c>
      <c r="D1431" s="13">
        <v>44479</v>
      </c>
      <c r="E1431" s="12" t="s">
        <v>130</v>
      </c>
      <c r="F1431" s="12" t="s">
        <v>43</v>
      </c>
      <c r="G1431" s="12" t="s">
        <v>63</v>
      </c>
      <c r="H1431" s="12" t="s">
        <v>14</v>
      </c>
      <c r="I1431" s="14">
        <v>0.50000000000000011</v>
      </c>
      <c r="J1431" s="15">
        <v>5000</v>
      </c>
      <c r="K1431" s="16">
        <f t="shared" si="469"/>
        <v>2500.0000000000005</v>
      </c>
      <c r="L1431" s="16">
        <f t="shared" si="470"/>
        <v>750.00000000000011</v>
      </c>
      <c r="M1431" s="17">
        <v>0.3</v>
      </c>
      <c r="P1431" s="3"/>
    </row>
    <row r="1432" spans="2:16" x14ac:dyDescent="0.25">
      <c r="B1432" s="12" t="s">
        <v>10</v>
      </c>
      <c r="C1432" s="12">
        <v>1185732</v>
      </c>
      <c r="D1432" s="13">
        <v>44479</v>
      </c>
      <c r="E1432" s="12" t="s">
        <v>130</v>
      </c>
      <c r="F1432" s="12" t="s">
        <v>43</v>
      </c>
      <c r="G1432" s="12" t="s">
        <v>63</v>
      </c>
      <c r="H1432" s="12" t="s">
        <v>16</v>
      </c>
      <c r="I1432" s="14">
        <v>0.60000000000000009</v>
      </c>
      <c r="J1432" s="15">
        <v>5000</v>
      </c>
      <c r="K1432" s="16">
        <f t="shared" si="469"/>
        <v>3000.0000000000005</v>
      </c>
      <c r="L1432" s="16">
        <f t="shared" si="470"/>
        <v>1050</v>
      </c>
      <c r="M1432" s="17">
        <v>0.35</v>
      </c>
      <c r="P1432" s="3"/>
    </row>
    <row r="1433" spans="2:16" x14ac:dyDescent="0.25">
      <c r="B1433" s="12" t="s">
        <v>10</v>
      </c>
      <c r="C1433" s="12">
        <v>1185732</v>
      </c>
      <c r="D1433" s="13">
        <v>44479</v>
      </c>
      <c r="E1433" s="12" t="s">
        <v>130</v>
      </c>
      <c r="F1433" s="12" t="s">
        <v>43</v>
      </c>
      <c r="G1433" s="12" t="s">
        <v>63</v>
      </c>
      <c r="H1433" s="12" t="s">
        <v>17</v>
      </c>
      <c r="I1433" s="14">
        <v>0.65</v>
      </c>
      <c r="J1433" s="15">
        <v>6250</v>
      </c>
      <c r="K1433" s="16">
        <f t="shared" si="469"/>
        <v>4062.5</v>
      </c>
      <c r="L1433" s="16">
        <f t="shared" si="470"/>
        <v>2031.25</v>
      </c>
      <c r="M1433" s="17">
        <v>0.5</v>
      </c>
      <c r="P1433" s="3"/>
    </row>
    <row r="1434" spans="2:16" x14ac:dyDescent="0.25">
      <c r="B1434" s="12" t="s">
        <v>10</v>
      </c>
      <c r="C1434" s="12">
        <v>1185732</v>
      </c>
      <c r="D1434" s="13">
        <v>44509</v>
      </c>
      <c r="E1434" s="12" t="s">
        <v>130</v>
      </c>
      <c r="F1434" s="12" t="s">
        <v>43</v>
      </c>
      <c r="G1434" s="12" t="s">
        <v>63</v>
      </c>
      <c r="H1434" s="12" t="s">
        <v>12</v>
      </c>
      <c r="I1434" s="14">
        <v>0.60000000000000009</v>
      </c>
      <c r="J1434" s="15">
        <v>7750</v>
      </c>
      <c r="K1434" s="16">
        <f>I1434*J1434</f>
        <v>4650.0000000000009</v>
      </c>
      <c r="L1434" s="16">
        <f>K1434*M1434</f>
        <v>2092.5000000000005</v>
      </c>
      <c r="M1434" s="17">
        <v>0.45</v>
      </c>
      <c r="P1434" s="3"/>
    </row>
    <row r="1435" spans="2:16" x14ac:dyDescent="0.25">
      <c r="B1435" s="12" t="s">
        <v>10</v>
      </c>
      <c r="C1435" s="12">
        <v>1185732</v>
      </c>
      <c r="D1435" s="13">
        <v>44509</v>
      </c>
      <c r="E1435" s="12" t="s">
        <v>130</v>
      </c>
      <c r="F1435" s="12" t="s">
        <v>43</v>
      </c>
      <c r="G1435" s="12" t="s">
        <v>63</v>
      </c>
      <c r="H1435" s="12" t="s">
        <v>15</v>
      </c>
      <c r="I1435" s="14">
        <v>0.50000000000000011</v>
      </c>
      <c r="J1435" s="15">
        <v>6000</v>
      </c>
      <c r="K1435" s="16">
        <f>I1435*J1435</f>
        <v>3000.0000000000005</v>
      </c>
      <c r="L1435" s="16">
        <f>K1435*M1435</f>
        <v>1050</v>
      </c>
      <c r="M1435" s="17">
        <v>0.35</v>
      </c>
      <c r="P1435" s="3"/>
    </row>
    <row r="1436" spans="2:16" x14ac:dyDescent="0.25">
      <c r="B1436" s="12" t="s">
        <v>10</v>
      </c>
      <c r="C1436" s="12">
        <v>1185732</v>
      </c>
      <c r="D1436" s="13">
        <v>44509</v>
      </c>
      <c r="E1436" s="12" t="s">
        <v>130</v>
      </c>
      <c r="F1436" s="12" t="s">
        <v>43</v>
      </c>
      <c r="G1436" s="12" t="s">
        <v>63</v>
      </c>
      <c r="H1436" s="12" t="s">
        <v>13</v>
      </c>
      <c r="I1436" s="14">
        <v>0.50000000000000011</v>
      </c>
      <c r="J1436" s="15">
        <v>5450</v>
      </c>
      <c r="K1436" s="16">
        <f t="shared" ref="K1436:K1439" si="471">I1436*J1436</f>
        <v>2725.0000000000005</v>
      </c>
      <c r="L1436" s="16">
        <f t="shared" ref="L1436:L1439" si="472">K1436*M1436</f>
        <v>681.25000000000011</v>
      </c>
      <c r="M1436" s="17">
        <v>0.25</v>
      </c>
      <c r="P1436" s="3"/>
    </row>
    <row r="1437" spans="2:16" x14ac:dyDescent="0.25">
      <c r="B1437" s="12" t="s">
        <v>10</v>
      </c>
      <c r="C1437" s="12">
        <v>1185732</v>
      </c>
      <c r="D1437" s="13">
        <v>44509</v>
      </c>
      <c r="E1437" s="12" t="s">
        <v>130</v>
      </c>
      <c r="F1437" s="12" t="s">
        <v>43</v>
      </c>
      <c r="G1437" s="12" t="s">
        <v>63</v>
      </c>
      <c r="H1437" s="12" t="s">
        <v>14</v>
      </c>
      <c r="I1437" s="14">
        <v>0.50000000000000011</v>
      </c>
      <c r="J1437" s="15">
        <v>5750</v>
      </c>
      <c r="K1437" s="16">
        <f t="shared" si="471"/>
        <v>2875.0000000000005</v>
      </c>
      <c r="L1437" s="16">
        <f t="shared" si="472"/>
        <v>862.50000000000011</v>
      </c>
      <c r="M1437" s="17">
        <v>0.3</v>
      </c>
      <c r="P1437" s="3"/>
    </row>
    <row r="1438" spans="2:16" x14ac:dyDescent="0.25">
      <c r="B1438" s="12" t="s">
        <v>10</v>
      </c>
      <c r="C1438" s="12">
        <v>1185732</v>
      </c>
      <c r="D1438" s="13">
        <v>44509</v>
      </c>
      <c r="E1438" s="12" t="s">
        <v>130</v>
      </c>
      <c r="F1438" s="12" t="s">
        <v>43</v>
      </c>
      <c r="G1438" s="12" t="s">
        <v>63</v>
      </c>
      <c r="H1438" s="12" t="s">
        <v>16</v>
      </c>
      <c r="I1438" s="14">
        <v>0.65</v>
      </c>
      <c r="J1438" s="15">
        <v>5500</v>
      </c>
      <c r="K1438" s="16">
        <f t="shared" si="471"/>
        <v>3575</v>
      </c>
      <c r="L1438" s="16">
        <f t="shared" si="472"/>
        <v>1251.25</v>
      </c>
      <c r="M1438" s="17">
        <v>0.35</v>
      </c>
      <c r="P1438" s="3"/>
    </row>
    <row r="1439" spans="2:16" x14ac:dyDescent="0.25">
      <c r="B1439" s="12" t="s">
        <v>10</v>
      </c>
      <c r="C1439" s="12">
        <v>1185732</v>
      </c>
      <c r="D1439" s="13">
        <v>44509</v>
      </c>
      <c r="E1439" s="12" t="s">
        <v>130</v>
      </c>
      <c r="F1439" s="12" t="s">
        <v>43</v>
      </c>
      <c r="G1439" s="12" t="s">
        <v>63</v>
      </c>
      <c r="H1439" s="12" t="s">
        <v>17</v>
      </c>
      <c r="I1439" s="14">
        <v>0.7</v>
      </c>
      <c r="J1439" s="15">
        <v>6500</v>
      </c>
      <c r="K1439" s="16">
        <f t="shared" si="471"/>
        <v>4550</v>
      </c>
      <c r="L1439" s="16">
        <f t="shared" si="472"/>
        <v>2275</v>
      </c>
      <c r="M1439" s="17">
        <v>0.5</v>
      </c>
      <c r="P1439" s="3"/>
    </row>
    <row r="1440" spans="2:16" x14ac:dyDescent="0.25">
      <c r="B1440" s="12" t="s">
        <v>10</v>
      </c>
      <c r="C1440" s="12">
        <v>1185732</v>
      </c>
      <c r="D1440" s="13">
        <v>44538</v>
      </c>
      <c r="E1440" s="12" t="s">
        <v>130</v>
      </c>
      <c r="F1440" s="12" t="s">
        <v>43</v>
      </c>
      <c r="G1440" s="12" t="s">
        <v>63</v>
      </c>
      <c r="H1440" s="12" t="s">
        <v>12</v>
      </c>
      <c r="I1440" s="14">
        <v>0.65</v>
      </c>
      <c r="J1440" s="15">
        <v>8750</v>
      </c>
      <c r="K1440" s="16">
        <f>I1440*J1440</f>
        <v>5687.5</v>
      </c>
      <c r="L1440" s="16">
        <f>K1440*M1440</f>
        <v>2559.375</v>
      </c>
      <c r="M1440" s="17">
        <v>0.45</v>
      </c>
      <c r="P1440" s="3"/>
    </row>
    <row r="1441" spans="1:18" x14ac:dyDescent="0.25">
      <c r="B1441" s="12" t="s">
        <v>10</v>
      </c>
      <c r="C1441" s="12">
        <v>1185732</v>
      </c>
      <c r="D1441" s="13">
        <v>44538</v>
      </c>
      <c r="E1441" s="12" t="s">
        <v>130</v>
      </c>
      <c r="F1441" s="12" t="s">
        <v>43</v>
      </c>
      <c r="G1441" s="12" t="s">
        <v>63</v>
      </c>
      <c r="H1441" s="12" t="s">
        <v>15</v>
      </c>
      <c r="I1441" s="14">
        <v>0.55000000000000004</v>
      </c>
      <c r="J1441" s="15">
        <v>6750</v>
      </c>
      <c r="K1441" s="16">
        <f>I1441*J1441</f>
        <v>3712.5000000000005</v>
      </c>
      <c r="L1441" s="16">
        <f>K1441*M1441</f>
        <v>1299.375</v>
      </c>
      <c r="M1441" s="17">
        <v>0.35</v>
      </c>
      <c r="P1441" s="3"/>
    </row>
    <row r="1442" spans="1:18" x14ac:dyDescent="0.25">
      <c r="B1442" s="12" t="s">
        <v>10</v>
      </c>
      <c r="C1442" s="12">
        <v>1185732</v>
      </c>
      <c r="D1442" s="13">
        <v>44538</v>
      </c>
      <c r="E1442" s="12" t="s">
        <v>130</v>
      </c>
      <c r="F1442" s="12" t="s">
        <v>43</v>
      </c>
      <c r="G1442" s="12" t="s">
        <v>63</v>
      </c>
      <c r="H1442" s="12" t="s">
        <v>13</v>
      </c>
      <c r="I1442" s="14">
        <v>0.55000000000000004</v>
      </c>
      <c r="J1442" s="15">
        <v>6250</v>
      </c>
      <c r="K1442" s="16">
        <f t="shared" ref="K1442:K1445" si="473">I1442*J1442</f>
        <v>3437.5000000000005</v>
      </c>
      <c r="L1442" s="16">
        <f t="shared" ref="L1442:L1445" si="474">K1442*M1442</f>
        <v>859.37500000000011</v>
      </c>
      <c r="M1442" s="17">
        <v>0.25</v>
      </c>
      <c r="P1442" s="3"/>
    </row>
    <row r="1443" spans="1:18" x14ac:dyDescent="0.25">
      <c r="B1443" s="12" t="s">
        <v>10</v>
      </c>
      <c r="C1443" s="12">
        <v>1185732</v>
      </c>
      <c r="D1443" s="13">
        <v>44538</v>
      </c>
      <c r="E1443" s="12" t="s">
        <v>130</v>
      </c>
      <c r="F1443" s="12" t="s">
        <v>43</v>
      </c>
      <c r="G1443" s="12" t="s">
        <v>63</v>
      </c>
      <c r="H1443" s="12" t="s">
        <v>14</v>
      </c>
      <c r="I1443" s="14">
        <v>0.55000000000000004</v>
      </c>
      <c r="J1443" s="15">
        <v>5750</v>
      </c>
      <c r="K1443" s="16">
        <f t="shared" si="473"/>
        <v>3162.5000000000005</v>
      </c>
      <c r="L1443" s="16">
        <f t="shared" si="474"/>
        <v>948.75000000000011</v>
      </c>
      <c r="M1443" s="17">
        <v>0.3</v>
      </c>
      <c r="P1443" s="3"/>
    </row>
    <row r="1444" spans="1:18" x14ac:dyDescent="0.25">
      <c r="B1444" s="12" t="s">
        <v>10</v>
      </c>
      <c r="C1444" s="12">
        <v>1185732</v>
      </c>
      <c r="D1444" s="13">
        <v>44538</v>
      </c>
      <c r="E1444" s="12" t="s">
        <v>130</v>
      </c>
      <c r="F1444" s="12" t="s">
        <v>43</v>
      </c>
      <c r="G1444" s="12" t="s">
        <v>63</v>
      </c>
      <c r="H1444" s="12" t="s">
        <v>16</v>
      </c>
      <c r="I1444" s="14">
        <v>0.65</v>
      </c>
      <c r="J1444" s="15">
        <v>5750</v>
      </c>
      <c r="K1444" s="16">
        <f t="shared" si="473"/>
        <v>3737.5</v>
      </c>
      <c r="L1444" s="16">
        <f t="shared" si="474"/>
        <v>1308.125</v>
      </c>
      <c r="M1444" s="17">
        <v>0.35</v>
      </c>
      <c r="P1444" s="3"/>
    </row>
    <row r="1445" spans="1:18" x14ac:dyDescent="0.25">
      <c r="B1445" s="12" t="s">
        <v>10</v>
      </c>
      <c r="C1445" s="12">
        <v>1185732</v>
      </c>
      <c r="D1445" s="13">
        <v>44538</v>
      </c>
      <c r="E1445" s="12" t="s">
        <v>130</v>
      </c>
      <c r="F1445" s="12" t="s">
        <v>43</v>
      </c>
      <c r="G1445" s="12" t="s">
        <v>63</v>
      </c>
      <c r="H1445" s="12" t="s">
        <v>17</v>
      </c>
      <c r="I1445" s="14">
        <v>0.7</v>
      </c>
      <c r="J1445" s="15">
        <v>6750</v>
      </c>
      <c r="K1445" s="16">
        <f t="shared" si="473"/>
        <v>4725</v>
      </c>
      <c r="L1445" s="16">
        <f t="shared" si="474"/>
        <v>2362.5</v>
      </c>
      <c r="M1445" s="17">
        <v>0.5</v>
      </c>
      <c r="P1445" s="3"/>
    </row>
    <row r="1446" spans="1:18" x14ac:dyDescent="0.25">
      <c r="A1446" s="8" t="s">
        <v>40</v>
      </c>
      <c r="B1446" s="12" t="s">
        <v>10</v>
      </c>
      <c r="C1446" s="12">
        <v>1185732</v>
      </c>
      <c r="D1446" s="13">
        <v>44210</v>
      </c>
      <c r="E1446" s="12" t="s">
        <v>129</v>
      </c>
      <c r="F1446" s="12" t="s">
        <v>11</v>
      </c>
      <c r="G1446" s="12" t="s">
        <v>64</v>
      </c>
      <c r="H1446" s="12" t="s">
        <v>12</v>
      </c>
      <c r="I1446" s="14">
        <v>0.4</v>
      </c>
      <c r="J1446" s="15">
        <v>8000</v>
      </c>
      <c r="K1446" s="16">
        <f>I1446*J1446</f>
        <v>3200</v>
      </c>
      <c r="L1446" s="16">
        <f>K1446*M1446</f>
        <v>1600</v>
      </c>
      <c r="M1446" s="17">
        <v>0.5</v>
      </c>
      <c r="O1446" s="1"/>
      <c r="P1446" s="4"/>
      <c r="Q1446" s="3"/>
      <c r="R1446" s="5"/>
    </row>
    <row r="1447" spans="1:18" x14ac:dyDescent="0.25">
      <c r="B1447" s="12" t="s">
        <v>10</v>
      </c>
      <c r="C1447" s="12">
        <v>1185732</v>
      </c>
      <c r="D1447" s="13">
        <v>44210</v>
      </c>
      <c r="E1447" s="12" t="s">
        <v>129</v>
      </c>
      <c r="F1447" s="12" t="s">
        <v>11</v>
      </c>
      <c r="G1447" s="12" t="s">
        <v>64</v>
      </c>
      <c r="H1447" s="12" t="s">
        <v>15</v>
      </c>
      <c r="I1447" s="14">
        <v>0.4</v>
      </c>
      <c r="J1447" s="15">
        <v>6000</v>
      </c>
      <c r="K1447" s="16">
        <f>I1447*J1447</f>
        <v>2400</v>
      </c>
      <c r="L1447" s="16">
        <f>K1447*M1447</f>
        <v>720</v>
      </c>
      <c r="M1447" s="17">
        <v>0.3</v>
      </c>
      <c r="O1447" s="1"/>
      <c r="P1447" s="4"/>
      <c r="Q1447" s="3"/>
      <c r="R1447" s="5"/>
    </row>
    <row r="1448" spans="1:18" x14ac:dyDescent="0.25">
      <c r="B1448" s="12" t="s">
        <v>10</v>
      </c>
      <c r="C1448" s="12">
        <v>1185732</v>
      </c>
      <c r="D1448" s="13">
        <v>44210</v>
      </c>
      <c r="E1448" s="12" t="s">
        <v>129</v>
      </c>
      <c r="F1448" s="12" t="s">
        <v>11</v>
      </c>
      <c r="G1448" s="12" t="s">
        <v>64</v>
      </c>
      <c r="H1448" s="12" t="s">
        <v>13</v>
      </c>
      <c r="I1448" s="14">
        <v>0.30000000000000004</v>
      </c>
      <c r="J1448" s="15">
        <v>6000</v>
      </c>
      <c r="K1448" s="16">
        <f t="shared" ref="K1448:K1451" si="475">I1448*J1448</f>
        <v>1800.0000000000002</v>
      </c>
      <c r="L1448" s="16">
        <f t="shared" ref="L1448:L1457" si="476">K1448*M1448</f>
        <v>630</v>
      </c>
      <c r="M1448" s="17">
        <v>0.35</v>
      </c>
      <c r="O1448" s="1"/>
      <c r="P1448" s="4"/>
      <c r="Q1448" s="3"/>
      <c r="R1448" s="5"/>
    </row>
    <row r="1449" spans="1:18" x14ac:dyDescent="0.25">
      <c r="B1449" s="12" t="s">
        <v>10</v>
      </c>
      <c r="C1449" s="12">
        <v>1185732</v>
      </c>
      <c r="D1449" s="13">
        <v>44210</v>
      </c>
      <c r="E1449" s="12" t="s">
        <v>129</v>
      </c>
      <c r="F1449" s="12" t="s">
        <v>11</v>
      </c>
      <c r="G1449" s="12" t="s">
        <v>64</v>
      </c>
      <c r="H1449" s="12" t="s">
        <v>14</v>
      </c>
      <c r="I1449" s="14">
        <v>0.35</v>
      </c>
      <c r="J1449" s="15">
        <v>4500</v>
      </c>
      <c r="K1449" s="16">
        <f t="shared" si="475"/>
        <v>1575</v>
      </c>
      <c r="L1449" s="16">
        <f t="shared" si="476"/>
        <v>551.25</v>
      </c>
      <c r="M1449" s="17">
        <v>0.35</v>
      </c>
      <c r="O1449" s="1"/>
      <c r="P1449" s="4"/>
      <c r="Q1449" s="3"/>
      <c r="R1449" s="5"/>
    </row>
    <row r="1450" spans="1:18" x14ac:dyDescent="0.25">
      <c r="B1450" s="12" t="s">
        <v>10</v>
      </c>
      <c r="C1450" s="12">
        <v>1185732</v>
      </c>
      <c r="D1450" s="13">
        <v>44210</v>
      </c>
      <c r="E1450" s="12" t="s">
        <v>129</v>
      </c>
      <c r="F1450" s="12" t="s">
        <v>11</v>
      </c>
      <c r="G1450" s="12" t="s">
        <v>64</v>
      </c>
      <c r="H1450" s="12" t="s">
        <v>16</v>
      </c>
      <c r="I1450" s="14">
        <v>0.5</v>
      </c>
      <c r="J1450" s="15">
        <v>5000</v>
      </c>
      <c r="K1450" s="16">
        <f t="shared" si="475"/>
        <v>2500</v>
      </c>
      <c r="L1450" s="16">
        <f t="shared" si="476"/>
        <v>750</v>
      </c>
      <c r="M1450" s="17">
        <v>0.3</v>
      </c>
      <c r="O1450" s="1"/>
      <c r="P1450" s="4"/>
      <c r="Q1450" s="3"/>
      <c r="R1450" s="5"/>
    </row>
    <row r="1451" spans="1:18" x14ac:dyDescent="0.25">
      <c r="B1451" s="12" t="s">
        <v>10</v>
      </c>
      <c r="C1451" s="12">
        <v>1185732</v>
      </c>
      <c r="D1451" s="13">
        <v>44210</v>
      </c>
      <c r="E1451" s="12" t="s">
        <v>129</v>
      </c>
      <c r="F1451" s="12" t="s">
        <v>11</v>
      </c>
      <c r="G1451" s="12" t="s">
        <v>64</v>
      </c>
      <c r="H1451" s="12" t="s">
        <v>17</v>
      </c>
      <c r="I1451" s="14">
        <v>0.4</v>
      </c>
      <c r="J1451" s="15">
        <v>6000</v>
      </c>
      <c r="K1451" s="16">
        <f t="shared" si="475"/>
        <v>2400</v>
      </c>
      <c r="L1451" s="16">
        <f t="shared" si="476"/>
        <v>600</v>
      </c>
      <c r="M1451" s="17">
        <v>0.25</v>
      </c>
      <c r="O1451" s="1"/>
      <c r="P1451" s="4"/>
      <c r="Q1451" s="3"/>
      <c r="R1451" s="5"/>
    </row>
    <row r="1452" spans="1:18" x14ac:dyDescent="0.25">
      <c r="B1452" s="12" t="s">
        <v>10</v>
      </c>
      <c r="C1452" s="12">
        <v>1185732</v>
      </c>
      <c r="D1452" s="13">
        <v>44239</v>
      </c>
      <c r="E1452" s="12" t="s">
        <v>129</v>
      </c>
      <c r="F1452" s="12" t="s">
        <v>11</v>
      </c>
      <c r="G1452" s="12" t="s">
        <v>64</v>
      </c>
      <c r="H1452" s="12" t="s">
        <v>12</v>
      </c>
      <c r="I1452" s="14">
        <v>0.4</v>
      </c>
      <c r="J1452" s="15">
        <v>8500</v>
      </c>
      <c r="K1452" s="16">
        <f>I1452*J1452</f>
        <v>3400</v>
      </c>
      <c r="L1452" s="16">
        <f>K1452*M1452</f>
        <v>1700</v>
      </c>
      <c r="M1452" s="17">
        <v>0.5</v>
      </c>
      <c r="O1452" s="1"/>
      <c r="P1452" s="4"/>
      <c r="Q1452" s="3"/>
      <c r="R1452" s="5"/>
    </row>
    <row r="1453" spans="1:18" x14ac:dyDescent="0.25">
      <c r="B1453" s="12" t="s">
        <v>10</v>
      </c>
      <c r="C1453" s="12">
        <v>1185732</v>
      </c>
      <c r="D1453" s="13">
        <v>44239</v>
      </c>
      <c r="E1453" s="12" t="s">
        <v>129</v>
      </c>
      <c r="F1453" s="12" t="s">
        <v>11</v>
      </c>
      <c r="G1453" s="12" t="s">
        <v>64</v>
      </c>
      <c r="H1453" s="12" t="s">
        <v>15</v>
      </c>
      <c r="I1453" s="14">
        <v>0.4</v>
      </c>
      <c r="J1453" s="15">
        <v>5000</v>
      </c>
      <c r="K1453" s="16">
        <f>I1453*J1453</f>
        <v>2000</v>
      </c>
      <c r="L1453" s="16">
        <f>K1453*M1453</f>
        <v>600</v>
      </c>
      <c r="M1453" s="17">
        <v>0.3</v>
      </c>
      <c r="O1453" s="1"/>
      <c r="P1453" s="4"/>
      <c r="Q1453" s="3"/>
      <c r="R1453" s="5"/>
    </row>
    <row r="1454" spans="1:18" x14ac:dyDescent="0.25">
      <c r="B1454" s="12" t="s">
        <v>10</v>
      </c>
      <c r="C1454" s="12">
        <v>1185732</v>
      </c>
      <c r="D1454" s="13">
        <v>44239</v>
      </c>
      <c r="E1454" s="12" t="s">
        <v>129</v>
      </c>
      <c r="F1454" s="12" t="s">
        <v>11</v>
      </c>
      <c r="G1454" s="12" t="s">
        <v>64</v>
      </c>
      <c r="H1454" s="12" t="s">
        <v>13</v>
      </c>
      <c r="I1454" s="14">
        <v>0.30000000000000004</v>
      </c>
      <c r="J1454" s="15">
        <v>5500</v>
      </c>
      <c r="K1454" s="16">
        <f t="shared" ref="K1454:K1457" si="477">I1454*J1454</f>
        <v>1650.0000000000002</v>
      </c>
      <c r="L1454" s="16">
        <f t="shared" si="476"/>
        <v>577.5</v>
      </c>
      <c r="M1454" s="17">
        <v>0.35</v>
      </c>
      <c r="O1454" s="1"/>
      <c r="P1454" s="4"/>
      <c r="Q1454" s="3"/>
      <c r="R1454" s="5"/>
    </row>
    <row r="1455" spans="1:18" x14ac:dyDescent="0.25">
      <c r="B1455" s="12" t="s">
        <v>10</v>
      </c>
      <c r="C1455" s="12">
        <v>1185732</v>
      </c>
      <c r="D1455" s="13">
        <v>44239</v>
      </c>
      <c r="E1455" s="12" t="s">
        <v>129</v>
      </c>
      <c r="F1455" s="12" t="s">
        <v>11</v>
      </c>
      <c r="G1455" s="12" t="s">
        <v>64</v>
      </c>
      <c r="H1455" s="12" t="s">
        <v>14</v>
      </c>
      <c r="I1455" s="14">
        <v>0.35</v>
      </c>
      <c r="J1455" s="15">
        <v>4250</v>
      </c>
      <c r="K1455" s="16">
        <f t="shared" si="477"/>
        <v>1487.5</v>
      </c>
      <c r="L1455" s="16">
        <f t="shared" si="476"/>
        <v>520.625</v>
      </c>
      <c r="M1455" s="17">
        <v>0.35</v>
      </c>
      <c r="O1455" s="1"/>
      <c r="P1455" s="4"/>
      <c r="Q1455" s="3"/>
      <c r="R1455" s="5"/>
    </row>
    <row r="1456" spans="1:18" x14ac:dyDescent="0.25">
      <c r="B1456" s="12" t="s">
        <v>10</v>
      </c>
      <c r="C1456" s="12">
        <v>1185732</v>
      </c>
      <c r="D1456" s="13">
        <v>44239</v>
      </c>
      <c r="E1456" s="12" t="s">
        <v>129</v>
      </c>
      <c r="F1456" s="12" t="s">
        <v>11</v>
      </c>
      <c r="G1456" s="12" t="s">
        <v>64</v>
      </c>
      <c r="H1456" s="12" t="s">
        <v>16</v>
      </c>
      <c r="I1456" s="14">
        <v>0.5</v>
      </c>
      <c r="J1456" s="15">
        <v>5000</v>
      </c>
      <c r="K1456" s="16">
        <f t="shared" si="477"/>
        <v>2500</v>
      </c>
      <c r="L1456" s="16">
        <f t="shared" si="476"/>
        <v>750</v>
      </c>
      <c r="M1456" s="17">
        <v>0.3</v>
      </c>
      <c r="O1456" s="1"/>
      <c r="P1456" s="4"/>
      <c r="Q1456" s="3"/>
      <c r="R1456" s="5"/>
    </row>
    <row r="1457" spans="2:18" x14ac:dyDescent="0.25">
      <c r="B1457" s="12" t="s">
        <v>10</v>
      </c>
      <c r="C1457" s="12">
        <v>1185732</v>
      </c>
      <c r="D1457" s="13">
        <v>44239</v>
      </c>
      <c r="E1457" s="12" t="s">
        <v>129</v>
      </c>
      <c r="F1457" s="12" t="s">
        <v>11</v>
      </c>
      <c r="G1457" s="12" t="s">
        <v>64</v>
      </c>
      <c r="H1457" s="12" t="s">
        <v>17</v>
      </c>
      <c r="I1457" s="14">
        <v>0.4</v>
      </c>
      <c r="J1457" s="15">
        <v>6000</v>
      </c>
      <c r="K1457" s="16">
        <f t="shared" si="477"/>
        <v>2400</v>
      </c>
      <c r="L1457" s="16">
        <f t="shared" si="476"/>
        <v>600</v>
      </c>
      <c r="M1457" s="17">
        <v>0.25</v>
      </c>
      <c r="O1457" s="1"/>
      <c r="P1457" s="4"/>
      <c r="Q1457" s="3"/>
      <c r="R1457" s="5"/>
    </row>
    <row r="1458" spans="2:18" x14ac:dyDescent="0.25">
      <c r="B1458" s="12" t="s">
        <v>10</v>
      </c>
      <c r="C1458" s="12">
        <v>1185732</v>
      </c>
      <c r="D1458" s="13">
        <v>44265</v>
      </c>
      <c r="E1458" s="12" t="s">
        <v>129</v>
      </c>
      <c r="F1458" s="12" t="s">
        <v>11</v>
      </c>
      <c r="G1458" s="12" t="s">
        <v>64</v>
      </c>
      <c r="H1458" s="12" t="s">
        <v>12</v>
      </c>
      <c r="I1458" s="14">
        <v>0.4</v>
      </c>
      <c r="J1458" s="15">
        <v>8200</v>
      </c>
      <c r="K1458" s="16">
        <f>I1458*J1458</f>
        <v>3280</v>
      </c>
      <c r="L1458" s="16">
        <f>K1458*M1458</f>
        <v>1640</v>
      </c>
      <c r="M1458" s="17">
        <v>0.5</v>
      </c>
      <c r="O1458" s="1"/>
      <c r="P1458" s="4"/>
      <c r="Q1458" s="3"/>
      <c r="R1458" s="5"/>
    </row>
    <row r="1459" spans="2:18" x14ac:dyDescent="0.25">
      <c r="B1459" s="12" t="s">
        <v>10</v>
      </c>
      <c r="C1459" s="12">
        <v>1185732</v>
      </c>
      <c r="D1459" s="13">
        <v>44265</v>
      </c>
      <c r="E1459" s="12" t="s">
        <v>129</v>
      </c>
      <c r="F1459" s="12" t="s">
        <v>11</v>
      </c>
      <c r="G1459" s="12" t="s">
        <v>64</v>
      </c>
      <c r="H1459" s="12" t="s">
        <v>15</v>
      </c>
      <c r="I1459" s="14">
        <v>0.4</v>
      </c>
      <c r="J1459" s="15">
        <v>5250</v>
      </c>
      <c r="K1459" s="16">
        <f>I1459*J1459</f>
        <v>2100</v>
      </c>
      <c r="L1459" s="16">
        <f>K1459*M1459</f>
        <v>630</v>
      </c>
      <c r="M1459" s="17">
        <v>0.3</v>
      </c>
      <c r="O1459" s="1"/>
      <c r="P1459" s="4"/>
      <c r="Q1459" s="3"/>
      <c r="R1459" s="5"/>
    </row>
    <row r="1460" spans="2:18" x14ac:dyDescent="0.25">
      <c r="B1460" s="12" t="s">
        <v>10</v>
      </c>
      <c r="C1460" s="12">
        <v>1185732</v>
      </c>
      <c r="D1460" s="13">
        <v>44265</v>
      </c>
      <c r="E1460" s="12" t="s">
        <v>129</v>
      </c>
      <c r="F1460" s="12" t="s">
        <v>11</v>
      </c>
      <c r="G1460" s="12" t="s">
        <v>64</v>
      </c>
      <c r="H1460" s="12" t="s">
        <v>13</v>
      </c>
      <c r="I1460" s="14">
        <v>0.30000000000000004</v>
      </c>
      <c r="J1460" s="15">
        <v>5500</v>
      </c>
      <c r="K1460" s="16">
        <f t="shared" ref="K1460:K1463" si="478">I1460*J1460</f>
        <v>1650.0000000000002</v>
      </c>
      <c r="L1460" s="16">
        <f t="shared" ref="L1460:L1463" si="479">K1460*M1460</f>
        <v>577.5</v>
      </c>
      <c r="M1460" s="17">
        <v>0.35</v>
      </c>
      <c r="O1460" s="1"/>
      <c r="P1460" s="4"/>
      <c r="Q1460" s="3"/>
      <c r="R1460" s="5"/>
    </row>
    <row r="1461" spans="2:18" x14ac:dyDescent="0.25">
      <c r="B1461" s="12" t="s">
        <v>10</v>
      </c>
      <c r="C1461" s="12">
        <v>1185732</v>
      </c>
      <c r="D1461" s="13">
        <v>44265</v>
      </c>
      <c r="E1461" s="12" t="s">
        <v>129</v>
      </c>
      <c r="F1461" s="12" t="s">
        <v>11</v>
      </c>
      <c r="G1461" s="12" t="s">
        <v>64</v>
      </c>
      <c r="H1461" s="12" t="s">
        <v>14</v>
      </c>
      <c r="I1461" s="14">
        <v>0.35</v>
      </c>
      <c r="J1461" s="15">
        <v>4000</v>
      </c>
      <c r="K1461" s="16">
        <f t="shared" si="478"/>
        <v>1400</v>
      </c>
      <c r="L1461" s="16">
        <f t="shared" si="479"/>
        <v>489.99999999999994</v>
      </c>
      <c r="M1461" s="17">
        <v>0.35</v>
      </c>
      <c r="O1461" s="1"/>
      <c r="P1461" s="4"/>
      <c r="Q1461" s="3"/>
      <c r="R1461" s="5"/>
    </row>
    <row r="1462" spans="2:18" x14ac:dyDescent="0.25">
      <c r="B1462" s="12" t="s">
        <v>10</v>
      </c>
      <c r="C1462" s="12">
        <v>1185732</v>
      </c>
      <c r="D1462" s="13">
        <v>44265</v>
      </c>
      <c r="E1462" s="12" t="s">
        <v>129</v>
      </c>
      <c r="F1462" s="12" t="s">
        <v>11</v>
      </c>
      <c r="G1462" s="12" t="s">
        <v>64</v>
      </c>
      <c r="H1462" s="12" t="s">
        <v>16</v>
      </c>
      <c r="I1462" s="14">
        <v>0.5</v>
      </c>
      <c r="J1462" s="15">
        <v>4500</v>
      </c>
      <c r="K1462" s="16">
        <f t="shared" si="478"/>
        <v>2250</v>
      </c>
      <c r="L1462" s="16">
        <f t="shared" si="479"/>
        <v>675</v>
      </c>
      <c r="M1462" s="17">
        <v>0.3</v>
      </c>
      <c r="O1462" s="1"/>
      <c r="P1462" s="4"/>
      <c r="Q1462" s="3"/>
      <c r="R1462" s="5"/>
    </row>
    <row r="1463" spans="2:18" x14ac:dyDescent="0.25">
      <c r="B1463" s="12" t="s">
        <v>10</v>
      </c>
      <c r="C1463" s="12">
        <v>1185732</v>
      </c>
      <c r="D1463" s="13">
        <v>44265</v>
      </c>
      <c r="E1463" s="12" t="s">
        <v>129</v>
      </c>
      <c r="F1463" s="12" t="s">
        <v>11</v>
      </c>
      <c r="G1463" s="12" t="s">
        <v>64</v>
      </c>
      <c r="H1463" s="12" t="s">
        <v>17</v>
      </c>
      <c r="I1463" s="14">
        <v>0.4</v>
      </c>
      <c r="J1463" s="15">
        <v>5500</v>
      </c>
      <c r="K1463" s="16">
        <f t="shared" si="478"/>
        <v>2200</v>
      </c>
      <c r="L1463" s="16">
        <f t="shared" si="479"/>
        <v>550</v>
      </c>
      <c r="M1463" s="17">
        <v>0.25</v>
      </c>
      <c r="O1463" s="1"/>
      <c r="P1463" s="4"/>
      <c r="Q1463" s="3"/>
      <c r="R1463" s="5"/>
    </row>
    <row r="1464" spans="2:18" x14ac:dyDescent="0.25">
      <c r="B1464" s="12" t="s">
        <v>10</v>
      </c>
      <c r="C1464" s="12">
        <v>1185732</v>
      </c>
      <c r="D1464" s="13">
        <v>44297</v>
      </c>
      <c r="E1464" s="12" t="s">
        <v>129</v>
      </c>
      <c r="F1464" s="12" t="s">
        <v>11</v>
      </c>
      <c r="G1464" s="12" t="s">
        <v>64</v>
      </c>
      <c r="H1464" s="12" t="s">
        <v>12</v>
      </c>
      <c r="I1464" s="14">
        <v>0.4</v>
      </c>
      <c r="J1464" s="15">
        <v>8000</v>
      </c>
      <c r="K1464" s="16">
        <f>I1464*J1464</f>
        <v>3200</v>
      </c>
      <c r="L1464" s="16">
        <f>K1464*M1464</f>
        <v>1600</v>
      </c>
      <c r="M1464" s="17">
        <v>0.5</v>
      </c>
      <c r="O1464" s="1"/>
      <c r="P1464" s="4"/>
      <c r="Q1464" s="3"/>
      <c r="R1464" s="5"/>
    </row>
    <row r="1465" spans="2:18" x14ac:dyDescent="0.25">
      <c r="B1465" s="12" t="s">
        <v>10</v>
      </c>
      <c r="C1465" s="12">
        <v>1185732</v>
      </c>
      <c r="D1465" s="13">
        <v>44297</v>
      </c>
      <c r="E1465" s="12" t="s">
        <v>129</v>
      </c>
      <c r="F1465" s="12" t="s">
        <v>11</v>
      </c>
      <c r="G1465" s="12" t="s">
        <v>64</v>
      </c>
      <c r="H1465" s="12" t="s">
        <v>15</v>
      </c>
      <c r="I1465" s="14">
        <v>0.4</v>
      </c>
      <c r="J1465" s="15">
        <v>5000</v>
      </c>
      <c r="K1465" s="16">
        <f>I1465*J1465</f>
        <v>2000</v>
      </c>
      <c r="L1465" s="16">
        <f>K1465*M1465</f>
        <v>600</v>
      </c>
      <c r="M1465" s="17">
        <v>0.3</v>
      </c>
      <c r="O1465" s="1"/>
      <c r="P1465" s="4"/>
      <c r="Q1465" s="3"/>
      <c r="R1465" s="5"/>
    </row>
    <row r="1466" spans="2:18" x14ac:dyDescent="0.25">
      <c r="B1466" s="12" t="s">
        <v>10</v>
      </c>
      <c r="C1466" s="12">
        <v>1185732</v>
      </c>
      <c r="D1466" s="13">
        <v>44297</v>
      </c>
      <c r="E1466" s="12" t="s">
        <v>129</v>
      </c>
      <c r="F1466" s="12" t="s">
        <v>11</v>
      </c>
      <c r="G1466" s="12" t="s">
        <v>64</v>
      </c>
      <c r="H1466" s="12" t="s">
        <v>13</v>
      </c>
      <c r="I1466" s="14">
        <v>0.30000000000000004</v>
      </c>
      <c r="J1466" s="15">
        <v>5000</v>
      </c>
      <c r="K1466" s="16">
        <f t="shared" ref="K1466:K1469" si="480">I1466*J1466</f>
        <v>1500.0000000000002</v>
      </c>
      <c r="L1466" s="16">
        <f t="shared" ref="L1466:L1469" si="481">K1466*M1466</f>
        <v>525</v>
      </c>
      <c r="M1466" s="17">
        <v>0.35</v>
      </c>
      <c r="O1466" s="1"/>
      <c r="P1466" s="4"/>
      <c r="Q1466" s="3"/>
      <c r="R1466" s="5"/>
    </row>
    <row r="1467" spans="2:18" x14ac:dyDescent="0.25">
      <c r="B1467" s="12" t="s">
        <v>10</v>
      </c>
      <c r="C1467" s="12">
        <v>1185732</v>
      </c>
      <c r="D1467" s="13">
        <v>44297</v>
      </c>
      <c r="E1467" s="12" t="s">
        <v>129</v>
      </c>
      <c r="F1467" s="12" t="s">
        <v>11</v>
      </c>
      <c r="G1467" s="12" t="s">
        <v>64</v>
      </c>
      <c r="H1467" s="12" t="s">
        <v>14</v>
      </c>
      <c r="I1467" s="14">
        <v>0.35</v>
      </c>
      <c r="J1467" s="15">
        <v>4250</v>
      </c>
      <c r="K1467" s="16">
        <f t="shared" si="480"/>
        <v>1487.5</v>
      </c>
      <c r="L1467" s="16">
        <f t="shared" si="481"/>
        <v>520.625</v>
      </c>
      <c r="M1467" s="17">
        <v>0.35</v>
      </c>
      <c r="O1467" s="1"/>
      <c r="P1467" s="4"/>
      <c r="Q1467" s="3"/>
      <c r="R1467" s="5"/>
    </row>
    <row r="1468" spans="2:18" x14ac:dyDescent="0.25">
      <c r="B1468" s="12" t="s">
        <v>10</v>
      </c>
      <c r="C1468" s="12">
        <v>1185732</v>
      </c>
      <c r="D1468" s="13">
        <v>44297</v>
      </c>
      <c r="E1468" s="12" t="s">
        <v>129</v>
      </c>
      <c r="F1468" s="12" t="s">
        <v>11</v>
      </c>
      <c r="G1468" s="12" t="s">
        <v>64</v>
      </c>
      <c r="H1468" s="12" t="s">
        <v>16</v>
      </c>
      <c r="I1468" s="14">
        <v>0.5</v>
      </c>
      <c r="J1468" s="15">
        <v>4250</v>
      </c>
      <c r="K1468" s="16">
        <f t="shared" si="480"/>
        <v>2125</v>
      </c>
      <c r="L1468" s="16">
        <f t="shared" si="481"/>
        <v>637.5</v>
      </c>
      <c r="M1468" s="17">
        <v>0.3</v>
      </c>
      <c r="O1468" s="1"/>
      <c r="P1468" s="4"/>
      <c r="Q1468" s="3"/>
      <c r="R1468" s="5"/>
    </row>
    <row r="1469" spans="2:18" x14ac:dyDescent="0.25">
      <c r="B1469" s="12" t="s">
        <v>10</v>
      </c>
      <c r="C1469" s="12">
        <v>1185732</v>
      </c>
      <c r="D1469" s="13">
        <v>44297</v>
      </c>
      <c r="E1469" s="12" t="s">
        <v>129</v>
      </c>
      <c r="F1469" s="12" t="s">
        <v>11</v>
      </c>
      <c r="G1469" s="12" t="s">
        <v>64</v>
      </c>
      <c r="H1469" s="12" t="s">
        <v>17</v>
      </c>
      <c r="I1469" s="14">
        <v>0.4</v>
      </c>
      <c r="J1469" s="15">
        <v>5500</v>
      </c>
      <c r="K1469" s="16">
        <f t="shared" si="480"/>
        <v>2200</v>
      </c>
      <c r="L1469" s="16">
        <f t="shared" si="481"/>
        <v>550</v>
      </c>
      <c r="M1469" s="17">
        <v>0.25</v>
      </c>
      <c r="O1469" s="1"/>
      <c r="P1469" s="4"/>
      <c r="Q1469" s="3"/>
      <c r="R1469" s="5"/>
    </row>
    <row r="1470" spans="2:18" x14ac:dyDescent="0.25">
      <c r="B1470" s="12" t="s">
        <v>10</v>
      </c>
      <c r="C1470" s="12">
        <v>1185732</v>
      </c>
      <c r="D1470" s="13">
        <v>44326</v>
      </c>
      <c r="E1470" s="12" t="s">
        <v>129</v>
      </c>
      <c r="F1470" s="12" t="s">
        <v>11</v>
      </c>
      <c r="G1470" s="12" t="s">
        <v>64</v>
      </c>
      <c r="H1470" s="12" t="s">
        <v>12</v>
      </c>
      <c r="I1470" s="14">
        <v>0.5</v>
      </c>
      <c r="J1470" s="15">
        <v>8200</v>
      </c>
      <c r="K1470" s="16">
        <f>I1470*J1470</f>
        <v>4100</v>
      </c>
      <c r="L1470" s="16">
        <f>K1470*M1470</f>
        <v>2050</v>
      </c>
      <c r="M1470" s="17">
        <v>0.5</v>
      </c>
      <c r="O1470" s="1"/>
      <c r="P1470" s="4"/>
      <c r="Q1470" s="3"/>
      <c r="R1470" s="5"/>
    </row>
    <row r="1471" spans="2:18" x14ac:dyDescent="0.25">
      <c r="B1471" s="12" t="s">
        <v>10</v>
      </c>
      <c r="C1471" s="12">
        <v>1185732</v>
      </c>
      <c r="D1471" s="13">
        <v>44326</v>
      </c>
      <c r="E1471" s="12" t="s">
        <v>129</v>
      </c>
      <c r="F1471" s="12" t="s">
        <v>11</v>
      </c>
      <c r="G1471" s="12" t="s">
        <v>64</v>
      </c>
      <c r="H1471" s="12" t="s">
        <v>15</v>
      </c>
      <c r="I1471" s="14">
        <v>0.45000000000000007</v>
      </c>
      <c r="J1471" s="15">
        <v>5250</v>
      </c>
      <c r="K1471" s="16">
        <f>I1471*J1471</f>
        <v>2362.5000000000005</v>
      </c>
      <c r="L1471" s="16">
        <f>K1471*M1471</f>
        <v>708.75000000000011</v>
      </c>
      <c r="M1471" s="17">
        <v>0.3</v>
      </c>
      <c r="O1471" s="1"/>
      <c r="P1471" s="4"/>
      <c r="Q1471" s="3"/>
      <c r="R1471" s="5"/>
    </row>
    <row r="1472" spans="2:18" x14ac:dyDescent="0.25">
      <c r="B1472" s="12" t="s">
        <v>10</v>
      </c>
      <c r="C1472" s="12">
        <v>1185732</v>
      </c>
      <c r="D1472" s="13">
        <v>44326</v>
      </c>
      <c r="E1472" s="12" t="s">
        <v>129</v>
      </c>
      <c r="F1472" s="12" t="s">
        <v>11</v>
      </c>
      <c r="G1472" s="12" t="s">
        <v>64</v>
      </c>
      <c r="H1472" s="12" t="s">
        <v>13</v>
      </c>
      <c r="I1472" s="14">
        <v>0.4</v>
      </c>
      <c r="J1472" s="15">
        <v>5000</v>
      </c>
      <c r="K1472" s="16">
        <f t="shared" ref="K1472:K1475" si="482">I1472*J1472</f>
        <v>2000</v>
      </c>
      <c r="L1472" s="16">
        <f t="shared" ref="L1472:L1475" si="483">K1472*M1472</f>
        <v>700</v>
      </c>
      <c r="M1472" s="17">
        <v>0.35</v>
      </c>
      <c r="O1472" s="1"/>
      <c r="P1472" s="4"/>
      <c r="Q1472" s="3"/>
      <c r="R1472" s="5"/>
    </row>
    <row r="1473" spans="2:18" x14ac:dyDescent="0.25">
      <c r="B1473" s="12" t="s">
        <v>10</v>
      </c>
      <c r="C1473" s="12">
        <v>1185732</v>
      </c>
      <c r="D1473" s="13">
        <v>44326</v>
      </c>
      <c r="E1473" s="12" t="s">
        <v>129</v>
      </c>
      <c r="F1473" s="12" t="s">
        <v>11</v>
      </c>
      <c r="G1473" s="12" t="s">
        <v>64</v>
      </c>
      <c r="H1473" s="12" t="s">
        <v>14</v>
      </c>
      <c r="I1473" s="14">
        <v>0.4</v>
      </c>
      <c r="J1473" s="15">
        <v>4500</v>
      </c>
      <c r="K1473" s="16">
        <f t="shared" si="482"/>
        <v>1800</v>
      </c>
      <c r="L1473" s="16">
        <f t="shared" si="483"/>
        <v>630</v>
      </c>
      <c r="M1473" s="17">
        <v>0.35</v>
      </c>
      <c r="O1473" s="1"/>
      <c r="P1473" s="4"/>
      <c r="Q1473" s="3"/>
      <c r="R1473" s="5"/>
    </row>
    <row r="1474" spans="2:18" x14ac:dyDescent="0.25">
      <c r="B1474" s="12" t="s">
        <v>10</v>
      </c>
      <c r="C1474" s="12">
        <v>1185732</v>
      </c>
      <c r="D1474" s="13">
        <v>44326</v>
      </c>
      <c r="E1474" s="12" t="s">
        <v>129</v>
      </c>
      <c r="F1474" s="12" t="s">
        <v>11</v>
      </c>
      <c r="G1474" s="12" t="s">
        <v>64</v>
      </c>
      <c r="H1474" s="12" t="s">
        <v>16</v>
      </c>
      <c r="I1474" s="14">
        <v>0.5</v>
      </c>
      <c r="J1474" s="15">
        <v>4750</v>
      </c>
      <c r="K1474" s="16">
        <f t="shared" si="482"/>
        <v>2375</v>
      </c>
      <c r="L1474" s="16">
        <f t="shared" si="483"/>
        <v>712.5</v>
      </c>
      <c r="M1474" s="17">
        <v>0.3</v>
      </c>
      <c r="O1474" s="1"/>
      <c r="P1474" s="4"/>
      <c r="Q1474" s="3"/>
      <c r="R1474" s="5"/>
    </row>
    <row r="1475" spans="2:18" x14ac:dyDescent="0.25">
      <c r="B1475" s="12" t="s">
        <v>10</v>
      </c>
      <c r="C1475" s="12">
        <v>1185732</v>
      </c>
      <c r="D1475" s="13">
        <v>44326</v>
      </c>
      <c r="E1475" s="12" t="s">
        <v>129</v>
      </c>
      <c r="F1475" s="12" t="s">
        <v>11</v>
      </c>
      <c r="G1475" s="12" t="s">
        <v>64</v>
      </c>
      <c r="H1475" s="12" t="s">
        <v>17</v>
      </c>
      <c r="I1475" s="14">
        <v>0.55000000000000004</v>
      </c>
      <c r="J1475" s="15">
        <v>6000</v>
      </c>
      <c r="K1475" s="16">
        <f t="shared" si="482"/>
        <v>3300.0000000000005</v>
      </c>
      <c r="L1475" s="16">
        <f t="shared" si="483"/>
        <v>825.00000000000011</v>
      </c>
      <c r="M1475" s="17">
        <v>0.25</v>
      </c>
      <c r="O1475" s="1"/>
      <c r="P1475" s="4"/>
      <c r="Q1475" s="3"/>
      <c r="R1475" s="5"/>
    </row>
    <row r="1476" spans="2:18" x14ac:dyDescent="0.25">
      <c r="B1476" s="12" t="s">
        <v>10</v>
      </c>
      <c r="C1476" s="12">
        <v>1185732</v>
      </c>
      <c r="D1476" s="13">
        <v>44359</v>
      </c>
      <c r="E1476" s="12" t="s">
        <v>129</v>
      </c>
      <c r="F1476" s="12" t="s">
        <v>11</v>
      </c>
      <c r="G1476" s="12" t="s">
        <v>64</v>
      </c>
      <c r="H1476" s="12" t="s">
        <v>12</v>
      </c>
      <c r="I1476" s="14">
        <v>0.5</v>
      </c>
      <c r="J1476" s="15">
        <v>8500</v>
      </c>
      <c r="K1476" s="16">
        <f>I1476*J1476</f>
        <v>4250</v>
      </c>
      <c r="L1476" s="16">
        <f>K1476*M1476</f>
        <v>2125</v>
      </c>
      <c r="M1476" s="17">
        <v>0.5</v>
      </c>
      <c r="O1476" s="1"/>
      <c r="P1476" s="4"/>
      <c r="Q1476" s="3"/>
      <c r="R1476" s="5"/>
    </row>
    <row r="1477" spans="2:18" x14ac:dyDescent="0.25">
      <c r="B1477" s="12" t="s">
        <v>10</v>
      </c>
      <c r="C1477" s="12">
        <v>1185732</v>
      </c>
      <c r="D1477" s="13">
        <v>44359</v>
      </c>
      <c r="E1477" s="12" t="s">
        <v>129</v>
      </c>
      <c r="F1477" s="12" t="s">
        <v>11</v>
      </c>
      <c r="G1477" s="12" t="s">
        <v>64</v>
      </c>
      <c r="H1477" s="12" t="s">
        <v>15</v>
      </c>
      <c r="I1477" s="14">
        <v>0.45000000000000007</v>
      </c>
      <c r="J1477" s="15">
        <v>6000</v>
      </c>
      <c r="K1477" s="16">
        <f>I1477*J1477</f>
        <v>2700.0000000000005</v>
      </c>
      <c r="L1477" s="16">
        <f>K1477*M1477</f>
        <v>810.00000000000011</v>
      </c>
      <c r="M1477" s="17">
        <v>0.3</v>
      </c>
      <c r="O1477" s="1"/>
      <c r="P1477" s="4"/>
      <c r="Q1477" s="3"/>
      <c r="R1477" s="5"/>
    </row>
    <row r="1478" spans="2:18" x14ac:dyDescent="0.25">
      <c r="B1478" s="12" t="s">
        <v>10</v>
      </c>
      <c r="C1478" s="12">
        <v>1185732</v>
      </c>
      <c r="D1478" s="13">
        <v>44359</v>
      </c>
      <c r="E1478" s="12" t="s">
        <v>129</v>
      </c>
      <c r="F1478" s="12" t="s">
        <v>11</v>
      </c>
      <c r="G1478" s="12" t="s">
        <v>64</v>
      </c>
      <c r="H1478" s="12" t="s">
        <v>13</v>
      </c>
      <c r="I1478" s="14">
        <v>0.4</v>
      </c>
      <c r="J1478" s="15">
        <v>5250</v>
      </c>
      <c r="K1478" s="16">
        <f t="shared" ref="K1478:K1481" si="484">I1478*J1478</f>
        <v>2100</v>
      </c>
      <c r="L1478" s="16">
        <f t="shared" ref="L1478:L1481" si="485">K1478*M1478</f>
        <v>735</v>
      </c>
      <c r="M1478" s="17">
        <v>0.35</v>
      </c>
      <c r="O1478" s="1"/>
      <c r="P1478" s="4"/>
      <c r="Q1478" s="3"/>
      <c r="R1478" s="5"/>
    </row>
    <row r="1479" spans="2:18" x14ac:dyDescent="0.25">
      <c r="B1479" s="12" t="s">
        <v>10</v>
      </c>
      <c r="C1479" s="12">
        <v>1185732</v>
      </c>
      <c r="D1479" s="13">
        <v>44359</v>
      </c>
      <c r="E1479" s="12" t="s">
        <v>129</v>
      </c>
      <c r="F1479" s="12" t="s">
        <v>11</v>
      </c>
      <c r="G1479" s="12" t="s">
        <v>64</v>
      </c>
      <c r="H1479" s="12" t="s">
        <v>14</v>
      </c>
      <c r="I1479" s="14">
        <v>0.4</v>
      </c>
      <c r="J1479" s="15">
        <v>5000</v>
      </c>
      <c r="K1479" s="16">
        <f t="shared" si="484"/>
        <v>2000</v>
      </c>
      <c r="L1479" s="16">
        <f t="shared" si="485"/>
        <v>700</v>
      </c>
      <c r="M1479" s="17">
        <v>0.35</v>
      </c>
      <c r="O1479" s="1"/>
      <c r="P1479" s="4"/>
      <c r="Q1479" s="3"/>
      <c r="R1479" s="5"/>
    </row>
    <row r="1480" spans="2:18" x14ac:dyDescent="0.25">
      <c r="B1480" s="12" t="s">
        <v>10</v>
      </c>
      <c r="C1480" s="12">
        <v>1185732</v>
      </c>
      <c r="D1480" s="13">
        <v>44359</v>
      </c>
      <c r="E1480" s="12" t="s">
        <v>129</v>
      </c>
      <c r="F1480" s="12" t="s">
        <v>11</v>
      </c>
      <c r="G1480" s="12" t="s">
        <v>64</v>
      </c>
      <c r="H1480" s="12" t="s">
        <v>16</v>
      </c>
      <c r="I1480" s="14">
        <v>0.5</v>
      </c>
      <c r="J1480" s="15">
        <v>5000</v>
      </c>
      <c r="K1480" s="16">
        <f t="shared" si="484"/>
        <v>2500</v>
      </c>
      <c r="L1480" s="16">
        <f t="shared" si="485"/>
        <v>750</v>
      </c>
      <c r="M1480" s="17">
        <v>0.3</v>
      </c>
      <c r="O1480" s="1"/>
      <c r="P1480" s="4"/>
      <c r="Q1480" s="3"/>
      <c r="R1480" s="5"/>
    </row>
    <row r="1481" spans="2:18" x14ac:dyDescent="0.25">
      <c r="B1481" s="12" t="s">
        <v>10</v>
      </c>
      <c r="C1481" s="12">
        <v>1185732</v>
      </c>
      <c r="D1481" s="13">
        <v>44359</v>
      </c>
      <c r="E1481" s="12" t="s">
        <v>129</v>
      </c>
      <c r="F1481" s="12" t="s">
        <v>11</v>
      </c>
      <c r="G1481" s="12" t="s">
        <v>64</v>
      </c>
      <c r="H1481" s="12" t="s">
        <v>17</v>
      </c>
      <c r="I1481" s="14">
        <v>0.55000000000000004</v>
      </c>
      <c r="J1481" s="15">
        <v>6500</v>
      </c>
      <c r="K1481" s="16">
        <f t="shared" si="484"/>
        <v>3575.0000000000005</v>
      </c>
      <c r="L1481" s="16">
        <f t="shared" si="485"/>
        <v>893.75000000000011</v>
      </c>
      <c r="M1481" s="17">
        <v>0.25</v>
      </c>
      <c r="O1481" s="1"/>
      <c r="P1481" s="4"/>
      <c r="Q1481" s="3"/>
      <c r="R1481" s="5"/>
    </row>
    <row r="1482" spans="2:18" x14ac:dyDescent="0.25">
      <c r="B1482" s="12" t="s">
        <v>10</v>
      </c>
      <c r="C1482" s="12">
        <v>1185732</v>
      </c>
      <c r="D1482" s="13">
        <v>44387</v>
      </c>
      <c r="E1482" s="12" t="s">
        <v>129</v>
      </c>
      <c r="F1482" s="12" t="s">
        <v>11</v>
      </c>
      <c r="G1482" s="12" t="s">
        <v>64</v>
      </c>
      <c r="H1482" s="12" t="s">
        <v>12</v>
      </c>
      <c r="I1482" s="14">
        <v>0.5</v>
      </c>
      <c r="J1482" s="15">
        <v>8750</v>
      </c>
      <c r="K1482" s="16">
        <f>I1482*J1482</f>
        <v>4375</v>
      </c>
      <c r="L1482" s="16">
        <f>K1482*M1482</f>
        <v>2187.5</v>
      </c>
      <c r="M1482" s="17">
        <v>0.5</v>
      </c>
      <c r="O1482" s="1"/>
      <c r="P1482" s="4"/>
      <c r="Q1482" s="3"/>
      <c r="R1482" s="5"/>
    </row>
    <row r="1483" spans="2:18" x14ac:dyDescent="0.25">
      <c r="B1483" s="12" t="s">
        <v>10</v>
      </c>
      <c r="C1483" s="12">
        <v>1185732</v>
      </c>
      <c r="D1483" s="13">
        <v>44387</v>
      </c>
      <c r="E1483" s="12" t="s">
        <v>129</v>
      </c>
      <c r="F1483" s="12" t="s">
        <v>11</v>
      </c>
      <c r="G1483" s="12" t="s">
        <v>64</v>
      </c>
      <c r="H1483" s="12" t="s">
        <v>15</v>
      </c>
      <c r="I1483" s="14">
        <v>0.45000000000000007</v>
      </c>
      <c r="J1483" s="15">
        <v>6250</v>
      </c>
      <c r="K1483" s="16">
        <f>I1483*J1483</f>
        <v>2812.5000000000005</v>
      </c>
      <c r="L1483" s="16">
        <f>K1483*M1483</f>
        <v>843.75000000000011</v>
      </c>
      <c r="M1483" s="17">
        <v>0.3</v>
      </c>
      <c r="O1483" s="1"/>
      <c r="P1483" s="4"/>
      <c r="Q1483" s="3"/>
      <c r="R1483" s="5"/>
    </row>
    <row r="1484" spans="2:18" x14ac:dyDescent="0.25">
      <c r="B1484" s="12" t="s">
        <v>10</v>
      </c>
      <c r="C1484" s="12">
        <v>1185732</v>
      </c>
      <c r="D1484" s="13">
        <v>44387</v>
      </c>
      <c r="E1484" s="12" t="s">
        <v>129</v>
      </c>
      <c r="F1484" s="12" t="s">
        <v>11</v>
      </c>
      <c r="G1484" s="12" t="s">
        <v>64</v>
      </c>
      <c r="H1484" s="12" t="s">
        <v>13</v>
      </c>
      <c r="I1484" s="14">
        <v>0.4</v>
      </c>
      <c r="J1484" s="15">
        <v>5500</v>
      </c>
      <c r="K1484" s="16">
        <f t="shared" ref="K1484:K1487" si="486">I1484*J1484</f>
        <v>2200</v>
      </c>
      <c r="L1484" s="16">
        <f t="shared" ref="L1484:L1487" si="487">K1484*M1484</f>
        <v>770</v>
      </c>
      <c r="M1484" s="17">
        <v>0.35</v>
      </c>
      <c r="O1484" s="1"/>
      <c r="P1484" s="4"/>
      <c r="Q1484" s="3"/>
      <c r="R1484" s="5"/>
    </row>
    <row r="1485" spans="2:18" x14ac:dyDescent="0.25">
      <c r="B1485" s="12" t="s">
        <v>10</v>
      </c>
      <c r="C1485" s="12">
        <v>1185732</v>
      </c>
      <c r="D1485" s="13">
        <v>44387</v>
      </c>
      <c r="E1485" s="12" t="s">
        <v>129</v>
      </c>
      <c r="F1485" s="12" t="s">
        <v>11</v>
      </c>
      <c r="G1485" s="12" t="s">
        <v>64</v>
      </c>
      <c r="H1485" s="12" t="s">
        <v>14</v>
      </c>
      <c r="I1485" s="14">
        <v>0.4</v>
      </c>
      <c r="J1485" s="15">
        <v>5000</v>
      </c>
      <c r="K1485" s="16">
        <f t="shared" si="486"/>
        <v>2000</v>
      </c>
      <c r="L1485" s="16">
        <f t="shared" si="487"/>
        <v>700</v>
      </c>
      <c r="M1485" s="17">
        <v>0.35</v>
      </c>
      <c r="O1485" s="1"/>
      <c r="P1485" s="4"/>
      <c r="Q1485" s="3"/>
      <c r="R1485" s="5"/>
    </row>
    <row r="1486" spans="2:18" x14ac:dyDescent="0.25">
      <c r="B1486" s="12" t="s">
        <v>10</v>
      </c>
      <c r="C1486" s="12">
        <v>1185732</v>
      </c>
      <c r="D1486" s="13">
        <v>44387</v>
      </c>
      <c r="E1486" s="12" t="s">
        <v>129</v>
      </c>
      <c r="F1486" s="12" t="s">
        <v>11</v>
      </c>
      <c r="G1486" s="12" t="s">
        <v>64</v>
      </c>
      <c r="H1486" s="12" t="s">
        <v>16</v>
      </c>
      <c r="I1486" s="14">
        <v>0.5</v>
      </c>
      <c r="J1486" s="15">
        <v>5250</v>
      </c>
      <c r="K1486" s="16">
        <f t="shared" si="486"/>
        <v>2625</v>
      </c>
      <c r="L1486" s="16">
        <f t="shared" si="487"/>
        <v>787.5</v>
      </c>
      <c r="M1486" s="17">
        <v>0.3</v>
      </c>
      <c r="O1486" s="1"/>
      <c r="P1486" s="4"/>
      <c r="Q1486" s="3"/>
      <c r="R1486" s="5"/>
    </row>
    <row r="1487" spans="2:18" x14ac:dyDescent="0.25">
      <c r="B1487" s="12" t="s">
        <v>10</v>
      </c>
      <c r="C1487" s="12">
        <v>1185732</v>
      </c>
      <c r="D1487" s="13">
        <v>44387</v>
      </c>
      <c r="E1487" s="12" t="s">
        <v>129</v>
      </c>
      <c r="F1487" s="12" t="s">
        <v>11</v>
      </c>
      <c r="G1487" s="12" t="s">
        <v>64</v>
      </c>
      <c r="H1487" s="12" t="s">
        <v>17</v>
      </c>
      <c r="I1487" s="14">
        <v>0.55000000000000004</v>
      </c>
      <c r="J1487" s="15">
        <v>7000</v>
      </c>
      <c r="K1487" s="16">
        <f t="shared" si="486"/>
        <v>3850.0000000000005</v>
      </c>
      <c r="L1487" s="16">
        <f t="shared" si="487"/>
        <v>962.50000000000011</v>
      </c>
      <c r="M1487" s="17">
        <v>0.25</v>
      </c>
      <c r="O1487" s="1"/>
      <c r="P1487" s="4"/>
      <c r="Q1487" s="3"/>
      <c r="R1487" s="5"/>
    </row>
    <row r="1488" spans="2:18" x14ac:dyDescent="0.25">
      <c r="B1488" s="12" t="s">
        <v>10</v>
      </c>
      <c r="C1488" s="12">
        <v>1185732</v>
      </c>
      <c r="D1488" s="13">
        <v>44419</v>
      </c>
      <c r="E1488" s="12" t="s">
        <v>129</v>
      </c>
      <c r="F1488" s="12" t="s">
        <v>11</v>
      </c>
      <c r="G1488" s="12" t="s">
        <v>64</v>
      </c>
      <c r="H1488" s="12" t="s">
        <v>12</v>
      </c>
      <c r="I1488" s="14">
        <v>0.5</v>
      </c>
      <c r="J1488" s="15">
        <v>8500</v>
      </c>
      <c r="K1488" s="16">
        <f>I1488*J1488</f>
        <v>4250</v>
      </c>
      <c r="L1488" s="16">
        <f>K1488*M1488</f>
        <v>2125</v>
      </c>
      <c r="M1488" s="17">
        <v>0.5</v>
      </c>
      <c r="O1488" s="1"/>
      <c r="P1488" s="4"/>
      <c r="Q1488" s="3"/>
      <c r="R1488" s="5"/>
    </row>
    <row r="1489" spans="2:18" x14ac:dyDescent="0.25">
      <c r="B1489" s="12" t="s">
        <v>10</v>
      </c>
      <c r="C1489" s="12">
        <v>1185732</v>
      </c>
      <c r="D1489" s="13">
        <v>44419</v>
      </c>
      <c r="E1489" s="12" t="s">
        <v>129</v>
      </c>
      <c r="F1489" s="12" t="s">
        <v>11</v>
      </c>
      <c r="G1489" s="12" t="s">
        <v>64</v>
      </c>
      <c r="H1489" s="12" t="s">
        <v>15</v>
      </c>
      <c r="I1489" s="14">
        <v>0.45000000000000007</v>
      </c>
      <c r="J1489" s="15">
        <v>6250</v>
      </c>
      <c r="K1489" s="16">
        <f>I1489*J1489</f>
        <v>2812.5000000000005</v>
      </c>
      <c r="L1489" s="16">
        <f>K1489*M1489</f>
        <v>843.75000000000011</v>
      </c>
      <c r="M1489" s="17">
        <v>0.3</v>
      </c>
      <c r="O1489" s="1"/>
      <c r="P1489" s="4"/>
      <c r="Q1489" s="3"/>
      <c r="R1489" s="5"/>
    </row>
    <row r="1490" spans="2:18" x14ac:dyDescent="0.25">
      <c r="B1490" s="12" t="s">
        <v>10</v>
      </c>
      <c r="C1490" s="12">
        <v>1185732</v>
      </c>
      <c r="D1490" s="13">
        <v>44419</v>
      </c>
      <c r="E1490" s="12" t="s">
        <v>129</v>
      </c>
      <c r="F1490" s="12" t="s">
        <v>11</v>
      </c>
      <c r="G1490" s="12" t="s">
        <v>64</v>
      </c>
      <c r="H1490" s="12" t="s">
        <v>13</v>
      </c>
      <c r="I1490" s="14">
        <v>0.4</v>
      </c>
      <c r="J1490" s="15">
        <v>5500</v>
      </c>
      <c r="K1490" s="16">
        <f t="shared" ref="K1490:K1493" si="488">I1490*J1490</f>
        <v>2200</v>
      </c>
      <c r="L1490" s="16">
        <f t="shared" ref="L1490:L1493" si="489">K1490*M1490</f>
        <v>770</v>
      </c>
      <c r="M1490" s="17">
        <v>0.35</v>
      </c>
      <c r="O1490" s="1"/>
      <c r="P1490" s="4"/>
      <c r="Q1490" s="3"/>
      <c r="R1490" s="5"/>
    </row>
    <row r="1491" spans="2:18" x14ac:dyDescent="0.25">
      <c r="B1491" s="12" t="s">
        <v>10</v>
      </c>
      <c r="C1491" s="12">
        <v>1185732</v>
      </c>
      <c r="D1491" s="13">
        <v>44419</v>
      </c>
      <c r="E1491" s="12" t="s">
        <v>129</v>
      </c>
      <c r="F1491" s="12" t="s">
        <v>11</v>
      </c>
      <c r="G1491" s="12" t="s">
        <v>64</v>
      </c>
      <c r="H1491" s="12" t="s">
        <v>14</v>
      </c>
      <c r="I1491" s="14">
        <v>0.4</v>
      </c>
      <c r="J1491" s="15">
        <v>5250</v>
      </c>
      <c r="K1491" s="16">
        <f t="shared" si="488"/>
        <v>2100</v>
      </c>
      <c r="L1491" s="16">
        <f t="shared" si="489"/>
        <v>735</v>
      </c>
      <c r="M1491" s="17">
        <v>0.35</v>
      </c>
      <c r="O1491" s="1"/>
      <c r="P1491" s="4"/>
      <c r="Q1491" s="3"/>
      <c r="R1491" s="5"/>
    </row>
    <row r="1492" spans="2:18" x14ac:dyDescent="0.25">
      <c r="B1492" s="12" t="s">
        <v>10</v>
      </c>
      <c r="C1492" s="12">
        <v>1185732</v>
      </c>
      <c r="D1492" s="13">
        <v>44419</v>
      </c>
      <c r="E1492" s="12" t="s">
        <v>129</v>
      </c>
      <c r="F1492" s="12" t="s">
        <v>11</v>
      </c>
      <c r="G1492" s="12" t="s">
        <v>64</v>
      </c>
      <c r="H1492" s="12" t="s">
        <v>16</v>
      </c>
      <c r="I1492" s="14">
        <v>0.5</v>
      </c>
      <c r="J1492" s="15">
        <v>5000</v>
      </c>
      <c r="K1492" s="16">
        <f t="shared" si="488"/>
        <v>2500</v>
      </c>
      <c r="L1492" s="16">
        <f t="shared" si="489"/>
        <v>750</v>
      </c>
      <c r="M1492" s="17">
        <v>0.3</v>
      </c>
      <c r="O1492" s="1"/>
      <c r="P1492" s="4"/>
      <c r="Q1492" s="3"/>
      <c r="R1492" s="5"/>
    </row>
    <row r="1493" spans="2:18" x14ac:dyDescent="0.25">
      <c r="B1493" s="12" t="s">
        <v>10</v>
      </c>
      <c r="C1493" s="12">
        <v>1185732</v>
      </c>
      <c r="D1493" s="13">
        <v>44419</v>
      </c>
      <c r="E1493" s="12" t="s">
        <v>129</v>
      </c>
      <c r="F1493" s="12" t="s">
        <v>11</v>
      </c>
      <c r="G1493" s="12" t="s">
        <v>64</v>
      </c>
      <c r="H1493" s="12" t="s">
        <v>17</v>
      </c>
      <c r="I1493" s="14">
        <v>0.55000000000000004</v>
      </c>
      <c r="J1493" s="15">
        <v>6750</v>
      </c>
      <c r="K1493" s="16">
        <f t="shared" si="488"/>
        <v>3712.5000000000005</v>
      </c>
      <c r="L1493" s="16">
        <f t="shared" si="489"/>
        <v>928.12500000000011</v>
      </c>
      <c r="M1493" s="17">
        <v>0.25</v>
      </c>
      <c r="O1493" s="1"/>
      <c r="P1493" s="4"/>
      <c r="Q1493" s="3"/>
      <c r="R1493" s="5"/>
    </row>
    <row r="1494" spans="2:18" x14ac:dyDescent="0.25">
      <c r="B1494" s="12" t="s">
        <v>10</v>
      </c>
      <c r="C1494" s="12">
        <v>1185732</v>
      </c>
      <c r="D1494" s="13">
        <v>44449</v>
      </c>
      <c r="E1494" s="12" t="s">
        <v>129</v>
      </c>
      <c r="F1494" s="12" t="s">
        <v>11</v>
      </c>
      <c r="G1494" s="12" t="s">
        <v>64</v>
      </c>
      <c r="H1494" s="12" t="s">
        <v>12</v>
      </c>
      <c r="I1494" s="14">
        <v>0.5</v>
      </c>
      <c r="J1494" s="15">
        <v>8000</v>
      </c>
      <c r="K1494" s="16">
        <f>I1494*J1494</f>
        <v>4000</v>
      </c>
      <c r="L1494" s="16">
        <f>K1494*M1494</f>
        <v>2000</v>
      </c>
      <c r="M1494" s="17">
        <v>0.5</v>
      </c>
      <c r="O1494" s="1"/>
      <c r="P1494" s="4"/>
      <c r="Q1494" s="3"/>
      <c r="R1494" s="5"/>
    </row>
    <row r="1495" spans="2:18" x14ac:dyDescent="0.25">
      <c r="B1495" s="12" t="s">
        <v>10</v>
      </c>
      <c r="C1495" s="12">
        <v>1185732</v>
      </c>
      <c r="D1495" s="13">
        <v>44449</v>
      </c>
      <c r="E1495" s="12" t="s">
        <v>129</v>
      </c>
      <c r="F1495" s="12" t="s">
        <v>11</v>
      </c>
      <c r="G1495" s="12" t="s">
        <v>64</v>
      </c>
      <c r="H1495" s="12" t="s">
        <v>15</v>
      </c>
      <c r="I1495" s="14">
        <v>0.45000000000000007</v>
      </c>
      <c r="J1495" s="15">
        <v>6000</v>
      </c>
      <c r="K1495" s="16">
        <f>I1495*J1495</f>
        <v>2700.0000000000005</v>
      </c>
      <c r="L1495" s="16">
        <f>K1495*M1495</f>
        <v>810.00000000000011</v>
      </c>
      <c r="M1495" s="17">
        <v>0.3</v>
      </c>
      <c r="O1495" s="1"/>
      <c r="P1495" s="4"/>
      <c r="Q1495" s="3"/>
      <c r="R1495" s="5"/>
    </row>
    <row r="1496" spans="2:18" x14ac:dyDescent="0.25">
      <c r="B1496" s="12" t="s">
        <v>10</v>
      </c>
      <c r="C1496" s="12">
        <v>1185732</v>
      </c>
      <c r="D1496" s="13">
        <v>44449</v>
      </c>
      <c r="E1496" s="12" t="s">
        <v>129</v>
      </c>
      <c r="F1496" s="12" t="s">
        <v>11</v>
      </c>
      <c r="G1496" s="12" t="s">
        <v>64</v>
      </c>
      <c r="H1496" s="12" t="s">
        <v>13</v>
      </c>
      <c r="I1496" s="14">
        <v>0.4</v>
      </c>
      <c r="J1496" s="15">
        <v>5250</v>
      </c>
      <c r="K1496" s="16">
        <f t="shared" ref="K1496:K1499" si="490">I1496*J1496</f>
        <v>2100</v>
      </c>
      <c r="L1496" s="16">
        <f t="shared" ref="L1496:L1499" si="491">K1496*M1496</f>
        <v>735</v>
      </c>
      <c r="M1496" s="17">
        <v>0.35</v>
      </c>
      <c r="O1496" s="1"/>
      <c r="P1496" s="4"/>
      <c r="Q1496" s="3"/>
      <c r="R1496" s="5"/>
    </row>
    <row r="1497" spans="2:18" x14ac:dyDescent="0.25">
      <c r="B1497" s="12" t="s">
        <v>10</v>
      </c>
      <c r="C1497" s="12">
        <v>1185732</v>
      </c>
      <c r="D1497" s="13">
        <v>44449</v>
      </c>
      <c r="E1497" s="12" t="s">
        <v>129</v>
      </c>
      <c r="F1497" s="12" t="s">
        <v>11</v>
      </c>
      <c r="G1497" s="12" t="s">
        <v>64</v>
      </c>
      <c r="H1497" s="12" t="s">
        <v>14</v>
      </c>
      <c r="I1497" s="14">
        <v>0.4</v>
      </c>
      <c r="J1497" s="15">
        <v>5000</v>
      </c>
      <c r="K1497" s="16">
        <f t="shared" si="490"/>
        <v>2000</v>
      </c>
      <c r="L1497" s="16">
        <f t="shared" si="491"/>
        <v>700</v>
      </c>
      <c r="M1497" s="17">
        <v>0.35</v>
      </c>
      <c r="O1497" s="1"/>
      <c r="P1497" s="4"/>
      <c r="Q1497" s="3"/>
      <c r="R1497" s="5"/>
    </row>
    <row r="1498" spans="2:18" x14ac:dyDescent="0.25">
      <c r="B1498" s="12" t="s">
        <v>10</v>
      </c>
      <c r="C1498" s="12">
        <v>1185732</v>
      </c>
      <c r="D1498" s="13">
        <v>44449</v>
      </c>
      <c r="E1498" s="12" t="s">
        <v>129</v>
      </c>
      <c r="F1498" s="12" t="s">
        <v>11</v>
      </c>
      <c r="G1498" s="12" t="s">
        <v>64</v>
      </c>
      <c r="H1498" s="12" t="s">
        <v>16</v>
      </c>
      <c r="I1498" s="14">
        <v>0.5</v>
      </c>
      <c r="J1498" s="15">
        <v>5000</v>
      </c>
      <c r="K1498" s="16">
        <f t="shared" si="490"/>
        <v>2500</v>
      </c>
      <c r="L1498" s="16">
        <f t="shared" si="491"/>
        <v>750</v>
      </c>
      <c r="M1498" s="17">
        <v>0.3</v>
      </c>
      <c r="O1498" s="1"/>
      <c r="P1498" s="4"/>
      <c r="Q1498" s="3"/>
      <c r="R1498" s="5"/>
    </row>
    <row r="1499" spans="2:18" x14ac:dyDescent="0.25">
      <c r="B1499" s="12" t="s">
        <v>10</v>
      </c>
      <c r="C1499" s="12">
        <v>1185732</v>
      </c>
      <c r="D1499" s="13">
        <v>44449</v>
      </c>
      <c r="E1499" s="12" t="s">
        <v>129</v>
      </c>
      <c r="F1499" s="12" t="s">
        <v>11</v>
      </c>
      <c r="G1499" s="12" t="s">
        <v>64</v>
      </c>
      <c r="H1499" s="12" t="s">
        <v>17</v>
      </c>
      <c r="I1499" s="14">
        <v>0.55000000000000004</v>
      </c>
      <c r="J1499" s="15">
        <v>6000</v>
      </c>
      <c r="K1499" s="16">
        <f t="shared" si="490"/>
        <v>3300.0000000000005</v>
      </c>
      <c r="L1499" s="16">
        <f t="shared" si="491"/>
        <v>825.00000000000011</v>
      </c>
      <c r="M1499" s="17">
        <v>0.25</v>
      </c>
      <c r="O1499" s="1"/>
      <c r="P1499" s="4"/>
      <c r="Q1499" s="3"/>
      <c r="R1499" s="5"/>
    </row>
    <row r="1500" spans="2:18" x14ac:dyDescent="0.25">
      <c r="B1500" s="12" t="s">
        <v>10</v>
      </c>
      <c r="C1500" s="12">
        <v>1185732</v>
      </c>
      <c r="D1500" s="13">
        <v>44481</v>
      </c>
      <c r="E1500" s="12" t="s">
        <v>129</v>
      </c>
      <c r="F1500" s="12" t="s">
        <v>11</v>
      </c>
      <c r="G1500" s="12" t="s">
        <v>64</v>
      </c>
      <c r="H1500" s="12" t="s">
        <v>12</v>
      </c>
      <c r="I1500" s="14">
        <v>0.55000000000000004</v>
      </c>
      <c r="J1500" s="15">
        <v>7750</v>
      </c>
      <c r="K1500" s="16">
        <f>I1500*J1500</f>
        <v>4262.5</v>
      </c>
      <c r="L1500" s="16">
        <f>K1500*M1500</f>
        <v>2131.25</v>
      </c>
      <c r="M1500" s="17">
        <v>0.5</v>
      </c>
      <c r="O1500" s="1"/>
      <c r="P1500" s="4"/>
      <c r="Q1500" s="3"/>
      <c r="R1500" s="5"/>
    </row>
    <row r="1501" spans="2:18" x14ac:dyDescent="0.25">
      <c r="B1501" s="12" t="s">
        <v>10</v>
      </c>
      <c r="C1501" s="12">
        <v>1185732</v>
      </c>
      <c r="D1501" s="13">
        <v>44481</v>
      </c>
      <c r="E1501" s="12" t="s">
        <v>129</v>
      </c>
      <c r="F1501" s="12" t="s">
        <v>11</v>
      </c>
      <c r="G1501" s="12" t="s">
        <v>64</v>
      </c>
      <c r="H1501" s="12" t="s">
        <v>15</v>
      </c>
      <c r="I1501" s="14">
        <v>0.45000000000000007</v>
      </c>
      <c r="J1501" s="15">
        <v>6000</v>
      </c>
      <c r="K1501" s="16">
        <f>I1501*J1501</f>
        <v>2700.0000000000005</v>
      </c>
      <c r="L1501" s="16">
        <f>K1501*M1501</f>
        <v>810.00000000000011</v>
      </c>
      <c r="M1501" s="17">
        <v>0.3</v>
      </c>
      <c r="O1501" s="1"/>
      <c r="P1501" s="4"/>
      <c r="Q1501" s="3"/>
      <c r="R1501" s="5"/>
    </row>
    <row r="1502" spans="2:18" x14ac:dyDescent="0.25">
      <c r="B1502" s="12" t="s">
        <v>10</v>
      </c>
      <c r="C1502" s="12">
        <v>1185732</v>
      </c>
      <c r="D1502" s="13">
        <v>44481</v>
      </c>
      <c r="E1502" s="12" t="s">
        <v>129</v>
      </c>
      <c r="F1502" s="12" t="s">
        <v>11</v>
      </c>
      <c r="G1502" s="12" t="s">
        <v>64</v>
      </c>
      <c r="H1502" s="12" t="s">
        <v>13</v>
      </c>
      <c r="I1502" s="14">
        <v>0.45000000000000007</v>
      </c>
      <c r="J1502" s="15">
        <v>5000</v>
      </c>
      <c r="K1502" s="16">
        <f t="shared" ref="K1502:K1505" si="492">I1502*J1502</f>
        <v>2250.0000000000005</v>
      </c>
      <c r="L1502" s="16">
        <f t="shared" ref="L1502:L1505" si="493">K1502*M1502</f>
        <v>787.50000000000011</v>
      </c>
      <c r="M1502" s="17">
        <v>0.35</v>
      </c>
      <c r="O1502" s="1"/>
      <c r="P1502" s="4"/>
      <c r="Q1502" s="3"/>
      <c r="R1502" s="5"/>
    </row>
    <row r="1503" spans="2:18" x14ac:dyDescent="0.25">
      <c r="B1503" s="12" t="s">
        <v>10</v>
      </c>
      <c r="C1503" s="12">
        <v>1185732</v>
      </c>
      <c r="D1503" s="13">
        <v>44481</v>
      </c>
      <c r="E1503" s="12" t="s">
        <v>129</v>
      </c>
      <c r="F1503" s="12" t="s">
        <v>11</v>
      </c>
      <c r="G1503" s="12" t="s">
        <v>64</v>
      </c>
      <c r="H1503" s="12" t="s">
        <v>14</v>
      </c>
      <c r="I1503" s="14">
        <v>0.45000000000000007</v>
      </c>
      <c r="J1503" s="15">
        <v>4750</v>
      </c>
      <c r="K1503" s="16">
        <f t="shared" si="492"/>
        <v>2137.5000000000005</v>
      </c>
      <c r="L1503" s="16">
        <f t="shared" si="493"/>
        <v>748.12500000000011</v>
      </c>
      <c r="M1503" s="17">
        <v>0.35</v>
      </c>
      <c r="O1503" s="1"/>
      <c r="P1503" s="4"/>
      <c r="Q1503" s="3"/>
      <c r="R1503" s="5"/>
    </row>
    <row r="1504" spans="2:18" x14ac:dyDescent="0.25">
      <c r="B1504" s="12" t="s">
        <v>10</v>
      </c>
      <c r="C1504" s="12">
        <v>1185732</v>
      </c>
      <c r="D1504" s="13">
        <v>44481</v>
      </c>
      <c r="E1504" s="12" t="s">
        <v>129</v>
      </c>
      <c r="F1504" s="12" t="s">
        <v>11</v>
      </c>
      <c r="G1504" s="12" t="s">
        <v>64</v>
      </c>
      <c r="H1504" s="12" t="s">
        <v>16</v>
      </c>
      <c r="I1504" s="14">
        <v>0.55000000000000004</v>
      </c>
      <c r="J1504" s="15">
        <v>4750</v>
      </c>
      <c r="K1504" s="16">
        <f t="shared" si="492"/>
        <v>2612.5</v>
      </c>
      <c r="L1504" s="16">
        <f t="shared" si="493"/>
        <v>783.75</v>
      </c>
      <c r="M1504" s="17">
        <v>0.3</v>
      </c>
      <c r="O1504" s="1"/>
      <c r="P1504" s="4"/>
      <c r="Q1504" s="3"/>
      <c r="R1504" s="5"/>
    </row>
    <row r="1505" spans="1:18" x14ac:dyDescent="0.25">
      <c r="B1505" s="12" t="s">
        <v>10</v>
      </c>
      <c r="C1505" s="12">
        <v>1185732</v>
      </c>
      <c r="D1505" s="13">
        <v>44481</v>
      </c>
      <c r="E1505" s="12" t="s">
        <v>129</v>
      </c>
      <c r="F1505" s="12" t="s">
        <v>11</v>
      </c>
      <c r="G1505" s="12" t="s">
        <v>64</v>
      </c>
      <c r="H1505" s="12" t="s">
        <v>17</v>
      </c>
      <c r="I1505" s="14">
        <v>0.6</v>
      </c>
      <c r="J1505" s="15">
        <v>6000</v>
      </c>
      <c r="K1505" s="16">
        <f t="shared" si="492"/>
        <v>3600</v>
      </c>
      <c r="L1505" s="16">
        <f t="shared" si="493"/>
        <v>900</v>
      </c>
      <c r="M1505" s="17">
        <v>0.25</v>
      </c>
      <c r="O1505" s="1"/>
      <c r="P1505" s="4"/>
      <c r="Q1505" s="3"/>
      <c r="R1505" s="5"/>
    </row>
    <row r="1506" spans="1:18" x14ac:dyDescent="0.25">
      <c r="B1506" s="12" t="s">
        <v>10</v>
      </c>
      <c r="C1506" s="12">
        <v>1185732</v>
      </c>
      <c r="D1506" s="13">
        <v>44511</v>
      </c>
      <c r="E1506" s="12" t="s">
        <v>129</v>
      </c>
      <c r="F1506" s="12" t="s">
        <v>11</v>
      </c>
      <c r="G1506" s="12" t="s">
        <v>64</v>
      </c>
      <c r="H1506" s="12" t="s">
        <v>12</v>
      </c>
      <c r="I1506" s="14">
        <v>0.55000000000000004</v>
      </c>
      <c r="J1506" s="15">
        <v>7500</v>
      </c>
      <c r="K1506" s="16">
        <f>I1506*J1506</f>
        <v>4125</v>
      </c>
      <c r="L1506" s="16">
        <f>K1506*M1506</f>
        <v>2062.5</v>
      </c>
      <c r="M1506" s="17">
        <v>0.5</v>
      </c>
      <c r="O1506" s="1"/>
      <c r="P1506" s="4"/>
      <c r="Q1506" s="3"/>
      <c r="R1506" s="5"/>
    </row>
    <row r="1507" spans="1:18" x14ac:dyDescent="0.25">
      <c r="B1507" s="12" t="s">
        <v>10</v>
      </c>
      <c r="C1507" s="12">
        <v>1185732</v>
      </c>
      <c r="D1507" s="13">
        <v>44511</v>
      </c>
      <c r="E1507" s="12" t="s">
        <v>129</v>
      </c>
      <c r="F1507" s="12" t="s">
        <v>11</v>
      </c>
      <c r="G1507" s="12" t="s">
        <v>64</v>
      </c>
      <c r="H1507" s="12" t="s">
        <v>15</v>
      </c>
      <c r="I1507" s="14">
        <v>0.45000000000000007</v>
      </c>
      <c r="J1507" s="15">
        <v>5750</v>
      </c>
      <c r="K1507" s="16">
        <f>I1507*J1507</f>
        <v>2587.5000000000005</v>
      </c>
      <c r="L1507" s="16">
        <f>K1507*M1507</f>
        <v>776.25000000000011</v>
      </c>
      <c r="M1507" s="17">
        <v>0.3</v>
      </c>
      <c r="O1507" s="1"/>
      <c r="P1507" s="4"/>
      <c r="Q1507" s="3"/>
      <c r="R1507" s="5"/>
    </row>
    <row r="1508" spans="1:18" x14ac:dyDescent="0.25">
      <c r="B1508" s="12" t="s">
        <v>10</v>
      </c>
      <c r="C1508" s="12">
        <v>1185732</v>
      </c>
      <c r="D1508" s="13">
        <v>44511</v>
      </c>
      <c r="E1508" s="12" t="s">
        <v>129</v>
      </c>
      <c r="F1508" s="12" t="s">
        <v>11</v>
      </c>
      <c r="G1508" s="12" t="s">
        <v>64</v>
      </c>
      <c r="H1508" s="12" t="s">
        <v>13</v>
      </c>
      <c r="I1508" s="14">
        <v>0.45000000000000007</v>
      </c>
      <c r="J1508" s="15">
        <v>5200</v>
      </c>
      <c r="K1508" s="16">
        <f t="shared" ref="K1508:K1511" si="494">I1508*J1508</f>
        <v>2340.0000000000005</v>
      </c>
      <c r="L1508" s="16">
        <f t="shared" ref="L1508:L1511" si="495">K1508*M1508</f>
        <v>819.00000000000011</v>
      </c>
      <c r="M1508" s="17">
        <v>0.35</v>
      </c>
      <c r="O1508" s="1"/>
      <c r="P1508" s="4"/>
      <c r="Q1508" s="3"/>
      <c r="R1508" s="5"/>
    </row>
    <row r="1509" spans="1:18" x14ac:dyDescent="0.25">
      <c r="B1509" s="12" t="s">
        <v>10</v>
      </c>
      <c r="C1509" s="12">
        <v>1185732</v>
      </c>
      <c r="D1509" s="13">
        <v>44511</v>
      </c>
      <c r="E1509" s="12" t="s">
        <v>129</v>
      </c>
      <c r="F1509" s="12" t="s">
        <v>11</v>
      </c>
      <c r="G1509" s="12" t="s">
        <v>64</v>
      </c>
      <c r="H1509" s="12" t="s">
        <v>14</v>
      </c>
      <c r="I1509" s="14">
        <v>0.45000000000000007</v>
      </c>
      <c r="J1509" s="15">
        <v>5000</v>
      </c>
      <c r="K1509" s="16">
        <f t="shared" si="494"/>
        <v>2250.0000000000005</v>
      </c>
      <c r="L1509" s="16">
        <f t="shared" si="495"/>
        <v>787.50000000000011</v>
      </c>
      <c r="M1509" s="17">
        <v>0.35</v>
      </c>
      <c r="O1509" s="1"/>
      <c r="P1509" s="4"/>
      <c r="Q1509" s="3"/>
      <c r="R1509" s="5"/>
    </row>
    <row r="1510" spans="1:18" x14ac:dyDescent="0.25">
      <c r="B1510" s="12" t="s">
        <v>10</v>
      </c>
      <c r="C1510" s="12">
        <v>1185732</v>
      </c>
      <c r="D1510" s="13">
        <v>44511</v>
      </c>
      <c r="E1510" s="12" t="s">
        <v>129</v>
      </c>
      <c r="F1510" s="12" t="s">
        <v>11</v>
      </c>
      <c r="G1510" s="12" t="s">
        <v>64</v>
      </c>
      <c r="H1510" s="12" t="s">
        <v>16</v>
      </c>
      <c r="I1510" s="14">
        <v>0.55000000000000004</v>
      </c>
      <c r="J1510" s="15">
        <v>4750</v>
      </c>
      <c r="K1510" s="16">
        <f t="shared" si="494"/>
        <v>2612.5</v>
      </c>
      <c r="L1510" s="16">
        <f t="shared" si="495"/>
        <v>783.75</v>
      </c>
      <c r="M1510" s="17">
        <v>0.3</v>
      </c>
      <c r="O1510" s="1"/>
      <c r="P1510" s="4"/>
      <c r="Q1510" s="3"/>
      <c r="R1510" s="5"/>
    </row>
    <row r="1511" spans="1:18" x14ac:dyDescent="0.25">
      <c r="B1511" s="12" t="s">
        <v>10</v>
      </c>
      <c r="C1511" s="12">
        <v>1185732</v>
      </c>
      <c r="D1511" s="13">
        <v>44511</v>
      </c>
      <c r="E1511" s="12" t="s">
        <v>129</v>
      </c>
      <c r="F1511" s="12" t="s">
        <v>11</v>
      </c>
      <c r="G1511" s="12" t="s">
        <v>64</v>
      </c>
      <c r="H1511" s="12" t="s">
        <v>17</v>
      </c>
      <c r="I1511" s="14">
        <v>0.6</v>
      </c>
      <c r="J1511" s="15">
        <v>5750</v>
      </c>
      <c r="K1511" s="16">
        <f t="shared" si="494"/>
        <v>3450</v>
      </c>
      <c r="L1511" s="16">
        <f t="shared" si="495"/>
        <v>862.5</v>
      </c>
      <c r="M1511" s="17">
        <v>0.25</v>
      </c>
      <c r="O1511" s="1"/>
      <c r="P1511" s="4"/>
      <c r="Q1511" s="3"/>
      <c r="R1511" s="5"/>
    </row>
    <row r="1512" spans="1:18" x14ac:dyDescent="0.25">
      <c r="B1512" s="12" t="s">
        <v>10</v>
      </c>
      <c r="C1512" s="12">
        <v>1185732</v>
      </c>
      <c r="D1512" s="13">
        <v>44540</v>
      </c>
      <c r="E1512" s="12" t="s">
        <v>129</v>
      </c>
      <c r="F1512" s="12" t="s">
        <v>11</v>
      </c>
      <c r="G1512" s="12" t="s">
        <v>64</v>
      </c>
      <c r="H1512" s="12" t="s">
        <v>12</v>
      </c>
      <c r="I1512" s="14">
        <v>0.55000000000000004</v>
      </c>
      <c r="J1512" s="15">
        <v>8000</v>
      </c>
      <c r="K1512" s="16">
        <f>I1512*J1512</f>
        <v>4400</v>
      </c>
      <c r="L1512" s="16">
        <f>K1512*M1512</f>
        <v>2200</v>
      </c>
      <c r="M1512" s="17">
        <v>0.5</v>
      </c>
      <c r="O1512" s="1"/>
      <c r="P1512" s="4"/>
      <c r="Q1512" s="3"/>
      <c r="R1512" s="5"/>
    </row>
    <row r="1513" spans="1:18" x14ac:dyDescent="0.25">
      <c r="B1513" s="12" t="s">
        <v>10</v>
      </c>
      <c r="C1513" s="12">
        <v>1185732</v>
      </c>
      <c r="D1513" s="13">
        <v>44540</v>
      </c>
      <c r="E1513" s="12" t="s">
        <v>129</v>
      </c>
      <c r="F1513" s="12" t="s">
        <v>11</v>
      </c>
      <c r="G1513" s="12" t="s">
        <v>64</v>
      </c>
      <c r="H1513" s="12" t="s">
        <v>15</v>
      </c>
      <c r="I1513" s="14">
        <v>0.45000000000000007</v>
      </c>
      <c r="J1513" s="15">
        <v>6000</v>
      </c>
      <c r="K1513" s="16">
        <f>I1513*J1513</f>
        <v>2700.0000000000005</v>
      </c>
      <c r="L1513" s="16">
        <f>K1513*M1513</f>
        <v>810.00000000000011</v>
      </c>
      <c r="M1513" s="17">
        <v>0.3</v>
      </c>
      <c r="O1513" s="1"/>
      <c r="P1513" s="4"/>
      <c r="Q1513" s="3"/>
      <c r="R1513" s="5"/>
    </row>
    <row r="1514" spans="1:18" x14ac:dyDescent="0.25">
      <c r="B1514" s="12" t="s">
        <v>10</v>
      </c>
      <c r="C1514" s="12">
        <v>1185732</v>
      </c>
      <c r="D1514" s="13">
        <v>44540</v>
      </c>
      <c r="E1514" s="12" t="s">
        <v>129</v>
      </c>
      <c r="F1514" s="12" t="s">
        <v>11</v>
      </c>
      <c r="G1514" s="12" t="s">
        <v>64</v>
      </c>
      <c r="H1514" s="12" t="s">
        <v>13</v>
      </c>
      <c r="I1514" s="14">
        <v>0.45000000000000007</v>
      </c>
      <c r="J1514" s="15">
        <v>5500</v>
      </c>
      <c r="K1514" s="16">
        <f t="shared" ref="K1514:K1517" si="496">I1514*J1514</f>
        <v>2475.0000000000005</v>
      </c>
      <c r="L1514" s="16">
        <f t="shared" ref="L1514:L1517" si="497">K1514*M1514</f>
        <v>866.25000000000011</v>
      </c>
      <c r="M1514" s="17">
        <v>0.35</v>
      </c>
      <c r="O1514" s="1"/>
      <c r="P1514" s="4"/>
      <c r="Q1514" s="3"/>
      <c r="R1514" s="5"/>
    </row>
    <row r="1515" spans="1:18" x14ac:dyDescent="0.25">
      <c r="B1515" s="12" t="s">
        <v>10</v>
      </c>
      <c r="C1515" s="12">
        <v>1185732</v>
      </c>
      <c r="D1515" s="13">
        <v>44540</v>
      </c>
      <c r="E1515" s="12" t="s">
        <v>129</v>
      </c>
      <c r="F1515" s="12" t="s">
        <v>11</v>
      </c>
      <c r="G1515" s="12" t="s">
        <v>64</v>
      </c>
      <c r="H1515" s="12" t="s">
        <v>14</v>
      </c>
      <c r="I1515" s="14">
        <v>0.45000000000000007</v>
      </c>
      <c r="J1515" s="15">
        <v>5000</v>
      </c>
      <c r="K1515" s="16">
        <f t="shared" si="496"/>
        <v>2250.0000000000005</v>
      </c>
      <c r="L1515" s="16">
        <f t="shared" si="497"/>
        <v>787.50000000000011</v>
      </c>
      <c r="M1515" s="17">
        <v>0.35</v>
      </c>
      <c r="O1515" s="1"/>
      <c r="P1515" s="4"/>
      <c r="Q1515" s="3"/>
      <c r="R1515" s="5"/>
    </row>
    <row r="1516" spans="1:18" x14ac:dyDescent="0.25">
      <c r="B1516" s="12" t="s">
        <v>10</v>
      </c>
      <c r="C1516" s="12">
        <v>1185732</v>
      </c>
      <c r="D1516" s="13">
        <v>44540</v>
      </c>
      <c r="E1516" s="12" t="s">
        <v>129</v>
      </c>
      <c r="F1516" s="12" t="s">
        <v>11</v>
      </c>
      <c r="G1516" s="12" t="s">
        <v>64</v>
      </c>
      <c r="H1516" s="12" t="s">
        <v>16</v>
      </c>
      <c r="I1516" s="14">
        <v>0.55000000000000004</v>
      </c>
      <c r="J1516" s="15">
        <v>5000</v>
      </c>
      <c r="K1516" s="16">
        <f t="shared" si="496"/>
        <v>2750</v>
      </c>
      <c r="L1516" s="16">
        <f t="shared" si="497"/>
        <v>825</v>
      </c>
      <c r="M1516" s="17">
        <v>0.3</v>
      </c>
      <c r="O1516" s="1"/>
      <c r="P1516" s="4"/>
      <c r="Q1516" s="3"/>
      <c r="R1516" s="5"/>
    </row>
    <row r="1517" spans="1:18" x14ac:dyDescent="0.25">
      <c r="B1517" s="12" t="s">
        <v>10</v>
      </c>
      <c r="C1517" s="12">
        <v>1185732</v>
      </c>
      <c r="D1517" s="13">
        <v>44540</v>
      </c>
      <c r="E1517" s="12" t="s">
        <v>129</v>
      </c>
      <c r="F1517" s="12" t="s">
        <v>11</v>
      </c>
      <c r="G1517" s="12" t="s">
        <v>64</v>
      </c>
      <c r="H1517" s="12" t="s">
        <v>17</v>
      </c>
      <c r="I1517" s="14">
        <v>0.6</v>
      </c>
      <c r="J1517" s="15">
        <v>6000</v>
      </c>
      <c r="K1517" s="16">
        <f t="shared" si="496"/>
        <v>3600</v>
      </c>
      <c r="L1517" s="16">
        <f t="shared" si="497"/>
        <v>900</v>
      </c>
      <c r="M1517" s="17">
        <v>0.25</v>
      </c>
      <c r="O1517" s="1"/>
      <c r="P1517" s="4"/>
      <c r="Q1517" s="3"/>
      <c r="R1517" s="5"/>
    </row>
    <row r="1518" spans="1:18" x14ac:dyDescent="0.25">
      <c r="A1518" s="8" t="s">
        <v>40</v>
      </c>
      <c r="B1518" s="12" t="s">
        <v>23</v>
      </c>
      <c r="C1518" s="12">
        <v>1128299</v>
      </c>
      <c r="D1518" s="13">
        <v>44220</v>
      </c>
      <c r="E1518" s="12" t="s">
        <v>24</v>
      </c>
      <c r="F1518" s="12" t="s">
        <v>66</v>
      </c>
      <c r="G1518" s="12" t="s">
        <v>65</v>
      </c>
      <c r="H1518" s="12" t="s">
        <v>12</v>
      </c>
      <c r="I1518" s="14">
        <v>0.30000000000000004</v>
      </c>
      <c r="J1518" s="15">
        <v>3500</v>
      </c>
      <c r="K1518" s="16">
        <f>I1518*J1518</f>
        <v>1050.0000000000002</v>
      </c>
      <c r="L1518" s="16">
        <f>K1518*M1518</f>
        <v>367.50000000000006</v>
      </c>
      <c r="M1518" s="17">
        <v>0.35</v>
      </c>
      <c r="O1518" s="1"/>
      <c r="P1518" s="4"/>
      <c r="Q1518" s="3"/>
      <c r="R1518" s="5"/>
    </row>
    <row r="1519" spans="1:18" x14ac:dyDescent="0.25">
      <c r="B1519" s="12" t="s">
        <v>23</v>
      </c>
      <c r="C1519" s="12">
        <v>1128299</v>
      </c>
      <c r="D1519" s="13">
        <v>44220</v>
      </c>
      <c r="E1519" s="12" t="s">
        <v>24</v>
      </c>
      <c r="F1519" s="12" t="s">
        <v>66</v>
      </c>
      <c r="G1519" s="12" t="s">
        <v>65</v>
      </c>
      <c r="H1519" s="12" t="s">
        <v>15</v>
      </c>
      <c r="I1519" s="14">
        <v>0.4</v>
      </c>
      <c r="J1519" s="15">
        <v>3500</v>
      </c>
      <c r="K1519" s="16">
        <f>I1519*J1519</f>
        <v>1400</v>
      </c>
      <c r="L1519" s="16">
        <f>K1519*M1519</f>
        <v>489.99999999999994</v>
      </c>
      <c r="M1519" s="17">
        <v>0.35</v>
      </c>
      <c r="O1519" s="1"/>
      <c r="P1519" s="4"/>
      <c r="Q1519" s="3"/>
      <c r="R1519" s="5"/>
    </row>
    <row r="1520" spans="1:18" x14ac:dyDescent="0.25">
      <c r="B1520" s="12" t="s">
        <v>23</v>
      </c>
      <c r="C1520" s="12">
        <v>1128299</v>
      </c>
      <c r="D1520" s="13">
        <v>44220</v>
      </c>
      <c r="E1520" s="12" t="s">
        <v>24</v>
      </c>
      <c r="F1520" s="12" t="s">
        <v>66</v>
      </c>
      <c r="G1520" s="12" t="s">
        <v>65</v>
      </c>
      <c r="H1520" s="12" t="s">
        <v>13</v>
      </c>
      <c r="I1520" s="14">
        <v>0.4</v>
      </c>
      <c r="J1520" s="15">
        <v>3500</v>
      </c>
      <c r="K1520" s="16">
        <f t="shared" ref="K1520:K1523" si="498">I1520*J1520</f>
        <v>1400</v>
      </c>
      <c r="L1520" s="16">
        <f t="shared" ref="L1520:L1523" si="499">K1520*M1520</f>
        <v>489.99999999999994</v>
      </c>
      <c r="M1520" s="17">
        <v>0.35</v>
      </c>
      <c r="O1520" s="1"/>
      <c r="P1520" s="4"/>
      <c r="Q1520" s="3"/>
      <c r="R1520" s="5"/>
    </row>
    <row r="1521" spans="2:18" x14ac:dyDescent="0.25">
      <c r="B1521" s="12" t="s">
        <v>23</v>
      </c>
      <c r="C1521" s="12">
        <v>1128299</v>
      </c>
      <c r="D1521" s="13">
        <v>44220</v>
      </c>
      <c r="E1521" s="12" t="s">
        <v>24</v>
      </c>
      <c r="F1521" s="12" t="s">
        <v>66</v>
      </c>
      <c r="G1521" s="12" t="s">
        <v>65</v>
      </c>
      <c r="H1521" s="12" t="s">
        <v>14</v>
      </c>
      <c r="I1521" s="14">
        <v>0.4</v>
      </c>
      <c r="J1521" s="15">
        <v>2000</v>
      </c>
      <c r="K1521" s="16">
        <f t="shared" si="498"/>
        <v>800</v>
      </c>
      <c r="L1521" s="16">
        <f t="shared" si="499"/>
        <v>280</v>
      </c>
      <c r="M1521" s="17">
        <v>0.35</v>
      </c>
      <c r="O1521" s="1"/>
      <c r="P1521" s="4"/>
      <c r="Q1521" s="3"/>
      <c r="R1521" s="5"/>
    </row>
    <row r="1522" spans="2:18" x14ac:dyDescent="0.25">
      <c r="B1522" s="12" t="s">
        <v>23</v>
      </c>
      <c r="C1522" s="12">
        <v>1128299</v>
      </c>
      <c r="D1522" s="13">
        <v>44220</v>
      </c>
      <c r="E1522" s="12" t="s">
        <v>24</v>
      </c>
      <c r="F1522" s="12" t="s">
        <v>66</v>
      </c>
      <c r="G1522" s="12" t="s">
        <v>65</v>
      </c>
      <c r="H1522" s="12" t="s">
        <v>16</v>
      </c>
      <c r="I1522" s="14">
        <v>0.45000000000000007</v>
      </c>
      <c r="J1522" s="15">
        <v>1500</v>
      </c>
      <c r="K1522" s="16">
        <f t="shared" si="498"/>
        <v>675.00000000000011</v>
      </c>
      <c r="L1522" s="16">
        <f t="shared" si="499"/>
        <v>270.00000000000006</v>
      </c>
      <c r="M1522" s="17">
        <v>0.4</v>
      </c>
      <c r="O1522" s="1"/>
      <c r="P1522" s="4"/>
      <c r="Q1522" s="3"/>
      <c r="R1522" s="5"/>
    </row>
    <row r="1523" spans="2:18" x14ac:dyDescent="0.25">
      <c r="B1523" s="12" t="s">
        <v>23</v>
      </c>
      <c r="C1523" s="12">
        <v>1128299</v>
      </c>
      <c r="D1523" s="13">
        <v>44220</v>
      </c>
      <c r="E1523" s="12" t="s">
        <v>24</v>
      </c>
      <c r="F1523" s="12" t="s">
        <v>66</v>
      </c>
      <c r="G1523" s="12" t="s">
        <v>65</v>
      </c>
      <c r="H1523" s="12" t="s">
        <v>17</v>
      </c>
      <c r="I1523" s="14">
        <v>0.4</v>
      </c>
      <c r="J1523" s="15">
        <v>4000</v>
      </c>
      <c r="K1523" s="16">
        <f t="shared" si="498"/>
        <v>1600</v>
      </c>
      <c r="L1523" s="16">
        <f t="shared" si="499"/>
        <v>480</v>
      </c>
      <c r="M1523" s="17">
        <v>0.3</v>
      </c>
      <c r="O1523" s="1"/>
      <c r="P1523" s="4"/>
      <c r="Q1523" s="3"/>
      <c r="R1523" s="5"/>
    </row>
    <row r="1524" spans="2:18" x14ac:dyDescent="0.25">
      <c r="B1524" s="12" t="s">
        <v>23</v>
      </c>
      <c r="C1524" s="12">
        <v>1128299</v>
      </c>
      <c r="D1524" s="13">
        <v>44251</v>
      </c>
      <c r="E1524" s="12" t="s">
        <v>24</v>
      </c>
      <c r="F1524" s="12" t="s">
        <v>66</v>
      </c>
      <c r="G1524" s="12" t="s">
        <v>65</v>
      </c>
      <c r="H1524" s="12" t="s">
        <v>12</v>
      </c>
      <c r="I1524" s="14">
        <v>0.30000000000000004</v>
      </c>
      <c r="J1524" s="15">
        <v>4500</v>
      </c>
      <c r="K1524" s="16">
        <f>I1524*J1524</f>
        <v>1350.0000000000002</v>
      </c>
      <c r="L1524" s="16">
        <f>K1524*M1524</f>
        <v>472.50000000000006</v>
      </c>
      <c r="M1524" s="17">
        <v>0.35</v>
      </c>
      <c r="O1524" s="1"/>
      <c r="P1524" s="4"/>
      <c r="Q1524" s="3"/>
      <c r="R1524" s="5"/>
    </row>
    <row r="1525" spans="2:18" x14ac:dyDescent="0.25">
      <c r="B1525" s="12" t="s">
        <v>23</v>
      </c>
      <c r="C1525" s="12">
        <v>1128299</v>
      </c>
      <c r="D1525" s="13">
        <v>44251</v>
      </c>
      <c r="E1525" s="12" t="s">
        <v>24</v>
      </c>
      <c r="F1525" s="12" t="s">
        <v>66</v>
      </c>
      <c r="G1525" s="12" t="s">
        <v>65</v>
      </c>
      <c r="H1525" s="12" t="s">
        <v>15</v>
      </c>
      <c r="I1525" s="14">
        <v>0.4</v>
      </c>
      <c r="J1525" s="15">
        <v>3500</v>
      </c>
      <c r="K1525" s="16">
        <f>I1525*J1525</f>
        <v>1400</v>
      </c>
      <c r="L1525" s="16">
        <f>K1525*M1525</f>
        <v>489.99999999999994</v>
      </c>
      <c r="M1525" s="17">
        <v>0.35</v>
      </c>
      <c r="O1525" s="1"/>
      <c r="P1525" s="4"/>
      <c r="Q1525" s="3"/>
      <c r="R1525" s="5"/>
    </row>
    <row r="1526" spans="2:18" x14ac:dyDescent="0.25">
      <c r="B1526" s="12" t="s">
        <v>23</v>
      </c>
      <c r="C1526" s="12">
        <v>1128299</v>
      </c>
      <c r="D1526" s="13">
        <v>44251</v>
      </c>
      <c r="E1526" s="12" t="s">
        <v>24</v>
      </c>
      <c r="F1526" s="12" t="s">
        <v>66</v>
      </c>
      <c r="G1526" s="12" t="s">
        <v>65</v>
      </c>
      <c r="H1526" s="12" t="s">
        <v>13</v>
      </c>
      <c r="I1526" s="14">
        <v>0.4</v>
      </c>
      <c r="J1526" s="15">
        <v>3500</v>
      </c>
      <c r="K1526" s="16">
        <f t="shared" ref="K1526:K1529" si="500">I1526*J1526</f>
        <v>1400</v>
      </c>
      <c r="L1526" s="16">
        <f t="shared" ref="L1526:L1529" si="501">K1526*M1526</f>
        <v>489.99999999999994</v>
      </c>
      <c r="M1526" s="17">
        <v>0.35</v>
      </c>
      <c r="O1526" s="1"/>
      <c r="P1526" s="4"/>
      <c r="Q1526" s="3"/>
      <c r="R1526" s="5"/>
    </row>
    <row r="1527" spans="2:18" x14ac:dyDescent="0.25">
      <c r="B1527" s="12" t="s">
        <v>23</v>
      </c>
      <c r="C1527" s="12">
        <v>1128299</v>
      </c>
      <c r="D1527" s="13">
        <v>44251</v>
      </c>
      <c r="E1527" s="12" t="s">
        <v>24</v>
      </c>
      <c r="F1527" s="12" t="s">
        <v>66</v>
      </c>
      <c r="G1527" s="12" t="s">
        <v>65</v>
      </c>
      <c r="H1527" s="12" t="s">
        <v>14</v>
      </c>
      <c r="I1527" s="14">
        <v>0.4</v>
      </c>
      <c r="J1527" s="15">
        <v>2000</v>
      </c>
      <c r="K1527" s="16">
        <f t="shared" si="500"/>
        <v>800</v>
      </c>
      <c r="L1527" s="16">
        <f t="shared" si="501"/>
        <v>280</v>
      </c>
      <c r="M1527" s="17">
        <v>0.35</v>
      </c>
      <c r="O1527" s="1"/>
      <c r="P1527" s="4"/>
      <c r="Q1527" s="3"/>
      <c r="R1527" s="5"/>
    </row>
    <row r="1528" spans="2:18" x14ac:dyDescent="0.25">
      <c r="B1528" s="12" t="s">
        <v>23</v>
      </c>
      <c r="C1528" s="12">
        <v>1128299</v>
      </c>
      <c r="D1528" s="13">
        <v>44251</v>
      </c>
      <c r="E1528" s="12" t="s">
        <v>24</v>
      </c>
      <c r="F1528" s="12" t="s">
        <v>66</v>
      </c>
      <c r="G1528" s="12" t="s">
        <v>65</v>
      </c>
      <c r="H1528" s="12" t="s">
        <v>16</v>
      </c>
      <c r="I1528" s="14">
        <v>0.45000000000000007</v>
      </c>
      <c r="J1528" s="15">
        <v>1250</v>
      </c>
      <c r="K1528" s="16">
        <f t="shared" si="500"/>
        <v>562.50000000000011</v>
      </c>
      <c r="L1528" s="16">
        <f t="shared" si="501"/>
        <v>225.00000000000006</v>
      </c>
      <c r="M1528" s="17">
        <v>0.4</v>
      </c>
      <c r="O1528" s="1"/>
      <c r="P1528" s="4"/>
      <c r="Q1528" s="3"/>
      <c r="R1528" s="5"/>
    </row>
    <row r="1529" spans="2:18" x14ac:dyDescent="0.25">
      <c r="B1529" s="12" t="s">
        <v>23</v>
      </c>
      <c r="C1529" s="12">
        <v>1128299</v>
      </c>
      <c r="D1529" s="13">
        <v>44251</v>
      </c>
      <c r="E1529" s="12" t="s">
        <v>24</v>
      </c>
      <c r="F1529" s="12" t="s">
        <v>66</v>
      </c>
      <c r="G1529" s="12" t="s">
        <v>65</v>
      </c>
      <c r="H1529" s="12" t="s">
        <v>17</v>
      </c>
      <c r="I1529" s="14">
        <v>0.4</v>
      </c>
      <c r="J1529" s="15">
        <v>3250</v>
      </c>
      <c r="K1529" s="16">
        <f t="shared" si="500"/>
        <v>1300</v>
      </c>
      <c r="L1529" s="16">
        <f t="shared" si="501"/>
        <v>390</v>
      </c>
      <c r="M1529" s="17">
        <v>0.3</v>
      </c>
      <c r="O1529" s="1"/>
      <c r="P1529" s="4"/>
      <c r="Q1529" s="3"/>
      <c r="R1529" s="5"/>
    </row>
    <row r="1530" spans="2:18" x14ac:dyDescent="0.25">
      <c r="B1530" s="12" t="s">
        <v>23</v>
      </c>
      <c r="C1530" s="12">
        <v>1128299</v>
      </c>
      <c r="D1530" s="13">
        <v>44278</v>
      </c>
      <c r="E1530" s="12" t="s">
        <v>24</v>
      </c>
      <c r="F1530" s="12" t="s">
        <v>66</v>
      </c>
      <c r="G1530" s="12" t="s">
        <v>65</v>
      </c>
      <c r="H1530" s="12" t="s">
        <v>12</v>
      </c>
      <c r="I1530" s="14">
        <v>0.4</v>
      </c>
      <c r="J1530" s="15">
        <v>4750</v>
      </c>
      <c r="K1530" s="16">
        <f>I1530*J1530</f>
        <v>1900</v>
      </c>
      <c r="L1530" s="16">
        <f>K1530*M1530</f>
        <v>665</v>
      </c>
      <c r="M1530" s="17">
        <v>0.35</v>
      </c>
      <c r="O1530" s="1"/>
      <c r="P1530" s="4"/>
      <c r="Q1530" s="3"/>
      <c r="R1530" s="5"/>
    </row>
    <row r="1531" spans="2:18" x14ac:dyDescent="0.25">
      <c r="B1531" s="12" t="s">
        <v>23</v>
      </c>
      <c r="C1531" s="12">
        <v>1128299</v>
      </c>
      <c r="D1531" s="13">
        <v>44278</v>
      </c>
      <c r="E1531" s="12" t="s">
        <v>24</v>
      </c>
      <c r="F1531" s="12" t="s">
        <v>66</v>
      </c>
      <c r="G1531" s="12" t="s">
        <v>65</v>
      </c>
      <c r="H1531" s="12" t="s">
        <v>15</v>
      </c>
      <c r="I1531" s="14">
        <v>0.5</v>
      </c>
      <c r="J1531" s="15">
        <v>3250</v>
      </c>
      <c r="K1531" s="16">
        <f>I1531*J1531</f>
        <v>1625</v>
      </c>
      <c r="L1531" s="16">
        <f>K1531*M1531</f>
        <v>568.75</v>
      </c>
      <c r="M1531" s="17">
        <v>0.35</v>
      </c>
      <c r="O1531" s="1"/>
      <c r="P1531" s="4"/>
      <c r="Q1531" s="3"/>
      <c r="R1531" s="5"/>
    </row>
    <row r="1532" spans="2:18" x14ac:dyDescent="0.25">
      <c r="B1532" s="12" t="s">
        <v>23</v>
      </c>
      <c r="C1532" s="12">
        <v>1128299</v>
      </c>
      <c r="D1532" s="13">
        <v>44278</v>
      </c>
      <c r="E1532" s="12" t="s">
        <v>24</v>
      </c>
      <c r="F1532" s="12" t="s">
        <v>66</v>
      </c>
      <c r="G1532" s="12" t="s">
        <v>65</v>
      </c>
      <c r="H1532" s="12" t="s">
        <v>13</v>
      </c>
      <c r="I1532" s="14">
        <v>0.54999999999999993</v>
      </c>
      <c r="J1532" s="15">
        <v>3500</v>
      </c>
      <c r="K1532" s="16">
        <f t="shared" ref="K1532:K1535" si="502">I1532*J1532</f>
        <v>1924.9999999999998</v>
      </c>
      <c r="L1532" s="16">
        <f t="shared" ref="L1532:L1535" si="503">K1532*M1532</f>
        <v>673.74999999999989</v>
      </c>
      <c r="M1532" s="17">
        <v>0.35</v>
      </c>
      <c r="O1532" s="1"/>
      <c r="P1532" s="4"/>
      <c r="Q1532" s="3"/>
      <c r="R1532" s="5"/>
    </row>
    <row r="1533" spans="2:18" x14ac:dyDescent="0.25">
      <c r="B1533" s="12" t="s">
        <v>23</v>
      </c>
      <c r="C1533" s="12">
        <v>1128299</v>
      </c>
      <c r="D1533" s="13">
        <v>44278</v>
      </c>
      <c r="E1533" s="12" t="s">
        <v>24</v>
      </c>
      <c r="F1533" s="12" t="s">
        <v>66</v>
      </c>
      <c r="G1533" s="12" t="s">
        <v>65</v>
      </c>
      <c r="H1533" s="12" t="s">
        <v>14</v>
      </c>
      <c r="I1533" s="14">
        <v>0.5</v>
      </c>
      <c r="J1533" s="15">
        <v>2500</v>
      </c>
      <c r="K1533" s="16">
        <f t="shared" si="502"/>
        <v>1250</v>
      </c>
      <c r="L1533" s="16">
        <f t="shared" si="503"/>
        <v>437.5</v>
      </c>
      <c r="M1533" s="17">
        <v>0.35</v>
      </c>
      <c r="O1533" s="1"/>
      <c r="P1533" s="4"/>
      <c r="Q1533" s="3"/>
      <c r="R1533" s="5"/>
    </row>
    <row r="1534" spans="2:18" x14ac:dyDescent="0.25">
      <c r="B1534" s="12" t="s">
        <v>23</v>
      </c>
      <c r="C1534" s="12">
        <v>1128299</v>
      </c>
      <c r="D1534" s="13">
        <v>44278</v>
      </c>
      <c r="E1534" s="12" t="s">
        <v>24</v>
      </c>
      <c r="F1534" s="12" t="s">
        <v>66</v>
      </c>
      <c r="G1534" s="12" t="s">
        <v>65</v>
      </c>
      <c r="H1534" s="12" t="s">
        <v>16</v>
      </c>
      <c r="I1534" s="14">
        <v>0.55000000000000004</v>
      </c>
      <c r="J1534" s="15">
        <v>1000</v>
      </c>
      <c r="K1534" s="16">
        <f t="shared" si="502"/>
        <v>550</v>
      </c>
      <c r="L1534" s="16">
        <f t="shared" si="503"/>
        <v>220</v>
      </c>
      <c r="M1534" s="17">
        <v>0.4</v>
      </c>
      <c r="O1534" s="1"/>
      <c r="P1534" s="4"/>
      <c r="Q1534" s="3"/>
      <c r="R1534" s="5"/>
    </row>
    <row r="1535" spans="2:18" x14ac:dyDescent="0.25">
      <c r="B1535" s="12" t="s">
        <v>23</v>
      </c>
      <c r="C1535" s="12">
        <v>1128299</v>
      </c>
      <c r="D1535" s="13">
        <v>44278</v>
      </c>
      <c r="E1535" s="12" t="s">
        <v>24</v>
      </c>
      <c r="F1535" s="12" t="s">
        <v>66</v>
      </c>
      <c r="G1535" s="12" t="s">
        <v>65</v>
      </c>
      <c r="H1535" s="12" t="s">
        <v>17</v>
      </c>
      <c r="I1535" s="14">
        <v>0.5</v>
      </c>
      <c r="J1535" s="15">
        <v>3000</v>
      </c>
      <c r="K1535" s="16">
        <f t="shared" si="502"/>
        <v>1500</v>
      </c>
      <c r="L1535" s="16">
        <f t="shared" si="503"/>
        <v>450</v>
      </c>
      <c r="M1535" s="17">
        <v>0.3</v>
      </c>
      <c r="O1535" s="1"/>
      <c r="P1535" s="4"/>
      <c r="Q1535" s="3"/>
      <c r="R1535" s="5"/>
    </row>
    <row r="1536" spans="2:18" x14ac:dyDescent="0.25">
      <c r="B1536" s="12" t="s">
        <v>23</v>
      </c>
      <c r="C1536" s="12">
        <v>1128299</v>
      </c>
      <c r="D1536" s="13">
        <v>44310</v>
      </c>
      <c r="E1536" s="12" t="s">
        <v>24</v>
      </c>
      <c r="F1536" s="12" t="s">
        <v>66</v>
      </c>
      <c r="G1536" s="12" t="s">
        <v>65</v>
      </c>
      <c r="H1536" s="12" t="s">
        <v>12</v>
      </c>
      <c r="I1536" s="14">
        <v>0.55000000000000004</v>
      </c>
      <c r="J1536" s="15">
        <v>4750</v>
      </c>
      <c r="K1536" s="16">
        <f>I1536*J1536</f>
        <v>2612.5</v>
      </c>
      <c r="L1536" s="16">
        <f>K1536*M1536</f>
        <v>914.37499999999989</v>
      </c>
      <c r="M1536" s="17">
        <v>0.35</v>
      </c>
      <c r="O1536" s="1"/>
      <c r="P1536" s="4"/>
      <c r="Q1536" s="3"/>
      <c r="R1536" s="5"/>
    </row>
    <row r="1537" spans="2:18" x14ac:dyDescent="0.25">
      <c r="B1537" s="12" t="s">
        <v>23</v>
      </c>
      <c r="C1537" s="12">
        <v>1128299</v>
      </c>
      <c r="D1537" s="13">
        <v>44310</v>
      </c>
      <c r="E1537" s="12" t="s">
        <v>24</v>
      </c>
      <c r="F1537" s="12" t="s">
        <v>66</v>
      </c>
      <c r="G1537" s="12" t="s">
        <v>65</v>
      </c>
      <c r="H1537" s="12" t="s">
        <v>15</v>
      </c>
      <c r="I1537" s="14">
        <v>0.60000000000000009</v>
      </c>
      <c r="J1537" s="15">
        <v>2750</v>
      </c>
      <c r="K1537" s="16">
        <f>I1537*J1537</f>
        <v>1650.0000000000002</v>
      </c>
      <c r="L1537" s="16">
        <f>K1537*M1537</f>
        <v>577.5</v>
      </c>
      <c r="M1537" s="17">
        <v>0.35</v>
      </c>
      <c r="O1537" s="1"/>
      <c r="P1537" s="4"/>
      <c r="Q1537" s="3"/>
      <c r="R1537" s="5"/>
    </row>
    <row r="1538" spans="2:18" x14ac:dyDescent="0.25">
      <c r="B1538" s="12" t="s">
        <v>23</v>
      </c>
      <c r="C1538" s="12">
        <v>1128299</v>
      </c>
      <c r="D1538" s="13">
        <v>44310</v>
      </c>
      <c r="E1538" s="12" t="s">
        <v>24</v>
      </c>
      <c r="F1538" s="12" t="s">
        <v>66</v>
      </c>
      <c r="G1538" s="12" t="s">
        <v>65</v>
      </c>
      <c r="H1538" s="12" t="s">
        <v>13</v>
      </c>
      <c r="I1538" s="14">
        <v>0.60000000000000009</v>
      </c>
      <c r="J1538" s="15">
        <v>3250</v>
      </c>
      <c r="K1538" s="16">
        <f t="shared" ref="K1538:K1541" si="504">I1538*J1538</f>
        <v>1950.0000000000002</v>
      </c>
      <c r="L1538" s="16">
        <f t="shared" ref="L1538:L1541" si="505">K1538*M1538</f>
        <v>682.5</v>
      </c>
      <c r="M1538" s="17">
        <v>0.35</v>
      </c>
      <c r="O1538" s="1"/>
      <c r="P1538" s="4"/>
      <c r="Q1538" s="3"/>
      <c r="R1538" s="5"/>
    </row>
    <row r="1539" spans="2:18" x14ac:dyDescent="0.25">
      <c r="B1539" s="12" t="s">
        <v>23</v>
      </c>
      <c r="C1539" s="12">
        <v>1128299</v>
      </c>
      <c r="D1539" s="13">
        <v>44310</v>
      </c>
      <c r="E1539" s="12" t="s">
        <v>24</v>
      </c>
      <c r="F1539" s="12" t="s">
        <v>66</v>
      </c>
      <c r="G1539" s="12" t="s">
        <v>65</v>
      </c>
      <c r="H1539" s="12" t="s">
        <v>14</v>
      </c>
      <c r="I1539" s="14">
        <v>0.45000000000000007</v>
      </c>
      <c r="J1539" s="15">
        <v>2250</v>
      </c>
      <c r="K1539" s="16">
        <f t="shared" si="504"/>
        <v>1012.5000000000001</v>
      </c>
      <c r="L1539" s="16">
        <f t="shared" si="505"/>
        <v>354.375</v>
      </c>
      <c r="M1539" s="17">
        <v>0.35</v>
      </c>
      <c r="O1539" s="1"/>
      <c r="P1539" s="4"/>
      <c r="Q1539" s="3"/>
      <c r="R1539" s="5"/>
    </row>
    <row r="1540" spans="2:18" x14ac:dyDescent="0.25">
      <c r="B1540" s="12" t="s">
        <v>23</v>
      </c>
      <c r="C1540" s="12">
        <v>1128299</v>
      </c>
      <c r="D1540" s="13">
        <v>44310</v>
      </c>
      <c r="E1540" s="12" t="s">
        <v>24</v>
      </c>
      <c r="F1540" s="12" t="s">
        <v>66</v>
      </c>
      <c r="G1540" s="12" t="s">
        <v>65</v>
      </c>
      <c r="H1540" s="12" t="s">
        <v>16</v>
      </c>
      <c r="I1540" s="14">
        <v>0.50000000000000011</v>
      </c>
      <c r="J1540" s="15">
        <v>1250</v>
      </c>
      <c r="K1540" s="16">
        <f t="shared" si="504"/>
        <v>625.00000000000011</v>
      </c>
      <c r="L1540" s="16">
        <f t="shared" si="505"/>
        <v>250.00000000000006</v>
      </c>
      <c r="M1540" s="17">
        <v>0.4</v>
      </c>
      <c r="O1540" s="1"/>
      <c r="P1540" s="4"/>
      <c r="Q1540" s="3"/>
      <c r="R1540" s="5"/>
    </row>
    <row r="1541" spans="2:18" x14ac:dyDescent="0.25">
      <c r="B1541" s="12" t="s">
        <v>23</v>
      </c>
      <c r="C1541" s="12">
        <v>1128299</v>
      </c>
      <c r="D1541" s="13">
        <v>44310</v>
      </c>
      <c r="E1541" s="12" t="s">
        <v>24</v>
      </c>
      <c r="F1541" s="12" t="s">
        <v>66</v>
      </c>
      <c r="G1541" s="12" t="s">
        <v>65</v>
      </c>
      <c r="H1541" s="12" t="s">
        <v>17</v>
      </c>
      <c r="I1541" s="14">
        <v>0.65000000000000013</v>
      </c>
      <c r="J1541" s="15">
        <v>3000</v>
      </c>
      <c r="K1541" s="16">
        <f t="shared" si="504"/>
        <v>1950.0000000000005</v>
      </c>
      <c r="L1541" s="16">
        <f t="shared" si="505"/>
        <v>585.00000000000011</v>
      </c>
      <c r="M1541" s="17">
        <v>0.3</v>
      </c>
      <c r="O1541" s="1"/>
      <c r="P1541" s="4"/>
      <c r="Q1541" s="3"/>
      <c r="R1541" s="5"/>
    </row>
    <row r="1542" spans="2:18" x14ac:dyDescent="0.25">
      <c r="B1542" s="12" t="s">
        <v>23</v>
      </c>
      <c r="C1542" s="12">
        <v>1128299</v>
      </c>
      <c r="D1542" s="13">
        <v>44341</v>
      </c>
      <c r="E1542" s="12" t="s">
        <v>24</v>
      </c>
      <c r="F1542" s="12" t="s">
        <v>66</v>
      </c>
      <c r="G1542" s="12" t="s">
        <v>65</v>
      </c>
      <c r="H1542" s="12" t="s">
        <v>12</v>
      </c>
      <c r="I1542" s="14">
        <v>0.5</v>
      </c>
      <c r="J1542" s="15">
        <v>5000</v>
      </c>
      <c r="K1542" s="16">
        <f>I1542*J1542</f>
        <v>2500</v>
      </c>
      <c r="L1542" s="16">
        <f>K1542*M1542</f>
        <v>875</v>
      </c>
      <c r="M1542" s="17">
        <v>0.35</v>
      </c>
      <c r="O1542" s="1"/>
      <c r="P1542" s="4"/>
      <c r="Q1542" s="3"/>
      <c r="R1542" s="5"/>
    </row>
    <row r="1543" spans="2:18" x14ac:dyDescent="0.25">
      <c r="B1543" s="12" t="s">
        <v>23</v>
      </c>
      <c r="C1543" s="12">
        <v>1128299</v>
      </c>
      <c r="D1543" s="13">
        <v>44341</v>
      </c>
      <c r="E1543" s="12" t="s">
        <v>24</v>
      </c>
      <c r="F1543" s="12" t="s">
        <v>66</v>
      </c>
      <c r="G1543" s="12" t="s">
        <v>65</v>
      </c>
      <c r="H1543" s="12" t="s">
        <v>15</v>
      </c>
      <c r="I1543" s="14">
        <v>0.55000000000000004</v>
      </c>
      <c r="J1543" s="15">
        <v>3500</v>
      </c>
      <c r="K1543" s="16">
        <f>I1543*J1543</f>
        <v>1925.0000000000002</v>
      </c>
      <c r="L1543" s="16">
        <f>K1543*M1543</f>
        <v>673.75</v>
      </c>
      <c r="M1543" s="17">
        <v>0.35</v>
      </c>
      <c r="O1543" s="1"/>
      <c r="P1543" s="4"/>
      <c r="Q1543" s="3"/>
      <c r="R1543" s="5"/>
    </row>
    <row r="1544" spans="2:18" x14ac:dyDescent="0.25">
      <c r="B1544" s="12" t="s">
        <v>23</v>
      </c>
      <c r="C1544" s="12">
        <v>1128299</v>
      </c>
      <c r="D1544" s="13">
        <v>44341</v>
      </c>
      <c r="E1544" s="12" t="s">
        <v>24</v>
      </c>
      <c r="F1544" s="12" t="s">
        <v>66</v>
      </c>
      <c r="G1544" s="12" t="s">
        <v>65</v>
      </c>
      <c r="H1544" s="12" t="s">
        <v>13</v>
      </c>
      <c r="I1544" s="14">
        <v>0.55000000000000004</v>
      </c>
      <c r="J1544" s="15">
        <v>3500</v>
      </c>
      <c r="K1544" s="16">
        <f t="shared" ref="K1544:K1547" si="506">I1544*J1544</f>
        <v>1925.0000000000002</v>
      </c>
      <c r="L1544" s="16">
        <f t="shared" ref="L1544:L1547" si="507">K1544*M1544</f>
        <v>673.75</v>
      </c>
      <c r="M1544" s="17">
        <v>0.35</v>
      </c>
      <c r="O1544" s="1"/>
      <c r="P1544" s="4"/>
      <c r="Q1544" s="3"/>
      <c r="R1544" s="5"/>
    </row>
    <row r="1545" spans="2:18" x14ac:dyDescent="0.25">
      <c r="B1545" s="12" t="s">
        <v>23</v>
      </c>
      <c r="C1545" s="12">
        <v>1128299</v>
      </c>
      <c r="D1545" s="13">
        <v>44341</v>
      </c>
      <c r="E1545" s="12" t="s">
        <v>24</v>
      </c>
      <c r="F1545" s="12" t="s">
        <v>66</v>
      </c>
      <c r="G1545" s="12" t="s">
        <v>65</v>
      </c>
      <c r="H1545" s="12" t="s">
        <v>14</v>
      </c>
      <c r="I1545" s="14">
        <v>0.5</v>
      </c>
      <c r="J1545" s="15">
        <v>2750</v>
      </c>
      <c r="K1545" s="16">
        <f t="shared" si="506"/>
        <v>1375</v>
      </c>
      <c r="L1545" s="16">
        <f t="shared" si="507"/>
        <v>481.24999999999994</v>
      </c>
      <c r="M1545" s="17">
        <v>0.35</v>
      </c>
      <c r="O1545" s="1"/>
      <c r="P1545" s="4"/>
      <c r="Q1545" s="3"/>
      <c r="R1545" s="5"/>
    </row>
    <row r="1546" spans="2:18" x14ac:dyDescent="0.25">
      <c r="B1546" s="12" t="s">
        <v>23</v>
      </c>
      <c r="C1546" s="12">
        <v>1128299</v>
      </c>
      <c r="D1546" s="13">
        <v>44341</v>
      </c>
      <c r="E1546" s="12" t="s">
        <v>24</v>
      </c>
      <c r="F1546" s="12" t="s">
        <v>66</v>
      </c>
      <c r="G1546" s="12" t="s">
        <v>65</v>
      </c>
      <c r="H1546" s="12" t="s">
        <v>16</v>
      </c>
      <c r="I1546" s="14">
        <v>0.44999999999999996</v>
      </c>
      <c r="J1546" s="15">
        <v>1750</v>
      </c>
      <c r="K1546" s="16">
        <f t="shared" si="506"/>
        <v>787.49999999999989</v>
      </c>
      <c r="L1546" s="16">
        <f t="shared" si="507"/>
        <v>315</v>
      </c>
      <c r="M1546" s="17">
        <v>0.4</v>
      </c>
      <c r="O1546" s="1"/>
      <c r="P1546" s="4"/>
      <c r="Q1546" s="3"/>
      <c r="R1546" s="5"/>
    </row>
    <row r="1547" spans="2:18" x14ac:dyDescent="0.25">
      <c r="B1547" s="12" t="s">
        <v>23</v>
      </c>
      <c r="C1547" s="12">
        <v>1128299</v>
      </c>
      <c r="D1547" s="13">
        <v>44341</v>
      </c>
      <c r="E1547" s="12" t="s">
        <v>24</v>
      </c>
      <c r="F1547" s="12" t="s">
        <v>66</v>
      </c>
      <c r="G1547" s="12" t="s">
        <v>65</v>
      </c>
      <c r="H1547" s="12" t="s">
        <v>17</v>
      </c>
      <c r="I1547" s="14">
        <v>0.6</v>
      </c>
      <c r="J1547" s="15">
        <v>5250</v>
      </c>
      <c r="K1547" s="16">
        <f t="shared" si="506"/>
        <v>3150</v>
      </c>
      <c r="L1547" s="16">
        <f t="shared" si="507"/>
        <v>945</v>
      </c>
      <c r="M1547" s="17">
        <v>0.3</v>
      </c>
      <c r="O1547" s="1"/>
      <c r="P1547" s="4"/>
      <c r="Q1547" s="3"/>
      <c r="R1547" s="5"/>
    </row>
    <row r="1548" spans="2:18" x14ac:dyDescent="0.25">
      <c r="B1548" s="12" t="s">
        <v>23</v>
      </c>
      <c r="C1548" s="12">
        <v>1128299</v>
      </c>
      <c r="D1548" s="13">
        <v>44371</v>
      </c>
      <c r="E1548" s="12" t="s">
        <v>24</v>
      </c>
      <c r="F1548" s="12" t="s">
        <v>66</v>
      </c>
      <c r="G1548" s="12" t="s">
        <v>65</v>
      </c>
      <c r="H1548" s="12" t="s">
        <v>12</v>
      </c>
      <c r="I1548" s="14">
        <v>0.54999999999999993</v>
      </c>
      <c r="J1548" s="15">
        <v>7750</v>
      </c>
      <c r="K1548" s="16">
        <f>I1548*J1548</f>
        <v>4262.4999999999991</v>
      </c>
      <c r="L1548" s="16">
        <f>K1548*M1548</f>
        <v>1491.8749999999995</v>
      </c>
      <c r="M1548" s="17">
        <v>0.35</v>
      </c>
      <c r="O1548" s="1"/>
      <c r="P1548" s="4"/>
      <c r="Q1548" s="3"/>
      <c r="R1548" s="5"/>
    </row>
    <row r="1549" spans="2:18" x14ac:dyDescent="0.25">
      <c r="B1549" s="12" t="s">
        <v>23</v>
      </c>
      <c r="C1549" s="12">
        <v>1128299</v>
      </c>
      <c r="D1549" s="13">
        <v>44371</v>
      </c>
      <c r="E1549" s="12" t="s">
        <v>24</v>
      </c>
      <c r="F1549" s="12" t="s">
        <v>66</v>
      </c>
      <c r="G1549" s="12" t="s">
        <v>65</v>
      </c>
      <c r="H1549" s="12" t="s">
        <v>15</v>
      </c>
      <c r="I1549" s="14">
        <v>0.64999999999999991</v>
      </c>
      <c r="J1549" s="15">
        <v>6500</v>
      </c>
      <c r="K1549" s="16">
        <f>I1549*J1549</f>
        <v>4224.9999999999991</v>
      </c>
      <c r="L1549" s="16">
        <f>K1549*M1549</f>
        <v>1478.7499999999995</v>
      </c>
      <c r="M1549" s="17">
        <v>0.35</v>
      </c>
      <c r="O1549" s="1"/>
      <c r="P1549" s="4"/>
      <c r="Q1549" s="3"/>
      <c r="R1549" s="5"/>
    </row>
    <row r="1550" spans="2:18" x14ac:dyDescent="0.25">
      <c r="B1550" s="12" t="s">
        <v>23</v>
      </c>
      <c r="C1550" s="12">
        <v>1128299</v>
      </c>
      <c r="D1550" s="13">
        <v>44371</v>
      </c>
      <c r="E1550" s="12" t="s">
        <v>24</v>
      </c>
      <c r="F1550" s="12" t="s">
        <v>66</v>
      </c>
      <c r="G1550" s="12" t="s">
        <v>65</v>
      </c>
      <c r="H1550" s="12" t="s">
        <v>13</v>
      </c>
      <c r="I1550" s="14">
        <v>0.79999999999999993</v>
      </c>
      <c r="J1550" s="15">
        <v>6500</v>
      </c>
      <c r="K1550" s="16">
        <f t="shared" ref="K1550:K1553" si="508">I1550*J1550</f>
        <v>5200</v>
      </c>
      <c r="L1550" s="16">
        <f t="shared" ref="L1550:L1553" si="509">K1550*M1550</f>
        <v>1819.9999999999998</v>
      </c>
      <c r="M1550" s="17">
        <v>0.35</v>
      </c>
      <c r="O1550" s="1"/>
      <c r="P1550" s="4"/>
      <c r="Q1550" s="3"/>
      <c r="R1550" s="5"/>
    </row>
    <row r="1551" spans="2:18" x14ac:dyDescent="0.25">
      <c r="B1551" s="12" t="s">
        <v>23</v>
      </c>
      <c r="C1551" s="12">
        <v>1128299</v>
      </c>
      <c r="D1551" s="13">
        <v>44371</v>
      </c>
      <c r="E1551" s="12" t="s">
        <v>24</v>
      </c>
      <c r="F1551" s="12" t="s">
        <v>66</v>
      </c>
      <c r="G1551" s="12" t="s">
        <v>65</v>
      </c>
      <c r="H1551" s="12" t="s">
        <v>14</v>
      </c>
      <c r="I1551" s="14">
        <v>0.79999999999999993</v>
      </c>
      <c r="J1551" s="15">
        <v>5250</v>
      </c>
      <c r="K1551" s="16">
        <f t="shared" si="508"/>
        <v>4200</v>
      </c>
      <c r="L1551" s="16">
        <f t="shared" si="509"/>
        <v>1470</v>
      </c>
      <c r="M1551" s="17">
        <v>0.35</v>
      </c>
      <c r="O1551" s="1"/>
      <c r="P1551" s="4"/>
      <c r="Q1551" s="3"/>
      <c r="R1551" s="5"/>
    </row>
    <row r="1552" spans="2:18" x14ac:dyDescent="0.25">
      <c r="B1552" s="12" t="s">
        <v>23</v>
      </c>
      <c r="C1552" s="12">
        <v>1128299</v>
      </c>
      <c r="D1552" s="13">
        <v>44371</v>
      </c>
      <c r="E1552" s="12" t="s">
        <v>24</v>
      </c>
      <c r="F1552" s="12" t="s">
        <v>66</v>
      </c>
      <c r="G1552" s="12" t="s">
        <v>65</v>
      </c>
      <c r="H1552" s="12" t="s">
        <v>16</v>
      </c>
      <c r="I1552" s="14">
        <v>0.9</v>
      </c>
      <c r="J1552" s="15">
        <v>4000</v>
      </c>
      <c r="K1552" s="16">
        <f t="shared" si="508"/>
        <v>3600</v>
      </c>
      <c r="L1552" s="16">
        <f t="shared" si="509"/>
        <v>1440</v>
      </c>
      <c r="M1552" s="17">
        <v>0.4</v>
      </c>
      <c r="O1552" s="1"/>
      <c r="P1552" s="4"/>
      <c r="Q1552" s="3"/>
      <c r="R1552" s="5"/>
    </row>
    <row r="1553" spans="2:18" x14ac:dyDescent="0.25">
      <c r="B1553" s="12" t="s">
        <v>23</v>
      </c>
      <c r="C1553" s="12">
        <v>1128299</v>
      </c>
      <c r="D1553" s="13">
        <v>44371</v>
      </c>
      <c r="E1553" s="12" t="s">
        <v>24</v>
      </c>
      <c r="F1553" s="12" t="s">
        <v>66</v>
      </c>
      <c r="G1553" s="12" t="s">
        <v>65</v>
      </c>
      <c r="H1553" s="12" t="s">
        <v>17</v>
      </c>
      <c r="I1553" s="14">
        <v>1.05</v>
      </c>
      <c r="J1553" s="15">
        <v>7000</v>
      </c>
      <c r="K1553" s="16">
        <f t="shared" si="508"/>
        <v>7350</v>
      </c>
      <c r="L1553" s="16">
        <f t="shared" si="509"/>
        <v>2205</v>
      </c>
      <c r="M1553" s="17">
        <v>0.3</v>
      </c>
      <c r="O1553" s="1"/>
      <c r="P1553" s="4"/>
      <c r="Q1553" s="3"/>
      <c r="R1553" s="5"/>
    </row>
    <row r="1554" spans="2:18" x14ac:dyDescent="0.25">
      <c r="B1554" s="12" t="s">
        <v>23</v>
      </c>
      <c r="C1554" s="12">
        <v>1128299</v>
      </c>
      <c r="D1554" s="13">
        <v>44400</v>
      </c>
      <c r="E1554" s="12" t="s">
        <v>24</v>
      </c>
      <c r="F1554" s="12" t="s">
        <v>66</v>
      </c>
      <c r="G1554" s="12" t="s">
        <v>65</v>
      </c>
      <c r="H1554" s="12" t="s">
        <v>12</v>
      </c>
      <c r="I1554" s="14">
        <v>0.85</v>
      </c>
      <c r="J1554" s="15">
        <v>8500</v>
      </c>
      <c r="K1554" s="16">
        <f>I1554*J1554</f>
        <v>7225</v>
      </c>
      <c r="L1554" s="16">
        <f>K1554*M1554</f>
        <v>2528.75</v>
      </c>
      <c r="M1554" s="17">
        <v>0.35</v>
      </c>
      <c r="O1554" s="1"/>
      <c r="P1554" s="4"/>
      <c r="Q1554" s="3"/>
      <c r="R1554" s="5"/>
    </row>
    <row r="1555" spans="2:18" x14ac:dyDescent="0.25">
      <c r="B1555" s="12" t="s">
        <v>23</v>
      </c>
      <c r="C1555" s="12">
        <v>1128299</v>
      </c>
      <c r="D1555" s="13">
        <v>44400</v>
      </c>
      <c r="E1555" s="12" t="s">
        <v>24</v>
      </c>
      <c r="F1555" s="12" t="s">
        <v>66</v>
      </c>
      <c r="G1555" s="12" t="s">
        <v>65</v>
      </c>
      <c r="H1555" s="12" t="s">
        <v>15</v>
      </c>
      <c r="I1555" s="14">
        <v>0.9</v>
      </c>
      <c r="J1555" s="15">
        <v>7000</v>
      </c>
      <c r="K1555" s="16">
        <f>I1555*J1555</f>
        <v>6300</v>
      </c>
      <c r="L1555" s="16">
        <f>K1555*M1555</f>
        <v>2205</v>
      </c>
      <c r="M1555" s="17">
        <v>0.35</v>
      </c>
      <c r="O1555" s="1"/>
      <c r="P1555" s="4"/>
      <c r="Q1555" s="3"/>
      <c r="R1555" s="5"/>
    </row>
    <row r="1556" spans="2:18" x14ac:dyDescent="0.25">
      <c r="B1556" s="12" t="s">
        <v>23</v>
      </c>
      <c r="C1556" s="12">
        <v>1128299</v>
      </c>
      <c r="D1556" s="13">
        <v>44400</v>
      </c>
      <c r="E1556" s="12" t="s">
        <v>24</v>
      </c>
      <c r="F1556" s="12" t="s">
        <v>66</v>
      </c>
      <c r="G1556" s="12" t="s">
        <v>65</v>
      </c>
      <c r="H1556" s="12" t="s">
        <v>13</v>
      </c>
      <c r="I1556" s="14">
        <v>0.9</v>
      </c>
      <c r="J1556" s="15">
        <v>6500</v>
      </c>
      <c r="K1556" s="16">
        <f t="shared" ref="K1556:K1559" si="510">I1556*J1556</f>
        <v>5850</v>
      </c>
      <c r="L1556" s="16">
        <f t="shared" ref="L1556:L1559" si="511">K1556*M1556</f>
        <v>2047.4999999999998</v>
      </c>
      <c r="M1556" s="17">
        <v>0.35</v>
      </c>
      <c r="O1556" s="1"/>
      <c r="P1556" s="4"/>
      <c r="Q1556" s="3"/>
      <c r="R1556" s="5"/>
    </row>
    <row r="1557" spans="2:18" x14ac:dyDescent="0.25">
      <c r="B1557" s="12" t="s">
        <v>23</v>
      </c>
      <c r="C1557" s="12">
        <v>1128299</v>
      </c>
      <c r="D1557" s="13">
        <v>44400</v>
      </c>
      <c r="E1557" s="12" t="s">
        <v>24</v>
      </c>
      <c r="F1557" s="12" t="s">
        <v>66</v>
      </c>
      <c r="G1557" s="12" t="s">
        <v>65</v>
      </c>
      <c r="H1557" s="12" t="s">
        <v>14</v>
      </c>
      <c r="I1557" s="14">
        <v>0.85</v>
      </c>
      <c r="J1557" s="15">
        <v>5500</v>
      </c>
      <c r="K1557" s="16">
        <f t="shared" si="510"/>
        <v>4675</v>
      </c>
      <c r="L1557" s="16">
        <f t="shared" si="511"/>
        <v>1636.25</v>
      </c>
      <c r="M1557" s="17">
        <v>0.35</v>
      </c>
      <c r="O1557" s="1"/>
      <c r="P1557" s="4"/>
      <c r="Q1557" s="3"/>
      <c r="R1557" s="5"/>
    </row>
    <row r="1558" spans="2:18" x14ac:dyDescent="0.25">
      <c r="B1558" s="12" t="s">
        <v>23</v>
      </c>
      <c r="C1558" s="12">
        <v>1128299</v>
      </c>
      <c r="D1558" s="13">
        <v>44400</v>
      </c>
      <c r="E1558" s="12" t="s">
        <v>24</v>
      </c>
      <c r="F1558" s="12" t="s">
        <v>66</v>
      </c>
      <c r="G1558" s="12" t="s">
        <v>65</v>
      </c>
      <c r="H1558" s="12" t="s">
        <v>16</v>
      </c>
      <c r="I1558" s="14">
        <v>0.9</v>
      </c>
      <c r="J1558" s="15">
        <v>6000</v>
      </c>
      <c r="K1558" s="16">
        <f t="shared" si="510"/>
        <v>5400</v>
      </c>
      <c r="L1558" s="16">
        <f t="shared" si="511"/>
        <v>2160</v>
      </c>
      <c r="M1558" s="17">
        <v>0.4</v>
      </c>
      <c r="O1558" s="1"/>
      <c r="P1558" s="4"/>
      <c r="Q1558" s="3"/>
      <c r="R1558" s="5"/>
    </row>
    <row r="1559" spans="2:18" x14ac:dyDescent="0.25">
      <c r="B1559" s="12" t="s">
        <v>23</v>
      </c>
      <c r="C1559" s="12">
        <v>1128299</v>
      </c>
      <c r="D1559" s="13">
        <v>44400</v>
      </c>
      <c r="E1559" s="12" t="s">
        <v>24</v>
      </c>
      <c r="F1559" s="12" t="s">
        <v>66</v>
      </c>
      <c r="G1559" s="12" t="s">
        <v>65</v>
      </c>
      <c r="H1559" s="12" t="s">
        <v>17</v>
      </c>
      <c r="I1559" s="14">
        <v>1.05</v>
      </c>
      <c r="J1559" s="15">
        <v>6000</v>
      </c>
      <c r="K1559" s="16">
        <f t="shared" si="510"/>
        <v>6300</v>
      </c>
      <c r="L1559" s="16">
        <f t="shared" si="511"/>
        <v>1890</v>
      </c>
      <c r="M1559" s="17">
        <v>0.3</v>
      </c>
      <c r="O1559" s="1"/>
      <c r="P1559" s="4"/>
      <c r="Q1559" s="3"/>
      <c r="R1559" s="5"/>
    </row>
    <row r="1560" spans="2:18" x14ac:dyDescent="0.25">
      <c r="B1560" s="12" t="s">
        <v>23</v>
      </c>
      <c r="C1560" s="12">
        <v>1128299</v>
      </c>
      <c r="D1560" s="13">
        <v>44432</v>
      </c>
      <c r="E1560" s="12" t="s">
        <v>24</v>
      </c>
      <c r="F1560" s="12" t="s">
        <v>66</v>
      </c>
      <c r="G1560" s="12" t="s">
        <v>65</v>
      </c>
      <c r="H1560" s="12" t="s">
        <v>12</v>
      </c>
      <c r="I1560" s="14">
        <v>0.9</v>
      </c>
      <c r="J1560" s="15">
        <v>8000</v>
      </c>
      <c r="K1560" s="16">
        <f>I1560*J1560</f>
        <v>7200</v>
      </c>
      <c r="L1560" s="16">
        <f>K1560*M1560</f>
        <v>2520</v>
      </c>
      <c r="M1560" s="17">
        <v>0.35</v>
      </c>
      <c r="O1560" s="1"/>
      <c r="P1560" s="4"/>
      <c r="Q1560" s="3"/>
      <c r="R1560" s="5"/>
    </row>
    <row r="1561" spans="2:18" x14ac:dyDescent="0.25">
      <c r="B1561" s="12" t="s">
        <v>23</v>
      </c>
      <c r="C1561" s="12">
        <v>1128299</v>
      </c>
      <c r="D1561" s="13">
        <v>44432</v>
      </c>
      <c r="E1561" s="12" t="s">
        <v>24</v>
      </c>
      <c r="F1561" s="12" t="s">
        <v>66</v>
      </c>
      <c r="G1561" s="12" t="s">
        <v>65</v>
      </c>
      <c r="H1561" s="12" t="s">
        <v>15</v>
      </c>
      <c r="I1561" s="14">
        <v>0.8</v>
      </c>
      <c r="J1561" s="15">
        <v>7750</v>
      </c>
      <c r="K1561" s="16">
        <f>I1561*J1561</f>
        <v>6200</v>
      </c>
      <c r="L1561" s="16">
        <f>K1561*M1561</f>
        <v>2170</v>
      </c>
      <c r="M1561" s="17">
        <v>0.35</v>
      </c>
      <c r="O1561" s="1"/>
      <c r="P1561" s="4"/>
      <c r="Q1561" s="3"/>
      <c r="R1561" s="5"/>
    </row>
    <row r="1562" spans="2:18" x14ac:dyDescent="0.25">
      <c r="B1562" s="12" t="s">
        <v>23</v>
      </c>
      <c r="C1562" s="12">
        <v>1128299</v>
      </c>
      <c r="D1562" s="13">
        <v>44432</v>
      </c>
      <c r="E1562" s="12" t="s">
        <v>24</v>
      </c>
      <c r="F1562" s="12" t="s">
        <v>66</v>
      </c>
      <c r="G1562" s="12" t="s">
        <v>65</v>
      </c>
      <c r="H1562" s="12" t="s">
        <v>13</v>
      </c>
      <c r="I1562" s="14">
        <v>0.70000000000000007</v>
      </c>
      <c r="J1562" s="15">
        <v>6500</v>
      </c>
      <c r="K1562" s="16">
        <f t="shared" ref="K1562:K1565" si="512">I1562*J1562</f>
        <v>4550</v>
      </c>
      <c r="L1562" s="16">
        <f t="shared" ref="L1562:L1565" si="513">K1562*M1562</f>
        <v>1592.5</v>
      </c>
      <c r="M1562" s="17">
        <v>0.35</v>
      </c>
      <c r="O1562" s="1"/>
      <c r="P1562" s="4"/>
      <c r="Q1562" s="3"/>
      <c r="R1562" s="5"/>
    </row>
    <row r="1563" spans="2:18" x14ac:dyDescent="0.25">
      <c r="B1563" s="12" t="s">
        <v>23</v>
      </c>
      <c r="C1563" s="12">
        <v>1128299</v>
      </c>
      <c r="D1563" s="13">
        <v>44432</v>
      </c>
      <c r="E1563" s="12" t="s">
        <v>24</v>
      </c>
      <c r="F1563" s="12" t="s">
        <v>66</v>
      </c>
      <c r="G1563" s="12" t="s">
        <v>65</v>
      </c>
      <c r="H1563" s="12" t="s">
        <v>14</v>
      </c>
      <c r="I1563" s="14">
        <v>0.70000000000000007</v>
      </c>
      <c r="J1563" s="15">
        <v>4250</v>
      </c>
      <c r="K1563" s="16">
        <f t="shared" si="512"/>
        <v>2975.0000000000005</v>
      </c>
      <c r="L1563" s="16">
        <f t="shared" si="513"/>
        <v>1041.25</v>
      </c>
      <c r="M1563" s="17">
        <v>0.35</v>
      </c>
      <c r="O1563" s="1"/>
      <c r="P1563" s="4"/>
      <c r="Q1563" s="3"/>
      <c r="R1563" s="5"/>
    </row>
    <row r="1564" spans="2:18" x14ac:dyDescent="0.25">
      <c r="B1564" s="12" t="s">
        <v>23</v>
      </c>
      <c r="C1564" s="12">
        <v>1128299</v>
      </c>
      <c r="D1564" s="13">
        <v>44432</v>
      </c>
      <c r="E1564" s="12" t="s">
        <v>24</v>
      </c>
      <c r="F1564" s="12" t="s">
        <v>66</v>
      </c>
      <c r="G1564" s="12" t="s">
        <v>65</v>
      </c>
      <c r="H1564" s="12" t="s">
        <v>16</v>
      </c>
      <c r="I1564" s="14">
        <v>0.7</v>
      </c>
      <c r="J1564" s="15">
        <v>4250</v>
      </c>
      <c r="K1564" s="16">
        <f t="shared" si="512"/>
        <v>2975</v>
      </c>
      <c r="L1564" s="16">
        <f t="shared" si="513"/>
        <v>1190</v>
      </c>
      <c r="M1564" s="17">
        <v>0.4</v>
      </c>
      <c r="O1564" s="1"/>
      <c r="P1564" s="4"/>
      <c r="Q1564" s="3"/>
      <c r="R1564" s="5"/>
    </row>
    <row r="1565" spans="2:18" x14ac:dyDescent="0.25">
      <c r="B1565" s="12" t="s">
        <v>23</v>
      </c>
      <c r="C1565" s="12">
        <v>1128299</v>
      </c>
      <c r="D1565" s="13">
        <v>44432</v>
      </c>
      <c r="E1565" s="12" t="s">
        <v>24</v>
      </c>
      <c r="F1565" s="12" t="s">
        <v>66</v>
      </c>
      <c r="G1565" s="12" t="s">
        <v>65</v>
      </c>
      <c r="H1565" s="12" t="s">
        <v>17</v>
      </c>
      <c r="I1565" s="14">
        <v>0.75</v>
      </c>
      <c r="J1565" s="15">
        <v>2500</v>
      </c>
      <c r="K1565" s="16">
        <f t="shared" si="512"/>
        <v>1875</v>
      </c>
      <c r="L1565" s="16">
        <f t="shared" si="513"/>
        <v>562.5</v>
      </c>
      <c r="M1565" s="17">
        <v>0.3</v>
      </c>
      <c r="O1565" s="1"/>
      <c r="P1565" s="4"/>
      <c r="Q1565" s="3"/>
      <c r="R1565" s="5"/>
    </row>
    <row r="1566" spans="2:18" x14ac:dyDescent="0.25">
      <c r="B1566" s="12" t="s">
        <v>23</v>
      </c>
      <c r="C1566" s="12">
        <v>1128299</v>
      </c>
      <c r="D1566" s="13">
        <v>44464</v>
      </c>
      <c r="E1566" s="12" t="s">
        <v>24</v>
      </c>
      <c r="F1566" s="12" t="s">
        <v>66</v>
      </c>
      <c r="G1566" s="12" t="s">
        <v>65</v>
      </c>
      <c r="H1566" s="12" t="s">
        <v>12</v>
      </c>
      <c r="I1566" s="14">
        <v>0.50000000000000011</v>
      </c>
      <c r="J1566" s="15">
        <v>4500</v>
      </c>
      <c r="K1566" s="16">
        <f>I1566*J1566</f>
        <v>2250.0000000000005</v>
      </c>
      <c r="L1566" s="16">
        <f>K1566*M1566</f>
        <v>787.50000000000011</v>
      </c>
      <c r="M1566" s="17">
        <v>0.35</v>
      </c>
      <c r="O1566" s="1"/>
      <c r="P1566" s="4"/>
      <c r="Q1566" s="3"/>
      <c r="R1566" s="5"/>
    </row>
    <row r="1567" spans="2:18" x14ac:dyDescent="0.25">
      <c r="B1567" s="12" t="s">
        <v>23</v>
      </c>
      <c r="C1567" s="12">
        <v>1128299</v>
      </c>
      <c r="D1567" s="13">
        <v>44464</v>
      </c>
      <c r="E1567" s="12" t="s">
        <v>24</v>
      </c>
      <c r="F1567" s="12" t="s">
        <v>66</v>
      </c>
      <c r="G1567" s="12" t="s">
        <v>65</v>
      </c>
      <c r="H1567" s="12" t="s">
        <v>15</v>
      </c>
      <c r="I1567" s="14">
        <v>0.55000000000000016</v>
      </c>
      <c r="J1567" s="15">
        <v>4500</v>
      </c>
      <c r="K1567" s="16">
        <f>I1567*J1567</f>
        <v>2475.0000000000009</v>
      </c>
      <c r="L1567" s="16">
        <f>K1567*M1567</f>
        <v>866.25000000000023</v>
      </c>
      <c r="M1567" s="17">
        <v>0.35</v>
      </c>
      <c r="O1567" s="1"/>
      <c r="P1567" s="4"/>
      <c r="Q1567" s="3"/>
      <c r="R1567" s="5"/>
    </row>
    <row r="1568" spans="2:18" x14ac:dyDescent="0.25">
      <c r="B1568" s="12" t="s">
        <v>23</v>
      </c>
      <c r="C1568" s="12">
        <v>1128299</v>
      </c>
      <c r="D1568" s="13">
        <v>44464</v>
      </c>
      <c r="E1568" s="12" t="s">
        <v>24</v>
      </c>
      <c r="F1568" s="12" t="s">
        <v>66</v>
      </c>
      <c r="G1568" s="12" t="s">
        <v>65</v>
      </c>
      <c r="H1568" s="12" t="s">
        <v>13</v>
      </c>
      <c r="I1568" s="14">
        <v>0.50000000000000011</v>
      </c>
      <c r="J1568" s="15">
        <v>2500</v>
      </c>
      <c r="K1568" s="16">
        <f t="shared" ref="K1568:K1571" si="514">I1568*J1568</f>
        <v>1250.0000000000002</v>
      </c>
      <c r="L1568" s="16">
        <f t="shared" ref="L1568:L1571" si="515">K1568*M1568</f>
        <v>437.50000000000006</v>
      </c>
      <c r="M1568" s="17">
        <v>0.35</v>
      </c>
      <c r="O1568" s="1"/>
      <c r="P1568" s="4"/>
      <c r="Q1568" s="3"/>
      <c r="R1568" s="5"/>
    </row>
    <row r="1569" spans="2:18" x14ac:dyDescent="0.25">
      <c r="B1569" s="12" t="s">
        <v>23</v>
      </c>
      <c r="C1569" s="12">
        <v>1128299</v>
      </c>
      <c r="D1569" s="13">
        <v>44464</v>
      </c>
      <c r="E1569" s="12" t="s">
        <v>24</v>
      </c>
      <c r="F1569" s="12" t="s">
        <v>66</v>
      </c>
      <c r="G1569" s="12" t="s">
        <v>65</v>
      </c>
      <c r="H1569" s="12" t="s">
        <v>14</v>
      </c>
      <c r="I1569" s="14">
        <v>0.50000000000000011</v>
      </c>
      <c r="J1569" s="15">
        <v>2000</v>
      </c>
      <c r="K1569" s="16">
        <f t="shared" si="514"/>
        <v>1000.0000000000002</v>
      </c>
      <c r="L1569" s="16">
        <f t="shared" si="515"/>
        <v>350.00000000000006</v>
      </c>
      <c r="M1569" s="17">
        <v>0.35</v>
      </c>
      <c r="O1569" s="1"/>
      <c r="P1569" s="4"/>
      <c r="Q1569" s="3"/>
      <c r="R1569" s="5"/>
    </row>
    <row r="1570" spans="2:18" x14ac:dyDescent="0.25">
      <c r="B1570" s="12" t="s">
        <v>23</v>
      </c>
      <c r="C1570" s="12">
        <v>1128299</v>
      </c>
      <c r="D1570" s="13">
        <v>44464</v>
      </c>
      <c r="E1570" s="12" t="s">
        <v>24</v>
      </c>
      <c r="F1570" s="12" t="s">
        <v>66</v>
      </c>
      <c r="G1570" s="12" t="s">
        <v>65</v>
      </c>
      <c r="H1570" s="12" t="s">
        <v>16</v>
      </c>
      <c r="I1570" s="14">
        <v>0.60000000000000009</v>
      </c>
      <c r="J1570" s="15">
        <v>2250</v>
      </c>
      <c r="K1570" s="16">
        <f t="shared" si="514"/>
        <v>1350.0000000000002</v>
      </c>
      <c r="L1570" s="16">
        <f t="shared" si="515"/>
        <v>540.00000000000011</v>
      </c>
      <c r="M1570" s="17">
        <v>0.4</v>
      </c>
      <c r="O1570" s="1"/>
      <c r="P1570" s="4"/>
      <c r="Q1570" s="3"/>
      <c r="R1570" s="5"/>
    </row>
    <row r="1571" spans="2:18" x14ac:dyDescent="0.25">
      <c r="B1571" s="12" t="s">
        <v>23</v>
      </c>
      <c r="C1571" s="12">
        <v>1128299</v>
      </c>
      <c r="D1571" s="13">
        <v>44464</v>
      </c>
      <c r="E1571" s="12" t="s">
        <v>24</v>
      </c>
      <c r="F1571" s="12" t="s">
        <v>66</v>
      </c>
      <c r="G1571" s="12" t="s">
        <v>65</v>
      </c>
      <c r="H1571" s="12" t="s">
        <v>17</v>
      </c>
      <c r="I1571" s="14">
        <v>0.44999999999999996</v>
      </c>
      <c r="J1571" s="15">
        <v>2500</v>
      </c>
      <c r="K1571" s="16">
        <f t="shared" si="514"/>
        <v>1125</v>
      </c>
      <c r="L1571" s="16">
        <f t="shared" si="515"/>
        <v>337.5</v>
      </c>
      <c r="M1571" s="17">
        <v>0.3</v>
      </c>
      <c r="O1571" s="1"/>
      <c r="P1571" s="4"/>
      <c r="Q1571" s="3"/>
      <c r="R1571" s="5"/>
    </row>
    <row r="1572" spans="2:18" x14ac:dyDescent="0.25">
      <c r="B1572" s="12" t="s">
        <v>23</v>
      </c>
      <c r="C1572" s="12">
        <v>1128299</v>
      </c>
      <c r="D1572" s="13">
        <v>44493</v>
      </c>
      <c r="E1572" s="12" t="s">
        <v>24</v>
      </c>
      <c r="F1572" s="12" t="s">
        <v>66</v>
      </c>
      <c r="G1572" s="12" t="s">
        <v>65</v>
      </c>
      <c r="H1572" s="12" t="s">
        <v>12</v>
      </c>
      <c r="I1572" s="14">
        <v>0.4</v>
      </c>
      <c r="J1572" s="15">
        <v>3500</v>
      </c>
      <c r="K1572" s="16">
        <f>I1572*J1572</f>
        <v>1400</v>
      </c>
      <c r="L1572" s="16">
        <f>K1572*M1572</f>
        <v>489.99999999999994</v>
      </c>
      <c r="M1572" s="17">
        <v>0.35</v>
      </c>
      <c r="O1572" s="1"/>
      <c r="P1572" s="4"/>
      <c r="Q1572" s="3"/>
      <c r="R1572" s="5"/>
    </row>
    <row r="1573" spans="2:18" x14ac:dyDescent="0.25">
      <c r="B1573" s="12" t="s">
        <v>23</v>
      </c>
      <c r="C1573" s="12">
        <v>1128299</v>
      </c>
      <c r="D1573" s="13">
        <v>44493</v>
      </c>
      <c r="E1573" s="12" t="s">
        <v>24</v>
      </c>
      <c r="F1573" s="12" t="s">
        <v>66</v>
      </c>
      <c r="G1573" s="12" t="s">
        <v>65</v>
      </c>
      <c r="H1573" s="12" t="s">
        <v>15</v>
      </c>
      <c r="I1573" s="14">
        <v>0.55000000000000016</v>
      </c>
      <c r="J1573" s="15">
        <v>5250</v>
      </c>
      <c r="K1573" s="16">
        <f>I1573*J1573</f>
        <v>2887.5000000000009</v>
      </c>
      <c r="L1573" s="16">
        <f>K1573*M1573</f>
        <v>1010.6250000000002</v>
      </c>
      <c r="M1573" s="17">
        <v>0.35</v>
      </c>
      <c r="O1573" s="1"/>
      <c r="P1573" s="4"/>
      <c r="Q1573" s="3"/>
      <c r="R1573" s="5"/>
    </row>
    <row r="1574" spans="2:18" x14ac:dyDescent="0.25">
      <c r="B1574" s="12" t="s">
        <v>23</v>
      </c>
      <c r="C1574" s="12">
        <v>1128299</v>
      </c>
      <c r="D1574" s="13">
        <v>44493</v>
      </c>
      <c r="E1574" s="12" t="s">
        <v>24</v>
      </c>
      <c r="F1574" s="12" t="s">
        <v>66</v>
      </c>
      <c r="G1574" s="12" t="s">
        <v>65</v>
      </c>
      <c r="H1574" s="12" t="s">
        <v>13</v>
      </c>
      <c r="I1574" s="14">
        <v>0.50000000000000011</v>
      </c>
      <c r="J1574" s="15">
        <v>3500</v>
      </c>
      <c r="K1574" s="16">
        <f t="shared" ref="K1574:K1577" si="516">I1574*J1574</f>
        <v>1750.0000000000005</v>
      </c>
      <c r="L1574" s="16">
        <f t="shared" ref="L1574:L1577" si="517">K1574*M1574</f>
        <v>612.50000000000011</v>
      </c>
      <c r="M1574" s="17">
        <v>0.35</v>
      </c>
      <c r="O1574" s="1"/>
      <c r="P1574" s="4"/>
      <c r="Q1574" s="3"/>
      <c r="R1574" s="5"/>
    </row>
    <row r="1575" spans="2:18" x14ac:dyDescent="0.25">
      <c r="B1575" s="12" t="s">
        <v>23</v>
      </c>
      <c r="C1575" s="12">
        <v>1128299</v>
      </c>
      <c r="D1575" s="13">
        <v>44493</v>
      </c>
      <c r="E1575" s="12" t="s">
        <v>24</v>
      </c>
      <c r="F1575" s="12" t="s">
        <v>66</v>
      </c>
      <c r="G1575" s="12" t="s">
        <v>65</v>
      </c>
      <c r="H1575" s="12" t="s">
        <v>14</v>
      </c>
      <c r="I1575" s="14">
        <v>0.45000000000000007</v>
      </c>
      <c r="J1575" s="15">
        <v>3250</v>
      </c>
      <c r="K1575" s="16">
        <f t="shared" si="516"/>
        <v>1462.5000000000002</v>
      </c>
      <c r="L1575" s="16">
        <f t="shared" si="517"/>
        <v>511.87500000000006</v>
      </c>
      <c r="M1575" s="17">
        <v>0.35</v>
      </c>
      <c r="O1575" s="1"/>
      <c r="P1575" s="4"/>
      <c r="Q1575" s="3"/>
      <c r="R1575" s="5"/>
    </row>
    <row r="1576" spans="2:18" x14ac:dyDescent="0.25">
      <c r="B1576" s="12" t="s">
        <v>23</v>
      </c>
      <c r="C1576" s="12">
        <v>1128299</v>
      </c>
      <c r="D1576" s="13">
        <v>44493</v>
      </c>
      <c r="E1576" s="12" t="s">
        <v>24</v>
      </c>
      <c r="F1576" s="12" t="s">
        <v>66</v>
      </c>
      <c r="G1576" s="12" t="s">
        <v>65</v>
      </c>
      <c r="H1576" s="12" t="s">
        <v>16</v>
      </c>
      <c r="I1576" s="14">
        <v>0.55000000000000004</v>
      </c>
      <c r="J1576" s="15">
        <v>3000</v>
      </c>
      <c r="K1576" s="16">
        <f t="shared" si="516"/>
        <v>1650.0000000000002</v>
      </c>
      <c r="L1576" s="16">
        <f t="shared" si="517"/>
        <v>660.00000000000011</v>
      </c>
      <c r="M1576" s="17">
        <v>0.4</v>
      </c>
      <c r="O1576" s="1"/>
      <c r="P1576" s="4"/>
      <c r="Q1576" s="3"/>
      <c r="R1576" s="5"/>
    </row>
    <row r="1577" spans="2:18" x14ac:dyDescent="0.25">
      <c r="B1577" s="12" t="s">
        <v>23</v>
      </c>
      <c r="C1577" s="12">
        <v>1128299</v>
      </c>
      <c r="D1577" s="13">
        <v>44493</v>
      </c>
      <c r="E1577" s="12" t="s">
        <v>24</v>
      </c>
      <c r="F1577" s="12" t="s">
        <v>66</v>
      </c>
      <c r="G1577" s="12" t="s">
        <v>65</v>
      </c>
      <c r="H1577" s="12" t="s">
        <v>17</v>
      </c>
      <c r="I1577" s="14">
        <v>0.60000000000000009</v>
      </c>
      <c r="J1577" s="15">
        <v>3500</v>
      </c>
      <c r="K1577" s="16">
        <f t="shared" si="516"/>
        <v>2100.0000000000005</v>
      </c>
      <c r="L1577" s="16">
        <f t="shared" si="517"/>
        <v>630.00000000000011</v>
      </c>
      <c r="M1577" s="17">
        <v>0.3</v>
      </c>
      <c r="O1577" s="1"/>
      <c r="P1577" s="4"/>
      <c r="Q1577" s="3"/>
      <c r="R1577" s="5"/>
    </row>
    <row r="1578" spans="2:18" x14ac:dyDescent="0.25">
      <c r="B1578" s="12" t="s">
        <v>23</v>
      </c>
      <c r="C1578" s="12">
        <v>1128299</v>
      </c>
      <c r="D1578" s="13">
        <v>44524</v>
      </c>
      <c r="E1578" s="12" t="s">
        <v>24</v>
      </c>
      <c r="F1578" s="12" t="s">
        <v>66</v>
      </c>
      <c r="G1578" s="12" t="s">
        <v>65</v>
      </c>
      <c r="H1578" s="12" t="s">
        <v>12</v>
      </c>
      <c r="I1578" s="14">
        <v>0.45000000000000007</v>
      </c>
      <c r="J1578" s="15">
        <v>5750</v>
      </c>
      <c r="K1578" s="16">
        <f>I1578*J1578</f>
        <v>2587.5000000000005</v>
      </c>
      <c r="L1578" s="16">
        <f>K1578*M1578</f>
        <v>905.62500000000011</v>
      </c>
      <c r="M1578" s="17">
        <v>0.35</v>
      </c>
      <c r="O1578" s="1"/>
      <c r="P1578" s="4"/>
      <c r="Q1578" s="3"/>
      <c r="R1578" s="5"/>
    </row>
    <row r="1579" spans="2:18" x14ac:dyDescent="0.25">
      <c r="B1579" s="12" t="s">
        <v>23</v>
      </c>
      <c r="C1579" s="12">
        <v>1128299</v>
      </c>
      <c r="D1579" s="13">
        <v>44524</v>
      </c>
      <c r="E1579" s="12" t="s">
        <v>24</v>
      </c>
      <c r="F1579" s="12" t="s">
        <v>66</v>
      </c>
      <c r="G1579" s="12" t="s">
        <v>65</v>
      </c>
      <c r="H1579" s="12" t="s">
        <v>15</v>
      </c>
      <c r="I1579" s="14">
        <v>0.50000000000000011</v>
      </c>
      <c r="J1579" s="15">
        <v>6500</v>
      </c>
      <c r="K1579" s="16">
        <f>I1579*J1579</f>
        <v>3250.0000000000009</v>
      </c>
      <c r="L1579" s="16">
        <f>K1579*M1579</f>
        <v>1137.5000000000002</v>
      </c>
      <c r="M1579" s="17">
        <v>0.35</v>
      </c>
      <c r="O1579" s="1"/>
      <c r="P1579" s="4"/>
      <c r="Q1579" s="3"/>
      <c r="R1579" s="5"/>
    </row>
    <row r="1580" spans="2:18" x14ac:dyDescent="0.25">
      <c r="B1580" s="12" t="s">
        <v>23</v>
      </c>
      <c r="C1580" s="12">
        <v>1128299</v>
      </c>
      <c r="D1580" s="13">
        <v>44524</v>
      </c>
      <c r="E1580" s="12" t="s">
        <v>24</v>
      </c>
      <c r="F1580" s="12" t="s">
        <v>66</v>
      </c>
      <c r="G1580" s="12" t="s">
        <v>65</v>
      </c>
      <c r="H1580" s="12" t="s">
        <v>13</v>
      </c>
      <c r="I1580" s="14">
        <v>0.45000000000000007</v>
      </c>
      <c r="J1580" s="15">
        <v>4750</v>
      </c>
      <c r="K1580" s="16">
        <f t="shared" ref="K1580:K1583" si="518">I1580*J1580</f>
        <v>2137.5000000000005</v>
      </c>
      <c r="L1580" s="16">
        <f t="shared" ref="L1580:L1583" si="519">K1580*M1580</f>
        <v>748.12500000000011</v>
      </c>
      <c r="M1580" s="17">
        <v>0.35</v>
      </c>
      <c r="O1580" s="1"/>
      <c r="P1580" s="4"/>
      <c r="Q1580" s="3"/>
      <c r="R1580" s="5"/>
    </row>
    <row r="1581" spans="2:18" x14ac:dyDescent="0.25">
      <c r="B1581" s="12" t="s">
        <v>23</v>
      </c>
      <c r="C1581" s="12">
        <v>1128299</v>
      </c>
      <c r="D1581" s="13">
        <v>44524</v>
      </c>
      <c r="E1581" s="12" t="s">
        <v>24</v>
      </c>
      <c r="F1581" s="12" t="s">
        <v>66</v>
      </c>
      <c r="G1581" s="12" t="s">
        <v>65</v>
      </c>
      <c r="H1581" s="12" t="s">
        <v>14</v>
      </c>
      <c r="I1581" s="14">
        <v>0.55000000000000016</v>
      </c>
      <c r="J1581" s="15">
        <v>4500</v>
      </c>
      <c r="K1581" s="16">
        <f t="shared" si="518"/>
        <v>2475.0000000000009</v>
      </c>
      <c r="L1581" s="16">
        <f t="shared" si="519"/>
        <v>866.25000000000023</v>
      </c>
      <c r="M1581" s="17">
        <v>0.35</v>
      </c>
      <c r="O1581" s="1"/>
      <c r="P1581" s="4"/>
      <c r="Q1581" s="3"/>
      <c r="R1581" s="5"/>
    </row>
    <row r="1582" spans="2:18" x14ac:dyDescent="0.25">
      <c r="B1582" s="12" t="s">
        <v>23</v>
      </c>
      <c r="C1582" s="12">
        <v>1128299</v>
      </c>
      <c r="D1582" s="13">
        <v>44524</v>
      </c>
      <c r="E1582" s="12" t="s">
        <v>24</v>
      </c>
      <c r="F1582" s="12" t="s">
        <v>66</v>
      </c>
      <c r="G1582" s="12" t="s">
        <v>65</v>
      </c>
      <c r="H1582" s="12" t="s">
        <v>16</v>
      </c>
      <c r="I1582" s="14">
        <v>0.75000000000000011</v>
      </c>
      <c r="J1582" s="15">
        <v>4250</v>
      </c>
      <c r="K1582" s="16">
        <f t="shared" si="518"/>
        <v>3187.5000000000005</v>
      </c>
      <c r="L1582" s="16">
        <f t="shared" si="519"/>
        <v>1275.0000000000002</v>
      </c>
      <c r="M1582" s="17">
        <v>0.4</v>
      </c>
      <c r="O1582" s="1"/>
      <c r="P1582" s="4"/>
      <c r="Q1582" s="3"/>
      <c r="R1582" s="5"/>
    </row>
    <row r="1583" spans="2:18" x14ac:dyDescent="0.25">
      <c r="B1583" s="12" t="s">
        <v>23</v>
      </c>
      <c r="C1583" s="12">
        <v>1128299</v>
      </c>
      <c r="D1583" s="13">
        <v>44524</v>
      </c>
      <c r="E1583" s="12" t="s">
        <v>24</v>
      </c>
      <c r="F1583" s="12" t="s">
        <v>66</v>
      </c>
      <c r="G1583" s="12" t="s">
        <v>65</v>
      </c>
      <c r="H1583" s="12" t="s">
        <v>17</v>
      </c>
      <c r="I1583" s="14">
        <v>0.80000000000000016</v>
      </c>
      <c r="J1583" s="15">
        <v>5500</v>
      </c>
      <c r="K1583" s="16">
        <f t="shared" si="518"/>
        <v>4400.0000000000009</v>
      </c>
      <c r="L1583" s="16">
        <f t="shared" si="519"/>
        <v>1320.0000000000002</v>
      </c>
      <c r="M1583" s="17">
        <v>0.3</v>
      </c>
      <c r="O1583" s="1"/>
      <c r="P1583" s="4"/>
      <c r="Q1583" s="3"/>
      <c r="R1583" s="5"/>
    </row>
    <row r="1584" spans="2:18" x14ac:dyDescent="0.25">
      <c r="B1584" s="12" t="s">
        <v>23</v>
      </c>
      <c r="C1584" s="12">
        <v>1128299</v>
      </c>
      <c r="D1584" s="13">
        <v>44553</v>
      </c>
      <c r="E1584" s="12" t="s">
        <v>24</v>
      </c>
      <c r="F1584" s="12" t="s">
        <v>66</v>
      </c>
      <c r="G1584" s="12" t="s">
        <v>65</v>
      </c>
      <c r="H1584" s="12" t="s">
        <v>12</v>
      </c>
      <c r="I1584" s="14">
        <v>0.65000000000000013</v>
      </c>
      <c r="J1584" s="15">
        <v>7500</v>
      </c>
      <c r="K1584" s="16">
        <f>I1584*J1584</f>
        <v>4875.0000000000009</v>
      </c>
      <c r="L1584" s="16">
        <f>K1584*M1584</f>
        <v>1706.2500000000002</v>
      </c>
      <c r="M1584" s="17">
        <v>0.35</v>
      </c>
      <c r="O1584" s="1"/>
      <c r="P1584" s="4"/>
      <c r="Q1584" s="3"/>
      <c r="R1584" s="5"/>
    </row>
    <row r="1585" spans="1:18" x14ac:dyDescent="0.25">
      <c r="B1585" s="12" t="s">
        <v>23</v>
      </c>
      <c r="C1585" s="12">
        <v>1128299</v>
      </c>
      <c r="D1585" s="13">
        <v>44553</v>
      </c>
      <c r="E1585" s="12" t="s">
        <v>24</v>
      </c>
      <c r="F1585" s="12" t="s">
        <v>66</v>
      </c>
      <c r="G1585" s="12" t="s">
        <v>65</v>
      </c>
      <c r="H1585" s="12" t="s">
        <v>15</v>
      </c>
      <c r="I1585" s="14">
        <v>0.75000000000000022</v>
      </c>
      <c r="J1585" s="15">
        <v>7500</v>
      </c>
      <c r="K1585" s="16">
        <f>I1585*J1585</f>
        <v>5625.0000000000018</v>
      </c>
      <c r="L1585" s="16">
        <f>K1585*M1585</f>
        <v>1968.7500000000005</v>
      </c>
      <c r="M1585" s="17">
        <v>0.35</v>
      </c>
      <c r="O1585" s="1"/>
      <c r="P1585" s="4"/>
      <c r="Q1585" s="3"/>
      <c r="R1585" s="5"/>
    </row>
    <row r="1586" spans="1:18" x14ac:dyDescent="0.25">
      <c r="B1586" s="12" t="s">
        <v>23</v>
      </c>
      <c r="C1586" s="12">
        <v>1128299</v>
      </c>
      <c r="D1586" s="13">
        <v>44553</v>
      </c>
      <c r="E1586" s="12" t="s">
        <v>24</v>
      </c>
      <c r="F1586" s="12" t="s">
        <v>66</v>
      </c>
      <c r="G1586" s="12" t="s">
        <v>65</v>
      </c>
      <c r="H1586" s="12" t="s">
        <v>13</v>
      </c>
      <c r="I1586" s="14">
        <v>0.70000000000000018</v>
      </c>
      <c r="J1586" s="15">
        <v>5500</v>
      </c>
      <c r="K1586" s="16">
        <f t="shared" ref="K1586:K1589" si="520">I1586*J1586</f>
        <v>3850.0000000000009</v>
      </c>
      <c r="L1586" s="16">
        <f t="shared" ref="L1586:L1589" si="521">K1586*M1586</f>
        <v>1347.5000000000002</v>
      </c>
      <c r="M1586" s="17">
        <v>0.35</v>
      </c>
      <c r="O1586" s="1"/>
      <c r="P1586" s="4"/>
      <c r="Q1586" s="3"/>
      <c r="R1586" s="5"/>
    </row>
    <row r="1587" spans="1:18" x14ac:dyDescent="0.25">
      <c r="B1587" s="12" t="s">
        <v>23</v>
      </c>
      <c r="C1587" s="12">
        <v>1128299</v>
      </c>
      <c r="D1587" s="13">
        <v>44553</v>
      </c>
      <c r="E1587" s="12" t="s">
        <v>24</v>
      </c>
      <c r="F1587" s="12" t="s">
        <v>66</v>
      </c>
      <c r="G1587" s="12" t="s">
        <v>65</v>
      </c>
      <c r="H1587" s="12" t="s">
        <v>14</v>
      </c>
      <c r="I1587" s="14">
        <v>0.70000000000000018</v>
      </c>
      <c r="J1587" s="15">
        <v>5500</v>
      </c>
      <c r="K1587" s="16">
        <f t="shared" si="520"/>
        <v>3850.0000000000009</v>
      </c>
      <c r="L1587" s="16">
        <f t="shared" si="521"/>
        <v>1347.5000000000002</v>
      </c>
      <c r="M1587" s="17">
        <v>0.35</v>
      </c>
      <c r="O1587" s="1"/>
      <c r="P1587" s="4"/>
      <c r="Q1587" s="3"/>
      <c r="R1587" s="5"/>
    </row>
    <row r="1588" spans="1:18" x14ac:dyDescent="0.25">
      <c r="B1588" s="12" t="s">
        <v>23</v>
      </c>
      <c r="C1588" s="12">
        <v>1128299</v>
      </c>
      <c r="D1588" s="13">
        <v>44553</v>
      </c>
      <c r="E1588" s="12" t="s">
        <v>24</v>
      </c>
      <c r="F1588" s="12" t="s">
        <v>66</v>
      </c>
      <c r="G1588" s="12" t="s">
        <v>65</v>
      </c>
      <c r="H1588" s="12" t="s">
        <v>16</v>
      </c>
      <c r="I1588" s="14">
        <v>0.80000000000000016</v>
      </c>
      <c r="J1588" s="15">
        <v>4750</v>
      </c>
      <c r="K1588" s="16">
        <f t="shared" si="520"/>
        <v>3800.0000000000009</v>
      </c>
      <c r="L1588" s="16">
        <f t="shared" si="521"/>
        <v>1520.0000000000005</v>
      </c>
      <c r="M1588" s="17">
        <v>0.4</v>
      </c>
      <c r="O1588" s="1"/>
      <c r="P1588" s="4"/>
      <c r="Q1588" s="3"/>
      <c r="R1588" s="5"/>
    </row>
    <row r="1589" spans="1:18" x14ac:dyDescent="0.25">
      <c r="B1589" s="12" t="s">
        <v>23</v>
      </c>
      <c r="C1589" s="12">
        <v>1128299</v>
      </c>
      <c r="D1589" s="13">
        <v>44553</v>
      </c>
      <c r="E1589" s="12" t="s">
        <v>24</v>
      </c>
      <c r="F1589" s="12" t="s">
        <v>66</v>
      </c>
      <c r="G1589" s="12" t="s">
        <v>65</v>
      </c>
      <c r="H1589" s="12" t="s">
        <v>17</v>
      </c>
      <c r="I1589" s="14">
        <v>0.8500000000000002</v>
      </c>
      <c r="J1589" s="15">
        <v>5750</v>
      </c>
      <c r="K1589" s="16">
        <f t="shared" si="520"/>
        <v>4887.5000000000009</v>
      </c>
      <c r="L1589" s="16">
        <f t="shared" si="521"/>
        <v>1466.2500000000002</v>
      </c>
      <c r="M1589" s="17">
        <v>0.3</v>
      </c>
      <c r="O1589" s="1"/>
      <c r="P1589" s="4"/>
      <c r="Q1589" s="3"/>
      <c r="R1589" s="5"/>
    </row>
    <row r="1590" spans="1:18" x14ac:dyDescent="0.25">
      <c r="A1590" s="8" t="s">
        <v>40</v>
      </c>
      <c r="B1590" s="12" t="s">
        <v>10</v>
      </c>
      <c r="C1590" s="12">
        <v>1185732</v>
      </c>
      <c r="D1590" s="13">
        <v>44215</v>
      </c>
      <c r="E1590" s="12" t="s">
        <v>130</v>
      </c>
      <c r="F1590" s="12" t="s">
        <v>67</v>
      </c>
      <c r="G1590" s="12" t="s">
        <v>68</v>
      </c>
      <c r="H1590" s="12" t="s">
        <v>12</v>
      </c>
      <c r="I1590" s="14">
        <v>0.35</v>
      </c>
      <c r="J1590" s="15">
        <v>7500</v>
      </c>
      <c r="K1590" s="16">
        <f>I1590*J1590</f>
        <v>2625</v>
      </c>
      <c r="L1590" s="16">
        <f>K1590*M1590</f>
        <v>1312.5</v>
      </c>
      <c r="M1590" s="17">
        <v>0.5</v>
      </c>
      <c r="O1590" s="1"/>
      <c r="P1590" s="4"/>
      <c r="Q1590" s="3"/>
      <c r="R1590" s="5"/>
    </row>
    <row r="1591" spans="1:18" x14ac:dyDescent="0.25">
      <c r="B1591" s="12" t="s">
        <v>10</v>
      </c>
      <c r="C1591" s="12">
        <v>1185732</v>
      </c>
      <c r="D1591" s="13">
        <v>44215</v>
      </c>
      <c r="E1591" s="12" t="s">
        <v>130</v>
      </c>
      <c r="F1591" s="12" t="s">
        <v>67</v>
      </c>
      <c r="G1591" s="12" t="s">
        <v>68</v>
      </c>
      <c r="H1591" s="12" t="s">
        <v>15</v>
      </c>
      <c r="I1591" s="14">
        <v>0.35</v>
      </c>
      <c r="J1591" s="15">
        <v>5500</v>
      </c>
      <c r="K1591" s="16">
        <f>I1591*J1591</f>
        <v>1924.9999999999998</v>
      </c>
      <c r="L1591" s="16">
        <f>K1591*M1591</f>
        <v>769.99999999999989</v>
      </c>
      <c r="M1591" s="17">
        <v>0.39999999999999997</v>
      </c>
      <c r="O1591" s="1"/>
      <c r="P1591" s="4"/>
      <c r="Q1591" s="3"/>
      <c r="R1591" s="5"/>
    </row>
    <row r="1592" spans="1:18" x14ac:dyDescent="0.25">
      <c r="B1592" s="12" t="s">
        <v>10</v>
      </c>
      <c r="C1592" s="12">
        <v>1185732</v>
      </c>
      <c r="D1592" s="13">
        <v>44215</v>
      </c>
      <c r="E1592" s="12" t="s">
        <v>130</v>
      </c>
      <c r="F1592" s="12" t="s">
        <v>67</v>
      </c>
      <c r="G1592" s="12" t="s">
        <v>68</v>
      </c>
      <c r="H1592" s="12" t="s">
        <v>13</v>
      </c>
      <c r="I1592" s="14">
        <v>0.25</v>
      </c>
      <c r="J1592" s="15">
        <v>5500</v>
      </c>
      <c r="K1592" s="16">
        <f t="shared" ref="K1592:K1595" si="522">I1592*J1592</f>
        <v>1375</v>
      </c>
      <c r="L1592" s="16">
        <f t="shared" ref="L1592:L1601" si="523">K1592*M1592</f>
        <v>412.5</v>
      </c>
      <c r="M1592" s="17">
        <v>0.3</v>
      </c>
      <c r="O1592" s="1"/>
      <c r="P1592" s="4"/>
      <c r="Q1592" s="3"/>
      <c r="R1592" s="5"/>
    </row>
    <row r="1593" spans="1:18" x14ac:dyDescent="0.25">
      <c r="B1593" s="12" t="s">
        <v>10</v>
      </c>
      <c r="C1593" s="12">
        <v>1185732</v>
      </c>
      <c r="D1593" s="13">
        <v>44215</v>
      </c>
      <c r="E1593" s="12" t="s">
        <v>130</v>
      </c>
      <c r="F1593" s="12" t="s">
        <v>67</v>
      </c>
      <c r="G1593" s="12" t="s">
        <v>68</v>
      </c>
      <c r="H1593" s="12" t="s">
        <v>14</v>
      </c>
      <c r="I1593" s="14">
        <v>0.29999999999999993</v>
      </c>
      <c r="J1593" s="15">
        <v>4000</v>
      </c>
      <c r="K1593" s="16">
        <f t="shared" si="522"/>
        <v>1199.9999999999998</v>
      </c>
      <c r="L1593" s="16">
        <f t="shared" si="523"/>
        <v>419.99999999999989</v>
      </c>
      <c r="M1593" s="17">
        <v>0.35</v>
      </c>
      <c r="O1593" s="1"/>
      <c r="P1593" s="4"/>
      <c r="Q1593" s="3"/>
      <c r="R1593" s="5"/>
    </row>
    <row r="1594" spans="1:18" x14ac:dyDescent="0.25">
      <c r="B1594" s="12" t="s">
        <v>10</v>
      </c>
      <c r="C1594" s="12">
        <v>1185732</v>
      </c>
      <c r="D1594" s="13">
        <v>44215</v>
      </c>
      <c r="E1594" s="12" t="s">
        <v>130</v>
      </c>
      <c r="F1594" s="12" t="s">
        <v>67</v>
      </c>
      <c r="G1594" s="12" t="s">
        <v>68</v>
      </c>
      <c r="H1594" s="12" t="s">
        <v>16</v>
      </c>
      <c r="I1594" s="14">
        <v>0.45000000000000007</v>
      </c>
      <c r="J1594" s="15">
        <v>4500</v>
      </c>
      <c r="K1594" s="16">
        <f t="shared" si="522"/>
        <v>2025.0000000000002</v>
      </c>
      <c r="L1594" s="16">
        <f t="shared" si="523"/>
        <v>810</v>
      </c>
      <c r="M1594" s="17">
        <v>0.39999999999999997</v>
      </c>
      <c r="O1594" s="1"/>
      <c r="P1594" s="4"/>
      <c r="Q1594" s="3"/>
      <c r="R1594" s="5"/>
    </row>
    <row r="1595" spans="1:18" x14ac:dyDescent="0.25">
      <c r="B1595" s="12" t="s">
        <v>10</v>
      </c>
      <c r="C1595" s="12">
        <v>1185732</v>
      </c>
      <c r="D1595" s="13">
        <v>44215</v>
      </c>
      <c r="E1595" s="12" t="s">
        <v>130</v>
      </c>
      <c r="F1595" s="12" t="s">
        <v>67</v>
      </c>
      <c r="G1595" s="12" t="s">
        <v>68</v>
      </c>
      <c r="H1595" s="12" t="s">
        <v>17</v>
      </c>
      <c r="I1595" s="14">
        <v>0.35</v>
      </c>
      <c r="J1595" s="15">
        <v>5500</v>
      </c>
      <c r="K1595" s="16">
        <f t="shared" si="522"/>
        <v>1924.9999999999998</v>
      </c>
      <c r="L1595" s="16">
        <f t="shared" si="523"/>
        <v>1058.75</v>
      </c>
      <c r="M1595" s="17">
        <v>0.55000000000000004</v>
      </c>
      <c r="O1595" s="1"/>
      <c r="P1595" s="4"/>
      <c r="Q1595" s="3"/>
      <c r="R1595" s="5"/>
    </row>
    <row r="1596" spans="1:18" x14ac:dyDescent="0.25">
      <c r="B1596" s="12" t="s">
        <v>10</v>
      </c>
      <c r="C1596" s="12">
        <v>1185732</v>
      </c>
      <c r="D1596" s="13">
        <v>44244</v>
      </c>
      <c r="E1596" s="12" t="s">
        <v>130</v>
      </c>
      <c r="F1596" s="12" t="s">
        <v>67</v>
      </c>
      <c r="G1596" s="12" t="s">
        <v>68</v>
      </c>
      <c r="H1596" s="12" t="s">
        <v>12</v>
      </c>
      <c r="I1596" s="14">
        <v>0.35</v>
      </c>
      <c r="J1596" s="15">
        <v>8000</v>
      </c>
      <c r="K1596" s="16">
        <f>I1596*J1596</f>
        <v>2800</v>
      </c>
      <c r="L1596" s="16">
        <f>K1596*M1596</f>
        <v>1400</v>
      </c>
      <c r="M1596" s="17">
        <v>0.5</v>
      </c>
      <c r="O1596" s="1"/>
      <c r="P1596" s="4"/>
      <c r="Q1596" s="3"/>
      <c r="R1596" s="5"/>
    </row>
    <row r="1597" spans="1:18" x14ac:dyDescent="0.25">
      <c r="B1597" s="12" t="s">
        <v>10</v>
      </c>
      <c r="C1597" s="12">
        <v>1185732</v>
      </c>
      <c r="D1597" s="13">
        <v>44244</v>
      </c>
      <c r="E1597" s="12" t="s">
        <v>130</v>
      </c>
      <c r="F1597" s="12" t="s">
        <v>67</v>
      </c>
      <c r="G1597" s="12" t="s">
        <v>68</v>
      </c>
      <c r="H1597" s="12" t="s">
        <v>15</v>
      </c>
      <c r="I1597" s="14">
        <v>0.35</v>
      </c>
      <c r="J1597" s="15">
        <v>4500</v>
      </c>
      <c r="K1597" s="16">
        <f>I1597*J1597</f>
        <v>1575</v>
      </c>
      <c r="L1597" s="16">
        <f>K1597*M1597</f>
        <v>630</v>
      </c>
      <c r="M1597" s="17">
        <v>0.39999999999999997</v>
      </c>
      <c r="O1597" s="1"/>
      <c r="P1597" s="4"/>
      <c r="Q1597" s="3"/>
      <c r="R1597" s="5"/>
    </row>
    <row r="1598" spans="1:18" x14ac:dyDescent="0.25">
      <c r="B1598" s="12" t="s">
        <v>10</v>
      </c>
      <c r="C1598" s="12">
        <v>1185732</v>
      </c>
      <c r="D1598" s="13">
        <v>44244</v>
      </c>
      <c r="E1598" s="12" t="s">
        <v>130</v>
      </c>
      <c r="F1598" s="12" t="s">
        <v>67</v>
      </c>
      <c r="G1598" s="12" t="s">
        <v>68</v>
      </c>
      <c r="H1598" s="12" t="s">
        <v>13</v>
      </c>
      <c r="I1598" s="14">
        <v>0.25</v>
      </c>
      <c r="J1598" s="15">
        <v>5000</v>
      </c>
      <c r="K1598" s="16">
        <f t="shared" ref="K1598:K1601" si="524">I1598*J1598</f>
        <v>1250</v>
      </c>
      <c r="L1598" s="16">
        <f t="shared" si="523"/>
        <v>375</v>
      </c>
      <c r="M1598" s="17">
        <v>0.3</v>
      </c>
      <c r="O1598" s="1"/>
      <c r="P1598" s="4"/>
      <c r="Q1598" s="3"/>
      <c r="R1598" s="5"/>
    </row>
    <row r="1599" spans="1:18" x14ac:dyDescent="0.25">
      <c r="B1599" s="12" t="s">
        <v>10</v>
      </c>
      <c r="C1599" s="12">
        <v>1185732</v>
      </c>
      <c r="D1599" s="13">
        <v>44244</v>
      </c>
      <c r="E1599" s="12" t="s">
        <v>130</v>
      </c>
      <c r="F1599" s="12" t="s">
        <v>67</v>
      </c>
      <c r="G1599" s="12" t="s">
        <v>68</v>
      </c>
      <c r="H1599" s="12" t="s">
        <v>14</v>
      </c>
      <c r="I1599" s="14">
        <v>0.29999999999999993</v>
      </c>
      <c r="J1599" s="15">
        <v>3750</v>
      </c>
      <c r="K1599" s="16">
        <f t="shared" si="524"/>
        <v>1124.9999999999998</v>
      </c>
      <c r="L1599" s="16">
        <f t="shared" si="523"/>
        <v>393.74999999999989</v>
      </c>
      <c r="M1599" s="17">
        <v>0.35</v>
      </c>
      <c r="O1599" s="1"/>
      <c r="P1599" s="4"/>
      <c r="Q1599" s="3"/>
      <c r="R1599" s="5"/>
    </row>
    <row r="1600" spans="1:18" x14ac:dyDescent="0.25">
      <c r="B1600" s="12" t="s">
        <v>10</v>
      </c>
      <c r="C1600" s="12">
        <v>1185732</v>
      </c>
      <c r="D1600" s="13">
        <v>44244</v>
      </c>
      <c r="E1600" s="12" t="s">
        <v>130</v>
      </c>
      <c r="F1600" s="12" t="s">
        <v>67</v>
      </c>
      <c r="G1600" s="12" t="s">
        <v>68</v>
      </c>
      <c r="H1600" s="12" t="s">
        <v>16</v>
      </c>
      <c r="I1600" s="14">
        <v>0.45000000000000007</v>
      </c>
      <c r="J1600" s="15">
        <v>4500</v>
      </c>
      <c r="K1600" s="16">
        <f t="shared" si="524"/>
        <v>2025.0000000000002</v>
      </c>
      <c r="L1600" s="16">
        <f t="shared" si="523"/>
        <v>810</v>
      </c>
      <c r="M1600" s="17">
        <v>0.39999999999999997</v>
      </c>
      <c r="O1600" s="1"/>
      <c r="P1600" s="4"/>
      <c r="Q1600" s="3"/>
      <c r="R1600" s="5"/>
    </row>
    <row r="1601" spans="2:18" x14ac:dyDescent="0.25">
      <c r="B1601" s="12" t="s">
        <v>10</v>
      </c>
      <c r="C1601" s="12">
        <v>1185732</v>
      </c>
      <c r="D1601" s="13">
        <v>44244</v>
      </c>
      <c r="E1601" s="12" t="s">
        <v>130</v>
      </c>
      <c r="F1601" s="12" t="s">
        <v>67</v>
      </c>
      <c r="G1601" s="12" t="s">
        <v>68</v>
      </c>
      <c r="H1601" s="12" t="s">
        <v>17</v>
      </c>
      <c r="I1601" s="14">
        <v>0.35</v>
      </c>
      <c r="J1601" s="15">
        <v>5500</v>
      </c>
      <c r="K1601" s="16">
        <f t="shared" si="524"/>
        <v>1924.9999999999998</v>
      </c>
      <c r="L1601" s="16">
        <f t="shared" si="523"/>
        <v>1058.75</v>
      </c>
      <c r="M1601" s="17">
        <v>0.55000000000000004</v>
      </c>
      <c r="O1601" s="1"/>
      <c r="P1601" s="4"/>
      <c r="Q1601" s="3"/>
      <c r="R1601" s="5"/>
    </row>
    <row r="1602" spans="2:18" x14ac:dyDescent="0.25">
      <c r="B1602" s="12" t="s">
        <v>10</v>
      </c>
      <c r="C1602" s="12">
        <v>1185732</v>
      </c>
      <c r="D1602" s="13">
        <v>44270</v>
      </c>
      <c r="E1602" s="12" t="s">
        <v>130</v>
      </c>
      <c r="F1602" s="12" t="s">
        <v>67</v>
      </c>
      <c r="G1602" s="12" t="s">
        <v>68</v>
      </c>
      <c r="H1602" s="12" t="s">
        <v>12</v>
      </c>
      <c r="I1602" s="14">
        <v>0.35</v>
      </c>
      <c r="J1602" s="15">
        <v>7700</v>
      </c>
      <c r="K1602" s="16">
        <f>I1602*J1602</f>
        <v>2695</v>
      </c>
      <c r="L1602" s="16">
        <f>K1602*M1602</f>
        <v>1347.5</v>
      </c>
      <c r="M1602" s="17">
        <v>0.5</v>
      </c>
      <c r="O1602" s="1"/>
      <c r="P1602" s="4"/>
      <c r="Q1602" s="3"/>
      <c r="R1602" s="5"/>
    </row>
    <row r="1603" spans="2:18" x14ac:dyDescent="0.25">
      <c r="B1603" s="12" t="s">
        <v>10</v>
      </c>
      <c r="C1603" s="12">
        <v>1185732</v>
      </c>
      <c r="D1603" s="13">
        <v>44270</v>
      </c>
      <c r="E1603" s="12" t="s">
        <v>130</v>
      </c>
      <c r="F1603" s="12" t="s">
        <v>67</v>
      </c>
      <c r="G1603" s="12" t="s">
        <v>68</v>
      </c>
      <c r="H1603" s="12" t="s">
        <v>15</v>
      </c>
      <c r="I1603" s="14">
        <v>0.35</v>
      </c>
      <c r="J1603" s="15">
        <v>4500</v>
      </c>
      <c r="K1603" s="16">
        <f>I1603*J1603</f>
        <v>1575</v>
      </c>
      <c r="L1603" s="16">
        <f>K1603*M1603</f>
        <v>630</v>
      </c>
      <c r="M1603" s="17">
        <v>0.39999999999999997</v>
      </c>
      <c r="O1603" s="1"/>
      <c r="P1603" s="4"/>
      <c r="Q1603" s="3"/>
      <c r="R1603" s="5"/>
    </row>
    <row r="1604" spans="2:18" x14ac:dyDescent="0.25">
      <c r="B1604" s="12" t="s">
        <v>10</v>
      </c>
      <c r="C1604" s="12">
        <v>1185732</v>
      </c>
      <c r="D1604" s="13">
        <v>44270</v>
      </c>
      <c r="E1604" s="12" t="s">
        <v>130</v>
      </c>
      <c r="F1604" s="12" t="s">
        <v>67</v>
      </c>
      <c r="G1604" s="12" t="s">
        <v>68</v>
      </c>
      <c r="H1604" s="12" t="s">
        <v>13</v>
      </c>
      <c r="I1604" s="14">
        <v>0.25</v>
      </c>
      <c r="J1604" s="15">
        <v>4750</v>
      </c>
      <c r="K1604" s="16">
        <f t="shared" ref="K1604:K1607" si="525">I1604*J1604</f>
        <v>1187.5</v>
      </c>
      <c r="L1604" s="16">
        <f t="shared" ref="L1604:L1607" si="526">K1604*M1604</f>
        <v>356.25</v>
      </c>
      <c r="M1604" s="17">
        <v>0.3</v>
      </c>
      <c r="O1604" s="1"/>
      <c r="P1604" s="4"/>
      <c r="Q1604" s="3"/>
      <c r="R1604" s="5"/>
    </row>
    <row r="1605" spans="2:18" x14ac:dyDescent="0.25">
      <c r="B1605" s="12" t="s">
        <v>10</v>
      </c>
      <c r="C1605" s="12">
        <v>1185732</v>
      </c>
      <c r="D1605" s="13">
        <v>44270</v>
      </c>
      <c r="E1605" s="12" t="s">
        <v>130</v>
      </c>
      <c r="F1605" s="12" t="s">
        <v>67</v>
      </c>
      <c r="G1605" s="12" t="s">
        <v>68</v>
      </c>
      <c r="H1605" s="12" t="s">
        <v>14</v>
      </c>
      <c r="I1605" s="14">
        <v>0.29999999999999993</v>
      </c>
      <c r="J1605" s="15">
        <v>3250</v>
      </c>
      <c r="K1605" s="16">
        <f t="shared" si="525"/>
        <v>974.99999999999977</v>
      </c>
      <c r="L1605" s="16">
        <f t="shared" si="526"/>
        <v>341.24999999999989</v>
      </c>
      <c r="M1605" s="17">
        <v>0.35</v>
      </c>
      <c r="O1605" s="1"/>
      <c r="P1605" s="4"/>
      <c r="Q1605" s="3"/>
      <c r="R1605" s="5"/>
    </row>
    <row r="1606" spans="2:18" x14ac:dyDescent="0.25">
      <c r="B1606" s="12" t="s">
        <v>10</v>
      </c>
      <c r="C1606" s="12">
        <v>1185732</v>
      </c>
      <c r="D1606" s="13">
        <v>44270</v>
      </c>
      <c r="E1606" s="12" t="s">
        <v>130</v>
      </c>
      <c r="F1606" s="12" t="s">
        <v>67</v>
      </c>
      <c r="G1606" s="12" t="s">
        <v>68</v>
      </c>
      <c r="H1606" s="12" t="s">
        <v>16</v>
      </c>
      <c r="I1606" s="14">
        <v>0.45000000000000007</v>
      </c>
      <c r="J1606" s="15">
        <v>3750</v>
      </c>
      <c r="K1606" s="16">
        <f t="shared" si="525"/>
        <v>1687.5000000000002</v>
      </c>
      <c r="L1606" s="16">
        <f t="shared" si="526"/>
        <v>675</v>
      </c>
      <c r="M1606" s="17">
        <v>0.39999999999999997</v>
      </c>
      <c r="O1606" s="1"/>
      <c r="P1606" s="4"/>
      <c r="Q1606" s="3"/>
      <c r="R1606" s="5"/>
    </row>
    <row r="1607" spans="2:18" x14ac:dyDescent="0.25">
      <c r="B1607" s="12" t="s">
        <v>10</v>
      </c>
      <c r="C1607" s="12">
        <v>1185732</v>
      </c>
      <c r="D1607" s="13">
        <v>44270</v>
      </c>
      <c r="E1607" s="12" t="s">
        <v>130</v>
      </c>
      <c r="F1607" s="12" t="s">
        <v>67</v>
      </c>
      <c r="G1607" s="12" t="s">
        <v>68</v>
      </c>
      <c r="H1607" s="12" t="s">
        <v>17</v>
      </c>
      <c r="I1607" s="14">
        <v>0.35</v>
      </c>
      <c r="J1607" s="15">
        <v>4750</v>
      </c>
      <c r="K1607" s="16">
        <f t="shared" si="525"/>
        <v>1662.5</v>
      </c>
      <c r="L1607" s="16">
        <f t="shared" si="526"/>
        <v>914.37500000000011</v>
      </c>
      <c r="M1607" s="17">
        <v>0.55000000000000004</v>
      </c>
      <c r="O1607" s="1"/>
      <c r="P1607" s="4"/>
      <c r="Q1607" s="3"/>
      <c r="R1607" s="5"/>
    </row>
    <row r="1608" spans="2:18" x14ac:dyDescent="0.25">
      <c r="B1608" s="12" t="s">
        <v>10</v>
      </c>
      <c r="C1608" s="12">
        <v>1185732</v>
      </c>
      <c r="D1608" s="13">
        <v>44302</v>
      </c>
      <c r="E1608" s="12" t="s">
        <v>130</v>
      </c>
      <c r="F1608" s="12" t="s">
        <v>67</v>
      </c>
      <c r="G1608" s="12" t="s">
        <v>68</v>
      </c>
      <c r="H1608" s="12" t="s">
        <v>12</v>
      </c>
      <c r="I1608" s="14">
        <v>0.35</v>
      </c>
      <c r="J1608" s="15">
        <v>7250</v>
      </c>
      <c r="K1608" s="16">
        <f>I1608*J1608</f>
        <v>2537.5</v>
      </c>
      <c r="L1608" s="16">
        <f>K1608*M1608</f>
        <v>1268.75</v>
      </c>
      <c r="M1608" s="17">
        <v>0.5</v>
      </c>
      <c r="O1608" s="1"/>
      <c r="P1608" s="4"/>
      <c r="Q1608" s="3"/>
      <c r="R1608" s="5"/>
    </row>
    <row r="1609" spans="2:18" x14ac:dyDescent="0.25">
      <c r="B1609" s="12" t="s">
        <v>10</v>
      </c>
      <c r="C1609" s="12">
        <v>1185732</v>
      </c>
      <c r="D1609" s="13">
        <v>44302</v>
      </c>
      <c r="E1609" s="12" t="s">
        <v>130</v>
      </c>
      <c r="F1609" s="12" t="s">
        <v>67</v>
      </c>
      <c r="G1609" s="12" t="s">
        <v>68</v>
      </c>
      <c r="H1609" s="12" t="s">
        <v>15</v>
      </c>
      <c r="I1609" s="14">
        <v>0.4</v>
      </c>
      <c r="J1609" s="15">
        <v>4250</v>
      </c>
      <c r="K1609" s="16">
        <f>I1609*J1609</f>
        <v>1700</v>
      </c>
      <c r="L1609" s="16">
        <f>K1609*M1609</f>
        <v>680</v>
      </c>
      <c r="M1609" s="17">
        <v>0.39999999999999997</v>
      </c>
      <c r="O1609" s="1"/>
      <c r="P1609" s="4"/>
      <c r="Q1609" s="3"/>
      <c r="R1609" s="5"/>
    </row>
    <row r="1610" spans="2:18" x14ac:dyDescent="0.25">
      <c r="B1610" s="12" t="s">
        <v>10</v>
      </c>
      <c r="C1610" s="12">
        <v>1185732</v>
      </c>
      <c r="D1610" s="13">
        <v>44302</v>
      </c>
      <c r="E1610" s="12" t="s">
        <v>130</v>
      </c>
      <c r="F1610" s="12" t="s">
        <v>67</v>
      </c>
      <c r="G1610" s="12" t="s">
        <v>68</v>
      </c>
      <c r="H1610" s="12" t="s">
        <v>13</v>
      </c>
      <c r="I1610" s="14">
        <v>0.30000000000000004</v>
      </c>
      <c r="J1610" s="15">
        <v>4500</v>
      </c>
      <c r="K1610" s="16">
        <f t="shared" ref="K1610:K1613" si="527">I1610*J1610</f>
        <v>1350.0000000000002</v>
      </c>
      <c r="L1610" s="16">
        <f t="shared" ref="L1610:L1613" si="528">K1610*M1610</f>
        <v>405.00000000000006</v>
      </c>
      <c r="M1610" s="17">
        <v>0.3</v>
      </c>
      <c r="O1610" s="1"/>
      <c r="P1610" s="4"/>
      <c r="Q1610" s="3"/>
      <c r="R1610" s="5"/>
    </row>
    <row r="1611" spans="2:18" x14ac:dyDescent="0.25">
      <c r="B1611" s="12" t="s">
        <v>10</v>
      </c>
      <c r="C1611" s="12">
        <v>1185732</v>
      </c>
      <c r="D1611" s="13">
        <v>44302</v>
      </c>
      <c r="E1611" s="12" t="s">
        <v>130</v>
      </c>
      <c r="F1611" s="12" t="s">
        <v>67</v>
      </c>
      <c r="G1611" s="12" t="s">
        <v>68</v>
      </c>
      <c r="H1611" s="12" t="s">
        <v>14</v>
      </c>
      <c r="I1611" s="14">
        <v>0.35</v>
      </c>
      <c r="J1611" s="15">
        <v>3750</v>
      </c>
      <c r="K1611" s="16">
        <f t="shared" si="527"/>
        <v>1312.5</v>
      </c>
      <c r="L1611" s="16">
        <f t="shared" si="528"/>
        <v>459.37499999999994</v>
      </c>
      <c r="M1611" s="17">
        <v>0.35</v>
      </c>
      <c r="O1611" s="1"/>
      <c r="P1611" s="4"/>
      <c r="Q1611" s="3"/>
      <c r="R1611" s="5"/>
    </row>
    <row r="1612" spans="2:18" x14ac:dyDescent="0.25">
      <c r="B1612" s="12" t="s">
        <v>10</v>
      </c>
      <c r="C1612" s="12">
        <v>1185732</v>
      </c>
      <c r="D1612" s="13">
        <v>44302</v>
      </c>
      <c r="E1612" s="12" t="s">
        <v>130</v>
      </c>
      <c r="F1612" s="12" t="s">
        <v>67</v>
      </c>
      <c r="G1612" s="12" t="s">
        <v>68</v>
      </c>
      <c r="H1612" s="12" t="s">
        <v>16</v>
      </c>
      <c r="I1612" s="14">
        <v>0.5</v>
      </c>
      <c r="J1612" s="15">
        <v>4000</v>
      </c>
      <c r="K1612" s="16">
        <f t="shared" si="527"/>
        <v>2000</v>
      </c>
      <c r="L1612" s="16">
        <f t="shared" si="528"/>
        <v>799.99999999999989</v>
      </c>
      <c r="M1612" s="17">
        <v>0.39999999999999997</v>
      </c>
      <c r="O1612" s="1"/>
      <c r="P1612" s="4"/>
      <c r="Q1612" s="3"/>
      <c r="R1612" s="5"/>
    </row>
    <row r="1613" spans="2:18" x14ac:dyDescent="0.25">
      <c r="B1613" s="12" t="s">
        <v>10</v>
      </c>
      <c r="C1613" s="12">
        <v>1185732</v>
      </c>
      <c r="D1613" s="13">
        <v>44302</v>
      </c>
      <c r="E1613" s="12" t="s">
        <v>130</v>
      </c>
      <c r="F1613" s="12" t="s">
        <v>67</v>
      </c>
      <c r="G1613" s="12" t="s">
        <v>68</v>
      </c>
      <c r="H1613" s="12" t="s">
        <v>17</v>
      </c>
      <c r="I1613" s="14">
        <v>0.4</v>
      </c>
      <c r="J1613" s="15">
        <v>5250</v>
      </c>
      <c r="K1613" s="16">
        <f t="shared" si="527"/>
        <v>2100</v>
      </c>
      <c r="L1613" s="16">
        <f t="shared" si="528"/>
        <v>1155</v>
      </c>
      <c r="M1613" s="17">
        <v>0.55000000000000004</v>
      </c>
      <c r="O1613" s="1"/>
      <c r="P1613" s="4"/>
      <c r="Q1613" s="3"/>
      <c r="R1613" s="5"/>
    </row>
    <row r="1614" spans="2:18" x14ac:dyDescent="0.25">
      <c r="B1614" s="12" t="s">
        <v>10</v>
      </c>
      <c r="C1614" s="12">
        <v>1185732</v>
      </c>
      <c r="D1614" s="13">
        <v>44331</v>
      </c>
      <c r="E1614" s="12" t="s">
        <v>130</v>
      </c>
      <c r="F1614" s="12" t="s">
        <v>67</v>
      </c>
      <c r="G1614" s="12" t="s">
        <v>68</v>
      </c>
      <c r="H1614" s="12" t="s">
        <v>12</v>
      </c>
      <c r="I1614" s="14">
        <v>0.5</v>
      </c>
      <c r="J1614" s="15">
        <v>7950</v>
      </c>
      <c r="K1614" s="16">
        <f>I1614*J1614</f>
        <v>3975</v>
      </c>
      <c r="L1614" s="16">
        <f>K1614*M1614</f>
        <v>1987.5</v>
      </c>
      <c r="M1614" s="17">
        <v>0.5</v>
      </c>
      <c r="O1614" s="1"/>
      <c r="P1614" s="4"/>
      <c r="Q1614" s="3"/>
      <c r="R1614" s="5"/>
    </row>
    <row r="1615" spans="2:18" x14ac:dyDescent="0.25">
      <c r="B1615" s="12" t="s">
        <v>10</v>
      </c>
      <c r="C1615" s="12">
        <v>1185732</v>
      </c>
      <c r="D1615" s="13">
        <v>44331</v>
      </c>
      <c r="E1615" s="12" t="s">
        <v>130</v>
      </c>
      <c r="F1615" s="12" t="s">
        <v>67</v>
      </c>
      <c r="G1615" s="12" t="s">
        <v>68</v>
      </c>
      <c r="H1615" s="12" t="s">
        <v>15</v>
      </c>
      <c r="I1615" s="14">
        <v>0.5</v>
      </c>
      <c r="J1615" s="15">
        <v>5000</v>
      </c>
      <c r="K1615" s="16">
        <f>I1615*J1615</f>
        <v>2500</v>
      </c>
      <c r="L1615" s="16">
        <f>K1615*M1615</f>
        <v>999.99999999999989</v>
      </c>
      <c r="M1615" s="17">
        <v>0.39999999999999997</v>
      </c>
      <c r="O1615" s="1"/>
      <c r="P1615" s="4"/>
      <c r="Q1615" s="3"/>
      <c r="R1615" s="5"/>
    </row>
    <row r="1616" spans="2:18" x14ac:dyDescent="0.25">
      <c r="B1616" s="12" t="s">
        <v>10</v>
      </c>
      <c r="C1616" s="12">
        <v>1185732</v>
      </c>
      <c r="D1616" s="13">
        <v>44331</v>
      </c>
      <c r="E1616" s="12" t="s">
        <v>130</v>
      </c>
      <c r="F1616" s="12" t="s">
        <v>67</v>
      </c>
      <c r="G1616" s="12" t="s">
        <v>68</v>
      </c>
      <c r="H1616" s="12" t="s">
        <v>13</v>
      </c>
      <c r="I1616" s="14">
        <v>0.45</v>
      </c>
      <c r="J1616" s="15">
        <v>4750</v>
      </c>
      <c r="K1616" s="16">
        <f t="shared" ref="K1616:K1619" si="529">I1616*J1616</f>
        <v>2137.5</v>
      </c>
      <c r="L1616" s="16">
        <f t="shared" ref="L1616:L1619" si="530">K1616*M1616</f>
        <v>641.25</v>
      </c>
      <c r="M1616" s="17">
        <v>0.3</v>
      </c>
      <c r="O1616" s="1"/>
      <c r="P1616" s="4"/>
      <c r="Q1616" s="3"/>
      <c r="R1616" s="5"/>
    </row>
    <row r="1617" spans="2:18" x14ac:dyDescent="0.25">
      <c r="B1617" s="12" t="s">
        <v>10</v>
      </c>
      <c r="C1617" s="12">
        <v>1185732</v>
      </c>
      <c r="D1617" s="13">
        <v>44331</v>
      </c>
      <c r="E1617" s="12" t="s">
        <v>130</v>
      </c>
      <c r="F1617" s="12" t="s">
        <v>67</v>
      </c>
      <c r="G1617" s="12" t="s">
        <v>68</v>
      </c>
      <c r="H1617" s="12" t="s">
        <v>14</v>
      </c>
      <c r="I1617" s="14">
        <v>0.45</v>
      </c>
      <c r="J1617" s="15">
        <v>4500</v>
      </c>
      <c r="K1617" s="16">
        <f t="shared" si="529"/>
        <v>2025</v>
      </c>
      <c r="L1617" s="16">
        <f t="shared" si="530"/>
        <v>708.75</v>
      </c>
      <c r="M1617" s="17">
        <v>0.35</v>
      </c>
      <c r="O1617" s="1"/>
      <c r="P1617" s="4"/>
      <c r="Q1617" s="3"/>
      <c r="R1617" s="5"/>
    </row>
    <row r="1618" spans="2:18" x14ac:dyDescent="0.25">
      <c r="B1618" s="12" t="s">
        <v>10</v>
      </c>
      <c r="C1618" s="12">
        <v>1185732</v>
      </c>
      <c r="D1618" s="13">
        <v>44331</v>
      </c>
      <c r="E1618" s="12" t="s">
        <v>130</v>
      </c>
      <c r="F1618" s="12" t="s">
        <v>67</v>
      </c>
      <c r="G1618" s="12" t="s">
        <v>68</v>
      </c>
      <c r="H1618" s="12" t="s">
        <v>16</v>
      </c>
      <c r="I1618" s="14">
        <v>0.54999999999999993</v>
      </c>
      <c r="J1618" s="15">
        <v>4750</v>
      </c>
      <c r="K1618" s="16">
        <f t="shared" si="529"/>
        <v>2612.4999999999995</v>
      </c>
      <c r="L1618" s="16">
        <f t="shared" si="530"/>
        <v>1044.9999999999998</v>
      </c>
      <c r="M1618" s="17">
        <v>0.39999999999999997</v>
      </c>
      <c r="O1618" s="1"/>
      <c r="P1618" s="4"/>
      <c r="Q1618" s="3"/>
      <c r="R1618" s="5"/>
    </row>
    <row r="1619" spans="2:18" x14ac:dyDescent="0.25">
      <c r="B1619" s="12" t="s">
        <v>10</v>
      </c>
      <c r="C1619" s="12">
        <v>1185732</v>
      </c>
      <c r="D1619" s="13">
        <v>44331</v>
      </c>
      <c r="E1619" s="12" t="s">
        <v>130</v>
      </c>
      <c r="F1619" s="12" t="s">
        <v>67</v>
      </c>
      <c r="G1619" s="12" t="s">
        <v>68</v>
      </c>
      <c r="H1619" s="12" t="s">
        <v>17</v>
      </c>
      <c r="I1619" s="14">
        <v>0.6</v>
      </c>
      <c r="J1619" s="15">
        <v>5750</v>
      </c>
      <c r="K1619" s="16">
        <f t="shared" si="529"/>
        <v>3450</v>
      </c>
      <c r="L1619" s="16">
        <f t="shared" si="530"/>
        <v>1897.5000000000002</v>
      </c>
      <c r="M1619" s="17">
        <v>0.55000000000000004</v>
      </c>
      <c r="O1619" s="1"/>
      <c r="P1619" s="4"/>
      <c r="Q1619" s="3"/>
      <c r="R1619" s="5"/>
    </row>
    <row r="1620" spans="2:18" x14ac:dyDescent="0.25">
      <c r="B1620" s="12" t="s">
        <v>10</v>
      </c>
      <c r="C1620" s="12">
        <v>1185732</v>
      </c>
      <c r="D1620" s="13">
        <v>44364</v>
      </c>
      <c r="E1620" s="12" t="s">
        <v>130</v>
      </c>
      <c r="F1620" s="12" t="s">
        <v>67</v>
      </c>
      <c r="G1620" s="12" t="s">
        <v>68</v>
      </c>
      <c r="H1620" s="12" t="s">
        <v>12</v>
      </c>
      <c r="I1620" s="14">
        <v>0.54999999999999993</v>
      </c>
      <c r="J1620" s="15">
        <v>8250</v>
      </c>
      <c r="K1620" s="16">
        <f>I1620*J1620</f>
        <v>4537.4999999999991</v>
      </c>
      <c r="L1620" s="16">
        <f>K1620*M1620</f>
        <v>2268.7499999999995</v>
      </c>
      <c r="M1620" s="17">
        <v>0.5</v>
      </c>
      <c r="O1620" s="1"/>
      <c r="P1620" s="4"/>
      <c r="Q1620" s="3"/>
      <c r="R1620" s="5"/>
    </row>
    <row r="1621" spans="2:18" x14ac:dyDescent="0.25">
      <c r="B1621" s="12" t="s">
        <v>10</v>
      </c>
      <c r="C1621" s="12">
        <v>1185732</v>
      </c>
      <c r="D1621" s="13">
        <v>44364</v>
      </c>
      <c r="E1621" s="12" t="s">
        <v>130</v>
      </c>
      <c r="F1621" s="12" t="s">
        <v>67</v>
      </c>
      <c r="G1621" s="12" t="s">
        <v>68</v>
      </c>
      <c r="H1621" s="12" t="s">
        <v>15</v>
      </c>
      <c r="I1621" s="14">
        <v>0.5</v>
      </c>
      <c r="J1621" s="15">
        <v>5750</v>
      </c>
      <c r="K1621" s="16">
        <f>I1621*J1621</f>
        <v>2875</v>
      </c>
      <c r="L1621" s="16">
        <f>K1621*M1621</f>
        <v>1150</v>
      </c>
      <c r="M1621" s="17">
        <v>0.39999999999999997</v>
      </c>
      <c r="O1621" s="1"/>
      <c r="P1621" s="4"/>
      <c r="Q1621" s="3"/>
      <c r="R1621" s="5"/>
    </row>
    <row r="1622" spans="2:18" x14ac:dyDescent="0.25">
      <c r="B1622" s="12" t="s">
        <v>10</v>
      </c>
      <c r="C1622" s="12">
        <v>1185732</v>
      </c>
      <c r="D1622" s="13">
        <v>44364</v>
      </c>
      <c r="E1622" s="12" t="s">
        <v>130</v>
      </c>
      <c r="F1622" s="12" t="s">
        <v>67</v>
      </c>
      <c r="G1622" s="12" t="s">
        <v>68</v>
      </c>
      <c r="H1622" s="12" t="s">
        <v>13</v>
      </c>
      <c r="I1622" s="14">
        <v>0.45</v>
      </c>
      <c r="J1622" s="15">
        <v>5500</v>
      </c>
      <c r="K1622" s="16">
        <f t="shared" ref="K1622:K1625" si="531">I1622*J1622</f>
        <v>2475</v>
      </c>
      <c r="L1622" s="16">
        <f t="shared" ref="L1622:L1625" si="532">K1622*M1622</f>
        <v>742.5</v>
      </c>
      <c r="M1622" s="17">
        <v>0.3</v>
      </c>
      <c r="O1622" s="1"/>
      <c r="P1622" s="4"/>
      <c r="Q1622" s="3"/>
      <c r="R1622" s="5"/>
    </row>
    <row r="1623" spans="2:18" x14ac:dyDescent="0.25">
      <c r="B1623" s="12" t="s">
        <v>10</v>
      </c>
      <c r="C1623" s="12">
        <v>1185732</v>
      </c>
      <c r="D1623" s="13">
        <v>44364</v>
      </c>
      <c r="E1623" s="12" t="s">
        <v>130</v>
      </c>
      <c r="F1623" s="12" t="s">
        <v>67</v>
      </c>
      <c r="G1623" s="12" t="s">
        <v>68</v>
      </c>
      <c r="H1623" s="12" t="s">
        <v>14</v>
      </c>
      <c r="I1623" s="14">
        <v>0.45</v>
      </c>
      <c r="J1623" s="15">
        <v>5250</v>
      </c>
      <c r="K1623" s="16">
        <f t="shared" si="531"/>
        <v>2362.5</v>
      </c>
      <c r="L1623" s="16">
        <f t="shared" si="532"/>
        <v>826.875</v>
      </c>
      <c r="M1623" s="17">
        <v>0.35</v>
      </c>
      <c r="O1623" s="1"/>
      <c r="P1623" s="4"/>
      <c r="Q1623" s="3"/>
      <c r="R1623" s="5"/>
    </row>
    <row r="1624" spans="2:18" x14ac:dyDescent="0.25">
      <c r="B1624" s="12" t="s">
        <v>10</v>
      </c>
      <c r="C1624" s="12">
        <v>1185732</v>
      </c>
      <c r="D1624" s="13">
        <v>44364</v>
      </c>
      <c r="E1624" s="12" t="s">
        <v>130</v>
      </c>
      <c r="F1624" s="12" t="s">
        <v>67</v>
      </c>
      <c r="G1624" s="12" t="s">
        <v>68</v>
      </c>
      <c r="H1624" s="12" t="s">
        <v>16</v>
      </c>
      <c r="I1624" s="14">
        <v>0.6</v>
      </c>
      <c r="J1624" s="15">
        <v>5250</v>
      </c>
      <c r="K1624" s="16">
        <f t="shared" si="531"/>
        <v>3150</v>
      </c>
      <c r="L1624" s="16">
        <f t="shared" si="532"/>
        <v>1260</v>
      </c>
      <c r="M1624" s="17">
        <v>0.39999999999999997</v>
      </c>
      <c r="O1624" s="1"/>
      <c r="P1624" s="4"/>
      <c r="Q1624" s="3"/>
      <c r="R1624" s="5"/>
    </row>
    <row r="1625" spans="2:18" x14ac:dyDescent="0.25">
      <c r="B1625" s="12" t="s">
        <v>10</v>
      </c>
      <c r="C1625" s="12">
        <v>1185732</v>
      </c>
      <c r="D1625" s="13">
        <v>44364</v>
      </c>
      <c r="E1625" s="12" t="s">
        <v>130</v>
      </c>
      <c r="F1625" s="12" t="s">
        <v>67</v>
      </c>
      <c r="G1625" s="12" t="s">
        <v>68</v>
      </c>
      <c r="H1625" s="12" t="s">
        <v>17</v>
      </c>
      <c r="I1625" s="14">
        <v>0.65</v>
      </c>
      <c r="J1625" s="15">
        <v>6750</v>
      </c>
      <c r="K1625" s="16">
        <f t="shared" si="531"/>
        <v>4387.5</v>
      </c>
      <c r="L1625" s="16">
        <f t="shared" si="532"/>
        <v>2413.125</v>
      </c>
      <c r="M1625" s="17">
        <v>0.55000000000000004</v>
      </c>
      <c r="O1625" s="1"/>
      <c r="P1625" s="4"/>
      <c r="Q1625" s="3"/>
      <c r="R1625" s="5"/>
    </row>
    <row r="1626" spans="2:18" x14ac:dyDescent="0.25">
      <c r="B1626" s="12" t="s">
        <v>10</v>
      </c>
      <c r="C1626" s="12">
        <v>1185732</v>
      </c>
      <c r="D1626" s="13">
        <v>44392</v>
      </c>
      <c r="E1626" s="12" t="s">
        <v>130</v>
      </c>
      <c r="F1626" s="12" t="s">
        <v>67</v>
      </c>
      <c r="G1626" s="12" t="s">
        <v>68</v>
      </c>
      <c r="H1626" s="12" t="s">
        <v>12</v>
      </c>
      <c r="I1626" s="14">
        <v>0.6</v>
      </c>
      <c r="J1626" s="15">
        <v>9000</v>
      </c>
      <c r="K1626" s="16">
        <f>I1626*J1626</f>
        <v>5400</v>
      </c>
      <c r="L1626" s="16">
        <f>K1626*M1626</f>
        <v>2700</v>
      </c>
      <c r="M1626" s="17">
        <v>0.5</v>
      </c>
      <c r="O1626" s="1"/>
      <c r="P1626" s="4"/>
      <c r="Q1626" s="3"/>
      <c r="R1626" s="5"/>
    </row>
    <row r="1627" spans="2:18" x14ac:dyDescent="0.25">
      <c r="B1627" s="12" t="s">
        <v>10</v>
      </c>
      <c r="C1627" s="12">
        <v>1185732</v>
      </c>
      <c r="D1627" s="13">
        <v>44392</v>
      </c>
      <c r="E1627" s="12" t="s">
        <v>130</v>
      </c>
      <c r="F1627" s="12" t="s">
        <v>67</v>
      </c>
      <c r="G1627" s="12" t="s">
        <v>68</v>
      </c>
      <c r="H1627" s="12" t="s">
        <v>15</v>
      </c>
      <c r="I1627" s="14">
        <v>0.55000000000000004</v>
      </c>
      <c r="J1627" s="15">
        <v>6500</v>
      </c>
      <c r="K1627" s="16">
        <f>I1627*J1627</f>
        <v>3575.0000000000005</v>
      </c>
      <c r="L1627" s="16">
        <f>K1627*M1627</f>
        <v>1430</v>
      </c>
      <c r="M1627" s="17">
        <v>0.39999999999999997</v>
      </c>
      <c r="O1627" s="1"/>
      <c r="P1627" s="4"/>
      <c r="Q1627" s="3"/>
      <c r="R1627" s="5"/>
    </row>
    <row r="1628" spans="2:18" x14ac:dyDescent="0.25">
      <c r="B1628" s="12" t="s">
        <v>10</v>
      </c>
      <c r="C1628" s="12">
        <v>1185732</v>
      </c>
      <c r="D1628" s="13">
        <v>44392</v>
      </c>
      <c r="E1628" s="12" t="s">
        <v>130</v>
      </c>
      <c r="F1628" s="12" t="s">
        <v>67</v>
      </c>
      <c r="G1628" s="12" t="s">
        <v>68</v>
      </c>
      <c r="H1628" s="12" t="s">
        <v>13</v>
      </c>
      <c r="I1628" s="14">
        <v>0.5</v>
      </c>
      <c r="J1628" s="15">
        <v>5750</v>
      </c>
      <c r="K1628" s="16">
        <f t="shared" ref="K1628:K1631" si="533">I1628*J1628</f>
        <v>2875</v>
      </c>
      <c r="L1628" s="16">
        <f t="shared" ref="L1628:L1631" si="534">K1628*M1628</f>
        <v>862.5</v>
      </c>
      <c r="M1628" s="17">
        <v>0.3</v>
      </c>
      <c r="O1628" s="1"/>
      <c r="P1628" s="4"/>
      <c r="Q1628" s="3"/>
      <c r="R1628" s="5"/>
    </row>
    <row r="1629" spans="2:18" x14ac:dyDescent="0.25">
      <c r="B1629" s="12" t="s">
        <v>10</v>
      </c>
      <c r="C1629" s="12">
        <v>1185732</v>
      </c>
      <c r="D1629" s="13">
        <v>44392</v>
      </c>
      <c r="E1629" s="12" t="s">
        <v>130</v>
      </c>
      <c r="F1629" s="12" t="s">
        <v>67</v>
      </c>
      <c r="G1629" s="12" t="s">
        <v>68</v>
      </c>
      <c r="H1629" s="12" t="s">
        <v>14</v>
      </c>
      <c r="I1629" s="14">
        <v>0.5</v>
      </c>
      <c r="J1629" s="15">
        <v>5250</v>
      </c>
      <c r="K1629" s="16">
        <f t="shared" si="533"/>
        <v>2625</v>
      </c>
      <c r="L1629" s="16">
        <f t="shared" si="534"/>
        <v>918.74999999999989</v>
      </c>
      <c r="M1629" s="17">
        <v>0.35</v>
      </c>
      <c r="O1629" s="1"/>
      <c r="P1629" s="4"/>
      <c r="Q1629" s="3"/>
      <c r="R1629" s="5"/>
    </row>
    <row r="1630" spans="2:18" x14ac:dyDescent="0.25">
      <c r="B1630" s="12" t="s">
        <v>10</v>
      </c>
      <c r="C1630" s="12">
        <v>1185732</v>
      </c>
      <c r="D1630" s="13">
        <v>44392</v>
      </c>
      <c r="E1630" s="12" t="s">
        <v>130</v>
      </c>
      <c r="F1630" s="12" t="s">
        <v>67</v>
      </c>
      <c r="G1630" s="12" t="s">
        <v>68</v>
      </c>
      <c r="H1630" s="12" t="s">
        <v>16</v>
      </c>
      <c r="I1630" s="14">
        <v>0.6</v>
      </c>
      <c r="J1630" s="15">
        <v>5500</v>
      </c>
      <c r="K1630" s="16">
        <f t="shared" si="533"/>
        <v>3300</v>
      </c>
      <c r="L1630" s="16">
        <f t="shared" si="534"/>
        <v>1320</v>
      </c>
      <c r="M1630" s="17">
        <v>0.39999999999999997</v>
      </c>
      <c r="O1630" s="1"/>
      <c r="P1630" s="4"/>
      <c r="Q1630" s="3"/>
      <c r="R1630" s="5"/>
    </row>
    <row r="1631" spans="2:18" x14ac:dyDescent="0.25">
      <c r="B1631" s="12" t="s">
        <v>10</v>
      </c>
      <c r="C1631" s="12">
        <v>1185732</v>
      </c>
      <c r="D1631" s="13">
        <v>44392</v>
      </c>
      <c r="E1631" s="12" t="s">
        <v>130</v>
      </c>
      <c r="F1631" s="12" t="s">
        <v>67</v>
      </c>
      <c r="G1631" s="12" t="s">
        <v>68</v>
      </c>
      <c r="H1631" s="12" t="s">
        <v>17</v>
      </c>
      <c r="I1631" s="14">
        <v>0.65</v>
      </c>
      <c r="J1631" s="15">
        <v>7250</v>
      </c>
      <c r="K1631" s="16">
        <f t="shared" si="533"/>
        <v>4712.5</v>
      </c>
      <c r="L1631" s="16">
        <f t="shared" si="534"/>
        <v>2591.875</v>
      </c>
      <c r="M1631" s="17">
        <v>0.55000000000000004</v>
      </c>
      <c r="O1631" s="1"/>
      <c r="P1631" s="4"/>
      <c r="Q1631" s="3"/>
      <c r="R1631" s="5"/>
    </row>
    <row r="1632" spans="2:18" x14ac:dyDescent="0.25">
      <c r="B1632" s="12" t="s">
        <v>10</v>
      </c>
      <c r="C1632" s="12">
        <v>1185732</v>
      </c>
      <c r="D1632" s="13">
        <v>44424</v>
      </c>
      <c r="E1632" s="12" t="s">
        <v>130</v>
      </c>
      <c r="F1632" s="12" t="s">
        <v>67</v>
      </c>
      <c r="G1632" s="12" t="s">
        <v>68</v>
      </c>
      <c r="H1632" s="12" t="s">
        <v>12</v>
      </c>
      <c r="I1632" s="14">
        <v>0.6</v>
      </c>
      <c r="J1632" s="15">
        <v>8750</v>
      </c>
      <c r="K1632" s="16">
        <f>I1632*J1632</f>
        <v>5250</v>
      </c>
      <c r="L1632" s="16">
        <f>K1632*M1632</f>
        <v>2625</v>
      </c>
      <c r="M1632" s="17">
        <v>0.5</v>
      </c>
      <c r="O1632" s="1"/>
      <c r="P1632" s="4"/>
      <c r="Q1632" s="3"/>
      <c r="R1632" s="5"/>
    </row>
    <row r="1633" spans="2:18" x14ac:dyDescent="0.25">
      <c r="B1633" s="12" t="s">
        <v>10</v>
      </c>
      <c r="C1633" s="12">
        <v>1185732</v>
      </c>
      <c r="D1633" s="13">
        <v>44424</v>
      </c>
      <c r="E1633" s="12" t="s">
        <v>130</v>
      </c>
      <c r="F1633" s="12" t="s">
        <v>67</v>
      </c>
      <c r="G1633" s="12" t="s">
        <v>68</v>
      </c>
      <c r="H1633" s="12" t="s">
        <v>15</v>
      </c>
      <c r="I1633" s="14">
        <v>0.55000000000000004</v>
      </c>
      <c r="J1633" s="15">
        <v>6500</v>
      </c>
      <c r="K1633" s="16">
        <f>I1633*J1633</f>
        <v>3575.0000000000005</v>
      </c>
      <c r="L1633" s="16">
        <f>K1633*M1633</f>
        <v>1430</v>
      </c>
      <c r="M1633" s="17">
        <v>0.39999999999999997</v>
      </c>
      <c r="O1633" s="1"/>
      <c r="P1633" s="4"/>
      <c r="Q1633" s="3"/>
      <c r="R1633" s="5"/>
    </row>
    <row r="1634" spans="2:18" x14ac:dyDescent="0.25">
      <c r="B1634" s="12" t="s">
        <v>10</v>
      </c>
      <c r="C1634" s="12">
        <v>1185732</v>
      </c>
      <c r="D1634" s="13">
        <v>44424</v>
      </c>
      <c r="E1634" s="12" t="s">
        <v>130</v>
      </c>
      <c r="F1634" s="12" t="s">
        <v>67</v>
      </c>
      <c r="G1634" s="12" t="s">
        <v>68</v>
      </c>
      <c r="H1634" s="12" t="s">
        <v>13</v>
      </c>
      <c r="I1634" s="14">
        <v>0.45000000000000007</v>
      </c>
      <c r="J1634" s="15">
        <v>5750</v>
      </c>
      <c r="K1634" s="16">
        <f t="shared" ref="K1634:K1637" si="535">I1634*J1634</f>
        <v>2587.5000000000005</v>
      </c>
      <c r="L1634" s="16">
        <f t="shared" ref="L1634:L1637" si="536">K1634*M1634</f>
        <v>776.25000000000011</v>
      </c>
      <c r="M1634" s="17">
        <v>0.3</v>
      </c>
      <c r="O1634" s="1"/>
      <c r="P1634" s="4"/>
      <c r="Q1634" s="3"/>
      <c r="R1634" s="5"/>
    </row>
    <row r="1635" spans="2:18" x14ac:dyDescent="0.25">
      <c r="B1635" s="12" t="s">
        <v>10</v>
      </c>
      <c r="C1635" s="12">
        <v>1185732</v>
      </c>
      <c r="D1635" s="13">
        <v>44424</v>
      </c>
      <c r="E1635" s="12" t="s">
        <v>130</v>
      </c>
      <c r="F1635" s="12" t="s">
        <v>67</v>
      </c>
      <c r="G1635" s="12" t="s">
        <v>68</v>
      </c>
      <c r="H1635" s="12" t="s">
        <v>14</v>
      </c>
      <c r="I1635" s="14">
        <v>0.35</v>
      </c>
      <c r="J1635" s="15">
        <v>5250</v>
      </c>
      <c r="K1635" s="16">
        <f t="shared" si="535"/>
        <v>1837.4999999999998</v>
      </c>
      <c r="L1635" s="16">
        <f t="shared" si="536"/>
        <v>643.12499999999989</v>
      </c>
      <c r="M1635" s="17">
        <v>0.35</v>
      </c>
      <c r="O1635" s="1"/>
      <c r="P1635" s="4"/>
      <c r="Q1635" s="3"/>
      <c r="R1635" s="5"/>
    </row>
    <row r="1636" spans="2:18" x14ac:dyDescent="0.25">
      <c r="B1636" s="12" t="s">
        <v>10</v>
      </c>
      <c r="C1636" s="12">
        <v>1185732</v>
      </c>
      <c r="D1636" s="13">
        <v>44424</v>
      </c>
      <c r="E1636" s="12" t="s">
        <v>130</v>
      </c>
      <c r="F1636" s="12" t="s">
        <v>67</v>
      </c>
      <c r="G1636" s="12" t="s">
        <v>68</v>
      </c>
      <c r="H1636" s="12" t="s">
        <v>16</v>
      </c>
      <c r="I1636" s="14">
        <v>0.45000000000000007</v>
      </c>
      <c r="J1636" s="15">
        <v>5000</v>
      </c>
      <c r="K1636" s="16">
        <f t="shared" si="535"/>
        <v>2250.0000000000005</v>
      </c>
      <c r="L1636" s="16">
        <f t="shared" si="536"/>
        <v>900.00000000000011</v>
      </c>
      <c r="M1636" s="17">
        <v>0.39999999999999997</v>
      </c>
      <c r="O1636" s="1"/>
      <c r="P1636" s="4"/>
      <c r="Q1636" s="3"/>
      <c r="R1636" s="5"/>
    </row>
    <row r="1637" spans="2:18" x14ac:dyDescent="0.25">
      <c r="B1637" s="12" t="s">
        <v>10</v>
      </c>
      <c r="C1637" s="12">
        <v>1185732</v>
      </c>
      <c r="D1637" s="13">
        <v>44424</v>
      </c>
      <c r="E1637" s="12" t="s">
        <v>130</v>
      </c>
      <c r="F1637" s="12" t="s">
        <v>67</v>
      </c>
      <c r="G1637" s="12" t="s">
        <v>68</v>
      </c>
      <c r="H1637" s="12" t="s">
        <v>17</v>
      </c>
      <c r="I1637" s="14">
        <v>0.50000000000000011</v>
      </c>
      <c r="J1637" s="15">
        <v>6750</v>
      </c>
      <c r="K1637" s="16">
        <f t="shared" si="535"/>
        <v>3375.0000000000009</v>
      </c>
      <c r="L1637" s="16">
        <f t="shared" si="536"/>
        <v>1856.2500000000007</v>
      </c>
      <c r="M1637" s="17">
        <v>0.55000000000000004</v>
      </c>
      <c r="O1637" s="1"/>
      <c r="P1637" s="4"/>
      <c r="Q1637" s="3"/>
      <c r="R1637" s="5"/>
    </row>
    <row r="1638" spans="2:18" x14ac:dyDescent="0.25">
      <c r="B1638" s="12" t="s">
        <v>10</v>
      </c>
      <c r="C1638" s="12">
        <v>1185732</v>
      </c>
      <c r="D1638" s="13">
        <v>44454</v>
      </c>
      <c r="E1638" s="12" t="s">
        <v>130</v>
      </c>
      <c r="F1638" s="12" t="s">
        <v>67</v>
      </c>
      <c r="G1638" s="12" t="s">
        <v>68</v>
      </c>
      <c r="H1638" s="12" t="s">
        <v>12</v>
      </c>
      <c r="I1638" s="14">
        <v>0.45000000000000007</v>
      </c>
      <c r="J1638" s="15">
        <v>8000</v>
      </c>
      <c r="K1638" s="16">
        <f>I1638*J1638</f>
        <v>3600.0000000000005</v>
      </c>
      <c r="L1638" s="16">
        <f>K1638*M1638</f>
        <v>1800.0000000000002</v>
      </c>
      <c r="M1638" s="17">
        <v>0.5</v>
      </c>
      <c r="O1638" s="1"/>
      <c r="P1638" s="4"/>
      <c r="Q1638" s="3"/>
      <c r="R1638" s="5"/>
    </row>
    <row r="1639" spans="2:18" x14ac:dyDescent="0.25">
      <c r="B1639" s="12" t="s">
        <v>10</v>
      </c>
      <c r="C1639" s="12">
        <v>1185732</v>
      </c>
      <c r="D1639" s="13">
        <v>44454</v>
      </c>
      <c r="E1639" s="12" t="s">
        <v>130</v>
      </c>
      <c r="F1639" s="12" t="s">
        <v>67</v>
      </c>
      <c r="G1639" s="12" t="s">
        <v>68</v>
      </c>
      <c r="H1639" s="12" t="s">
        <v>15</v>
      </c>
      <c r="I1639" s="14">
        <v>0.40000000000000013</v>
      </c>
      <c r="J1639" s="15">
        <v>6000</v>
      </c>
      <c r="K1639" s="16">
        <f>I1639*J1639</f>
        <v>2400.0000000000009</v>
      </c>
      <c r="L1639" s="16">
        <f>K1639*M1639</f>
        <v>960.00000000000023</v>
      </c>
      <c r="M1639" s="17">
        <v>0.39999999999999997</v>
      </c>
      <c r="O1639" s="1"/>
      <c r="P1639" s="4"/>
      <c r="Q1639" s="3"/>
      <c r="R1639" s="5"/>
    </row>
    <row r="1640" spans="2:18" x14ac:dyDescent="0.25">
      <c r="B1640" s="12" t="s">
        <v>10</v>
      </c>
      <c r="C1640" s="12">
        <v>1185732</v>
      </c>
      <c r="D1640" s="13">
        <v>44454</v>
      </c>
      <c r="E1640" s="12" t="s">
        <v>130</v>
      </c>
      <c r="F1640" s="12" t="s">
        <v>67</v>
      </c>
      <c r="G1640" s="12" t="s">
        <v>68</v>
      </c>
      <c r="H1640" s="12" t="s">
        <v>13</v>
      </c>
      <c r="I1640" s="14">
        <v>0.35</v>
      </c>
      <c r="J1640" s="15">
        <v>5000</v>
      </c>
      <c r="K1640" s="16">
        <f t="shared" ref="K1640:K1643" si="537">I1640*J1640</f>
        <v>1750</v>
      </c>
      <c r="L1640" s="16">
        <f t="shared" ref="L1640:L1643" si="538">K1640*M1640</f>
        <v>525</v>
      </c>
      <c r="M1640" s="17">
        <v>0.3</v>
      </c>
      <c r="O1640" s="1"/>
      <c r="P1640" s="4"/>
      <c r="Q1640" s="3"/>
      <c r="R1640" s="5"/>
    </row>
    <row r="1641" spans="2:18" x14ac:dyDescent="0.25">
      <c r="B1641" s="12" t="s">
        <v>10</v>
      </c>
      <c r="C1641" s="12">
        <v>1185732</v>
      </c>
      <c r="D1641" s="13">
        <v>44454</v>
      </c>
      <c r="E1641" s="12" t="s">
        <v>130</v>
      </c>
      <c r="F1641" s="12" t="s">
        <v>67</v>
      </c>
      <c r="G1641" s="12" t="s">
        <v>68</v>
      </c>
      <c r="H1641" s="12" t="s">
        <v>14</v>
      </c>
      <c r="I1641" s="14">
        <v>0.35</v>
      </c>
      <c r="J1641" s="15">
        <v>4750</v>
      </c>
      <c r="K1641" s="16">
        <f t="shared" si="537"/>
        <v>1662.5</v>
      </c>
      <c r="L1641" s="16">
        <f t="shared" si="538"/>
        <v>581.875</v>
      </c>
      <c r="M1641" s="17">
        <v>0.35</v>
      </c>
      <c r="O1641" s="1"/>
      <c r="P1641" s="4"/>
      <c r="Q1641" s="3"/>
      <c r="R1641" s="5"/>
    </row>
    <row r="1642" spans="2:18" x14ac:dyDescent="0.25">
      <c r="B1642" s="12" t="s">
        <v>10</v>
      </c>
      <c r="C1642" s="12">
        <v>1185732</v>
      </c>
      <c r="D1642" s="13">
        <v>44454</v>
      </c>
      <c r="E1642" s="12" t="s">
        <v>130</v>
      </c>
      <c r="F1642" s="12" t="s">
        <v>67</v>
      </c>
      <c r="G1642" s="12" t="s">
        <v>68</v>
      </c>
      <c r="H1642" s="12" t="s">
        <v>16</v>
      </c>
      <c r="I1642" s="14">
        <v>0.45000000000000007</v>
      </c>
      <c r="J1642" s="15">
        <v>4750</v>
      </c>
      <c r="K1642" s="16">
        <f t="shared" si="537"/>
        <v>2137.5000000000005</v>
      </c>
      <c r="L1642" s="16">
        <f t="shared" si="538"/>
        <v>855.00000000000011</v>
      </c>
      <c r="M1642" s="17">
        <v>0.39999999999999997</v>
      </c>
      <c r="O1642" s="1"/>
      <c r="P1642" s="4"/>
      <c r="Q1642" s="3"/>
      <c r="R1642" s="5"/>
    </row>
    <row r="1643" spans="2:18" x14ac:dyDescent="0.25">
      <c r="B1643" s="12" t="s">
        <v>10</v>
      </c>
      <c r="C1643" s="12">
        <v>1185732</v>
      </c>
      <c r="D1643" s="13">
        <v>44454</v>
      </c>
      <c r="E1643" s="12" t="s">
        <v>130</v>
      </c>
      <c r="F1643" s="12" t="s">
        <v>67</v>
      </c>
      <c r="G1643" s="12" t="s">
        <v>68</v>
      </c>
      <c r="H1643" s="12" t="s">
        <v>17</v>
      </c>
      <c r="I1643" s="14">
        <v>0.50000000000000011</v>
      </c>
      <c r="J1643" s="15">
        <v>5750</v>
      </c>
      <c r="K1643" s="16">
        <f t="shared" si="537"/>
        <v>2875.0000000000005</v>
      </c>
      <c r="L1643" s="16">
        <f t="shared" si="538"/>
        <v>1581.2500000000005</v>
      </c>
      <c r="M1643" s="17">
        <v>0.55000000000000004</v>
      </c>
      <c r="O1643" s="1"/>
      <c r="P1643" s="4"/>
      <c r="Q1643" s="3"/>
      <c r="R1643" s="5"/>
    </row>
    <row r="1644" spans="2:18" x14ac:dyDescent="0.25">
      <c r="B1644" s="12" t="s">
        <v>10</v>
      </c>
      <c r="C1644" s="12">
        <v>1185732</v>
      </c>
      <c r="D1644" s="13">
        <v>44486</v>
      </c>
      <c r="E1644" s="12" t="s">
        <v>130</v>
      </c>
      <c r="F1644" s="12" t="s">
        <v>67</v>
      </c>
      <c r="G1644" s="12" t="s">
        <v>68</v>
      </c>
      <c r="H1644" s="12" t="s">
        <v>12</v>
      </c>
      <c r="I1644" s="14">
        <v>0.50000000000000011</v>
      </c>
      <c r="J1644" s="15">
        <v>7500</v>
      </c>
      <c r="K1644" s="16">
        <f>I1644*J1644</f>
        <v>3750.0000000000009</v>
      </c>
      <c r="L1644" s="16">
        <f>K1644*M1644</f>
        <v>1875.0000000000005</v>
      </c>
      <c r="M1644" s="17">
        <v>0.5</v>
      </c>
      <c r="O1644" s="1"/>
      <c r="P1644" s="4"/>
      <c r="Q1644" s="3"/>
      <c r="R1644" s="5"/>
    </row>
    <row r="1645" spans="2:18" x14ac:dyDescent="0.25">
      <c r="B1645" s="12" t="s">
        <v>10</v>
      </c>
      <c r="C1645" s="12">
        <v>1185732</v>
      </c>
      <c r="D1645" s="13">
        <v>44486</v>
      </c>
      <c r="E1645" s="12" t="s">
        <v>130</v>
      </c>
      <c r="F1645" s="12" t="s">
        <v>67</v>
      </c>
      <c r="G1645" s="12" t="s">
        <v>68</v>
      </c>
      <c r="H1645" s="12" t="s">
        <v>15</v>
      </c>
      <c r="I1645" s="14">
        <v>0.40000000000000013</v>
      </c>
      <c r="J1645" s="15">
        <v>5750</v>
      </c>
      <c r="K1645" s="16">
        <f>I1645*J1645</f>
        <v>2300.0000000000009</v>
      </c>
      <c r="L1645" s="16">
        <f>K1645*M1645</f>
        <v>920.00000000000034</v>
      </c>
      <c r="M1645" s="17">
        <v>0.39999999999999997</v>
      </c>
      <c r="O1645" s="1"/>
      <c r="P1645" s="4"/>
      <c r="Q1645" s="3"/>
      <c r="R1645" s="5"/>
    </row>
    <row r="1646" spans="2:18" x14ac:dyDescent="0.25">
      <c r="B1646" s="12" t="s">
        <v>10</v>
      </c>
      <c r="C1646" s="12">
        <v>1185732</v>
      </c>
      <c r="D1646" s="13">
        <v>44486</v>
      </c>
      <c r="E1646" s="12" t="s">
        <v>130</v>
      </c>
      <c r="F1646" s="12" t="s">
        <v>67</v>
      </c>
      <c r="G1646" s="12" t="s">
        <v>68</v>
      </c>
      <c r="H1646" s="12" t="s">
        <v>13</v>
      </c>
      <c r="I1646" s="14">
        <v>0.40000000000000013</v>
      </c>
      <c r="J1646" s="15">
        <v>4250</v>
      </c>
      <c r="K1646" s="16">
        <f t="shared" ref="K1646:K1649" si="539">I1646*J1646</f>
        <v>1700.0000000000005</v>
      </c>
      <c r="L1646" s="16">
        <f t="shared" ref="L1646:L1649" si="540">K1646*M1646</f>
        <v>510.00000000000011</v>
      </c>
      <c r="M1646" s="17">
        <v>0.3</v>
      </c>
      <c r="O1646" s="1"/>
      <c r="P1646" s="4"/>
      <c r="Q1646" s="3"/>
      <c r="R1646" s="5"/>
    </row>
    <row r="1647" spans="2:18" x14ac:dyDescent="0.25">
      <c r="B1647" s="12" t="s">
        <v>10</v>
      </c>
      <c r="C1647" s="12">
        <v>1185732</v>
      </c>
      <c r="D1647" s="13">
        <v>44486</v>
      </c>
      <c r="E1647" s="12" t="s">
        <v>130</v>
      </c>
      <c r="F1647" s="12" t="s">
        <v>67</v>
      </c>
      <c r="G1647" s="12" t="s">
        <v>68</v>
      </c>
      <c r="H1647" s="12" t="s">
        <v>14</v>
      </c>
      <c r="I1647" s="14">
        <v>0.40000000000000013</v>
      </c>
      <c r="J1647" s="15">
        <v>4000</v>
      </c>
      <c r="K1647" s="16">
        <f t="shared" si="539"/>
        <v>1600.0000000000005</v>
      </c>
      <c r="L1647" s="16">
        <f t="shared" si="540"/>
        <v>560.00000000000011</v>
      </c>
      <c r="M1647" s="17">
        <v>0.35</v>
      </c>
      <c r="O1647" s="1"/>
      <c r="P1647" s="4"/>
      <c r="Q1647" s="3"/>
      <c r="R1647" s="5"/>
    </row>
    <row r="1648" spans="2:18" x14ac:dyDescent="0.25">
      <c r="B1648" s="12" t="s">
        <v>10</v>
      </c>
      <c r="C1648" s="12">
        <v>1185732</v>
      </c>
      <c r="D1648" s="13">
        <v>44486</v>
      </c>
      <c r="E1648" s="12" t="s">
        <v>130</v>
      </c>
      <c r="F1648" s="12" t="s">
        <v>67</v>
      </c>
      <c r="G1648" s="12" t="s">
        <v>68</v>
      </c>
      <c r="H1648" s="12" t="s">
        <v>16</v>
      </c>
      <c r="I1648" s="14">
        <v>0.50000000000000011</v>
      </c>
      <c r="J1648" s="15">
        <v>4000</v>
      </c>
      <c r="K1648" s="16">
        <f t="shared" si="539"/>
        <v>2000.0000000000005</v>
      </c>
      <c r="L1648" s="16">
        <f t="shared" si="540"/>
        <v>800.00000000000011</v>
      </c>
      <c r="M1648" s="17">
        <v>0.39999999999999997</v>
      </c>
      <c r="O1648" s="1"/>
      <c r="P1648" s="4"/>
      <c r="Q1648" s="3"/>
      <c r="R1648" s="5"/>
    </row>
    <row r="1649" spans="1:18" x14ac:dyDescent="0.25">
      <c r="B1649" s="12" t="s">
        <v>10</v>
      </c>
      <c r="C1649" s="12">
        <v>1185732</v>
      </c>
      <c r="D1649" s="13">
        <v>44486</v>
      </c>
      <c r="E1649" s="12" t="s">
        <v>130</v>
      </c>
      <c r="F1649" s="12" t="s">
        <v>67</v>
      </c>
      <c r="G1649" s="12" t="s">
        <v>68</v>
      </c>
      <c r="H1649" s="12" t="s">
        <v>17</v>
      </c>
      <c r="I1649" s="14">
        <v>0.55000000000000004</v>
      </c>
      <c r="J1649" s="15">
        <v>5250</v>
      </c>
      <c r="K1649" s="16">
        <f t="shared" si="539"/>
        <v>2887.5000000000005</v>
      </c>
      <c r="L1649" s="16">
        <f t="shared" si="540"/>
        <v>1588.1250000000005</v>
      </c>
      <c r="M1649" s="17">
        <v>0.55000000000000004</v>
      </c>
      <c r="O1649" s="1"/>
      <c r="P1649" s="4"/>
      <c r="Q1649" s="3"/>
      <c r="R1649" s="5"/>
    </row>
    <row r="1650" spans="1:18" x14ac:dyDescent="0.25">
      <c r="B1650" s="12" t="s">
        <v>10</v>
      </c>
      <c r="C1650" s="12">
        <v>1185732</v>
      </c>
      <c r="D1650" s="13">
        <v>44516</v>
      </c>
      <c r="E1650" s="12" t="s">
        <v>130</v>
      </c>
      <c r="F1650" s="12" t="s">
        <v>67</v>
      </c>
      <c r="G1650" s="12" t="s">
        <v>68</v>
      </c>
      <c r="H1650" s="12" t="s">
        <v>12</v>
      </c>
      <c r="I1650" s="14">
        <v>0.50000000000000011</v>
      </c>
      <c r="J1650" s="15">
        <v>6750</v>
      </c>
      <c r="K1650" s="16">
        <f>I1650*J1650</f>
        <v>3375.0000000000009</v>
      </c>
      <c r="L1650" s="16">
        <f>K1650*M1650</f>
        <v>1687.5000000000005</v>
      </c>
      <c r="M1650" s="17">
        <v>0.5</v>
      </c>
      <c r="O1650" s="1"/>
      <c r="P1650" s="4"/>
      <c r="Q1650" s="3"/>
      <c r="R1650" s="5"/>
    </row>
    <row r="1651" spans="1:18" x14ac:dyDescent="0.25">
      <c r="B1651" s="12" t="s">
        <v>10</v>
      </c>
      <c r="C1651" s="12">
        <v>1185732</v>
      </c>
      <c r="D1651" s="13">
        <v>44516</v>
      </c>
      <c r="E1651" s="12" t="s">
        <v>130</v>
      </c>
      <c r="F1651" s="12" t="s">
        <v>67</v>
      </c>
      <c r="G1651" s="12" t="s">
        <v>68</v>
      </c>
      <c r="H1651" s="12" t="s">
        <v>15</v>
      </c>
      <c r="I1651" s="14">
        <v>0.45000000000000012</v>
      </c>
      <c r="J1651" s="15">
        <v>5000</v>
      </c>
      <c r="K1651" s="16">
        <f>I1651*J1651</f>
        <v>2250.0000000000005</v>
      </c>
      <c r="L1651" s="16">
        <f>K1651*M1651</f>
        <v>900.00000000000011</v>
      </c>
      <c r="M1651" s="17">
        <v>0.39999999999999997</v>
      </c>
      <c r="O1651" s="1"/>
      <c r="P1651" s="4"/>
      <c r="Q1651" s="3"/>
      <c r="R1651" s="5"/>
    </row>
    <row r="1652" spans="1:18" x14ac:dyDescent="0.25">
      <c r="B1652" s="12" t="s">
        <v>10</v>
      </c>
      <c r="C1652" s="12">
        <v>1185732</v>
      </c>
      <c r="D1652" s="13">
        <v>44516</v>
      </c>
      <c r="E1652" s="12" t="s">
        <v>130</v>
      </c>
      <c r="F1652" s="12" t="s">
        <v>67</v>
      </c>
      <c r="G1652" s="12" t="s">
        <v>68</v>
      </c>
      <c r="H1652" s="12" t="s">
        <v>13</v>
      </c>
      <c r="I1652" s="14">
        <v>0.45000000000000012</v>
      </c>
      <c r="J1652" s="15">
        <v>4450</v>
      </c>
      <c r="K1652" s="16">
        <f t="shared" ref="K1652:K1655" si="541">I1652*J1652</f>
        <v>2002.5000000000005</v>
      </c>
      <c r="L1652" s="16">
        <f t="shared" ref="L1652:L1655" si="542">K1652*M1652</f>
        <v>600.75000000000011</v>
      </c>
      <c r="M1652" s="17">
        <v>0.3</v>
      </c>
      <c r="O1652" s="1"/>
      <c r="P1652" s="4"/>
      <c r="Q1652" s="3"/>
      <c r="R1652" s="5"/>
    </row>
    <row r="1653" spans="1:18" x14ac:dyDescent="0.25">
      <c r="B1653" s="12" t="s">
        <v>10</v>
      </c>
      <c r="C1653" s="12">
        <v>1185732</v>
      </c>
      <c r="D1653" s="13">
        <v>44516</v>
      </c>
      <c r="E1653" s="12" t="s">
        <v>130</v>
      </c>
      <c r="F1653" s="12" t="s">
        <v>67</v>
      </c>
      <c r="G1653" s="12" t="s">
        <v>68</v>
      </c>
      <c r="H1653" s="12" t="s">
        <v>14</v>
      </c>
      <c r="I1653" s="14">
        <v>0.45000000000000012</v>
      </c>
      <c r="J1653" s="15">
        <v>4750</v>
      </c>
      <c r="K1653" s="16">
        <f t="shared" si="541"/>
        <v>2137.5000000000005</v>
      </c>
      <c r="L1653" s="16">
        <f t="shared" si="542"/>
        <v>748.12500000000011</v>
      </c>
      <c r="M1653" s="17">
        <v>0.35</v>
      </c>
      <c r="O1653" s="1"/>
      <c r="P1653" s="4"/>
      <c r="Q1653" s="3"/>
      <c r="R1653" s="5"/>
    </row>
    <row r="1654" spans="1:18" x14ac:dyDescent="0.25">
      <c r="B1654" s="12" t="s">
        <v>10</v>
      </c>
      <c r="C1654" s="12">
        <v>1185732</v>
      </c>
      <c r="D1654" s="13">
        <v>44516</v>
      </c>
      <c r="E1654" s="12" t="s">
        <v>130</v>
      </c>
      <c r="F1654" s="12" t="s">
        <v>67</v>
      </c>
      <c r="G1654" s="12" t="s">
        <v>68</v>
      </c>
      <c r="H1654" s="12" t="s">
        <v>16</v>
      </c>
      <c r="I1654" s="14">
        <v>0.6</v>
      </c>
      <c r="J1654" s="15">
        <v>4500</v>
      </c>
      <c r="K1654" s="16">
        <f t="shared" si="541"/>
        <v>2700</v>
      </c>
      <c r="L1654" s="16">
        <f t="shared" si="542"/>
        <v>1080</v>
      </c>
      <c r="M1654" s="17">
        <v>0.39999999999999997</v>
      </c>
      <c r="O1654" s="1"/>
      <c r="P1654" s="4"/>
      <c r="Q1654" s="3"/>
      <c r="R1654" s="5"/>
    </row>
    <row r="1655" spans="1:18" x14ac:dyDescent="0.25">
      <c r="B1655" s="12" t="s">
        <v>10</v>
      </c>
      <c r="C1655" s="12">
        <v>1185732</v>
      </c>
      <c r="D1655" s="13">
        <v>44516</v>
      </c>
      <c r="E1655" s="12" t="s">
        <v>130</v>
      </c>
      <c r="F1655" s="12" t="s">
        <v>67</v>
      </c>
      <c r="G1655" s="12" t="s">
        <v>68</v>
      </c>
      <c r="H1655" s="12" t="s">
        <v>17</v>
      </c>
      <c r="I1655" s="14">
        <v>0.64999999999999991</v>
      </c>
      <c r="J1655" s="15">
        <v>6250</v>
      </c>
      <c r="K1655" s="16">
        <f t="shared" si="541"/>
        <v>4062.4999999999995</v>
      </c>
      <c r="L1655" s="16">
        <f t="shared" si="542"/>
        <v>2234.375</v>
      </c>
      <c r="M1655" s="17">
        <v>0.55000000000000004</v>
      </c>
      <c r="O1655" s="1"/>
      <c r="P1655" s="4"/>
      <c r="Q1655" s="3"/>
      <c r="R1655" s="5"/>
    </row>
    <row r="1656" spans="1:18" x14ac:dyDescent="0.25">
      <c r="B1656" s="12" t="s">
        <v>10</v>
      </c>
      <c r="C1656" s="12">
        <v>1185732</v>
      </c>
      <c r="D1656" s="13">
        <v>44545</v>
      </c>
      <c r="E1656" s="12" t="s">
        <v>130</v>
      </c>
      <c r="F1656" s="12" t="s">
        <v>67</v>
      </c>
      <c r="G1656" s="12" t="s">
        <v>68</v>
      </c>
      <c r="H1656" s="12" t="s">
        <v>12</v>
      </c>
      <c r="I1656" s="14">
        <v>0.6</v>
      </c>
      <c r="J1656" s="15">
        <v>8500</v>
      </c>
      <c r="K1656" s="16">
        <f>I1656*J1656</f>
        <v>5100</v>
      </c>
      <c r="L1656" s="16">
        <f>K1656*M1656</f>
        <v>2550</v>
      </c>
      <c r="M1656" s="17">
        <v>0.5</v>
      </c>
      <c r="O1656" s="1"/>
      <c r="P1656" s="4"/>
      <c r="Q1656" s="3"/>
      <c r="R1656" s="5"/>
    </row>
    <row r="1657" spans="1:18" x14ac:dyDescent="0.25">
      <c r="B1657" s="12" t="s">
        <v>10</v>
      </c>
      <c r="C1657" s="12">
        <v>1185732</v>
      </c>
      <c r="D1657" s="13">
        <v>44545</v>
      </c>
      <c r="E1657" s="12" t="s">
        <v>130</v>
      </c>
      <c r="F1657" s="12" t="s">
        <v>67</v>
      </c>
      <c r="G1657" s="12" t="s">
        <v>68</v>
      </c>
      <c r="H1657" s="12" t="s">
        <v>15</v>
      </c>
      <c r="I1657" s="14">
        <v>0.5</v>
      </c>
      <c r="J1657" s="15">
        <v>6500</v>
      </c>
      <c r="K1657" s="16">
        <f>I1657*J1657</f>
        <v>3250</v>
      </c>
      <c r="L1657" s="16">
        <f>K1657*M1657</f>
        <v>1300</v>
      </c>
      <c r="M1657" s="17">
        <v>0.39999999999999997</v>
      </c>
      <c r="O1657" s="1"/>
      <c r="P1657" s="4"/>
      <c r="Q1657" s="3"/>
      <c r="R1657" s="5"/>
    </row>
    <row r="1658" spans="1:18" x14ac:dyDescent="0.25">
      <c r="B1658" s="12" t="s">
        <v>10</v>
      </c>
      <c r="C1658" s="12">
        <v>1185732</v>
      </c>
      <c r="D1658" s="13">
        <v>44545</v>
      </c>
      <c r="E1658" s="12" t="s">
        <v>130</v>
      </c>
      <c r="F1658" s="12" t="s">
        <v>67</v>
      </c>
      <c r="G1658" s="12" t="s">
        <v>68</v>
      </c>
      <c r="H1658" s="12" t="s">
        <v>13</v>
      </c>
      <c r="I1658" s="14">
        <v>0.5</v>
      </c>
      <c r="J1658" s="15">
        <v>6000</v>
      </c>
      <c r="K1658" s="16">
        <f t="shared" ref="K1658:K1661" si="543">I1658*J1658</f>
        <v>3000</v>
      </c>
      <c r="L1658" s="16">
        <f t="shared" ref="L1658:L1661" si="544">K1658*M1658</f>
        <v>900</v>
      </c>
      <c r="M1658" s="17">
        <v>0.3</v>
      </c>
      <c r="O1658" s="1"/>
      <c r="P1658" s="4"/>
      <c r="Q1658" s="3"/>
      <c r="R1658" s="5"/>
    </row>
    <row r="1659" spans="1:18" x14ac:dyDescent="0.25">
      <c r="B1659" s="12" t="s">
        <v>10</v>
      </c>
      <c r="C1659" s="12">
        <v>1185732</v>
      </c>
      <c r="D1659" s="13">
        <v>44545</v>
      </c>
      <c r="E1659" s="12" t="s">
        <v>130</v>
      </c>
      <c r="F1659" s="12" t="s">
        <v>67</v>
      </c>
      <c r="G1659" s="12" t="s">
        <v>68</v>
      </c>
      <c r="H1659" s="12" t="s">
        <v>14</v>
      </c>
      <c r="I1659" s="14">
        <v>0.5</v>
      </c>
      <c r="J1659" s="15">
        <v>5500</v>
      </c>
      <c r="K1659" s="16">
        <f t="shared" si="543"/>
        <v>2750</v>
      </c>
      <c r="L1659" s="16">
        <f t="shared" si="544"/>
        <v>962.49999999999989</v>
      </c>
      <c r="M1659" s="17">
        <v>0.35</v>
      </c>
      <c r="O1659" s="1"/>
      <c r="P1659" s="4"/>
      <c r="Q1659" s="3"/>
      <c r="R1659" s="5"/>
    </row>
    <row r="1660" spans="1:18" x14ac:dyDescent="0.25">
      <c r="B1660" s="12" t="s">
        <v>10</v>
      </c>
      <c r="C1660" s="12">
        <v>1185732</v>
      </c>
      <c r="D1660" s="13">
        <v>44545</v>
      </c>
      <c r="E1660" s="12" t="s">
        <v>130</v>
      </c>
      <c r="F1660" s="12" t="s">
        <v>67</v>
      </c>
      <c r="G1660" s="12" t="s">
        <v>68</v>
      </c>
      <c r="H1660" s="12" t="s">
        <v>16</v>
      </c>
      <c r="I1660" s="14">
        <v>0.6</v>
      </c>
      <c r="J1660" s="15">
        <v>5500</v>
      </c>
      <c r="K1660" s="16">
        <f t="shared" si="543"/>
        <v>3300</v>
      </c>
      <c r="L1660" s="16">
        <f t="shared" si="544"/>
        <v>1320</v>
      </c>
      <c r="M1660" s="17">
        <v>0.39999999999999997</v>
      </c>
      <c r="O1660" s="1"/>
      <c r="P1660" s="4"/>
      <c r="Q1660" s="3"/>
      <c r="R1660" s="5"/>
    </row>
    <row r="1661" spans="1:18" x14ac:dyDescent="0.25">
      <c r="B1661" s="12" t="s">
        <v>10</v>
      </c>
      <c r="C1661" s="12">
        <v>1185732</v>
      </c>
      <c r="D1661" s="13">
        <v>44545</v>
      </c>
      <c r="E1661" s="12" t="s">
        <v>130</v>
      </c>
      <c r="F1661" s="12" t="s">
        <v>67</v>
      </c>
      <c r="G1661" s="12" t="s">
        <v>68</v>
      </c>
      <c r="H1661" s="12" t="s">
        <v>17</v>
      </c>
      <c r="I1661" s="14">
        <v>0.64999999999999991</v>
      </c>
      <c r="J1661" s="15">
        <v>6500</v>
      </c>
      <c r="K1661" s="16">
        <f t="shared" si="543"/>
        <v>4224.9999999999991</v>
      </c>
      <c r="L1661" s="16">
        <f t="shared" si="544"/>
        <v>2323.7499999999995</v>
      </c>
      <c r="M1661" s="17">
        <v>0.55000000000000004</v>
      </c>
      <c r="O1661" s="1"/>
      <c r="P1661" s="4"/>
      <c r="Q1661" s="3"/>
      <c r="R1661" s="5"/>
    </row>
    <row r="1662" spans="1:18" x14ac:dyDescent="0.25">
      <c r="A1662" s="8" t="s">
        <v>40</v>
      </c>
      <c r="B1662" s="12" t="s">
        <v>10</v>
      </c>
      <c r="C1662" s="12">
        <v>1185732</v>
      </c>
      <c r="D1662" s="13">
        <v>44214</v>
      </c>
      <c r="E1662" s="12" t="s">
        <v>30</v>
      </c>
      <c r="F1662" s="12" t="s">
        <v>69</v>
      </c>
      <c r="G1662" s="12" t="s">
        <v>70</v>
      </c>
      <c r="H1662" s="12" t="s">
        <v>12</v>
      </c>
      <c r="I1662" s="14">
        <v>0.3</v>
      </c>
      <c r="J1662" s="15">
        <v>6250</v>
      </c>
      <c r="K1662" s="16">
        <f>I1662*J1662</f>
        <v>1875</v>
      </c>
      <c r="L1662" s="16">
        <f>K1662*M1662</f>
        <v>750</v>
      </c>
      <c r="M1662" s="17">
        <v>0.4</v>
      </c>
      <c r="O1662" s="1"/>
      <c r="P1662" s="2"/>
      <c r="Q1662" s="3"/>
      <c r="R1662" s="5"/>
    </row>
    <row r="1663" spans="1:18" x14ac:dyDescent="0.25">
      <c r="B1663" s="12" t="s">
        <v>10</v>
      </c>
      <c r="C1663" s="12">
        <v>1185732</v>
      </c>
      <c r="D1663" s="13">
        <v>44214</v>
      </c>
      <c r="E1663" s="12" t="s">
        <v>30</v>
      </c>
      <c r="F1663" s="12" t="s">
        <v>69</v>
      </c>
      <c r="G1663" s="12" t="s">
        <v>70</v>
      </c>
      <c r="H1663" s="12" t="s">
        <v>15</v>
      </c>
      <c r="I1663" s="14">
        <v>0.3</v>
      </c>
      <c r="J1663" s="15">
        <v>4250</v>
      </c>
      <c r="K1663" s="16">
        <f>I1663*J1663</f>
        <v>1275</v>
      </c>
      <c r="L1663" s="16">
        <f>K1663*M1663</f>
        <v>446.25</v>
      </c>
      <c r="M1663" s="17">
        <v>0.35</v>
      </c>
      <c r="O1663" s="1"/>
      <c r="P1663" s="2"/>
      <c r="Q1663" s="3"/>
      <c r="R1663" s="5"/>
    </row>
    <row r="1664" spans="1:18" x14ac:dyDescent="0.25">
      <c r="B1664" s="12" t="s">
        <v>10</v>
      </c>
      <c r="C1664" s="12">
        <v>1185732</v>
      </c>
      <c r="D1664" s="13">
        <v>44214</v>
      </c>
      <c r="E1664" s="12" t="s">
        <v>30</v>
      </c>
      <c r="F1664" s="12" t="s">
        <v>69</v>
      </c>
      <c r="G1664" s="12" t="s">
        <v>70</v>
      </c>
      <c r="H1664" s="12" t="s">
        <v>13</v>
      </c>
      <c r="I1664" s="14">
        <v>0.2</v>
      </c>
      <c r="J1664" s="15">
        <v>4250</v>
      </c>
      <c r="K1664" s="16">
        <f t="shared" ref="K1664:K1667" si="545">I1664*J1664</f>
        <v>850</v>
      </c>
      <c r="L1664" s="16">
        <f t="shared" ref="L1664:L1667" si="546">K1664*M1664</f>
        <v>297.5</v>
      </c>
      <c r="M1664" s="17">
        <v>0.35</v>
      </c>
      <c r="O1664" s="1"/>
      <c r="P1664" s="2"/>
      <c r="Q1664" s="3"/>
      <c r="R1664" s="5"/>
    </row>
    <row r="1665" spans="2:18" x14ac:dyDescent="0.25">
      <c r="B1665" s="12" t="s">
        <v>10</v>
      </c>
      <c r="C1665" s="12">
        <v>1185732</v>
      </c>
      <c r="D1665" s="13">
        <v>44214</v>
      </c>
      <c r="E1665" s="12" t="s">
        <v>30</v>
      </c>
      <c r="F1665" s="12" t="s">
        <v>69</v>
      </c>
      <c r="G1665" s="12" t="s">
        <v>70</v>
      </c>
      <c r="H1665" s="12" t="s">
        <v>14</v>
      </c>
      <c r="I1665" s="14">
        <v>0.25000000000000006</v>
      </c>
      <c r="J1665" s="15">
        <v>2750</v>
      </c>
      <c r="K1665" s="16">
        <f t="shared" si="545"/>
        <v>687.50000000000011</v>
      </c>
      <c r="L1665" s="16">
        <f t="shared" si="546"/>
        <v>275.00000000000006</v>
      </c>
      <c r="M1665" s="17">
        <v>0.4</v>
      </c>
      <c r="O1665" s="1"/>
      <c r="P1665" s="2"/>
      <c r="Q1665" s="3"/>
      <c r="R1665" s="5"/>
    </row>
    <row r="1666" spans="2:18" x14ac:dyDescent="0.25">
      <c r="B1666" s="12" t="s">
        <v>10</v>
      </c>
      <c r="C1666" s="12">
        <v>1185732</v>
      </c>
      <c r="D1666" s="13">
        <v>44214</v>
      </c>
      <c r="E1666" s="12" t="s">
        <v>30</v>
      </c>
      <c r="F1666" s="12" t="s">
        <v>69</v>
      </c>
      <c r="G1666" s="12" t="s">
        <v>70</v>
      </c>
      <c r="H1666" s="12" t="s">
        <v>16</v>
      </c>
      <c r="I1666" s="14">
        <v>0.39999999999999997</v>
      </c>
      <c r="J1666" s="15">
        <v>3250</v>
      </c>
      <c r="K1666" s="16">
        <f t="shared" si="545"/>
        <v>1300</v>
      </c>
      <c r="L1666" s="16">
        <f t="shared" si="546"/>
        <v>454.99999999999994</v>
      </c>
      <c r="M1666" s="17">
        <v>0.35</v>
      </c>
      <c r="O1666" s="1"/>
      <c r="P1666" s="2"/>
      <c r="Q1666" s="3"/>
      <c r="R1666" s="5"/>
    </row>
    <row r="1667" spans="2:18" x14ac:dyDescent="0.25">
      <c r="B1667" s="12" t="s">
        <v>10</v>
      </c>
      <c r="C1667" s="12">
        <v>1185732</v>
      </c>
      <c r="D1667" s="13">
        <v>44214</v>
      </c>
      <c r="E1667" s="12" t="s">
        <v>30</v>
      </c>
      <c r="F1667" s="12" t="s">
        <v>69</v>
      </c>
      <c r="G1667" s="12" t="s">
        <v>70</v>
      </c>
      <c r="H1667" s="12" t="s">
        <v>17</v>
      </c>
      <c r="I1667" s="14">
        <v>0.3</v>
      </c>
      <c r="J1667" s="15">
        <v>4250</v>
      </c>
      <c r="K1667" s="16">
        <f t="shared" si="545"/>
        <v>1275</v>
      </c>
      <c r="L1667" s="16">
        <f t="shared" si="546"/>
        <v>637.5</v>
      </c>
      <c r="M1667" s="17">
        <v>0.5</v>
      </c>
      <c r="O1667" s="1"/>
      <c r="P1667" s="2"/>
      <c r="Q1667" s="3"/>
      <c r="R1667" s="5"/>
    </row>
    <row r="1668" spans="2:18" x14ac:dyDescent="0.25">
      <c r="B1668" s="12" t="s">
        <v>10</v>
      </c>
      <c r="C1668" s="12">
        <v>1185732</v>
      </c>
      <c r="D1668" s="13">
        <v>44245</v>
      </c>
      <c r="E1668" s="12" t="s">
        <v>30</v>
      </c>
      <c r="F1668" s="12" t="s">
        <v>69</v>
      </c>
      <c r="G1668" s="12" t="s">
        <v>70</v>
      </c>
      <c r="H1668" s="12" t="s">
        <v>12</v>
      </c>
      <c r="I1668" s="14">
        <v>0.3</v>
      </c>
      <c r="J1668" s="15">
        <v>6750</v>
      </c>
      <c r="K1668" s="16">
        <f>I1668*J1668</f>
        <v>2025</v>
      </c>
      <c r="L1668" s="16">
        <f>K1668*M1668</f>
        <v>810</v>
      </c>
      <c r="M1668" s="17">
        <v>0.4</v>
      </c>
      <c r="O1668" s="1"/>
      <c r="P1668" s="2"/>
      <c r="Q1668" s="3"/>
      <c r="R1668" s="5"/>
    </row>
    <row r="1669" spans="2:18" x14ac:dyDescent="0.25">
      <c r="B1669" s="12" t="s">
        <v>10</v>
      </c>
      <c r="C1669" s="12">
        <v>1185732</v>
      </c>
      <c r="D1669" s="13">
        <v>44245</v>
      </c>
      <c r="E1669" s="12" t="s">
        <v>30</v>
      </c>
      <c r="F1669" s="12" t="s">
        <v>69</v>
      </c>
      <c r="G1669" s="12" t="s">
        <v>70</v>
      </c>
      <c r="H1669" s="12" t="s">
        <v>15</v>
      </c>
      <c r="I1669" s="14">
        <v>0.3</v>
      </c>
      <c r="J1669" s="15">
        <v>3250</v>
      </c>
      <c r="K1669" s="16">
        <f>I1669*J1669</f>
        <v>975</v>
      </c>
      <c r="L1669" s="16">
        <f>K1669*M1669</f>
        <v>341.25</v>
      </c>
      <c r="M1669" s="17">
        <v>0.35</v>
      </c>
      <c r="O1669" s="1"/>
      <c r="P1669" s="2"/>
      <c r="Q1669" s="3"/>
      <c r="R1669" s="5"/>
    </row>
    <row r="1670" spans="2:18" x14ac:dyDescent="0.25">
      <c r="B1670" s="12" t="s">
        <v>10</v>
      </c>
      <c r="C1670" s="12">
        <v>1185732</v>
      </c>
      <c r="D1670" s="13">
        <v>44245</v>
      </c>
      <c r="E1670" s="12" t="s">
        <v>30</v>
      </c>
      <c r="F1670" s="12" t="s">
        <v>69</v>
      </c>
      <c r="G1670" s="12" t="s">
        <v>70</v>
      </c>
      <c r="H1670" s="12" t="s">
        <v>13</v>
      </c>
      <c r="I1670" s="14">
        <v>0.2</v>
      </c>
      <c r="J1670" s="15">
        <v>3750</v>
      </c>
      <c r="K1670" s="16">
        <f t="shared" ref="K1670:K1673" si="547">I1670*J1670</f>
        <v>750</v>
      </c>
      <c r="L1670" s="16">
        <f t="shared" ref="L1670:L1673" si="548">K1670*M1670</f>
        <v>262.5</v>
      </c>
      <c r="M1670" s="17">
        <v>0.35</v>
      </c>
      <c r="O1670" s="1"/>
      <c r="P1670" s="2"/>
      <c r="Q1670" s="3"/>
      <c r="R1670" s="5"/>
    </row>
    <row r="1671" spans="2:18" x14ac:dyDescent="0.25">
      <c r="B1671" s="12" t="s">
        <v>10</v>
      </c>
      <c r="C1671" s="12">
        <v>1185732</v>
      </c>
      <c r="D1671" s="13">
        <v>44245</v>
      </c>
      <c r="E1671" s="12" t="s">
        <v>30</v>
      </c>
      <c r="F1671" s="12" t="s">
        <v>69</v>
      </c>
      <c r="G1671" s="12" t="s">
        <v>70</v>
      </c>
      <c r="H1671" s="12" t="s">
        <v>14</v>
      </c>
      <c r="I1671" s="14">
        <v>0.25000000000000006</v>
      </c>
      <c r="J1671" s="15">
        <v>2500</v>
      </c>
      <c r="K1671" s="16">
        <f t="shared" si="547"/>
        <v>625.00000000000011</v>
      </c>
      <c r="L1671" s="16">
        <f t="shared" si="548"/>
        <v>250.00000000000006</v>
      </c>
      <c r="M1671" s="17">
        <v>0.4</v>
      </c>
      <c r="O1671" s="1"/>
      <c r="P1671" s="2"/>
      <c r="Q1671" s="3"/>
      <c r="R1671" s="5"/>
    </row>
    <row r="1672" spans="2:18" x14ac:dyDescent="0.25">
      <c r="B1672" s="12" t="s">
        <v>10</v>
      </c>
      <c r="C1672" s="12">
        <v>1185732</v>
      </c>
      <c r="D1672" s="13">
        <v>44245</v>
      </c>
      <c r="E1672" s="12" t="s">
        <v>30</v>
      </c>
      <c r="F1672" s="12" t="s">
        <v>69</v>
      </c>
      <c r="G1672" s="12" t="s">
        <v>70</v>
      </c>
      <c r="H1672" s="12" t="s">
        <v>16</v>
      </c>
      <c r="I1672" s="14">
        <v>0.39999999999999997</v>
      </c>
      <c r="J1672" s="15">
        <v>3250</v>
      </c>
      <c r="K1672" s="16">
        <f t="shared" si="547"/>
        <v>1300</v>
      </c>
      <c r="L1672" s="16">
        <f t="shared" si="548"/>
        <v>454.99999999999994</v>
      </c>
      <c r="M1672" s="17">
        <v>0.35</v>
      </c>
      <c r="O1672" s="1"/>
      <c r="P1672" s="2"/>
      <c r="Q1672" s="3"/>
      <c r="R1672" s="5"/>
    </row>
    <row r="1673" spans="2:18" x14ac:dyDescent="0.25">
      <c r="B1673" s="12" t="s">
        <v>10</v>
      </c>
      <c r="C1673" s="12">
        <v>1185732</v>
      </c>
      <c r="D1673" s="13">
        <v>44245</v>
      </c>
      <c r="E1673" s="12" t="s">
        <v>30</v>
      </c>
      <c r="F1673" s="12" t="s">
        <v>69</v>
      </c>
      <c r="G1673" s="12" t="s">
        <v>70</v>
      </c>
      <c r="H1673" s="12" t="s">
        <v>17</v>
      </c>
      <c r="I1673" s="14">
        <v>0.3</v>
      </c>
      <c r="J1673" s="15">
        <v>4000</v>
      </c>
      <c r="K1673" s="16">
        <f t="shared" si="547"/>
        <v>1200</v>
      </c>
      <c r="L1673" s="16">
        <f t="shared" si="548"/>
        <v>600</v>
      </c>
      <c r="M1673" s="17">
        <v>0.5</v>
      </c>
      <c r="O1673" s="1"/>
      <c r="P1673" s="2"/>
      <c r="Q1673" s="3"/>
      <c r="R1673" s="5"/>
    </row>
    <row r="1674" spans="2:18" x14ac:dyDescent="0.25">
      <c r="B1674" s="12" t="s">
        <v>10</v>
      </c>
      <c r="C1674" s="12">
        <v>1185732</v>
      </c>
      <c r="D1674" s="13">
        <v>44272</v>
      </c>
      <c r="E1674" s="12" t="s">
        <v>30</v>
      </c>
      <c r="F1674" s="12" t="s">
        <v>69</v>
      </c>
      <c r="G1674" s="12" t="s">
        <v>70</v>
      </c>
      <c r="H1674" s="12" t="s">
        <v>12</v>
      </c>
      <c r="I1674" s="14">
        <v>0.35000000000000003</v>
      </c>
      <c r="J1674" s="15">
        <v>6200</v>
      </c>
      <c r="K1674" s="16">
        <f>I1674*J1674</f>
        <v>2170</v>
      </c>
      <c r="L1674" s="16">
        <f>K1674*M1674</f>
        <v>868</v>
      </c>
      <c r="M1674" s="17">
        <v>0.4</v>
      </c>
      <c r="O1674" s="1"/>
      <c r="P1674" s="2"/>
      <c r="Q1674" s="3"/>
      <c r="R1674" s="5"/>
    </row>
    <row r="1675" spans="2:18" x14ac:dyDescent="0.25">
      <c r="B1675" s="12" t="s">
        <v>10</v>
      </c>
      <c r="C1675" s="12">
        <v>1185732</v>
      </c>
      <c r="D1675" s="13">
        <v>44272</v>
      </c>
      <c r="E1675" s="12" t="s">
        <v>30</v>
      </c>
      <c r="F1675" s="12" t="s">
        <v>69</v>
      </c>
      <c r="G1675" s="12" t="s">
        <v>70</v>
      </c>
      <c r="H1675" s="12" t="s">
        <v>15</v>
      </c>
      <c r="I1675" s="14">
        <v>0.35000000000000003</v>
      </c>
      <c r="J1675" s="15">
        <v>3000</v>
      </c>
      <c r="K1675" s="16">
        <f>I1675*J1675</f>
        <v>1050</v>
      </c>
      <c r="L1675" s="16">
        <f>K1675*M1675</f>
        <v>367.5</v>
      </c>
      <c r="M1675" s="17">
        <v>0.35</v>
      </c>
      <c r="O1675" s="1"/>
      <c r="P1675" s="2"/>
      <c r="Q1675" s="3"/>
      <c r="R1675" s="5"/>
    </row>
    <row r="1676" spans="2:18" x14ac:dyDescent="0.25">
      <c r="B1676" s="12" t="s">
        <v>10</v>
      </c>
      <c r="C1676" s="12">
        <v>1185732</v>
      </c>
      <c r="D1676" s="13">
        <v>44272</v>
      </c>
      <c r="E1676" s="12" t="s">
        <v>30</v>
      </c>
      <c r="F1676" s="12" t="s">
        <v>69</v>
      </c>
      <c r="G1676" s="12" t="s">
        <v>70</v>
      </c>
      <c r="H1676" s="12" t="s">
        <v>13</v>
      </c>
      <c r="I1676" s="14">
        <v>0.25000000000000006</v>
      </c>
      <c r="J1676" s="15">
        <v>3500</v>
      </c>
      <c r="K1676" s="16">
        <f t="shared" ref="K1676:K1679" si="549">I1676*J1676</f>
        <v>875.00000000000023</v>
      </c>
      <c r="L1676" s="16">
        <f t="shared" ref="L1676:L1679" si="550">K1676*M1676</f>
        <v>306.25000000000006</v>
      </c>
      <c r="M1676" s="17">
        <v>0.35</v>
      </c>
      <c r="O1676" s="1"/>
      <c r="P1676" s="2"/>
      <c r="Q1676" s="3"/>
      <c r="R1676" s="5"/>
    </row>
    <row r="1677" spans="2:18" x14ac:dyDescent="0.25">
      <c r="B1677" s="12" t="s">
        <v>10</v>
      </c>
      <c r="C1677" s="12">
        <v>1185732</v>
      </c>
      <c r="D1677" s="13">
        <v>44272</v>
      </c>
      <c r="E1677" s="12" t="s">
        <v>30</v>
      </c>
      <c r="F1677" s="12" t="s">
        <v>69</v>
      </c>
      <c r="G1677" s="12" t="s">
        <v>70</v>
      </c>
      <c r="H1677" s="12" t="s">
        <v>14</v>
      </c>
      <c r="I1677" s="14">
        <v>0.3</v>
      </c>
      <c r="J1677" s="15">
        <v>2000</v>
      </c>
      <c r="K1677" s="16">
        <f t="shared" si="549"/>
        <v>600</v>
      </c>
      <c r="L1677" s="16">
        <f t="shared" si="550"/>
        <v>240</v>
      </c>
      <c r="M1677" s="17">
        <v>0.4</v>
      </c>
      <c r="O1677" s="1"/>
      <c r="P1677" s="2"/>
      <c r="Q1677" s="3"/>
      <c r="R1677" s="5"/>
    </row>
    <row r="1678" spans="2:18" x14ac:dyDescent="0.25">
      <c r="B1678" s="12" t="s">
        <v>10</v>
      </c>
      <c r="C1678" s="12">
        <v>1185732</v>
      </c>
      <c r="D1678" s="13">
        <v>44272</v>
      </c>
      <c r="E1678" s="12" t="s">
        <v>30</v>
      </c>
      <c r="F1678" s="12" t="s">
        <v>69</v>
      </c>
      <c r="G1678" s="12" t="s">
        <v>70</v>
      </c>
      <c r="H1678" s="12" t="s">
        <v>16</v>
      </c>
      <c r="I1678" s="14">
        <v>0.45</v>
      </c>
      <c r="J1678" s="15">
        <v>2500</v>
      </c>
      <c r="K1678" s="16">
        <f t="shared" si="549"/>
        <v>1125</v>
      </c>
      <c r="L1678" s="16">
        <f t="shared" si="550"/>
        <v>393.75</v>
      </c>
      <c r="M1678" s="17">
        <v>0.35</v>
      </c>
      <c r="O1678" s="1"/>
      <c r="P1678" s="2"/>
      <c r="Q1678" s="3"/>
      <c r="R1678" s="5"/>
    </row>
    <row r="1679" spans="2:18" x14ac:dyDescent="0.25">
      <c r="B1679" s="12" t="s">
        <v>10</v>
      </c>
      <c r="C1679" s="12">
        <v>1185732</v>
      </c>
      <c r="D1679" s="13">
        <v>44272</v>
      </c>
      <c r="E1679" s="12" t="s">
        <v>30</v>
      </c>
      <c r="F1679" s="12" t="s">
        <v>69</v>
      </c>
      <c r="G1679" s="12" t="s">
        <v>70</v>
      </c>
      <c r="H1679" s="12" t="s">
        <v>17</v>
      </c>
      <c r="I1679" s="14">
        <v>0.35000000000000003</v>
      </c>
      <c r="J1679" s="15">
        <v>3500</v>
      </c>
      <c r="K1679" s="16">
        <f t="shared" si="549"/>
        <v>1225.0000000000002</v>
      </c>
      <c r="L1679" s="16">
        <f t="shared" si="550"/>
        <v>612.50000000000011</v>
      </c>
      <c r="M1679" s="17">
        <v>0.5</v>
      </c>
      <c r="O1679" s="1"/>
      <c r="P1679" s="2"/>
      <c r="Q1679" s="3"/>
      <c r="R1679" s="5"/>
    </row>
    <row r="1680" spans="2:18" x14ac:dyDescent="0.25">
      <c r="B1680" s="12" t="s">
        <v>10</v>
      </c>
      <c r="C1680" s="12">
        <v>1185732</v>
      </c>
      <c r="D1680" s="13">
        <v>44304</v>
      </c>
      <c r="E1680" s="12" t="s">
        <v>30</v>
      </c>
      <c r="F1680" s="12" t="s">
        <v>69</v>
      </c>
      <c r="G1680" s="12" t="s">
        <v>70</v>
      </c>
      <c r="H1680" s="12" t="s">
        <v>12</v>
      </c>
      <c r="I1680" s="14">
        <v>0.35000000000000003</v>
      </c>
      <c r="J1680" s="15">
        <v>5750</v>
      </c>
      <c r="K1680" s="16">
        <f>I1680*J1680</f>
        <v>2012.5000000000002</v>
      </c>
      <c r="L1680" s="16">
        <f>K1680*M1680</f>
        <v>805.00000000000011</v>
      </c>
      <c r="M1680" s="17">
        <v>0.4</v>
      </c>
      <c r="O1680" s="1"/>
      <c r="P1680" s="2"/>
      <c r="Q1680" s="3"/>
      <c r="R1680" s="5"/>
    </row>
    <row r="1681" spans="2:18" x14ac:dyDescent="0.25">
      <c r="B1681" s="12" t="s">
        <v>10</v>
      </c>
      <c r="C1681" s="12">
        <v>1185732</v>
      </c>
      <c r="D1681" s="13">
        <v>44304</v>
      </c>
      <c r="E1681" s="12" t="s">
        <v>30</v>
      </c>
      <c r="F1681" s="12" t="s">
        <v>69</v>
      </c>
      <c r="G1681" s="12" t="s">
        <v>70</v>
      </c>
      <c r="H1681" s="12" t="s">
        <v>15</v>
      </c>
      <c r="I1681" s="14">
        <v>0.30000000000000004</v>
      </c>
      <c r="J1681" s="15">
        <v>2750</v>
      </c>
      <c r="K1681" s="16">
        <f>I1681*J1681</f>
        <v>825.00000000000011</v>
      </c>
      <c r="L1681" s="16">
        <f>K1681*M1681</f>
        <v>288.75</v>
      </c>
      <c r="M1681" s="17">
        <v>0.35</v>
      </c>
      <c r="O1681" s="1"/>
      <c r="P1681" s="2"/>
      <c r="Q1681" s="3"/>
      <c r="R1681" s="5"/>
    </row>
    <row r="1682" spans="2:18" x14ac:dyDescent="0.25">
      <c r="B1682" s="12" t="s">
        <v>10</v>
      </c>
      <c r="C1682" s="12">
        <v>1185732</v>
      </c>
      <c r="D1682" s="13">
        <v>44304</v>
      </c>
      <c r="E1682" s="12" t="s">
        <v>30</v>
      </c>
      <c r="F1682" s="12" t="s">
        <v>69</v>
      </c>
      <c r="G1682" s="12" t="s">
        <v>70</v>
      </c>
      <c r="H1682" s="12" t="s">
        <v>13</v>
      </c>
      <c r="I1682" s="14">
        <v>0.20000000000000007</v>
      </c>
      <c r="J1682" s="15">
        <v>2750</v>
      </c>
      <c r="K1682" s="16">
        <f t="shared" ref="K1682:K1685" si="551">I1682*J1682</f>
        <v>550.00000000000023</v>
      </c>
      <c r="L1682" s="16">
        <f t="shared" ref="L1682:L1685" si="552">K1682*M1682</f>
        <v>192.50000000000006</v>
      </c>
      <c r="M1682" s="17">
        <v>0.35</v>
      </c>
      <c r="O1682" s="1"/>
      <c r="P1682" s="2"/>
      <c r="Q1682" s="3"/>
      <c r="R1682" s="5"/>
    </row>
    <row r="1683" spans="2:18" x14ac:dyDescent="0.25">
      <c r="B1683" s="12" t="s">
        <v>10</v>
      </c>
      <c r="C1683" s="12">
        <v>1185732</v>
      </c>
      <c r="D1683" s="13">
        <v>44304</v>
      </c>
      <c r="E1683" s="12" t="s">
        <v>30</v>
      </c>
      <c r="F1683" s="12" t="s">
        <v>69</v>
      </c>
      <c r="G1683" s="12" t="s">
        <v>70</v>
      </c>
      <c r="H1683" s="12" t="s">
        <v>14</v>
      </c>
      <c r="I1683" s="14">
        <v>0.25</v>
      </c>
      <c r="J1683" s="15">
        <v>2000</v>
      </c>
      <c r="K1683" s="16">
        <f t="shared" si="551"/>
        <v>500</v>
      </c>
      <c r="L1683" s="16">
        <f t="shared" si="552"/>
        <v>200</v>
      </c>
      <c r="M1683" s="17">
        <v>0.4</v>
      </c>
      <c r="O1683" s="1"/>
      <c r="P1683" s="2"/>
      <c r="Q1683" s="3"/>
      <c r="R1683" s="5"/>
    </row>
    <row r="1684" spans="2:18" x14ac:dyDescent="0.25">
      <c r="B1684" s="12" t="s">
        <v>10</v>
      </c>
      <c r="C1684" s="12">
        <v>1185732</v>
      </c>
      <c r="D1684" s="13">
        <v>44304</v>
      </c>
      <c r="E1684" s="12" t="s">
        <v>30</v>
      </c>
      <c r="F1684" s="12" t="s">
        <v>69</v>
      </c>
      <c r="G1684" s="12" t="s">
        <v>70</v>
      </c>
      <c r="H1684" s="12" t="s">
        <v>16</v>
      </c>
      <c r="I1684" s="14">
        <v>0.4</v>
      </c>
      <c r="J1684" s="15">
        <v>2250</v>
      </c>
      <c r="K1684" s="16">
        <f t="shared" si="551"/>
        <v>900</v>
      </c>
      <c r="L1684" s="16">
        <f t="shared" si="552"/>
        <v>315</v>
      </c>
      <c r="M1684" s="17">
        <v>0.35</v>
      </c>
      <c r="O1684" s="1"/>
      <c r="P1684" s="2"/>
      <c r="Q1684" s="3"/>
      <c r="R1684" s="5"/>
    </row>
    <row r="1685" spans="2:18" x14ac:dyDescent="0.25">
      <c r="B1685" s="12" t="s">
        <v>10</v>
      </c>
      <c r="C1685" s="12">
        <v>1185732</v>
      </c>
      <c r="D1685" s="13">
        <v>44304</v>
      </c>
      <c r="E1685" s="12" t="s">
        <v>30</v>
      </c>
      <c r="F1685" s="12" t="s">
        <v>69</v>
      </c>
      <c r="G1685" s="12" t="s">
        <v>70</v>
      </c>
      <c r="H1685" s="12" t="s">
        <v>17</v>
      </c>
      <c r="I1685" s="14">
        <v>0.30000000000000004</v>
      </c>
      <c r="J1685" s="15">
        <v>3500</v>
      </c>
      <c r="K1685" s="16">
        <f t="shared" si="551"/>
        <v>1050.0000000000002</v>
      </c>
      <c r="L1685" s="16">
        <f t="shared" si="552"/>
        <v>525.00000000000011</v>
      </c>
      <c r="M1685" s="17">
        <v>0.5</v>
      </c>
      <c r="O1685" s="1"/>
      <c r="P1685" s="2"/>
      <c r="Q1685" s="3"/>
      <c r="R1685" s="5"/>
    </row>
    <row r="1686" spans="2:18" x14ac:dyDescent="0.25">
      <c r="B1686" s="12" t="s">
        <v>10</v>
      </c>
      <c r="C1686" s="12">
        <v>1185732</v>
      </c>
      <c r="D1686" s="13">
        <v>44335</v>
      </c>
      <c r="E1686" s="12" t="s">
        <v>30</v>
      </c>
      <c r="F1686" s="12" t="s">
        <v>69</v>
      </c>
      <c r="G1686" s="12" t="s">
        <v>70</v>
      </c>
      <c r="H1686" s="12" t="s">
        <v>12</v>
      </c>
      <c r="I1686" s="14">
        <v>0.4</v>
      </c>
      <c r="J1686" s="15">
        <v>6200</v>
      </c>
      <c r="K1686" s="16">
        <f>I1686*J1686</f>
        <v>2480</v>
      </c>
      <c r="L1686" s="16">
        <f>K1686*M1686</f>
        <v>992</v>
      </c>
      <c r="M1686" s="17">
        <v>0.4</v>
      </c>
      <c r="O1686" s="1"/>
      <c r="P1686" s="2"/>
      <c r="Q1686" s="3"/>
      <c r="R1686" s="5"/>
    </row>
    <row r="1687" spans="2:18" x14ac:dyDescent="0.25">
      <c r="B1687" s="12" t="s">
        <v>10</v>
      </c>
      <c r="C1687" s="12">
        <v>1185732</v>
      </c>
      <c r="D1687" s="13">
        <v>44335</v>
      </c>
      <c r="E1687" s="12" t="s">
        <v>30</v>
      </c>
      <c r="F1687" s="12" t="s">
        <v>69</v>
      </c>
      <c r="G1687" s="12" t="s">
        <v>70</v>
      </c>
      <c r="H1687" s="12" t="s">
        <v>15</v>
      </c>
      <c r="I1687" s="14">
        <v>0.35000000000000009</v>
      </c>
      <c r="J1687" s="15">
        <v>3250</v>
      </c>
      <c r="K1687" s="16">
        <f>I1687*J1687</f>
        <v>1137.5000000000002</v>
      </c>
      <c r="L1687" s="16">
        <f>K1687*M1687</f>
        <v>398.12500000000006</v>
      </c>
      <c r="M1687" s="17">
        <v>0.35</v>
      </c>
      <c r="O1687" s="1"/>
      <c r="P1687" s="2"/>
      <c r="Q1687" s="3"/>
      <c r="R1687" s="5"/>
    </row>
    <row r="1688" spans="2:18" x14ac:dyDescent="0.25">
      <c r="B1688" s="12" t="s">
        <v>10</v>
      </c>
      <c r="C1688" s="12">
        <v>1185732</v>
      </c>
      <c r="D1688" s="13">
        <v>44335</v>
      </c>
      <c r="E1688" s="12" t="s">
        <v>30</v>
      </c>
      <c r="F1688" s="12" t="s">
        <v>69</v>
      </c>
      <c r="G1688" s="12" t="s">
        <v>70</v>
      </c>
      <c r="H1688" s="12" t="s">
        <v>13</v>
      </c>
      <c r="I1688" s="14">
        <v>0.30000000000000004</v>
      </c>
      <c r="J1688" s="15">
        <v>3000</v>
      </c>
      <c r="K1688" s="16">
        <f t="shared" ref="K1688:K1691" si="553">I1688*J1688</f>
        <v>900.00000000000011</v>
      </c>
      <c r="L1688" s="16">
        <f t="shared" ref="L1688:L1691" si="554">K1688*M1688</f>
        <v>315</v>
      </c>
      <c r="M1688" s="17">
        <v>0.35</v>
      </c>
      <c r="O1688" s="1"/>
      <c r="P1688" s="2"/>
      <c r="Q1688" s="3"/>
      <c r="R1688" s="5"/>
    </row>
    <row r="1689" spans="2:18" x14ac:dyDescent="0.25">
      <c r="B1689" s="12" t="s">
        <v>10</v>
      </c>
      <c r="C1689" s="12">
        <v>1185732</v>
      </c>
      <c r="D1689" s="13">
        <v>44335</v>
      </c>
      <c r="E1689" s="12" t="s">
        <v>30</v>
      </c>
      <c r="F1689" s="12" t="s">
        <v>69</v>
      </c>
      <c r="G1689" s="12" t="s">
        <v>70</v>
      </c>
      <c r="H1689" s="12" t="s">
        <v>14</v>
      </c>
      <c r="I1689" s="14">
        <v>0.30000000000000004</v>
      </c>
      <c r="J1689" s="15">
        <v>2250</v>
      </c>
      <c r="K1689" s="16">
        <f t="shared" si="553"/>
        <v>675.00000000000011</v>
      </c>
      <c r="L1689" s="16">
        <f t="shared" si="554"/>
        <v>270.00000000000006</v>
      </c>
      <c r="M1689" s="17">
        <v>0.4</v>
      </c>
      <c r="O1689" s="1"/>
      <c r="P1689" s="2"/>
      <c r="Q1689" s="3"/>
      <c r="R1689" s="5"/>
    </row>
    <row r="1690" spans="2:18" x14ac:dyDescent="0.25">
      <c r="B1690" s="12" t="s">
        <v>10</v>
      </c>
      <c r="C1690" s="12">
        <v>1185732</v>
      </c>
      <c r="D1690" s="13">
        <v>44335</v>
      </c>
      <c r="E1690" s="12" t="s">
        <v>30</v>
      </c>
      <c r="F1690" s="12" t="s">
        <v>69</v>
      </c>
      <c r="G1690" s="12" t="s">
        <v>70</v>
      </c>
      <c r="H1690" s="12" t="s">
        <v>16</v>
      </c>
      <c r="I1690" s="14">
        <v>0.44999999999999996</v>
      </c>
      <c r="J1690" s="15">
        <v>2500</v>
      </c>
      <c r="K1690" s="16">
        <f t="shared" si="553"/>
        <v>1125</v>
      </c>
      <c r="L1690" s="16">
        <f t="shared" si="554"/>
        <v>393.75</v>
      </c>
      <c r="M1690" s="17">
        <v>0.35</v>
      </c>
      <c r="O1690" s="1"/>
      <c r="P1690" s="2"/>
      <c r="Q1690" s="3"/>
      <c r="R1690" s="5"/>
    </row>
    <row r="1691" spans="2:18" x14ac:dyDescent="0.25">
      <c r="B1691" s="12" t="s">
        <v>10</v>
      </c>
      <c r="C1691" s="12">
        <v>1185732</v>
      </c>
      <c r="D1691" s="13">
        <v>44335</v>
      </c>
      <c r="E1691" s="12" t="s">
        <v>30</v>
      </c>
      <c r="F1691" s="12" t="s">
        <v>69</v>
      </c>
      <c r="G1691" s="12" t="s">
        <v>70</v>
      </c>
      <c r="H1691" s="12" t="s">
        <v>17</v>
      </c>
      <c r="I1691" s="14">
        <v>0.49999999999999994</v>
      </c>
      <c r="J1691" s="15">
        <v>3500</v>
      </c>
      <c r="K1691" s="16">
        <f t="shared" si="553"/>
        <v>1749.9999999999998</v>
      </c>
      <c r="L1691" s="16">
        <f t="shared" si="554"/>
        <v>874.99999999999989</v>
      </c>
      <c r="M1691" s="17">
        <v>0.5</v>
      </c>
      <c r="O1691" s="1"/>
      <c r="P1691" s="2"/>
      <c r="Q1691" s="3"/>
      <c r="R1691" s="5"/>
    </row>
    <row r="1692" spans="2:18" x14ac:dyDescent="0.25">
      <c r="B1692" s="12" t="s">
        <v>10</v>
      </c>
      <c r="C1692" s="12">
        <v>1185732</v>
      </c>
      <c r="D1692" s="13">
        <v>44365</v>
      </c>
      <c r="E1692" s="12" t="s">
        <v>30</v>
      </c>
      <c r="F1692" s="12" t="s">
        <v>69</v>
      </c>
      <c r="G1692" s="12" t="s">
        <v>70</v>
      </c>
      <c r="H1692" s="12" t="s">
        <v>12</v>
      </c>
      <c r="I1692" s="14">
        <v>0.35000000000000003</v>
      </c>
      <c r="J1692" s="15">
        <v>6000</v>
      </c>
      <c r="K1692" s="16">
        <f>I1692*J1692</f>
        <v>2100</v>
      </c>
      <c r="L1692" s="16">
        <f>K1692*M1692</f>
        <v>840</v>
      </c>
      <c r="M1692" s="17">
        <v>0.4</v>
      </c>
      <c r="O1692" s="1"/>
      <c r="P1692" s="2"/>
      <c r="Q1692" s="3"/>
      <c r="R1692" s="5"/>
    </row>
    <row r="1693" spans="2:18" x14ac:dyDescent="0.25">
      <c r="B1693" s="12" t="s">
        <v>10</v>
      </c>
      <c r="C1693" s="12">
        <v>1185732</v>
      </c>
      <c r="D1693" s="13">
        <v>44365</v>
      </c>
      <c r="E1693" s="12" t="s">
        <v>30</v>
      </c>
      <c r="F1693" s="12" t="s">
        <v>69</v>
      </c>
      <c r="G1693" s="12" t="s">
        <v>70</v>
      </c>
      <c r="H1693" s="12" t="s">
        <v>15</v>
      </c>
      <c r="I1693" s="14">
        <v>0.3000000000000001</v>
      </c>
      <c r="J1693" s="15">
        <v>3500</v>
      </c>
      <c r="K1693" s="16">
        <f>I1693*J1693</f>
        <v>1050.0000000000005</v>
      </c>
      <c r="L1693" s="16">
        <f>K1693*M1693</f>
        <v>367.50000000000011</v>
      </c>
      <c r="M1693" s="17">
        <v>0.35</v>
      </c>
      <c r="O1693" s="1"/>
      <c r="P1693" s="2"/>
      <c r="Q1693" s="3"/>
      <c r="R1693" s="5"/>
    </row>
    <row r="1694" spans="2:18" x14ac:dyDescent="0.25">
      <c r="B1694" s="12" t="s">
        <v>10</v>
      </c>
      <c r="C1694" s="12">
        <v>1185732</v>
      </c>
      <c r="D1694" s="13">
        <v>44365</v>
      </c>
      <c r="E1694" s="12" t="s">
        <v>30</v>
      </c>
      <c r="F1694" s="12" t="s">
        <v>69</v>
      </c>
      <c r="G1694" s="12" t="s">
        <v>70</v>
      </c>
      <c r="H1694" s="12" t="s">
        <v>13</v>
      </c>
      <c r="I1694" s="14">
        <v>0.25000000000000006</v>
      </c>
      <c r="J1694" s="15">
        <v>3750</v>
      </c>
      <c r="K1694" s="16">
        <f t="shared" ref="K1694:K1697" si="555">I1694*J1694</f>
        <v>937.50000000000023</v>
      </c>
      <c r="L1694" s="16">
        <f t="shared" ref="L1694:L1697" si="556">K1694*M1694</f>
        <v>328.12500000000006</v>
      </c>
      <c r="M1694" s="17">
        <v>0.35</v>
      </c>
      <c r="O1694" s="1"/>
      <c r="P1694" s="2"/>
      <c r="Q1694" s="3"/>
      <c r="R1694" s="5"/>
    </row>
    <row r="1695" spans="2:18" x14ac:dyDescent="0.25">
      <c r="B1695" s="12" t="s">
        <v>10</v>
      </c>
      <c r="C1695" s="12">
        <v>1185732</v>
      </c>
      <c r="D1695" s="13">
        <v>44365</v>
      </c>
      <c r="E1695" s="12" t="s">
        <v>30</v>
      </c>
      <c r="F1695" s="12" t="s">
        <v>69</v>
      </c>
      <c r="G1695" s="12" t="s">
        <v>70</v>
      </c>
      <c r="H1695" s="12" t="s">
        <v>14</v>
      </c>
      <c r="I1695" s="14">
        <v>0.25000000000000006</v>
      </c>
      <c r="J1695" s="15">
        <v>3500</v>
      </c>
      <c r="K1695" s="16">
        <f t="shared" si="555"/>
        <v>875.00000000000023</v>
      </c>
      <c r="L1695" s="16">
        <f t="shared" si="556"/>
        <v>350.00000000000011</v>
      </c>
      <c r="M1695" s="17">
        <v>0.4</v>
      </c>
      <c r="O1695" s="1"/>
      <c r="P1695" s="2"/>
      <c r="Q1695" s="3"/>
      <c r="R1695" s="5"/>
    </row>
    <row r="1696" spans="2:18" x14ac:dyDescent="0.25">
      <c r="B1696" s="12" t="s">
        <v>10</v>
      </c>
      <c r="C1696" s="12">
        <v>1185732</v>
      </c>
      <c r="D1696" s="13">
        <v>44365</v>
      </c>
      <c r="E1696" s="12" t="s">
        <v>30</v>
      </c>
      <c r="F1696" s="12" t="s">
        <v>69</v>
      </c>
      <c r="G1696" s="12" t="s">
        <v>70</v>
      </c>
      <c r="H1696" s="12" t="s">
        <v>16</v>
      </c>
      <c r="I1696" s="14">
        <v>0.4</v>
      </c>
      <c r="J1696" s="15">
        <v>3500</v>
      </c>
      <c r="K1696" s="16">
        <f t="shared" si="555"/>
        <v>1400</v>
      </c>
      <c r="L1696" s="16">
        <f t="shared" si="556"/>
        <v>489.99999999999994</v>
      </c>
      <c r="M1696" s="17">
        <v>0.35</v>
      </c>
      <c r="O1696" s="1"/>
      <c r="P1696" s="2"/>
      <c r="Q1696" s="3"/>
      <c r="R1696" s="5"/>
    </row>
    <row r="1697" spans="2:18" x14ac:dyDescent="0.25">
      <c r="B1697" s="12" t="s">
        <v>10</v>
      </c>
      <c r="C1697" s="12">
        <v>1185732</v>
      </c>
      <c r="D1697" s="13">
        <v>44365</v>
      </c>
      <c r="E1697" s="12" t="s">
        <v>30</v>
      </c>
      <c r="F1697" s="12" t="s">
        <v>69</v>
      </c>
      <c r="G1697" s="12" t="s">
        <v>70</v>
      </c>
      <c r="H1697" s="12" t="s">
        <v>17</v>
      </c>
      <c r="I1697" s="14">
        <v>0.45</v>
      </c>
      <c r="J1697" s="15">
        <v>5250</v>
      </c>
      <c r="K1697" s="16">
        <f t="shared" si="555"/>
        <v>2362.5</v>
      </c>
      <c r="L1697" s="16">
        <f t="shared" si="556"/>
        <v>1181.25</v>
      </c>
      <c r="M1697" s="17">
        <v>0.5</v>
      </c>
      <c r="O1697" s="1"/>
      <c r="P1697" s="2"/>
      <c r="Q1697" s="3"/>
      <c r="R1697" s="5"/>
    </row>
    <row r="1698" spans="2:18" x14ac:dyDescent="0.25">
      <c r="B1698" s="12" t="s">
        <v>10</v>
      </c>
      <c r="C1698" s="12">
        <v>1185732</v>
      </c>
      <c r="D1698" s="13">
        <v>44394</v>
      </c>
      <c r="E1698" s="12" t="s">
        <v>30</v>
      </c>
      <c r="F1698" s="12" t="s">
        <v>69</v>
      </c>
      <c r="G1698" s="12" t="s">
        <v>70</v>
      </c>
      <c r="H1698" s="12" t="s">
        <v>12</v>
      </c>
      <c r="I1698" s="14">
        <v>0.4</v>
      </c>
      <c r="J1698" s="15">
        <v>7500</v>
      </c>
      <c r="K1698" s="16">
        <f>I1698*J1698</f>
        <v>3000</v>
      </c>
      <c r="L1698" s="16">
        <f>K1698*M1698</f>
        <v>1200</v>
      </c>
      <c r="M1698" s="17">
        <v>0.4</v>
      </c>
      <c r="O1698" s="1"/>
      <c r="P1698" s="2"/>
      <c r="Q1698" s="3"/>
      <c r="R1698" s="5"/>
    </row>
    <row r="1699" spans="2:18" x14ac:dyDescent="0.25">
      <c r="B1699" s="12" t="s">
        <v>10</v>
      </c>
      <c r="C1699" s="12">
        <v>1185732</v>
      </c>
      <c r="D1699" s="13">
        <v>44394</v>
      </c>
      <c r="E1699" s="12" t="s">
        <v>30</v>
      </c>
      <c r="F1699" s="12" t="s">
        <v>69</v>
      </c>
      <c r="G1699" s="12" t="s">
        <v>70</v>
      </c>
      <c r="H1699" s="12" t="s">
        <v>15</v>
      </c>
      <c r="I1699" s="14">
        <v>0.35000000000000009</v>
      </c>
      <c r="J1699" s="15">
        <v>5000</v>
      </c>
      <c r="K1699" s="16">
        <f>I1699*J1699</f>
        <v>1750.0000000000005</v>
      </c>
      <c r="L1699" s="16">
        <f>K1699*M1699</f>
        <v>612.50000000000011</v>
      </c>
      <c r="M1699" s="17">
        <v>0.35</v>
      </c>
      <c r="O1699" s="1"/>
      <c r="P1699" s="2"/>
      <c r="Q1699" s="3"/>
      <c r="R1699" s="5"/>
    </row>
    <row r="1700" spans="2:18" x14ac:dyDescent="0.25">
      <c r="B1700" s="12" t="s">
        <v>10</v>
      </c>
      <c r="C1700" s="12">
        <v>1185732</v>
      </c>
      <c r="D1700" s="13">
        <v>44394</v>
      </c>
      <c r="E1700" s="12" t="s">
        <v>30</v>
      </c>
      <c r="F1700" s="12" t="s">
        <v>69</v>
      </c>
      <c r="G1700" s="12" t="s">
        <v>70</v>
      </c>
      <c r="H1700" s="12" t="s">
        <v>13</v>
      </c>
      <c r="I1700" s="14">
        <v>0.30000000000000004</v>
      </c>
      <c r="J1700" s="15">
        <v>4250</v>
      </c>
      <c r="K1700" s="16">
        <f t="shared" ref="K1700:K1703" si="557">I1700*J1700</f>
        <v>1275.0000000000002</v>
      </c>
      <c r="L1700" s="16">
        <f t="shared" ref="L1700:L1703" si="558">K1700*M1700</f>
        <v>446.25000000000006</v>
      </c>
      <c r="M1700" s="17">
        <v>0.35</v>
      </c>
      <c r="O1700" s="1"/>
      <c r="P1700" s="2"/>
      <c r="Q1700" s="3"/>
      <c r="R1700" s="5"/>
    </row>
    <row r="1701" spans="2:18" x14ac:dyDescent="0.25">
      <c r="B1701" s="12" t="s">
        <v>10</v>
      </c>
      <c r="C1701" s="12">
        <v>1185732</v>
      </c>
      <c r="D1701" s="13">
        <v>44394</v>
      </c>
      <c r="E1701" s="12" t="s">
        <v>30</v>
      </c>
      <c r="F1701" s="12" t="s">
        <v>69</v>
      </c>
      <c r="G1701" s="12" t="s">
        <v>70</v>
      </c>
      <c r="H1701" s="12" t="s">
        <v>14</v>
      </c>
      <c r="I1701" s="14">
        <v>0.30000000000000004</v>
      </c>
      <c r="J1701" s="15">
        <v>3750</v>
      </c>
      <c r="K1701" s="16">
        <f t="shared" si="557"/>
        <v>1125.0000000000002</v>
      </c>
      <c r="L1701" s="16">
        <f t="shared" si="558"/>
        <v>450.00000000000011</v>
      </c>
      <c r="M1701" s="17">
        <v>0.4</v>
      </c>
      <c r="O1701" s="1"/>
      <c r="P1701" s="2"/>
      <c r="Q1701" s="3"/>
      <c r="R1701" s="5"/>
    </row>
    <row r="1702" spans="2:18" x14ac:dyDescent="0.25">
      <c r="B1702" s="12" t="s">
        <v>10</v>
      </c>
      <c r="C1702" s="12">
        <v>1185732</v>
      </c>
      <c r="D1702" s="13">
        <v>44394</v>
      </c>
      <c r="E1702" s="12" t="s">
        <v>30</v>
      </c>
      <c r="F1702" s="12" t="s">
        <v>69</v>
      </c>
      <c r="G1702" s="12" t="s">
        <v>70</v>
      </c>
      <c r="H1702" s="12" t="s">
        <v>16</v>
      </c>
      <c r="I1702" s="14">
        <v>0.4</v>
      </c>
      <c r="J1702" s="15">
        <v>3750</v>
      </c>
      <c r="K1702" s="16">
        <f t="shared" si="557"/>
        <v>1500</v>
      </c>
      <c r="L1702" s="16">
        <f t="shared" si="558"/>
        <v>525</v>
      </c>
      <c r="M1702" s="17">
        <v>0.35</v>
      </c>
      <c r="O1702" s="1"/>
      <c r="P1702" s="2"/>
      <c r="Q1702" s="3"/>
      <c r="R1702" s="5"/>
    </row>
    <row r="1703" spans="2:18" x14ac:dyDescent="0.25">
      <c r="B1703" s="12" t="s">
        <v>10</v>
      </c>
      <c r="C1703" s="12">
        <v>1185732</v>
      </c>
      <c r="D1703" s="13">
        <v>44394</v>
      </c>
      <c r="E1703" s="12" t="s">
        <v>30</v>
      </c>
      <c r="F1703" s="12" t="s">
        <v>69</v>
      </c>
      <c r="G1703" s="12" t="s">
        <v>70</v>
      </c>
      <c r="H1703" s="12" t="s">
        <v>17</v>
      </c>
      <c r="I1703" s="14">
        <v>0.45</v>
      </c>
      <c r="J1703" s="15">
        <v>5500</v>
      </c>
      <c r="K1703" s="16">
        <f t="shared" si="557"/>
        <v>2475</v>
      </c>
      <c r="L1703" s="16">
        <f t="shared" si="558"/>
        <v>1237.5</v>
      </c>
      <c r="M1703" s="17">
        <v>0.5</v>
      </c>
      <c r="O1703" s="1"/>
      <c r="P1703" s="2"/>
      <c r="Q1703" s="3"/>
      <c r="R1703" s="5"/>
    </row>
    <row r="1704" spans="2:18" x14ac:dyDescent="0.25">
      <c r="B1704" s="12" t="s">
        <v>10</v>
      </c>
      <c r="C1704" s="12">
        <v>1185732</v>
      </c>
      <c r="D1704" s="13">
        <v>44426</v>
      </c>
      <c r="E1704" s="12" t="s">
        <v>30</v>
      </c>
      <c r="F1704" s="12" t="s">
        <v>69</v>
      </c>
      <c r="G1704" s="12" t="s">
        <v>70</v>
      </c>
      <c r="H1704" s="12" t="s">
        <v>12</v>
      </c>
      <c r="I1704" s="14">
        <v>0.4</v>
      </c>
      <c r="J1704" s="15">
        <v>7000</v>
      </c>
      <c r="K1704" s="16">
        <f>I1704*J1704</f>
        <v>2800</v>
      </c>
      <c r="L1704" s="16">
        <f>K1704*M1704</f>
        <v>1120</v>
      </c>
      <c r="M1704" s="17">
        <v>0.4</v>
      </c>
      <c r="O1704" s="1"/>
      <c r="P1704" s="2"/>
      <c r="Q1704" s="3"/>
      <c r="R1704" s="5"/>
    </row>
    <row r="1705" spans="2:18" x14ac:dyDescent="0.25">
      <c r="B1705" s="12" t="s">
        <v>10</v>
      </c>
      <c r="C1705" s="12">
        <v>1185732</v>
      </c>
      <c r="D1705" s="13">
        <v>44426</v>
      </c>
      <c r="E1705" s="12" t="s">
        <v>30</v>
      </c>
      <c r="F1705" s="12" t="s">
        <v>69</v>
      </c>
      <c r="G1705" s="12" t="s">
        <v>70</v>
      </c>
      <c r="H1705" s="12" t="s">
        <v>15</v>
      </c>
      <c r="I1705" s="14">
        <v>0.40000000000000008</v>
      </c>
      <c r="J1705" s="15">
        <v>4750</v>
      </c>
      <c r="K1705" s="16">
        <f>I1705*J1705</f>
        <v>1900.0000000000005</v>
      </c>
      <c r="L1705" s="16">
        <f>K1705*M1705</f>
        <v>665.00000000000011</v>
      </c>
      <c r="M1705" s="17">
        <v>0.35</v>
      </c>
      <c r="O1705" s="1"/>
      <c r="P1705" s="2"/>
      <c r="Q1705" s="3"/>
      <c r="R1705" s="5"/>
    </row>
    <row r="1706" spans="2:18" x14ac:dyDescent="0.25">
      <c r="B1706" s="12" t="s">
        <v>10</v>
      </c>
      <c r="C1706" s="12">
        <v>1185732</v>
      </c>
      <c r="D1706" s="13">
        <v>44426</v>
      </c>
      <c r="E1706" s="12" t="s">
        <v>30</v>
      </c>
      <c r="F1706" s="12" t="s">
        <v>69</v>
      </c>
      <c r="G1706" s="12" t="s">
        <v>70</v>
      </c>
      <c r="H1706" s="12" t="s">
        <v>13</v>
      </c>
      <c r="I1706" s="14">
        <v>0.35000000000000003</v>
      </c>
      <c r="J1706" s="15">
        <v>4000</v>
      </c>
      <c r="K1706" s="16">
        <f t="shared" ref="K1706:K1709" si="559">I1706*J1706</f>
        <v>1400.0000000000002</v>
      </c>
      <c r="L1706" s="16">
        <f t="shared" ref="L1706:L1709" si="560">K1706*M1706</f>
        <v>490.00000000000006</v>
      </c>
      <c r="M1706" s="17">
        <v>0.35</v>
      </c>
      <c r="O1706" s="1"/>
      <c r="P1706" s="2"/>
      <c r="Q1706" s="3"/>
      <c r="R1706" s="5"/>
    </row>
    <row r="1707" spans="2:18" x14ac:dyDescent="0.25">
      <c r="B1707" s="12" t="s">
        <v>10</v>
      </c>
      <c r="C1707" s="12">
        <v>1185732</v>
      </c>
      <c r="D1707" s="13">
        <v>44426</v>
      </c>
      <c r="E1707" s="12" t="s">
        <v>30</v>
      </c>
      <c r="F1707" s="12" t="s">
        <v>69</v>
      </c>
      <c r="G1707" s="12" t="s">
        <v>70</v>
      </c>
      <c r="H1707" s="12" t="s">
        <v>14</v>
      </c>
      <c r="I1707" s="14">
        <v>0.25000000000000006</v>
      </c>
      <c r="J1707" s="15">
        <v>3250</v>
      </c>
      <c r="K1707" s="16">
        <f t="shared" si="559"/>
        <v>812.50000000000023</v>
      </c>
      <c r="L1707" s="16">
        <f t="shared" si="560"/>
        <v>325.00000000000011</v>
      </c>
      <c r="M1707" s="17">
        <v>0.4</v>
      </c>
      <c r="O1707" s="1"/>
      <c r="P1707" s="2"/>
      <c r="Q1707" s="3"/>
      <c r="R1707" s="5"/>
    </row>
    <row r="1708" spans="2:18" x14ac:dyDescent="0.25">
      <c r="B1708" s="12" t="s">
        <v>10</v>
      </c>
      <c r="C1708" s="12">
        <v>1185732</v>
      </c>
      <c r="D1708" s="13">
        <v>44426</v>
      </c>
      <c r="E1708" s="12" t="s">
        <v>30</v>
      </c>
      <c r="F1708" s="12" t="s">
        <v>69</v>
      </c>
      <c r="G1708" s="12" t="s">
        <v>70</v>
      </c>
      <c r="H1708" s="12" t="s">
        <v>16</v>
      </c>
      <c r="I1708" s="14">
        <v>0.35000000000000003</v>
      </c>
      <c r="J1708" s="15">
        <v>3000</v>
      </c>
      <c r="K1708" s="16">
        <f t="shared" si="559"/>
        <v>1050</v>
      </c>
      <c r="L1708" s="16">
        <f t="shared" si="560"/>
        <v>367.5</v>
      </c>
      <c r="M1708" s="17">
        <v>0.35</v>
      </c>
      <c r="O1708" s="1"/>
      <c r="P1708" s="2"/>
      <c r="Q1708" s="3"/>
      <c r="R1708" s="5"/>
    </row>
    <row r="1709" spans="2:18" x14ac:dyDescent="0.25">
      <c r="B1709" s="12" t="s">
        <v>10</v>
      </c>
      <c r="C1709" s="12">
        <v>1185732</v>
      </c>
      <c r="D1709" s="13">
        <v>44426</v>
      </c>
      <c r="E1709" s="12" t="s">
        <v>30</v>
      </c>
      <c r="F1709" s="12" t="s">
        <v>69</v>
      </c>
      <c r="G1709" s="12" t="s">
        <v>70</v>
      </c>
      <c r="H1709" s="12" t="s">
        <v>17</v>
      </c>
      <c r="I1709" s="14">
        <v>0.4</v>
      </c>
      <c r="J1709" s="15">
        <v>4750</v>
      </c>
      <c r="K1709" s="16">
        <f t="shared" si="559"/>
        <v>1900</v>
      </c>
      <c r="L1709" s="16">
        <f t="shared" si="560"/>
        <v>950</v>
      </c>
      <c r="M1709" s="17">
        <v>0.5</v>
      </c>
      <c r="O1709" s="1"/>
      <c r="P1709" s="2"/>
      <c r="Q1709" s="3"/>
      <c r="R1709" s="5"/>
    </row>
    <row r="1710" spans="2:18" x14ac:dyDescent="0.25">
      <c r="B1710" s="12" t="s">
        <v>10</v>
      </c>
      <c r="C1710" s="12">
        <v>1185732</v>
      </c>
      <c r="D1710" s="13">
        <v>44458</v>
      </c>
      <c r="E1710" s="12" t="s">
        <v>30</v>
      </c>
      <c r="F1710" s="12" t="s">
        <v>69</v>
      </c>
      <c r="G1710" s="12" t="s">
        <v>70</v>
      </c>
      <c r="H1710" s="12" t="s">
        <v>12</v>
      </c>
      <c r="I1710" s="14">
        <v>0.35000000000000003</v>
      </c>
      <c r="J1710" s="15">
        <v>6000</v>
      </c>
      <c r="K1710" s="16">
        <f>I1710*J1710</f>
        <v>2100</v>
      </c>
      <c r="L1710" s="16">
        <f>K1710*M1710</f>
        <v>840</v>
      </c>
      <c r="M1710" s="17">
        <v>0.4</v>
      </c>
      <c r="O1710" s="1"/>
      <c r="P1710" s="2"/>
      <c r="Q1710" s="3"/>
      <c r="R1710" s="5"/>
    </row>
    <row r="1711" spans="2:18" x14ac:dyDescent="0.25">
      <c r="B1711" s="12" t="s">
        <v>10</v>
      </c>
      <c r="C1711" s="12">
        <v>1185732</v>
      </c>
      <c r="D1711" s="13">
        <v>44458</v>
      </c>
      <c r="E1711" s="12" t="s">
        <v>30</v>
      </c>
      <c r="F1711" s="12" t="s">
        <v>69</v>
      </c>
      <c r="G1711" s="12" t="s">
        <v>70</v>
      </c>
      <c r="H1711" s="12" t="s">
        <v>15</v>
      </c>
      <c r="I1711" s="14">
        <v>0.3000000000000001</v>
      </c>
      <c r="J1711" s="15">
        <v>4000</v>
      </c>
      <c r="K1711" s="16">
        <f>I1711*J1711</f>
        <v>1200.0000000000005</v>
      </c>
      <c r="L1711" s="16">
        <f>K1711*M1711</f>
        <v>420.00000000000011</v>
      </c>
      <c r="M1711" s="17">
        <v>0.35</v>
      </c>
      <c r="O1711" s="1"/>
      <c r="P1711" s="2"/>
      <c r="Q1711" s="3"/>
      <c r="R1711" s="5"/>
    </row>
    <row r="1712" spans="2:18" x14ac:dyDescent="0.25">
      <c r="B1712" s="12" t="s">
        <v>10</v>
      </c>
      <c r="C1712" s="12">
        <v>1185732</v>
      </c>
      <c r="D1712" s="13">
        <v>44458</v>
      </c>
      <c r="E1712" s="12" t="s">
        <v>30</v>
      </c>
      <c r="F1712" s="12" t="s">
        <v>69</v>
      </c>
      <c r="G1712" s="12" t="s">
        <v>70</v>
      </c>
      <c r="H1712" s="12" t="s">
        <v>13</v>
      </c>
      <c r="I1712" s="14">
        <v>0.15000000000000002</v>
      </c>
      <c r="J1712" s="15">
        <v>3000</v>
      </c>
      <c r="K1712" s="16">
        <f t="shared" ref="K1712:K1715" si="561">I1712*J1712</f>
        <v>450.00000000000006</v>
      </c>
      <c r="L1712" s="16">
        <f t="shared" ref="L1712:L1715" si="562">K1712*M1712</f>
        <v>157.5</v>
      </c>
      <c r="M1712" s="17">
        <v>0.35</v>
      </c>
      <c r="O1712" s="1"/>
      <c r="P1712" s="2"/>
      <c r="Q1712" s="3"/>
      <c r="R1712" s="5"/>
    </row>
    <row r="1713" spans="2:18" x14ac:dyDescent="0.25">
      <c r="B1713" s="12" t="s">
        <v>10</v>
      </c>
      <c r="C1713" s="12">
        <v>1185732</v>
      </c>
      <c r="D1713" s="13">
        <v>44458</v>
      </c>
      <c r="E1713" s="12" t="s">
        <v>30</v>
      </c>
      <c r="F1713" s="12" t="s">
        <v>69</v>
      </c>
      <c r="G1713" s="12" t="s">
        <v>70</v>
      </c>
      <c r="H1713" s="12" t="s">
        <v>14</v>
      </c>
      <c r="I1713" s="14">
        <v>0.15000000000000002</v>
      </c>
      <c r="J1713" s="15">
        <v>2750</v>
      </c>
      <c r="K1713" s="16">
        <f t="shared" si="561"/>
        <v>412.50000000000006</v>
      </c>
      <c r="L1713" s="16">
        <f t="shared" si="562"/>
        <v>165.00000000000003</v>
      </c>
      <c r="M1713" s="17">
        <v>0.4</v>
      </c>
      <c r="O1713" s="1"/>
      <c r="P1713" s="2"/>
      <c r="Q1713" s="3"/>
      <c r="R1713" s="5"/>
    </row>
    <row r="1714" spans="2:18" x14ac:dyDescent="0.25">
      <c r="B1714" s="12" t="s">
        <v>10</v>
      </c>
      <c r="C1714" s="12">
        <v>1185732</v>
      </c>
      <c r="D1714" s="13">
        <v>44458</v>
      </c>
      <c r="E1714" s="12" t="s">
        <v>30</v>
      </c>
      <c r="F1714" s="12" t="s">
        <v>69</v>
      </c>
      <c r="G1714" s="12" t="s">
        <v>70</v>
      </c>
      <c r="H1714" s="12" t="s">
        <v>16</v>
      </c>
      <c r="I1714" s="14">
        <v>0.25</v>
      </c>
      <c r="J1714" s="15">
        <v>2750</v>
      </c>
      <c r="K1714" s="16">
        <f t="shared" si="561"/>
        <v>687.5</v>
      </c>
      <c r="L1714" s="16">
        <f t="shared" si="562"/>
        <v>240.62499999999997</v>
      </c>
      <c r="M1714" s="17">
        <v>0.35</v>
      </c>
      <c r="O1714" s="1"/>
      <c r="P1714" s="2"/>
      <c r="Q1714" s="3"/>
      <c r="R1714" s="5"/>
    </row>
    <row r="1715" spans="2:18" x14ac:dyDescent="0.25">
      <c r="B1715" s="12" t="s">
        <v>10</v>
      </c>
      <c r="C1715" s="12">
        <v>1185732</v>
      </c>
      <c r="D1715" s="13">
        <v>44458</v>
      </c>
      <c r="E1715" s="12" t="s">
        <v>30</v>
      </c>
      <c r="F1715" s="12" t="s">
        <v>69</v>
      </c>
      <c r="G1715" s="12" t="s">
        <v>70</v>
      </c>
      <c r="H1715" s="12" t="s">
        <v>17</v>
      </c>
      <c r="I1715" s="14">
        <v>0.30000000000000004</v>
      </c>
      <c r="J1715" s="15">
        <v>3500</v>
      </c>
      <c r="K1715" s="16">
        <f t="shared" si="561"/>
        <v>1050.0000000000002</v>
      </c>
      <c r="L1715" s="16">
        <f t="shared" si="562"/>
        <v>525.00000000000011</v>
      </c>
      <c r="M1715" s="17">
        <v>0.5</v>
      </c>
      <c r="O1715" s="1"/>
      <c r="P1715" s="2"/>
      <c r="Q1715" s="3"/>
      <c r="R1715" s="5"/>
    </row>
    <row r="1716" spans="2:18" x14ac:dyDescent="0.25">
      <c r="B1716" s="12" t="s">
        <v>10</v>
      </c>
      <c r="C1716" s="12">
        <v>1185732</v>
      </c>
      <c r="D1716" s="13">
        <v>44487</v>
      </c>
      <c r="E1716" s="12" t="s">
        <v>30</v>
      </c>
      <c r="F1716" s="12" t="s">
        <v>69</v>
      </c>
      <c r="G1716" s="12" t="s">
        <v>70</v>
      </c>
      <c r="H1716" s="12" t="s">
        <v>12</v>
      </c>
      <c r="I1716" s="14">
        <v>0.35</v>
      </c>
      <c r="J1716" s="15">
        <v>5250</v>
      </c>
      <c r="K1716" s="16">
        <f>I1716*J1716</f>
        <v>1837.4999999999998</v>
      </c>
      <c r="L1716" s="16">
        <f>K1716*M1716</f>
        <v>735</v>
      </c>
      <c r="M1716" s="17">
        <v>0.4</v>
      </c>
      <c r="O1716" s="1"/>
      <c r="P1716" s="2"/>
      <c r="Q1716" s="3"/>
      <c r="R1716" s="5"/>
    </row>
    <row r="1717" spans="2:18" x14ac:dyDescent="0.25">
      <c r="B1717" s="12" t="s">
        <v>10</v>
      </c>
      <c r="C1717" s="12">
        <v>1185732</v>
      </c>
      <c r="D1717" s="13">
        <v>44487</v>
      </c>
      <c r="E1717" s="12" t="s">
        <v>30</v>
      </c>
      <c r="F1717" s="12" t="s">
        <v>69</v>
      </c>
      <c r="G1717" s="12" t="s">
        <v>70</v>
      </c>
      <c r="H1717" s="12" t="s">
        <v>15</v>
      </c>
      <c r="I1717" s="14">
        <v>0.25</v>
      </c>
      <c r="J1717" s="15">
        <v>3500</v>
      </c>
      <c r="K1717" s="16">
        <f>I1717*J1717</f>
        <v>875</v>
      </c>
      <c r="L1717" s="16">
        <f>K1717*M1717</f>
        <v>306.25</v>
      </c>
      <c r="M1717" s="17">
        <v>0.35</v>
      </c>
      <c r="O1717" s="1"/>
      <c r="P1717" s="2"/>
      <c r="Q1717" s="3"/>
      <c r="R1717" s="5"/>
    </row>
    <row r="1718" spans="2:18" x14ac:dyDescent="0.25">
      <c r="B1718" s="12" t="s">
        <v>10</v>
      </c>
      <c r="C1718" s="12">
        <v>1185732</v>
      </c>
      <c r="D1718" s="13">
        <v>44487</v>
      </c>
      <c r="E1718" s="12" t="s">
        <v>30</v>
      </c>
      <c r="F1718" s="12" t="s">
        <v>69</v>
      </c>
      <c r="G1718" s="12" t="s">
        <v>70</v>
      </c>
      <c r="H1718" s="12" t="s">
        <v>13</v>
      </c>
      <c r="I1718" s="14">
        <v>0.25</v>
      </c>
      <c r="J1718" s="15">
        <v>2500</v>
      </c>
      <c r="K1718" s="16">
        <f t="shared" ref="K1718:K1721" si="563">I1718*J1718</f>
        <v>625</v>
      </c>
      <c r="L1718" s="16">
        <f t="shared" ref="L1718:L1721" si="564">K1718*M1718</f>
        <v>218.75</v>
      </c>
      <c r="M1718" s="17">
        <v>0.35</v>
      </c>
      <c r="O1718" s="1"/>
      <c r="P1718" s="2"/>
      <c r="Q1718" s="3"/>
      <c r="R1718" s="5"/>
    </row>
    <row r="1719" spans="2:18" x14ac:dyDescent="0.25">
      <c r="B1719" s="12" t="s">
        <v>10</v>
      </c>
      <c r="C1719" s="12">
        <v>1185732</v>
      </c>
      <c r="D1719" s="13">
        <v>44487</v>
      </c>
      <c r="E1719" s="12" t="s">
        <v>30</v>
      </c>
      <c r="F1719" s="12" t="s">
        <v>69</v>
      </c>
      <c r="G1719" s="12" t="s">
        <v>70</v>
      </c>
      <c r="H1719" s="12" t="s">
        <v>14</v>
      </c>
      <c r="I1719" s="14">
        <v>0.25</v>
      </c>
      <c r="J1719" s="15">
        <v>2250</v>
      </c>
      <c r="K1719" s="16">
        <f t="shared" si="563"/>
        <v>562.5</v>
      </c>
      <c r="L1719" s="16">
        <f t="shared" si="564"/>
        <v>225</v>
      </c>
      <c r="M1719" s="17">
        <v>0.4</v>
      </c>
      <c r="O1719" s="1"/>
      <c r="P1719" s="2"/>
      <c r="Q1719" s="3"/>
      <c r="R1719" s="5"/>
    </row>
    <row r="1720" spans="2:18" x14ac:dyDescent="0.25">
      <c r="B1720" s="12" t="s">
        <v>10</v>
      </c>
      <c r="C1720" s="12">
        <v>1185732</v>
      </c>
      <c r="D1720" s="13">
        <v>44487</v>
      </c>
      <c r="E1720" s="12" t="s">
        <v>30</v>
      </c>
      <c r="F1720" s="12" t="s">
        <v>69</v>
      </c>
      <c r="G1720" s="12" t="s">
        <v>70</v>
      </c>
      <c r="H1720" s="12" t="s">
        <v>16</v>
      </c>
      <c r="I1720" s="14">
        <v>0.35</v>
      </c>
      <c r="J1720" s="15">
        <v>2250</v>
      </c>
      <c r="K1720" s="16">
        <f t="shared" si="563"/>
        <v>787.5</v>
      </c>
      <c r="L1720" s="16">
        <f t="shared" si="564"/>
        <v>275.625</v>
      </c>
      <c r="M1720" s="17">
        <v>0.35</v>
      </c>
      <c r="O1720" s="1"/>
      <c r="P1720" s="2"/>
      <c r="Q1720" s="3"/>
      <c r="R1720" s="5"/>
    </row>
    <row r="1721" spans="2:18" x14ac:dyDescent="0.25">
      <c r="B1721" s="12" t="s">
        <v>10</v>
      </c>
      <c r="C1721" s="12">
        <v>1185732</v>
      </c>
      <c r="D1721" s="13">
        <v>44487</v>
      </c>
      <c r="E1721" s="12" t="s">
        <v>30</v>
      </c>
      <c r="F1721" s="12" t="s">
        <v>69</v>
      </c>
      <c r="G1721" s="12" t="s">
        <v>70</v>
      </c>
      <c r="H1721" s="12" t="s">
        <v>17</v>
      </c>
      <c r="I1721" s="14">
        <v>0.39999999999999991</v>
      </c>
      <c r="J1721" s="15">
        <v>3500</v>
      </c>
      <c r="K1721" s="16">
        <f t="shared" si="563"/>
        <v>1399.9999999999998</v>
      </c>
      <c r="L1721" s="16">
        <f t="shared" si="564"/>
        <v>699.99999999999989</v>
      </c>
      <c r="M1721" s="17">
        <v>0.5</v>
      </c>
      <c r="O1721" s="1"/>
      <c r="P1721" s="2"/>
      <c r="Q1721" s="3"/>
      <c r="R1721" s="5"/>
    </row>
    <row r="1722" spans="2:18" x14ac:dyDescent="0.25">
      <c r="B1722" s="12" t="s">
        <v>10</v>
      </c>
      <c r="C1722" s="12">
        <v>1185732</v>
      </c>
      <c r="D1722" s="13">
        <v>44518</v>
      </c>
      <c r="E1722" s="12" t="s">
        <v>30</v>
      </c>
      <c r="F1722" s="12" t="s">
        <v>69</v>
      </c>
      <c r="G1722" s="12" t="s">
        <v>70</v>
      </c>
      <c r="H1722" s="12" t="s">
        <v>12</v>
      </c>
      <c r="I1722" s="14">
        <v>0.35000000000000003</v>
      </c>
      <c r="J1722" s="15">
        <v>5000</v>
      </c>
      <c r="K1722" s="16">
        <f>I1722*J1722</f>
        <v>1750.0000000000002</v>
      </c>
      <c r="L1722" s="16">
        <f>K1722*M1722</f>
        <v>700.00000000000011</v>
      </c>
      <c r="M1722" s="17">
        <v>0.4</v>
      </c>
      <c r="O1722" s="1"/>
      <c r="P1722" s="2"/>
      <c r="Q1722" s="3"/>
      <c r="R1722" s="5"/>
    </row>
    <row r="1723" spans="2:18" x14ac:dyDescent="0.25">
      <c r="B1723" s="12" t="s">
        <v>10</v>
      </c>
      <c r="C1723" s="12">
        <v>1185732</v>
      </c>
      <c r="D1723" s="13">
        <v>44518</v>
      </c>
      <c r="E1723" s="12" t="s">
        <v>30</v>
      </c>
      <c r="F1723" s="12" t="s">
        <v>69</v>
      </c>
      <c r="G1723" s="12" t="s">
        <v>70</v>
      </c>
      <c r="H1723" s="12" t="s">
        <v>15</v>
      </c>
      <c r="I1723" s="14">
        <v>0.25000000000000006</v>
      </c>
      <c r="J1723" s="15">
        <v>3500</v>
      </c>
      <c r="K1723" s="16">
        <f>I1723*J1723</f>
        <v>875.00000000000023</v>
      </c>
      <c r="L1723" s="16">
        <f>K1723*M1723</f>
        <v>306.25000000000006</v>
      </c>
      <c r="M1723" s="17">
        <v>0.35</v>
      </c>
      <c r="O1723" s="1"/>
      <c r="P1723" s="2"/>
      <c r="Q1723" s="3"/>
      <c r="R1723" s="5"/>
    </row>
    <row r="1724" spans="2:18" x14ac:dyDescent="0.25">
      <c r="B1724" s="12" t="s">
        <v>10</v>
      </c>
      <c r="C1724" s="12">
        <v>1185732</v>
      </c>
      <c r="D1724" s="13">
        <v>44518</v>
      </c>
      <c r="E1724" s="12" t="s">
        <v>30</v>
      </c>
      <c r="F1724" s="12" t="s">
        <v>69</v>
      </c>
      <c r="G1724" s="12" t="s">
        <v>70</v>
      </c>
      <c r="H1724" s="12" t="s">
        <v>13</v>
      </c>
      <c r="I1724" s="14">
        <v>0.25000000000000006</v>
      </c>
      <c r="J1724" s="15">
        <v>2950</v>
      </c>
      <c r="K1724" s="16">
        <f t="shared" ref="K1724:K1727" si="565">I1724*J1724</f>
        <v>737.50000000000011</v>
      </c>
      <c r="L1724" s="16">
        <f t="shared" ref="L1724:L1727" si="566">K1724*M1724</f>
        <v>258.125</v>
      </c>
      <c r="M1724" s="17">
        <v>0.35</v>
      </c>
      <c r="O1724" s="1"/>
      <c r="P1724" s="2"/>
      <c r="Q1724" s="3"/>
      <c r="R1724" s="5"/>
    </row>
    <row r="1725" spans="2:18" x14ac:dyDescent="0.25">
      <c r="B1725" s="12" t="s">
        <v>10</v>
      </c>
      <c r="C1725" s="12">
        <v>1185732</v>
      </c>
      <c r="D1725" s="13">
        <v>44518</v>
      </c>
      <c r="E1725" s="12" t="s">
        <v>30</v>
      </c>
      <c r="F1725" s="12" t="s">
        <v>69</v>
      </c>
      <c r="G1725" s="12" t="s">
        <v>70</v>
      </c>
      <c r="H1725" s="12" t="s">
        <v>14</v>
      </c>
      <c r="I1725" s="14">
        <v>0.25000000000000006</v>
      </c>
      <c r="J1725" s="15">
        <v>3250</v>
      </c>
      <c r="K1725" s="16">
        <f t="shared" si="565"/>
        <v>812.50000000000023</v>
      </c>
      <c r="L1725" s="16">
        <f t="shared" si="566"/>
        <v>325.00000000000011</v>
      </c>
      <c r="M1725" s="17">
        <v>0.4</v>
      </c>
      <c r="O1725" s="1"/>
      <c r="P1725" s="2"/>
      <c r="Q1725" s="3"/>
      <c r="R1725" s="5"/>
    </row>
    <row r="1726" spans="2:18" x14ac:dyDescent="0.25">
      <c r="B1726" s="12" t="s">
        <v>10</v>
      </c>
      <c r="C1726" s="12">
        <v>1185732</v>
      </c>
      <c r="D1726" s="13">
        <v>44518</v>
      </c>
      <c r="E1726" s="12" t="s">
        <v>30</v>
      </c>
      <c r="F1726" s="12" t="s">
        <v>69</v>
      </c>
      <c r="G1726" s="12" t="s">
        <v>70</v>
      </c>
      <c r="H1726" s="12" t="s">
        <v>16</v>
      </c>
      <c r="I1726" s="14">
        <v>0.44999999999999996</v>
      </c>
      <c r="J1726" s="15">
        <v>3000</v>
      </c>
      <c r="K1726" s="16">
        <f t="shared" si="565"/>
        <v>1349.9999999999998</v>
      </c>
      <c r="L1726" s="16">
        <f t="shared" si="566"/>
        <v>472.49999999999989</v>
      </c>
      <c r="M1726" s="17">
        <v>0.35</v>
      </c>
      <c r="O1726" s="1"/>
      <c r="P1726" s="2"/>
      <c r="Q1726" s="3"/>
      <c r="R1726" s="5"/>
    </row>
    <row r="1727" spans="2:18" x14ac:dyDescent="0.25">
      <c r="B1727" s="12" t="s">
        <v>10</v>
      </c>
      <c r="C1727" s="12">
        <v>1185732</v>
      </c>
      <c r="D1727" s="13">
        <v>44518</v>
      </c>
      <c r="E1727" s="12" t="s">
        <v>30</v>
      </c>
      <c r="F1727" s="12" t="s">
        <v>69</v>
      </c>
      <c r="G1727" s="12" t="s">
        <v>70</v>
      </c>
      <c r="H1727" s="12" t="s">
        <v>17</v>
      </c>
      <c r="I1727" s="14">
        <v>0.49999999999999983</v>
      </c>
      <c r="J1727" s="15">
        <v>4000</v>
      </c>
      <c r="K1727" s="16">
        <f t="shared" si="565"/>
        <v>1999.9999999999993</v>
      </c>
      <c r="L1727" s="16">
        <f t="shared" si="566"/>
        <v>999.99999999999966</v>
      </c>
      <c r="M1727" s="17">
        <v>0.5</v>
      </c>
      <c r="O1727" s="1"/>
      <c r="P1727" s="2"/>
      <c r="Q1727" s="3"/>
      <c r="R1727" s="5"/>
    </row>
    <row r="1728" spans="2:18" x14ac:dyDescent="0.25">
      <c r="B1728" s="12" t="s">
        <v>10</v>
      </c>
      <c r="C1728" s="12">
        <v>1185732</v>
      </c>
      <c r="D1728" s="13">
        <v>44547</v>
      </c>
      <c r="E1728" s="12" t="s">
        <v>30</v>
      </c>
      <c r="F1728" s="12" t="s">
        <v>69</v>
      </c>
      <c r="G1728" s="12" t="s">
        <v>70</v>
      </c>
      <c r="H1728" s="12" t="s">
        <v>12</v>
      </c>
      <c r="I1728" s="14">
        <v>0.44999999999999996</v>
      </c>
      <c r="J1728" s="15">
        <v>6500</v>
      </c>
      <c r="K1728" s="16">
        <f>I1728*J1728</f>
        <v>2924.9999999999995</v>
      </c>
      <c r="L1728" s="16">
        <f>K1728*M1728</f>
        <v>1169.9999999999998</v>
      </c>
      <c r="M1728" s="17">
        <v>0.4</v>
      </c>
      <c r="O1728" s="1"/>
      <c r="P1728" s="2"/>
      <c r="Q1728" s="3"/>
      <c r="R1728" s="5"/>
    </row>
    <row r="1729" spans="1:18" x14ac:dyDescent="0.25">
      <c r="B1729" s="12" t="s">
        <v>10</v>
      </c>
      <c r="C1729" s="12">
        <v>1185732</v>
      </c>
      <c r="D1729" s="13">
        <v>44547</v>
      </c>
      <c r="E1729" s="12" t="s">
        <v>30</v>
      </c>
      <c r="F1729" s="12" t="s">
        <v>69</v>
      </c>
      <c r="G1729" s="12" t="s">
        <v>70</v>
      </c>
      <c r="H1729" s="12" t="s">
        <v>15</v>
      </c>
      <c r="I1729" s="14">
        <v>0.35000000000000003</v>
      </c>
      <c r="J1729" s="15">
        <v>4500</v>
      </c>
      <c r="K1729" s="16">
        <f>I1729*J1729</f>
        <v>1575.0000000000002</v>
      </c>
      <c r="L1729" s="16">
        <f>K1729*M1729</f>
        <v>551.25</v>
      </c>
      <c r="M1729" s="17">
        <v>0.35</v>
      </c>
      <c r="O1729" s="1"/>
      <c r="P1729" s="2"/>
      <c r="Q1729" s="3"/>
      <c r="R1729" s="5"/>
    </row>
    <row r="1730" spans="1:18" x14ac:dyDescent="0.25">
      <c r="B1730" s="12" t="s">
        <v>10</v>
      </c>
      <c r="C1730" s="12">
        <v>1185732</v>
      </c>
      <c r="D1730" s="13">
        <v>44547</v>
      </c>
      <c r="E1730" s="12" t="s">
        <v>30</v>
      </c>
      <c r="F1730" s="12" t="s">
        <v>69</v>
      </c>
      <c r="G1730" s="12" t="s">
        <v>70</v>
      </c>
      <c r="H1730" s="12" t="s">
        <v>13</v>
      </c>
      <c r="I1730" s="14">
        <v>0.35000000000000003</v>
      </c>
      <c r="J1730" s="15">
        <v>4000</v>
      </c>
      <c r="K1730" s="16">
        <f t="shared" ref="K1730:K1733" si="567">I1730*J1730</f>
        <v>1400.0000000000002</v>
      </c>
      <c r="L1730" s="16">
        <f t="shared" ref="L1730:L1733" si="568">K1730*M1730</f>
        <v>490.00000000000006</v>
      </c>
      <c r="M1730" s="17">
        <v>0.35</v>
      </c>
      <c r="O1730" s="1"/>
      <c r="P1730" s="2"/>
      <c r="Q1730" s="3"/>
      <c r="R1730" s="5"/>
    </row>
    <row r="1731" spans="1:18" x14ac:dyDescent="0.25">
      <c r="B1731" s="12" t="s">
        <v>10</v>
      </c>
      <c r="C1731" s="12">
        <v>1185732</v>
      </c>
      <c r="D1731" s="13">
        <v>44547</v>
      </c>
      <c r="E1731" s="12" t="s">
        <v>30</v>
      </c>
      <c r="F1731" s="12" t="s">
        <v>69</v>
      </c>
      <c r="G1731" s="12" t="s">
        <v>70</v>
      </c>
      <c r="H1731" s="12" t="s">
        <v>14</v>
      </c>
      <c r="I1731" s="14">
        <v>0.35000000000000003</v>
      </c>
      <c r="J1731" s="15">
        <v>3500</v>
      </c>
      <c r="K1731" s="16">
        <f t="shared" si="567"/>
        <v>1225.0000000000002</v>
      </c>
      <c r="L1731" s="16">
        <f t="shared" si="568"/>
        <v>490.00000000000011</v>
      </c>
      <c r="M1731" s="17">
        <v>0.4</v>
      </c>
      <c r="O1731" s="1"/>
      <c r="P1731" s="2"/>
      <c r="Q1731" s="3"/>
      <c r="R1731" s="5"/>
    </row>
    <row r="1732" spans="1:18" x14ac:dyDescent="0.25">
      <c r="B1732" s="12" t="s">
        <v>10</v>
      </c>
      <c r="C1732" s="12">
        <v>1185732</v>
      </c>
      <c r="D1732" s="13">
        <v>44547</v>
      </c>
      <c r="E1732" s="12" t="s">
        <v>30</v>
      </c>
      <c r="F1732" s="12" t="s">
        <v>69</v>
      </c>
      <c r="G1732" s="12" t="s">
        <v>70</v>
      </c>
      <c r="H1732" s="12" t="s">
        <v>16</v>
      </c>
      <c r="I1732" s="14">
        <v>0.44999999999999996</v>
      </c>
      <c r="J1732" s="15">
        <v>3500</v>
      </c>
      <c r="K1732" s="16">
        <f t="shared" si="567"/>
        <v>1574.9999999999998</v>
      </c>
      <c r="L1732" s="16">
        <f t="shared" si="568"/>
        <v>551.24999999999989</v>
      </c>
      <c r="M1732" s="17">
        <v>0.35</v>
      </c>
      <c r="O1732" s="1"/>
      <c r="P1732" s="2"/>
      <c r="Q1732" s="3"/>
      <c r="R1732" s="5"/>
    </row>
    <row r="1733" spans="1:18" x14ac:dyDescent="0.25">
      <c r="B1733" s="12" t="s">
        <v>10</v>
      </c>
      <c r="C1733" s="12">
        <v>1185732</v>
      </c>
      <c r="D1733" s="13">
        <v>44547</v>
      </c>
      <c r="E1733" s="12" t="s">
        <v>30</v>
      </c>
      <c r="F1733" s="12" t="s">
        <v>69</v>
      </c>
      <c r="G1733" s="12" t="s">
        <v>70</v>
      </c>
      <c r="H1733" s="12" t="s">
        <v>17</v>
      </c>
      <c r="I1733" s="14">
        <v>0.49999999999999983</v>
      </c>
      <c r="J1733" s="15">
        <v>4500</v>
      </c>
      <c r="K1733" s="16">
        <f t="shared" si="567"/>
        <v>2249.9999999999991</v>
      </c>
      <c r="L1733" s="16">
        <f t="shared" si="568"/>
        <v>1124.9999999999995</v>
      </c>
      <c r="M1733" s="17">
        <v>0.5</v>
      </c>
      <c r="O1733" s="1"/>
      <c r="P1733" s="2"/>
      <c r="Q1733" s="3"/>
      <c r="R1733" s="5"/>
    </row>
    <row r="1734" spans="1:18" x14ac:dyDescent="0.25">
      <c r="A1734" s="8" t="s">
        <v>40</v>
      </c>
      <c r="B1734" s="12" t="s">
        <v>10</v>
      </c>
      <c r="C1734" s="12">
        <v>1185732</v>
      </c>
      <c r="D1734" s="13">
        <v>44207</v>
      </c>
      <c r="E1734" s="12" t="s">
        <v>30</v>
      </c>
      <c r="F1734" s="12" t="s">
        <v>72</v>
      </c>
      <c r="G1734" s="12" t="s">
        <v>71</v>
      </c>
      <c r="H1734" s="12" t="s">
        <v>12</v>
      </c>
      <c r="I1734" s="14">
        <v>0.25</v>
      </c>
      <c r="J1734" s="15">
        <v>6750</v>
      </c>
      <c r="K1734" s="16">
        <f>I1734*J1734</f>
        <v>1687.5</v>
      </c>
      <c r="L1734" s="16">
        <f>K1734*M1734</f>
        <v>675</v>
      </c>
      <c r="M1734" s="17">
        <v>0.4</v>
      </c>
      <c r="O1734" s="1"/>
      <c r="P1734" s="2"/>
      <c r="Q1734" s="3"/>
      <c r="R1734" s="5"/>
    </row>
    <row r="1735" spans="1:18" x14ac:dyDescent="0.25">
      <c r="B1735" s="12" t="s">
        <v>10</v>
      </c>
      <c r="C1735" s="12">
        <v>1185732</v>
      </c>
      <c r="D1735" s="13">
        <v>44207</v>
      </c>
      <c r="E1735" s="12" t="s">
        <v>30</v>
      </c>
      <c r="F1735" s="12" t="s">
        <v>72</v>
      </c>
      <c r="G1735" s="12" t="s">
        <v>71</v>
      </c>
      <c r="H1735" s="12" t="s">
        <v>15</v>
      </c>
      <c r="I1735" s="14">
        <v>0.25</v>
      </c>
      <c r="J1735" s="15">
        <v>4750</v>
      </c>
      <c r="K1735" s="16">
        <f>I1735*J1735</f>
        <v>1187.5</v>
      </c>
      <c r="L1735" s="16">
        <f>K1735*M1735</f>
        <v>415.625</v>
      </c>
      <c r="M1735" s="17">
        <v>0.35</v>
      </c>
      <c r="O1735" s="1"/>
      <c r="P1735" s="2"/>
      <c r="Q1735" s="3"/>
      <c r="R1735" s="5"/>
    </row>
    <row r="1736" spans="1:18" x14ac:dyDescent="0.25">
      <c r="B1736" s="12" t="s">
        <v>10</v>
      </c>
      <c r="C1736" s="12">
        <v>1185732</v>
      </c>
      <c r="D1736" s="13">
        <v>44207</v>
      </c>
      <c r="E1736" s="12" t="s">
        <v>30</v>
      </c>
      <c r="F1736" s="12" t="s">
        <v>72</v>
      </c>
      <c r="G1736" s="12" t="s">
        <v>71</v>
      </c>
      <c r="H1736" s="12" t="s">
        <v>13</v>
      </c>
      <c r="I1736" s="14">
        <v>0.15000000000000002</v>
      </c>
      <c r="J1736" s="15">
        <v>4750</v>
      </c>
      <c r="K1736" s="16">
        <f t="shared" ref="K1736:K1739" si="569">I1736*J1736</f>
        <v>712.50000000000011</v>
      </c>
      <c r="L1736" s="16">
        <f t="shared" ref="L1736:L1739" si="570">K1736*M1736</f>
        <v>249.37500000000003</v>
      </c>
      <c r="M1736" s="17">
        <v>0.35</v>
      </c>
      <c r="O1736" s="1"/>
      <c r="P1736" s="2"/>
      <c r="Q1736" s="3"/>
      <c r="R1736" s="5"/>
    </row>
    <row r="1737" spans="1:18" x14ac:dyDescent="0.25">
      <c r="B1737" s="12" t="s">
        <v>10</v>
      </c>
      <c r="C1737" s="12">
        <v>1185732</v>
      </c>
      <c r="D1737" s="13">
        <v>44207</v>
      </c>
      <c r="E1737" s="12" t="s">
        <v>30</v>
      </c>
      <c r="F1737" s="12" t="s">
        <v>72</v>
      </c>
      <c r="G1737" s="12" t="s">
        <v>71</v>
      </c>
      <c r="H1737" s="12" t="s">
        <v>14</v>
      </c>
      <c r="I1737" s="14">
        <v>0.20000000000000007</v>
      </c>
      <c r="J1737" s="15">
        <v>3250</v>
      </c>
      <c r="K1737" s="16">
        <f t="shared" si="569"/>
        <v>650.00000000000023</v>
      </c>
      <c r="L1737" s="16">
        <f t="shared" si="570"/>
        <v>260.00000000000011</v>
      </c>
      <c r="M1737" s="17">
        <v>0.4</v>
      </c>
      <c r="O1737" s="1"/>
      <c r="P1737" s="2"/>
      <c r="Q1737" s="3"/>
      <c r="R1737" s="5"/>
    </row>
    <row r="1738" spans="1:18" x14ac:dyDescent="0.25">
      <c r="B1738" s="12" t="s">
        <v>10</v>
      </c>
      <c r="C1738" s="12">
        <v>1185732</v>
      </c>
      <c r="D1738" s="13">
        <v>44207</v>
      </c>
      <c r="E1738" s="12" t="s">
        <v>30</v>
      </c>
      <c r="F1738" s="12" t="s">
        <v>72</v>
      </c>
      <c r="G1738" s="12" t="s">
        <v>71</v>
      </c>
      <c r="H1738" s="12" t="s">
        <v>16</v>
      </c>
      <c r="I1738" s="14">
        <v>0.35</v>
      </c>
      <c r="J1738" s="15">
        <v>3750</v>
      </c>
      <c r="K1738" s="16">
        <f t="shared" si="569"/>
        <v>1312.5</v>
      </c>
      <c r="L1738" s="16">
        <f t="shared" si="570"/>
        <v>459.37499999999994</v>
      </c>
      <c r="M1738" s="17">
        <v>0.35</v>
      </c>
      <c r="O1738" s="1"/>
      <c r="P1738" s="2"/>
      <c r="Q1738" s="3"/>
      <c r="R1738" s="5"/>
    </row>
    <row r="1739" spans="1:18" x14ac:dyDescent="0.25">
      <c r="B1739" s="12" t="s">
        <v>10</v>
      </c>
      <c r="C1739" s="12">
        <v>1185732</v>
      </c>
      <c r="D1739" s="13">
        <v>44207</v>
      </c>
      <c r="E1739" s="12" t="s">
        <v>30</v>
      </c>
      <c r="F1739" s="12" t="s">
        <v>72</v>
      </c>
      <c r="G1739" s="12" t="s">
        <v>71</v>
      </c>
      <c r="H1739" s="12" t="s">
        <v>17</v>
      </c>
      <c r="I1739" s="14">
        <v>0.25</v>
      </c>
      <c r="J1739" s="15">
        <v>4750</v>
      </c>
      <c r="K1739" s="16">
        <f t="shared" si="569"/>
        <v>1187.5</v>
      </c>
      <c r="L1739" s="16">
        <f t="shared" si="570"/>
        <v>593.75</v>
      </c>
      <c r="M1739" s="17">
        <v>0.5</v>
      </c>
      <c r="O1739" s="1"/>
      <c r="P1739" s="2"/>
      <c r="Q1739" s="3"/>
      <c r="R1739" s="5"/>
    </row>
    <row r="1740" spans="1:18" x14ac:dyDescent="0.25">
      <c r="B1740" s="12" t="s">
        <v>10</v>
      </c>
      <c r="C1740" s="12">
        <v>1185732</v>
      </c>
      <c r="D1740" s="13">
        <v>44238</v>
      </c>
      <c r="E1740" s="12" t="s">
        <v>30</v>
      </c>
      <c r="F1740" s="12" t="s">
        <v>72</v>
      </c>
      <c r="G1740" s="12" t="s">
        <v>71</v>
      </c>
      <c r="H1740" s="12" t="s">
        <v>12</v>
      </c>
      <c r="I1740" s="14">
        <v>0.25</v>
      </c>
      <c r="J1740" s="15">
        <v>7250</v>
      </c>
      <c r="K1740" s="16">
        <f>I1740*J1740</f>
        <v>1812.5</v>
      </c>
      <c r="L1740" s="16">
        <f>K1740*M1740</f>
        <v>725</v>
      </c>
      <c r="M1740" s="17">
        <v>0.4</v>
      </c>
      <c r="O1740" s="1"/>
      <c r="P1740" s="2"/>
      <c r="Q1740" s="3"/>
      <c r="R1740" s="5"/>
    </row>
    <row r="1741" spans="1:18" x14ac:dyDescent="0.25">
      <c r="B1741" s="12" t="s">
        <v>10</v>
      </c>
      <c r="C1741" s="12">
        <v>1185732</v>
      </c>
      <c r="D1741" s="13">
        <v>44238</v>
      </c>
      <c r="E1741" s="12" t="s">
        <v>30</v>
      </c>
      <c r="F1741" s="12" t="s">
        <v>72</v>
      </c>
      <c r="G1741" s="12" t="s">
        <v>71</v>
      </c>
      <c r="H1741" s="12" t="s">
        <v>15</v>
      </c>
      <c r="I1741" s="14">
        <v>0.25</v>
      </c>
      <c r="J1741" s="15">
        <v>3750</v>
      </c>
      <c r="K1741" s="16">
        <f>I1741*J1741</f>
        <v>937.5</v>
      </c>
      <c r="L1741" s="16">
        <f>K1741*M1741</f>
        <v>328.125</v>
      </c>
      <c r="M1741" s="17">
        <v>0.35</v>
      </c>
      <c r="O1741" s="1"/>
      <c r="P1741" s="2"/>
      <c r="Q1741" s="3"/>
      <c r="R1741" s="5"/>
    </row>
    <row r="1742" spans="1:18" x14ac:dyDescent="0.25">
      <c r="B1742" s="12" t="s">
        <v>10</v>
      </c>
      <c r="C1742" s="12">
        <v>1185732</v>
      </c>
      <c r="D1742" s="13">
        <v>44238</v>
      </c>
      <c r="E1742" s="12" t="s">
        <v>30</v>
      </c>
      <c r="F1742" s="12" t="s">
        <v>72</v>
      </c>
      <c r="G1742" s="12" t="s">
        <v>71</v>
      </c>
      <c r="H1742" s="12" t="s">
        <v>13</v>
      </c>
      <c r="I1742" s="14">
        <v>0.15000000000000002</v>
      </c>
      <c r="J1742" s="15">
        <v>4250</v>
      </c>
      <c r="K1742" s="16">
        <f t="shared" ref="K1742:K1745" si="571">I1742*J1742</f>
        <v>637.50000000000011</v>
      </c>
      <c r="L1742" s="16">
        <f t="shared" ref="L1742:L1745" si="572">K1742*M1742</f>
        <v>223.12500000000003</v>
      </c>
      <c r="M1742" s="17">
        <v>0.35</v>
      </c>
      <c r="O1742" s="1"/>
      <c r="P1742" s="2"/>
      <c r="Q1742" s="3"/>
      <c r="R1742" s="5"/>
    </row>
    <row r="1743" spans="1:18" x14ac:dyDescent="0.25">
      <c r="B1743" s="12" t="s">
        <v>10</v>
      </c>
      <c r="C1743" s="12">
        <v>1185732</v>
      </c>
      <c r="D1743" s="13">
        <v>44238</v>
      </c>
      <c r="E1743" s="12" t="s">
        <v>30</v>
      </c>
      <c r="F1743" s="12" t="s">
        <v>72</v>
      </c>
      <c r="G1743" s="12" t="s">
        <v>71</v>
      </c>
      <c r="H1743" s="12" t="s">
        <v>14</v>
      </c>
      <c r="I1743" s="14">
        <v>0.20000000000000007</v>
      </c>
      <c r="J1743" s="15">
        <v>3000</v>
      </c>
      <c r="K1743" s="16">
        <f t="shared" si="571"/>
        <v>600.00000000000023</v>
      </c>
      <c r="L1743" s="16">
        <f t="shared" si="572"/>
        <v>240.00000000000011</v>
      </c>
      <c r="M1743" s="17">
        <v>0.4</v>
      </c>
      <c r="O1743" s="1"/>
      <c r="P1743" s="2"/>
      <c r="Q1743" s="3"/>
      <c r="R1743" s="5"/>
    </row>
    <row r="1744" spans="1:18" x14ac:dyDescent="0.25">
      <c r="B1744" s="12" t="s">
        <v>10</v>
      </c>
      <c r="C1744" s="12">
        <v>1185732</v>
      </c>
      <c r="D1744" s="13">
        <v>44238</v>
      </c>
      <c r="E1744" s="12" t="s">
        <v>30</v>
      </c>
      <c r="F1744" s="12" t="s">
        <v>72</v>
      </c>
      <c r="G1744" s="12" t="s">
        <v>71</v>
      </c>
      <c r="H1744" s="12" t="s">
        <v>16</v>
      </c>
      <c r="I1744" s="14">
        <v>0.35</v>
      </c>
      <c r="J1744" s="15">
        <v>3750</v>
      </c>
      <c r="K1744" s="16">
        <f t="shared" si="571"/>
        <v>1312.5</v>
      </c>
      <c r="L1744" s="16">
        <f t="shared" si="572"/>
        <v>459.37499999999994</v>
      </c>
      <c r="M1744" s="17">
        <v>0.35</v>
      </c>
      <c r="O1744" s="1"/>
      <c r="P1744" s="2"/>
      <c r="Q1744" s="3"/>
      <c r="R1744" s="5"/>
    </row>
    <row r="1745" spans="2:18" x14ac:dyDescent="0.25">
      <c r="B1745" s="12" t="s">
        <v>10</v>
      </c>
      <c r="C1745" s="12">
        <v>1185732</v>
      </c>
      <c r="D1745" s="13">
        <v>44238</v>
      </c>
      <c r="E1745" s="12" t="s">
        <v>30</v>
      </c>
      <c r="F1745" s="12" t="s">
        <v>72</v>
      </c>
      <c r="G1745" s="12" t="s">
        <v>71</v>
      </c>
      <c r="H1745" s="12" t="s">
        <v>17</v>
      </c>
      <c r="I1745" s="14">
        <v>0.25</v>
      </c>
      <c r="J1745" s="15">
        <v>4500</v>
      </c>
      <c r="K1745" s="16">
        <f t="shared" si="571"/>
        <v>1125</v>
      </c>
      <c r="L1745" s="16">
        <f t="shared" si="572"/>
        <v>562.5</v>
      </c>
      <c r="M1745" s="17">
        <v>0.5</v>
      </c>
      <c r="O1745" s="1"/>
      <c r="P1745" s="2"/>
      <c r="Q1745" s="3"/>
      <c r="R1745" s="5"/>
    </row>
    <row r="1746" spans="2:18" x14ac:dyDescent="0.25">
      <c r="B1746" s="12" t="s">
        <v>10</v>
      </c>
      <c r="C1746" s="12">
        <v>1185732</v>
      </c>
      <c r="D1746" s="13">
        <v>44265</v>
      </c>
      <c r="E1746" s="12" t="s">
        <v>30</v>
      </c>
      <c r="F1746" s="12" t="s">
        <v>72</v>
      </c>
      <c r="G1746" s="12" t="s">
        <v>71</v>
      </c>
      <c r="H1746" s="12" t="s">
        <v>12</v>
      </c>
      <c r="I1746" s="14">
        <v>0.30000000000000004</v>
      </c>
      <c r="J1746" s="15">
        <v>6700</v>
      </c>
      <c r="K1746" s="16">
        <f>I1746*J1746</f>
        <v>2010.0000000000002</v>
      </c>
      <c r="L1746" s="16">
        <f>K1746*M1746</f>
        <v>804.00000000000011</v>
      </c>
      <c r="M1746" s="17">
        <v>0.4</v>
      </c>
      <c r="O1746" s="1"/>
      <c r="P1746" s="2"/>
      <c r="Q1746" s="3"/>
      <c r="R1746" s="5"/>
    </row>
    <row r="1747" spans="2:18" x14ac:dyDescent="0.25">
      <c r="B1747" s="12" t="s">
        <v>10</v>
      </c>
      <c r="C1747" s="12">
        <v>1185732</v>
      </c>
      <c r="D1747" s="13">
        <v>44265</v>
      </c>
      <c r="E1747" s="12" t="s">
        <v>30</v>
      </c>
      <c r="F1747" s="12" t="s">
        <v>72</v>
      </c>
      <c r="G1747" s="12" t="s">
        <v>71</v>
      </c>
      <c r="H1747" s="12" t="s">
        <v>15</v>
      </c>
      <c r="I1747" s="14">
        <v>0.30000000000000004</v>
      </c>
      <c r="J1747" s="15">
        <v>3500</v>
      </c>
      <c r="K1747" s="16">
        <f>I1747*J1747</f>
        <v>1050.0000000000002</v>
      </c>
      <c r="L1747" s="16">
        <f>K1747*M1747</f>
        <v>367.50000000000006</v>
      </c>
      <c r="M1747" s="17">
        <v>0.35</v>
      </c>
      <c r="O1747" s="1"/>
      <c r="P1747" s="2"/>
      <c r="Q1747" s="3"/>
      <c r="R1747" s="5"/>
    </row>
    <row r="1748" spans="2:18" x14ac:dyDescent="0.25">
      <c r="B1748" s="12" t="s">
        <v>10</v>
      </c>
      <c r="C1748" s="12">
        <v>1185732</v>
      </c>
      <c r="D1748" s="13">
        <v>44265</v>
      </c>
      <c r="E1748" s="12" t="s">
        <v>30</v>
      </c>
      <c r="F1748" s="12" t="s">
        <v>72</v>
      </c>
      <c r="G1748" s="12" t="s">
        <v>71</v>
      </c>
      <c r="H1748" s="12" t="s">
        <v>13</v>
      </c>
      <c r="I1748" s="14">
        <v>0.20000000000000007</v>
      </c>
      <c r="J1748" s="15">
        <v>4000</v>
      </c>
      <c r="K1748" s="16">
        <f t="shared" ref="K1748:K1751" si="573">I1748*J1748</f>
        <v>800.00000000000023</v>
      </c>
      <c r="L1748" s="16">
        <f t="shared" ref="L1748:L1751" si="574">K1748*M1748</f>
        <v>280.00000000000006</v>
      </c>
      <c r="M1748" s="17">
        <v>0.35</v>
      </c>
      <c r="O1748" s="1"/>
      <c r="P1748" s="2"/>
      <c r="Q1748" s="3"/>
      <c r="R1748" s="5"/>
    </row>
    <row r="1749" spans="2:18" x14ac:dyDescent="0.25">
      <c r="B1749" s="12" t="s">
        <v>10</v>
      </c>
      <c r="C1749" s="12">
        <v>1185732</v>
      </c>
      <c r="D1749" s="13">
        <v>44265</v>
      </c>
      <c r="E1749" s="12" t="s">
        <v>30</v>
      </c>
      <c r="F1749" s="12" t="s">
        <v>72</v>
      </c>
      <c r="G1749" s="12" t="s">
        <v>71</v>
      </c>
      <c r="H1749" s="12" t="s">
        <v>14</v>
      </c>
      <c r="I1749" s="14">
        <v>0.25</v>
      </c>
      <c r="J1749" s="15">
        <v>2500</v>
      </c>
      <c r="K1749" s="16">
        <f t="shared" si="573"/>
        <v>625</v>
      </c>
      <c r="L1749" s="16">
        <f t="shared" si="574"/>
        <v>250</v>
      </c>
      <c r="M1749" s="17">
        <v>0.4</v>
      </c>
      <c r="O1749" s="1"/>
      <c r="P1749" s="2"/>
      <c r="Q1749" s="3"/>
      <c r="R1749" s="5"/>
    </row>
    <row r="1750" spans="2:18" x14ac:dyDescent="0.25">
      <c r="B1750" s="12" t="s">
        <v>10</v>
      </c>
      <c r="C1750" s="12">
        <v>1185732</v>
      </c>
      <c r="D1750" s="13">
        <v>44265</v>
      </c>
      <c r="E1750" s="12" t="s">
        <v>30</v>
      </c>
      <c r="F1750" s="12" t="s">
        <v>72</v>
      </c>
      <c r="G1750" s="12" t="s">
        <v>71</v>
      </c>
      <c r="H1750" s="12" t="s">
        <v>16</v>
      </c>
      <c r="I1750" s="14">
        <v>0.4</v>
      </c>
      <c r="J1750" s="15">
        <v>3000</v>
      </c>
      <c r="K1750" s="16">
        <f t="shared" si="573"/>
        <v>1200</v>
      </c>
      <c r="L1750" s="16">
        <f t="shared" si="574"/>
        <v>420</v>
      </c>
      <c r="M1750" s="17">
        <v>0.35</v>
      </c>
      <c r="O1750" s="1"/>
      <c r="P1750" s="2"/>
      <c r="Q1750" s="3"/>
      <c r="R1750" s="5"/>
    </row>
    <row r="1751" spans="2:18" x14ac:dyDescent="0.25">
      <c r="B1751" s="12" t="s">
        <v>10</v>
      </c>
      <c r="C1751" s="12">
        <v>1185732</v>
      </c>
      <c r="D1751" s="13">
        <v>44265</v>
      </c>
      <c r="E1751" s="12" t="s">
        <v>30</v>
      </c>
      <c r="F1751" s="12" t="s">
        <v>72</v>
      </c>
      <c r="G1751" s="12" t="s">
        <v>71</v>
      </c>
      <c r="H1751" s="12" t="s">
        <v>17</v>
      </c>
      <c r="I1751" s="14">
        <v>0.30000000000000004</v>
      </c>
      <c r="J1751" s="15">
        <v>4000</v>
      </c>
      <c r="K1751" s="16">
        <f t="shared" si="573"/>
        <v>1200.0000000000002</v>
      </c>
      <c r="L1751" s="16">
        <f t="shared" si="574"/>
        <v>600.00000000000011</v>
      </c>
      <c r="M1751" s="17">
        <v>0.5</v>
      </c>
      <c r="O1751" s="1"/>
      <c r="P1751" s="2"/>
      <c r="Q1751" s="3"/>
      <c r="R1751" s="5"/>
    </row>
    <row r="1752" spans="2:18" x14ac:dyDescent="0.25">
      <c r="B1752" s="12" t="s">
        <v>10</v>
      </c>
      <c r="C1752" s="12">
        <v>1185732</v>
      </c>
      <c r="D1752" s="13">
        <v>44297</v>
      </c>
      <c r="E1752" s="12" t="s">
        <v>30</v>
      </c>
      <c r="F1752" s="12" t="s">
        <v>72</v>
      </c>
      <c r="G1752" s="12" t="s">
        <v>71</v>
      </c>
      <c r="H1752" s="12" t="s">
        <v>12</v>
      </c>
      <c r="I1752" s="14">
        <v>0.30000000000000004</v>
      </c>
      <c r="J1752" s="15">
        <v>6250</v>
      </c>
      <c r="K1752" s="16">
        <f>I1752*J1752</f>
        <v>1875.0000000000002</v>
      </c>
      <c r="L1752" s="16">
        <f>K1752*M1752</f>
        <v>750.00000000000011</v>
      </c>
      <c r="M1752" s="17">
        <v>0.4</v>
      </c>
      <c r="O1752" s="1"/>
      <c r="P1752" s="2"/>
      <c r="Q1752" s="3"/>
      <c r="R1752" s="5"/>
    </row>
    <row r="1753" spans="2:18" x14ac:dyDescent="0.25">
      <c r="B1753" s="12" t="s">
        <v>10</v>
      </c>
      <c r="C1753" s="12">
        <v>1185732</v>
      </c>
      <c r="D1753" s="13">
        <v>44297</v>
      </c>
      <c r="E1753" s="12" t="s">
        <v>30</v>
      </c>
      <c r="F1753" s="12" t="s">
        <v>72</v>
      </c>
      <c r="G1753" s="12" t="s">
        <v>71</v>
      </c>
      <c r="H1753" s="12" t="s">
        <v>15</v>
      </c>
      <c r="I1753" s="14">
        <v>0.25000000000000006</v>
      </c>
      <c r="J1753" s="15">
        <v>3250</v>
      </c>
      <c r="K1753" s="16">
        <f>I1753*J1753</f>
        <v>812.50000000000023</v>
      </c>
      <c r="L1753" s="16">
        <f>K1753*M1753</f>
        <v>284.37500000000006</v>
      </c>
      <c r="M1753" s="17">
        <v>0.35</v>
      </c>
      <c r="O1753" s="1"/>
      <c r="P1753" s="2"/>
      <c r="Q1753" s="3"/>
      <c r="R1753" s="5"/>
    </row>
    <row r="1754" spans="2:18" x14ac:dyDescent="0.25">
      <c r="B1754" s="12" t="s">
        <v>10</v>
      </c>
      <c r="C1754" s="12">
        <v>1185732</v>
      </c>
      <c r="D1754" s="13">
        <v>44297</v>
      </c>
      <c r="E1754" s="12" t="s">
        <v>30</v>
      </c>
      <c r="F1754" s="12" t="s">
        <v>72</v>
      </c>
      <c r="G1754" s="12" t="s">
        <v>71</v>
      </c>
      <c r="H1754" s="12" t="s">
        <v>13</v>
      </c>
      <c r="I1754" s="14">
        <v>0.15000000000000008</v>
      </c>
      <c r="J1754" s="15">
        <v>3250</v>
      </c>
      <c r="K1754" s="16">
        <f t="shared" ref="K1754:K1757" si="575">I1754*J1754</f>
        <v>487.50000000000023</v>
      </c>
      <c r="L1754" s="16">
        <f t="shared" ref="L1754:L1757" si="576">K1754*M1754</f>
        <v>170.62500000000006</v>
      </c>
      <c r="M1754" s="17">
        <v>0.35</v>
      </c>
      <c r="O1754" s="1"/>
      <c r="P1754" s="2"/>
      <c r="Q1754" s="3"/>
      <c r="R1754" s="5"/>
    </row>
    <row r="1755" spans="2:18" x14ac:dyDescent="0.25">
      <c r="B1755" s="12" t="s">
        <v>10</v>
      </c>
      <c r="C1755" s="12">
        <v>1185732</v>
      </c>
      <c r="D1755" s="13">
        <v>44297</v>
      </c>
      <c r="E1755" s="12" t="s">
        <v>30</v>
      </c>
      <c r="F1755" s="12" t="s">
        <v>72</v>
      </c>
      <c r="G1755" s="12" t="s">
        <v>71</v>
      </c>
      <c r="H1755" s="12" t="s">
        <v>14</v>
      </c>
      <c r="I1755" s="14">
        <v>0.2</v>
      </c>
      <c r="J1755" s="15">
        <v>2500</v>
      </c>
      <c r="K1755" s="16">
        <f t="shared" si="575"/>
        <v>500</v>
      </c>
      <c r="L1755" s="16">
        <f t="shared" si="576"/>
        <v>200</v>
      </c>
      <c r="M1755" s="17">
        <v>0.4</v>
      </c>
      <c r="O1755" s="1"/>
      <c r="P1755" s="2"/>
      <c r="Q1755" s="3"/>
      <c r="R1755" s="5"/>
    </row>
    <row r="1756" spans="2:18" x14ac:dyDescent="0.25">
      <c r="B1756" s="12" t="s">
        <v>10</v>
      </c>
      <c r="C1756" s="12">
        <v>1185732</v>
      </c>
      <c r="D1756" s="13">
        <v>44297</v>
      </c>
      <c r="E1756" s="12" t="s">
        <v>30</v>
      </c>
      <c r="F1756" s="12" t="s">
        <v>72</v>
      </c>
      <c r="G1756" s="12" t="s">
        <v>71</v>
      </c>
      <c r="H1756" s="12" t="s">
        <v>16</v>
      </c>
      <c r="I1756" s="14">
        <v>0.35000000000000003</v>
      </c>
      <c r="J1756" s="15">
        <v>2750</v>
      </c>
      <c r="K1756" s="16">
        <f t="shared" si="575"/>
        <v>962.50000000000011</v>
      </c>
      <c r="L1756" s="16">
        <f t="shared" si="576"/>
        <v>336.875</v>
      </c>
      <c r="M1756" s="17">
        <v>0.35</v>
      </c>
      <c r="O1756" s="1"/>
      <c r="P1756" s="2"/>
      <c r="Q1756" s="3"/>
      <c r="R1756" s="5"/>
    </row>
    <row r="1757" spans="2:18" x14ac:dyDescent="0.25">
      <c r="B1757" s="12" t="s">
        <v>10</v>
      </c>
      <c r="C1757" s="12">
        <v>1185732</v>
      </c>
      <c r="D1757" s="13">
        <v>44297</v>
      </c>
      <c r="E1757" s="12" t="s">
        <v>30</v>
      </c>
      <c r="F1757" s="12" t="s">
        <v>72</v>
      </c>
      <c r="G1757" s="12" t="s">
        <v>71</v>
      </c>
      <c r="H1757" s="12" t="s">
        <v>17</v>
      </c>
      <c r="I1757" s="14">
        <v>0.25000000000000006</v>
      </c>
      <c r="J1757" s="15">
        <v>4000</v>
      </c>
      <c r="K1757" s="16">
        <f t="shared" si="575"/>
        <v>1000.0000000000002</v>
      </c>
      <c r="L1757" s="16">
        <f t="shared" si="576"/>
        <v>500.00000000000011</v>
      </c>
      <c r="M1757" s="17">
        <v>0.5</v>
      </c>
      <c r="O1757" s="1"/>
      <c r="P1757" s="2"/>
      <c r="Q1757" s="3"/>
      <c r="R1757" s="5"/>
    </row>
    <row r="1758" spans="2:18" x14ac:dyDescent="0.25">
      <c r="B1758" s="12" t="s">
        <v>10</v>
      </c>
      <c r="C1758" s="12">
        <v>1185732</v>
      </c>
      <c r="D1758" s="13">
        <v>44328</v>
      </c>
      <c r="E1758" s="12" t="s">
        <v>30</v>
      </c>
      <c r="F1758" s="12" t="s">
        <v>72</v>
      </c>
      <c r="G1758" s="12" t="s">
        <v>71</v>
      </c>
      <c r="H1758" s="12" t="s">
        <v>12</v>
      </c>
      <c r="I1758" s="14">
        <v>0.35000000000000003</v>
      </c>
      <c r="J1758" s="15">
        <v>6700</v>
      </c>
      <c r="K1758" s="16">
        <f>I1758*J1758</f>
        <v>2345</v>
      </c>
      <c r="L1758" s="16">
        <f>K1758*M1758</f>
        <v>938</v>
      </c>
      <c r="M1758" s="17">
        <v>0.4</v>
      </c>
      <c r="O1758" s="1"/>
      <c r="P1758" s="2"/>
      <c r="Q1758" s="3"/>
      <c r="R1758" s="5"/>
    </row>
    <row r="1759" spans="2:18" x14ac:dyDescent="0.25">
      <c r="B1759" s="12" t="s">
        <v>10</v>
      </c>
      <c r="C1759" s="12">
        <v>1185732</v>
      </c>
      <c r="D1759" s="13">
        <v>44328</v>
      </c>
      <c r="E1759" s="12" t="s">
        <v>30</v>
      </c>
      <c r="F1759" s="12" t="s">
        <v>72</v>
      </c>
      <c r="G1759" s="12" t="s">
        <v>71</v>
      </c>
      <c r="H1759" s="12" t="s">
        <v>15</v>
      </c>
      <c r="I1759" s="14">
        <v>0.3000000000000001</v>
      </c>
      <c r="J1759" s="15">
        <v>3750</v>
      </c>
      <c r="K1759" s="16">
        <f>I1759*J1759</f>
        <v>1125.0000000000005</v>
      </c>
      <c r="L1759" s="16">
        <f>K1759*M1759</f>
        <v>393.75000000000011</v>
      </c>
      <c r="M1759" s="17">
        <v>0.35</v>
      </c>
      <c r="O1759" s="1"/>
      <c r="P1759" s="2"/>
      <c r="Q1759" s="3"/>
      <c r="R1759" s="5"/>
    </row>
    <row r="1760" spans="2:18" x14ac:dyDescent="0.25">
      <c r="B1760" s="12" t="s">
        <v>10</v>
      </c>
      <c r="C1760" s="12">
        <v>1185732</v>
      </c>
      <c r="D1760" s="13">
        <v>44328</v>
      </c>
      <c r="E1760" s="12" t="s">
        <v>30</v>
      </c>
      <c r="F1760" s="12" t="s">
        <v>72</v>
      </c>
      <c r="G1760" s="12" t="s">
        <v>71</v>
      </c>
      <c r="H1760" s="12" t="s">
        <v>13</v>
      </c>
      <c r="I1760" s="14">
        <v>0.25000000000000006</v>
      </c>
      <c r="J1760" s="15">
        <v>3500</v>
      </c>
      <c r="K1760" s="16">
        <f t="shared" ref="K1760:K1763" si="577">I1760*J1760</f>
        <v>875.00000000000023</v>
      </c>
      <c r="L1760" s="16">
        <f t="shared" ref="L1760:L1763" si="578">K1760*M1760</f>
        <v>306.25000000000006</v>
      </c>
      <c r="M1760" s="17">
        <v>0.35</v>
      </c>
      <c r="O1760" s="1"/>
      <c r="P1760" s="2"/>
      <c r="Q1760" s="3"/>
      <c r="R1760" s="5"/>
    </row>
    <row r="1761" spans="2:18" x14ac:dyDescent="0.25">
      <c r="B1761" s="12" t="s">
        <v>10</v>
      </c>
      <c r="C1761" s="12">
        <v>1185732</v>
      </c>
      <c r="D1761" s="13">
        <v>44328</v>
      </c>
      <c r="E1761" s="12" t="s">
        <v>30</v>
      </c>
      <c r="F1761" s="12" t="s">
        <v>72</v>
      </c>
      <c r="G1761" s="12" t="s">
        <v>71</v>
      </c>
      <c r="H1761" s="12" t="s">
        <v>14</v>
      </c>
      <c r="I1761" s="14">
        <v>0.25000000000000006</v>
      </c>
      <c r="J1761" s="15">
        <v>2750</v>
      </c>
      <c r="K1761" s="16">
        <f t="shared" si="577"/>
        <v>687.50000000000011</v>
      </c>
      <c r="L1761" s="16">
        <f t="shared" si="578"/>
        <v>275.00000000000006</v>
      </c>
      <c r="M1761" s="17">
        <v>0.4</v>
      </c>
      <c r="O1761" s="1"/>
      <c r="P1761" s="2"/>
      <c r="Q1761" s="3"/>
      <c r="R1761" s="5"/>
    </row>
    <row r="1762" spans="2:18" x14ac:dyDescent="0.25">
      <c r="B1762" s="12" t="s">
        <v>10</v>
      </c>
      <c r="C1762" s="12">
        <v>1185732</v>
      </c>
      <c r="D1762" s="13">
        <v>44328</v>
      </c>
      <c r="E1762" s="12" t="s">
        <v>30</v>
      </c>
      <c r="F1762" s="12" t="s">
        <v>72</v>
      </c>
      <c r="G1762" s="12" t="s">
        <v>71</v>
      </c>
      <c r="H1762" s="12" t="s">
        <v>16</v>
      </c>
      <c r="I1762" s="14">
        <v>0.39999999999999997</v>
      </c>
      <c r="J1762" s="15">
        <v>3000</v>
      </c>
      <c r="K1762" s="16">
        <f t="shared" si="577"/>
        <v>1200</v>
      </c>
      <c r="L1762" s="16">
        <f t="shared" si="578"/>
        <v>420</v>
      </c>
      <c r="M1762" s="17">
        <v>0.35</v>
      </c>
      <c r="O1762" s="1"/>
      <c r="P1762" s="2"/>
      <c r="Q1762" s="3"/>
      <c r="R1762" s="5"/>
    </row>
    <row r="1763" spans="2:18" x14ac:dyDescent="0.25">
      <c r="B1763" s="12" t="s">
        <v>10</v>
      </c>
      <c r="C1763" s="12">
        <v>1185732</v>
      </c>
      <c r="D1763" s="13">
        <v>44328</v>
      </c>
      <c r="E1763" s="12" t="s">
        <v>30</v>
      </c>
      <c r="F1763" s="12" t="s">
        <v>72</v>
      </c>
      <c r="G1763" s="12" t="s">
        <v>71</v>
      </c>
      <c r="H1763" s="12" t="s">
        <v>17</v>
      </c>
      <c r="I1763" s="14">
        <v>0.44999999999999996</v>
      </c>
      <c r="J1763" s="15">
        <v>4000</v>
      </c>
      <c r="K1763" s="16">
        <f t="shared" si="577"/>
        <v>1799.9999999999998</v>
      </c>
      <c r="L1763" s="16">
        <f t="shared" si="578"/>
        <v>899.99999999999989</v>
      </c>
      <c r="M1763" s="17">
        <v>0.5</v>
      </c>
      <c r="O1763" s="1"/>
      <c r="P1763" s="2"/>
      <c r="Q1763" s="3"/>
      <c r="R1763" s="5"/>
    </row>
    <row r="1764" spans="2:18" x14ac:dyDescent="0.25">
      <c r="B1764" s="12" t="s">
        <v>10</v>
      </c>
      <c r="C1764" s="12">
        <v>1185732</v>
      </c>
      <c r="D1764" s="13">
        <v>44358</v>
      </c>
      <c r="E1764" s="12" t="s">
        <v>30</v>
      </c>
      <c r="F1764" s="12" t="s">
        <v>72</v>
      </c>
      <c r="G1764" s="12" t="s">
        <v>71</v>
      </c>
      <c r="H1764" s="12" t="s">
        <v>12</v>
      </c>
      <c r="I1764" s="14">
        <v>0.30000000000000004</v>
      </c>
      <c r="J1764" s="15">
        <v>6500</v>
      </c>
      <c r="K1764" s="16">
        <f>I1764*J1764</f>
        <v>1950.0000000000002</v>
      </c>
      <c r="L1764" s="16">
        <f>K1764*M1764</f>
        <v>780.00000000000011</v>
      </c>
      <c r="M1764" s="17">
        <v>0.4</v>
      </c>
      <c r="O1764" s="1"/>
      <c r="P1764" s="2"/>
      <c r="Q1764" s="3"/>
      <c r="R1764" s="5"/>
    </row>
    <row r="1765" spans="2:18" x14ac:dyDescent="0.25">
      <c r="B1765" s="12" t="s">
        <v>10</v>
      </c>
      <c r="C1765" s="12">
        <v>1185732</v>
      </c>
      <c r="D1765" s="13">
        <v>44358</v>
      </c>
      <c r="E1765" s="12" t="s">
        <v>30</v>
      </c>
      <c r="F1765" s="12" t="s">
        <v>72</v>
      </c>
      <c r="G1765" s="12" t="s">
        <v>71</v>
      </c>
      <c r="H1765" s="12" t="s">
        <v>15</v>
      </c>
      <c r="I1765" s="14">
        <v>0.25000000000000011</v>
      </c>
      <c r="J1765" s="15">
        <v>4000</v>
      </c>
      <c r="K1765" s="16">
        <f>I1765*J1765</f>
        <v>1000.0000000000005</v>
      </c>
      <c r="L1765" s="16">
        <f>K1765*M1765</f>
        <v>350.00000000000011</v>
      </c>
      <c r="M1765" s="17">
        <v>0.35</v>
      </c>
      <c r="O1765" s="1"/>
      <c r="P1765" s="2"/>
      <c r="Q1765" s="3"/>
      <c r="R1765" s="5"/>
    </row>
    <row r="1766" spans="2:18" x14ac:dyDescent="0.25">
      <c r="B1766" s="12" t="s">
        <v>10</v>
      </c>
      <c r="C1766" s="12">
        <v>1185732</v>
      </c>
      <c r="D1766" s="13">
        <v>44358</v>
      </c>
      <c r="E1766" s="12" t="s">
        <v>30</v>
      </c>
      <c r="F1766" s="12" t="s">
        <v>72</v>
      </c>
      <c r="G1766" s="12" t="s">
        <v>71</v>
      </c>
      <c r="H1766" s="12" t="s">
        <v>13</v>
      </c>
      <c r="I1766" s="14">
        <v>0.20000000000000007</v>
      </c>
      <c r="J1766" s="15">
        <v>4250</v>
      </c>
      <c r="K1766" s="16">
        <f t="shared" ref="K1766:K1769" si="579">I1766*J1766</f>
        <v>850.00000000000023</v>
      </c>
      <c r="L1766" s="16">
        <f t="shared" ref="L1766:L1769" si="580">K1766*M1766</f>
        <v>297.50000000000006</v>
      </c>
      <c r="M1766" s="17">
        <v>0.35</v>
      </c>
      <c r="O1766" s="1"/>
      <c r="P1766" s="2"/>
      <c r="Q1766" s="3"/>
      <c r="R1766" s="5"/>
    </row>
    <row r="1767" spans="2:18" x14ac:dyDescent="0.25">
      <c r="B1767" s="12" t="s">
        <v>10</v>
      </c>
      <c r="C1767" s="12">
        <v>1185732</v>
      </c>
      <c r="D1767" s="13">
        <v>44358</v>
      </c>
      <c r="E1767" s="12" t="s">
        <v>30</v>
      </c>
      <c r="F1767" s="12" t="s">
        <v>72</v>
      </c>
      <c r="G1767" s="12" t="s">
        <v>71</v>
      </c>
      <c r="H1767" s="12" t="s">
        <v>14</v>
      </c>
      <c r="I1767" s="14">
        <v>0.20000000000000007</v>
      </c>
      <c r="J1767" s="15">
        <v>4000</v>
      </c>
      <c r="K1767" s="16">
        <f t="shared" si="579"/>
        <v>800.00000000000023</v>
      </c>
      <c r="L1767" s="16">
        <f t="shared" si="580"/>
        <v>320.00000000000011</v>
      </c>
      <c r="M1767" s="17">
        <v>0.4</v>
      </c>
      <c r="O1767" s="1"/>
      <c r="P1767" s="2"/>
      <c r="Q1767" s="3"/>
      <c r="R1767" s="5"/>
    </row>
    <row r="1768" spans="2:18" x14ac:dyDescent="0.25">
      <c r="B1768" s="12" t="s">
        <v>10</v>
      </c>
      <c r="C1768" s="12">
        <v>1185732</v>
      </c>
      <c r="D1768" s="13">
        <v>44358</v>
      </c>
      <c r="E1768" s="12" t="s">
        <v>30</v>
      </c>
      <c r="F1768" s="12" t="s">
        <v>72</v>
      </c>
      <c r="G1768" s="12" t="s">
        <v>71</v>
      </c>
      <c r="H1768" s="12" t="s">
        <v>16</v>
      </c>
      <c r="I1768" s="14">
        <v>0.35000000000000003</v>
      </c>
      <c r="J1768" s="15">
        <v>4000</v>
      </c>
      <c r="K1768" s="16">
        <f t="shared" si="579"/>
        <v>1400.0000000000002</v>
      </c>
      <c r="L1768" s="16">
        <f t="shared" si="580"/>
        <v>490.00000000000006</v>
      </c>
      <c r="M1768" s="17">
        <v>0.35</v>
      </c>
      <c r="O1768" s="1"/>
      <c r="P1768" s="2"/>
      <c r="Q1768" s="3"/>
      <c r="R1768" s="5"/>
    </row>
    <row r="1769" spans="2:18" x14ac:dyDescent="0.25">
      <c r="B1769" s="12" t="s">
        <v>10</v>
      </c>
      <c r="C1769" s="12">
        <v>1185732</v>
      </c>
      <c r="D1769" s="13">
        <v>44358</v>
      </c>
      <c r="E1769" s="12" t="s">
        <v>30</v>
      </c>
      <c r="F1769" s="12" t="s">
        <v>72</v>
      </c>
      <c r="G1769" s="12" t="s">
        <v>71</v>
      </c>
      <c r="H1769" s="12" t="s">
        <v>17</v>
      </c>
      <c r="I1769" s="14">
        <v>0.4</v>
      </c>
      <c r="J1769" s="15">
        <v>5750</v>
      </c>
      <c r="K1769" s="16">
        <f t="shared" si="579"/>
        <v>2300</v>
      </c>
      <c r="L1769" s="16">
        <f t="shared" si="580"/>
        <v>1150</v>
      </c>
      <c r="M1769" s="17">
        <v>0.5</v>
      </c>
      <c r="O1769" s="1"/>
      <c r="P1769" s="2"/>
      <c r="Q1769" s="3"/>
      <c r="R1769" s="5"/>
    </row>
    <row r="1770" spans="2:18" x14ac:dyDescent="0.25">
      <c r="B1770" s="12" t="s">
        <v>10</v>
      </c>
      <c r="C1770" s="12">
        <v>1185732</v>
      </c>
      <c r="D1770" s="13">
        <v>44387</v>
      </c>
      <c r="E1770" s="12" t="s">
        <v>30</v>
      </c>
      <c r="F1770" s="12" t="s">
        <v>72</v>
      </c>
      <c r="G1770" s="12" t="s">
        <v>71</v>
      </c>
      <c r="H1770" s="12" t="s">
        <v>12</v>
      </c>
      <c r="I1770" s="14">
        <v>0.35000000000000003</v>
      </c>
      <c r="J1770" s="15">
        <v>8000</v>
      </c>
      <c r="K1770" s="16">
        <f>I1770*J1770</f>
        <v>2800.0000000000005</v>
      </c>
      <c r="L1770" s="16">
        <f>K1770*M1770</f>
        <v>1120.0000000000002</v>
      </c>
      <c r="M1770" s="17">
        <v>0.4</v>
      </c>
      <c r="O1770" s="1"/>
      <c r="P1770" s="2"/>
      <c r="Q1770" s="3"/>
      <c r="R1770" s="5"/>
    </row>
    <row r="1771" spans="2:18" x14ac:dyDescent="0.25">
      <c r="B1771" s="12" t="s">
        <v>10</v>
      </c>
      <c r="C1771" s="12">
        <v>1185732</v>
      </c>
      <c r="D1771" s="13">
        <v>44387</v>
      </c>
      <c r="E1771" s="12" t="s">
        <v>30</v>
      </c>
      <c r="F1771" s="12" t="s">
        <v>72</v>
      </c>
      <c r="G1771" s="12" t="s">
        <v>71</v>
      </c>
      <c r="H1771" s="12" t="s">
        <v>15</v>
      </c>
      <c r="I1771" s="14">
        <v>0.3000000000000001</v>
      </c>
      <c r="J1771" s="15">
        <v>5500</v>
      </c>
      <c r="K1771" s="16">
        <f>I1771*J1771</f>
        <v>1650.0000000000005</v>
      </c>
      <c r="L1771" s="16">
        <f>K1771*M1771</f>
        <v>577.50000000000011</v>
      </c>
      <c r="M1771" s="17">
        <v>0.35</v>
      </c>
      <c r="O1771" s="1"/>
      <c r="P1771" s="2"/>
      <c r="Q1771" s="3"/>
      <c r="R1771" s="5"/>
    </row>
    <row r="1772" spans="2:18" x14ac:dyDescent="0.25">
      <c r="B1772" s="12" t="s">
        <v>10</v>
      </c>
      <c r="C1772" s="12">
        <v>1185732</v>
      </c>
      <c r="D1772" s="13">
        <v>44387</v>
      </c>
      <c r="E1772" s="12" t="s">
        <v>30</v>
      </c>
      <c r="F1772" s="12" t="s">
        <v>72</v>
      </c>
      <c r="G1772" s="12" t="s">
        <v>71</v>
      </c>
      <c r="H1772" s="12" t="s">
        <v>13</v>
      </c>
      <c r="I1772" s="14">
        <v>0.25000000000000006</v>
      </c>
      <c r="J1772" s="15">
        <v>4750</v>
      </c>
      <c r="K1772" s="16">
        <f t="shared" ref="K1772:K1775" si="581">I1772*J1772</f>
        <v>1187.5000000000002</v>
      </c>
      <c r="L1772" s="16">
        <f t="shared" ref="L1772:L1775" si="582">K1772*M1772</f>
        <v>415.62500000000006</v>
      </c>
      <c r="M1772" s="17">
        <v>0.35</v>
      </c>
      <c r="O1772" s="1"/>
      <c r="P1772" s="2"/>
      <c r="Q1772" s="3"/>
      <c r="R1772" s="5"/>
    </row>
    <row r="1773" spans="2:18" x14ac:dyDescent="0.25">
      <c r="B1773" s="12" t="s">
        <v>10</v>
      </c>
      <c r="C1773" s="12">
        <v>1185732</v>
      </c>
      <c r="D1773" s="13">
        <v>44387</v>
      </c>
      <c r="E1773" s="12" t="s">
        <v>30</v>
      </c>
      <c r="F1773" s="12" t="s">
        <v>72</v>
      </c>
      <c r="G1773" s="12" t="s">
        <v>71</v>
      </c>
      <c r="H1773" s="12" t="s">
        <v>14</v>
      </c>
      <c r="I1773" s="14">
        <v>0.25000000000000006</v>
      </c>
      <c r="J1773" s="15">
        <v>4250</v>
      </c>
      <c r="K1773" s="16">
        <f t="shared" si="581"/>
        <v>1062.5000000000002</v>
      </c>
      <c r="L1773" s="16">
        <f t="shared" si="582"/>
        <v>425.00000000000011</v>
      </c>
      <c r="M1773" s="17">
        <v>0.4</v>
      </c>
      <c r="O1773" s="1"/>
      <c r="P1773" s="2"/>
      <c r="Q1773" s="3"/>
      <c r="R1773" s="5"/>
    </row>
    <row r="1774" spans="2:18" x14ac:dyDescent="0.25">
      <c r="B1774" s="12" t="s">
        <v>10</v>
      </c>
      <c r="C1774" s="12">
        <v>1185732</v>
      </c>
      <c r="D1774" s="13">
        <v>44387</v>
      </c>
      <c r="E1774" s="12" t="s">
        <v>30</v>
      </c>
      <c r="F1774" s="12" t="s">
        <v>72</v>
      </c>
      <c r="G1774" s="12" t="s">
        <v>71</v>
      </c>
      <c r="H1774" s="12" t="s">
        <v>16</v>
      </c>
      <c r="I1774" s="14">
        <v>0.35000000000000003</v>
      </c>
      <c r="J1774" s="15">
        <v>4250</v>
      </c>
      <c r="K1774" s="16">
        <f t="shared" si="581"/>
        <v>1487.5000000000002</v>
      </c>
      <c r="L1774" s="16">
        <f t="shared" si="582"/>
        <v>520.625</v>
      </c>
      <c r="M1774" s="17">
        <v>0.35</v>
      </c>
      <c r="O1774" s="1"/>
      <c r="P1774" s="2"/>
      <c r="Q1774" s="3"/>
      <c r="R1774" s="5"/>
    </row>
    <row r="1775" spans="2:18" x14ac:dyDescent="0.25">
      <c r="B1775" s="12" t="s">
        <v>10</v>
      </c>
      <c r="C1775" s="12">
        <v>1185732</v>
      </c>
      <c r="D1775" s="13">
        <v>44387</v>
      </c>
      <c r="E1775" s="12" t="s">
        <v>30</v>
      </c>
      <c r="F1775" s="12" t="s">
        <v>72</v>
      </c>
      <c r="G1775" s="12" t="s">
        <v>71</v>
      </c>
      <c r="H1775" s="12" t="s">
        <v>17</v>
      </c>
      <c r="I1775" s="14">
        <v>0.4</v>
      </c>
      <c r="J1775" s="15">
        <v>6000</v>
      </c>
      <c r="K1775" s="16">
        <f t="shared" si="581"/>
        <v>2400</v>
      </c>
      <c r="L1775" s="16">
        <f t="shared" si="582"/>
        <v>1200</v>
      </c>
      <c r="M1775" s="17">
        <v>0.5</v>
      </c>
      <c r="O1775" s="1"/>
      <c r="P1775" s="2"/>
      <c r="Q1775" s="3"/>
      <c r="R1775" s="5"/>
    </row>
    <row r="1776" spans="2:18" x14ac:dyDescent="0.25">
      <c r="B1776" s="12" t="s">
        <v>10</v>
      </c>
      <c r="C1776" s="12">
        <v>1185732</v>
      </c>
      <c r="D1776" s="13">
        <v>44419</v>
      </c>
      <c r="E1776" s="12" t="s">
        <v>30</v>
      </c>
      <c r="F1776" s="12" t="s">
        <v>72</v>
      </c>
      <c r="G1776" s="12" t="s">
        <v>71</v>
      </c>
      <c r="H1776" s="12" t="s">
        <v>12</v>
      </c>
      <c r="I1776" s="14">
        <v>0.35000000000000003</v>
      </c>
      <c r="J1776" s="15">
        <v>7500</v>
      </c>
      <c r="K1776" s="16">
        <f>I1776*J1776</f>
        <v>2625.0000000000005</v>
      </c>
      <c r="L1776" s="16">
        <f>K1776*M1776</f>
        <v>1050.0000000000002</v>
      </c>
      <c r="M1776" s="17">
        <v>0.4</v>
      </c>
      <c r="O1776" s="1"/>
      <c r="P1776" s="2"/>
      <c r="Q1776" s="3"/>
      <c r="R1776" s="5"/>
    </row>
    <row r="1777" spans="2:18" x14ac:dyDescent="0.25">
      <c r="B1777" s="12" t="s">
        <v>10</v>
      </c>
      <c r="C1777" s="12">
        <v>1185732</v>
      </c>
      <c r="D1777" s="13">
        <v>44419</v>
      </c>
      <c r="E1777" s="12" t="s">
        <v>30</v>
      </c>
      <c r="F1777" s="12" t="s">
        <v>72</v>
      </c>
      <c r="G1777" s="12" t="s">
        <v>71</v>
      </c>
      <c r="H1777" s="12" t="s">
        <v>15</v>
      </c>
      <c r="I1777" s="14">
        <v>0.35000000000000009</v>
      </c>
      <c r="J1777" s="15">
        <v>5250</v>
      </c>
      <c r="K1777" s="16">
        <f>I1777*J1777</f>
        <v>1837.5000000000005</v>
      </c>
      <c r="L1777" s="16">
        <f>K1777*M1777</f>
        <v>643.12500000000011</v>
      </c>
      <c r="M1777" s="17">
        <v>0.35</v>
      </c>
      <c r="O1777" s="1"/>
      <c r="P1777" s="2"/>
      <c r="Q1777" s="3"/>
      <c r="R1777" s="5"/>
    </row>
    <row r="1778" spans="2:18" x14ac:dyDescent="0.25">
      <c r="B1778" s="12" t="s">
        <v>10</v>
      </c>
      <c r="C1778" s="12">
        <v>1185732</v>
      </c>
      <c r="D1778" s="13">
        <v>44419</v>
      </c>
      <c r="E1778" s="12" t="s">
        <v>30</v>
      </c>
      <c r="F1778" s="12" t="s">
        <v>72</v>
      </c>
      <c r="G1778" s="12" t="s">
        <v>71</v>
      </c>
      <c r="H1778" s="12" t="s">
        <v>13</v>
      </c>
      <c r="I1778" s="14">
        <v>0.30000000000000004</v>
      </c>
      <c r="J1778" s="15">
        <v>4500</v>
      </c>
      <c r="K1778" s="16">
        <f t="shared" ref="K1778:K1781" si="583">I1778*J1778</f>
        <v>1350.0000000000002</v>
      </c>
      <c r="L1778" s="16">
        <f t="shared" ref="L1778:L1781" si="584">K1778*M1778</f>
        <v>472.50000000000006</v>
      </c>
      <c r="M1778" s="17">
        <v>0.35</v>
      </c>
      <c r="O1778" s="1"/>
      <c r="P1778" s="2"/>
      <c r="Q1778" s="3"/>
      <c r="R1778" s="5"/>
    </row>
    <row r="1779" spans="2:18" x14ac:dyDescent="0.25">
      <c r="B1779" s="12" t="s">
        <v>10</v>
      </c>
      <c r="C1779" s="12">
        <v>1185732</v>
      </c>
      <c r="D1779" s="13">
        <v>44419</v>
      </c>
      <c r="E1779" s="12" t="s">
        <v>30</v>
      </c>
      <c r="F1779" s="12" t="s">
        <v>72</v>
      </c>
      <c r="G1779" s="12" t="s">
        <v>71</v>
      </c>
      <c r="H1779" s="12" t="s">
        <v>14</v>
      </c>
      <c r="I1779" s="14">
        <v>0.20000000000000007</v>
      </c>
      <c r="J1779" s="15">
        <v>3750</v>
      </c>
      <c r="K1779" s="16">
        <f t="shared" si="583"/>
        <v>750.00000000000023</v>
      </c>
      <c r="L1779" s="16">
        <f t="shared" si="584"/>
        <v>300.00000000000011</v>
      </c>
      <c r="M1779" s="17">
        <v>0.4</v>
      </c>
      <c r="O1779" s="1"/>
      <c r="P1779" s="2"/>
      <c r="Q1779" s="3"/>
      <c r="R1779" s="5"/>
    </row>
    <row r="1780" spans="2:18" x14ac:dyDescent="0.25">
      <c r="B1780" s="12" t="s">
        <v>10</v>
      </c>
      <c r="C1780" s="12">
        <v>1185732</v>
      </c>
      <c r="D1780" s="13">
        <v>44419</v>
      </c>
      <c r="E1780" s="12" t="s">
        <v>30</v>
      </c>
      <c r="F1780" s="12" t="s">
        <v>72</v>
      </c>
      <c r="G1780" s="12" t="s">
        <v>71</v>
      </c>
      <c r="H1780" s="12" t="s">
        <v>16</v>
      </c>
      <c r="I1780" s="14">
        <v>0.30000000000000004</v>
      </c>
      <c r="J1780" s="15">
        <v>3500</v>
      </c>
      <c r="K1780" s="16">
        <f t="shared" si="583"/>
        <v>1050.0000000000002</v>
      </c>
      <c r="L1780" s="16">
        <f t="shared" si="584"/>
        <v>367.50000000000006</v>
      </c>
      <c r="M1780" s="17">
        <v>0.35</v>
      </c>
      <c r="O1780" s="1"/>
      <c r="P1780" s="2"/>
      <c r="Q1780" s="3"/>
      <c r="R1780" s="5"/>
    </row>
    <row r="1781" spans="2:18" x14ac:dyDescent="0.25">
      <c r="B1781" s="12" t="s">
        <v>10</v>
      </c>
      <c r="C1781" s="12">
        <v>1185732</v>
      </c>
      <c r="D1781" s="13">
        <v>44419</v>
      </c>
      <c r="E1781" s="12" t="s">
        <v>30</v>
      </c>
      <c r="F1781" s="12" t="s">
        <v>72</v>
      </c>
      <c r="G1781" s="12" t="s">
        <v>71</v>
      </c>
      <c r="H1781" s="12" t="s">
        <v>17</v>
      </c>
      <c r="I1781" s="14">
        <v>0.35000000000000003</v>
      </c>
      <c r="J1781" s="15">
        <v>5250</v>
      </c>
      <c r="K1781" s="16">
        <f t="shared" si="583"/>
        <v>1837.5000000000002</v>
      </c>
      <c r="L1781" s="16">
        <f t="shared" si="584"/>
        <v>918.75000000000011</v>
      </c>
      <c r="M1781" s="17">
        <v>0.5</v>
      </c>
      <c r="O1781" s="1"/>
      <c r="P1781" s="2"/>
      <c r="Q1781" s="3"/>
      <c r="R1781" s="5"/>
    </row>
    <row r="1782" spans="2:18" x14ac:dyDescent="0.25">
      <c r="B1782" s="12" t="s">
        <v>10</v>
      </c>
      <c r="C1782" s="12">
        <v>1185732</v>
      </c>
      <c r="D1782" s="13">
        <v>44451</v>
      </c>
      <c r="E1782" s="12" t="s">
        <v>30</v>
      </c>
      <c r="F1782" s="12" t="s">
        <v>72</v>
      </c>
      <c r="G1782" s="12" t="s">
        <v>71</v>
      </c>
      <c r="H1782" s="12" t="s">
        <v>12</v>
      </c>
      <c r="I1782" s="14">
        <v>0.30000000000000004</v>
      </c>
      <c r="J1782" s="15">
        <v>6500</v>
      </c>
      <c r="K1782" s="16">
        <f>I1782*J1782</f>
        <v>1950.0000000000002</v>
      </c>
      <c r="L1782" s="16">
        <f>K1782*M1782</f>
        <v>780.00000000000011</v>
      </c>
      <c r="M1782" s="17">
        <v>0.4</v>
      </c>
      <c r="O1782" s="1"/>
      <c r="P1782" s="2"/>
      <c r="Q1782" s="3"/>
      <c r="R1782" s="5"/>
    </row>
    <row r="1783" spans="2:18" x14ac:dyDescent="0.25">
      <c r="B1783" s="12" t="s">
        <v>10</v>
      </c>
      <c r="C1783" s="12">
        <v>1185732</v>
      </c>
      <c r="D1783" s="13">
        <v>44451</v>
      </c>
      <c r="E1783" s="12" t="s">
        <v>30</v>
      </c>
      <c r="F1783" s="12" t="s">
        <v>72</v>
      </c>
      <c r="G1783" s="12" t="s">
        <v>71</v>
      </c>
      <c r="H1783" s="12" t="s">
        <v>15</v>
      </c>
      <c r="I1783" s="14">
        <v>0.25000000000000011</v>
      </c>
      <c r="J1783" s="15">
        <v>4500</v>
      </c>
      <c r="K1783" s="16">
        <f>I1783*J1783</f>
        <v>1125.0000000000005</v>
      </c>
      <c r="L1783" s="16">
        <f>K1783*M1783</f>
        <v>393.75000000000011</v>
      </c>
      <c r="M1783" s="17">
        <v>0.35</v>
      </c>
      <c r="O1783" s="1"/>
      <c r="P1783" s="2"/>
      <c r="Q1783" s="3"/>
      <c r="R1783" s="5"/>
    </row>
    <row r="1784" spans="2:18" x14ac:dyDescent="0.25">
      <c r="B1784" s="12" t="s">
        <v>10</v>
      </c>
      <c r="C1784" s="12">
        <v>1185732</v>
      </c>
      <c r="D1784" s="13">
        <v>44451</v>
      </c>
      <c r="E1784" s="12" t="s">
        <v>30</v>
      </c>
      <c r="F1784" s="12" t="s">
        <v>72</v>
      </c>
      <c r="G1784" s="12" t="s">
        <v>71</v>
      </c>
      <c r="H1784" s="12" t="s">
        <v>13</v>
      </c>
      <c r="I1784" s="14">
        <v>0.10000000000000002</v>
      </c>
      <c r="J1784" s="15">
        <v>3500</v>
      </c>
      <c r="K1784" s="16">
        <f t="shared" ref="K1784:K1787" si="585">I1784*J1784</f>
        <v>350.00000000000006</v>
      </c>
      <c r="L1784" s="16">
        <f t="shared" ref="L1784:L1787" si="586">K1784*M1784</f>
        <v>122.50000000000001</v>
      </c>
      <c r="M1784" s="17">
        <v>0.35</v>
      </c>
      <c r="O1784" s="1"/>
      <c r="P1784" s="2"/>
      <c r="Q1784" s="3"/>
      <c r="R1784" s="5"/>
    </row>
    <row r="1785" spans="2:18" x14ac:dyDescent="0.25">
      <c r="B1785" s="12" t="s">
        <v>10</v>
      </c>
      <c r="C1785" s="12">
        <v>1185732</v>
      </c>
      <c r="D1785" s="13">
        <v>44451</v>
      </c>
      <c r="E1785" s="12" t="s">
        <v>30</v>
      </c>
      <c r="F1785" s="12" t="s">
        <v>72</v>
      </c>
      <c r="G1785" s="12" t="s">
        <v>71</v>
      </c>
      <c r="H1785" s="12" t="s">
        <v>14</v>
      </c>
      <c r="I1785" s="14">
        <v>0.10000000000000002</v>
      </c>
      <c r="J1785" s="15">
        <v>3250</v>
      </c>
      <c r="K1785" s="16">
        <f t="shared" si="585"/>
        <v>325.00000000000006</v>
      </c>
      <c r="L1785" s="16">
        <f t="shared" si="586"/>
        <v>130.00000000000003</v>
      </c>
      <c r="M1785" s="17">
        <v>0.4</v>
      </c>
      <c r="O1785" s="1"/>
      <c r="P1785" s="2"/>
      <c r="Q1785" s="3"/>
      <c r="R1785" s="5"/>
    </row>
    <row r="1786" spans="2:18" x14ac:dyDescent="0.25">
      <c r="B1786" s="12" t="s">
        <v>10</v>
      </c>
      <c r="C1786" s="12">
        <v>1185732</v>
      </c>
      <c r="D1786" s="13">
        <v>44451</v>
      </c>
      <c r="E1786" s="12" t="s">
        <v>30</v>
      </c>
      <c r="F1786" s="12" t="s">
        <v>72</v>
      </c>
      <c r="G1786" s="12" t="s">
        <v>71</v>
      </c>
      <c r="H1786" s="12" t="s">
        <v>16</v>
      </c>
      <c r="I1786" s="14">
        <v>0.2</v>
      </c>
      <c r="J1786" s="15">
        <v>3250</v>
      </c>
      <c r="K1786" s="16">
        <f t="shared" si="585"/>
        <v>650</v>
      </c>
      <c r="L1786" s="16">
        <f t="shared" si="586"/>
        <v>227.49999999999997</v>
      </c>
      <c r="M1786" s="17">
        <v>0.35</v>
      </c>
      <c r="O1786" s="1"/>
      <c r="P1786" s="2"/>
      <c r="Q1786" s="3"/>
      <c r="R1786" s="5"/>
    </row>
    <row r="1787" spans="2:18" x14ac:dyDescent="0.25">
      <c r="B1787" s="12" t="s">
        <v>10</v>
      </c>
      <c r="C1787" s="12">
        <v>1185732</v>
      </c>
      <c r="D1787" s="13">
        <v>44451</v>
      </c>
      <c r="E1787" s="12" t="s">
        <v>30</v>
      </c>
      <c r="F1787" s="12" t="s">
        <v>72</v>
      </c>
      <c r="G1787" s="12" t="s">
        <v>71</v>
      </c>
      <c r="H1787" s="12" t="s">
        <v>17</v>
      </c>
      <c r="I1787" s="14">
        <v>0.25000000000000006</v>
      </c>
      <c r="J1787" s="15">
        <v>4000</v>
      </c>
      <c r="K1787" s="16">
        <f t="shared" si="585"/>
        <v>1000.0000000000002</v>
      </c>
      <c r="L1787" s="16">
        <f t="shared" si="586"/>
        <v>500.00000000000011</v>
      </c>
      <c r="M1787" s="17">
        <v>0.5</v>
      </c>
      <c r="O1787" s="1"/>
      <c r="P1787" s="2"/>
      <c r="Q1787" s="3"/>
      <c r="R1787" s="5"/>
    </row>
    <row r="1788" spans="2:18" x14ac:dyDescent="0.25">
      <c r="B1788" s="12" t="s">
        <v>10</v>
      </c>
      <c r="C1788" s="12">
        <v>1185732</v>
      </c>
      <c r="D1788" s="13">
        <v>44480</v>
      </c>
      <c r="E1788" s="12" t="s">
        <v>30</v>
      </c>
      <c r="F1788" s="12" t="s">
        <v>72</v>
      </c>
      <c r="G1788" s="12" t="s">
        <v>71</v>
      </c>
      <c r="H1788" s="12" t="s">
        <v>12</v>
      </c>
      <c r="I1788" s="14">
        <v>0.3</v>
      </c>
      <c r="J1788" s="15">
        <v>5750</v>
      </c>
      <c r="K1788" s="16">
        <f>I1788*J1788</f>
        <v>1725</v>
      </c>
      <c r="L1788" s="16">
        <f>K1788*M1788</f>
        <v>690</v>
      </c>
      <c r="M1788" s="17">
        <v>0.4</v>
      </c>
      <c r="O1788" s="1"/>
      <c r="P1788" s="2"/>
      <c r="Q1788" s="3"/>
      <c r="R1788" s="5"/>
    </row>
    <row r="1789" spans="2:18" x14ac:dyDescent="0.25">
      <c r="B1789" s="12" t="s">
        <v>10</v>
      </c>
      <c r="C1789" s="12">
        <v>1185732</v>
      </c>
      <c r="D1789" s="13">
        <v>44480</v>
      </c>
      <c r="E1789" s="12" t="s">
        <v>30</v>
      </c>
      <c r="F1789" s="12" t="s">
        <v>72</v>
      </c>
      <c r="G1789" s="12" t="s">
        <v>71</v>
      </c>
      <c r="H1789" s="12" t="s">
        <v>15</v>
      </c>
      <c r="I1789" s="14">
        <v>0.2</v>
      </c>
      <c r="J1789" s="15">
        <v>4000</v>
      </c>
      <c r="K1789" s="16">
        <f>I1789*J1789</f>
        <v>800</v>
      </c>
      <c r="L1789" s="16">
        <f>K1789*M1789</f>
        <v>280</v>
      </c>
      <c r="M1789" s="17">
        <v>0.35</v>
      </c>
      <c r="O1789" s="1"/>
      <c r="P1789" s="2"/>
      <c r="Q1789" s="3"/>
      <c r="R1789" s="5"/>
    </row>
    <row r="1790" spans="2:18" x14ac:dyDescent="0.25">
      <c r="B1790" s="12" t="s">
        <v>10</v>
      </c>
      <c r="C1790" s="12">
        <v>1185732</v>
      </c>
      <c r="D1790" s="13">
        <v>44480</v>
      </c>
      <c r="E1790" s="12" t="s">
        <v>30</v>
      </c>
      <c r="F1790" s="12" t="s">
        <v>72</v>
      </c>
      <c r="G1790" s="12" t="s">
        <v>71</v>
      </c>
      <c r="H1790" s="12" t="s">
        <v>13</v>
      </c>
      <c r="I1790" s="14">
        <v>0.2</v>
      </c>
      <c r="J1790" s="15">
        <v>3000</v>
      </c>
      <c r="K1790" s="16">
        <f t="shared" ref="K1790:K1793" si="587">I1790*J1790</f>
        <v>600</v>
      </c>
      <c r="L1790" s="16">
        <f t="shared" ref="L1790:L1793" si="588">K1790*M1790</f>
        <v>210</v>
      </c>
      <c r="M1790" s="17">
        <v>0.35</v>
      </c>
      <c r="O1790" s="1"/>
      <c r="P1790" s="2"/>
      <c r="Q1790" s="3"/>
      <c r="R1790" s="5"/>
    </row>
    <row r="1791" spans="2:18" x14ac:dyDescent="0.25">
      <c r="B1791" s="12" t="s">
        <v>10</v>
      </c>
      <c r="C1791" s="12">
        <v>1185732</v>
      </c>
      <c r="D1791" s="13">
        <v>44480</v>
      </c>
      <c r="E1791" s="12" t="s">
        <v>30</v>
      </c>
      <c r="F1791" s="12" t="s">
        <v>72</v>
      </c>
      <c r="G1791" s="12" t="s">
        <v>71</v>
      </c>
      <c r="H1791" s="12" t="s">
        <v>14</v>
      </c>
      <c r="I1791" s="14">
        <v>0.2</v>
      </c>
      <c r="J1791" s="15">
        <v>2750</v>
      </c>
      <c r="K1791" s="16">
        <f t="shared" si="587"/>
        <v>550</v>
      </c>
      <c r="L1791" s="16">
        <f t="shared" si="588"/>
        <v>220</v>
      </c>
      <c r="M1791" s="17">
        <v>0.4</v>
      </c>
      <c r="O1791" s="1"/>
      <c r="P1791" s="2"/>
      <c r="Q1791" s="3"/>
      <c r="R1791" s="5"/>
    </row>
    <row r="1792" spans="2:18" x14ac:dyDescent="0.25">
      <c r="B1792" s="12" t="s">
        <v>10</v>
      </c>
      <c r="C1792" s="12">
        <v>1185732</v>
      </c>
      <c r="D1792" s="13">
        <v>44480</v>
      </c>
      <c r="E1792" s="12" t="s">
        <v>30</v>
      </c>
      <c r="F1792" s="12" t="s">
        <v>72</v>
      </c>
      <c r="G1792" s="12" t="s">
        <v>71</v>
      </c>
      <c r="H1792" s="12" t="s">
        <v>16</v>
      </c>
      <c r="I1792" s="14">
        <v>0.3</v>
      </c>
      <c r="J1792" s="15">
        <v>2750</v>
      </c>
      <c r="K1792" s="16">
        <f t="shared" si="587"/>
        <v>825</v>
      </c>
      <c r="L1792" s="16">
        <f t="shared" si="588"/>
        <v>288.75</v>
      </c>
      <c r="M1792" s="17">
        <v>0.35</v>
      </c>
      <c r="O1792" s="1"/>
      <c r="P1792" s="2"/>
      <c r="Q1792" s="3"/>
      <c r="R1792" s="5"/>
    </row>
    <row r="1793" spans="1:18" x14ac:dyDescent="0.25">
      <c r="B1793" s="12" t="s">
        <v>10</v>
      </c>
      <c r="C1793" s="12">
        <v>1185732</v>
      </c>
      <c r="D1793" s="13">
        <v>44480</v>
      </c>
      <c r="E1793" s="12" t="s">
        <v>30</v>
      </c>
      <c r="F1793" s="12" t="s">
        <v>72</v>
      </c>
      <c r="G1793" s="12" t="s">
        <v>71</v>
      </c>
      <c r="H1793" s="12" t="s">
        <v>17</v>
      </c>
      <c r="I1793" s="14">
        <v>0.34999999999999992</v>
      </c>
      <c r="J1793" s="15">
        <v>4000</v>
      </c>
      <c r="K1793" s="16">
        <f t="shared" si="587"/>
        <v>1399.9999999999998</v>
      </c>
      <c r="L1793" s="16">
        <f t="shared" si="588"/>
        <v>699.99999999999989</v>
      </c>
      <c r="M1793" s="17">
        <v>0.5</v>
      </c>
      <c r="O1793" s="1"/>
      <c r="P1793" s="2"/>
      <c r="Q1793" s="3"/>
      <c r="R1793" s="5"/>
    </row>
    <row r="1794" spans="1:18" x14ac:dyDescent="0.25">
      <c r="B1794" s="12" t="s">
        <v>10</v>
      </c>
      <c r="C1794" s="12">
        <v>1185732</v>
      </c>
      <c r="D1794" s="13">
        <v>44511</v>
      </c>
      <c r="E1794" s="12" t="s">
        <v>30</v>
      </c>
      <c r="F1794" s="12" t="s">
        <v>72</v>
      </c>
      <c r="G1794" s="12" t="s">
        <v>71</v>
      </c>
      <c r="H1794" s="12" t="s">
        <v>12</v>
      </c>
      <c r="I1794" s="14">
        <v>0.30000000000000004</v>
      </c>
      <c r="J1794" s="15">
        <v>5500</v>
      </c>
      <c r="K1794" s="16">
        <f>I1794*J1794</f>
        <v>1650.0000000000002</v>
      </c>
      <c r="L1794" s="16">
        <f>K1794*M1794</f>
        <v>660.00000000000011</v>
      </c>
      <c r="M1794" s="17">
        <v>0.4</v>
      </c>
      <c r="O1794" s="1"/>
      <c r="P1794" s="2"/>
      <c r="Q1794" s="3"/>
      <c r="R1794" s="5"/>
    </row>
    <row r="1795" spans="1:18" x14ac:dyDescent="0.25">
      <c r="B1795" s="12" t="s">
        <v>10</v>
      </c>
      <c r="C1795" s="12">
        <v>1185732</v>
      </c>
      <c r="D1795" s="13">
        <v>44511</v>
      </c>
      <c r="E1795" s="12" t="s">
        <v>30</v>
      </c>
      <c r="F1795" s="12" t="s">
        <v>72</v>
      </c>
      <c r="G1795" s="12" t="s">
        <v>71</v>
      </c>
      <c r="H1795" s="12" t="s">
        <v>15</v>
      </c>
      <c r="I1795" s="14">
        <v>0.20000000000000007</v>
      </c>
      <c r="J1795" s="15">
        <v>4000</v>
      </c>
      <c r="K1795" s="16">
        <f>I1795*J1795</f>
        <v>800.00000000000023</v>
      </c>
      <c r="L1795" s="16">
        <f>K1795*M1795</f>
        <v>280.00000000000006</v>
      </c>
      <c r="M1795" s="17">
        <v>0.35</v>
      </c>
      <c r="O1795" s="1"/>
      <c r="P1795" s="2"/>
      <c r="Q1795" s="3"/>
      <c r="R1795" s="5"/>
    </row>
    <row r="1796" spans="1:18" x14ac:dyDescent="0.25">
      <c r="B1796" s="12" t="s">
        <v>10</v>
      </c>
      <c r="C1796" s="12">
        <v>1185732</v>
      </c>
      <c r="D1796" s="13">
        <v>44511</v>
      </c>
      <c r="E1796" s="12" t="s">
        <v>30</v>
      </c>
      <c r="F1796" s="12" t="s">
        <v>72</v>
      </c>
      <c r="G1796" s="12" t="s">
        <v>71</v>
      </c>
      <c r="H1796" s="12" t="s">
        <v>13</v>
      </c>
      <c r="I1796" s="14">
        <v>0.20000000000000007</v>
      </c>
      <c r="J1796" s="15">
        <v>3450</v>
      </c>
      <c r="K1796" s="16">
        <f t="shared" ref="K1796:K1799" si="589">I1796*J1796</f>
        <v>690.00000000000023</v>
      </c>
      <c r="L1796" s="16">
        <f t="shared" ref="L1796:L1799" si="590">K1796*M1796</f>
        <v>241.50000000000006</v>
      </c>
      <c r="M1796" s="17">
        <v>0.35</v>
      </c>
      <c r="O1796" s="1"/>
      <c r="P1796" s="2"/>
      <c r="Q1796" s="3"/>
      <c r="R1796" s="5"/>
    </row>
    <row r="1797" spans="1:18" x14ac:dyDescent="0.25">
      <c r="B1797" s="12" t="s">
        <v>10</v>
      </c>
      <c r="C1797" s="12">
        <v>1185732</v>
      </c>
      <c r="D1797" s="13">
        <v>44511</v>
      </c>
      <c r="E1797" s="12" t="s">
        <v>30</v>
      </c>
      <c r="F1797" s="12" t="s">
        <v>72</v>
      </c>
      <c r="G1797" s="12" t="s">
        <v>71</v>
      </c>
      <c r="H1797" s="12" t="s">
        <v>14</v>
      </c>
      <c r="I1797" s="14">
        <v>0.20000000000000007</v>
      </c>
      <c r="J1797" s="15">
        <v>3750</v>
      </c>
      <c r="K1797" s="16">
        <f t="shared" si="589"/>
        <v>750.00000000000023</v>
      </c>
      <c r="L1797" s="16">
        <f t="shared" si="590"/>
        <v>300.00000000000011</v>
      </c>
      <c r="M1797" s="17">
        <v>0.4</v>
      </c>
      <c r="O1797" s="1"/>
      <c r="P1797" s="2"/>
      <c r="Q1797" s="3"/>
      <c r="R1797" s="5"/>
    </row>
    <row r="1798" spans="1:18" x14ac:dyDescent="0.25">
      <c r="B1798" s="12" t="s">
        <v>10</v>
      </c>
      <c r="C1798" s="12">
        <v>1185732</v>
      </c>
      <c r="D1798" s="13">
        <v>44511</v>
      </c>
      <c r="E1798" s="12" t="s">
        <v>30</v>
      </c>
      <c r="F1798" s="12" t="s">
        <v>72</v>
      </c>
      <c r="G1798" s="12" t="s">
        <v>71</v>
      </c>
      <c r="H1798" s="12" t="s">
        <v>16</v>
      </c>
      <c r="I1798" s="14">
        <v>0.39999999999999997</v>
      </c>
      <c r="J1798" s="15">
        <v>3500</v>
      </c>
      <c r="K1798" s="16">
        <f t="shared" si="589"/>
        <v>1399.9999999999998</v>
      </c>
      <c r="L1798" s="16">
        <f t="shared" si="590"/>
        <v>489.99999999999989</v>
      </c>
      <c r="M1798" s="17">
        <v>0.35</v>
      </c>
      <c r="O1798" s="1"/>
      <c r="P1798" s="2"/>
      <c r="Q1798" s="3"/>
      <c r="R1798" s="5"/>
    </row>
    <row r="1799" spans="1:18" x14ac:dyDescent="0.25">
      <c r="B1799" s="12" t="s">
        <v>10</v>
      </c>
      <c r="C1799" s="12">
        <v>1185732</v>
      </c>
      <c r="D1799" s="13">
        <v>44511</v>
      </c>
      <c r="E1799" s="12" t="s">
        <v>30</v>
      </c>
      <c r="F1799" s="12" t="s">
        <v>72</v>
      </c>
      <c r="G1799" s="12" t="s">
        <v>71</v>
      </c>
      <c r="H1799" s="12" t="s">
        <v>17</v>
      </c>
      <c r="I1799" s="14">
        <v>0.44999999999999984</v>
      </c>
      <c r="J1799" s="15">
        <v>4500</v>
      </c>
      <c r="K1799" s="16">
        <f t="shared" si="589"/>
        <v>2024.9999999999993</v>
      </c>
      <c r="L1799" s="16">
        <f t="shared" si="590"/>
        <v>1012.4999999999997</v>
      </c>
      <c r="M1799" s="17">
        <v>0.5</v>
      </c>
      <c r="O1799" s="1"/>
      <c r="P1799" s="2"/>
      <c r="Q1799" s="3"/>
      <c r="R1799" s="5"/>
    </row>
    <row r="1800" spans="1:18" x14ac:dyDescent="0.25">
      <c r="B1800" s="12" t="s">
        <v>10</v>
      </c>
      <c r="C1800" s="12">
        <v>1185732</v>
      </c>
      <c r="D1800" s="13">
        <v>44540</v>
      </c>
      <c r="E1800" s="12" t="s">
        <v>30</v>
      </c>
      <c r="F1800" s="12" t="s">
        <v>72</v>
      </c>
      <c r="G1800" s="12" t="s">
        <v>71</v>
      </c>
      <c r="H1800" s="12" t="s">
        <v>12</v>
      </c>
      <c r="I1800" s="14">
        <v>0.39999999999999997</v>
      </c>
      <c r="J1800" s="15">
        <v>7000</v>
      </c>
      <c r="K1800" s="16">
        <f>I1800*J1800</f>
        <v>2799.9999999999995</v>
      </c>
      <c r="L1800" s="16">
        <f>K1800*M1800</f>
        <v>1119.9999999999998</v>
      </c>
      <c r="M1800" s="17">
        <v>0.4</v>
      </c>
      <c r="O1800" s="1"/>
      <c r="P1800" s="2"/>
      <c r="Q1800" s="3"/>
      <c r="R1800" s="5"/>
    </row>
    <row r="1801" spans="1:18" x14ac:dyDescent="0.25">
      <c r="B1801" s="12" t="s">
        <v>10</v>
      </c>
      <c r="C1801" s="12">
        <v>1185732</v>
      </c>
      <c r="D1801" s="13">
        <v>44540</v>
      </c>
      <c r="E1801" s="12" t="s">
        <v>30</v>
      </c>
      <c r="F1801" s="12" t="s">
        <v>72</v>
      </c>
      <c r="G1801" s="12" t="s">
        <v>71</v>
      </c>
      <c r="H1801" s="12" t="s">
        <v>15</v>
      </c>
      <c r="I1801" s="14">
        <v>0.30000000000000004</v>
      </c>
      <c r="J1801" s="15">
        <v>5000</v>
      </c>
      <c r="K1801" s="16">
        <f>I1801*J1801</f>
        <v>1500.0000000000002</v>
      </c>
      <c r="L1801" s="16">
        <f>K1801*M1801</f>
        <v>525</v>
      </c>
      <c r="M1801" s="17">
        <v>0.35</v>
      </c>
      <c r="O1801" s="1"/>
      <c r="P1801" s="2"/>
      <c r="Q1801" s="3"/>
      <c r="R1801" s="5"/>
    </row>
    <row r="1802" spans="1:18" x14ac:dyDescent="0.25">
      <c r="B1802" s="12" t="s">
        <v>10</v>
      </c>
      <c r="C1802" s="12">
        <v>1185732</v>
      </c>
      <c r="D1802" s="13">
        <v>44540</v>
      </c>
      <c r="E1802" s="12" t="s">
        <v>30</v>
      </c>
      <c r="F1802" s="12" t="s">
        <v>72</v>
      </c>
      <c r="G1802" s="12" t="s">
        <v>71</v>
      </c>
      <c r="H1802" s="12" t="s">
        <v>13</v>
      </c>
      <c r="I1802" s="14">
        <v>0.30000000000000004</v>
      </c>
      <c r="J1802" s="15">
        <v>4500</v>
      </c>
      <c r="K1802" s="16">
        <f t="shared" ref="K1802:K1805" si="591">I1802*J1802</f>
        <v>1350.0000000000002</v>
      </c>
      <c r="L1802" s="16">
        <f t="shared" ref="L1802:L1805" si="592">K1802*M1802</f>
        <v>472.50000000000006</v>
      </c>
      <c r="M1802" s="17">
        <v>0.35</v>
      </c>
      <c r="O1802" s="1"/>
      <c r="P1802" s="2"/>
      <c r="Q1802" s="3"/>
      <c r="R1802" s="5"/>
    </row>
    <row r="1803" spans="1:18" x14ac:dyDescent="0.25">
      <c r="B1803" s="12" t="s">
        <v>10</v>
      </c>
      <c r="C1803" s="12">
        <v>1185732</v>
      </c>
      <c r="D1803" s="13">
        <v>44540</v>
      </c>
      <c r="E1803" s="12" t="s">
        <v>30</v>
      </c>
      <c r="F1803" s="12" t="s">
        <v>72</v>
      </c>
      <c r="G1803" s="12" t="s">
        <v>71</v>
      </c>
      <c r="H1803" s="12" t="s">
        <v>14</v>
      </c>
      <c r="I1803" s="14">
        <v>0.30000000000000004</v>
      </c>
      <c r="J1803" s="15">
        <v>4000</v>
      </c>
      <c r="K1803" s="16">
        <f t="shared" si="591"/>
        <v>1200.0000000000002</v>
      </c>
      <c r="L1803" s="16">
        <f t="shared" si="592"/>
        <v>480.00000000000011</v>
      </c>
      <c r="M1803" s="17">
        <v>0.4</v>
      </c>
      <c r="O1803" s="1"/>
      <c r="P1803" s="2"/>
      <c r="Q1803" s="3"/>
      <c r="R1803" s="5"/>
    </row>
    <row r="1804" spans="1:18" x14ac:dyDescent="0.25">
      <c r="B1804" s="12" t="s">
        <v>10</v>
      </c>
      <c r="C1804" s="12">
        <v>1185732</v>
      </c>
      <c r="D1804" s="13">
        <v>44540</v>
      </c>
      <c r="E1804" s="12" t="s">
        <v>30</v>
      </c>
      <c r="F1804" s="12" t="s">
        <v>72</v>
      </c>
      <c r="G1804" s="12" t="s">
        <v>71</v>
      </c>
      <c r="H1804" s="12" t="s">
        <v>16</v>
      </c>
      <c r="I1804" s="14">
        <v>0.39999999999999997</v>
      </c>
      <c r="J1804" s="15">
        <v>4000</v>
      </c>
      <c r="K1804" s="16">
        <f t="shared" si="591"/>
        <v>1599.9999999999998</v>
      </c>
      <c r="L1804" s="16">
        <f t="shared" si="592"/>
        <v>559.99999999999989</v>
      </c>
      <c r="M1804" s="17">
        <v>0.35</v>
      </c>
      <c r="O1804" s="1"/>
      <c r="P1804" s="2"/>
      <c r="Q1804" s="3"/>
      <c r="R1804" s="5"/>
    </row>
    <row r="1805" spans="1:18" x14ac:dyDescent="0.25">
      <c r="B1805" s="12" t="s">
        <v>10</v>
      </c>
      <c r="C1805" s="12">
        <v>1185732</v>
      </c>
      <c r="D1805" s="13">
        <v>44540</v>
      </c>
      <c r="E1805" s="12" t="s">
        <v>30</v>
      </c>
      <c r="F1805" s="12" t="s">
        <v>72</v>
      </c>
      <c r="G1805" s="12" t="s">
        <v>71</v>
      </c>
      <c r="H1805" s="12" t="s">
        <v>17</v>
      </c>
      <c r="I1805" s="14">
        <v>0.44999999999999984</v>
      </c>
      <c r="J1805" s="15">
        <v>5000</v>
      </c>
      <c r="K1805" s="16">
        <f t="shared" si="591"/>
        <v>2249.9999999999991</v>
      </c>
      <c r="L1805" s="16">
        <f t="shared" si="592"/>
        <v>1124.9999999999995</v>
      </c>
      <c r="M1805" s="17">
        <v>0.5</v>
      </c>
      <c r="O1805" s="1"/>
      <c r="P1805" s="2"/>
      <c r="Q1805" s="3"/>
      <c r="R1805" s="5"/>
    </row>
    <row r="1806" spans="1:18" x14ac:dyDescent="0.25">
      <c r="A1806" s="8" t="s">
        <v>40</v>
      </c>
      <c r="B1806" s="12" t="s">
        <v>23</v>
      </c>
      <c r="C1806" s="12">
        <v>1128299</v>
      </c>
      <c r="D1806" s="13">
        <v>44220</v>
      </c>
      <c r="E1806" s="12" t="s">
        <v>24</v>
      </c>
      <c r="F1806" s="12" t="s">
        <v>73</v>
      </c>
      <c r="G1806" s="12" t="s">
        <v>74</v>
      </c>
      <c r="H1806" s="12" t="s">
        <v>12</v>
      </c>
      <c r="I1806" s="14">
        <v>0.30000000000000004</v>
      </c>
      <c r="J1806" s="15">
        <v>3500</v>
      </c>
      <c r="K1806" s="16">
        <f>I1806*J1806</f>
        <v>1050.0000000000002</v>
      </c>
      <c r="L1806" s="16">
        <f>K1806*M1806</f>
        <v>367.50000000000006</v>
      </c>
      <c r="M1806" s="17">
        <v>0.35</v>
      </c>
      <c r="O1806" s="1"/>
      <c r="P1806" s="2"/>
      <c r="Q1806" s="3"/>
      <c r="R1806" s="5"/>
    </row>
    <row r="1807" spans="1:18" x14ac:dyDescent="0.25">
      <c r="B1807" s="12" t="s">
        <v>23</v>
      </c>
      <c r="C1807" s="12">
        <v>1128299</v>
      </c>
      <c r="D1807" s="13">
        <v>44220</v>
      </c>
      <c r="E1807" s="12" t="s">
        <v>24</v>
      </c>
      <c r="F1807" s="12" t="s">
        <v>73</v>
      </c>
      <c r="G1807" s="12" t="s">
        <v>74</v>
      </c>
      <c r="H1807" s="12" t="s">
        <v>15</v>
      </c>
      <c r="I1807" s="14">
        <v>0.4</v>
      </c>
      <c r="J1807" s="15">
        <v>3500</v>
      </c>
      <c r="K1807" s="16">
        <f>I1807*J1807</f>
        <v>1400</v>
      </c>
      <c r="L1807" s="16">
        <f>K1807*M1807</f>
        <v>489.99999999999994</v>
      </c>
      <c r="M1807" s="17">
        <v>0.35</v>
      </c>
      <c r="O1807" s="1"/>
      <c r="P1807" s="2"/>
      <c r="Q1807" s="3"/>
      <c r="R1807" s="5"/>
    </row>
    <row r="1808" spans="1:18" x14ac:dyDescent="0.25">
      <c r="B1808" s="12" t="s">
        <v>23</v>
      </c>
      <c r="C1808" s="12">
        <v>1128299</v>
      </c>
      <c r="D1808" s="13">
        <v>44220</v>
      </c>
      <c r="E1808" s="12" t="s">
        <v>24</v>
      </c>
      <c r="F1808" s="12" t="s">
        <v>73</v>
      </c>
      <c r="G1808" s="12" t="s">
        <v>74</v>
      </c>
      <c r="H1808" s="12" t="s">
        <v>13</v>
      </c>
      <c r="I1808" s="14">
        <v>0.4</v>
      </c>
      <c r="J1808" s="15">
        <v>3500</v>
      </c>
      <c r="K1808" s="16">
        <f t="shared" ref="K1808:K1811" si="593">I1808*J1808</f>
        <v>1400</v>
      </c>
      <c r="L1808" s="16">
        <f t="shared" ref="L1808:L1811" si="594">K1808*M1808</f>
        <v>489.99999999999994</v>
      </c>
      <c r="M1808" s="17">
        <v>0.35</v>
      </c>
      <c r="O1808" s="1"/>
      <c r="P1808" s="2"/>
      <c r="Q1808" s="3"/>
      <c r="R1808" s="5"/>
    </row>
    <row r="1809" spans="2:18" x14ac:dyDescent="0.25">
      <c r="B1809" s="12" t="s">
        <v>23</v>
      </c>
      <c r="C1809" s="12">
        <v>1128299</v>
      </c>
      <c r="D1809" s="13">
        <v>44220</v>
      </c>
      <c r="E1809" s="12" t="s">
        <v>24</v>
      </c>
      <c r="F1809" s="12" t="s">
        <v>73</v>
      </c>
      <c r="G1809" s="12" t="s">
        <v>74</v>
      </c>
      <c r="H1809" s="12" t="s">
        <v>14</v>
      </c>
      <c r="I1809" s="14">
        <v>0.4</v>
      </c>
      <c r="J1809" s="15">
        <v>2000</v>
      </c>
      <c r="K1809" s="16">
        <f t="shared" si="593"/>
        <v>800</v>
      </c>
      <c r="L1809" s="16">
        <f t="shared" si="594"/>
        <v>280</v>
      </c>
      <c r="M1809" s="17">
        <v>0.35</v>
      </c>
      <c r="O1809" s="1"/>
      <c r="P1809" s="2"/>
      <c r="Q1809" s="3"/>
      <c r="R1809" s="5"/>
    </row>
    <row r="1810" spans="2:18" x14ac:dyDescent="0.25">
      <c r="B1810" s="12" t="s">
        <v>23</v>
      </c>
      <c r="C1810" s="12">
        <v>1128299</v>
      </c>
      <c r="D1810" s="13">
        <v>44220</v>
      </c>
      <c r="E1810" s="12" t="s">
        <v>24</v>
      </c>
      <c r="F1810" s="12" t="s">
        <v>73</v>
      </c>
      <c r="G1810" s="12" t="s">
        <v>74</v>
      </c>
      <c r="H1810" s="12" t="s">
        <v>16</v>
      </c>
      <c r="I1810" s="14">
        <v>0.45000000000000007</v>
      </c>
      <c r="J1810" s="15">
        <v>1500</v>
      </c>
      <c r="K1810" s="16">
        <f t="shared" si="593"/>
        <v>675.00000000000011</v>
      </c>
      <c r="L1810" s="16">
        <f t="shared" si="594"/>
        <v>270.00000000000006</v>
      </c>
      <c r="M1810" s="17">
        <v>0.4</v>
      </c>
      <c r="O1810" s="1"/>
      <c r="P1810" s="2"/>
      <c r="Q1810" s="3"/>
      <c r="R1810" s="5"/>
    </row>
    <row r="1811" spans="2:18" x14ac:dyDescent="0.25">
      <c r="B1811" s="12" t="s">
        <v>23</v>
      </c>
      <c r="C1811" s="12">
        <v>1128299</v>
      </c>
      <c r="D1811" s="13">
        <v>44220</v>
      </c>
      <c r="E1811" s="12" t="s">
        <v>24</v>
      </c>
      <c r="F1811" s="12" t="s">
        <v>73</v>
      </c>
      <c r="G1811" s="12" t="s">
        <v>74</v>
      </c>
      <c r="H1811" s="12" t="s">
        <v>17</v>
      </c>
      <c r="I1811" s="14">
        <v>0.4</v>
      </c>
      <c r="J1811" s="15">
        <v>4000</v>
      </c>
      <c r="K1811" s="16">
        <f t="shared" si="593"/>
        <v>1600</v>
      </c>
      <c r="L1811" s="16">
        <f t="shared" si="594"/>
        <v>480</v>
      </c>
      <c r="M1811" s="17">
        <v>0.3</v>
      </c>
      <c r="O1811" s="1"/>
      <c r="P1811" s="2"/>
      <c r="Q1811" s="3"/>
      <c r="R1811" s="5"/>
    </row>
    <row r="1812" spans="2:18" x14ac:dyDescent="0.25">
      <c r="B1812" s="12" t="s">
        <v>23</v>
      </c>
      <c r="C1812" s="12">
        <v>1128299</v>
      </c>
      <c r="D1812" s="13">
        <v>44251</v>
      </c>
      <c r="E1812" s="12" t="s">
        <v>24</v>
      </c>
      <c r="F1812" s="12" t="s">
        <v>73</v>
      </c>
      <c r="G1812" s="12" t="s">
        <v>74</v>
      </c>
      <c r="H1812" s="12" t="s">
        <v>12</v>
      </c>
      <c r="I1812" s="14">
        <v>0.30000000000000004</v>
      </c>
      <c r="J1812" s="15">
        <v>4500</v>
      </c>
      <c r="K1812" s="16">
        <f>I1812*J1812</f>
        <v>1350.0000000000002</v>
      </c>
      <c r="L1812" s="16">
        <f>K1812*M1812</f>
        <v>472.50000000000006</v>
      </c>
      <c r="M1812" s="17">
        <v>0.35</v>
      </c>
      <c r="O1812" s="1"/>
      <c r="P1812" s="2"/>
      <c r="Q1812" s="3"/>
      <c r="R1812" s="5"/>
    </row>
    <row r="1813" spans="2:18" x14ac:dyDescent="0.25">
      <c r="B1813" s="12" t="s">
        <v>23</v>
      </c>
      <c r="C1813" s="12">
        <v>1128299</v>
      </c>
      <c r="D1813" s="13">
        <v>44251</v>
      </c>
      <c r="E1813" s="12" t="s">
        <v>24</v>
      </c>
      <c r="F1813" s="12" t="s">
        <v>73</v>
      </c>
      <c r="G1813" s="12" t="s">
        <v>74</v>
      </c>
      <c r="H1813" s="12" t="s">
        <v>15</v>
      </c>
      <c r="I1813" s="14">
        <v>0.4</v>
      </c>
      <c r="J1813" s="15">
        <v>3500</v>
      </c>
      <c r="K1813" s="16">
        <f>I1813*J1813</f>
        <v>1400</v>
      </c>
      <c r="L1813" s="16">
        <f>K1813*M1813</f>
        <v>489.99999999999994</v>
      </c>
      <c r="M1813" s="17">
        <v>0.35</v>
      </c>
      <c r="O1813" s="1"/>
      <c r="P1813" s="2"/>
      <c r="Q1813" s="3"/>
      <c r="R1813" s="5"/>
    </row>
    <row r="1814" spans="2:18" x14ac:dyDescent="0.25">
      <c r="B1814" s="12" t="s">
        <v>23</v>
      </c>
      <c r="C1814" s="12">
        <v>1128299</v>
      </c>
      <c r="D1814" s="13">
        <v>44251</v>
      </c>
      <c r="E1814" s="12" t="s">
        <v>24</v>
      </c>
      <c r="F1814" s="12" t="s">
        <v>73</v>
      </c>
      <c r="G1814" s="12" t="s">
        <v>74</v>
      </c>
      <c r="H1814" s="12" t="s">
        <v>13</v>
      </c>
      <c r="I1814" s="14">
        <v>0.4</v>
      </c>
      <c r="J1814" s="15">
        <v>3500</v>
      </c>
      <c r="K1814" s="16">
        <f t="shared" ref="K1814:K1817" si="595">I1814*J1814</f>
        <v>1400</v>
      </c>
      <c r="L1814" s="16">
        <f t="shared" ref="L1814:L1817" si="596">K1814*M1814</f>
        <v>489.99999999999994</v>
      </c>
      <c r="M1814" s="17">
        <v>0.35</v>
      </c>
      <c r="O1814" s="1"/>
      <c r="P1814" s="2"/>
      <c r="Q1814" s="3"/>
      <c r="R1814" s="5"/>
    </row>
    <row r="1815" spans="2:18" x14ac:dyDescent="0.25">
      <c r="B1815" s="12" t="s">
        <v>23</v>
      </c>
      <c r="C1815" s="12">
        <v>1128299</v>
      </c>
      <c r="D1815" s="13">
        <v>44251</v>
      </c>
      <c r="E1815" s="12" t="s">
        <v>24</v>
      </c>
      <c r="F1815" s="12" t="s">
        <v>73</v>
      </c>
      <c r="G1815" s="12" t="s">
        <v>74</v>
      </c>
      <c r="H1815" s="12" t="s">
        <v>14</v>
      </c>
      <c r="I1815" s="14">
        <v>0.4</v>
      </c>
      <c r="J1815" s="15">
        <v>2000</v>
      </c>
      <c r="K1815" s="16">
        <f t="shared" si="595"/>
        <v>800</v>
      </c>
      <c r="L1815" s="16">
        <f t="shared" si="596"/>
        <v>280</v>
      </c>
      <c r="M1815" s="17">
        <v>0.35</v>
      </c>
      <c r="O1815" s="1"/>
      <c r="P1815" s="2"/>
      <c r="Q1815" s="3"/>
      <c r="R1815" s="5"/>
    </row>
    <row r="1816" spans="2:18" x14ac:dyDescent="0.25">
      <c r="B1816" s="12" t="s">
        <v>23</v>
      </c>
      <c r="C1816" s="12">
        <v>1128299</v>
      </c>
      <c r="D1816" s="13">
        <v>44251</v>
      </c>
      <c r="E1816" s="12" t="s">
        <v>24</v>
      </c>
      <c r="F1816" s="12" t="s">
        <v>73</v>
      </c>
      <c r="G1816" s="12" t="s">
        <v>74</v>
      </c>
      <c r="H1816" s="12" t="s">
        <v>16</v>
      </c>
      <c r="I1816" s="14">
        <v>0.45000000000000007</v>
      </c>
      <c r="J1816" s="15">
        <v>1250</v>
      </c>
      <c r="K1816" s="16">
        <f t="shared" si="595"/>
        <v>562.50000000000011</v>
      </c>
      <c r="L1816" s="16">
        <f t="shared" si="596"/>
        <v>225.00000000000006</v>
      </c>
      <c r="M1816" s="17">
        <v>0.4</v>
      </c>
      <c r="O1816" s="1"/>
      <c r="P1816" s="2"/>
      <c r="Q1816" s="3"/>
      <c r="R1816" s="5"/>
    </row>
    <row r="1817" spans="2:18" x14ac:dyDescent="0.25">
      <c r="B1817" s="12" t="s">
        <v>23</v>
      </c>
      <c r="C1817" s="12">
        <v>1128299</v>
      </c>
      <c r="D1817" s="13">
        <v>44251</v>
      </c>
      <c r="E1817" s="12" t="s">
        <v>24</v>
      </c>
      <c r="F1817" s="12" t="s">
        <v>73</v>
      </c>
      <c r="G1817" s="12" t="s">
        <v>74</v>
      </c>
      <c r="H1817" s="12" t="s">
        <v>17</v>
      </c>
      <c r="I1817" s="14">
        <v>0.4</v>
      </c>
      <c r="J1817" s="15">
        <v>3250</v>
      </c>
      <c r="K1817" s="16">
        <f t="shared" si="595"/>
        <v>1300</v>
      </c>
      <c r="L1817" s="16">
        <f t="shared" si="596"/>
        <v>390</v>
      </c>
      <c r="M1817" s="17">
        <v>0.3</v>
      </c>
      <c r="O1817" s="1"/>
      <c r="P1817" s="2"/>
      <c r="Q1817" s="3"/>
      <c r="R1817" s="5"/>
    </row>
    <row r="1818" spans="2:18" x14ac:dyDescent="0.25">
      <c r="B1818" s="12" t="s">
        <v>23</v>
      </c>
      <c r="C1818" s="12">
        <v>1128299</v>
      </c>
      <c r="D1818" s="13">
        <v>44278</v>
      </c>
      <c r="E1818" s="12" t="s">
        <v>24</v>
      </c>
      <c r="F1818" s="12" t="s">
        <v>73</v>
      </c>
      <c r="G1818" s="12" t="s">
        <v>74</v>
      </c>
      <c r="H1818" s="12" t="s">
        <v>12</v>
      </c>
      <c r="I1818" s="14">
        <v>0.4</v>
      </c>
      <c r="J1818" s="15">
        <v>4750</v>
      </c>
      <c r="K1818" s="16">
        <f>I1818*J1818</f>
        <v>1900</v>
      </c>
      <c r="L1818" s="16">
        <f>K1818*M1818</f>
        <v>665</v>
      </c>
      <c r="M1818" s="17">
        <v>0.35</v>
      </c>
      <c r="O1818" s="1"/>
      <c r="P1818" s="2"/>
      <c r="Q1818" s="3"/>
      <c r="R1818" s="5"/>
    </row>
    <row r="1819" spans="2:18" x14ac:dyDescent="0.25">
      <c r="B1819" s="12" t="s">
        <v>23</v>
      </c>
      <c r="C1819" s="12">
        <v>1128299</v>
      </c>
      <c r="D1819" s="13">
        <v>44278</v>
      </c>
      <c r="E1819" s="12" t="s">
        <v>24</v>
      </c>
      <c r="F1819" s="12" t="s">
        <v>73</v>
      </c>
      <c r="G1819" s="12" t="s">
        <v>74</v>
      </c>
      <c r="H1819" s="12" t="s">
        <v>15</v>
      </c>
      <c r="I1819" s="14">
        <v>0.5</v>
      </c>
      <c r="J1819" s="15">
        <v>3250</v>
      </c>
      <c r="K1819" s="16">
        <f>I1819*J1819</f>
        <v>1625</v>
      </c>
      <c r="L1819" s="16">
        <f>K1819*M1819</f>
        <v>568.75</v>
      </c>
      <c r="M1819" s="17">
        <v>0.35</v>
      </c>
      <c r="O1819" s="1"/>
      <c r="P1819" s="2"/>
      <c r="Q1819" s="3"/>
      <c r="R1819" s="5"/>
    </row>
    <row r="1820" spans="2:18" x14ac:dyDescent="0.25">
      <c r="B1820" s="12" t="s">
        <v>23</v>
      </c>
      <c r="C1820" s="12">
        <v>1128299</v>
      </c>
      <c r="D1820" s="13">
        <v>44278</v>
      </c>
      <c r="E1820" s="12" t="s">
        <v>24</v>
      </c>
      <c r="F1820" s="12" t="s">
        <v>73</v>
      </c>
      <c r="G1820" s="12" t="s">
        <v>74</v>
      </c>
      <c r="H1820" s="12" t="s">
        <v>13</v>
      </c>
      <c r="I1820" s="14">
        <v>0.54999999999999993</v>
      </c>
      <c r="J1820" s="15">
        <v>3500</v>
      </c>
      <c r="K1820" s="16">
        <f t="shared" ref="K1820:K1823" si="597">I1820*J1820</f>
        <v>1924.9999999999998</v>
      </c>
      <c r="L1820" s="16">
        <f t="shared" ref="L1820:L1823" si="598">K1820*M1820</f>
        <v>673.74999999999989</v>
      </c>
      <c r="M1820" s="17">
        <v>0.35</v>
      </c>
      <c r="O1820" s="1"/>
      <c r="P1820" s="2"/>
      <c r="Q1820" s="3"/>
      <c r="R1820" s="5"/>
    </row>
    <row r="1821" spans="2:18" x14ac:dyDescent="0.25">
      <c r="B1821" s="12" t="s">
        <v>23</v>
      </c>
      <c r="C1821" s="12">
        <v>1128299</v>
      </c>
      <c r="D1821" s="13">
        <v>44278</v>
      </c>
      <c r="E1821" s="12" t="s">
        <v>24</v>
      </c>
      <c r="F1821" s="12" t="s">
        <v>73</v>
      </c>
      <c r="G1821" s="12" t="s">
        <v>74</v>
      </c>
      <c r="H1821" s="12" t="s">
        <v>14</v>
      </c>
      <c r="I1821" s="14">
        <v>0.5</v>
      </c>
      <c r="J1821" s="15">
        <v>2500</v>
      </c>
      <c r="K1821" s="16">
        <f t="shared" si="597"/>
        <v>1250</v>
      </c>
      <c r="L1821" s="16">
        <f t="shared" si="598"/>
        <v>437.5</v>
      </c>
      <c r="M1821" s="17">
        <v>0.35</v>
      </c>
      <c r="O1821" s="1"/>
      <c r="P1821" s="2"/>
      <c r="Q1821" s="3"/>
      <c r="R1821" s="5"/>
    </row>
    <row r="1822" spans="2:18" x14ac:dyDescent="0.25">
      <c r="B1822" s="12" t="s">
        <v>23</v>
      </c>
      <c r="C1822" s="12">
        <v>1128299</v>
      </c>
      <c r="D1822" s="13">
        <v>44278</v>
      </c>
      <c r="E1822" s="12" t="s">
        <v>24</v>
      </c>
      <c r="F1822" s="12" t="s">
        <v>73</v>
      </c>
      <c r="G1822" s="12" t="s">
        <v>74</v>
      </c>
      <c r="H1822" s="12" t="s">
        <v>16</v>
      </c>
      <c r="I1822" s="14">
        <v>0.55000000000000004</v>
      </c>
      <c r="J1822" s="15">
        <v>1000</v>
      </c>
      <c r="K1822" s="16">
        <f t="shared" si="597"/>
        <v>550</v>
      </c>
      <c r="L1822" s="16">
        <f t="shared" si="598"/>
        <v>220</v>
      </c>
      <c r="M1822" s="17">
        <v>0.4</v>
      </c>
      <c r="O1822" s="1"/>
      <c r="P1822" s="2"/>
      <c r="Q1822" s="3"/>
      <c r="R1822" s="5"/>
    </row>
    <row r="1823" spans="2:18" x14ac:dyDescent="0.25">
      <c r="B1823" s="12" t="s">
        <v>23</v>
      </c>
      <c r="C1823" s="12">
        <v>1128299</v>
      </c>
      <c r="D1823" s="13">
        <v>44278</v>
      </c>
      <c r="E1823" s="12" t="s">
        <v>24</v>
      </c>
      <c r="F1823" s="12" t="s">
        <v>73</v>
      </c>
      <c r="G1823" s="12" t="s">
        <v>74</v>
      </c>
      <c r="H1823" s="12" t="s">
        <v>17</v>
      </c>
      <c r="I1823" s="14">
        <v>0.5</v>
      </c>
      <c r="J1823" s="15">
        <v>3000</v>
      </c>
      <c r="K1823" s="16">
        <f t="shared" si="597"/>
        <v>1500</v>
      </c>
      <c r="L1823" s="16">
        <f t="shared" si="598"/>
        <v>450</v>
      </c>
      <c r="M1823" s="17">
        <v>0.3</v>
      </c>
      <c r="O1823" s="1"/>
      <c r="P1823" s="2"/>
      <c r="Q1823" s="3"/>
      <c r="R1823" s="5"/>
    </row>
    <row r="1824" spans="2:18" x14ac:dyDescent="0.25">
      <c r="B1824" s="12" t="s">
        <v>23</v>
      </c>
      <c r="C1824" s="12">
        <v>1128299</v>
      </c>
      <c r="D1824" s="13">
        <v>44310</v>
      </c>
      <c r="E1824" s="12" t="s">
        <v>24</v>
      </c>
      <c r="F1824" s="12" t="s">
        <v>73</v>
      </c>
      <c r="G1824" s="12" t="s">
        <v>74</v>
      </c>
      <c r="H1824" s="12" t="s">
        <v>12</v>
      </c>
      <c r="I1824" s="14">
        <v>0.55000000000000004</v>
      </c>
      <c r="J1824" s="15">
        <v>4750</v>
      </c>
      <c r="K1824" s="16">
        <f>I1824*J1824</f>
        <v>2612.5</v>
      </c>
      <c r="L1824" s="16">
        <f>K1824*M1824</f>
        <v>914.37499999999989</v>
      </c>
      <c r="M1824" s="17">
        <v>0.35</v>
      </c>
      <c r="O1824" s="1"/>
      <c r="P1824" s="2"/>
      <c r="Q1824" s="3"/>
      <c r="R1824" s="5"/>
    </row>
    <row r="1825" spans="2:18" x14ac:dyDescent="0.25">
      <c r="B1825" s="12" t="s">
        <v>23</v>
      </c>
      <c r="C1825" s="12">
        <v>1128299</v>
      </c>
      <c r="D1825" s="13">
        <v>44310</v>
      </c>
      <c r="E1825" s="12" t="s">
        <v>24</v>
      </c>
      <c r="F1825" s="12" t="s">
        <v>73</v>
      </c>
      <c r="G1825" s="12" t="s">
        <v>74</v>
      </c>
      <c r="H1825" s="12" t="s">
        <v>15</v>
      </c>
      <c r="I1825" s="14">
        <v>0.60000000000000009</v>
      </c>
      <c r="J1825" s="15">
        <v>2750</v>
      </c>
      <c r="K1825" s="16">
        <f>I1825*J1825</f>
        <v>1650.0000000000002</v>
      </c>
      <c r="L1825" s="16">
        <f>K1825*M1825</f>
        <v>577.5</v>
      </c>
      <c r="M1825" s="17">
        <v>0.35</v>
      </c>
      <c r="O1825" s="1"/>
      <c r="P1825" s="2"/>
      <c r="Q1825" s="3"/>
      <c r="R1825" s="5"/>
    </row>
    <row r="1826" spans="2:18" x14ac:dyDescent="0.25">
      <c r="B1826" s="12" t="s">
        <v>23</v>
      </c>
      <c r="C1826" s="12">
        <v>1128299</v>
      </c>
      <c r="D1826" s="13">
        <v>44310</v>
      </c>
      <c r="E1826" s="12" t="s">
        <v>24</v>
      </c>
      <c r="F1826" s="12" t="s">
        <v>73</v>
      </c>
      <c r="G1826" s="12" t="s">
        <v>74</v>
      </c>
      <c r="H1826" s="12" t="s">
        <v>13</v>
      </c>
      <c r="I1826" s="14">
        <v>0.60000000000000009</v>
      </c>
      <c r="J1826" s="15">
        <v>3250</v>
      </c>
      <c r="K1826" s="16">
        <f t="shared" ref="K1826:K1829" si="599">I1826*J1826</f>
        <v>1950.0000000000002</v>
      </c>
      <c r="L1826" s="16">
        <f t="shared" ref="L1826:L1829" si="600">K1826*M1826</f>
        <v>682.5</v>
      </c>
      <c r="M1826" s="17">
        <v>0.35</v>
      </c>
      <c r="O1826" s="1"/>
      <c r="P1826" s="2"/>
      <c r="Q1826" s="3"/>
      <c r="R1826" s="5"/>
    </row>
    <row r="1827" spans="2:18" x14ac:dyDescent="0.25">
      <c r="B1827" s="12" t="s">
        <v>23</v>
      </c>
      <c r="C1827" s="12">
        <v>1128299</v>
      </c>
      <c r="D1827" s="13">
        <v>44310</v>
      </c>
      <c r="E1827" s="12" t="s">
        <v>24</v>
      </c>
      <c r="F1827" s="12" t="s">
        <v>73</v>
      </c>
      <c r="G1827" s="12" t="s">
        <v>74</v>
      </c>
      <c r="H1827" s="12" t="s">
        <v>14</v>
      </c>
      <c r="I1827" s="14">
        <v>0.45000000000000007</v>
      </c>
      <c r="J1827" s="15">
        <v>2250</v>
      </c>
      <c r="K1827" s="16">
        <f t="shared" si="599"/>
        <v>1012.5000000000001</v>
      </c>
      <c r="L1827" s="16">
        <f t="shared" si="600"/>
        <v>354.375</v>
      </c>
      <c r="M1827" s="17">
        <v>0.35</v>
      </c>
      <c r="O1827" s="1"/>
      <c r="P1827" s="2"/>
      <c r="Q1827" s="3"/>
      <c r="R1827" s="5"/>
    </row>
    <row r="1828" spans="2:18" x14ac:dyDescent="0.25">
      <c r="B1828" s="12" t="s">
        <v>23</v>
      </c>
      <c r="C1828" s="12">
        <v>1128299</v>
      </c>
      <c r="D1828" s="13">
        <v>44310</v>
      </c>
      <c r="E1828" s="12" t="s">
        <v>24</v>
      </c>
      <c r="F1828" s="12" t="s">
        <v>73</v>
      </c>
      <c r="G1828" s="12" t="s">
        <v>74</v>
      </c>
      <c r="H1828" s="12" t="s">
        <v>16</v>
      </c>
      <c r="I1828" s="14">
        <v>0.50000000000000011</v>
      </c>
      <c r="J1828" s="15">
        <v>1250</v>
      </c>
      <c r="K1828" s="16">
        <f t="shared" si="599"/>
        <v>625.00000000000011</v>
      </c>
      <c r="L1828" s="16">
        <f t="shared" si="600"/>
        <v>250.00000000000006</v>
      </c>
      <c r="M1828" s="17">
        <v>0.4</v>
      </c>
      <c r="O1828" s="1"/>
      <c r="P1828" s="2"/>
      <c r="Q1828" s="3"/>
      <c r="R1828" s="5"/>
    </row>
    <row r="1829" spans="2:18" x14ac:dyDescent="0.25">
      <c r="B1829" s="12" t="s">
        <v>23</v>
      </c>
      <c r="C1829" s="12">
        <v>1128299</v>
      </c>
      <c r="D1829" s="13">
        <v>44310</v>
      </c>
      <c r="E1829" s="12" t="s">
        <v>24</v>
      </c>
      <c r="F1829" s="12" t="s">
        <v>73</v>
      </c>
      <c r="G1829" s="12" t="s">
        <v>74</v>
      </c>
      <c r="H1829" s="12" t="s">
        <v>17</v>
      </c>
      <c r="I1829" s="14">
        <v>0.65000000000000013</v>
      </c>
      <c r="J1829" s="15">
        <v>3000</v>
      </c>
      <c r="K1829" s="16">
        <f t="shared" si="599"/>
        <v>1950.0000000000005</v>
      </c>
      <c r="L1829" s="16">
        <f t="shared" si="600"/>
        <v>585.00000000000011</v>
      </c>
      <c r="M1829" s="17">
        <v>0.3</v>
      </c>
      <c r="O1829" s="1"/>
      <c r="P1829" s="2"/>
      <c r="Q1829" s="3"/>
      <c r="R1829" s="5"/>
    </row>
    <row r="1830" spans="2:18" x14ac:dyDescent="0.25">
      <c r="B1830" s="12" t="s">
        <v>23</v>
      </c>
      <c r="C1830" s="12">
        <v>1128299</v>
      </c>
      <c r="D1830" s="13">
        <v>44341</v>
      </c>
      <c r="E1830" s="12" t="s">
        <v>24</v>
      </c>
      <c r="F1830" s="12" t="s">
        <v>73</v>
      </c>
      <c r="G1830" s="12" t="s">
        <v>74</v>
      </c>
      <c r="H1830" s="12" t="s">
        <v>12</v>
      </c>
      <c r="I1830" s="14">
        <v>0.5</v>
      </c>
      <c r="J1830" s="15">
        <v>5000</v>
      </c>
      <c r="K1830" s="16">
        <f>I1830*J1830</f>
        <v>2500</v>
      </c>
      <c r="L1830" s="16">
        <f>K1830*M1830</f>
        <v>875</v>
      </c>
      <c r="M1830" s="17">
        <v>0.35</v>
      </c>
      <c r="O1830" s="1"/>
      <c r="P1830" s="2"/>
      <c r="Q1830" s="3"/>
      <c r="R1830" s="5"/>
    </row>
    <row r="1831" spans="2:18" x14ac:dyDescent="0.25">
      <c r="B1831" s="12" t="s">
        <v>23</v>
      </c>
      <c r="C1831" s="12">
        <v>1128299</v>
      </c>
      <c r="D1831" s="13">
        <v>44341</v>
      </c>
      <c r="E1831" s="12" t="s">
        <v>24</v>
      </c>
      <c r="F1831" s="12" t="s">
        <v>73</v>
      </c>
      <c r="G1831" s="12" t="s">
        <v>74</v>
      </c>
      <c r="H1831" s="12" t="s">
        <v>15</v>
      </c>
      <c r="I1831" s="14">
        <v>0.55000000000000004</v>
      </c>
      <c r="J1831" s="15">
        <v>3500</v>
      </c>
      <c r="K1831" s="16">
        <f>I1831*J1831</f>
        <v>1925.0000000000002</v>
      </c>
      <c r="L1831" s="16">
        <f>K1831*M1831</f>
        <v>673.75</v>
      </c>
      <c r="M1831" s="17">
        <v>0.35</v>
      </c>
      <c r="O1831" s="1"/>
      <c r="P1831" s="2"/>
      <c r="Q1831" s="3"/>
      <c r="R1831" s="5"/>
    </row>
    <row r="1832" spans="2:18" x14ac:dyDescent="0.25">
      <c r="B1832" s="12" t="s">
        <v>23</v>
      </c>
      <c r="C1832" s="12">
        <v>1128299</v>
      </c>
      <c r="D1832" s="13">
        <v>44341</v>
      </c>
      <c r="E1832" s="12" t="s">
        <v>24</v>
      </c>
      <c r="F1832" s="12" t="s">
        <v>73</v>
      </c>
      <c r="G1832" s="12" t="s">
        <v>74</v>
      </c>
      <c r="H1832" s="12" t="s">
        <v>13</v>
      </c>
      <c r="I1832" s="14">
        <v>0.55000000000000004</v>
      </c>
      <c r="J1832" s="15">
        <v>3500</v>
      </c>
      <c r="K1832" s="16">
        <f t="shared" ref="K1832:K1835" si="601">I1832*J1832</f>
        <v>1925.0000000000002</v>
      </c>
      <c r="L1832" s="16">
        <f t="shared" ref="L1832:L1835" si="602">K1832*M1832</f>
        <v>673.75</v>
      </c>
      <c r="M1832" s="17">
        <v>0.35</v>
      </c>
      <c r="O1832" s="1"/>
      <c r="P1832" s="2"/>
      <c r="Q1832" s="3"/>
      <c r="R1832" s="5"/>
    </row>
    <row r="1833" spans="2:18" x14ac:dyDescent="0.25">
      <c r="B1833" s="12" t="s">
        <v>23</v>
      </c>
      <c r="C1833" s="12">
        <v>1128299</v>
      </c>
      <c r="D1833" s="13">
        <v>44341</v>
      </c>
      <c r="E1833" s="12" t="s">
        <v>24</v>
      </c>
      <c r="F1833" s="12" t="s">
        <v>73</v>
      </c>
      <c r="G1833" s="12" t="s">
        <v>74</v>
      </c>
      <c r="H1833" s="12" t="s">
        <v>14</v>
      </c>
      <c r="I1833" s="14">
        <v>0.5</v>
      </c>
      <c r="J1833" s="15">
        <v>2750</v>
      </c>
      <c r="K1833" s="16">
        <f t="shared" si="601"/>
        <v>1375</v>
      </c>
      <c r="L1833" s="16">
        <f t="shared" si="602"/>
        <v>481.24999999999994</v>
      </c>
      <c r="M1833" s="17">
        <v>0.35</v>
      </c>
      <c r="O1833" s="1"/>
      <c r="P1833" s="2"/>
      <c r="Q1833" s="3"/>
      <c r="R1833" s="5"/>
    </row>
    <row r="1834" spans="2:18" x14ac:dyDescent="0.25">
      <c r="B1834" s="12" t="s">
        <v>23</v>
      </c>
      <c r="C1834" s="12">
        <v>1128299</v>
      </c>
      <c r="D1834" s="13">
        <v>44341</v>
      </c>
      <c r="E1834" s="12" t="s">
        <v>24</v>
      </c>
      <c r="F1834" s="12" t="s">
        <v>73</v>
      </c>
      <c r="G1834" s="12" t="s">
        <v>74</v>
      </c>
      <c r="H1834" s="12" t="s">
        <v>16</v>
      </c>
      <c r="I1834" s="14">
        <v>0.44999999999999996</v>
      </c>
      <c r="J1834" s="15">
        <v>1750</v>
      </c>
      <c r="K1834" s="16">
        <f t="shared" si="601"/>
        <v>787.49999999999989</v>
      </c>
      <c r="L1834" s="16">
        <f t="shared" si="602"/>
        <v>315</v>
      </c>
      <c r="M1834" s="17">
        <v>0.4</v>
      </c>
      <c r="O1834" s="1"/>
      <c r="P1834" s="2"/>
      <c r="Q1834" s="3"/>
      <c r="R1834" s="5"/>
    </row>
    <row r="1835" spans="2:18" x14ac:dyDescent="0.25">
      <c r="B1835" s="12" t="s">
        <v>23</v>
      </c>
      <c r="C1835" s="12">
        <v>1128299</v>
      </c>
      <c r="D1835" s="13">
        <v>44341</v>
      </c>
      <c r="E1835" s="12" t="s">
        <v>24</v>
      </c>
      <c r="F1835" s="12" t="s">
        <v>73</v>
      </c>
      <c r="G1835" s="12" t="s">
        <v>74</v>
      </c>
      <c r="H1835" s="12" t="s">
        <v>17</v>
      </c>
      <c r="I1835" s="14">
        <v>0.6</v>
      </c>
      <c r="J1835" s="15">
        <v>5250</v>
      </c>
      <c r="K1835" s="16">
        <f t="shared" si="601"/>
        <v>3150</v>
      </c>
      <c r="L1835" s="16">
        <f t="shared" si="602"/>
        <v>945</v>
      </c>
      <c r="M1835" s="17">
        <v>0.3</v>
      </c>
      <c r="O1835" s="1"/>
      <c r="P1835" s="2"/>
      <c r="Q1835" s="3"/>
      <c r="R1835" s="5"/>
    </row>
    <row r="1836" spans="2:18" x14ac:dyDescent="0.25">
      <c r="B1836" s="12" t="s">
        <v>23</v>
      </c>
      <c r="C1836" s="12">
        <v>1128299</v>
      </c>
      <c r="D1836" s="13">
        <v>44371</v>
      </c>
      <c r="E1836" s="12" t="s">
        <v>24</v>
      </c>
      <c r="F1836" s="12" t="s">
        <v>73</v>
      </c>
      <c r="G1836" s="12" t="s">
        <v>74</v>
      </c>
      <c r="H1836" s="12" t="s">
        <v>12</v>
      </c>
      <c r="I1836" s="14">
        <v>0.54999999999999993</v>
      </c>
      <c r="J1836" s="15">
        <v>7750</v>
      </c>
      <c r="K1836" s="16">
        <f>I1836*J1836</f>
        <v>4262.4999999999991</v>
      </c>
      <c r="L1836" s="16">
        <f>K1836*M1836</f>
        <v>1491.8749999999995</v>
      </c>
      <c r="M1836" s="17">
        <v>0.35</v>
      </c>
      <c r="O1836" s="1"/>
      <c r="P1836" s="2"/>
      <c r="Q1836" s="3"/>
      <c r="R1836" s="5"/>
    </row>
    <row r="1837" spans="2:18" x14ac:dyDescent="0.25">
      <c r="B1837" s="12" t="s">
        <v>23</v>
      </c>
      <c r="C1837" s="12">
        <v>1128299</v>
      </c>
      <c r="D1837" s="13">
        <v>44371</v>
      </c>
      <c r="E1837" s="12" t="s">
        <v>24</v>
      </c>
      <c r="F1837" s="12" t="s">
        <v>73</v>
      </c>
      <c r="G1837" s="12" t="s">
        <v>74</v>
      </c>
      <c r="H1837" s="12" t="s">
        <v>15</v>
      </c>
      <c r="I1837" s="14">
        <v>0.64999999999999991</v>
      </c>
      <c r="J1837" s="15">
        <v>6500</v>
      </c>
      <c r="K1837" s="16">
        <f>I1837*J1837</f>
        <v>4224.9999999999991</v>
      </c>
      <c r="L1837" s="16">
        <f>K1837*M1837</f>
        <v>1478.7499999999995</v>
      </c>
      <c r="M1837" s="17">
        <v>0.35</v>
      </c>
      <c r="O1837" s="1"/>
      <c r="P1837" s="2"/>
      <c r="Q1837" s="3"/>
      <c r="R1837" s="5"/>
    </row>
    <row r="1838" spans="2:18" x14ac:dyDescent="0.25">
      <c r="B1838" s="12" t="s">
        <v>23</v>
      </c>
      <c r="C1838" s="12">
        <v>1128299</v>
      </c>
      <c r="D1838" s="13">
        <v>44371</v>
      </c>
      <c r="E1838" s="12" t="s">
        <v>24</v>
      </c>
      <c r="F1838" s="12" t="s">
        <v>73</v>
      </c>
      <c r="G1838" s="12" t="s">
        <v>74</v>
      </c>
      <c r="H1838" s="12" t="s">
        <v>13</v>
      </c>
      <c r="I1838" s="14">
        <v>0.79999999999999993</v>
      </c>
      <c r="J1838" s="15">
        <v>6500</v>
      </c>
      <c r="K1838" s="16">
        <f t="shared" ref="K1838:K1841" si="603">I1838*J1838</f>
        <v>5200</v>
      </c>
      <c r="L1838" s="16">
        <f t="shared" ref="L1838:L1841" si="604">K1838*M1838</f>
        <v>1819.9999999999998</v>
      </c>
      <c r="M1838" s="17">
        <v>0.35</v>
      </c>
      <c r="O1838" s="1"/>
      <c r="P1838" s="2"/>
      <c r="Q1838" s="3"/>
      <c r="R1838" s="5"/>
    </row>
    <row r="1839" spans="2:18" x14ac:dyDescent="0.25">
      <c r="B1839" s="12" t="s">
        <v>23</v>
      </c>
      <c r="C1839" s="12">
        <v>1128299</v>
      </c>
      <c r="D1839" s="13">
        <v>44371</v>
      </c>
      <c r="E1839" s="12" t="s">
        <v>24</v>
      </c>
      <c r="F1839" s="12" t="s">
        <v>73</v>
      </c>
      <c r="G1839" s="12" t="s">
        <v>74</v>
      </c>
      <c r="H1839" s="12" t="s">
        <v>14</v>
      </c>
      <c r="I1839" s="14">
        <v>0.79999999999999993</v>
      </c>
      <c r="J1839" s="15">
        <v>5250</v>
      </c>
      <c r="K1839" s="16">
        <f t="shared" si="603"/>
        <v>4200</v>
      </c>
      <c r="L1839" s="16">
        <f t="shared" si="604"/>
        <v>1470</v>
      </c>
      <c r="M1839" s="17">
        <v>0.35</v>
      </c>
      <c r="O1839" s="1"/>
      <c r="P1839" s="2"/>
      <c r="Q1839" s="3"/>
      <c r="R1839" s="5"/>
    </row>
    <row r="1840" spans="2:18" x14ac:dyDescent="0.25">
      <c r="B1840" s="12" t="s">
        <v>23</v>
      </c>
      <c r="C1840" s="12">
        <v>1128299</v>
      </c>
      <c r="D1840" s="13">
        <v>44371</v>
      </c>
      <c r="E1840" s="12" t="s">
        <v>24</v>
      </c>
      <c r="F1840" s="12" t="s">
        <v>73</v>
      </c>
      <c r="G1840" s="12" t="s">
        <v>74</v>
      </c>
      <c r="H1840" s="12" t="s">
        <v>16</v>
      </c>
      <c r="I1840" s="14">
        <v>0.9</v>
      </c>
      <c r="J1840" s="15">
        <v>4000</v>
      </c>
      <c r="K1840" s="16">
        <f t="shared" si="603"/>
        <v>3600</v>
      </c>
      <c r="L1840" s="16">
        <f t="shared" si="604"/>
        <v>1440</v>
      </c>
      <c r="M1840" s="17">
        <v>0.4</v>
      </c>
      <c r="O1840" s="1"/>
      <c r="P1840" s="2"/>
      <c r="Q1840" s="3"/>
      <c r="R1840" s="5"/>
    </row>
    <row r="1841" spans="2:18" x14ac:dyDescent="0.25">
      <c r="B1841" s="12" t="s">
        <v>23</v>
      </c>
      <c r="C1841" s="12">
        <v>1128299</v>
      </c>
      <c r="D1841" s="13">
        <v>44371</v>
      </c>
      <c r="E1841" s="12" t="s">
        <v>24</v>
      </c>
      <c r="F1841" s="12" t="s">
        <v>73</v>
      </c>
      <c r="G1841" s="12" t="s">
        <v>74</v>
      </c>
      <c r="H1841" s="12" t="s">
        <v>17</v>
      </c>
      <c r="I1841" s="14">
        <v>1.05</v>
      </c>
      <c r="J1841" s="15">
        <v>7000</v>
      </c>
      <c r="K1841" s="16">
        <f t="shared" si="603"/>
        <v>7350</v>
      </c>
      <c r="L1841" s="16">
        <f t="shared" si="604"/>
        <v>2205</v>
      </c>
      <c r="M1841" s="17">
        <v>0.3</v>
      </c>
      <c r="O1841" s="1"/>
      <c r="P1841" s="2"/>
      <c r="Q1841" s="3"/>
      <c r="R1841" s="5"/>
    </row>
    <row r="1842" spans="2:18" x14ac:dyDescent="0.25">
      <c r="B1842" s="12" t="s">
        <v>23</v>
      </c>
      <c r="C1842" s="12">
        <v>1128299</v>
      </c>
      <c r="D1842" s="13">
        <v>44400</v>
      </c>
      <c r="E1842" s="12" t="s">
        <v>24</v>
      </c>
      <c r="F1842" s="12" t="s">
        <v>73</v>
      </c>
      <c r="G1842" s="12" t="s">
        <v>74</v>
      </c>
      <c r="H1842" s="12" t="s">
        <v>12</v>
      </c>
      <c r="I1842" s="14">
        <v>0.85</v>
      </c>
      <c r="J1842" s="15">
        <v>8500</v>
      </c>
      <c r="K1842" s="16">
        <f>I1842*J1842</f>
        <v>7225</v>
      </c>
      <c r="L1842" s="16">
        <f>K1842*M1842</f>
        <v>2528.75</v>
      </c>
      <c r="M1842" s="17">
        <v>0.35</v>
      </c>
      <c r="O1842" s="1"/>
      <c r="P1842" s="2"/>
      <c r="Q1842" s="3"/>
      <c r="R1842" s="5"/>
    </row>
    <row r="1843" spans="2:18" x14ac:dyDescent="0.25">
      <c r="B1843" s="12" t="s">
        <v>23</v>
      </c>
      <c r="C1843" s="12">
        <v>1128299</v>
      </c>
      <c r="D1843" s="13">
        <v>44400</v>
      </c>
      <c r="E1843" s="12" t="s">
        <v>24</v>
      </c>
      <c r="F1843" s="12" t="s">
        <v>73</v>
      </c>
      <c r="G1843" s="12" t="s">
        <v>74</v>
      </c>
      <c r="H1843" s="12" t="s">
        <v>15</v>
      </c>
      <c r="I1843" s="14">
        <v>0.9</v>
      </c>
      <c r="J1843" s="15">
        <v>7000</v>
      </c>
      <c r="K1843" s="16">
        <f>I1843*J1843</f>
        <v>6300</v>
      </c>
      <c r="L1843" s="16">
        <f>K1843*M1843</f>
        <v>2205</v>
      </c>
      <c r="M1843" s="17">
        <v>0.35</v>
      </c>
      <c r="O1843" s="1"/>
      <c r="P1843" s="2"/>
      <c r="Q1843" s="3"/>
      <c r="R1843" s="5"/>
    </row>
    <row r="1844" spans="2:18" x14ac:dyDescent="0.25">
      <c r="B1844" s="12" t="s">
        <v>23</v>
      </c>
      <c r="C1844" s="12">
        <v>1128299</v>
      </c>
      <c r="D1844" s="13">
        <v>44400</v>
      </c>
      <c r="E1844" s="12" t="s">
        <v>24</v>
      </c>
      <c r="F1844" s="12" t="s">
        <v>73</v>
      </c>
      <c r="G1844" s="12" t="s">
        <v>74</v>
      </c>
      <c r="H1844" s="12" t="s">
        <v>13</v>
      </c>
      <c r="I1844" s="14">
        <v>0.9</v>
      </c>
      <c r="J1844" s="15">
        <v>6500</v>
      </c>
      <c r="K1844" s="16">
        <f t="shared" ref="K1844:K1847" si="605">I1844*J1844</f>
        <v>5850</v>
      </c>
      <c r="L1844" s="16">
        <f t="shared" ref="L1844:L1847" si="606">K1844*M1844</f>
        <v>2047.4999999999998</v>
      </c>
      <c r="M1844" s="17">
        <v>0.35</v>
      </c>
      <c r="O1844" s="1"/>
      <c r="P1844" s="2"/>
      <c r="Q1844" s="3"/>
      <c r="R1844" s="5"/>
    </row>
    <row r="1845" spans="2:18" x14ac:dyDescent="0.25">
      <c r="B1845" s="12" t="s">
        <v>23</v>
      </c>
      <c r="C1845" s="12">
        <v>1128299</v>
      </c>
      <c r="D1845" s="13">
        <v>44400</v>
      </c>
      <c r="E1845" s="12" t="s">
        <v>24</v>
      </c>
      <c r="F1845" s="12" t="s">
        <v>73</v>
      </c>
      <c r="G1845" s="12" t="s">
        <v>74</v>
      </c>
      <c r="H1845" s="12" t="s">
        <v>14</v>
      </c>
      <c r="I1845" s="14">
        <v>0.85</v>
      </c>
      <c r="J1845" s="15">
        <v>5500</v>
      </c>
      <c r="K1845" s="16">
        <f t="shared" si="605"/>
        <v>4675</v>
      </c>
      <c r="L1845" s="16">
        <f t="shared" si="606"/>
        <v>1636.25</v>
      </c>
      <c r="M1845" s="17">
        <v>0.35</v>
      </c>
      <c r="O1845" s="1"/>
      <c r="P1845" s="2"/>
      <c r="Q1845" s="3"/>
      <c r="R1845" s="5"/>
    </row>
    <row r="1846" spans="2:18" x14ac:dyDescent="0.25">
      <c r="B1846" s="12" t="s">
        <v>23</v>
      </c>
      <c r="C1846" s="12">
        <v>1128299</v>
      </c>
      <c r="D1846" s="13">
        <v>44400</v>
      </c>
      <c r="E1846" s="12" t="s">
        <v>24</v>
      </c>
      <c r="F1846" s="12" t="s">
        <v>73</v>
      </c>
      <c r="G1846" s="12" t="s">
        <v>74</v>
      </c>
      <c r="H1846" s="12" t="s">
        <v>16</v>
      </c>
      <c r="I1846" s="14">
        <v>0.9</v>
      </c>
      <c r="J1846" s="15">
        <v>6000</v>
      </c>
      <c r="K1846" s="16">
        <f t="shared" si="605"/>
        <v>5400</v>
      </c>
      <c r="L1846" s="16">
        <f t="shared" si="606"/>
        <v>2160</v>
      </c>
      <c r="M1846" s="17">
        <v>0.4</v>
      </c>
      <c r="O1846" s="1"/>
      <c r="P1846" s="2"/>
      <c r="Q1846" s="3"/>
      <c r="R1846" s="5"/>
    </row>
    <row r="1847" spans="2:18" x14ac:dyDescent="0.25">
      <c r="B1847" s="12" t="s">
        <v>23</v>
      </c>
      <c r="C1847" s="12">
        <v>1128299</v>
      </c>
      <c r="D1847" s="13">
        <v>44400</v>
      </c>
      <c r="E1847" s="12" t="s">
        <v>24</v>
      </c>
      <c r="F1847" s="12" t="s">
        <v>73</v>
      </c>
      <c r="G1847" s="12" t="s">
        <v>74</v>
      </c>
      <c r="H1847" s="12" t="s">
        <v>17</v>
      </c>
      <c r="I1847" s="14">
        <v>1.05</v>
      </c>
      <c r="J1847" s="15">
        <v>6000</v>
      </c>
      <c r="K1847" s="16">
        <f t="shared" si="605"/>
        <v>6300</v>
      </c>
      <c r="L1847" s="16">
        <f t="shared" si="606"/>
        <v>1890</v>
      </c>
      <c r="M1847" s="17">
        <v>0.3</v>
      </c>
      <c r="O1847" s="1"/>
      <c r="P1847" s="2"/>
      <c r="Q1847" s="3"/>
      <c r="R1847" s="5"/>
    </row>
    <row r="1848" spans="2:18" x14ac:dyDescent="0.25">
      <c r="B1848" s="12" t="s">
        <v>23</v>
      </c>
      <c r="C1848" s="12">
        <v>1128299</v>
      </c>
      <c r="D1848" s="13">
        <v>44432</v>
      </c>
      <c r="E1848" s="12" t="s">
        <v>24</v>
      </c>
      <c r="F1848" s="12" t="s">
        <v>73</v>
      </c>
      <c r="G1848" s="12" t="s">
        <v>74</v>
      </c>
      <c r="H1848" s="12" t="s">
        <v>12</v>
      </c>
      <c r="I1848" s="14">
        <v>0.9</v>
      </c>
      <c r="J1848" s="15">
        <v>8000</v>
      </c>
      <c r="K1848" s="16">
        <f>I1848*J1848</f>
        <v>7200</v>
      </c>
      <c r="L1848" s="16">
        <f>K1848*M1848</f>
        <v>2520</v>
      </c>
      <c r="M1848" s="17">
        <v>0.35</v>
      </c>
      <c r="O1848" s="1"/>
      <c r="P1848" s="2"/>
      <c r="Q1848" s="3"/>
      <c r="R1848" s="5"/>
    </row>
    <row r="1849" spans="2:18" x14ac:dyDescent="0.25">
      <c r="B1849" s="12" t="s">
        <v>23</v>
      </c>
      <c r="C1849" s="12">
        <v>1128299</v>
      </c>
      <c r="D1849" s="13">
        <v>44432</v>
      </c>
      <c r="E1849" s="12" t="s">
        <v>24</v>
      </c>
      <c r="F1849" s="12" t="s">
        <v>73</v>
      </c>
      <c r="G1849" s="12" t="s">
        <v>74</v>
      </c>
      <c r="H1849" s="12" t="s">
        <v>15</v>
      </c>
      <c r="I1849" s="14">
        <v>0.8</v>
      </c>
      <c r="J1849" s="15">
        <v>7750</v>
      </c>
      <c r="K1849" s="16">
        <f>I1849*J1849</f>
        <v>6200</v>
      </c>
      <c r="L1849" s="16">
        <f>K1849*M1849</f>
        <v>2170</v>
      </c>
      <c r="M1849" s="17">
        <v>0.35</v>
      </c>
      <c r="O1849" s="1"/>
      <c r="P1849" s="2"/>
      <c r="Q1849" s="3"/>
      <c r="R1849" s="5"/>
    </row>
    <row r="1850" spans="2:18" x14ac:dyDescent="0.25">
      <c r="B1850" s="12" t="s">
        <v>23</v>
      </c>
      <c r="C1850" s="12">
        <v>1128299</v>
      </c>
      <c r="D1850" s="13">
        <v>44432</v>
      </c>
      <c r="E1850" s="12" t="s">
        <v>24</v>
      </c>
      <c r="F1850" s="12" t="s">
        <v>73</v>
      </c>
      <c r="G1850" s="12" t="s">
        <v>74</v>
      </c>
      <c r="H1850" s="12" t="s">
        <v>13</v>
      </c>
      <c r="I1850" s="14">
        <v>0.70000000000000007</v>
      </c>
      <c r="J1850" s="15">
        <v>6500</v>
      </c>
      <c r="K1850" s="16">
        <f t="shared" ref="K1850:K1853" si="607">I1850*J1850</f>
        <v>4550</v>
      </c>
      <c r="L1850" s="16">
        <f t="shared" ref="L1850:L1853" si="608">K1850*M1850</f>
        <v>1592.5</v>
      </c>
      <c r="M1850" s="17">
        <v>0.35</v>
      </c>
      <c r="O1850" s="1"/>
      <c r="P1850" s="2"/>
      <c r="Q1850" s="3"/>
      <c r="R1850" s="5"/>
    </row>
    <row r="1851" spans="2:18" x14ac:dyDescent="0.25">
      <c r="B1851" s="12" t="s">
        <v>23</v>
      </c>
      <c r="C1851" s="12">
        <v>1128299</v>
      </c>
      <c r="D1851" s="13">
        <v>44432</v>
      </c>
      <c r="E1851" s="12" t="s">
        <v>24</v>
      </c>
      <c r="F1851" s="12" t="s">
        <v>73</v>
      </c>
      <c r="G1851" s="12" t="s">
        <v>74</v>
      </c>
      <c r="H1851" s="12" t="s">
        <v>14</v>
      </c>
      <c r="I1851" s="14">
        <v>0.70000000000000007</v>
      </c>
      <c r="J1851" s="15">
        <v>4250</v>
      </c>
      <c r="K1851" s="16">
        <f t="shared" si="607"/>
        <v>2975.0000000000005</v>
      </c>
      <c r="L1851" s="16">
        <f t="shared" si="608"/>
        <v>1041.25</v>
      </c>
      <c r="M1851" s="17">
        <v>0.35</v>
      </c>
      <c r="O1851" s="1"/>
      <c r="P1851" s="2"/>
      <c r="Q1851" s="3"/>
      <c r="R1851" s="5"/>
    </row>
    <row r="1852" spans="2:18" x14ac:dyDescent="0.25">
      <c r="B1852" s="12" t="s">
        <v>23</v>
      </c>
      <c r="C1852" s="12">
        <v>1128299</v>
      </c>
      <c r="D1852" s="13">
        <v>44432</v>
      </c>
      <c r="E1852" s="12" t="s">
        <v>24</v>
      </c>
      <c r="F1852" s="12" t="s">
        <v>73</v>
      </c>
      <c r="G1852" s="12" t="s">
        <v>74</v>
      </c>
      <c r="H1852" s="12" t="s">
        <v>16</v>
      </c>
      <c r="I1852" s="14">
        <v>0.7</v>
      </c>
      <c r="J1852" s="15">
        <v>4250</v>
      </c>
      <c r="K1852" s="16">
        <f t="shared" si="607"/>
        <v>2975</v>
      </c>
      <c r="L1852" s="16">
        <f t="shared" si="608"/>
        <v>1190</v>
      </c>
      <c r="M1852" s="17">
        <v>0.4</v>
      </c>
      <c r="O1852" s="1"/>
      <c r="P1852" s="2"/>
      <c r="Q1852" s="3"/>
      <c r="R1852" s="5"/>
    </row>
    <row r="1853" spans="2:18" x14ac:dyDescent="0.25">
      <c r="B1853" s="12" t="s">
        <v>23</v>
      </c>
      <c r="C1853" s="12">
        <v>1128299</v>
      </c>
      <c r="D1853" s="13">
        <v>44432</v>
      </c>
      <c r="E1853" s="12" t="s">
        <v>24</v>
      </c>
      <c r="F1853" s="12" t="s">
        <v>73</v>
      </c>
      <c r="G1853" s="12" t="s">
        <v>74</v>
      </c>
      <c r="H1853" s="12" t="s">
        <v>17</v>
      </c>
      <c r="I1853" s="14">
        <v>0.75</v>
      </c>
      <c r="J1853" s="15">
        <v>2500</v>
      </c>
      <c r="K1853" s="16">
        <f t="shared" si="607"/>
        <v>1875</v>
      </c>
      <c r="L1853" s="16">
        <f t="shared" si="608"/>
        <v>562.5</v>
      </c>
      <c r="M1853" s="17">
        <v>0.3</v>
      </c>
      <c r="O1853" s="1"/>
      <c r="P1853" s="2"/>
      <c r="Q1853" s="3"/>
      <c r="R1853" s="5"/>
    </row>
    <row r="1854" spans="2:18" x14ac:dyDescent="0.25">
      <c r="B1854" s="12" t="s">
        <v>23</v>
      </c>
      <c r="C1854" s="12">
        <v>1128299</v>
      </c>
      <c r="D1854" s="13">
        <v>44464</v>
      </c>
      <c r="E1854" s="12" t="s">
        <v>24</v>
      </c>
      <c r="F1854" s="12" t="s">
        <v>73</v>
      </c>
      <c r="G1854" s="12" t="s">
        <v>74</v>
      </c>
      <c r="H1854" s="12" t="s">
        <v>12</v>
      </c>
      <c r="I1854" s="14">
        <v>0.50000000000000011</v>
      </c>
      <c r="J1854" s="15">
        <v>4500</v>
      </c>
      <c r="K1854" s="16">
        <f>I1854*J1854</f>
        <v>2250.0000000000005</v>
      </c>
      <c r="L1854" s="16">
        <f>K1854*M1854</f>
        <v>787.50000000000011</v>
      </c>
      <c r="M1854" s="17">
        <v>0.35</v>
      </c>
      <c r="O1854" s="1"/>
      <c r="P1854" s="2"/>
      <c r="Q1854" s="3"/>
      <c r="R1854" s="5"/>
    </row>
    <row r="1855" spans="2:18" x14ac:dyDescent="0.25">
      <c r="B1855" s="12" t="s">
        <v>23</v>
      </c>
      <c r="C1855" s="12">
        <v>1128299</v>
      </c>
      <c r="D1855" s="13">
        <v>44464</v>
      </c>
      <c r="E1855" s="12" t="s">
        <v>24</v>
      </c>
      <c r="F1855" s="12" t="s">
        <v>73</v>
      </c>
      <c r="G1855" s="12" t="s">
        <v>74</v>
      </c>
      <c r="H1855" s="12" t="s">
        <v>15</v>
      </c>
      <c r="I1855" s="14">
        <v>0.55000000000000016</v>
      </c>
      <c r="J1855" s="15">
        <v>4500</v>
      </c>
      <c r="K1855" s="16">
        <f>I1855*J1855</f>
        <v>2475.0000000000009</v>
      </c>
      <c r="L1855" s="16">
        <f>K1855*M1855</f>
        <v>866.25000000000023</v>
      </c>
      <c r="M1855" s="17">
        <v>0.35</v>
      </c>
      <c r="O1855" s="1"/>
      <c r="P1855" s="2"/>
      <c r="Q1855" s="3"/>
      <c r="R1855" s="5"/>
    </row>
    <row r="1856" spans="2:18" x14ac:dyDescent="0.25">
      <c r="B1856" s="12" t="s">
        <v>23</v>
      </c>
      <c r="C1856" s="12">
        <v>1128299</v>
      </c>
      <c r="D1856" s="13">
        <v>44464</v>
      </c>
      <c r="E1856" s="12" t="s">
        <v>24</v>
      </c>
      <c r="F1856" s="12" t="s">
        <v>73</v>
      </c>
      <c r="G1856" s="12" t="s">
        <v>74</v>
      </c>
      <c r="H1856" s="12" t="s">
        <v>13</v>
      </c>
      <c r="I1856" s="14">
        <v>0.50000000000000011</v>
      </c>
      <c r="J1856" s="15">
        <v>2500</v>
      </c>
      <c r="K1856" s="16">
        <f t="shared" ref="K1856:K1859" si="609">I1856*J1856</f>
        <v>1250.0000000000002</v>
      </c>
      <c r="L1856" s="16">
        <f t="shared" ref="L1856:L1859" si="610">K1856*M1856</f>
        <v>437.50000000000006</v>
      </c>
      <c r="M1856" s="17">
        <v>0.35</v>
      </c>
      <c r="O1856" s="1"/>
      <c r="P1856" s="2"/>
      <c r="Q1856" s="3"/>
      <c r="R1856" s="5"/>
    </row>
    <row r="1857" spans="2:18" x14ac:dyDescent="0.25">
      <c r="B1857" s="12" t="s">
        <v>23</v>
      </c>
      <c r="C1857" s="12">
        <v>1128299</v>
      </c>
      <c r="D1857" s="13">
        <v>44464</v>
      </c>
      <c r="E1857" s="12" t="s">
        <v>24</v>
      </c>
      <c r="F1857" s="12" t="s">
        <v>73</v>
      </c>
      <c r="G1857" s="12" t="s">
        <v>74</v>
      </c>
      <c r="H1857" s="12" t="s">
        <v>14</v>
      </c>
      <c r="I1857" s="14">
        <v>0.50000000000000011</v>
      </c>
      <c r="J1857" s="15">
        <v>2000</v>
      </c>
      <c r="K1857" s="16">
        <f t="shared" si="609"/>
        <v>1000.0000000000002</v>
      </c>
      <c r="L1857" s="16">
        <f t="shared" si="610"/>
        <v>350.00000000000006</v>
      </c>
      <c r="M1857" s="17">
        <v>0.35</v>
      </c>
      <c r="O1857" s="1"/>
      <c r="P1857" s="2"/>
      <c r="Q1857" s="3"/>
      <c r="R1857" s="5"/>
    </row>
    <row r="1858" spans="2:18" x14ac:dyDescent="0.25">
      <c r="B1858" s="12" t="s">
        <v>23</v>
      </c>
      <c r="C1858" s="12">
        <v>1128299</v>
      </c>
      <c r="D1858" s="13">
        <v>44464</v>
      </c>
      <c r="E1858" s="12" t="s">
        <v>24</v>
      </c>
      <c r="F1858" s="12" t="s">
        <v>73</v>
      </c>
      <c r="G1858" s="12" t="s">
        <v>74</v>
      </c>
      <c r="H1858" s="12" t="s">
        <v>16</v>
      </c>
      <c r="I1858" s="14">
        <v>0.60000000000000009</v>
      </c>
      <c r="J1858" s="15">
        <v>2250</v>
      </c>
      <c r="K1858" s="16">
        <f t="shared" si="609"/>
        <v>1350.0000000000002</v>
      </c>
      <c r="L1858" s="16">
        <f t="shared" si="610"/>
        <v>540.00000000000011</v>
      </c>
      <c r="M1858" s="17">
        <v>0.4</v>
      </c>
      <c r="O1858" s="1"/>
      <c r="P1858" s="2"/>
      <c r="Q1858" s="3"/>
      <c r="R1858" s="5"/>
    </row>
    <row r="1859" spans="2:18" x14ac:dyDescent="0.25">
      <c r="B1859" s="12" t="s">
        <v>23</v>
      </c>
      <c r="C1859" s="12">
        <v>1128299</v>
      </c>
      <c r="D1859" s="13">
        <v>44464</v>
      </c>
      <c r="E1859" s="12" t="s">
        <v>24</v>
      </c>
      <c r="F1859" s="12" t="s">
        <v>73</v>
      </c>
      <c r="G1859" s="12" t="s">
        <v>74</v>
      </c>
      <c r="H1859" s="12" t="s">
        <v>17</v>
      </c>
      <c r="I1859" s="14">
        <v>0.44999999999999996</v>
      </c>
      <c r="J1859" s="15">
        <v>2500</v>
      </c>
      <c r="K1859" s="16">
        <f t="shared" si="609"/>
        <v>1125</v>
      </c>
      <c r="L1859" s="16">
        <f t="shared" si="610"/>
        <v>337.5</v>
      </c>
      <c r="M1859" s="17">
        <v>0.3</v>
      </c>
      <c r="O1859" s="1"/>
      <c r="P1859" s="2"/>
      <c r="Q1859" s="3"/>
      <c r="R1859" s="5"/>
    </row>
    <row r="1860" spans="2:18" x14ac:dyDescent="0.25">
      <c r="B1860" s="12" t="s">
        <v>23</v>
      </c>
      <c r="C1860" s="12">
        <v>1128299</v>
      </c>
      <c r="D1860" s="13">
        <v>44493</v>
      </c>
      <c r="E1860" s="12" t="s">
        <v>24</v>
      </c>
      <c r="F1860" s="12" t="s">
        <v>73</v>
      </c>
      <c r="G1860" s="12" t="s">
        <v>74</v>
      </c>
      <c r="H1860" s="12" t="s">
        <v>12</v>
      </c>
      <c r="I1860" s="14">
        <v>0.4</v>
      </c>
      <c r="J1860" s="15">
        <v>3500</v>
      </c>
      <c r="K1860" s="16">
        <f>I1860*J1860</f>
        <v>1400</v>
      </c>
      <c r="L1860" s="16">
        <f>K1860*M1860</f>
        <v>489.99999999999994</v>
      </c>
      <c r="M1860" s="17">
        <v>0.35</v>
      </c>
      <c r="O1860" s="1"/>
      <c r="P1860" s="2"/>
      <c r="Q1860" s="3"/>
      <c r="R1860" s="5"/>
    </row>
    <row r="1861" spans="2:18" x14ac:dyDescent="0.25">
      <c r="B1861" s="12" t="s">
        <v>23</v>
      </c>
      <c r="C1861" s="12">
        <v>1128299</v>
      </c>
      <c r="D1861" s="13">
        <v>44493</v>
      </c>
      <c r="E1861" s="12" t="s">
        <v>24</v>
      </c>
      <c r="F1861" s="12" t="s">
        <v>73</v>
      </c>
      <c r="G1861" s="12" t="s">
        <v>74</v>
      </c>
      <c r="H1861" s="12" t="s">
        <v>15</v>
      </c>
      <c r="I1861" s="14">
        <v>0.55000000000000016</v>
      </c>
      <c r="J1861" s="15">
        <v>5250</v>
      </c>
      <c r="K1861" s="16">
        <f>I1861*J1861</f>
        <v>2887.5000000000009</v>
      </c>
      <c r="L1861" s="16">
        <f>K1861*M1861</f>
        <v>1010.6250000000002</v>
      </c>
      <c r="M1861" s="17">
        <v>0.35</v>
      </c>
      <c r="O1861" s="1"/>
      <c r="P1861" s="2"/>
      <c r="Q1861" s="3"/>
      <c r="R1861" s="5"/>
    </row>
    <row r="1862" spans="2:18" x14ac:dyDescent="0.25">
      <c r="B1862" s="12" t="s">
        <v>23</v>
      </c>
      <c r="C1862" s="12">
        <v>1128299</v>
      </c>
      <c r="D1862" s="13">
        <v>44493</v>
      </c>
      <c r="E1862" s="12" t="s">
        <v>24</v>
      </c>
      <c r="F1862" s="12" t="s">
        <v>73</v>
      </c>
      <c r="G1862" s="12" t="s">
        <v>74</v>
      </c>
      <c r="H1862" s="12" t="s">
        <v>13</v>
      </c>
      <c r="I1862" s="14">
        <v>0.50000000000000011</v>
      </c>
      <c r="J1862" s="15">
        <v>3500</v>
      </c>
      <c r="K1862" s="16">
        <f t="shared" ref="K1862:K1865" si="611">I1862*J1862</f>
        <v>1750.0000000000005</v>
      </c>
      <c r="L1862" s="16">
        <f t="shared" ref="L1862:L1865" si="612">K1862*M1862</f>
        <v>612.50000000000011</v>
      </c>
      <c r="M1862" s="17">
        <v>0.35</v>
      </c>
      <c r="O1862" s="1"/>
      <c r="P1862" s="2"/>
      <c r="Q1862" s="3"/>
      <c r="R1862" s="5"/>
    </row>
    <row r="1863" spans="2:18" x14ac:dyDescent="0.25">
      <c r="B1863" s="12" t="s">
        <v>23</v>
      </c>
      <c r="C1863" s="12">
        <v>1128299</v>
      </c>
      <c r="D1863" s="13">
        <v>44493</v>
      </c>
      <c r="E1863" s="12" t="s">
        <v>24</v>
      </c>
      <c r="F1863" s="12" t="s">
        <v>73</v>
      </c>
      <c r="G1863" s="12" t="s">
        <v>74</v>
      </c>
      <c r="H1863" s="12" t="s">
        <v>14</v>
      </c>
      <c r="I1863" s="14">
        <v>0.45000000000000007</v>
      </c>
      <c r="J1863" s="15">
        <v>3250</v>
      </c>
      <c r="K1863" s="16">
        <f t="shared" si="611"/>
        <v>1462.5000000000002</v>
      </c>
      <c r="L1863" s="16">
        <f t="shared" si="612"/>
        <v>511.87500000000006</v>
      </c>
      <c r="M1863" s="17">
        <v>0.35</v>
      </c>
      <c r="O1863" s="1"/>
      <c r="P1863" s="2"/>
      <c r="Q1863" s="3"/>
      <c r="R1863" s="5"/>
    </row>
    <row r="1864" spans="2:18" x14ac:dyDescent="0.25">
      <c r="B1864" s="12" t="s">
        <v>23</v>
      </c>
      <c r="C1864" s="12">
        <v>1128299</v>
      </c>
      <c r="D1864" s="13">
        <v>44493</v>
      </c>
      <c r="E1864" s="12" t="s">
        <v>24</v>
      </c>
      <c r="F1864" s="12" t="s">
        <v>73</v>
      </c>
      <c r="G1864" s="12" t="s">
        <v>74</v>
      </c>
      <c r="H1864" s="12" t="s">
        <v>16</v>
      </c>
      <c r="I1864" s="14">
        <v>0.55000000000000004</v>
      </c>
      <c r="J1864" s="15">
        <v>3000</v>
      </c>
      <c r="K1864" s="16">
        <f t="shared" si="611"/>
        <v>1650.0000000000002</v>
      </c>
      <c r="L1864" s="16">
        <f t="shared" si="612"/>
        <v>660.00000000000011</v>
      </c>
      <c r="M1864" s="17">
        <v>0.4</v>
      </c>
      <c r="O1864" s="1"/>
      <c r="P1864" s="2"/>
      <c r="Q1864" s="3"/>
      <c r="R1864" s="5"/>
    </row>
    <row r="1865" spans="2:18" x14ac:dyDescent="0.25">
      <c r="B1865" s="12" t="s">
        <v>23</v>
      </c>
      <c r="C1865" s="12">
        <v>1128299</v>
      </c>
      <c r="D1865" s="13">
        <v>44493</v>
      </c>
      <c r="E1865" s="12" t="s">
        <v>24</v>
      </c>
      <c r="F1865" s="12" t="s">
        <v>73</v>
      </c>
      <c r="G1865" s="12" t="s">
        <v>74</v>
      </c>
      <c r="H1865" s="12" t="s">
        <v>17</v>
      </c>
      <c r="I1865" s="14">
        <v>0.60000000000000009</v>
      </c>
      <c r="J1865" s="15">
        <v>3500</v>
      </c>
      <c r="K1865" s="16">
        <f t="shared" si="611"/>
        <v>2100.0000000000005</v>
      </c>
      <c r="L1865" s="16">
        <f t="shared" si="612"/>
        <v>630.00000000000011</v>
      </c>
      <c r="M1865" s="17">
        <v>0.3</v>
      </c>
      <c r="O1865" s="1"/>
      <c r="P1865" s="2"/>
      <c r="Q1865" s="3"/>
      <c r="R1865" s="5"/>
    </row>
    <row r="1866" spans="2:18" x14ac:dyDescent="0.25">
      <c r="B1866" s="12" t="s">
        <v>23</v>
      </c>
      <c r="C1866" s="12">
        <v>1128299</v>
      </c>
      <c r="D1866" s="13">
        <v>44524</v>
      </c>
      <c r="E1866" s="12" t="s">
        <v>24</v>
      </c>
      <c r="F1866" s="12" t="s">
        <v>73</v>
      </c>
      <c r="G1866" s="12" t="s">
        <v>74</v>
      </c>
      <c r="H1866" s="12" t="s">
        <v>12</v>
      </c>
      <c r="I1866" s="14">
        <v>0.45000000000000007</v>
      </c>
      <c r="J1866" s="15">
        <v>5750</v>
      </c>
      <c r="K1866" s="16">
        <f>I1866*J1866</f>
        <v>2587.5000000000005</v>
      </c>
      <c r="L1866" s="16">
        <f>K1866*M1866</f>
        <v>905.62500000000011</v>
      </c>
      <c r="M1866" s="17">
        <v>0.35</v>
      </c>
      <c r="O1866" s="1"/>
      <c r="P1866" s="2"/>
      <c r="Q1866" s="3"/>
      <c r="R1866" s="5"/>
    </row>
    <row r="1867" spans="2:18" x14ac:dyDescent="0.25">
      <c r="B1867" s="12" t="s">
        <v>23</v>
      </c>
      <c r="C1867" s="12">
        <v>1128299</v>
      </c>
      <c r="D1867" s="13">
        <v>44524</v>
      </c>
      <c r="E1867" s="12" t="s">
        <v>24</v>
      </c>
      <c r="F1867" s="12" t="s">
        <v>73</v>
      </c>
      <c r="G1867" s="12" t="s">
        <v>74</v>
      </c>
      <c r="H1867" s="12" t="s">
        <v>15</v>
      </c>
      <c r="I1867" s="14">
        <v>0.50000000000000011</v>
      </c>
      <c r="J1867" s="15">
        <v>6500</v>
      </c>
      <c r="K1867" s="16">
        <f>I1867*J1867</f>
        <v>3250.0000000000009</v>
      </c>
      <c r="L1867" s="16">
        <f>K1867*M1867</f>
        <v>1137.5000000000002</v>
      </c>
      <c r="M1867" s="17">
        <v>0.35</v>
      </c>
      <c r="O1867" s="1"/>
      <c r="P1867" s="2"/>
      <c r="Q1867" s="3"/>
      <c r="R1867" s="5"/>
    </row>
    <row r="1868" spans="2:18" x14ac:dyDescent="0.25">
      <c r="B1868" s="12" t="s">
        <v>23</v>
      </c>
      <c r="C1868" s="12">
        <v>1128299</v>
      </c>
      <c r="D1868" s="13">
        <v>44524</v>
      </c>
      <c r="E1868" s="12" t="s">
        <v>24</v>
      </c>
      <c r="F1868" s="12" t="s">
        <v>73</v>
      </c>
      <c r="G1868" s="12" t="s">
        <v>74</v>
      </c>
      <c r="H1868" s="12" t="s">
        <v>13</v>
      </c>
      <c r="I1868" s="14">
        <v>0.45000000000000007</v>
      </c>
      <c r="J1868" s="15">
        <v>4750</v>
      </c>
      <c r="K1868" s="16">
        <f t="shared" ref="K1868:K1871" si="613">I1868*J1868</f>
        <v>2137.5000000000005</v>
      </c>
      <c r="L1868" s="16">
        <f t="shared" ref="L1868:L1871" si="614">K1868*M1868</f>
        <v>748.12500000000011</v>
      </c>
      <c r="M1868" s="17">
        <v>0.35</v>
      </c>
      <c r="O1868" s="1"/>
      <c r="P1868" s="2"/>
      <c r="Q1868" s="3"/>
      <c r="R1868" s="5"/>
    </row>
    <row r="1869" spans="2:18" x14ac:dyDescent="0.25">
      <c r="B1869" s="12" t="s">
        <v>23</v>
      </c>
      <c r="C1869" s="12">
        <v>1128299</v>
      </c>
      <c r="D1869" s="13">
        <v>44524</v>
      </c>
      <c r="E1869" s="12" t="s">
        <v>24</v>
      </c>
      <c r="F1869" s="12" t="s">
        <v>73</v>
      </c>
      <c r="G1869" s="12" t="s">
        <v>74</v>
      </c>
      <c r="H1869" s="12" t="s">
        <v>14</v>
      </c>
      <c r="I1869" s="14">
        <v>0.55000000000000016</v>
      </c>
      <c r="J1869" s="15">
        <v>4500</v>
      </c>
      <c r="K1869" s="16">
        <f t="shared" si="613"/>
        <v>2475.0000000000009</v>
      </c>
      <c r="L1869" s="16">
        <f t="shared" si="614"/>
        <v>866.25000000000023</v>
      </c>
      <c r="M1869" s="17">
        <v>0.35</v>
      </c>
      <c r="O1869" s="1"/>
      <c r="P1869" s="2"/>
      <c r="Q1869" s="3"/>
      <c r="R1869" s="5"/>
    </row>
    <row r="1870" spans="2:18" x14ac:dyDescent="0.25">
      <c r="B1870" s="12" t="s">
        <v>23</v>
      </c>
      <c r="C1870" s="12">
        <v>1128299</v>
      </c>
      <c r="D1870" s="13">
        <v>44524</v>
      </c>
      <c r="E1870" s="12" t="s">
        <v>24</v>
      </c>
      <c r="F1870" s="12" t="s">
        <v>73</v>
      </c>
      <c r="G1870" s="12" t="s">
        <v>74</v>
      </c>
      <c r="H1870" s="12" t="s">
        <v>16</v>
      </c>
      <c r="I1870" s="14">
        <v>0.75000000000000011</v>
      </c>
      <c r="J1870" s="15">
        <v>4250</v>
      </c>
      <c r="K1870" s="16">
        <f t="shared" si="613"/>
        <v>3187.5000000000005</v>
      </c>
      <c r="L1870" s="16">
        <f t="shared" si="614"/>
        <v>1275.0000000000002</v>
      </c>
      <c r="M1870" s="17">
        <v>0.4</v>
      </c>
      <c r="O1870" s="1"/>
      <c r="P1870" s="2"/>
      <c r="Q1870" s="3"/>
      <c r="R1870" s="5"/>
    </row>
    <row r="1871" spans="2:18" x14ac:dyDescent="0.25">
      <c r="B1871" s="12" t="s">
        <v>23</v>
      </c>
      <c r="C1871" s="12">
        <v>1128299</v>
      </c>
      <c r="D1871" s="13">
        <v>44524</v>
      </c>
      <c r="E1871" s="12" t="s">
        <v>24</v>
      </c>
      <c r="F1871" s="12" t="s">
        <v>73</v>
      </c>
      <c r="G1871" s="12" t="s">
        <v>74</v>
      </c>
      <c r="H1871" s="12" t="s">
        <v>17</v>
      </c>
      <c r="I1871" s="14">
        <v>0.80000000000000016</v>
      </c>
      <c r="J1871" s="15">
        <v>5500</v>
      </c>
      <c r="K1871" s="16">
        <f t="shared" si="613"/>
        <v>4400.0000000000009</v>
      </c>
      <c r="L1871" s="16">
        <f t="shared" si="614"/>
        <v>1320.0000000000002</v>
      </c>
      <c r="M1871" s="17">
        <v>0.3</v>
      </c>
      <c r="O1871" s="1"/>
      <c r="P1871" s="2"/>
      <c r="Q1871" s="3"/>
      <c r="R1871" s="5"/>
    </row>
    <row r="1872" spans="2:18" x14ac:dyDescent="0.25">
      <c r="B1872" s="12" t="s">
        <v>23</v>
      </c>
      <c r="C1872" s="12">
        <v>1128299</v>
      </c>
      <c r="D1872" s="13">
        <v>44553</v>
      </c>
      <c r="E1872" s="12" t="s">
        <v>24</v>
      </c>
      <c r="F1872" s="12" t="s">
        <v>73</v>
      </c>
      <c r="G1872" s="12" t="s">
        <v>74</v>
      </c>
      <c r="H1872" s="12" t="s">
        <v>12</v>
      </c>
      <c r="I1872" s="14">
        <v>0.65000000000000013</v>
      </c>
      <c r="J1872" s="15">
        <v>7500</v>
      </c>
      <c r="K1872" s="16">
        <f>I1872*J1872</f>
        <v>4875.0000000000009</v>
      </c>
      <c r="L1872" s="16">
        <f>K1872*M1872</f>
        <v>1706.2500000000002</v>
      </c>
      <c r="M1872" s="17">
        <v>0.35</v>
      </c>
      <c r="O1872" s="1"/>
      <c r="P1872" s="2"/>
      <c r="Q1872" s="3"/>
      <c r="R1872" s="5"/>
    </row>
    <row r="1873" spans="1:18" x14ac:dyDescent="0.25">
      <c r="B1873" s="12" t="s">
        <v>23</v>
      </c>
      <c r="C1873" s="12">
        <v>1128299</v>
      </c>
      <c r="D1873" s="13">
        <v>44553</v>
      </c>
      <c r="E1873" s="12" t="s">
        <v>24</v>
      </c>
      <c r="F1873" s="12" t="s">
        <v>73</v>
      </c>
      <c r="G1873" s="12" t="s">
        <v>74</v>
      </c>
      <c r="H1873" s="12" t="s">
        <v>15</v>
      </c>
      <c r="I1873" s="14">
        <v>0.75000000000000022</v>
      </c>
      <c r="J1873" s="15">
        <v>7500</v>
      </c>
      <c r="K1873" s="16">
        <f>I1873*J1873</f>
        <v>5625.0000000000018</v>
      </c>
      <c r="L1873" s="16">
        <f>K1873*M1873</f>
        <v>1968.7500000000005</v>
      </c>
      <c r="M1873" s="17">
        <v>0.35</v>
      </c>
      <c r="O1873" s="1"/>
      <c r="P1873" s="2"/>
      <c r="Q1873" s="3"/>
      <c r="R1873" s="5"/>
    </row>
    <row r="1874" spans="1:18" x14ac:dyDescent="0.25">
      <c r="B1874" s="12" t="s">
        <v>23</v>
      </c>
      <c r="C1874" s="12">
        <v>1128299</v>
      </c>
      <c r="D1874" s="13">
        <v>44553</v>
      </c>
      <c r="E1874" s="12" t="s">
        <v>24</v>
      </c>
      <c r="F1874" s="12" t="s">
        <v>73</v>
      </c>
      <c r="G1874" s="12" t="s">
        <v>74</v>
      </c>
      <c r="H1874" s="12" t="s">
        <v>13</v>
      </c>
      <c r="I1874" s="14">
        <v>0.70000000000000018</v>
      </c>
      <c r="J1874" s="15">
        <v>5500</v>
      </c>
      <c r="K1874" s="16">
        <f t="shared" ref="K1874:K1877" si="615">I1874*J1874</f>
        <v>3850.0000000000009</v>
      </c>
      <c r="L1874" s="16">
        <f t="shared" ref="L1874:L1877" si="616">K1874*M1874</f>
        <v>1347.5000000000002</v>
      </c>
      <c r="M1874" s="17">
        <v>0.35</v>
      </c>
      <c r="O1874" s="1"/>
      <c r="P1874" s="2"/>
      <c r="Q1874" s="3"/>
      <c r="R1874" s="5"/>
    </row>
    <row r="1875" spans="1:18" x14ac:dyDescent="0.25">
      <c r="B1875" s="12" t="s">
        <v>23</v>
      </c>
      <c r="C1875" s="12">
        <v>1128299</v>
      </c>
      <c r="D1875" s="13">
        <v>44553</v>
      </c>
      <c r="E1875" s="12" t="s">
        <v>24</v>
      </c>
      <c r="F1875" s="12" t="s">
        <v>73</v>
      </c>
      <c r="G1875" s="12" t="s">
        <v>74</v>
      </c>
      <c r="H1875" s="12" t="s">
        <v>14</v>
      </c>
      <c r="I1875" s="14">
        <v>0.70000000000000018</v>
      </c>
      <c r="J1875" s="15">
        <v>5500</v>
      </c>
      <c r="K1875" s="16">
        <f t="shared" si="615"/>
        <v>3850.0000000000009</v>
      </c>
      <c r="L1875" s="16">
        <f t="shared" si="616"/>
        <v>1347.5000000000002</v>
      </c>
      <c r="M1875" s="17">
        <v>0.35</v>
      </c>
      <c r="O1875" s="1"/>
      <c r="P1875" s="2"/>
      <c r="Q1875" s="3"/>
      <c r="R1875" s="5"/>
    </row>
    <row r="1876" spans="1:18" x14ac:dyDescent="0.25">
      <c r="B1876" s="12" t="s">
        <v>23</v>
      </c>
      <c r="C1876" s="12">
        <v>1128299</v>
      </c>
      <c r="D1876" s="13">
        <v>44553</v>
      </c>
      <c r="E1876" s="12" t="s">
        <v>24</v>
      </c>
      <c r="F1876" s="12" t="s">
        <v>73</v>
      </c>
      <c r="G1876" s="12" t="s">
        <v>74</v>
      </c>
      <c r="H1876" s="12" t="s">
        <v>16</v>
      </c>
      <c r="I1876" s="14">
        <v>0.80000000000000016</v>
      </c>
      <c r="J1876" s="15">
        <v>4750</v>
      </c>
      <c r="K1876" s="16">
        <f t="shared" si="615"/>
        <v>3800.0000000000009</v>
      </c>
      <c r="L1876" s="16">
        <f t="shared" si="616"/>
        <v>1520.0000000000005</v>
      </c>
      <c r="M1876" s="17">
        <v>0.4</v>
      </c>
      <c r="O1876" s="1"/>
      <c r="P1876" s="2"/>
      <c r="Q1876" s="3"/>
      <c r="R1876" s="5"/>
    </row>
    <row r="1877" spans="1:18" x14ac:dyDescent="0.25">
      <c r="B1877" s="12" t="s">
        <v>23</v>
      </c>
      <c r="C1877" s="12">
        <v>1128299</v>
      </c>
      <c r="D1877" s="13">
        <v>44553</v>
      </c>
      <c r="E1877" s="12" t="s">
        <v>24</v>
      </c>
      <c r="F1877" s="12" t="s">
        <v>73</v>
      </c>
      <c r="G1877" s="12" t="s">
        <v>74</v>
      </c>
      <c r="H1877" s="12" t="s">
        <v>17</v>
      </c>
      <c r="I1877" s="14">
        <v>0.8500000000000002</v>
      </c>
      <c r="J1877" s="15">
        <v>5750</v>
      </c>
      <c r="K1877" s="16">
        <f t="shared" si="615"/>
        <v>4887.5000000000009</v>
      </c>
      <c r="L1877" s="16">
        <f t="shared" si="616"/>
        <v>1466.2500000000002</v>
      </c>
      <c r="M1877" s="17">
        <v>0.3</v>
      </c>
      <c r="O1877" s="1"/>
      <c r="P1877" s="2"/>
      <c r="Q1877" s="3"/>
      <c r="R1877" s="5"/>
    </row>
    <row r="1878" spans="1:18" x14ac:dyDescent="0.25">
      <c r="A1878" s="8" t="s">
        <v>40</v>
      </c>
      <c r="B1878" s="12" t="s">
        <v>23</v>
      </c>
      <c r="C1878" s="12">
        <v>1128299</v>
      </c>
      <c r="D1878" s="13">
        <v>44213</v>
      </c>
      <c r="E1878" s="12" t="s">
        <v>24</v>
      </c>
      <c r="F1878" s="12" t="s">
        <v>75</v>
      </c>
      <c r="G1878" s="12" t="s">
        <v>57</v>
      </c>
      <c r="H1878" s="12" t="s">
        <v>12</v>
      </c>
      <c r="I1878" s="14">
        <v>0.35000000000000003</v>
      </c>
      <c r="J1878" s="15">
        <v>4000</v>
      </c>
      <c r="K1878" s="16">
        <f>I1878*J1878</f>
        <v>1400.0000000000002</v>
      </c>
      <c r="L1878" s="16">
        <f>K1878*M1878</f>
        <v>560</v>
      </c>
      <c r="M1878" s="17">
        <v>0.39999999999999997</v>
      </c>
      <c r="O1878" s="1"/>
      <c r="P1878" s="2"/>
      <c r="Q1878" s="3"/>
      <c r="R1878" s="5"/>
    </row>
    <row r="1879" spans="1:18" x14ac:dyDescent="0.25">
      <c r="B1879" s="12" t="s">
        <v>23</v>
      </c>
      <c r="C1879" s="12">
        <v>1128299</v>
      </c>
      <c r="D1879" s="13">
        <v>44213</v>
      </c>
      <c r="E1879" s="12" t="s">
        <v>24</v>
      </c>
      <c r="F1879" s="12" t="s">
        <v>75</v>
      </c>
      <c r="G1879" s="12" t="s">
        <v>57</v>
      </c>
      <c r="H1879" s="12" t="s">
        <v>15</v>
      </c>
      <c r="I1879" s="14">
        <v>0.45</v>
      </c>
      <c r="J1879" s="15">
        <v>4000</v>
      </c>
      <c r="K1879" s="16">
        <f>I1879*J1879</f>
        <v>1800</v>
      </c>
      <c r="L1879" s="16">
        <f>K1879*M1879</f>
        <v>719.99999999999989</v>
      </c>
      <c r="M1879" s="17">
        <v>0.39999999999999997</v>
      </c>
      <c r="O1879" s="1"/>
      <c r="P1879" s="2"/>
      <c r="Q1879" s="3"/>
      <c r="R1879" s="5"/>
    </row>
    <row r="1880" spans="1:18" x14ac:dyDescent="0.25">
      <c r="B1880" s="12" t="s">
        <v>23</v>
      </c>
      <c r="C1880" s="12">
        <v>1128299</v>
      </c>
      <c r="D1880" s="13">
        <v>44213</v>
      </c>
      <c r="E1880" s="12" t="s">
        <v>24</v>
      </c>
      <c r="F1880" s="12" t="s">
        <v>75</v>
      </c>
      <c r="G1880" s="12" t="s">
        <v>57</v>
      </c>
      <c r="H1880" s="12" t="s">
        <v>13</v>
      </c>
      <c r="I1880" s="14">
        <v>0.45</v>
      </c>
      <c r="J1880" s="15">
        <v>4000</v>
      </c>
      <c r="K1880" s="16">
        <f t="shared" ref="K1880:K1883" si="617">I1880*J1880</f>
        <v>1800</v>
      </c>
      <c r="L1880" s="16">
        <f t="shared" ref="L1880:L1883" si="618">K1880*M1880</f>
        <v>719.99999999999989</v>
      </c>
      <c r="M1880" s="17">
        <v>0.39999999999999997</v>
      </c>
      <c r="O1880" s="1"/>
      <c r="P1880" s="2"/>
      <c r="Q1880" s="3"/>
      <c r="R1880" s="5"/>
    </row>
    <row r="1881" spans="1:18" x14ac:dyDescent="0.25">
      <c r="B1881" s="12" t="s">
        <v>23</v>
      </c>
      <c r="C1881" s="12">
        <v>1128299</v>
      </c>
      <c r="D1881" s="13">
        <v>44213</v>
      </c>
      <c r="E1881" s="12" t="s">
        <v>24</v>
      </c>
      <c r="F1881" s="12" t="s">
        <v>75</v>
      </c>
      <c r="G1881" s="12" t="s">
        <v>57</v>
      </c>
      <c r="H1881" s="12" t="s">
        <v>14</v>
      </c>
      <c r="I1881" s="14">
        <v>0.45</v>
      </c>
      <c r="J1881" s="15">
        <v>2500</v>
      </c>
      <c r="K1881" s="16">
        <f t="shared" si="617"/>
        <v>1125</v>
      </c>
      <c r="L1881" s="16">
        <f t="shared" si="618"/>
        <v>449.99999999999994</v>
      </c>
      <c r="M1881" s="17">
        <v>0.39999999999999997</v>
      </c>
      <c r="O1881" s="1"/>
      <c r="P1881" s="2"/>
      <c r="Q1881" s="3"/>
      <c r="R1881" s="5"/>
    </row>
    <row r="1882" spans="1:18" x14ac:dyDescent="0.25">
      <c r="B1882" s="12" t="s">
        <v>23</v>
      </c>
      <c r="C1882" s="12">
        <v>1128299</v>
      </c>
      <c r="D1882" s="13">
        <v>44213</v>
      </c>
      <c r="E1882" s="12" t="s">
        <v>24</v>
      </c>
      <c r="F1882" s="12" t="s">
        <v>75</v>
      </c>
      <c r="G1882" s="12" t="s">
        <v>57</v>
      </c>
      <c r="H1882" s="12" t="s">
        <v>16</v>
      </c>
      <c r="I1882" s="14">
        <v>0.50000000000000011</v>
      </c>
      <c r="J1882" s="15">
        <v>2000</v>
      </c>
      <c r="K1882" s="16">
        <f t="shared" si="617"/>
        <v>1000.0000000000002</v>
      </c>
      <c r="L1882" s="16">
        <f t="shared" si="618"/>
        <v>450.00000000000011</v>
      </c>
      <c r="M1882" s="17">
        <v>0.45</v>
      </c>
      <c r="O1882" s="1"/>
      <c r="P1882" s="2"/>
      <c r="Q1882" s="3"/>
      <c r="R1882" s="5"/>
    </row>
    <row r="1883" spans="1:18" x14ac:dyDescent="0.25">
      <c r="B1883" s="12" t="s">
        <v>23</v>
      </c>
      <c r="C1883" s="12">
        <v>1128299</v>
      </c>
      <c r="D1883" s="13">
        <v>44213</v>
      </c>
      <c r="E1883" s="12" t="s">
        <v>24</v>
      </c>
      <c r="F1883" s="12" t="s">
        <v>75</v>
      </c>
      <c r="G1883" s="12" t="s">
        <v>57</v>
      </c>
      <c r="H1883" s="12" t="s">
        <v>17</v>
      </c>
      <c r="I1883" s="14">
        <v>0.45</v>
      </c>
      <c r="J1883" s="15">
        <v>4500</v>
      </c>
      <c r="K1883" s="16">
        <f t="shared" si="617"/>
        <v>2025</v>
      </c>
      <c r="L1883" s="16">
        <f t="shared" si="618"/>
        <v>708.75</v>
      </c>
      <c r="M1883" s="17">
        <v>0.35</v>
      </c>
      <c r="O1883" s="1"/>
      <c r="P1883" s="2"/>
      <c r="Q1883" s="3"/>
      <c r="R1883" s="5"/>
    </row>
    <row r="1884" spans="1:18" x14ac:dyDescent="0.25">
      <c r="B1884" s="12" t="s">
        <v>23</v>
      </c>
      <c r="C1884" s="12">
        <v>1128299</v>
      </c>
      <c r="D1884" s="13">
        <v>44244</v>
      </c>
      <c r="E1884" s="12" t="s">
        <v>24</v>
      </c>
      <c r="F1884" s="12" t="s">
        <v>75</v>
      </c>
      <c r="G1884" s="12" t="s">
        <v>57</v>
      </c>
      <c r="H1884" s="12" t="s">
        <v>12</v>
      </c>
      <c r="I1884" s="14">
        <v>0.35000000000000003</v>
      </c>
      <c r="J1884" s="15">
        <v>5000</v>
      </c>
      <c r="K1884" s="16">
        <f>I1884*J1884</f>
        <v>1750.0000000000002</v>
      </c>
      <c r="L1884" s="16">
        <f>K1884*M1884</f>
        <v>700</v>
      </c>
      <c r="M1884" s="17">
        <v>0.39999999999999997</v>
      </c>
      <c r="O1884" s="1"/>
      <c r="P1884" s="2"/>
      <c r="Q1884" s="3"/>
      <c r="R1884" s="5"/>
    </row>
    <row r="1885" spans="1:18" x14ac:dyDescent="0.25">
      <c r="B1885" s="12" t="s">
        <v>23</v>
      </c>
      <c r="C1885" s="12">
        <v>1128299</v>
      </c>
      <c r="D1885" s="13">
        <v>44244</v>
      </c>
      <c r="E1885" s="12" t="s">
        <v>24</v>
      </c>
      <c r="F1885" s="12" t="s">
        <v>75</v>
      </c>
      <c r="G1885" s="12" t="s">
        <v>57</v>
      </c>
      <c r="H1885" s="12" t="s">
        <v>15</v>
      </c>
      <c r="I1885" s="14">
        <v>0.45</v>
      </c>
      <c r="J1885" s="15">
        <v>4000</v>
      </c>
      <c r="K1885" s="16">
        <f>I1885*J1885</f>
        <v>1800</v>
      </c>
      <c r="L1885" s="16">
        <f>K1885*M1885</f>
        <v>719.99999999999989</v>
      </c>
      <c r="M1885" s="17">
        <v>0.39999999999999997</v>
      </c>
      <c r="O1885" s="1"/>
      <c r="P1885" s="2"/>
      <c r="Q1885" s="3"/>
      <c r="R1885" s="5"/>
    </row>
    <row r="1886" spans="1:18" x14ac:dyDescent="0.25">
      <c r="B1886" s="12" t="s">
        <v>23</v>
      </c>
      <c r="C1886" s="12">
        <v>1128299</v>
      </c>
      <c r="D1886" s="13">
        <v>44244</v>
      </c>
      <c r="E1886" s="12" t="s">
        <v>24</v>
      </c>
      <c r="F1886" s="12" t="s">
        <v>75</v>
      </c>
      <c r="G1886" s="12" t="s">
        <v>57</v>
      </c>
      <c r="H1886" s="12" t="s">
        <v>13</v>
      </c>
      <c r="I1886" s="14">
        <v>0.45</v>
      </c>
      <c r="J1886" s="15">
        <v>4000</v>
      </c>
      <c r="K1886" s="16">
        <f t="shared" ref="K1886:K1889" si="619">I1886*J1886</f>
        <v>1800</v>
      </c>
      <c r="L1886" s="16">
        <f t="shared" ref="L1886:L1889" si="620">K1886*M1886</f>
        <v>719.99999999999989</v>
      </c>
      <c r="M1886" s="17">
        <v>0.39999999999999997</v>
      </c>
      <c r="O1886" s="1"/>
      <c r="P1886" s="2"/>
      <c r="Q1886" s="3"/>
      <c r="R1886" s="5"/>
    </row>
    <row r="1887" spans="1:18" x14ac:dyDescent="0.25">
      <c r="B1887" s="12" t="s">
        <v>23</v>
      </c>
      <c r="C1887" s="12">
        <v>1128299</v>
      </c>
      <c r="D1887" s="13">
        <v>44244</v>
      </c>
      <c r="E1887" s="12" t="s">
        <v>24</v>
      </c>
      <c r="F1887" s="12" t="s">
        <v>75</v>
      </c>
      <c r="G1887" s="12" t="s">
        <v>57</v>
      </c>
      <c r="H1887" s="12" t="s">
        <v>14</v>
      </c>
      <c r="I1887" s="14">
        <v>0.45</v>
      </c>
      <c r="J1887" s="15">
        <v>2500</v>
      </c>
      <c r="K1887" s="16">
        <f t="shared" si="619"/>
        <v>1125</v>
      </c>
      <c r="L1887" s="16">
        <f t="shared" si="620"/>
        <v>449.99999999999994</v>
      </c>
      <c r="M1887" s="17">
        <v>0.39999999999999997</v>
      </c>
      <c r="O1887" s="1"/>
      <c r="P1887" s="2"/>
      <c r="Q1887" s="3"/>
      <c r="R1887" s="5"/>
    </row>
    <row r="1888" spans="1:18" x14ac:dyDescent="0.25">
      <c r="B1888" s="12" t="s">
        <v>23</v>
      </c>
      <c r="C1888" s="12">
        <v>1128299</v>
      </c>
      <c r="D1888" s="13">
        <v>44244</v>
      </c>
      <c r="E1888" s="12" t="s">
        <v>24</v>
      </c>
      <c r="F1888" s="12" t="s">
        <v>75</v>
      </c>
      <c r="G1888" s="12" t="s">
        <v>57</v>
      </c>
      <c r="H1888" s="12" t="s">
        <v>16</v>
      </c>
      <c r="I1888" s="14">
        <v>0.50000000000000011</v>
      </c>
      <c r="J1888" s="15">
        <v>1750</v>
      </c>
      <c r="K1888" s="16">
        <f t="shared" si="619"/>
        <v>875.00000000000023</v>
      </c>
      <c r="L1888" s="16">
        <f t="shared" si="620"/>
        <v>393.75000000000011</v>
      </c>
      <c r="M1888" s="17">
        <v>0.45</v>
      </c>
      <c r="O1888" s="1"/>
      <c r="P1888" s="2"/>
      <c r="Q1888" s="3"/>
      <c r="R1888" s="5"/>
    </row>
    <row r="1889" spans="2:18" x14ac:dyDescent="0.25">
      <c r="B1889" s="12" t="s">
        <v>23</v>
      </c>
      <c r="C1889" s="12">
        <v>1128299</v>
      </c>
      <c r="D1889" s="13">
        <v>44244</v>
      </c>
      <c r="E1889" s="12" t="s">
        <v>24</v>
      </c>
      <c r="F1889" s="12" t="s">
        <v>75</v>
      </c>
      <c r="G1889" s="12" t="s">
        <v>57</v>
      </c>
      <c r="H1889" s="12" t="s">
        <v>17</v>
      </c>
      <c r="I1889" s="14">
        <v>0.45</v>
      </c>
      <c r="J1889" s="15">
        <v>3750</v>
      </c>
      <c r="K1889" s="16">
        <f t="shared" si="619"/>
        <v>1687.5</v>
      </c>
      <c r="L1889" s="16">
        <f t="shared" si="620"/>
        <v>590.625</v>
      </c>
      <c r="M1889" s="17">
        <v>0.35</v>
      </c>
      <c r="O1889" s="1"/>
      <c r="P1889" s="2"/>
      <c r="Q1889" s="3"/>
      <c r="R1889" s="5"/>
    </row>
    <row r="1890" spans="2:18" x14ac:dyDescent="0.25">
      <c r="B1890" s="12" t="s">
        <v>23</v>
      </c>
      <c r="C1890" s="12">
        <v>1128299</v>
      </c>
      <c r="D1890" s="13">
        <v>44271</v>
      </c>
      <c r="E1890" s="12" t="s">
        <v>24</v>
      </c>
      <c r="F1890" s="12" t="s">
        <v>75</v>
      </c>
      <c r="G1890" s="12" t="s">
        <v>57</v>
      </c>
      <c r="H1890" s="12" t="s">
        <v>12</v>
      </c>
      <c r="I1890" s="14">
        <v>0.45</v>
      </c>
      <c r="J1890" s="15">
        <v>5250</v>
      </c>
      <c r="K1890" s="16">
        <f>I1890*J1890</f>
        <v>2362.5</v>
      </c>
      <c r="L1890" s="16">
        <f>K1890*M1890</f>
        <v>944.99999999999989</v>
      </c>
      <c r="M1890" s="17">
        <v>0.39999999999999997</v>
      </c>
      <c r="O1890" s="1"/>
      <c r="P1890" s="2"/>
      <c r="Q1890" s="3"/>
      <c r="R1890" s="5"/>
    </row>
    <row r="1891" spans="2:18" x14ac:dyDescent="0.25">
      <c r="B1891" s="12" t="s">
        <v>23</v>
      </c>
      <c r="C1891" s="12">
        <v>1128299</v>
      </c>
      <c r="D1891" s="13">
        <v>44271</v>
      </c>
      <c r="E1891" s="12" t="s">
        <v>24</v>
      </c>
      <c r="F1891" s="12" t="s">
        <v>75</v>
      </c>
      <c r="G1891" s="12" t="s">
        <v>57</v>
      </c>
      <c r="H1891" s="12" t="s">
        <v>15</v>
      </c>
      <c r="I1891" s="14">
        <v>0.55000000000000004</v>
      </c>
      <c r="J1891" s="15">
        <v>3750</v>
      </c>
      <c r="K1891" s="16">
        <f>I1891*J1891</f>
        <v>2062.5</v>
      </c>
      <c r="L1891" s="16">
        <f>K1891*M1891</f>
        <v>824.99999999999989</v>
      </c>
      <c r="M1891" s="17">
        <v>0.39999999999999997</v>
      </c>
      <c r="O1891" s="1"/>
      <c r="P1891" s="2"/>
      <c r="Q1891" s="3"/>
      <c r="R1891" s="5"/>
    </row>
    <row r="1892" spans="2:18" x14ac:dyDescent="0.25">
      <c r="B1892" s="12" t="s">
        <v>23</v>
      </c>
      <c r="C1892" s="12">
        <v>1128299</v>
      </c>
      <c r="D1892" s="13">
        <v>44271</v>
      </c>
      <c r="E1892" s="12" t="s">
        <v>24</v>
      </c>
      <c r="F1892" s="12" t="s">
        <v>75</v>
      </c>
      <c r="G1892" s="12" t="s">
        <v>57</v>
      </c>
      <c r="H1892" s="12" t="s">
        <v>13</v>
      </c>
      <c r="I1892" s="14">
        <v>0.6</v>
      </c>
      <c r="J1892" s="15">
        <v>4000</v>
      </c>
      <c r="K1892" s="16">
        <f t="shared" ref="K1892:K1895" si="621">I1892*J1892</f>
        <v>2400</v>
      </c>
      <c r="L1892" s="16">
        <f t="shared" ref="L1892:L1895" si="622">K1892*M1892</f>
        <v>959.99999999999989</v>
      </c>
      <c r="M1892" s="17">
        <v>0.39999999999999997</v>
      </c>
      <c r="O1892" s="1"/>
      <c r="P1892" s="2"/>
      <c r="Q1892" s="3"/>
      <c r="R1892" s="5"/>
    </row>
    <row r="1893" spans="2:18" x14ac:dyDescent="0.25">
      <c r="B1893" s="12" t="s">
        <v>23</v>
      </c>
      <c r="C1893" s="12">
        <v>1128299</v>
      </c>
      <c r="D1893" s="13">
        <v>44271</v>
      </c>
      <c r="E1893" s="12" t="s">
        <v>24</v>
      </c>
      <c r="F1893" s="12" t="s">
        <v>75</v>
      </c>
      <c r="G1893" s="12" t="s">
        <v>57</v>
      </c>
      <c r="H1893" s="12" t="s">
        <v>14</v>
      </c>
      <c r="I1893" s="14">
        <v>0.55000000000000004</v>
      </c>
      <c r="J1893" s="15">
        <v>3000</v>
      </c>
      <c r="K1893" s="16">
        <f t="shared" si="621"/>
        <v>1650.0000000000002</v>
      </c>
      <c r="L1893" s="16">
        <f t="shared" si="622"/>
        <v>660</v>
      </c>
      <c r="M1893" s="17">
        <v>0.39999999999999997</v>
      </c>
      <c r="O1893" s="1"/>
      <c r="P1893" s="2"/>
      <c r="Q1893" s="3"/>
      <c r="R1893" s="5"/>
    </row>
    <row r="1894" spans="2:18" x14ac:dyDescent="0.25">
      <c r="B1894" s="12" t="s">
        <v>23</v>
      </c>
      <c r="C1894" s="12">
        <v>1128299</v>
      </c>
      <c r="D1894" s="13">
        <v>44271</v>
      </c>
      <c r="E1894" s="12" t="s">
        <v>24</v>
      </c>
      <c r="F1894" s="12" t="s">
        <v>75</v>
      </c>
      <c r="G1894" s="12" t="s">
        <v>57</v>
      </c>
      <c r="H1894" s="12" t="s">
        <v>16</v>
      </c>
      <c r="I1894" s="14">
        <v>0.60000000000000009</v>
      </c>
      <c r="J1894" s="15">
        <v>1500</v>
      </c>
      <c r="K1894" s="16">
        <f t="shared" si="621"/>
        <v>900.00000000000011</v>
      </c>
      <c r="L1894" s="16">
        <f t="shared" si="622"/>
        <v>405.00000000000006</v>
      </c>
      <c r="M1894" s="17">
        <v>0.45</v>
      </c>
      <c r="O1894" s="1"/>
      <c r="P1894" s="2"/>
      <c r="Q1894" s="3"/>
      <c r="R1894" s="5"/>
    </row>
    <row r="1895" spans="2:18" x14ac:dyDescent="0.25">
      <c r="B1895" s="12" t="s">
        <v>23</v>
      </c>
      <c r="C1895" s="12">
        <v>1128299</v>
      </c>
      <c r="D1895" s="13">
        <v>44271</v>
      </c>
      <c r="E1895" s="12" t="s">
        <v>24</v>
      </c>
      <c r="F1895" s="12" t="s">
        <v>75</v>
      </c>
      <c r="G1895" s="12" t="s">
        <v>57</v>
      </c>
      <c r="H1895" s="12" t="s">
        <v>17</v>
      </c>
      <c r="I1895" s="14">
        <v>0.45</v>
      </c>
      <c r="J1895" s="15">
        <v>3500</v>
      </c>
      <c r="K1895" s="16">
        <f t="shared" si="621"/>
        <v>1575</v>
      </c>
      <c r="L1895" s="16">
        <f t="shared" si="622"/>
        <v>551.25</v>
      </c>
      <c r="M1895" s="17">
        <v>0.35</v>
      </c>
      <c r="O1895" s="1"/>
      <c r="P1895" s="2"/>
      <c r="Q1895" s="3"/>
      <c r="R1895" s="5"/>
    </row>
    <row r="1896" spans="2:18" x14ac:dyDescent="0.25">
      <c r="B1896" s="12" t="s">
        <v>23</v>
      </c>
      <c r="C1896" s="12">
        <v>1128299</v>
      </c>
      <c r="D1896" s="13">
        <v>44303</v>
      </c>
      <c r="E1896" s="12" t="s">
        <v>24</v>
      </c>
      <c r="F1896" s="12" t="s">
        <v>75</v>
      </c>
      <c r="G1896" s="12" t="s">
        <v>57</v>
      </c>
      <c r="H1896" s="12" t="s">
        <v>12</v>
      </c>
      <c r="I1896" s="14">
        <v>0.5</v>
      </c>
      <c r="J1896" s="15">
        <v>5250</v>
      </c>
      <c r="K1896" s="16">
        <f>I1896*J1896</f>
        <v>2625</v>
      </c>
      <c r="L1896" s="16">
        <f>K1896*M1896</f>
        <v>1050</v>
      </c>
      <c r="M1896" s="17">
        <v>0.39999999999999997</v>
      </c>
      <c r="O1896" s="1"/>
      <c r="P1896" s="2"/>
      <c r="Q1896" s="3"/>
      <c r="R1896" s="5"/>
    </row>
    <row r="1897" spans="2:18" x14ac:dyDescent="0.25">
      <c r="B1897" s="12" t="s">
        <v>23</v>
      </c>
      <c r="C1897" s="12">
        <v>1128299</v>
      </c>
      <c r="D1897" s="13">
        <v>44303</v>
      </c>
      <c r="E1897" s="12" t="s">
        <v>24</v>
      </c>
      <c r="F1897" s="12" t="s">
        <v>75</v>
      </c>
      <c r="G1897" s="12" t="s">
        <v>57</v>
      </c>
      <c r="H1897" s="12" t="s">
        <v>15</v>
      </c>
      <c r="I1897" s="14">
        <v>0.55000000000000004</v>
      </c>
      <c r="J1897" s="15">
        <v>3250</v>
      </c>
      <c r="K1897" s="16">
        <f>I1897*J1897</f>
        <v>1787.5000000000002</v>
      </c>
      <c r="L1897" s="16">
        <f>K1897*M1897</f>
        <v>715</v>
      </c>
      <c r="M1897" s="17">
        <v>0.39999999999999997</v>
      </c>
      <c r="O1897" s="1"/>
      <c r="P1897" s="2"/>
      <c r="Q1897" s="3"/>
      <c r="R1897" s="5"/>
    </row>
    <row r="1898" spans="2:18" x14ac:dyDescent="0.25">
      <c r="B1898" s="12" t="s">
        <v>23</v>
      </c>
      <c r="C1898" s="12">
        <v>1128299</v>
      </c>
      <c r="D1898" s="13">
        <v>44303</v>
      </c>
      <c r="E1898" s="12" t="s">
        <v>24</v>
      </c>
      <c r="F1898" s="12" t="s">
        <v>75</v>
      </c>
      <c r="G1898" s="12" t="s">
        <v>57</v>
      </c>
      <c r="H1898" s="12" t="s">
        <v>13</v>
      </c>
      <c r="I1898" s="14">
        <v>0.55000000000000004</v>
      </c>
      <c r="J1898" s="15">
        <v>3750</v>
      </c>
      <c r="K1898" s="16">
        <f t="shared" ref="K1898:K1901" si="623">I1898*J1898</f>
        <v>2062.5</v>
      </c>
      <c r="L1898" s="16">
        <f t="shared" ref="L1898:L1901" si="624">K1898*M1898</f>
        <v>824.99999999999989</v>
      </c>
      <c r="M1898" s="17">
        <v>0.39999999999999997</v>
      </c>
      <c r="O1898" s="1"/>
      <c r="P1898" s="2"/>
      <c r="Q1898" s="3"/>
      <c r="R1898" s="5"/>
    </row>
    <row r="1899" spans="2:18" x14ac:dyDescent="0.25">
      <c r="B1899" s="12" t="s">
        <v>23</v>
      </c>
      <c r="C1899" s="12">
        <v>1128299</v>
      </c>
      <c r="D1899" s="13">
        <v>44303</v>
      </c>
      <c r="E1899" s="12" t="s">
        <v>24</v>
      </c>
      <c r="F1899" s="12" t="s">
        <v>75</v>
      </c>
      <c r="G1899" s="12" t="s">
        <v>57</v>
      </c>
      <c r="H1899" s="12" t="s">
        <v>14</v>
      </c>
      <c r="I1899" s="14">
        <v>0.40000000000000008</v>
      </c>
      <c r="J1899" s="15">
        <v>2750</v>
      </c>
      <c r="K1899" s="16">
        <f t="shared" si="623"/>
        <v>1100.0000000000002</v>
      </c>
      <c r="L1899" s="16">
        <f t="shared" si="624"/>
        <v>440.00000000000006</v>
      </c>
      <c r="M1899" s="17">
        <v>0.39999999999999997</v>
      </c>
      <c r="O1899" s="1"/>
      <c r="P1899" s="2"/>
      <c r="Q1899" s="3"/>
      <c r="R1899" s="5"/>
    </row>
    <row r="1900" spans="2:18" x14ac:dyDescent="0.25">
      <c r="B1900" s="12" t="s">
        <v>23</v>
      </c>
      <c r="C1900" s="12">
        <v>1128299</v>
      </c>
      <c r="D1900" s="13">
        <v>44303</v>
      </c>
      <c r="E1900" s="12" t="s">
        <v>24</v>
      </c>
      <c r="F1900" s="12" t="s">
        <v>75</v>
      </c>
      <c r="G1900" s="12" t="s">
        <v>57</v>
      </c>
      <c r="H1900" s="12" t="s">
        <v>16</v>
      </c>
      <c r="I1900" s="14">
        <v>0.45000000000000012</v>
      </c>
      <c r="J1900" s="15">
        <v>1750</v>
      </c>
      <c r="K1900" s="16">
        <f t="shared" si="623"/>
        <v>787.50000000000023</v>
      </c>
      <c r="L1900" s="16">
        <f t="shared" si="624"/>
        <v>354.37500000000011</v>
      </c>
      <c r="M1900" s="17">
        <v>0.45</v>
      </c>
      <c r="O1900" s="1"/>
      <c r="P1900" s="2"/>
      <c r="Q1900" s="3"/>
      <c r="R1900" s="5"/>
    </row>
    <row r="1901" spans="2:18" x14ac:dyDescent="0.25">
      <c r="B1901" s="12" t="s">
        <v>23</v>
      </c>
      <c r="C1901" s="12">
        <v>1128299</v>
      </c>
      <c r="D1901" s="13">
        <v>44303</v>
      </c>
      <c r="E1901" s="12" t="s">
        <v>24</v>
      </c>
      <c r="F1901" s="12" t="s">
        <v>75</v>
      </c>
      <c r="G1901" s="12" t="s">
        <v>57</v>
      </c>
      <c r="H1901" s="12" t="s">
        <v>17</v>
      </c>
      <c r="I1901" s="14">
        <v>0.60000000000000009</v>
      </c>
      <c r="J1901" s="15">
        <v>3500</v>
      </c>
      <c r="K1901" s="16">
        <f t="shared" si="623"/>
        <v>2100.0000000000005</v>
      </c>
      <c r="L1901" s="16">
        <f t="shared" si="624"/>
        <v>735.00000000000011</v>
      </c>
      <c r="M1901" s="17">
        <v>0.35</v>
      </c>
      <c r="O1901" s="1"/>
      <c r="P1901" s="2"/>
      <c r="Q1901" s="3"/>
      <c r="R1901" s="5"/>
    </row>
    <row r="1902" spans="2:18" x14ac:dyDescent="0.25">
      <c r="B1902" s="12" t="s">
        <v>23</v>
      </c>
      <c r="C1902" s="12">
        <v>1128299</v>
      </c>
      <c r="D1902" s="13">
        <v>44334</v>
      </c>
      <c r="E1902" s="12" t="s">
        <v>24</v>
      </c>
      <c r="F1902" s="12" t="s">
        <v>75</v>
      </c>
      <c r="G1902" s="12" t="s">
        <v>57</v>
      </c>
      <c r="H1902" s="12" t="s">
        <v>12</v>
      </c>
      <c r="I1902" s="14">
        <v>0.45</v>
      </c>
      <c r="J1902" s="15">
        <v>5500</v>
      </c>
      <c r="K1902" s="16">
        <f>I1902*J1902</f>
        <v>2475</v>
      </c>
      <c r="L1902" s="16">
        <f>K1902*M1902</f>
        <v>989.99999999999989</v>
      </c>
      <c r="M1902" s="17">
        <v>0.39999999999999997</v>
      </c>
      <c r="O1902" s="1"/>
      <c r="P1902" s="2"/>
      <c r="Q1902" s="3"/>
      <c r="R1902" s="5"/>
    </row>
    <row r="1903" spans="2:18" x14ac:dyDescent="0.25">
      <c r="B1903" s="12" t="s">
        <v>23</v>
      </c>
      <c r="C1903" s="12">
        <v>1128299</v>
      </c>
      <c r="D1903" s="13">
        <v>44334</v>
      </c>
      <c r="E1903" s="12" t="s">
        <v>24</v>
      </c>
      <c r="F1903" s="12" t="s">
        <v>75</v>
      </c>
      <c r="G1903" s="12" t="s">
        <v>57</v>
      </c>
      <c r="H1903" s="12" t="s">
        <v>15</v>
      </c>
      <c r="I1903" s="14">
        <v>0.5</v>
      </c>
      <c r="J1903" s="15">
        <v>4000</v>
      </c>
      <c r="K1903" s="16">
        <f>I1903*J1903</f>
        <v>2000</v>
      </c>
      <c r="L1903" s="16">
        <f>K1903*M1903</f>
        <v>799.99999999999989</v>
      </c>
      <c r="M1903" s="17">
        <v>0.39999999999999997</v>
      </c>
      <c r="O1903" s="1"/>
      <c r="P1903" s="2"/>
      <c r="Q1903" s="3"/>
      <c r="R1903" s="5"/>
    </row>
    <row r="1904" spans="2:18" x14ac:dyDescent="0.25">
      <c r="B1904" s="12" t="s">
        <v>23</v>
      </c>
      <c r="C1904" s="12">
        <v>1128299</v>
      </c>
      <c r="D1904" s="13">
        <v>44334</v>
      </c>
      <c r="E1904" s="12" t="s">
        <v>24</v>
      </c>
      <c r="F1904" s="12" t="s">
        <v>75</v>
      </c>
      <c r="G1904" s="12" t="s">
        <v>57</v>
      </c>
      <c r="H1904" s="12" t="s">
        <v>13</v>
      </c>
      <c r="I1904" s="14">
        <v>0.5</v>
      </c>
      <c r="J1904" s="15">
        <v>4000</v>
      </c>
      <c r="K1904" s="16">
        <f t="shared" ref="K1904:K1907" si="625">I1904*J1904</f>
        <v>2000</v>
      </c>
      <c r="L1904" s="16">
        <f t="shared" ref="L1904:L1907" si="626">K1904*M1904</f>
        <v>799.99999999999989</v>
      </c>
      <c r="M1904" s="17">
        <v>0.39999999999999997</v>
      </c>
      <c r="O1904" s="1"/>
      <c r="P1904" s="2"/>
      <c r="Q1904" s="3"/>
      <c r="R1904" s="5"/>
    </row>
    <row r="1905" spans="2:18" x14ac:dyDescent="0.25">
      <c r="B1905" s="12" t="s">
        <v>23</v>
      </c>
      <c r="C1905" s="12">
        <v>1128299</v>
      </c>
      <c r="D1905" s="13">
        <v>44334</v>
      </c>
      <c r="E1905" s="12" t="s">
        <v>24</v>
      </c>
      <c r="F1905" s="12" t="s">
        <v>75</v>
      </c>
      <c r="G1905" s="12" t="s">
        <v>57</v>
      </c>
      <c r="H1905" s="12" t="s">
        <v>14</v>
      </c>
      <c r="I1905" s="14">
        <v>0.45</v>
      </c>
      <c r="J1905" s="15">
        <v>3250</v>
      </c>
      <c r="K1905" s="16">
        <f t="shared" si="625"/>
        <v>1462.5</v>
      </c>
      <c r="L1905" s="16">
        <f t="shared" si="626"/>
        <v>585</v>
      </c>
      <c r="M1905" s="17">
        <v>0.39999999999999997</v>
      </c>
      <c r="O1905" s="1"/>
      <c r="P1905" s="2"/>
      <c r="Q1905" s="3"/>
      <c r="R1905" s="5"/>
    </row>
    <row r="1906" spans="2:18" x14ac:dyDescent="0.25">
      <c r="B1906" s="12" t="s">
        <v>23</v>
      </c>
      <c r="C1906" s="12">
        <v>1128299</v>
      </c>
      <c r="D1906" s="13">
        <v>44334</v>
      </c>
      <c r="E1906" s="12" t="s">
        <v>24</v>
      </c>
      <c r="F1906" s="12" t="s">
        <v>75</v>
      </c>
      <c r="G1906" s="12" t="s">
        <v>57</v>
      </c>
      <c r="H1906" s="12" t="s">
        <v>16</v>
      </c>
      <c r="I1906" s="14">
        <v>0.39999999999999997</v>
      </c>
      <c r="J1906" s="15">
        <v>2250</v>
      </c>
      <c r="K1906" s="16">
        <f t="shared" si="625"/>
        <v>899.99999999999989</v>
      </c>
      <c r="L1906" s="16">
        <f t="shared" si="626"/>
        <v>404.99999999999994</v>
      </c>
      <c r="M1906" s="17">
        <v>0.45</v>
      </c>
      <c r="O1906" s="1"/>
      <c r="P1906" s="2"/>
      <c r="Q1906" s="3"/>
      <c r="R1906" s="5"/>
    </row>
    <row r="1907" spans="2:18" x14ac:dyDescent="0.25">
      <c r="B1907" s="12" t="s">
        <v>23</v>
      </c>
      <c r="C1907" s="12">
        <v>1128299</v>
      </c>
      <c r="D1907" s="13">
        <v>44334</v>
      </c>
      <c r="E1907" s="12" t="s">
        <v>24</v>
      </c>
      <c r="F1907" s="12" t="s">
        <v>75</v>
      </c>
      <c r="G1907" s="12" t="s">
        <v>57</v>
      </c>
      <c r="H1907" s="12" t="s">
        <v>17</v>
      </c>
      <c r="I1907" s="14">
        <v>0.65</v>
      </c>
      <c r="J1907" s="15">
        <v>5750</v>
      </c>
      <c r="K1907" s="16">
        <f t="shared" si="625"/>
        <v>3737.5</v>
      </c>
      <c r="L1907" s="16">
        <f t="shared" si="626"/>
        <v>1308.125</v>
      </c>
      <c r="M1907" s="17">
        <v>0.35</v>
      </c>
      <c r="O1907" s="1"/>
      <c r="P1907" s="2"/>
      <c r="Q1907" s="3"/>
      <c r="R1907" s="5"/>
    </row>
    <row r="1908" spans="2:18" x14ac:dyDescent="0.25">
      <c r="B1908" s="12" t="s">
        <v>23</v>
      </c>
      <c r="C1908" s="12">
        <v>1128299</v>
      </c>
      <c r="D1908" s="13">
        <v>44364</v>
      </c>
      <c r="E1908" s="12" t="s">
        <v>24</v>
      </c>
      <c r="F1908" s="12" t="s">
        <v>75</v>
      </c>
      <c r="G1908" s="12" t="s">
        <v>57</v>
      </c>
      <c r="H1908" s="12" t="s">
        <v>12</v>
      </c>
      <c r="I1908" s="14">
        <v>0.6</v>
      </c>
      <c r="J1908" s="15">
        <v>8250</v>
      </c>
      <c r="K1908" s="16">
        <f>I1908*J1908</f>
        <v>4950</v>
      </c>
      <c r="L1908" s="16">
        <f>K1908*M1908</f>
        <v>1979.9999999999998</v>
      </c>
      <c r="M1908" s="17">
        <v>0.39999999999999997</v>
      </c>
      <c r="O1908" s="1"/>
      <c r="P1908" s="2"/>
      <c r="Q1908" s="3"/>
      <c r="R1908" s="5"/>
    </row>
    <row r="1909" spans="2:18" x14ac:dyDescent="0.25">
      <c r="B1909" s="12" t="s">
        <v>23</v>
      </c>
      <c r="C1909" s="12">
        <v>1128299</v>
      </c>
      <c r="D1909" s="13">
        <v>44364</v>
      </c>
      <c r="E1909" s="12" t="s">
        <v>24</v>
      </c>
      <c r="F1909" s="12" t="s">
        <v>75</v>
      </c>
      <c r="G1909" s="12" t="s">
        <v>57</v>
      </c>
      <c r="H1909" s="12" t="s">
        <v>15</v>
      </c>
      <c r="I1909" s="14">
        <v>0.7</v>
      </c>
      <c r="J1909" s="15">
        <v>7000</v>
      </c>
      <c r="K1909" s="16">
        <f>I1909*J1909</f>
        <v>4900</v>
      </c>
      <c r="L1909" s="16">
        <f>K1909*M1909</f>
        <v>1959.9999999999998</v>
      </c>
      <c r="M1909" s="17">
        <v>0.39999999999999997</v>
      </c>
      <c r="O1909" s="1"/>
      <c r="P1909" s="2"/>
      <c r="Q1909" s="3"/>
      <c r="R1909" s="5"/>
    </row>
    <row r="1910" spans="2:18" x14ac:dyDescent="0.25">
      <c r="B1910" s="12" t="s">
        <v>23</v>
      </c>
      <c r="C1910" s="12">
        <v>1128299</v>
      </c>
      <c r="D1910" s="13">
        <v>44364</v>
      </c>
      <c r="E1910" s="12" t="s">
        <v>24</v>
      </c>
      <c r="F1910" s="12" t="s">
        <v>75</v>
      </c>
      <c r="G1910" s="12" t="s">
        <v>57</v>
      </c>
      <c r="H1910" s="12" t="s">
        <v>13</v>
      </c>
      <c r="I1910" s="14">
        <v>0.85</v>
      </c>
      <c r="J1910" s="15">
        <v>7000</v>
      </c>
      <c r="K1910" s="16">
        <f t="shared" ref="K1910:K1913" si="627">I1910*J1910</f>
        <v>5950</v>
      </c>
      <c r="L1910" s="16">
        <f t="shared" ref="L1910:L1913" si="628">K1910*M1910</f>
        <v>2380</v>
      </c>
      <c r="M1910" s="17">
        <v>0.39999999999999997</v>
      </c>
      <c r="O1910" s="1"/>
      <c r="P1910" s="2"/>
      <c r="Q1910" s="3"/>
      <c r="R1910" s="5"/>
    </row>
    <row r="1911" spans="2:18" x14ac:dyDescent="0.25">
      <c r="B1911" s="12" t="s">
        <v>23</v>
      </c>
      <c r="C1911" s="12">
        <v>1128299</v>
      </c>
      <c r="D1911" s="13">
        <v>44364</v>
      </c>
      <c r="E1911" s="12" t="s">
        <v>24</v>
      </c>
      <c r="F1911" s="12" t="s">
        <v>75</v>
      </c>
      <c r="G1911" s="12" t="s">
        <v>57</v>
      </c>
      <c r="H1911" s="12" t="s">
        <v>14</v>
      </c>
      <c r="I1911" s="14">
        <v>0.85</v>
      </c>
      <c r="J1911" s="15">
        <v>5750</v>
      </c>
      <c r="K1911" s="16">
        <f t="shared" si="627"/>
        <v>4887.5</v>
      </c>
      <c r="L1911" s="16">
        <f t="shared" si="628"/>
        <v>1954.9999999999998</v>
      </c>
      <c r="M1911" s="17">
        <v>0.39999999999999997</v>
      </c>
      <c r="O1911" s="1"/>
      <c r="P1911" s="2"/>
      <c r="Q1911" s="3"/>
      <c r="R1911" s="5"/>
    </row>
    <row r="1912" spans="2:18" x14ac:dyDescent="0.25">
      <c r="B1912" s="12" t="s">
        <v>23</v>
      </c>
      <c r="C1912" s="12">
        <v>1128299</v>
      </c>
      <c r="D1912" s="13">
        <v>44364</v>
      </c>
      <c r="E1912" s="12" t="s">
        <v>24</v>
      </c>
      <c r="F1912" s="12" t="s">
        <v>75</v>
      </c>
      <c r="G1912" s="12" t="s">
        <v>57</v>
      </c>
      <c r="H1912" s="12" t="s">
        <v>16</v>
      </c>
      <c r="I1912" s="14">
        <v>0.95000000000000007</v>
      </c>
      <c r="J1912" s="15">
        <v>4500</v>
      </c>
      <c r="K1912" s="16">
        <f t="shared" si="627"/>
        <v>4275</v>
      </c>
      <c r="L1912" s="16">
        <f t="shared" si="628"/>
        <v>1923.75</v>
      </c>
      <c r="M1912" s="17">
        <v>0.45</v>
      </c>
      <c r="O1912" s="1"/>
      <c r="P1912" s="2"/>
      <c r="Q1912" s="3"/>
      <c r="R1912" s="5"/>
    </row>
    <row r="1913" spans="2:18" x14ac:dyDescent="0.25">
      <c r="B1913" s="12" t="s">
        <v>23</v>
      </c>
      <c r="C1913" s="12">
        <v>1128299</v>
      </c>
      <c r="D1913" s="13">
        <v>44364</v>
      </c>
      <c r="E1913" s="12" t="s">
        <v>24</v>
      </c>
      <c r="F1913" s="12" t="s">
        <v>75</v>
      </c>
      <c r="G1913" s="12" t="s">
        <v>57</v>
      </c>
      <c r="H1913" s="12" t="s">
        <v>17</v>
      </c>
      <c r="I1913" s="14">
        <v>1.1000000000000001</v>
      </c>
      <c r="J1913" s="15">
        <v>7500</v>
      </c>
      <c r="K1913" s="16">
        <f t="shared" si="627"/>
        <v>8250</v>
      </c>
      <c r="L1913" s="16">
        <f t="shared" si="628"/>
        <v>2887.5</v>
      </c>
      <c r="M1913" s="17">
        <v>0.35</v>
      </c>
      <c r="O1913" s="1"/>
      <c r="P1913" s="2"/>
      <c r="Q1913" s="3"/>
      <c r="R1913" s="5"/>
    </row>
    <row r="1914" spans="2:18" x14ac:dyDescent="0.25">
      <c r="B1914" s="12" t="s">
        <v>23</v>
      </c>
      <c r="C1914" s="12">
        <v>1128299</v>
      </c>
      <c r="D1914" s="13">
        <v>44393</v>
      </c>
      <c r="E1914" s="12" t="s">
        <v>24</v>
      </c>
      <c r="F1914" s="12" t="s">
        <v>75</v>
      </c>
      <c r="G1914" s="12" t="s">
        <v>57</v>
      </c>
      <c r="H1914" s="12" t="s">
        <v>12</v>
      </c>
      <c r="I1914" s="14">
        <v>0.9</v>
      </c>
      <c r="J1914" s="15">
        <v>9000</v>
      </c>
      <c r="K1914" s="16">
        <f>I1914*J1914</f>
        <v>8100</v>
      </c>
      <c r="L1914" s="16">
        <f>K1914*M1914</f>
        <v>3239.9999999999995</v>
      </c>
      <c r="M1914" s="17">
        <v>0.39999999999999997</v>
      </c>
      <c r="O1914" s="1"/>
      <c r="P1914" s="2"/>
      <c r="Q1914" s="3"/>
      <c r="R1914" s="5"/>
    </row>
    <row r="1915" spans="2:18" x14ac:dyDescent="0.25">
      <c r="B1915" s="12" t="s">
        <v>23</v>
      </c>
      <c r="C1915" s="12">
        <v>1128299</v>
      </c>
      <c r="D1915" s="13">
        <v>44393</v>
      </c>
      <c r="E1915" s="12" t="s">
        <v>24</v>
      </c>
      <c r="F1915" s="12" t="s">
        <v>75</v>
      </c>
      <c r="G1915" s="12" t="s">
        <v>57</v>
      </c>
      <c r="H1915" s="12" t="s">
        <v>15</v>
      </c>
      <c r="I1915" s="14">
        <v>0.95000000000000007</v>
      </c>
      <c r="J1915" s="15">
        <v>7500</v>
      </c>
      <c r="K1915" s="16">
        <f>I1915*J1915</f>
        <v>7125.0000000000009</v>
      </c>
      <c r="L1915" s="16">
        <f>K1915*M1915</f>
        <v>2850</v>
      </c>
      <c r="M1915" s="17">
        <v>0.39999999999999997</v>
      </c>
      <c r="O1915" s="1"/>
      <c r="P1915" s="2"/>
      <c r="Q1915" s="3"/>
      <c r="R1915" s="5"/>
    </row>
    <row r="1916" spans="2:18" x14ac:dyDescent="0.25">
      <c r="B1916" s="12" t="s">
        <v>23</v>
      </c>
      <c r="C1916" s="12">
        <v>1128299</v>
      </c>
      <c r="D1916" s="13">
        <v>44393</v>
      </c>
      <c r="E1916" s="12" t="s">
        <v>24</v>
      </c>
      <c r="F1916" s="12" t="s">
        <v>75</v>
      </c>
      <c r="G1916" s="12" t="s">
        <v>57</v>
      </c>
      <c r="H1916" s="12" t="s">
        <v>13</v>
      </c>
      <c r="I1916" s="14">
        <v>0.95000000000000007</v>
      </c>
      <c r="J1916" s="15">
        <v>7000</v>
      </c>
      <c r="K1916" s="16">
        <f t="shared" ref="K1916:K1919" si="629">I1916*J1916</f>
        <v>6650.0000000000009</v>
      </c>
      <c r="L1916" s="16">
        <f t="shared" ref="L1916:L1919" si="630">K1916*M1916</f>
        <v>2660</v>
      </c>
      <c r="M1916" s="17">
        <v>0.39999999999999997</v>
      </c>
      <c r="O1916" s="1"/>
      <c r="P1916" s="2"/>
      <c r="Q1916" s="3"/>
      <c r="R1916" s="5"/>
    </row>
    <row r="1917" spans="2:18" x14ac:dyDescent="0.25">
      <c r="B1917" s="12" t="s">
        <v>23</v>
      </c>
      <c r="C1917" s="12">
        <v>1128299</v>
      </c>
      <c r="D1917" s="13">
        <v>44393</v>
      </c>
      <c r="E1917" s="12" t="s">
        <v>24</v>
      </c>
      <c r="F1917" s="12" t="s">
        <v>75</v>
      </c>
      <c r="G1917" s="12" t="s">
        <v>57</v>
      </c>
      <c r="H1917" s="12" t="s">
        <v>14</v>
      </c>
      <c r="I1917" s="14">
        <v>0.9</v>
      </c>
      <c r="J1917" s="15">
        <v>6000</v>
      </c>
      <c r="K1917" s="16">
        <f t="shared" si="629"/>
        <v>5400</v>
      </c>
      <c r="L1917" s="16">
        <f t="shared" si="630"/>
        <v>2160</v>
      </c>
      <c r="M1917" s="17">
        <v>0.39999999999999997</v>
      </c>
      <c r="O1917" s="1"/>
      <c r="P1917" s="2"/>
      <c r="Q1917" s="3"/>
      <c r="R1917" s="5"/>
    </row>
    <row r="1918" spans="2:18" x14ac:dyDescent="0.25">
      <c r="B1918" s="12" t="s">
        <v>23</v>
      </c>
      <c r="C1918" s="12">
        <v>1128299</v>
      </c>
      <c r="D1918" s="13">
        <v>44393</v>
      </c>
      <c r="E1918" s="12" t="s">
        <v>24</v>
      </c>
      <c r="F1918" s="12" t="s">
        <v>75</v>
      </c>
      <c r="G1918" s="12" t="s">
        <v>57</v>
      </c>
      <c r="H1918" s="12" t="s">
        <v>16</v>
      </c>
      <c r="I1918" s="14">
        <v>0.95000000000000007</v>
      </c>
      <c r="J1918" s="15">
        <v>6500</v>
      </c>
      <c r="K1918" s="16">
        <f t="shared" si="629"/>
        <v>6175</v>
      </c>
      <c r="L1918" s="16">
        <f t="shared" si="630"/>
        <v>2778.75</v>
      </c>
      <c r="M1918" s="17">
        <v>0.45</v>
      </c>
      <c r="O1918" s="1"/>
      <c r="P1918" s="2"/>
      <c r="Q1918" s="3"/>
      <c r="R1918" s="5"/>
    </row>
    <row r="1919" spans="2:18" x14ac:dyDescent="0.25">
      <c r="B1919" s="12" t="s">
        <v>23</v>
      </c>
      <c r="C1919" s="12">
        <v>1128299</v>
      </c>
      <c r="D1919" s="13">
        <v>44393</v>
      </c>
      <c r="E1919" s="12" t="s">
        <v>24</v>
      </c>
      <c r="F1919" s="12" t="s">
        <v>75</v>
      </c>
      <c r="G1919" s="12" t="s">
        <v>57</v>
      </c>
      <c r="H1919" s="12" t="s">
        <v>17</v>
      </c>
      <c r="I1919" s="14">
        <v>1.1000000000000001</v>
      </c>
      <c r="J1919" s="15">
        <v>6500</v>
      </c>
      <c r="K1919" s="16">
        <f t="shared" si="629"/>
        <v>7150.0000000000009</v>
      </c>
      <c r="L1919" s="16">
        <f t="shared" si="630"/>
        <v>2502.5</v>
      </c>
      <c r="M1919" s="17">
        <v>0.35</v>
      </c>
      <c r="O1919" s="1"/>
      <c r="P1919" s="2"/>
      <c r="Q1919" s="3"/>
      <c r="R1919" s="5"/>
    </row>
    <row r="1920" spans="2:18" x14ac:dyDescent="0.25">
      <c r="B1920" s="12" t="s">
        <v>23</v>
      </c>
      <c r="C1920" s="12">
        <v>1128299</v>
      </c>
      <c r="D1920" s="13">
        <v>44425</v>
      </c>
      <c r="E1920" s="12" t="s">
        <v>24</v>
      </c>
      <c r="F1920" s="12" t="s">
        <v>75</v>
      </c>
      <c r="G1920" s="12" t="s">
        <v>57</v>
      </c>
      <c r="H1920" s="12" t="s">
        <v>12</v>
      </c>
      <c r="I1920" s="14">
        <v>0.95000000000000007</v>
      </c>
      <c r="J1920" s="15">
        <v>8500</v>
      </c>
      <c r="K1920" s="16">
        <f>I1920*J1920</f>
        <v>8075.0000000000009</v>
      </c>
      <c r="L1920" s="16">
        <f>K1920*M1920</f>
        <v>3230</v>
      </c>
      <c r="M1920" s="17">
        <v>0.39999999999999997</v>
      </c>
      <c r="O1920" s="1"/>
      <c r="P1920" s="2"/>
      <c r="Q1920" s="3"/>
      <c r="R1920" s="5"/>
    </row>
    <row r="1921" spans="2:18" x14ac:dyDescent="0.25">
      <c r="B1921" s="12" t="s">
        <v>23</v>
      </c>
      <c r="C1921" s="12">
        <v>1128299</v>
      </c>
      <c r="D1921" s="13">
        <v>44425</v>
      </c>
      <c r="E1921" s="12" t="s">
        <v>24</v>
      </c>
      <c r="F1921" s="12" t="s">
        <v>75</v>
      </c>
      <c r="G1921" s="12" t="s">
        <v>57</v>
      </c>
      <c r="H1921" s="12" t="s">
        <v>15</v>
      </c>
      <c r="I1921" s="14">
        <v>0.85000000000000009</v>
      </c>
      <c r="J1921" s="15">
        <v>8250</v>
      </c>
      <c r="K1921" s="16">
        <f>I1921*J1921</f>
        <v>7012.5000000000009</v>
      </c>
      <c r="L1921" s="16">
        <f>K1921*M1921</f>
        <v>2805</v>
      </c>
      <c r="M1921" s="17">
        <v>0.39999999999999997</v>
      </c>
      <c r="O1921" s="1"/>
      <c r="P1921" s="2"/>
      <c r="Q1921" s="3"/>
      <c r="R1921" s="5"/>
    </row>
    <row r="1922" spans="2:18" x14ac:dyDescent="0.25">
      <c r="B1922" s="12" t="s">
        <v>23</v>
      </c>
      <c r="C1922" s="12">
        <v>1128299</v>
      </c>
      <c r="D1922" s="13">
        <v>44425</v>
      </c>
      <c r="E1922" s="12" t="s">
        <v>24</v>
      </c>
      <c r="F1922" s="12" t="s">
        <v>75</v>
      </c>
      <c r="G1922" s="12" t="s">
        <v>57</v>
      </c>
      <c r="H1922" s="12" t="s">
        <v>13</v>
      </c>
      <c r="I1922" s="14">
        <v>0.75000000000000011</v>
      </c>
      <c r="J1922" s="15">
        <v>7000</v>
      </c>
      <c r="K1922" s="16">
        <f t="shared" ref="K1922:K1925" si="631">I1922*J1922</f>
        <v>5250.0000000000009</v>
      </c>
      <c r="L1922" s="16">
        <f t="shared" ref="L1922:L1925" si="632">K1922*M1922</f>
        <v>2100</v>
      </c>
      <c r="M1922" s="17">
        <v>0.39999999999999997</v>
      </c>
      <c r="O1922" s="1"/>
      <c r="P1922" s="2"/>
      <c r="Q1922" s="3"/>
      <c r="R1922" s="5"/>
    </row>
    <row r="1923" spans="2:18" x14ac:dyDescent="0.25">
      <c r="B1923" s="12" t="s">
        <v>23</v>
      </c>
      <c r="C1923" s="12">
        <v>1128299</v>
      </c>
      <c r="D1923" s="13">
        <v>44425</v>
      </c>
      <c r="E1923" s="12" t="s">
        <v>24</v>
      </c>
      <c r="F1923" s="12" t="s">
        <v>75</v>
      </c>
      <c r="G1923" s="12" t="s">
        <v>57</v>
      </c>
      <c r="H1923" s="12" t="s">
        <v>14</v>
      </c>
      <c r="I1923" s="14">
        <v>0.75000000000000011</v>
      </c>
      <c r="J1923" s="15">
        <v>4750</v>
      </c>
      <c r="K1923" s="16">
        <f t="shared" si="631"/>
        <v>3562.5000000000005</v>
      </c>
      <c r="L1923" s="16">
        <f t="shared" si="632"/>
        <v>1425</v>
      </c>
      <c r="M1923" s="17">
        <v>0.39999999999999997</v>
      </c>
      <c r="O1923" s="1"/>
      <c r="P1923" s="2"/>
      <c r="Q1923" s="3"/>
      <c r="R1923" s="5"/>
    </row>
    <row r="1924" spans="2:18" x14ac:dyDescent="0.25">
      <c r="B1924" s="12" t="s">
        <v>23</v>
      </c>
      <c r="C1924" s="12">
        <v>1128299</v>
      </c>
      <c r="D1924" s="13">
        <v>44425</v>
      </c>
      <c r="E1924" s="12" t="s">
        <v>24</v>
      </c>
      <c r="F1924" s="12" t="s">
        <v>75</v>
      </c>
      <c r="G1924" s="12" t="s">
        <v>57</v>
      </c>
      <c r="H1924" s="12" t="s">
        <v>16</v>
      </c>
      <c r="I1924" s="14">
        <v>0.64999999999999991</v>
      </c>
      <c r="J1924" s="15">
        <v>4750</v>
      </c>
      <c r="K1924" s="16">
        <f t="shared" si="631"/>
        <v>3087.4999999999995</v>
      </c>
      <c r="L1924" s="16">
        <f t="shared" si="632"/>
        <v>1389.3749999999998</v>
      </c>
      <c r="M1924" s="17">
        <v>0.45</v>
      </c>
      <c r="O1924" s="1"/>
      <c r="P1924" s="2"/>
      <c r="Q1924" s="3"/>
      <c r="R1924" s="5"/>
    </row>
    <row r="1925" spans="2:18" x14ac:dyDescent="0.25">
      <c r="B1925" s="12" t="s">
        <v>23</v>
      </c>
      <c r="C1925" s="12">
        <v>1128299</v>
      </c>
      <c r="D1925" s="13">
        <v>44425</v>
      </c>
      <c r="E1925" s="12" t="s">
        <v>24</v>
      </c>
      <c r="F1925" s="12" t="s">
        <v>75</v>
      </c>
      <c r="G1925" s="12" t="s">
        <v>57</v>
      </c>
      <c r="H1925" s="12" t="s">
        <v>17</v>
      </c>
      <c r="I1925" s="14">
        <v>0.7</v>
      </c>
      <c r="J1925" s="15">
        <v>3000</v>
      </c>
      <c r="K1925" s="16">
        <f t="shared" si="631"/>
        <v>2100</v>
      </c>
      <c r="L1925" s="16">
        <f t="shared" si="632"/>
        <v>735</v>
      </c>
      <c r="M1925" s="17">
        <v>0.35</v>
      </c>
      <c r="O1925" s="1"/>
      <c r="P1925" s="2"/>
      <c r="Q1925" s="3"/>
      <c r="R1925" s="5"/>
    </row>
    <row r="1926" spans="2:18" x14ac:dyDescent="0.25">
      <c r="B1926" s="12" t="s">
        <v>23</v>
      </c>
      <c r="C1926" s="12">
        <v>1128299</v>
      </c>
      <c r="D1926" s="13">
        <v>44457</v>
      </c>
      <c r="E1926" s="12" t="s">
        <v>24</v>
      </c>
      <c r="F1926" s="12" t="s">
        <v>75</v>
      </c>
      <c r="G1926" s="12" t="s">
        <v>57</v>
      </c>
      <c r="H1926" s="12" t="s">
        <v>12</v>
      </c>
      <c r="I1926" s="14">
        <v>0.45000000000000012</v>
      </c>
      <c r="J1926" s="15">
        <v>5000</v>
      </c>
      <c r="K1926" s="16">
        <f>I1926*J1926</f>
        <v>2250.0000000000005</v>
      </c>
      <c r="L1926" s="16">
        <f>K1926*M1926</f>
        <v>900.00000000000011</v>
      </c>
      <c r="M1926" s="17">
        <v>0.39999999999999997</v>
      </c>
      <c r="O1926" s="1"/>
      <c r="P1926" s="2"/>
      <c r="Q1926" s="3"/>
      <c r="R1926" s="5"/>
    </row>
    <row r="1927" spans="2:18" x14ac:dyDescent="0.25">
      <c r="B1927" s="12" t="s">
        <v>23</v>
      </c>
      <c r="C1927" s="12">
        <v>1128299</v>
      </c>
      <c r="D1927" s="13">
        <v>44457</v>
      </c>
      <c r="E1927" s="12" t="s">
        <v>24</v>
      </c>
      <c r="F1927" s="12" t="s">
        <v>75</v>
      </c>
      <c r="G1927" s="12" t="s">
        <v>57</v>
      </c>
      <c r="H1927" s="12" t="s">
        <v>15</v>
      </c>
      <c r="I1927" s="14">
        <v>0.50000000000000011</v>
      </c>
      <c r="J1927" s="15">
        <v>5000</v>
      </c>
      <c r="K1927" s="16">
        <f>I1927*J1927</f>
        <v>2500.0000000000005</v>
      </c>
      <c r="L1927" s="16">
        <f>K1927*M1927</f>
        <v>1000.0000000000001</v>
      </c>
      <c r="M1927" s="17">
        <v>0.39999999999999997</v>
      </c>
      <c r="O1927" s="1"/>
      <c r="P1927" s="2"/>
      <c r="Q1927" s="3"/>
      <c r="R1927" s="5"/>
    </row>
    <row r="1928" spans="2:18" x14ac:dyDescent="0.25">
      <c r="B1928" s="12" t="s">
        <v>23</v>
      </c>
      <c r="C1928" s="12">
        <v>1128299</v>
      </c>
      <c r="D1928" s="13">
        <v>44457</v>
      </c>
      <c r="E1928" s="12" t="s">
        <v>24</v>
      </c>
      <c r="F1928" s="12" t="s">
        <v>75</v>
      </c>
      <c r="G1928" s="12" t="s">
        <v>57</v>
      </c>
      <c r="H1928" s="12" t="s">
        <v>13</v>
      </c>
      <c r="I1928" s="14">
        <v>0.45000000000000012</v>
      </c>
      <c r="J1928" s="15">
        <v>3000</v>
      </c>
      <c r="K1928" s="16">
        <f t="shared" ref="K1928:K1931" si="633">I1928*J1928</f>
        <v>1350.0000000000005</v>
      </c>
      <c r="L1928" s="16">
        <f t="shared" ref="L1928:L1931" si="634">K1928*M1928</f>
        <v>540.00000000000011</v>
      </c>
      <c r="M1928" s="17">
        <v>0.39999999999999997</v>
      </c>
      <c r="O1928" s="1"/>
      <c r="P1928" s="2"/>
      <c r="Q1928" s="3"/>
      <c r="R1928" s="5"/>
    </row>
    <row r="1929" spans="2:18" x14ac:dyDescent="0.25">
      <c r="B1929" s="12" t="s">
        <v>23</v>
      </c>
      <c r="C1929" s="12">
        <v>1128299</v>
      </c>
      <c r="D1929" s="13">
        <v>44457</v>
      </c>
      <c r="E1929" s="12" t="s">
        <v>24</v>
      </c>
      <c r="F1929" s="12" t="s">
        <v>75</v>
      </c>
      <c r="G1929" s="12" t="s">
        <v>57</v>
      </c>
      <c r="H1929" s="12" t="s">
        <v>14</v>
      </c>
      <c r="I1929" s="14">
        <v>0.45000000000000012</v>
      </c>
      <c r="J1929" s="15">
        <v>2500</v>
      </c>
      <c r="K1929" s="16">
        <f t="shared" si="633"/>
        <v>1125.0000000000002</v>
      </c>
      <c r="L1929" s="16">
        <f t="shared" si="634"/>
        <v>450.00000000000006</v>
      </c>
      <c r="M1929" s="17">
        <v>0.39999999999999997</v>
      </c>
      <c r="O1929" s="1"/>
      <c r="P1929" s="2"/>
      <c r="Q1929" s="3"/>
      <c r="R1929" s="5"/>
    </row>
    <row r="1930" spans="2:18" x14ac:dyDescent="0.25">
      <c r="B1930" s="12" t="s">
        <v>23</v>
      </c>
      <c r="C1930" s="12">
        <v>1128299</v>
      </c>
      <c r="D1930" s="13">
        <v>44457</v>
      </c>
      <c r="E1930" s="12" t="s">
        <v>24</v>
      </c>
      <c r="F1930" s="12" t="s">
        <v>75</v>
      </c>
      <c r="G1930" s="12" t="s">
        <v>57</v>
      </c>
      <c r="H1930" s="12" t="s">
        <v>16</v>
      </c>
      <c r="I1930" s="14">
        <v>0.55000000000000004</v>
      </c>
      <c r="J1930" s="15">
        <v>2750</v>
      </c>
      <c r="K1930" s="16">
        <f t="shared" si="633"/>
        <v>1512.5000000000002</v>
      </c>
      <c r="L1930" s="16">
        <f t="shared" si="634"/>
        <v>680.62500000000011</v>
      </c>
      <c r="M1930" s="17">
        <v>0.45</v>
      </c>
      <c r="O1930" s="1"/>
      <c r="P1930" s="2"/>
      <c r="Q1930" s="3"/>
      <c r="R1930" s="5"/>
    </row>
    <row r="1931" spans="2:18" x14ac:dyDescent="0.25">
      <c r="B1931" s="12" t="s">
        <v>23</v>
      </c>
      <c r="C1931" s="12">
        <v>1128299</v>
      </c>
      <c r="D1931" s="13">
        <v>44457</v>
      </c>
      <c r="E1931" s="12" t="s">
        <v>24</v>
      </c>
      <c r="F1931" s="12" t="s">
        <v>75</v>
      </c>
      <c r="G1931" s="12" t="s">
        <v>57</v>
      </c>
      <c r="H1931" s="12" t="s">
        <v>17</v>
      </c>
      <c r="I1931" s="14">
        <v>0.39999999999999997</v>
      </c>
      <c r="J1931" s="15">
        <v>3000</v>
      </c>
      <c r="K1931" s="16">
        <f t="shared" si="633"/>
        <v>1200</v>
      </c>
      <c r="L1931" s="16">
        <f t="shared" si="634"/>
        <v>420</v>
      </c>
      <c r="M1931" s="17">
        <v>0.35</v>
      </c>
      <c r="O1931" s="1"/>
      <c r="P1931" s="2"/>
      <c r="Q1931" s="3"/>
      <c r="R1931" s="5"/>
    </row>
    <row r="1932" spans="2:18" x14ac:dyDescent="0.25">
      <c r="B1932" s="12" t="s">
        <v>23</v>
      </c>
      <c r="C1932" s="12">
        <v>1128299</v>
      </c>
      <c r="D1932" s="13">
        <v>44486</v>
      </c>
      <c r="E1932" s="12" t="s">
        <v>24</v>
      </c>
      <c r="F1932" s="12" t="s">
        <v>75</v>
      </c>
      <c r="G1932" s="12" t="s">
        <v>57</v>
      </c>
      <c r="H1932" s="12" t="s">
        <v>12</v>
      </c>
      <c r="I1932" s="14">
        <v>0.35000000000000003</v>
      </c>
      <c r="J1932" s="15">
        <v>4000</v>
      </c>
      <c r="K1932" s="16">
        <f>I1932*J1932</f>
        <v>1400.0000000000002</v>
      </c>
      <c r="L1932" s="16">
        <f>K1932*M1932</f>
        <v>560</v>
      </c>
      <c r="M1932" s="17">
        <v>0.39999999999999997</v>
      </c>
      <c r="O1932" s="1"/>
      <c r="P1932" s="2"/>
      <c r="Q1932" s="3"/>
      <c r="R1932" s="5"/>
    </row>
    <row r="1933" spans="2:18" x14ac:dyDescent="0.25">
      <c r="B1933" s="12" t="s">
        <v>23</v>
      </c>
      <c r="C1933" s="12">
        <v>1128299</v>
      </c>
      <c r="D1933" s="13">
        <v>44486</v>
      </c>
      <c r="E1933" s="12" t="s">
        <v>24</v>
      </c>
      <c r="F1933" s="12" t="s">
        <v>75</v>
      </c>
      <c r="G1933" s="12" t="s">
        <v>57</v>
      </c>
      <c r="H1933" s="12" t="s">
        <v>15</v>
      </c>
      <c r="I1933" s="14">
        <v>0.50000000000000011</v>
      </c>
      <c r="J1933" s="15">
        <v>5750</v>
      </c>
      <c r="K1933" s="16">
        <f>I1933*J1933</f>
        <v>2875.0000000000005</v>
      </c>
      <c r="L1933" s="16">
        <f>K1933*M1933</f>
        <v>1150</v>
      </c>
      <c r="M1933" s="17">
        <v>0.39999999999999997</v>
      </c>
      <c r="O1933" s="1"/>
      <c r="P1933" s="2"/>
      <c r="Q1933" s="3"/>
      <c r="R1933" s="5"/>
    </row>
    <row r="1934" spans="2:18" x14ac:dyDescent="0.25">
      <c r="B1934" s="12" t="s">
        <v>23</v>
      </c>
      <c r="C1934" s="12">
        <v>1128299</v>
      </c>
      <c r="D1934" s="13">
        <v>44486</v>
      </c>
      <c r="E1934" s="12" t="s">
        <v>24</v>
      </c>
      <c r="F1934" s="12" t="s">
        <v>75</v>
      </c>
      <c r="G1934" s="12" t="s">
        <v>57</v>
      </c>
      <c r="H1934" s="12" t="s">
        <v>13</v>
      </c>
      <c r="I1934" s="14">
        <v>0.45000000000000012</v>
      </c>
      <c r="J1934" s="15">
        <v>4000</v>
      </c>
      <c r="K1934" s="16">
        <f t="shared" ref="K1934:K1937" si="635">I1934*J1934</f>
        <v>1800.0000000000005</v>
      </c>
      <c r="L1934" s="16">
        <f t="shared" ref="L1934:L1937" si="636">K1934*M1934</f>
        <v>720.00000000000011</v>
      </c>
      <c r="M1934" s="17">
        <v>0.39999999999999997</v>
      </c>
      <c r="O1934" s="1"/>
      <c r="P1934" s="2"/>
      <c r="Q1934" s="3"/>
      <c r="R1934" s="5"/>
    </row>
    <row r="1935" spans="2:18" x14ac:dyDescent="0.25">
      <c r="B1935" s="12" t="s">
        <v>23</v>
      </c>
      <c r="C1935" s="12">
        <v>1128299</v>
      </c>
      <c r="D1935" s="13">
        <v>44486</v>
      </c>
      <c r="E1935" s="12" t="s">
        <v>24</v>
      </c>
      <c r="F1935" s="12" t="s">
        <v>75</v>
      </c>
      <c r="G1935" s="12" t="s">
        <v>57</v>
      </c>
      <c r="H1935" s="12" t="s">
        <v>14</v>
      </c>
      <c r="I1935" s="14">
        <v>0.40000000000000008</v>
      </c>
      <c r="J1935" s="15">
        <v>3750</v>
      </c>
      <c r="K1935" s="16">
        <f t="shared" si="635"/>
        <v>1500.0000000000002</v>
      </c>
      <c r="L1935" s="16">
        <f t="shared" si="636"/>
        <v>600</v>
      </c>
      <c r="M1935" s="17">
        <v>0.39999999999999997</v>
      </c>
      <c r="O1935" s="1"/>
      <c r="P1935" s="2"/>
      <c r="Q1935" s="3"/>
      <c r="R1935" s="5"/>
    </row>
    <row r="1936" spans="2:18" x14ac:dyDescent="0.25">
      <c r="B1936" s="12" t="s">
        <v>23</v>
      </c>
      <c r="C1936" s="12">
        <v>1128299</v>
      </c>
      <c r="D1936" s="13">
        <v>44486</v>
      </c>
      <c r="E1936" s="12" t="s">
        <v>24</v>
      </c>
      <c r="F1936" s="12" t="s">
        <v>75</v>
      </c>
      <c r="G1936" s="12" t="s">
        <v>57</v>
      </c>
      <c r="H1936" s="12" t="s">
        <v>16</v>
      </c>
      <c r="I1936" s="14">
        <v>0.5</v>
      </c>
      <c r="J1936" s="15">
        <v>3500</v>
      </c>
      <c r="K1936" s="16">
        <f t="shared" si="635"/>
        <v>1750</v>
      </c>
      <c r="L1936" s="16">
        <f t="shared" si="636"/>
        <v>787.5</v>
      </c>
      <c r="M1936" s="17">
        <v>0.45</v>
      </c>
      <c r="O1936" s="1"/>
      <c r="P1936" s="2"/>
      <c r="Q1936" s="3"/>
      <c r="R1936" s="5"/>
    </row>
    <row r="1937" spans="1:18" x14ac:dyDescent="0.25">
      <c r="B1937" s="12" t="s">
        <v>23</v>
      </c>
      <c r="C1937" s="12">
        <v>1128299</v>
      </c>
      <c r="D1937" s="13">
        <v>44486</v>
      </c>
      <c r="E1937" s="12" t="s">
        <v>24</v>
      </c>
      <c r="F1937" s="12" t="s">
        <v>75</v>
      </c>
      <c r="G1937" s="12" t="s">
        <v>57</v>
      </c>
      <c r="H1937" s="12" t="s">
        <v>17</v>
      </c>
      <c r="I1937" s="14">
        <v>0.55000000000000004</v>
      </c>
      <c r="J1937" s="15">
        <v>4000</v>
      </c>
      <c r="K1937" s="16">
        <f t="shared" si="635"/>
        <v>2200</v>
      </c>
      <c r="L1937" s="16">
        <f t="shared" si="636"/>
        <v>770</v>
      </c>
      <c r="M1937" s="17">
        <v>0.35</v>
      </c>
      <c r="O1937" s="1"/>
      <c r="P1937" s="2"/>
      <c r="Q1937" s="3"/>
      <c r="R1937" s="5"/>
    </row>
    <row r="1938" spans="1:18" x14ac:dyDescent="0.25">
      <c r="B1938" s="12" t="s">
        <v>23</v>
      </c>
      <c r="C1938" s="12">
        <v>1128299</v>
      </c>
      <c r="D1938" s="13">
        <v>44517</v>
      </c>
      <c r="E1938" s="12" t="s">
        <v>24</v>
      </c>
      <c r="F1938" s="12" t="s">
        <v>75</v>
      </c>
      <c r="G1938" s="12" t="s">
        <v>57</v>
      </c>
      <c r="H1938" s="12" t="s">
        <v>12</v>
      </c>
      <c r="I1938" s="14">
        <v>0.40000000000000008</v>
      </c>
      <c r="J1938" s="15">
        <v>6250</v>
      </c>
      <c r="K1938" s="16">
        <f>I1938*J1938</f>
        <v>2500.0000000000005</v>
      </c>
      <c r="L1938" s="16">
        <f>K1938*M1938</f>
        <v>1000.0000000000001</v>
      </c>
      <c r="M1938" s="17">
        <v>0.39999999999999997</v>
      </c>
      <c r="O1938" s="1"/>
      <c r="P1938" s="2"/>
      <c r="Q1938" s="3"/>
      <c r="R1938" s="5"/>
    </row>
    <row r="1939" spans="1:18" x14ac:dyDescent="0.25">
      <c r="B1939" s="12" t="s">
        <v>23</v>
      </c>
      <c r="C1939" s="12">
        <v>1128299</v>
      </c>
      <c r="D1939" s="13">
        <v>44517</v>
      </c>
      <c r="E1939" s="12" t="s">
        <v>24</v>
      </c>
      <c r="F1939" s="12" t="s">
        <v>75</v>
      </c>
      <c r="G1939" s="12" t="s">
        <v>57</v>
      </c>
      <c r="H1939" s="12" t="s">
        <v>15</v>
      </c>
      <c r="I1939" s="14">
        <v>0.45000000000000012</v>
      </c>
      <c r="J1939" s="15">
        <v>7000</v>
      </c>
      <c r="K1939" s="16">
        <f>I1939*J1939</f>
        <v>3150.0000000000009</v>
      </c>
      <c r="L1939" s="16">
        <f>K1939*M1939</f>
        <v>1260.0000000000002</v>
      </c>
      <c r="M1939" s="17">
        <v>0.39999999999999997</v>
      </c>
      <c r="O1939" s="1"/>
      <c r="P1939" s="2"/>
      <c r="Q1939" s="3"/>
      <c r="R1939" s="5"/>
    </row>
    <row r="1940" spans="1:18" x14ac:dyDescent="0.25">
      <c r="B1940" s="12" t="s">
        <v>23</v>
      </c>
      <c r="C1940" s="12">
        <v>1128299</v>
      </c>
      <c r="D1940" s="13">
        <v>44517</v>
      </c>
      <c r="E1940" s="12" t="s">
        <v>24</v>
      </c>
      <c r="F1940" s="12" t="s">
        <v>75</v>
      </c>
      <c r="G1940" s="12" t="s">
        <v>57</v>
      </c>
      <c r="H1940" s="12" t="s">
        <v>13</v>
      </c>
      <c r="I1940" s="14">
        <v>0.40000000000000008</v>
      </c>
      <c r="J1940" s="15">
        <v>5250</v>
      </c>
      <c r="K1940" s="16">
        <f t="shared" ref="K1940:K1943" si="637">I1940*J1940</f>
        <v>2100.0000000000005</v>
      </c>
      <c r="L1940" s="16">
        <f t="shared" ref="L1940:L1943" si="638">K1940*M1940</f>
        <v>840.00000000000011</v>
      </c>
      <c r="M1940" s="17">
        <v>0.39999999999999997</v>
      </c>
      <c r="O1940" s="1"/>
      <c r="P1940" s="2"/>
      <c r="Q1940" s="3"/>
      <c r="R1940" s="5"/>
    </row>
    <row r="1941" spans="1:18" x14ac:dyDescent="0.25">
      <c r="B1941" s="12" t="s">
        <v>23</v>
      </c>
      <c r="C1941" s="12">
        <v>1128299</v>
      </c>
      <c r="D1941" s="13">
        <v>44517</v>
      </c>
      <c r="E1941" s="12" t="s">
        <v>24</v>
      </c>
      <c r="F1941" s="12" t="s">
        <v>75</v>
      </c>
      <c r="G1941" s="12" t="s">
        <v>57</v>
      </c>
      <c r="H1941" s="12" t="s">
        <v>14</v>
      </c>
      <c r="I1941" s="14">
        <v>0.50000000000000011</v>
      </c>
      <c r="J1941" s="15">
        <v>5000</v>
      </c>
      <c r="K1941" s="16">
        <f t="shared" si="637"/>
        <v>2500.0000000000005</v>
      </c>
      <c r="L1941" s="16">
        <f t="shared" si="638"/>
        <v>1000.0000000000001</v>
      </c>
      <c r="M1941" s="17">
        <v>0.39999999999999997</v>
      </c>
      <c r="O1941" s="1"/>
      <c r="P1941" s="2"/>
      <c r="Q1941" s="3"/>
      <c r="R1941" s="5"/>
    </row>
    <row r="1942" spans="1:18" x14ac:dyDescent="0.25">
      <c r="B1942" s="12" t="s">
        <v>23</v>
      </c>
      <c r="C1942" s="12">
        <v>1128299</v>
      </c>
      <c r="D1942" s="13">
        <v>44517</v>
      </c>
      <c r="E1942" s="12" t="s">
        <v>24</v>
      </c>
      <c r="F1942" s="12" t="s">
        <v>75</v>
      </c>
      <c r="G1942" s="12" t="s">
        <v>57</v>
      </c>
      <c r="H1942" s="12" t="s">
        <v>16</v>
      </c>
      <c r="I1942" s="14">
        <v>0.70000000000000007</v>
      </c>
      <c r="J1942" s="15">
        <v>4750</v>
      </c>
      <c r="K1942" s="16">
        <f t="shared" si="637"/>
        <v>3325.0000000000005</v>
      </c>
      <c r="L1942" s="16">
        <f t="shared" si="638"/>
        <v>1496.2500000000002</v>
      </c>
      <c r="M1942" s="17">
        <v>0.45</v>
      </c>
      <c r="O1942" s="1"/>
      <c r="P1942" s="2"/>
      <c r="Q1942" s="3"/>
      <c r="R1942" s="5"/>
    </row>
    <row r="1943" spans="1:18" x14ac:dyDescent="0.25">
      <c r="B1943" s="12" t="s">
        <v>23</v>
      </c>
      <c r="C1943" s="12">
        <v>1128299</v>
      </c>
      <c r="D1943" s="13">
        <v>44517</v>
      </c>
      <c r="E1943" s="12" t="s">
        <v>24</v>
      </c>
      <c r="F1943" s="12" t="s">
        <v>75</v>
      </c>
      <c r="G1943" s="12" t="s">
        <v>57</v>
      </c>
      <c r="H1943" s="12" t="s">
        <v>17</v>
      </c>
      <c r="I1943" s="14">
        <v>0.8500000000000002</v>
      </c>
      <c r="J1943" s="15">
        <v>6000</v>
      </c>
      <c r="K1943" s="16">
        <f t="shared" si="637"/>
        <v>5100.0000000000009</v>
      </c>
      <c r="L1943" s="16">
        <f t="shared" si="638"/>
        <v>1785.0000000000002</v>
      </c>
      <c r="M1943" s="17">
        <v>0.35</v>
      </c>
      <c r="O1943" s="1"/>
      <c r="P1943" s="2"/>
      <c r="Q1943" s="3"/>
      <c r="R1943" s="5"/>
    </row>
    <row r="1944" spans="1:18" x14ac:dyDescent="0.25">
      <c r="B1944" s="12" t="s">
        <v>23</v>
      </c>
      <c r="C1944" s="12">
        <v>1128299</v>
      </c>
      <c r="D1944" s="13">
        <v>44546</v>
      </c>
      <c r="E1944" s="12" t="s">
        <v>24</v>
      </c>
      <c r="F1944" s="12" t="s">
        <v>75</v>
      </c>
      <c r="G1944" s="12" t="s">
        <v>57</v>
      </c>
      <c r="H1944" s="12" t="s">
        <v>12</v>
      </c>
      <c r="I1944" s="14">
        <v>0.70000000000000018</v>
      </c>
      <c r="J1944" s="15">
        <v>8000</v>
      </c>
      <c r="K1944" s="16">
        <f>I1944*J1944</f>
        <v>5600.0000000000018</v>
      </c>
      <c r="L1944" s="16">
        <f>K1944*M1944</f>
        <v>2240.0000000000005</v>
      </c>
      <c r="M1944" s="17">
        <v>0.39999999999999997</v>
      </c>
      <c r="O1944" s="1"/>
      <c r="P1944" s="2"/>
      <c r="Q1944" s="3"/>
      <c r="R1944" s="5"/>
    </row>
    <row r="1945" spans="1:18" x14ac:dyDescent="0.25">
      <c r="B1945" s="12" t="s">
        <v>23</v>
      </c>
      <c r="C1945" s="12">
        <v>1128299</v>
      </c>
      <c r="D1945" s="13">
        <v>44546</v>
      </c>
      <c r="E1945" s="12" t="s">
        <v>24</v>
      </c>
      <c r="F1945" s="12" t="s">
        <v>75</v>
      </c>
      <c r="G1945" s="12" t="s">
        <v>57</v>
      </c>
      <c r="H1945" s="12" t="s">
        <v>15</v>
      </c>
      <c r="I1945" s="14">
        <v>0.80000000000000027</v>
      </c>
      <c r="J1945" s="15">
        <v>8000</v>
      </c>
      <c r="K1945" s="16">
        <f>I1945*J1945</f>
        <v>6400.0000000000018</v>
      </c>
      <c r="L1945" s="16">
        <f>K1945*M1945</f>
        <v>2560.0000000000005</v>
      </c>
      <c r="M1945" s="17">
        <v>0.39999999999999997</v>
      </c>
      <c r="O1945" s="1"/>
      <c r="P1945" s="2"/>
      <c r="Q1945" s="3"/>
      <c r="R1945" s="5"/>
    </row>
    <row r="1946" spans="1:18" x14ac:dyDescent="0.25">
      <c r="B1946" s="12" t="s">
        <v>23</v>
      </c>
      <c r="C1946" s="12">
        <v>1128299</v>
      </c>
      <c r="D1946" s="13">
        <v>44546</v>
      </c>
      <c r="E1946" s="12" t="s">
        <v>24</v>
      </c>
      <c r="F1946" s="12" t="s">
        <v>75</v>
      </c>
      <c r="G1946" s="12" t="s">
        <v>57</v>
      </c>
      <c r="H1946" s="12" t="s">
        <v>13</v>
      </c>
      <c r="I1946" s="14">
        <v>0.75000000000000022</v>
      </c>
      <c r="J1946" s="15">
        <v>6000</v>
      </c>
      <c r="K1946" s="16">
        <f t="shared" ref="K1946:K1949" si="639">I1946*J1946</f>
        <v>4500.0000000000009</v>
      </c>
      <c r="L1946" s="16">
        <f t="shared" ref="L1946:L1949" si="640">K1946*M1946</f>
        <v>1800.0000000000002</v>
      </c>
      <c r="M1946" s="17">
        <v>0.39999999999999997</v>
      </c>
      <c r="O1946" s="1"/>
      <c r="P1946" s="2"/>
      <c r="Q1946" s="3"/>
      <c r="R1946" s="5"/>
    </row>
    <row r="1947" spans="1:18" x14ac:dyDescent="0.25">
      <c r="B1947" s="12" t="s">
        <v>23</v>
      </c>
      <c r="C1947" s="12">
        <v>1128299</v>
      </c>
      <c r="D1947" s="13">
        <v>44546</v>
      </c>
      <c r="E1947" s="12" t="s">
        <v>24</v>
      </c>
      <c r="F1947" s="12" t="s">
        <v>75</v>
      </c>
      <c r="G1947" s="12" t="s">
        <v>57</v>
      </c>
      <c r="H1947" s="12" t="s">
        <v>14</v>
      </c>
      <c r="I1947" s="14">
        <v>0.75000000000000022</v>
      </c>
      <c r="J1947" s="15">
        <v>6000</v>
      </c>
      <c r="K1947" s="16">
        <f t="shared" si="639"/>
        <v>4500.0000000000009</v>
      </c>
      <c r="L1947" s="16">
        <f t="shared" si="640"/>
        <v>1800.0000000000002</v>
      </c>
      <c r="M1947" s="17">
        <v>0.39999999999999997</v>
      </c>
      <c r="O1947" s="1"/>
      <c r="P1947" s="2"/>
      <c r="Q1947" s="3"/>
      <c r="R1947" s="5"/>
    </row>
    <row r="1948" spans="1:18" x14ac:dyDescent="0.25">
      <c r="B1948" s="12" t="s">
        <v>23</v>
      </c>
      <c r="C1948" s="12">
        <v>1128299</v>
      </c>
      <c r="D1948" s="13">
        <v>44546</v>
      </c>
      <c r="E1948" s="12" t="s">
        <v>24</v>
      </c>
      <c r="F1948" s="12" t="s">
        <v>75</v>
      </c>
      <c r="G1948" s="12" t="s">
        <v>57</v>
      </c>
      <c r="H1948" s="12" t="s">
        <v>16</v>
      </c>
      <c r="I1948" s="14">
        <v>0.8500000000000002</v>
      </c>
      <c r="J1948" s="15">
        <v>5250</v>
      </c>
      <c r="K1948" s="16">
        <f t="shared" si="639"/>
        <v>4462.5000000000009</v>
      </c>
      <c r="L1948" s="16">
        <f t="shared" si="640"/>
        <v>2008.1250000000005</v>
      </c>
      <c r="M1948" s="17">
        <v>0.45</v>
      </c>
      <c r="O1948" s="1"/>
      <c r="P1948" s="2"/>
      <c r="Q1948" s="3"/>
      <c r="R1948" s="5"/>
    </row>
    <row r="1949" spans="1:18" x14ac:dyDescent="0.25">
      <c r="B1949" s="12" t="s">
        <v>23</v>
      </c>
      <c r="C1949" s="12">
        <v>1128299</v>
      </c>
      <c r="D1949" s="13">
        <v>44546</v>
      </c>
      <c r="E1949" s="12" t="s">
        <v>24</v>
      </c>
      <c r="F1949" s="12" t="s">
        <v>75</v>
      </c>
      <c r="G1949" s="12" t="s">
        <v>57</v>
      </c>
      <c r="H1949" s="12" t="s">
        <v>17</v>
      </c>
      <c r="I1949" s="14">
        <v>0.90000000000000024</v>
      </c>
      <c r="J1949" s="15">
        <v>6250</v>
      </c>
      <c r="K1949" s="16">
        <f t="shared" si="639"/>
        <v>5625.0000000000018</v>
      </c>
      <c r="L1949" s="16">
        <f t="shared" si="640"/>
        <v>1968.7500000000005</v>
      </c>
      <c r="M1949" s="17">
        <v>0.35</v>
      </c>
      <c r="O1949" s="1"/>
      <c r="P1949" s="2"/>
      <c r="Q1949" s="3"/>
      <c r="R1949" s="5"/>
    </row>
    <row r="1950" spans="1:18" x14ac:dyDescent="0.25">
      <c r="A1950" s="8" t="s">
        <v>40</v>
      </c>
      <c r="B1950" s="12" t="s">
        <v>20</v>
      </c>
      <c r="C1950" s="12">
        <v>1197831</v>
      </c>
      <c r="D1950" s="13">
        <v>44201</v>
      </c>
      <c r="E1950" s="12" t="s">
        <v>49</v>
      </c>
      <c r="F1950" s="12" t="s">
        <v>77</v>
      </c>
      <c r="G1950" s="12" t="s">
        <v>76</v>
      </c>
      <c r="H1950" s="12" t="s">
        <v>12</v>
      </c>
      <c r="I1950" s="14">
        <v>0.2</v>
      </c>
      <c r="J1950" s="15">
        <v>6750</v>
      </c>
      <c r="K1950" s="16">
        <f>I1950*J1950</f>
        <v>1350</v>
      </c>
      <c r="L1950" s="16">
        <f>K1950*M1950</f>
        <v>405</v>
      </c>
      <c r="M1950" s="17">
        <v>0.3</v>
      </c>
      <c r="O1950" s="1"/>
      <c r="P1950" s="2"/>
      <c r="Q1950" s="3"/>
      <c r="R1950" s="5"/>
    </row>
    <row r="1951" spans="1:18" x14ac:dyDescent="0.25">
      <c r="B1951" s="12" t="s">
        <v>20</v>
      </c>
      <c r="C1951" s="12">
        <v>1197831</v>
      </c>
      <c r="D1951" s="13">
        <v>44201</v>
      </c>
      <c r="E1951" s="12" t="s">
        <v>49</v>
      </c>
      <c r="F1951" s="12" t="s">
        <v>77</v>
      </c>
      <c r="G1951" s="12" t="s">
        <v>76</v>
      </c>
      <c r="H1951" s="12" t="s">
        <v>15</v>
      </c>
      <c r="I1951" s="14">
        <v>0.3</v>
      </c>
      <c r="J1951" s="15">
        <v>6750</v>
      </c>
      <c r="K1951" s="16">
        <f>I1951*J1951</f>
        <v>2025</v>
      </c>
      <c r="L1951" s="16">
        <f>K1951*M1951</f>
        <v>607.5</v>
      </c>
      <c r="M1951" s="17">
        <v>0.3</v>
      </c>
      <c r="O1951" s="1"/>
      <c r="P1951" s="2"/>
      <c r="Q1951" s="3"/>
      <c r="R1951" s="5"/>
    </row>
    <row r="1952" spans="1:18" x14ac:dyDescent="0.25">
      <c r="B1952" s="12" t="s">
        <v>20</v>
      </c>
      <c r="C1952" s="12">
        <v>1197831</v>
      </c>
      <c r="D1952" s="13">
        <v>44201</v>
      </c>
      <c r="E1952" s="12" t="s">
        <v>49</v>
      </c>
      <c r="F1952" s="12" t="s">
        <v>77</v>
      </c>
      <c r="G1952" s="12" t="s">
        <v>76</v>
      </c>
      <c r="H1952" s="12" t="s">
        <v>13</v>
      </c>
      <c r="I1952" s="14">
        <v>0.3</v>
      </c>
      <c r="J1952" s="15">
        <v>4750</v>
      </c>
      <c r="K1952" s="16">
        <f t="shared" ref="K1952:K1955" si="641">I1952*J1952</f>
        <v>1425</v>
      </c>
      <c r="L1952" s="16">
        <f t="shared" ref="L1952:L1955" si="642">K1952*M1952</f>
        <v>427.5</v>
      </c>
      <c r="M1952" s="17">
        <v>0.3</v>
      </c>
      <c r="O1952" s="1"/>
      <c r="P1952" s="2"/>
      <c r="Q1952" s="3"/>
      <c r="R1952" s="5"/>
    </row>
    <row r="1953" spans="2:18" x14ac:dyDescent="0.25">
      <c r="B1953" s="12" t="s">
        <v>20</v>
      </c>
      <c r="C1953" s="12">
        <v>1197831</v>
      </c>
      <c r="D1953" s="13">
        <v>44201</v>
      </c>
      <c r="E1953" s="12" t="s">
        <v>49</v>
      </c>
      <c r="F1953" s="12" t="s">
        <v>77</v>
      </c>
      <c r="G1953" s="12" t="s">
        <v>76</v>
      </c>
      <c r="H1953" s="12" t="s">
        <v>14</v>
      </c>
      <c r="I1953" s="14">
        <v>0.35</v>
      </c>
      <c r="J1953" s="15">
        <v>4750</v>
      </c>
      <c r="K1953" s="16">
        <f t="shared" si="641"/>
        <v>1662.5</v>
      </c>
      <c r="L1953" s="16">
        <f t="shared" si="642"/>
        <v>665</v>
      </c>
      <c r="M1953" s="17">
        <v>0.4</v>
      </c>
      <c r="O1953" s="1"/>
      <c r="P1953" s="2"/>
      <c r="Q1953" s="3"/>
      <c r="R1953" s="5"/>
    </row>
    <row r="1954" spans="2:18" x14ac:dyDescent="0.25">
      <c r="B1954" s="12" t="s">
        <v>20</v>
      </c>
      <c r="C1954" s="12">
        <v>1197831</v>
      </c>
      <c r="D1954" s="13">
        <v>44201</v>
      </c>
      <c r="E1954" s="12" t="s">
        <v>49</v>
      </c>
      <c r="F1954" s="12" t="s">
        <v>77</v>
      </c>
      <c r="G1954" s="12" t="s">
        <v>76</v>
      </c>
      <c r="H1954" s="12" t="s">
        <v>16</v>
      </c>
      <c r="I1954" s="14">
        <v>0.4</v>
      </c>
      <c r="J1954" s="15">
        <v>3250</v>
      </c>
      <c r="K1954" s="16">
        <f t="shared" si="641"/>
        <v>1300</v>
      </c>
      <c r="L1954" s="16">
        <f t="shared" si="642"/>
        <v>325</v>
      </c>
      <c r="M1954" s="17">
        <v>0.25</v>
      </c>
      <c r="O1954" s="1"/>
      <c r="P1954" s="2"/>
      <c r="Q1954" s="3"/>
      <c r="R1954" s="5"/>
    </row>
    <row r="1955" spans="2:18" x14ac:dyDescent="0.25">
      <c r="B1955" s="12" t="s">
        <v>20</v>
      </c>
      <c r="C1955" s="12">
        <v>1197831</v>
      </c>
      <c r="D1955" s="13">
        <v>44201</v>
      </c>
      <c r="E1955" s="12" t="s">
        <v>49</v>
      </c>
      <c r="F1955" s="12" t="s">
        <v>77</v>
      </c>
      <c r="G1955" s="12" t="s">
        <v>76</v>
      </c>
      <c r="H1955" s="12" t="s">
        <v>17</v>
      </c>
      <c r="I1955" s="14">
        <v>0.35</v>
      </c>
      <c r="J1955" s="15">
        <v>4750</v>
      </c>
      <c r="K1955" s="16">
        <f t="shared" si="641"/>
        <v>1662.5</v>
      </c>
      <c r="L1955" s="16">
        <f t="shared" si="642"/>
        <v>748.125</v>
      </c>
      <c r="M1955" s="17">
        <v>0.45</v>
      </c>
      <c r="O1955" s="1"/>
      <c r="P1955" s="2"/>
      <c r="Q1955" s="3"/>
      <c r="R1955" s="5"/>
    </row>
    <row r="1956" spans="2:18" x14ac:dyDescent="0.25">
      <c r="B1956" s="12" t="s">
        <v>20</v>
      </c>
      <c r="C1956" s="12">
        <v>1197831</v>
      </c>
      <c r="D1956" s="13">
        <v>44231</v>
      </c>
      <c r="E1956" s="12" t="s">
        <v>49</v>
      </c>
      <c r="F1956" s="12" t="s">
        <v>77</v>
      </c>
      <c r="G1956" s="12" t="s">
        <v>76</v>
      </c>
      <c r="H1956" s="12" t="s">
        <v>12</v>
      </c>
      <c r="I1956" s="14">
        <v>0.25</v>
      </c>
      <c r="J1956" s="15">
        <v>6250</v>
      </c>
      <c r="K1956" s="16">
        <f>I1956*J1956</f>
        <v>1562.5</v>
      </c>
      <c r="L1956" s="16">
        <f>K1956*M1956</f>
        <v>468.75</v>
      </c>
      <c r="M1956" s="17">
        <v>0.3</v>
      </c>
      <c r="O1956" s="1"/>
      <c r="P1956" s="2"/>
      <c r="Q1956" s="3"/>
      <c r="R1956" s="5"/>
    </row>
    <row r="1957" spans="2:18" x14ac:dyDescent="0.25">
      <c r="B1957" s="12" t="s">
        <v>20</v>
      </c>
      <c r="C1957" s="12">
        <v>1197831</v>
      </c>
      <c r="D1957" s="13">
        <v>44231</v>
      </c>
      <c r="E1957" s="12" t="s">
        <v>49</v>
      </c>
      <c r="F1957" s="12" t="s">
        <v>77</v>
      </c>
      <c r="G1957" s="12" t="s">
        <v>76</v>
      </c>
      <c r="H1957" s="12" t="s">
        <v>15</v>
      </c>
      <c r="I1957" s="14">
        <v>0.35</v>
      </c>
      <c r="J1957" s="15">
        <v>6000</v>
      </c>
      <c r="K1957" s="16">
        <f>I1957*J1957</f>
        <v>2100</v>
      </c>
      <c r="L1957" s="16">
        <f>K1957*M1957</f>
        <v>630</v>
      </c>
      <c r="M1957" s="17">
        <v>0.3</v>
      </c>
      <c r="O1957" s="1"/>
      <c r="P1957" s="2"/>
      <c r="Q1957" s="3"/>
      <c r="R1957" s="5"/>
    </row>
    <row r="1958" spans="2:18" x14ac:dyDescent="0.25">
      <c r="B1958" s="12" t="s">
        <v>20</v>
      </c>
      <c r="C1958" s="12">
        <v>1197831</v>
      </c>
      <c r="D1958" s="13">
        <v>44231</v>
      </c>
      <c r="E1958" s="12" t="s">
        <v>49</v>
      </c>
      <c r="F1958" s="12" t="s">
        <v>77</v>
      </c>
      <c r="G1958" s="12" t="s">
        <v>76</v>
      </c>
      <c r="H1958" s="12" t="s">
        <v>13</v>
      </c>
      <c r="I1958" s="14">
        <v>0.35</v>
      </c>
      <c r="J1958" s="15">
        <v>4250</v>
      </c>
      <c r="K1958" s="16">
        <f t="shared" ref="K1958:K1961" si="643">I1958*J1958</f>
        <v>1487.5</v>
      </c>
      <c r="L1958" s="16">
        <f t="shared" ref="L1958:L1961" si="644">K1958*M1958</f>
        <v>446.25</v>
      </c>
      <c r="M1958" s="17">
        <v>0.3</v>
      </c>
      <c r="O1958" s="1"/>
      <c r="P1958" s="2"/>
      <c r="Q1958" s="3"/>
      <c r="R1958" s="5"/>
    </row>
    <row r="1959" spans="2:18" x14ac:dyDescent="0.25">
      <c r="B1959" s="12" t="s">
        <v>20</v>
      </c>
      <c r="C1959" s="12">
        <v>1197831</v>
      </c>
      <c r="D1959" s="13">
        <v>44231</v>
      </c>
      <c r="E1959" s="12" t="s">
        <v>49</v>
      </c>
      <c r="F1959" s="12" t="s">
        <v>77</v>
      </c>
      <c r="G1959" s="12" t="s">
        <v>76</v>
      </c>
      <c r="H1959" s="12" t="s">
        <v>14</v>
      </c>
      <c r="I1959" s="14">
        <v>0.35</v>
      </c>
      <c r="J1959" s="15">
        <v>3750</v>
      </c>
      <c r="K1959" s="16">
        <f t="shared" si="643"/>
        <v>1312.5</v>
      </c>
      <c r="L1959" s="16">
        <f t="shared" si="644"/>
        <v>525</v>
      </c>
      <c r="M1959" s="17">
        <v>0.4</v>
      </c>
      <c r="O1959" s="1"/>
      <c r="P1959" s="2"/>
      <c r="Q1959" s="3"/>
      <c r="R1959" s="5"/>
    </row>
    <row r="1960" spans="2:18" x14ac:dyDescent="0.25">
      <c r="B1960" s="12" t="s">
        <v>20</v>
      </c>
      <c r="C1960" s="12">
        <v>1197831</v>
      </c>
      <c r="D1960" s="13">
        <v>44231</v>
      </c>
      <c r="E1960" s="12" t="s">
        <v>49</v>
      </c>
      <c r="F1960" s="12" t="s">
        <v>77</v>
      </c>
      <c r="G1960" s="12" t="s">
        <v>76</v>
      </c>
      <c r="H1960" s="12" t="s">
        <v>16</v>
      </c>
      <c r="I1960" s="14">
        <v>0.4</v>
      </c>
      <c r="J1960" s="15">
        <v>2500</v>
      </c>
      <c r="K1960" s="16">
        <f t="shared" si="643"/>
        <v>1000</v>
      </c>
      <c r="L1960" s="16">
        <f t="shared" si="644"/>
        <v>250</v>
      </c>
      <c r="M1960" s="17">
        <v>0.25</v>
      </c>
      <c r="O1960" s="1"/>
      <c r="P1960" s="2"/>
      <c r="Q1960" s="3"/>
      <c r="R1960" s="5"/>
    </row>
    <row r="1961" spans="2:18" x14ac:dyDescent="0.25">
      <c r="B1961" s="12" t="s">
        <v>20</v>
      </c>
      <c r="C1961" s="12">
        <v>1197831</v>
      </c>
      <c r="D1961" s="13">
        <v>44231</v>
      </c>
      <c r="E1961" s="12" t="s">
        <v>49</v>
      </c>
      <c r="F1961" s="12" t="s">
        <v>77</v>
      </c>
      <c r="G1961" s="12" t="s">
        <v>76</v>
      </c>
      <c r="H1961" s="12" t="s">
        <v>17</v>
      </c>
      <c r="I1961" s="14">
        <v>0.35</v>
      </c>
      <c r="J1961" s="15">
        <v>4500</v>
      </c>
      <c r="K1961" s="16">
        <f t="shared" si="643"/>
        <v>1575</v>
      </c>
      <c r="L1961" s="16">
        <f t="shared" si="644"/>
        <v>708.75</v>
      </c>
      <c r="M1961" s="17">
        <v>0.45</v>
      </c>
      <c r="O1961" s="1"/>
      <c r="P1961" s="2"/>
      <c r="Q1961" s="3"/>
      <c r="R1961" s="5"/>
    </row>
    <row r="1962" spans="2:18" x14ac:dyDescent="0.25">
      <c r="B1962" s="12" t="s">
        <v>20</v>
      </c>
      <c r="C1962" s="12">
        <v>1197831</v>
      </c>
      <c r="D1962" s="13">
        <v>44261</v>
      </c>
      <c r="E1962" s="12" t="s">
        <v>49</v>
      </c>
      <c r="F1962" s="12" t="s">
        <v>77</v>
      </c>
      <c r="G1962" s="12" t="s">
        <v>76</v>
      </c>
      <c r="H1962" s="12" t="s">
        <v>12</v>
      </c>
      <c r="I1962" s="14">
        <v>0.3</v>
      </c>
      <c r="J1962" s="15">
        <v>6250</v>
      </c>
      <c r="K1962" s="16">
        <f>I1962*J1962</f>
        <v>1875</v>
      </c>
      <c r="L1962" s="16">
        <f>K1962*M1962</f>
        <v>656.25</v>
      </c>
      <c r="M1962" s="17">
        <v>0.35</v>
      </c>
      <c r="O1962" s="1"/>
      <c r="P1962" s="2"/>
      <c r="Q1962" s="3"/>
      <c r="R1962" s="5"/>
    </row>
    <row r="1963" spans="2:18" x14ac:dyDescent="0.25">
      <c r="B1963" s="12" t="s">
        <v>20</v>
      </c>
      <c r="C1963" s="12">
        <v>1197831</v>
      </c>
      <c r="D1963" s="13">
        <v>44261</v>
      </c>
      <c r="E1963" s="12" t="s">
        <v>49</v>
      </c>
      <c r="F1963" s="12" t="s">
        <v>77</v>
      </c>
      <c r="G1963" s="12" t="s">
        <v>76</v>
      </c>
      <c r="H1963" s="12" t="s">
        <v>15</v>
      </c>
      <c r="I1963" s="14">
        <v>0.4</v>
      </c>
      <c r="J1963" s="15">
        <v>6250</v>
      </c>
      <c r="K1963" s="16">
        <f>I1963*J1963</f>
        <v>2500</v>
      </c>
      <c r="L1963" s="16">
        <f>K1963*M1963</f>
        <v>875</v>
      </c>
      <c r="M1963" s="17">
        <v>0.35</v>
      </c>
      <c r="O1963" s="1"/>
      <c r="P1963" s="2"/>
      <c r="Q1963" s="3"/>
      <c r="R1963" s="5"/>
    </row>
    <row r="1964" spans="2:18" x14ac:dyDescent="0.25">
      <c r="B1964" s="12" t="s">
        <v>20</v>
      </c>
      <c r="C1964" s="12">
        <v>1197831</v>
      </c>
      <c r="D1964" s="13">
        <v>44261</v>
      </c>
      <c r="E1964" s="12" t="s">
        <v>49</v>
      </c>
      <c r="F1964" s="12" t="s">
        <v>77</v>
      </c>
      <c r="G1964" s="12" t="s">
        <v>76</v>
      </c>
      <c r="H1964" s="12" t="s">
        <v>13</v>
      </c>
      <c r="I1964" s="14">
        <v>0.3</v>
      </c>
      <c r="J1964" s="15">
        <v>4500</v>
      </c>
      <c r="K1964" s="16">
        <f t="shared" ref="K1964:K1967" si="645">I1964*J1964</f>
        <v>1350</v>
      </c>
      <c r="L1964" s="16">
        <f t="shared" ref="L1964:L1967" si="646">K1964*M1964</f>
        <v>472.49999999999994</v>
      </c>
      <c r="M1964" s="17">
        <v>0.35</v>
      </c>
      <c r="O1964" s="1"/>
      <c r="P1964" s="2"/>
      <c r="Q1964" s="3"/>
      <c r="R1964" s="5"/>
    </row>
    <row r="1965" spans="2:18" x14ac:dyDescent="0.25">
      <c r="B1965" s="12" t="s">
        <v>20</v>
      </c>
      <c r="C1965" s="12">
        <v>1197831</v>
      </c>
      <c r="D1965" s="13">
        <v>44261</v>
      </c>
      <c r="E1965" s="12" t="s">
        <v>49</v>
      </c>
      <c r="F1965" s="12" t="s">
        <v>77</v>
      </c>
      <c r="G1965" s="12" t="s">
        <v>76</v>
      </c>
      <c r="H1965" s="12" t="s">
        <v>14</v>
      </c>
      <c r="I1965" s="14">
        <v>0.35000000000000003</v>
      </c>
      <c r="J1965" s="15">
        <v>3500</v>
      </c>
      <c r="K1965" s="16">
        <f t="shared" si="645"/>
        <v>1225.0000000000002</v>
      </c>
      <c r="L1965" s="16">
        <f t="shared" si="646"/>
        <v>551.25000000000011</v>
      </c>
      <c r="M1965" s="17">
        <v>0.45</v>
      </c>
      <c r="O1965" s="1"/>
      <c r="P1965" s="2"/>
      <c r="Q1965" s="3"/>
      <c r="R1965" s="5"/>
    </row>
    <row r="1966" spans="2:18" x14ac:dyDescent="0.25">
      <c r="B1966" s="12" t="s">
        <v>20</v>
      </c>
      <c r="C1966" s="12">
        <v>1197831</v>
      </c>
      <c r="D1966" s="13">
        <v>44261</v>
      </c>
      <c r="E1966" s="12" t="s">
        <v>49</v>
      </c>
      <c r="F1966" s="12" t="s">
        <v>77</v>
      </c>
      <c r="G1966" s="12" t="s">
        <v>76</v>
      </c>
      <c r="H1966" s="12" t="s">
        <v>16</v>
      </c>
      <c r="I1966" s="14">
        <v>0.4</v>
      </c>
      <c r="J1966" s="15">
        <v>2500</v>
      </c>
      <c r="K1966" s="16">
        <f t="shared" si="645"/>
        <v>1000</v>
      </c>
      <c r="L1966" s="16">
        <f t="shared" si="646"/>
        <v>300</v>
      </c>
      <c r="M1966" s="17">
        <v>0.3</v>
      </c>
      <c r="O1966" s="1"/>
      <c r="P1966" s="2"/>
      <c r="Q1966" s="3"/>
      <c r="R1966" s="5"/>
    </row>
    <row r="1967" spans="2:18" x14ac:dyDescent="0.25">
      <c r="B1967" s="12" t="s">
        <v>20</v>
      </c>
      <c r="C1967" s="12">
        <v>1197831</v>
      </c>
      <c r="D1967" s="13">
        <v>44261</v>
      </c>
      <c r="E1967" s="12" t="s">
        <v>49</v>
      </c>
      <c r="F1967" s="12" t="s">
        <v>77</v>
      </c>
      <c r="G1967" s="12" t="s">
        <v>76</v>
      </c>
      <c r="H1967" s="12" t="s">
        <v>17</v>
      </c>
      <c r="I1967" s="14">
        <v>0.35000000000000003</v>
      </c>
      <c r="J1967" s="15">
        <v>4000</v>
      </c>
      <c r="K1967" s="16">
        <f t="shared" si="645"/>
        <v>1400.0000000000002</v>
      </c>
      <c r="L1967" s="16">
        <f t="shared" si="646"/>
        <v>700.00000000000011</v>
      </c>
      <c r="M1967" s="17">
        <v>0.5</v>
      </c>
      <c r="O1967" s="1"/>
      <c r="P1967" s="2"/>
      <c r="Q1967" s="3"/>
      <c r="R1967" s="5"/>
    </row>
    <row r="1968" spans="2:18" x14ac:dyDescent="0.25">
      <c r="B1968" s="12" t="s">
        <v>20</v>
      </c>
      <c r="C1968" s="12">
        <v>1197831</v>
      </c>
      <c r="D1968" s="13">
        <v>44291</v>
      </c>
      <c r="E1968" s="12" t="s">
        <v>49</v>
      </c>
      <c r="F1968" s="12" t="s">
        <v>77</v>
      </c>
      <c r="G1968" s="12" t="s">
        <v>76</v>
      </c>
      <c r="H1968" s="12" t="s">
        <v>12</v>
      </c>
      <c r="I1968" s="14">
        <v>0.19999999999999998</v>
      </c>
      <c r="J1968" s="15">
        <v>6500</v>
      </c>
      <c r="K1968" s="16">
        <f>I1968*J1968</f>
        <v>1300</v>
      </c>
      <c r="L1968" s="16">
        <f>K1968*M1968</f>
        <v>454.99999999999994</v>
      </c>
      <c r="M1968" s="17">
        <v>0.35</v>
      </c>
      <c r="O1968" s="1"/>
      <c r="P1968" s="2"/>
      <c r="Q1968" s="3"/>
      <c r="R1968" s="5"/>
    </row>
    <row r="1969" spans="2:18" x14ac:dyDescent="0.25">
      <c r="B1969" s="12" t="s">
        <v>20</v>
      </c>
      <c r="C1969" s="12">
        <v>1197831</v>
      </c>
      <c r="D1969" s="13">
        <v>44291</v>
      </c>
      <c r="E1969" s="12" t="s">
        <v>49</v>
      </c>
      <c r="F1969" s="12" t="s">
        <v>77</v>
      </c>
      <c r="G1969" s="12" t="s">
        <v>76</v>
      </c>
      <c r="H1969" s="12" t="s">
        <v>15</v>
      </c>
      <c r="I1969" s="14">
        <v>0.30000000000000004</v>
      </c>
      <c r="J1969" s="15">
        <v>6500</v>
      </c>
      <c r="K1969" s="16">
        <f>I1969*J1969</f>
        <v>1950.0000000000002</v>
      </c>
      <c r="L1969" s="16">
        <f>K1969*M1969</f>
        <v>682.5</v>
      </c>
      <c r="M1969" s="17">
        <v>0.35</v>
      </c>
      <c r="O1969" s="1"/>
      <c r="P1969" s="2"/>
      <c r="Q1969" s="3"/>
      <c r="R1969" s="5"/>
    </row>
    <row r="1970" spans="2:18" x14ac:dyDescent="0.25">
      <c r="B1970" s="12" t="s">
        <v>20</v>
      </c>
      <c r="C1970" s="12">
        <v>1197831</v>
      </c>
      <c r="D1970" s="13">
        <v>44291</v>
      </c>
      <c r="E1970" s="12" t="s">
        <v>49</v>
      </c>
      <c r="F1970" s="12" t="s">
        <v>77</v>
      </c>
      <c r="G1970" s="12" t="s">
        <v>76</v>
      </c>
      <c r="H1970" s="12" t="s">
        <v>13</v>
      </c>
      <c r="I1970" s="14">
        <v>0.24999999999999997</v>
      </c>
      <c r="J1970" s="15">
        <v>4750</v>
      </c>
      <c r="K1970" s="16">
        <f t="shared" ref="K1970:K1973" si="647">I1970*J1970</f>
        <v>1187.4999999999998</v>
      </c>
      <c r="L1970" s="16">
        <f t="shared" ref="L1970:L1973" si="648">K1970*M1970</f>
        <v>415.62499999999989</v>
      </c>
      <c r="M1970" s="17">
        <v>0.35</v>
      </c>
      <c r="O1970" s="1"/>
      <c r="P1970" s="2"/>
      <c r="Q1970" s="3"/>
      <c r="R1970" s="5"/>
    </row>
    <row r="1971" spans="2:18" x14ac:dyDescent="0.25">
      <c r="B1971" s="12" t="s">
        <v>20</v>
      </c>
      <c r="C1971" s="12">
        <v>1197831</v>
      </c>
      <c r="D1971" s="13">
        <v>44291</v>
      </c>
      <c r="E1971" s="12" t="s">
        <v>49</v>
      </c>
      <c r="F1971" s="12" t="s">
        <v>77</v>
      </c>
      <c r="G1971" s="12" t="s">
        <v>76</v>
      </c>
      <c r="H1971" s="12" t="s">
        <v>14</v>
      </c>
      <c r="I1971" s="14">
        <v>0.30000000000000004</v>
      </c>
      <c r="J1971" s="15">
        <v>3750</v>
      </c>
      <c r="K1971" s="16">
        <f t="shared" si="647"/>
        <v>1125.0000000000002</v>
      </c>
      <c r="L1971" s="16">
        <f t="shared" si="648"/>
        <v>506.25000000000011</v>
      </c>
      <c r="M1971" s="17">
        <v>0.45</v>
      </c>
      <c r="O1971" s="1"/>
      <c r="P1971" s="2"/>
      <c r="Q1971" s="3"/>
      <c r="R1971" s="5"/>
    </row>
    <row r="1972" spans="2:18" x14ac:dyDescent="0.25">
      <c r="B1972" s="12" t="s">
        <v>20</v>
      </c>
      <c r="C1972" s="12">
        <v>1197831</v>
      </c>
      <c r="D1972" s="13">
        <v>44291</v>
      </c>
      <c r="E1972" s="12" t="s">
        <v>49</v>
      </c>
      <c r="F1972" s="12" t="s">
        <v>77</v>
      </c>
      <c r="G1972" s="12" t="s">
        <v>76</v>
      </c>
      <c r="H1972" s="12" t="s">
        <v>16</v>
      </c>
      <c r="I1972" s="14">
        <v>0.35</v>
      </c>
      <c r="J1972" s="15">
        <v>2750</v>
      </c>
      <c r="K1972" s="16">
        <f t="shared" si="647"/>
        <v>962.49999999999989</v>
      </c>
      <c r="L1972" s="16">
        <f t="shared" si="648"/>
        <v>288.74999999999994</v>
      </c>
      <c r="M1972" s="17">
        <v>0.3</v>
      </c>
      <c r="O1972" s="1"/>
      <c r="P1972" s="2"/>
      <c r="Q1972" s="3"/>
      <c r="R1972" s="5"/>
    </row>
    <row r="1973" spans="2:18" x14ac:dyDescent="0.25">
      <c r="B1973" s="12" t="s">
        <v>20</v>
      </c>
      <c r="C1973" s="12">
        <v>1197831</v>
      </c>
      <c r="D1973" s="13">
        <v>44291</v>
      </c>
      <c r="E1973" s="12" t="s">
        <v>49</v>
      </c>
      <c r="F1973" s="12" t="s">
        <v>77</v>
      </c>
      <c r="G1973" s="12" t="s">
        <v>76</v>
      </c>
      <c r="H1973" s="12" t="s">
        <v>17</v>
      </c>
      <c r="I1973" s="14">
        <v>0.30000000000000004</v>
      </c>
      <c r="J1973" s="15">
        <v>5500</v>
      </c>
      <c r="K1973" s="16">
        <f t="shared" si="647"/>
        <v>1650.0000000000002</v>
      </c>
      <c r="L1973" s="16">
        <f t="shared" si="648"/>
        <v>825.00000000000011</v>
      </c>
      <c r="M1973" s="17">
        <v>0.5</v>
      </c>
      <c r="O1973" s="1"/>
      <c r="P1973" s="2"/>
      <c r="Q1973" s="3"/>
      <c r="R1973" s="5"/>
    </row>
    <row r="1974" spans="2:18" x14ac:dyDescent="0.25">
      <c r="B1974" s="12" t="s">
        <v>20</v>
      </c>
      <c r="C1974" s="12">
        <v>1197831</v>
      </c>
      <c r="D1974" s="13">
        <v>44321</v>
      </c>
      <c r="E1974" s="12" t="s">
        <v>49</v>
      </c>
      <c r="F1974" s="12" t="s">
        <v>77</v>
      </c>
      <c r="G1974" s="12" t="s">
        <v>76</v>
      </c>
      <c r="H1974" s="12" t="s">
        <v>12</v>
      </c>
      <c r="I1974" s="14">
        <v>0.19999999999999998</v>
      </c>
      <c r="J1974" s="15">
        <v>7000</v>
      </c>
      <c r="K1974" s="16">
        <f>I1974*J1974</f>
        <v>1399.9999999999998</v>
      </c>
      <c r="L1974" s="16">
        <f>K1974*M1974</f>
        <v>489.99999999999989</v>
      </c>
      <c r="M1974" s="17">
        <v>0.35</v>
      </c>
      <c r="O1974" s="1"/>
      <c r="P1974" s="2"/>
      <c r="Q1974" s="3"/>
      <c r="R1974" s="5"/>
    </row>
    <row r="1975" spans="2:18" x14ac:dyDescent="0.25">
      <c r="B1975" s="12" t="s">
        <v>20</v>
      </c>
      <c r="C1975" s="12">
        <v>1197831</v>
      </c>
      <c r="D1975" s="13">
        <v>44321</v>
      </c>
      <c r="E1975" s="12" t="s">
        <v>49</v>
      </c>
      <c r="F1975" s="12" t="s">
        <v>77</v>
      </c>
      <c r="G1975" s="12" t="s">
        <v>76</v>
      </c>
      <c r="H1975" s="12" t="s">
        <v>15</v>
      </c>
      <c r="I1975" s="14">
        <v>0.30000000000000004</v>
      </c>
      <c r="J1975" s="15">
        <v>7250</v>
      </c>
      <c r="K1975" s="16">
        <f>I1975*J1975</f>
        <v>2175.0000000000005</v>
      </c>
      <c r="L1975" s="16">
        <f>K1975*M1975</f>
        <v>761.25000000000011</v>
      </c>
      <c r="M1975" s="17">
        <v>0.35</v>
      </c>
      <c r="O1975" s="1"/>
      <c r="P1975" s="2"/>
      <c r="Q1975" s="3"/>
      <c r="R1975" s="5"/>
    </row>
    <row r="1976" spans="2:18" x14ac:dyDescent="0.25">
      <c r="B1976" s="12" t="s">
        <v>20</v>
      </c>
      <c r="C1976" s="12">
        <v>1197831</v>
      </c>
      <c r="D1976" s="13">
        <v>44321</v>
      </c>
      <c r="E1976" s="12" t="s">
        <v>49</v>
      </c>
      <c r="F1976" s="12" t="s">
        <v>77</v>
      </c>
      <c r="G1976" s="12" t="s">
        <v>76</v>
      </c>
      <c r="H1976" s="12" t="s">
        <v>13</v>
      </c>
      <c r="I1976" s="14">
        <v>0.24999999999999997</v>
      </c>
      <c r="J1976" s="15">
        <v>5750</v>
      </c>
      <c r="K1976" s="16">
        <f t="shared" ref="K1976:K1979" si="649">I1976*J1976</f>
        <v>1437.4999999999998</v>
      </c>
      <c r="L1976" s="16">
        <f t="shared" ref="L1976:L1979" si="650">K1976*M1976</f>
        <v>503.12499999999989</v>
      </c>
      <c r="M1976" s="17">
        <v>0.35</v>
      </c>
      <c r="O1976" s="1"/>
      <c r="P1976" s="2"/>
      <c r="Q1976" s="3"/>
      <c r="R1976" s="5"/>
    </row>
    <row r="1977" spans="2:18" x14ac:dyDescent="0.25">
      <c r="B1977" s="12" t="s">
        <v>20</v>
      </c>
      <c r="C1977" s="12">
        <v>1197831</v>
      </c>
      <c r="D1977" s="13">
        <v>44321</v>
      </c>
      <c r="E1977" s="12" t="s">
        <v>49</v>
      </c>
      <c r="F1977" s="12" t="s">
        <v>77</v>
      </c>
      <c r="G1977" s="12" t="s">
        <v>76</v>
      </c>
      <c r="H1977" s="12" t="s">
        <v>14</v>
      </c>
      <c r="I1977" s="14">
        <v>0.35000000000000003</v>
      </c>
      <c r="J1977" s="15">
        <v>5000</v>
      </c>
      <c r="K1977" s="16">
        <f t="shared" si="649"/>
        <v>1750.0000000000002</v>
      </c>
      <c r="L1977" s="16">
        <f t="shared" si="650"/>
        <v>787.50000000000011</v>
      </c>
      <c r="M1977" s="17">
        <v>0.45</v>
      </c>
      <c r="O1977" s="1"/>
      <c r="P1977" s="2"/>
      <c r="Q1977" s="3"/>
      <c r="R1977" s="5"/>
    </row>
    <row r="1978" spans="2:18" x14ac:dyDescent="0.25">
      <c r="B1978" s="12" t="s">
        <v>20</v>
      </c>
      <c r="C1978" s="12">
        <v>1197831</v>
      </c>
      <c r="D1978" s="13">
        <v>44321</v>
      </c>
      <c r="E1978" s="12" t="s">
        <v>49</v>
      </c>
      <c r="F1978" s="12" t="s">
        <v>77</v>
      </c>
      <c r="G1978" s="12" t="s">
        <v>76</v>
      </c>
      <c r="H1978" s="12" t="s">
        <v>16</v>
      </c>
      <c r="I1978" s="14">
        <v>0.5</v>
      </c>
      <c r="J1978" s="15">
        <v>4000</v>
      </c>
      <c r="K1978" s="16">
        <f t="shared" si="649"/>
        <v>2000</v>
      </c>
      <c r="L1978" s="16">
        <f t="shared" si="650"/>
        <v>600</v>
      </c>
      <c r="M1978" s="17">
        <v>0.3</v>
      </c>
      <c r="O1978" s="1"/>
      <c r="P1978" s="2"/>
      <c r="Q1978" s="3"/>
      <c r="R1978" s="5"/>
    </row>
    <row r="1979" spans="2:18" x14ac:dyDescent="0.25">
      <c r="B1979" s="12" t="s">
        <v>20</v>
      </c>
      <c r="C1979" s="12">
        <v>1197831</v>
      </c>
      <c r="D1979" s="13">
        <v>44321</v>
      </c>
      <c r="E1979" s="12" t="s">
        <v>49</v>
      </c>
      <c r="F1979" s="12" t="s">
        <v>77</v>
      </c>
      <c r="G1979" s="12" t="s">
        <v>76</v>
      </c>
      <c r="H1979" s="12" t="s">
        <v>17</v>
      </c>
      <c r="I1979" s="14">
        <v>0.45</v>
      </c>
      <c r="J1979" s="15">
        <v>7500</v>
      </c>
      <c r="K1979" s="16">
        <f t="shared" si="649"/>
        <v>3375</v>
      </c>
      <c r="L1979" s="16">
        <f t="shared" si="650"/>
        <v>1687.5</v>
      </c>
      <c r="M1979" s="17">
        <v>0.5</v>
      </c>
      <c r="O1979" s="1"/>
      <c r="P1979" s="2"/>
      <c r="Q1979" s="3"/>
      <c r="R1979" s="5"/>
    </row>
    <row r="1980" spans="2:18" x14ac:dyDescent="0.25">
      <c r="B1980" s="12" t="s">
        <v>20</v>
      </c>
      <c r="C1980" s="12">
        <v>1197831</v>
      </c>
      <c r="D1980" s="13">
        <v>44351</v>
      </c>
      <c r="E1980" s="12" t="s">
        <v>49</v>
      </c>
      <c r="F1980" s="12" t="s">
        <v>77</v>
      </c>
      <c r="G1980" s="12" t="s">
        <v>76</v>
      </c>
      <c r="H1980" s="12" t="s">
        <v>12</v>
      </c>
      <c r="I1980" s="14">
        <v>0.45</v>
      </c>
      <c r="J1980" s="15">
        <v>7500</v>
      </c>
      <c r="K1980" s="16">
        <f>I1980*J1980</f>
        <v>3375</v>
      </c>
      <c r="L1980" s="16">
        <f>K1980*M1980</f>
        <v>1181.25</v>
      </c>
      <c r="M1980" s="17">
        <v>0.35</v>
      </c>
      <c r="O1980" s="1"/>
      <c r="P1980" s="2"/>
      <c r="Q1980" s="3"/>
      <c r="R1980" s="5"/>
    </row>
    <row r="1981" spans="2:18" x14ac:dyDescent="0.25">
      <c r="B1981" s="12" t="s">
        <v>20</v>
      </c>
      <c r="C1981" s="12">
        <v>1197831</v>
      </c>
      <c r="D1981" s="13">
        <v>44351</v>
      </c>
      <c r="E1981" s="12" t="s">
        <v>49</v>
      </c>
      <c r="F1981" s="12" t="s">
        <v>77</v>
      </c>
      <c r="G1981" s="12" t="s">
        <v>76</v>
      </c>
      <c r="H1981" s="12" t="s">
        <v>15</v>
      </c>
      <c r="I1981" s="14">
        <v>0.5</v>
      </c>
      <c r="J1981" s="15">
        <v>7500</v>
      </c>
      <c r="K1981" s="16">
        <f>I1981*J1981</f>
        <v>3750</v>
      </c>
      <c r="L1981" s="16">
        <f>K1981*M1981</f>
        <v>1312.5</v>
      </c>
      <c r="M1981" s="17">
        <v>0.35</v>
      </c>
      <c r="O1981" s="1"/>
      <c r="P1981" s="2"/>
      <c r="Q1981" s="3"/>
      <c r="R1981" s="5"/>
    </row>
    <row r="1982" spans="2:18" x14ac:dyDescent="0.25">
      <c r="B1982" s="12" t="s">
        <v>20</v>
      </c>
      <c r="C1982" s="12">
        <v>1197831</v>
      </c>
      <c r="D1982" s="13">
        <v>44351</v>
      </c>
      <c r="E1982" s="12" t="s">
        <v>49</v>
      </c>
      <c r="F1982" s="12" t="s">
        <v>77</v>
      </c>
      <c r="G1982" s="12" t="s">
        <v>76</v>
      </c>
      <c r="H1982" s="12" t="s">
        <v>13</v>
      </c>
      <c r="I1982" s="14">
        <v>0.5</v>
      </c>
      <c r="J1982" s="15">
        <v>6000</v>
      </c>
      <c r="K1982" s="16">
        <f t="shared" ref="K1982:K1985" si="651">I1982*J1982</f>
        <v>3000</v>
      </c>
      <c r="L1982" s="16">
        <f t="shared" ref="L1982:L1985" si="652">K1982*M1982</f>
        <v>1050</v>
      </c>
      <c r="M1982" s="17">
        <v>0.35</v>
      </c>
      <c r="O1982" s="1"/>
      <c r="P1982" s="2"/>
      <c r="Q1982" s="3"/>
      <c r="R1982" s="5"/>
    </row>
    <row r="1983" spans="2:18" x14ac:dyDescent="0.25">
      <c r="B1983" s="12" t="s">
        <v>20</v>
      </c>
      <c r="C1983" s="12">
        <v>1197831</v>
      </c>
      <c r="D1983" s="13">
        <v>44351</v>
      </c>
      <c r="E1983" s="12" t="s">
        <v>49</v>
      </c>
      <c r="F1983" s="12" t="s">
        <v>77</v>
      </c>
      <c r="G1983" s="12" t="s">
        <v>76</v>
      </c>
      <c r="H1983" s="12" t="s">
        <v>14</v>
      </c>
      <c r="I1983" s="14">
        <v>0.5</v>
      </c>
      <c r="J1983" s="15">
        <v>5500</v>
      </c>
      <c r="K1983" s="16">
        <f t="shared" si="651"/>
        <v>2750</v>
      </c>
      <c r="L1983" s="16">
        <f t="shared" si="652"/>
        <v>1237.5</v>
      </c>
      <c r="M1983" s="17">
        <v>0.45</v>
      </c>
      <c r="O1983" s="1"/>
      <c r="P1983" s="2"/>
      <c r="Q1983" s="3"/>
      <c r="R1983" s="5"/>
    </row>
    <row r="1984" spans="2:18" x14ac:dyDescent="0.25">
      <c r="B1984" s="12" t="s">
        <v>20</v>
      </c>
      <c r="C1984" s="12">
        <v>1197831</v>
      </c>
      <c r="D1984" s="13">
        <v>44351</v>
      </c>
      <c r="E1984" s="12" t="s">
        <v>49</v>
      </c>
      <c r="F1984" s="12" t="s">
        <v>77</v>
      </c>
      <c r="G1984" s="12" t="s">
        <v>76</v>
      </c>
      <c r="H1984" s="12" t="s">
        <v>16</v>
      </c>
      <c r="I1984" s="14">
        <v>0.55000000000000004</v>
      </c>
      <c r="J1984" s="15">
        <v>4500</v>
      </c>
      <c r="K1984" s="16">
        <f t="shared" si="651"/>
        <v>2475</v>
      </c>
      <c r="L1984" s="16">
        <f t="shared" si="652"/>
        <v>742.5</v>
      </c>
      <c r="M1984" s="17">
        <v>0.3</v>
      </c>
      <c r="O1984" s="1"/>
      <c r="P1984" s="2"/>
      <c r="Q1984" s="3"/>
      <c r="R1984" s="5"/>
    </row>
    <row r="1985" spans="2:18" x14ac:dyDescent="0.25">
      <c r="B1985" s="12" t="s">
        <v>20</v>
      </c>
      <c r="C1985" s="12">
        <v>1197831</v>
      </c>
      <c r="D1985" s="13">
        <v>44351</v>
      </c>
      <c r="E1985" s="12" t="s">
        <v>49</v>
      </c>
      <c r="F1985" s="12" t="s">
        <v>77</v>
      </c>
      <c r="G1985" s="12" t="s">
        <v>76</v>
      </c>
      <c r="H1985" s="12" t="s">
        <v>17</v>
      </c>
      <c r="I1985" s="14">
        <v>0.60000000000000009</v>
      </c>
      <c r="J1985" s="15">
        <v>8250</v>
      </c>
      <c r="K1985" s="16">
        <f t="shared" si="651"/>
        <v>4950.0000000000009</v>
      </c>
      <c r="L1985" s="16">
        <f t="shared" si="652"/>
        <v>2475.0000000000005</v>
      </c>
      <c r="M1985" s="17">
        <v>0.5</v>
      </c>
      <c r="O1985" s="1"/>
      <c r="P1985" s="2"/>
      <c r="Q1985" s="3"/>
      <c r="R1985" s="5"/>
    </row>
    <row r="1986" spans="2:18" x14ac:dyDescent="0.25">
      <c r="B1986" s="12" t="s">
        <v>20</v>
      </c>
      <c r="C1986" s="12">
        <v>1197831</v>
      </c>
      <c r="D1986" s="13">
        <v>44383</v>
      </c>
      <c r="E1986" s="12" t="s">
        <v>49</v>
      </c>
      <c r="F1986" s="12" t="s">
        <v>77</v>
      </c>
      <c r="G1986" s="12" t="s">
        <v>76</v>
      </c>
      <c r="H1986" s="12" t="s">
        <v>12</v>
      </c>
      <c r="I1986" s="14">
        <v>0.5</v>
      </c>
      <c r="J1986" s="15">
        <v>7750</v>
      </c>
      <c r="K1986" s="16">
        <f>I1986*J1986</f>
        <v>3875</v>
      </c>
      <c r="L1986" s="16">
        <f>K1986*M1986</f>
        <v>1549.9999999999998</v>
      </c>
      <c r="M1986" s="17">
        <v>0.39999999999999997</v>
      </c>
      <c r="O1986" s="1"/>
      <c r="P1986" s="2"/>
      <c r="Q1986" s="3"/>
      <c r="R1986" s="5"/>
    </row>
    <row r="1987" spans="2:18" x14ac:dyDescent="0.25">
      <c r="B1987" s="12" t="s">
        <v>20</v>
      </c>
      <c r="C1987" s="12">
        <v>1197831</v>
      </c>
      <c r="D1987" s="13">
        <v>44383</v>
      </c>
      <c r="E1987" s="12" t="s">
        <v>49</v>
      </c>
      <c r="F1987" s="12" t="s">
        <v>77</v>
      </c>
      <c r="G1987" s="12" t="s">
        <v>76</v>
      </c>
      <c r="H1987" s="12" t="s">
        <v>15</v>
      </c>
      <c r="I1987" s="14">
        <v>0.55000000000000004</v>
      </c>
      <c r="J1987" s="15">
        <v>7750</v>
      </c>
      <c r="K1987" s="16">
        <f>I1987*J1987</f>
        <v>4262.5</v>
      </c>
      <c r="L1987" s="16">
        <f>K1987*M1987</f>
        <v>1704.9999999999998</v>
      </c>
      <c r="M1987" s="17">
        <v>0.39999999999999997</v>
      </c>
      <c r="O1987" s="1"/>
      <c r="P1987" s="2"/>
      <c r="Q1987" s="3"/>
      <c r="R1987" s="5"/>
    </row>
    <row r="1988" spans="2:18" x14ac:dyDescent="0.25">
      <c r="B1988" s="12" t="s">
        <v>20</v>
      </c>
      <c r="C1988" s="12">
        <v>1197831</v>
      </c>
      <c r="D1988" s="13">
        <v>44383</v>
      </c>
      <c r="E1988" s="12" t="s">
        <v>49</v>
      </c>
      <c r="F1988" s="12" t="s">
        <v>77</v>
      </c>
      <c r="G1988" s="12" t="s">
        <v>76</v>
      </c>
      <c r="H1988" s="12" t="s">
        <v>13</v>
      </c>
      <c r="I1988" s="14">
        <v>0.5</v>
      </c>
      <c r="J1988" s="15">
        <v>9250</v>
      </c>
      <c r="K1988" s="16">
        <f t="shared" ref="K1988:K1991" si="653">I1988*J1988</f>
        <v>4625</v>
      </c>
      <c r="L1988" s="16">
        <f t="shared" ref="L1988:L1991" si="654">K1988*M1988</f>
        <v>1849.9999999999998</v>
      </c>
      <c r="M1988" s="17">
        <v>0.39999999999999997</v>
      </c>
      <c r="O1988" s="1"/>
      <c r="P1988" s="2"/>
      <c r="Q1988" s="3"/>
      <c r="R1988" s="5"/>
    </row>
    <row r="1989" spans="2:18" x14ac:dyDescent="0.25">
      <c r="B1989" s="12" t="s">
        <v>20</v>
      </c>
      <c r="C1989" s="12">
        <v>1197831</v>
      </c>
      <c r="D1989" s="13">
        <v>44383</v>
      </c>
      <c r="E1989" s="12" t="s">
        <v>49</v>
      </c>
      <c r="F1989" s="12" t="s">
        <v>77</v>
      </c>
      <c r="G1989" s="12" t="s">
        <v>76</v>
      </c>
      <c r="H1989" s="12" t="s">
        <v>14</v>
      </c>
      <c r="I1989" s="14">
        <v>0.5</v>
      </c>
      <c r="J1989" s="15">
        <v>5250</v>
      </c>
      <c r="K1989" s="16">
        <f t="shared" si="653"/>
        <v>2625</v>
      </c>
      <c r="L1989" s="16">
        <f t="shared" si="654"/>
        <v>1312.5</v>
      </c>
      <c r="M1989" s="17">
        <v>0.5</v>
      </c>
      <c r="O1989" s="1"/>
      <c r="P1989" s="2"/>
      <c r="Q1989" s="3"/>
      <c r="R1989" s="5"/>
    </row>
    <row r="1990" spans="2:18" x14ac:dyDescent="0.25">
      <c r="B1990" s="12" t="s">
        <v>20</v>
      </c>
      <c r="C1990" s="12">
        <v>1197831</v>
      </c>
      <c r="D1990" s="13">
        <v>44383</v>
      </c>
      <c r="E1990" s="12" t="s">
        <v>49</v>
      </c>
      <c r="F1990" s="12" t="s">
        <v>77</v>
      </c>
      <c r="G1990" s="12" t="s">
        <v>76</v>
      </c>
      <c r="H1990" s="12" t="s">
        <v>16</v>
      </c>
      <c r="I1990" s="14">
        <v>0.55000000000000004</v>
      </c>
      <c r="J1990" s="15">
        <v>5250</v>
      </c>
      <c r="K1990" s="16">
        <f t="shared" si="653"/>
        <v>2887.5000000000005</v>
      </c>
      <c r="L1990" s="16">
        <f t="shared" si="654"/>
        <v>1010.6250000000001</v>
      </c>
      <c r="M1990" s="17">
        <v>0.35</v>
      </c>
      <c r="O1990" s="1"/>
      <c r="P1990" s="2"/>
      <c r="Q1990" s="3"/>
      <c r="R1990" s="5"/>
    </row>
    <row r="1991" spans="2:18" x14ac:dyDescent="0.25">
      <c r="B1991" s="12" t="s">
        <v>20</v>
      </c>
      <c r="C1991" s="12">
        <v>1197831</v>
      </c>
      <c r="D1991" s="13">
        <v>44383</v>
      </c>
      <c r="E1991" s="12" t="s">
        <v>49</v>
      </c>
      <c r="F1991" s="12" t="s">
        <v>77</v>
      </c>
      <c r="G1991" s="12" t="s">
        <v>76</v>
      </c>
      <c r="H1991" s="12" t="s">
        <v>17</v>
      </c>
      <c r="I1991" s="14">
        <v>0.65</v>
      </c>
      <c r="J1991" s="15">
        <v>8000</v>
      </c>
      <c r="K1991" s="16">
        <f t="shared" si="653"/>
        <v>5200</v>
      </c>
      <c r="L1991" s="16">
        <f t="shared" si="654"/>
        <v>2860.0000000000005</v>
      </c>
      <c r="M1991" s="17">
        <v>0.55000000000000004</v>
      </c>
      <c r="O1991" s="1"/>
      <c r="P1991" s="2"/>
      <c r="Q1991" s="3"/>
      <c r="R1991" s="5"/>
    </row>
    <row r="1992" spans="2:18" x14ac:dyDescent="0.25">
      <c r="B1992" s="12" t="s">
        <v>20</v>
      </c>
      <c r="C1992" s="12">
        <v>1197831</v>
      </c>
      <c r="D1992" s="13">
        <v>44416</v>
      </c>
      <c r="E1992" s="12" t="s">
        <v>49</v>
      </c>
      <c r="F1992" s="12" t="s">
        <v>77</v>
      </c>
      <c r="G1992" s="12" t="s">
        <v>76</v>
      </c>
      <c r="H1992" s="12" t="s">
        <v>12</v>
      </c>
      <c r="I1992" s="14">
        <v>0.5</v>
      </c>
      <c r="J1992" s="15">
        <v>7500</v>
      </c>
      <c r="K1992" s="16">
        <f>I1992*J1992</f>
        <v>3750</v>
      </c>
      <c r="L1992" s="16">
        <f>K1992*M1992</f>
        <v>1499.9999999999998</v>
      </c>
      <c r="M1992" s="17">
        <v>0.39999999999999997</v>
      </c>
      <c r="O1992" s="1"/>
      <c r="P1992" s="2"/>
      <c r="Q1992" s="3"/>
      <c r="R1992" s="5"/>
    </row>
    <row r="1993" spans="2:18" x14ac:dyDescent="0.25">
      <c r="B1993" s="12" t="s">
        <v>20</v>
      </c>
      <c r="C1993" s="12">
        <v>1197831</v>
      </c>
      <c r="D1993" s="13">
        <v>44416</v>
      </c>
      <c r="E1993" s="12" t="s">
        <v>49</v>
      </c>
      <c r="F1993" s="12" t="s">
        <v>77</v>
      </c>
      <c r="G1993" s="12" t="s">
        <v>76</v>
      </c>
      <c r="H1993" s="12" t="s">
        <v>15</v>
      </c>
      <c r="I1993" s="14">
        <v>0.55000000000000004</v>
      </c>
      <c r="J1993" s="15">
        <v>7500</v>
      </c>
      <c r="K1993" s="16">
        <f>I1993*J1993</f>
        <v>4125</v>
      </c>
      <c r="L1993" s="16">
        <f>K1993*M1993</f>
        <v>1649.9999999999998</v>
      </c>
      <c r="M1993" s="17">
        <v>0.39999999999999997</v>
      </c>
      <c r="O1993" s="1"/>
      <c r="P1993" s="2"/>
      <c r="Q1993" s="3"/>
      <c r="R1993" s="5"/>
    </row>
    <row r="1994" spans="2:18" x14ac:dyDescent="0.25">
      <c r="B1994" s="12" t="s">
        <v>20</v>
      </c>
      <c r="C1994" s="12">
        <v>1197831</v>
      </c>
      <c r="D1994" s="13">
        <v>44416</v>
      </c>
      <c r="E1994" s="12" t="s">
        <v>49</v>
      </c>
      <c r="F1994" s="12" t="s">
        <v>77</v>
      </c>
      <c r="G1994" s="12" t="s">
        <v>76</v>
      </c>
      <c r="H1994" s="12" t="s">
        <v>13</v>
      </c>
      <c r="I1994" s="14">
        <v>0.5</v>
      </c>
      <c r="J1994" s="15">
        <v>9250</v>
      </c>
      <c r="K1994" s="16">
        <f t="shared" ref="K1994:K1997" si="655">I1994*J1994</f>
        <v>4625</v>
      </c>
      <c r="L1994" s="16">
        <f t="shared" ref="L1994:L1997" si="656">K1994*M1994</f>
        <v>1849.9999999999998</v>
      </c>
      <c r="M1994" s="17">
        <v>0.39999999999999997</v>
      </c>
      <c r="O1994" s="1"/>
      <c r="P1994" s="2"/>
      <c r="Q1994" s="3"/>
      <c r="R1994" s="5"/>
    </row>
    <row r="1995" spans="2:18" x14ac:dyDescent="0.25">
      <c r="B1995" s="12" t="s">
        <v>20</v>
      </c>
      <c r="C1995" s="12">
        <v>1197831</v>
      </c>
      <c r="D1995" s="13">
        <v>44416</v>
      </c>
      <c r="E1995" s="12" t="s">
        <v>49</v>
      </c>
      <c r="F1995" s="12" t="s">
        <v>77</v>
      </c>
      <c r="G1995" s="12" t="s">
        <v>76</v>
      </c>
      <c r="H1995" s="12" t="s">
        <v>14</v>
      </c>
      <c r="I1995" s="14">
        <v>0.5</v>
      </c>
      <c r="J1995" s="15">
        <v>4750</v>
      </c>
      <c r="K1995" s="16">
        <f t="shared" si="655"/>
        <v>2375</v>
      </c>
      <c r="L1995" s="16">
        <f t="shared" si="656"/>
        <v>1187.5</v>
      </c>
      <c r="M1995" s="17">
        <v>0.5</v>
      </c>
      <c r="O1995" s="1"/>
      <c r="P1995" s="2"/>
      <c r="Q1995" s="3"/>
      <c r="R1995" s="5"/>
    </row>
    <row r="1996" spans="2:18" x14ac:dyDescent="0.25">
      <c r="B1996" s="12" t="s">
        <v>20</v>
      </c>
      <c r="C1996" s="12">
        <v>1197831</v>
      </c>
      <c r="D1996" s="13">
        <v>44416</v>
      </c>
      <c r="E1996" s="12" t="s">
        <v>49</v>
      </c>
      <c r="F1996" s="12" t="s">
        <v>77</v>
      </c>
      <c r="G1996" s="12" t="s">
        <v>76</v>
      </c>
      <c r="H1996" s="12" t="s">
        <v>16</v>
      </c>
      <c r="I1996" s="14">
        <v>0.55000000000000004</v>
      </c>
      <c r="J1996" s="15">
        <v>4750</v>
      </c>
      <c r="K1996" s="16">
        <f t="shared" si="655"/>
        <v>2612.5</v>
      </c>
      <c r="L1996" s="16">
        <f t="shared" si="656"/>
        <v>914.37499999999989</v>
      </c>
      <c r="M1996" s="17">
        <v>0.35</v>
      </c>
      <c r="O1996" s="1"/>
      <c r="P1996" s="2"/>
      <c r="Q1996" s="3"/>
      <c r="R1996" s="5"/>
    </row>
    <row r="1997" spans="2:18" x14ac:dyDescent="0.25">
      <c r="B1997" s="12" t="s">
        <v>20</v>
      </c>
      <c r="C1997" s="12">
        <v>1197831</v>
      </c>
      <c r="D1997" s="13">
        <v>44416</v>
      </c>
      <c r="E1997" s="12" t="s">
        <v>49</v>
      </c>
      <c r="F1997" s="12" t="s">
        <v>77</v>
      </c>
      <c r="G1997" s="12" t="s">
        <v>76</v>
      </c>
      <c r="H1997" s="12" t="s">
        <v>17</v>
      </c>
      <c r="I1997" s="14">
        <v>0.6</v>
      </c>
      <c r="J1997" s="15">
        <v>7250</v>
      </c>
      <c r="K1997" s="16">
        <f t="shared" si="655"/>
        <v>4350</v>
      </c>
      <c r="L1997" s="16">
        <f t="shared" si="656"/>
        <v>2392.5</v>
      </c>
      <c r="M1997" s="17">
        <v>0.55000000000000004</v>
      </c>
      <c r="O1997" s="1"/>
      <c r="P1997" s="2"/>
      <c r="Q1997" s="3"/>
      <c r="R1997" s="5"/>
    </row>
    <row r="1998" spans="2:18" x14ac:dyDescent="0.25">
      <c r="B1998" s="12" t="s">
        <v>20</v>
      </c>
      <c r="C1998" s="12">
        <v>1197831</v>
      </c>
      <c r="D1998" s="13">
        <v>44444</v>
      </c>
      <c r="E1998" s="12" t="s">
        <v>49</v>
      </c>
      <c r="F1998" s="12" t="s">
        <v>77</v>
      </c>
      <c r="G1998" s="12" t="s">
        <v>76</v>
      </c>
      <c r="H1998" s="12" t="s">
        <v>12</v>
      </c>
      <c r="I1998" s="14">
        <v>0.55000000000000004</v>
      </c>
      <c r="J1998" s="15">
        <v>6750</v>
      </c>
      <c r="K1998" s="16">
        <f>I1998*J1998</f>
        <v>3712.5000000000005</v>
      </c>
      <c r="L1998" s="16">
        <f>K1998*M1998</f>
        <v>1485</v>
      </c>
      <c r="M1998" s="17">
        <v>0.39999999999999997</v>
      </c>
      <c r="O1998" s="1"/>
      <c r="P1998" s="2"/>
      <c r="Q1998" s="3"/>
      <c r="R1998" s="5"/>
    </row>
    <row r="1999" spans="2:18" x14ac:dyDescent="0.25">
      <c r="B1999" s="12" t="s">
        <v>20</v>
      </c>
      <c r="C1999" s="12">
        <v>1197831</v>
      </c>
      <c r="D1999" s="13">
        <v>44444</v>
      </c>
      <c r="E1999" s="12" t="s">
        <v>49</v>
      </c>
      <c r="F1999" s="12" t="s">
        <v>77</v>
      </c>
      <c r="G1999" s="12" t="s">
        <v>76</v>
      </c>
      <c r="H1999" s="12" t="s">
        <v>15</v>
      </c>
      <c r="I1999" s="14">
        <v>0.55000000000000004</v>
      </c>
      <c r="J1999" s="15">
        <v>6250</v>
      </c>
      <c r="K1999" s="16">
        <f>I1999*J1999</f>
        <v>3437.5000000000005</v>
      </c>
      <c r="L1999" s="16">
        <f>K1999*M1999</f>
        <v>1375</v>
      </c>
      <c r="M1999" s="17">
        <v>0.39999999999999997</v>
      </c>
      <c r="O1999" s="1"/>
      <c r="P1999" s="2"/>
      <c r="Q1999" s="3"/>
      <c r="R1999" s="5"/>
    </row>
    <row r="2000" spans="2:18" x14ac:dyDescent="0.25">
      <c r="B2000" s="12" t="s">
        <v>20</v>
      </c>
      <c r="C2000" s="12">
        <v>1197831</v>
      </c>
      <c r="D2000" s="13">
        <v>44444</v>
      </c>
      <c r="E2000" s="12" t="s">
        <v>49</v>
      </c>
      <c r="F2000" s="12" t="s">
        <v>77</v>
      </c>
      <c r="G2000" s="12" t="s">
        <v>76</v>
      </c>
      <c r="H2000" s="12" t="s">
        <v>13</v>
      </c>
      <c r="I2000" s="14">
        <v>0.6</v>
      </c>
      <c r="J2000" s="15">
        <v>6750</v>
      </c>
      <c r="K2000" s="16">
        <f t="shared" ref="K2000:K2003" si="657">I2000*J2000</f>
        <v>4050</v>
      </c>
      <c r="L2000" s="16">
        <f t="shared" ref="L2000:L2003" si="658">K2000*M2000</f>
        <v>1619.9999999999998</v>
      </c>
      <c r="M2000" s="17">
        <v>0.39999999999999997</v>
      </c>
      <c r="O2000" s="1"/>
      <c r="P2000" s="2"/>
      <c r="Q2000" s="3"/>
      <c r="R2000" s="5"/>
    </row>
    <row r="2001" spans="2:18" x14ac:dyDescent="0.25">
      <c r="B2001" s="12" t="s">
        <v>20</v>
      </c>
      <c r="C2001" s="12">
        <v>1197831</v>
      </c>
      <c r="D2001" s="13">
        <v>44444</v>
      </c>
      <c r="E2001" s="12" t="s">
        <v>49</v>
      </c>
      <c r="F2001" s="12" t="s">
        <v>77</v>
      </c>
      <c r="G2001" s="12" t="s">
        <v>76</v>
      </c>
      <c r="H2001" s="12" t="s">
        <v>14</v>
      </c>
      <c r="I2001" s="14">
        <v>0.6</v>
      </c>
      <c r="J2001" s="15">
        <v>4000</v>
      </c>
      <c r="K2001" s="16">
        <f t="shared" si="657"/>
        <v>2400</v>
      </c>
      <c r="L2001" s="16">
        <f t="shared" si="658"/>
        <v>1200</v>
      </c>
      <c r="M2001" s="17">
        <v>0.5</v>
      </c>
      <c r="O2001" s="1"/>
      <c r="P2001" s="2"/>
      <c r="Q2001" s="3"/>
      <c r="R2001" s="5"/>
    </row>
    <row r="2002" spans="2:18" x14ac:dyDescent="0.25">
      <c r="B2002" s="12" t="s">
        <v>20</v>
      </c>
      <c r="C2002" s="12">
        <v>1197831</v>
      </c>
      <c r="D2002" s="13">
        <v>44444</v>
      </c>
      <c r="E2002" s="12" t="s">
        <v>49</v>
      </c>
      <c r="F2002" s="12" t="s">
        <v>77</v>
      </c>
      <c r="G2002" s="12" t="s">
        <v>76</v>
      </c>
      <c r="H2002" s="12" t="s">
        <v>16</v>
      </c>
      <c r="I2002" s="14">
        <v>0.55000000000000004</v>
      </c>
      <c r="J2002" s="15">
        <v>4000</v>
      </c>
      <c r="K2002" s="16">
        <f t="shared" si="657"/>
        <v>2200</v>
      </c>
      <c r="L2002" s="16">
        <f t="shared" si="658"/>
        <v>770</v>
      </c>
      <c r="M2002" s="17">
        <v>0.35</v>
      </c>
      <c r="O2002" s="1"/>
      <c r="P2002" s="2"/>
      <c r="Q2002" s="3"/>
      <c r="R2002" s="5"/>
    </row>
    <row r="2003" spans="2:18" x14ac:dyDescent="0.25">
      <c r="B2003" s="12" t="s">
        <v>20</v>
      </c>
      <c r="C2003" s="12">
        <v>1197831</v>
      </c>
      <c r="D2003" s="13">
        <v>44444</v>
      </c>
      <c r="E2003" s="12" t="s">
        <v>49</v>
      </c>
      <c r="F2003" s="12" t="s">
        <v>77</v>
      </c>
      <c r="G2003" s="12" t="s">
        <v>76</v>
      </c>
      <c r="H2003" s="12" t="s">
        <v>17</v>
      </c>
      <c r="I2003" s="14">
        <v>0.5</v>
      </c>
      <c r="J2003" s="15">
        <v>6250</v>
      </c>
      <c r="K2003" s="16">
        <f t="shared" si="657"/>
        <v>3125</v>
      </c>
      <c r="L2003" s="16">
        <f t="shared" si="658"/>
        <v>1718.7500000000002</v>
      </c>
      <c r="M2003" s="17">
        <v>0.55000000000000004</v>
      </c>
      <c r="O2003" s="1"/>
      <c r="P2003" s="2"/>
      <c r="Q2003" s="3"/>
      <c r="R2003" s="5"/>
    </row>
    <row r="2004" spans="2:18" x14ac:dyDescent="0.25">
      <c r="B2004" s="12" t="s">
        <v>20</v>
      </c>
      <c r="C2004" s="12">
        <v>1197831</v>
      </c>
      <c r="D2004" s="13">
        <v>44473</v>
      </c>
      <c r="E2004" s="12" t="s">
        <v>49</v>
      </c>
      <c r="F2004" s="12" t="s">
        <v>77</v>
      </c>
      <c r="G2004" s="12" t="s">
        <v>76</v>
      </c>
      <c r="H2004" s="12" t="s">
        <v>12</v>
      </c>
      <c r="I2004" s="14">
        <v>0.4</v>
      </c>
      <c r="J2004" s="15">
        <v>5750</v>
      </c>
      <c r="K2004" s="16">
        <f>I2004*J2004</f>
        <v>2300</v>
      </c>
      <c r="L2004" s="16">
        <f>K2004*M2004</f>
        <v>919.99999999999989</v>
      </c>
      <c r="M2004" s="17">
        <v>0.39999999999999997</v>
      </c>
      <c r="O2004" s="1"/>
      <c r="P2004" s="2"/>
      <c r="Q2004" s="3"/>
      <c r="R2004" s="5"/>
    </row>
    <row r="2005" spans="2:18" x14ac:dyDescent="0.25">
      <c r="B2005" s="12" t="s">
        <v>20</v>
      </c>
      <c r="C2005" s="12">
        <v>1197831</v>
      </c>
      <c r="D2005" s="13">
        <v>44473</v>
      </c>
      <c r="E2005" s="12" t="s">
        <v>49</v>
      </c>
      <c r="F2005" s="12" t="s">
        <v>77</v>
      </c>
      <c r="G2005" s="12" t="s">
        <v>76</v>
      </c>
      <c r="H2005" s="12" t="s">
        <v>15</v>
      </c>
      <c r="I2005" s="14">
        <v>0.4</v>
      </c>
      <c r="J2005" s="15">
        <v>5750</v>
      </c>
      <c r="K2005" s="16">
        <f>I2005*J2005</f>
        <v>2300</v>
      </c>
      <c r="L2005" s="16">
        <f>K2005*M2005</f>
        <v>919.99999999999989</v>
      </c>
      <c r="M2005" s="17">
        <v>0.39999999999999997</v>
      </c>
      <c r="O2005" s="1"/>
      <c r="P2005" s="2"/>
      <c r="Q2005" s="3"/>
      <c r="R2005" s="5"/>
    </row>
    <row r="2006" spans="2:18" x14ac:dyDescent="0.25">
      <c r="B2006" s="12" t="s">
        <v>20</v>
      </c>
      <c r="C2006" s="12">
        <v>1197831</v>
      </c>
      <c r="D2006" s="13">
        <v>44473</v>
      </c>
      <c r="E2006" s="12" t="s">
        <v>49</v>
      </c>
      <c r="F2006" s="12" t="s">
        <v>77</v>
      </c>
      <c r="G2006" s="12" t="s">
        <v>76</v>
      </c>
      <c r="H2006" s="12" t="s">
        <v>13</v>
      </c>
      <c r="I2006" s="14">
        <v>0.45</v>
      </c>
      <c r="J2006" s="15">
        <v>5250</v>
      </c>
      <c r="K2006" s="16">
        <f t="shared" ref="K2006:K2009" si="659">I2006*J2006</f>
        <v>2362.5</v>
      </c>
      <c r="L2006" s="16">
        <f t="shared" ref="L2006:L2009" si="660">K2006*M2006</f>
        <v>944.99999999999989</v>
      </c>
      <c r="M2006" s="17">
        <v>0.39999999999999997</v>
      </c>
      <c r="O2006" s="1"/>
      <c r="P2006" s="2"/>
      <c r="Q2006" s="3"/>
      <c r="R2006" s="5"/>
    </row>
    <row r="2007" spans="2:18" x14ac:dyDescent="0.25">
      <c r="B2007" s="12" t="s">
        <v>20</v>
      </c>
      <c r="C2007" s="12">
        <v>1197831</v>
      </c>
      <c r="D2007" s="13">
        <v>44473</v>
      </c>
      <c r="E2007" s="12" t="s">
        <v>49</v>
      </c>
      <c r="F2007" s="12" t="s">
        <v>77</v>
      </c>
      <c r="G2007" s="12" t="s">
        <v>76</v>
      </c>
      <c r="H2007" s="12" t="s">
        <v>14</v>
      </c>
      <c r="I2007" s="14">
        <v>0.45</v>
      </c>
      <c r="J2007" s="15">
        <v>3750</v>
      </c>
      <c r="K2007" s="16">
        <f t="shared" si="659"/>
        <v>1687.5</v>
      </c>
      <c r="L2007" s="16">
        <f t="shared" si="660"/>
        <v>843.75</v>
      </c>
      <c r="M2007" s="17">
        <v>0.5</v>
      </c>
      <c r="O2007" s="1"/>
      <c r="P2007" s="2"/>
      <c r="Q2007" s="3"/>
      <c r="R2007" s="5"/>
    </row>
    <row r="2008" spans="2:18" x14ac:dyDescent="0.25">
      <c r="B2008" s="12" t="s">
        <v>20</v>
      </c>
      <c r="C2008" s="12">
        <v>1197831</v>
      </c>
      <c r="D2008" s="13">
        <v>44473</v>
      </c>
      <c r="E2008" s="12" t="s">
        <v>49</v>
      </c>
      <c r="F2008" s="12" t="s">
        <v>77</v>
      </c>
      <c r="G2008" s="12" t="s">
        <v>76</v>
      </c>
      <c r="H2008" s="12" t="s">
        <v>16</v>
      </c>
      <c r="I2008" s="14">
        <v>0.35000000000000003</v>
      </c>
      <c r="J2008" s="15">
        <v>3500</v>
      </c>
      <c r="K2008" s="16">
        <f t="shared" si="659"/>
        <v>1225.0000000000002</v>
      </c>
      <c r="L2008" s="16">
        <f t="shared" si="660"/>
        <v>428.75000000000006</v>
      </c>
      <c r="M2008" s="17">
        <v>0.35</v>
      </c>
      <c r="O2008" s="1"/>
      <c r="P2008" s="2"/>
      <c r="Q2008" s="3"/>
      <c r="R2008" s="5"/>
    </row>
    <row r="2009" spans="2:18" x14ac:dyDescent="0.25">
      <c r="B2009" s="12" t="s">
        <v>20</v>
      </c>
      <c r="C2009" s="12">
        <v>1197831</v>
      </c>
      <c r="D2009" s="13">
        <v>44473</v>
      </c>
      <c r="E2009" s="12" t="s">
        <v>49</v>
      </c>
      <c r="F2009" s="12" t="s">
        <v>77</v>
      </c>
      <c r="G2009" s="12" t="s">
        <v>76</v>
      </c>
      <c r="H2009" s="12" t="s">
        <v>17</v>
      </c>
      <c r="I2009" s="14">
        <v>0.45</v>
      </c>
      <c r="J2009" s="15">
        <v>5250</v>
      </c>
      <c r="K2009" s="16">
        <f t="shared" si="659"/>
        <v>2362.5</v>
      </c>
      <c r="L2009" s="16">
        <f t="shared" si="660"/>
        <v>1299.375</v>
      </c>
      <c r="M2009" s="17">
        <v>0.55000000000000004</v>
      </c>
      <c r="O2009" s="1"/>
      <c r="P2009" s="2"/>
      <c r="Q2009" s="3"/>
      <c r="R2009" s="5"/>
    </row>
    <row r="2010" spans="2:18" x14ac:dyDescent="0.25">
      <c r="B2010" s="12" t="s">
        <v>20</v>
      </c>
      <c r="C2010" s="12">
        <v>1197831</v>
      </c>
      <c r="D2010" s="13">
        <v>44505</v>
      </c>
      <c r="E2010" s="12" t="s">
        <v>49</v>
      </c>
      <c r="F2010" s="12" t="s">
        <v>77</v>
      </c>
      <c r="G2010" s="12" t="s">
        <v>76</v>
      </c>
      <c r="H2010" s="12" t="s">
        <v>12</v>
      </c>
      <c r="I2010" s="14">
        <v>0.35000000000000003</v>
      </c>
      <c r="J2010" s="15">
        <v>6750</v>
      </c>
      <c r="K2010" s="16">
        <f>I2010*J2010</f>
        <v>2362.5</v>
      </c>
      <c r="L2010" s="16">
        <f>K2010*M2010</f>
        <v>944.99999999999989</v>
      </c>
      <c r="M2010" s="17">
        <v>0.39999999999999997</v>
      </c>
      <c r="O2010" s="1"/>
      <c r="P2010" s="2"/>
      <c r="Q2010" s="3"/>
      <c r="R2010" s="5"/>
    </row>
    <row r="2011" spans="2:18" x14ac:dyDescent="0.25">
      <c r="B2011" s="12" t="s">
        <v>20</v>
      </c>
      <c r="C2011" s="12">
        <v>1197831</v>
      </c>
      <c r="D2011" s="13">
        <v>44505</v>
      </c>
      <c r="E2011" s="12" t="s">
        <v>49</v>
      </c>
      <c r="F2011" s="12" t="s">
        <v>77</v>
      </c>
      <c r="G2011" s="12" t="s">
        <v>76</v>
      </c>
      <c r="H2011" s="12" t="s">
        <v>15</v>
      </c>
      <c r="I2011" s="14">
        <v>0.35000000000000003</v>
      </c>
      <c r="J2011" s="15">
        <v>6750</v>
      </c>
      <c r="K2011" s="16">
        <f>I2011*J2011</f>
        <v>2362.5</v>
      </c>
      <c r="L2011" s="16">
        <f>K2011*M2011</f>
        <v>944.99999999999989</v>
      </c>
      <c r="M2011" s="17">
        <v>0.39999999999999997</v>
      </c>
      <c r="O2011" s="1"/>
      <c r="P2011" s="2"/>
      <c r="Q2011" s="3"/>
      <c r="R2011" s="5"/>
    </row>
    <row r="2012" spans="2:18" x14ac:dyDescent="0.25">
      <c r="B2012" s="12" t="s">
        <v>20</v>
      </c>
      <c r="C2012" s="12">
        <v>1197831</v>
      </c>
      <c r="D2012" s="13">
        <v>44505</v>
      </c>
      <c r="E2012" s="12" t="s">
        <v>49</v>
      </c>
      <c r="F2012" s="12" t="s">
        <v>77</v>
      </c>
      <c r="G2012" s="12" t="s">
        <v>76</v>
      </c>
      <c r="H2012" s="12" t="s">
        <v>13</v>
      </c>
      <c r="I2012" s="14">
        <v>0.6</v>
      </c>
      <c r="J2012" s="15">
        <v>6000</v>
      </c>
      <c r="K2012" s="16">
        <f t="shared" ref="K2012:K2015" si="661">I2012*J2012</f>
        <v>3600</v>
      </c>
      <c r="L2012" s="16">
        <f t="shared" ref="L2012:L2015" si="662">K2012*M2012</f>
        <v>1439.9999999999998</v>
      </c>
      <c r="M2012" s="17">
        <v>0.39999999999999997</v>
      </c>
      <c r="O2012" s="1"/>
      <c r="P2012" s="2"/>
      <c r="Q2012" s="3"/>
      <c r="R2012" s="5"/>
    </row>
    <row r="2013" spans="2:18" x14ac:dyDescent="0.25">
      <c r="B2013" s="12" t="s">
        <v>20</v>
      </c>
      <c r="C2013" s="12">
        <v>1197831</v>
      </c>
      <c r="D2013" s="13">
        <v>44505</v>
      </c>
      <c r="E2013" s="12" t="s">
        <v>49</v>
      </c>
      <c r="F2013" s="12" t="s">
        <v>77</v>
      </c>
      <c r="G2013" s="12" t="s">
        <v>76</v>
      </c>
      <c r="H2013" s="12" t="s">
        <v>14</v>
      </c>
      <c r="I2013" s="14">
        <v>0.6</v>
      </c>
      <c r="J2013" s="15">
        <v>4500</v>
      </c>
      <c r="K2013" s="16">
        <f t="shared" si="661"/>
        <v>2700</v>
      </c>
      <c r="L2013" s="16">
        <f t="shared" si="662"/>
        <v>1350</v>
      </c>
      <c r="M2013" s="17">
        <v>0.5</v>
      </c>
      <c r="O2013" s="1"/>
      <c r="P2013" s="2"/>
      <c r="Q2013" s="3"/>
      <c r="R2013" s="5"/>
    </row>
    <row r="2014" spans="2:18" x14ac:dyDescent="0.25">
      <c r="B2014" s="12" t="s">
        <v>20</v>
      </c>
      <c r="C2014" s="12">
        <v>1197831</v>
      </c>
      <c r="D2014" s="13">
        <v>44505</v>
      </c>
      <c r="E2014" s="12" t="s">
        <v>49</v>
      </c>
      <c r="F2014" s="12" t="s">
        <v>77</v>
      </c>
      <c r="G2014" s="12" t="s">
        <v>76</v>
      </c>
      <c r="H2014" s="12" t="s">
        <v>16</v>
      </c>
      <c r="I2014" s="14">
        <v>0.54999999999999993</v>
      </c>
      <c r="J2014" s="15">
        <v>4250</v>
      </c>
      <c r="K2014" s="16">
        <f t="shared" si="661"/>
        <v>2337.4999999999995</v>
      </c>
      <c r="L2014" s="16">
        <f t="shared" si="662"/>
        <v>818.12499999999977</v>
      </c>
      <c r="M2014" s="17">
        <v>0.35</v>
      </c>
      <c r="O2014" s="1"/>
      <c r="P2014" s="2"/>
      <c r="Q2014" s="3"/>
      <c r="R2014" s="5"/>
    </row>
    <row r="2015" spans="2:18" x14ac:dyDescent="0.25">
      <c r="B2015" s="12" t="s">
        <v>20</v>
      </c>
      <c r="C2015" s="12">
        <v>1197831</v>
      </c>
      <c r="D2015" s="13">
        <v>44505</v>
      </c>
      <c r="E2015" s="12" t="s">
        <v>49</v>
      </c>
      <c r="F2015" s="12" t="s">
        <v>77</v>
      </c>
      <c r="G2015" s="12" t="s">
        <v>76</v>
      </c>
      <c r="H2015" s="12" t="s">
        <v>17</v>
      </c>
      <c r="I2015" s="14">
        <v>0.65</v>
      </c>
      <c r="J2015" s="15">
        <v>6250</v>
      </c>
      <c r="K2015" s="16">
        <f t="shared" si="661"/>
        <v>4062.5</v>
      </c>
      <c r="L2015" s="16">
        <f t="shared" si="662"/>
        <v>2234.375</v>
      </c>
      <c r="M2015" s="17">
        <v>0.55000000000000004</v>
      </c>
      <c r="O2015" s="1"/>
      <c r="P2015" s="2"/>
      <c r="Q2015" s="3"/>
      <c r="R2015" s="5"/>
    </row>
    <row r="2016" spans="2:18" x14ac:dyDescent="0.25">
      <c r="B2016" s="12" t="s">
        <v>20</v>
      </c>
      <c r="C2016" s="12">
        <v>1197831</v>
      </c>
      <c r="D2016" s="13">
        <v>44534</v>
      </c>
      <c r="E2016" s="12" t="s">
        <v>49</v>
      </c>
      <c r="F2016" s="12" t="s">
        <v>77</v>
      </c>
      <c r="G2016" s="12" t="s">
        <v>76</v>
      </c>
      <c r="H2016" s="12" t="s">
        <v>12</v>
      </c>
      <c r="I2016" s="14">
        <v>0.54999999999999993</v>
      </c>
      <c r="J2016" s="15">
        <v>7750</v>
      </c>
      <c r="K2016" s="16">
        <f>I2016*J2016</f>
        <v>4262.4999999999991</v>
      </c>
      <c r="L2016" s="16">
        <f>K2016*M2016</f>
        <v>1704.9999999999995</v>
      </c>
      <c r="M2016" s="17">
        <v>0.39999999999999997</v>
      </c>
      <c r="O2016" s="1"/>
      <c r="P2016" s="2"/>
      <c r="Q2016" s="3"/>
      <c r="R2016" s="5"/>
    </row>
    <row r="2017" spans="1:18" x14ac:dyDescent="0.25">
      <c r="B2017" s="12" t="s">
        <v>20</v>
      </c>
      <c r="C2017" s="12">
        <v>1197831</v>
      </c>
      <c r="D2017" s="13">
        <v>44534</v>
      </c>
      <c r="E2017" s="12" t="s">
        <v>49</v>
      </c>
      <c r="F2017" s="12" t="s">
        <v>77</v>
      </c>
      <c r="G2017" s="12" t="s">
        <v>76</v>
      </c>
      <c r="H2017" s="12" t="s">
        <v>15</v>
      </c>
      <c r="I2017" s="14">
        <v>0.54999999999999993</v>
      </c>
      <c r="J2017" s="15">
        <v>7750</v>
      </c>
      <c r="K2017" s="16">
        <f>I2017*J2017</f>
        <v>4262.4999999999991</v>
      </c>
      <c r="L2017" s="16">
        <f>K2017*M2017</f>
        <v>1704.9999999999995</v>
      </c>
      <c r="M2017" s="17">
        <v>0.39999999999999997</v>
      </c>
      <c r="O2017" s="1"/>
      <c r="P2017" s="2"/>
      <c r="Q2017" s="3"/>
      <c r="R2017" s="5"/>
    </row>
    <row r="2018" spans="1:18" x14ac:dyDescent="0.25">
      <c r="B2018" s="12" t="s">
        <v>20</v>
      </c>
      <c r="C2018" s="12">
        <v>1197831</v>
      </c>
      <c r="D2018" s="13">
        <v>44534</v>
      </c>
      <c r="E2018" s="12" t="s">
        <v>49</v>
      </c>
      <c r="F2018" s="12" t="s">
        <v>77</v>
      </c>
      <c r="G2018" s="12" t="s">
        <v>76</v>
      </c>
      <c r="H2018" s="12" t="s">
        <v>13</v>
      </c>
      <c r="I2018" s="14">
        <v>0.6</v>
      </c>
      <c r="J2018" s="15">
        <v>6750</v>
      </c>
      <c r="K2018" s="16">
        <f t="shared" ref="K2018:K2021" si="663">I2018*J2018</f>
        <v>4050</v>
      </c>
      <c r="L2018" s="16">
        <f t="shared" ref="L2018:L2021" si="664">K2018*M2018</f>
        <v>1619.9999999999998</v>
      </c>
      <c r="M2018" s="17">
        <v>0.39999999999999997</v>
      </c>
      <c r="O2018" s="1"/>
      <c r="P2018" s="2"/>
      <c r="Q2018" s="3"/>
      <c r="R2018" s="5"/>
    </row>
    <row r="2019" spans="1:18" x14ac:dyDescent="0.25">
      <c r="B2019" s="12" t="s">
        <v>20</v>
      </c>
      <c r="C2019" s="12">
        <v>1197831</v>
      </c>
      <c r="D2019" s="13">
        <v>44534</v>
      </c>
      <c r="E2019" s="12" t="s">
        <v>49</v>
      </c>
      <c r="F2019" s="12" t="s">
        <v>77</v>
      </c>
      <c r="G2019" s="12" t="s">
        <v>76</v>
      </c>
      <c r="H2019" s="12" t="s">
        <v>14</v>
      </c>
      <c r="I2019" s="14">
        <v>0.6</v>
      </c>
      <c r="J2019" s="15">
        <v>5250</v>
      </c>
      <c r="K2019" s="16">
        <f t="shared" si="663"/>
        <v>3150</v>
      </c>
      <c r="L2019" s="16">
        <f t="shared" si="664"/>
        <v>1575</v>
      </c>
      <c r="M2019" s="17">
        <v>0.5</v>
      </c>
      <c r="O2019" s="1"/>
      <c r="P2019" s="2"/>
      <c r="Q2019" s="3"/>
      <c r="R2019" s="5"/>
    </row>
    <row r="2020" spans="1:18" x14ac:dyDescent="0.25">
      <c r="B2020" s="12" t="s">
        <v>20</v>
      </c>
      <c r="C2020" s="12">
        <v>1197831</v>
      </c>
      <c r="D2020" s="13">
        <v>44534</v>
      </c>
      <c r="E2020" s="12" t="s">
        <v>49</v>
      </c>
      <c r="F2020" s="12" t="s">
        <v>77</v>
      </c>
      <c r="G2020" s="12" t="s">
        <v>76</v>
      </c>
      <c r="H2020" s="12" t="s">
        <v>16</v>
      </c>
      <c r="I2020" s="14">
        <v>0.54999999999999993</v>
      </c>
      <c r="J2020" s="15">
        <v>4750</v>
      </c>
      <c r="K2020" s="16">
        <f t="shared" si="663"/>
        <v>2612.4999999999995</v>
      </c>
      <c r="L2020" s="16">
        <f t="shared" si="664"/>
        <v>914.37499999999977</v>
      </c>
      <c r="M2020" s="17">
        <v>0.35</v>
      </c>
      <c r="O2020" s="1"/>
      <c r="P2020" s="2"/>
      <c r="Q2020" s="3"/>
      <c r="R2020" s="5"/>
    </row>
    <row r="2021" spans="1:18" x14ac:dyDescent="0.25">
      <c r="B2021" s="12" t="s">
        <v>20</v>
      </c>
      <c r="C2021" s="12">
        <v>1197831</v>
      </c>
      <c r="D2021" s="13">
        <v>44534</v>
      </c>
      <c r="E2021" s="12" t="s">
        <v>49</v>
      </c>
      <c r="F2021" s="12" t="s">
        <v>77</v>
      </c>
      <c r="G2021" s="12" t="s">
        <v>76</v>
      </c>
      <c r="H2021" s="12" t="s">
        <v>17</v>
      </c>
      <c r="I2021" s="14">
        <v>0.65</v>
      </c>
      <c r="J2021" s="15">
        <v>7250</v>
      </c>
      <c r="K2021" s="16">
        <f t="shared" si="663"/>
        <v>4712.5</v>
      </c>
      <c r="L2021" s="16">
        <f t="shared" si="664"/>
        <v>2591.875</v>
      </c>
      <c r="M2021" s="17">
        <v>0.55000000000000004</v>
      </c>
      <c r="O2021" s="1"/>
      <c r="P2021" s="2"/>
      <c r="Q2021" s="3"/>
      <c r="R2021" s="5"/>
    </row>
    <row r="2022" spans="1:18" x14ac:dyDescent="0.25">
      <c r="A2022" s="8" t="s">
        <v>40</v>
      </c>
      <c r="B2022" s="12" t="s">
        <v>23</v>
      </c>
      <c r="C2022" s="12">
        <v>1128299</v>
      </c>
      <c r="D2022" s="13">
        <v>44219</v>
      </c>
      <c r="E2022" s="12" t="s">
        <v>24</v>
      </c>
      <c r="F2022" s="12" t="s">
        <v>78</v>
      </c>
      <c r="G2022" s="12" t="s">
        <v>79</v>
      </c>
      <c r="H2022" s="12" t="s">
        <v>12</v>
      </c>
      <c r="I2022" s="14">
        <v>0.29999999999999993</v>
      </c>
      <c r="J2022" s="15">
        <v>4250</v>
      </c>
      <c r="K2022" s="16">
        <f>I2022*J2022</f>
        <v>1274.9999999999998</v>
      </c>
      <c r="L2022" s="16">
        <f>K2022*M2022</f>
        <v>446.24999999999989</v>
      </c>
      <c r="M2022" s="17">
        <v>0.35</v>
      </c>
      <c r="O2022" s="1"/>
      <c r="P2022" s="2"/>
      <c r="Q2022" s="3"/>
      <c r="R2022" s="5"/>
    </row>
    <row r="2023" spans="1:18" x14ac:dyDescent="0.25">
      <c r="B2023" s="12" t="s">
        <v>23</v>
      </c>
      <c r="C2023" s="12">
        <v>1128299</v>
      </c>
      <c r="D2023" s="13">
        <v>44219</v>
      </c>
      <c r="E2023" s="12" t="s">
        <v>24</v>
      </c>
      <c r="F2023" s="12" t="s">
        <v>78</v>
      </c>
      <c r="G2023" s="12" t="s">
        <v>79</v>
      </c>
      <c r="H2023" s="12" t="s">
        <v>15</v>
      </c>
      <c r="I2023" s="14">
        <v>0.4</v>
      </c>
      <c r="J2023" s="15">
        <v>4250</v>
      </c>
      <c r="K2023" s="16">
        <f>I2023*J2023</f>
        <v>1700</v>
      </c>
      <c r="L2023" s="16">
        <f>K2023*M2023</f>
        <v>680</v>
      </c>
      <c r="M2023" s="17">
        <v>0.4</v>
      </c>
      <c r="O2023" s="1"/>
      <c r="P2023" s="2"/>
      <c r="Q2023" s="3"/>
      <c r="R2023" s="5"/>
    </row>
    <row r="2024" spans="1:18" x14ac:dyDescent="0.25">
      <c r="B2024" s="12" t="s">
        <v>23</v>
      </c>
      <c r="C2024" s="12">
        <v>1128299</v>
      </c>
      <c r="D2024" s="13">
        <v>44219</v>
      </c>
      <c r="E2024" s="12" t="s">
        <v>24</v>
      </c>
      <c r="F2024" s="12" t="s">
        <v>78</v>
      </c>
      <c r="G2024" s="12" t="s">
        <v>79</v>
      </c>
      <c r="H2024" s="12" t="s">
        <v>13</v>
      </c>
      <c r="I2024" s="14">
        <v>0.4</v>
      </c>
      <c r="J2024" s="15">
        <v>4250</v>
      </c>
      <c r="K2024" s="16">
        <f t="shared" ref="K2024:K2027" si="665">I2024*J2024</f>
        <v>1700</v>
      </c>
      <c r="L2024" s="16">
        <f t="shared" ref="L2024:L2027" si="666">K2024*M2024</f>
        <v>595</v>
      </c>
      <c r="M2024" s="17">
        <v>0.35</v>
      </c>
      <c r="O2024" s="1"/>
      <c r="P2024" s="2"/>
      <c r="Q2024" s="3"/>
      <c r="R2024" s="5"/>
    </row>
    <row r="2025" spans="1:18" x14ac:dyDescent="0.25">
      <c r="B2025" s="12" t="s">
        <v>23</v>
      </c>
      <c r="C2025" s="12">
        <v>1128299</v>
      </c>
      <c r="D2025" s="13">
        <v>44219</v>
      </c>
      <c r="E2025" s="12" t="s">
        <v>24</v>
      </c>
      <c r="F2025" s="12" t="s">
        <v>78</v>
      </c>
      <c r="G2025" s="12" t="s">
        <v>79</v>
      </c>
      <c r="H2025" s="12" t="s">
        <v>14</v>
      </c>
      <c r="I2025" s="14">
        <v>0.4</v>
      </c>
      <c r="J2025" s="15">
        <v>2750</v>
      </c>
      <c r="K2025" s="16">
        <f t="shared" si="665"/>
        <v>1100</v>
      </c>
      <c r="L2025" s="16">
        <f t="shared" si="666"/>
        <v>385</v>
      </c>
      <c r="M2025" s="17">
        <v>0.35</v>
      </c>
      <c r="O2025" s="1"/>
      <c r="P2025" s="2"/>
      <c r="Q2025" s="3"/>
      <c r="R2025" s="5"/>
    </row>
    <row r="2026" spans="1:18" x14ac:dyDescent="0.25">
      <c r="B2026" s="12" t="s">
        <v>23</v>
      </c>
      <c r="C2026" s="12">
        <v>1128299</v>
      </c>
      <c r="D2026" s="13">
        <v>44219</v>
      </c>
      <c r="E2026" s="12" t="s">
        <v>24</v>
      </c>
      <c r="F2026" s="12" t="s">
        <v>78</v>
      </c>
      <c r="G2026" s="12" t="s">
        <v>79</v>
      </c>
      <c r="H2026" s="12" t="s">
        <v>16</v>
      </c>
      <c r="I2026" s="14">
        <v>0.45000000000000007</v>
      </c>
      <c r="J2026" s="15">
        <v>2250</v>
      </c>
      <c r="K2026" s="16">
        <f t="shared" si="665"/>
        <v>1012.5000000000001</v>
      </c>
      <c r="L2026" s="16">
        <f t="shared" si="666"/>
        <v>303.75</v>
      </c>
      <c r="M2026" s="17">
        <v>0.3</v>
      </c>
      <c r="O2026" s="1"/>
      <c r="P2026" s="2"/>
      <c r="Q2026" s="3"/>
      <c r="R2026" s="5"/>
    </row>
    <row r="2027" spans="1:18" x14ac:dyDescent="0.25">
      <c r="B2027" s="12" t="s">
        <v>23</v>
      </c>
      <c r="C2027" s="12">
        <v>1128299</v>
      </c>
      <c r="D2027" s="13">
        <v>44219</v>
      </c>
      <c r="E2027" s="12" t="s">
        <v>24</v>
      </c>
      <c r="F2027" s="12" t="s">
        <v>78</v>
      </c>
      <c r="G2027" s="12" t="s">
        <v>79</v>
      </c>
      <c r="H2027" s="12" t="s">
        <v>17</v>
      </c>
      <c r="I2027" s="14">
        <v>0.4</v>
      </c>
      <c r="J2027" s="15">
        <v>4250</v>
      </c>
      <c r="K2027" s="16">
        <f t="shared" si="665"/>
        <v>1700</v>
      </c>
      <c r="L2027" s="16">
        <f t="shared" si="666"/>
        <v>425</v>
      </c>
      <c r="M2027" s="17">
        <v>0.25</v>
      </c>
      <c r="O2027" s="1"/>
      <c r="P2027" s="2"/>
      <c r="Q2027" s="3"/>
      <c r="R2027" s="5"/>
    </row>
    <row r="2028" spans="1:18" x14ac:dyDescent="0.25">
      <c r="B2028" s="12" t="s">
        <v>23</v>
      </c>
      <c r="C2028" s="12">
        <v>1128299</v>
      </c>
      <c r="D2028" s="13">
        <v>44250</v>
      </c>
      <c r="E2028" s="12" t="s">
        <v>24</v>
      </c>
      <c r="F2028" s="12" t="s">
        <v>78</v>
      </c>
      <c r="G2028" s="12" t="s">
        <v>79</v>
      </c>
      <c r="H2028" s="12" t="s">
        <v>12</v>
      </c>
      <c r="I2028" s="14">
        <v>0.29999999999999993</v>
      </c>
      <c r="J2028" s="15">
        <v>4750</v>
      </c>
      <c r="K2028" s="16">
        <f>I2028*J2028</f>
        <v>1424.9999999999998</v>
      </c>
      <c r="L2028" s="16">
        <f>K2028*M2028</f>
        <v>498.74999999999989</v>
      </c>
      <c r="M2028" s="17">
        <v>0.35</v>
      </c>
      <c r="O2028" s="1"/>
      <c r="P2028" s="2"/>
      <c r="Q2028" s="3"/>
      <c r="R2028" s="5"/>
    </row>
    <row r="2029" spans="1:18" x14ac:dyDescent="0.25">
      <c r="B2029" s="12" t="s">
        <v>23</v>
      </c>
      <c r="C2029" s="12">
        <v>1128299</v>
      </c>
      <c r="D2029" s="13">
        <v>44250</v>
      </c>
      <c r="E2029" s="12" t="s">
        <v>24</v>
      </c>
      <c r="F2029" s="12" t="s">
        <v>78</v>
      </c>
      <c r="G2029" s="12" t="s">
        <v>79</v>
      </c>
      <c r="H2029" s="12" t="s">
        <v>15</v>
      </c>
      <c r="I2029" s="14">
        <v>0.4</v>
      </c>
      <c r="J2029" s="15">
        <v>3750</v>
      </c>
      <c r="K2029" s="16">
        <f>I2029*J2029</f>
        <v>1500</v>
      </c>
      <c r="L2029" s="16">
        <f>K2029*M2029</f>
        <v>600</v>
      </c>
      <c r="M2029" s="17">
        <v>0.4</v>
      </c>
      <c r="O2029" s="1"/>
      <c r="P2029" s="2"/>
      <c r="Q2029" s="3"/>
      <c r="R2029" s="5"/>
    </row>
    <row r="2030" spans="1:18" x14ac:dyDescent="0.25">
      <c r="B2030" s="12" t="s">
        <v>23</v>
      </c>
      <c r="C2030" s="12">
        <v>1128299</v>
      </c>
      <c r="D2030" s="13">
        <v>44250</v>
      </c>
      <c r="E2030" s="12" t="s">
        <v>24</v>
      </c>
      <c r="F2030" s="12" t="s">
        <v>78</v>
      </c>
      <c r="G2030" s="12" t="s">
        <v>79</v>
      </c>
      <c r="H2030" s="12" t="s">
        <v>13</v>
      </c>
      <c r="I2030" s="14">
        <v>0.4</v>
      </c>
      <c r="J2030" s="15">
        <v>3750</v>
      </c>
      <c r="K2030" s="16">
        <f t="shared" ref="K2030:K2033" si="667">I2030*J2030</f>
        <v>1500</v>
      </c>
      <c r="L2030" s="16">
        <f t="shared" ref="L2030:L2033" si="668">K2030*M2030</f>
        <v>525</v>
      </c>
      <c r="M2030" s="17">
        <v>0.35</v>
      </c>
      <c r="O2030" s="1"/>
      <c r="P2030" s="2"/>
      <c r="Q2030" s="3"/>
      <c r="R2030" s="5"/>
    </row>
    <row r="2031" spans="1:18" x14ac:dyDescent="0.25">
      <c r="B2031" s="12" t="s">
        <v>23</v>
      </c>
      <c r="C2031" s="12">
        <v>1128299</v>
      </c>
      <c r="D2031" s="13">
        <v>44250</v>
      </c>
      <c r="E2031" s="12" t="s">
        <v>24</v>
      </c>
      <c r="F2031" s="12" t="s">
        <v>78</v>
      </c>
      <c r="G2031" s="12" t="s">
        <v>79</v>
      </c>
      <c r="H2031" s="12" t="s">
        <v>14</v>
      </c>
      <c r="I2031" s="14">
        <v>0.4</v>
      </c>
      <c r="J2031" s="15">
        <v>2250</v>
      </c>
      <c r="K2031" s="16">
        <f t="shared" si="667"/>
        <v>900</v>
      </c>
      <c r="L2031" s="16">
        <f t="shared" si="668"/>
        <v>315</v>
      </c>
      <c r="M2031" s="17">
        <v>0.35</v>
      </c>
      <c r="O2031" s="1"/>
      <c r="P2031" s="2"/>
      <c r="Q2031" s="3"/>
      <c r="R2031" s="5"/>
    </row>
    <row r="2032" spans="1:18" x14ac:dyDescent="0.25">
      <c r="B2032" s="12" t="s">
        <v>23</v>
      </c>
      <c r="C2032" s="12">
        <v>1128299</v>
      </c>
      <c r="D2032" s="13">
        <v>44250</v>
      </c>
      <c r="E2032" s="12" t="s">
        <v>24</v>
      </c>
      <c r="F2032" s="12" t="s">
        <v>78</v>
      </c>
      <c r="G2032" s="12" t="s">
        <v>79</v>
      </c>
      <c r="H2032" s="12" t="s">
        <v>16</v>
      </c>
      <c r="I2032" s="14">
        <v>0.45000000000000007</v>
      </c>
      <c r="J2032" s="15">
        <v>1500</v>
      </c>
      <c r="K2032" s="16">
        <f t="shared" si="667"/>
        <v>675.00000000000011</v>
      </c>
      <c r="L2032" s="16">
        <f t="shared" si="668"/>
        <v>202.50000000000003</v>
      </c>
      <c r="M2032" s="17">
        <v>0.3</v>
      </c>
      <c r="O2032" s="1"/>
      <c r="P2032" s="2"/>
      <c r="Q2032" s="3"/>
      <c r="R2032" s="5"/>
    </row>
    <row r="2033" spans="2:18" x14ac:dyDescent="0.25">
      <c r="B2033" s="12" t="s">
        <v>23</v>
      </c>
      <c r="C2033" s="12">
        <v>1128299</v>
      </c>
      <c r="D2033" s="13">
        <v>44250</v>
      </c>
      <c r="E2033" s="12" t="s">
        <v>24</v>
      </c>
      <c r="F2033" s="12" t="s">
        <v>78</v>
      </c>
      <c r="G2033" s="12" t="s">
        <v>79</v>
      </c>
      <c r="H2033" s="12" t="s">
        <v>17</v>
      </c>
      <c r="I2033" s="14">
        <v>0.4</v>
      </c>
      <c r="J2033" s="15">
        <v>3500</v>
      </c>
      <c r="K2033" s="16">
        <f t="shared" si="667"/>
        <v>1400</v>
      </c>
      <c r="L2033" s="16">
        <f t="shared" si="668"/>
        <v>350</v>
      </c>
      <c r="M2033" s="17">
        <v>0.25</v>
      </c>
      <c r="O2033" s="1"/>
      <c r="P2033" s="2"/>
      <c r="Q2033" s="3"/>
      <c r="R2033" s="5"/>
    </row>
    <row r="2034" spans="2:18" x14ac:dyDescent="0.25">
      <c r="B2034" s="12" t="s">
        <v>23</v>
      </c>
      <c r="C2034" s="12">
        <v>1128299</v>
      </c>
      <c r="D2034" s="13">
        <v>44277</v>
      </c>
      <c r="E2034" s="12" t="s">
        <v>24</v>
      </c>
      <c r="F2034" s="12" t="s">
        <v>78</v>
      </c>
      <c r="G2034" s="12" t="s">
        <v>79</v>
      </c>
      <c r="H2034" s="12" t="s">
        <v>12</v>
      </c>
      <c r="I2034" s="14">
        <v>0.4</v>
      </c>
      <c r="J2034" s="15">
        <v>5000</v>
      </c>
      <c r="K2034" s="16">
        <f>I2034*J2034</f>
        <v>2000</v>
      </c>
      <c r="L2034" s="16">
        <f>K2034*M2034</f>
        <v>700</v>
      </c>
      <c r="M2034" s="17">
        <v>0.35</v>
      </c>
      <c r="O2034" s="1"/>
      <c r="P2034" s="2"/>
      <c r="Q2034" s="3"/>
      <c r="R2034" s="5"/>
    </row>
    <row r="2035" spans="2:18" x14ac:dyDescent="0.25">
      <c r="B2035" s="12" t="s">
        <v>23</v>
      </c>
      <c r="C2035" s="12">
        <v>1128299</v>
      </c>
      <c r="D2035" s="13">
        <v>44277</v>
      </c>
      <c r="E2035" s="12" t="s">
        <v>24</v>
      </c>
      <c r="F2035" s="12" t="s">
        <v>78</v>
      </c>
      <c r="G2035" s="12" t="s">
        <v>79</v>
      </c>
      <c r="H2035" s="12" t="s">
        <v>15</v>
      </c>
      <c r="I2035" s="14">
        <v>0.5</v>
      </c>
      <c r="J2035" s="15">
        <v>3500</v>
      </c>
      <c r="K2035" s="16">
        <f>I2035*J2035</f>
        <v>1750</v>
      </c>
      <c r="L2035" s="16">
        <f>K2035*M2035</f>
        <v>700</v>
      </c>
      <c r="M2035" s="17">
        <v>0.4</v>
      </c>
      <c r="O2035" s="1"/>
      <c r="P2035" s="2"/>
      <c r="Q2035" s="3"/>
      <c r="R2035" s="5"/>
    </row>
    <row r="2036" spans="2:18" x14ac:dyDescent="0.25">
      <c r="B2036" s="12" t="s">
        <v>23</v>
      </c>
      <c r="C2036" s="12">
        <v>1128299</v>
      </c>
      <c r="D2036" s="13">
        <v>44277</v>
      </c>
      <c r="E2036" s="12" t="s">
        <v>24</v>
      </c>
      <c r="F2036" s="12" t="s">
        <v>78</v>
      </c>
      <c r="G2036" s="12" t="s">
        <v>79</v>
      </c>
      <c r="H2036" s="12" t="s">
        <v>13</v>
      </c>
      <c r="I2036" s="14">
        <v>0.5</v>
      </c>
      <c r="J2036" s="15">
        <v>3500</v>
      </c>
      <c r="K2036" s="16">
        <f t="shared" ref="K2036:K2039" si="669">I2036*J2036</f>
        <v>1750</v>
      </c>
      <c r="L2036" s="16">
        <f t="shared" ref="L2036:L2039" si="670">K2036*M2036</f>
        <v>612.5</v>
      </c>
      <c r="M2036" s="17">
        <v>0.35</v>
      </c>
      <c r="O2036" s="1"/>
      <c r="P2036" s="2"/>
      <c r="Q2036" s="3"/>
      <c r="R2036" s="5"/>
    </row>
    <row r="2037" spans="2:18" x14ac:dyDescent="0.25">
      <c r="B2037" s="12" t="s">
        <v>23</v>
      </c>
      <c r="C2037" s="12">
        <v>1128299</v>
      </c>
      <c r="D2037" s="13">
        <v>44277</v>
      </c>
      <c r="E2037" s="12" t="s">
        <v>24</v>
      </c>
      <c r="F2037" s="12" t="s">
        <v>78</v>
      </c>
      <c r="G2037" s="12" t="s">
        <v>79</v>
      </c>
      <c r="H2037" s="12" t="s">
        <v>14</v>
      </c>
      <c r="I2037" s="14">
        <v>0.5</v>
      </c>
      <c r="J2037" s="15">
        <v>2250</v>
      </c>
      <c r="K2037" s="16">
        <f t="shared" si="669"/>
        <v>1125</v>
      </c>
      <c r="L2037" s="16">
        <f t="shared" si="670"/>
        <v>393.75</v>
      </c>
      <c r="M2037" s="17">
        <v>0.35</v>
      </c>
      <c r="O2037" s="1"/>
      <c r="P2037" s="2"/>
      <c r="Q2037" s="3"/>
      <c r="R2037" s="5"/>
    </row>
    <row r="2038" spans="2:18" x14ac:dyDescent="0.25">
      <c r="B2038" s="12" t="s">
        <v>23</v>
      </c>
      <c r="C2038" s="12">
        <v>1128299</v>
      </c>
      <c r="D2038" s="13">
        <v>44277</v>
      </c>
      <c r="E2038" s="12" t="s">
        <v>24</v>
      </c>
      <c r="F2038" s="12" t="s">
        <v>78</v>
      </c>
      <c r="G2038" s="12" t="s">
        <v>79</v>
      </c>
      <c r="H2038" s="12" t="s">
        <v>16</v>
      </c>
      <c r="I2038" s="14">
        <v>0.55000000000000004</v>
      </c>
      <c r="J2038" s="15">
        <v>1250</v>
      </c>
      <c r="K2038" s="16">
        <f t="shared" si="669"/>
        <v>687.5</v>
      </c>
      <c r="L2038" s="16">
        <f t="shared" si="670"/>
        <v>206.25</v>
      </c>
      <c r="M2038" s="17">
        <v>0.3</v>
      </c>
      <c r="O2038" s="1"/>
      <c r="P2038" s="2"/>
      <c r="Q2038" s="3"/>
      <c r="R2038" s="5"/>
    </row>
    <row r="2039" spans="2:18" x14ac:dyDescent="0.25">
      <c r="B2039" s="12" t="s">
        <v>23</v>
      </c>
      <c r="C2039" s="12">
        <v>1128299</v>
      </c>
      <c r="D2039" s="13">
        <v>44277</v>
      </c>
      <c r="E2039" s="12" t="s">
        <v>24</v>
      </c>
      <c r="F2039" s="12" t="s">
        <v>78</v>
      </c>
      <c r="G2039" s="12" t="s">
        <v>79</v>
      </c>
      <c r="H2039" s="12" t="s">
        <v>17</v>
      </c>
      <c r="I2039" s="14">
        <v>0.5</v>
      </c>
      <c r="J2039" s="15">
        <v>3250</v>
      </c>
      <c r="K2039" s="16">
        <f t="shared" si="669"/>
        <v>1625</v>
      </c>
      <c r="L2039" s="16">
        <f t="shared" si="670"/>
        <v>406.25</v>
      </c>
      <c r="M2039" s="17">
        <v>0.25</v>
      </c>
      <c r="O2039" s="1"/>
      <c r="P2039" s="2"/>
      <c r="Q2039" s="3"/>
      <c r="R2039" s="5"/>
    </row>
    <row r="2040" spans="2:18" x14ac:dyDescent="0.25">
      <c r="B2040" s="12" t="s">
        <v>23</v>
      </c>
      <c r="C2040" s="12">
        <v>1128299</v>
      </c>
      <c r="D2040" s="13">
        <v>44309</v>
      </c>
      <c r="E2040" s="12" t="s">
        <v>24</v>
      </c>
      <c r="F2040" s="12" t="s">
        <v>78</v>
      </c>
      <c r="G2040" s="12" t="s">
        <v>79</v>
      </c>
      <c r="H2040" s="12" t="s">
        <v>12</v>
      </c>
      <c r="I2040" s="14">
        <v>0.5</v>
      </c>
      <c r="J2040" s="15">
        <v>5000</v>
      </c>
      <c r="K2040" s="16">
        <f>I2040*J2040</f>
        <v>2500</v>
      </c>
      <c r="L2040" s="16">
        <f>K2040*M2040</f>
        <v>875</v>
      </c>
      <c r="M2040" s="17">
        <v>0.35</v>
      </c>
      <c r="O2040" s="1"/>
      <c r="P2040" s="2"/>
      <c r="Q2040" s="3"/>
      <c r="R2040" s="5"/>
    </row>
    <row r="2041" spans="2:18" x14ac:dyDescent="0.25">
      <c r="B2041" s="12" t="s">
        <v>23</v>
      </c>
      <c r="C2041" s="12">
        <v>1128299</v>
      </c>
      <c r="D2041" s="13">
        <v>44309</v>
      </c>
      <c r="E2041" s="12" t="s">
        <v>24</v>
      </c>
      <c r="F2041" s="12" t="s">
        <v>78</v>
      </c>
      <c r="G2041" s="12" t="s">
        <v>79</v>
      </c>
      <c r="H2041" s="12" t="s">
        <v>15</v>
      </c>
      <c r="I2041" s="14">
        <v>0.55000000000000004</v>
      </c>
      <c r="J2041" s="15">
        <v>3000</v>
      </c>
      <c r="K2041" s="16">
        <f>I2041*J2041</f>
        <v>1650.0000000000002</v>
      </c>
      <c r="L2041" s="16">
        <f>K2041*M2041</f>
        <v>660.00000000000011</v>
      </c>
      <c r="M2041" s="17">
        <v>0.4</v>
      </c>
      <c r="O2041" s="1"/>
      <c r="P2041" s="2"/>
      <c r="Q2041" s="3"/>
      <c r="R2041" s="5"/>
    </row>
    <row r="2042" spans="2:18" x14ac:dyDescent="0.25">
      <c r="B2042" s="12" t="s">
        <v>23</v>
      </c>
      <c r="C2042" s="12">
        <v>1128299</v>
      </c>
      <c r="D2042" s="13">
        <v>44309</v>
      </c>
      <c r="E2042" s="12" t="s">
        <v>24</v>
      </c>
      <c r="F2042" s="12" t="s">
        <v>78</v>
      </c>
      <c r="G2042" s="12" t="s">
        <v>79</v>
      </c>
      <c r="H2042" s="12" t="s">
        <v>13</v>
      </c>
      <c r="I2042" s="14">
        <v>0.55000000000000004</v>
      </c>
      <c r="J2042" s="15">
        <v>3500</v>
      </c>
      <c r="K2042" s="16">
        <f t="shared" ref="K2042:K2045" si="671">I2042*J2042</f>
        <v>1925.0000000000002</v>
      </c>
      <c r="L2042" s="16">
        <f t="shared" ref="L2042:L2045" si="672">K2042*M2042</f>
        <v>673.75</v>
      </c>
      <c r="M2042" s="17">
        <v>0.35</v>
      </c>
      <c r="O2042" s="1"/>
      <c r="P2042" s="2"/>
      <c r="Q2042" s="3"/>
      <c r="R2042" s="5"/>
    </row>
    <row r="2043" spans="2:18" x14ac:dyDescent="0.25">
      <c r="B2043" s="12" t="s">
        <v>23</v>
      </c>
      <c r="C2043" s="12">
        <v>1128299</v>
      </c>
      <c r="D2043" s="13">
        <v>44309</v>
      </c>
      <c r="E2043" s="12" t="s">
        <v>24</v>
      </c>
      <c r="F2043" s="12" t="s">
        <v>78</v>
      </c>
      <c r="G2043" s="12" t="s">
        <v>79</v>
      </c>
      <c r="H2043" s="12" t="s">
        <v>14</v>
      </c>
      <c r="I2043" s="14">
        <v>0.5</v>
      </c>
      <c r="J2043" s="15">
        <v>2500</v>
      </c>
      <c r="K2043" s="16">
        <f t="shared" si="671"/>
        <v>1250</v>
      </c>
      <c r="L2043" s="16">
        <f t="shared" si="672"/>
        <v>437.5</v>
      </c>
      <c r="M2043" s="17">
        <v>0.35</v>
      </c>
      <c r="O2043" s="1"/>
      <c r="P2043" s="2"/>
      <c r="Q2043" s="3"/>
      <c r="R2043" s="5"/>
    </row>
    <row r="2044" spans="2:18" x14ac:dyDescent="0.25">
      <c r="B2044" s="12" t="s">
        <v>23</v>
      </c>
      <c r="C2044" s="12">
        <v>1128299</v>
      </c>
      <c r="D2044" s="13">
        <v>44309</v>
      </c>
      <c r="E2044" s="12" t="s">
        <v>24</v>
      </c>
      <c r="F2044" s="12" t="s">
        <v>78</v>
      </c>
      <c r="G2044" s="12" t="s">
        <v>79</v>
      </c>
      <c r="H2044" s="12" t="s">
        <v>16</v>
      </c>
      <c r="I2044" s="14">
        <v>0.55000000000000004</v>
      </c>
      <c r="J2044" s="15">
        <v>1500</v>
      </c>
      <c r="K2044" s="16">
        <f t="shared" si="671"/>
        <v>825.00000000000011</v>
      </c>
      <c r="L2044" s="16">
        <f t="shared" si="672"/>
        <v>247.50000000000003</v>
      </c>
      <c r="M2044" s="17">
        <v>0.3</v>
      </c>
      <c r="O2044" s="1"/>
      <c r="P2044" s="2"/>
      <c r="Q2044" s="3"/>
      <c r="R2044" s="5"/>
    </row>
    <row r="2045" spans="2:18" x14ac:dyDescent="0.25">
      <c r="B2045" s="12" t="s">
        <v>23</v>
      </c>
      <c r="C2045" s="12">
        <v>1128299</v>
      </c>
      <c r="D2045" s="13">
        <v>44309</v>
      </c>
      <c r="E2045" s="12" t="s">
        <v>24</v>
      </c>
      <c r="F2045" s="12" t="s">
        <v>78</v>
      </c>
      <c r="G2045" s="12" t="s">
        <v>79</v>
      </c>
      <c r="H2045" s="12" t="s">
        <v>17</v>
      </c>
      <c r="I2045" s="14">
        <v>0.70000000000000007</v>
      </c>
      <c r="J2045" s="15">
        <v>3250</v>
      </c>
      <c r="K2045" s="16">
        <f t="shared" si="671"/>
        <v>2275</v>
      </c>
      <c r="L2045" s="16">
        <f t="shared" si="672"/>
        <v>568.75</v>
      </c>
      <c r="M2045" s="17">
        <v>0.25</v>
      </c>
      <c r="O2045" s="1"/>
      <c r="P2045" s="2"/>
      <c r="Q2045" s="3"/>
      <c r="R2045" s="5"/>
    </row>
    <row r="2046" spans="2:18" x14ac:dyDescent="0.25">
      <c r="B2046" s="12" t="s">
        <v>23</v>
      </c>
      <c r="C2046" s="12">
        <v>1128299</v>
      </c>
      <c r="D2046" s="13">
        <v>44340</v>
      </c>
      <c r="E2046" s="12" t="s">
        <v>24</v>
      </c>
      <c r="F2046" s="12" t="s">
        <v>78</v>
      </c>
      <c r="G2046" s="12" t="s">
        <v>79</v>
      </c>
      <c r="H2046" s="12" t="s">
        <v>12</v>
      </c>
      <c r="I2046" s="14">
        <v>0.5</v>
      </c>
      <c r="J2046" s="15">
        <v>5250</v>
      </c>
      <c r="K2046" s="16">
        <f>I2046*J2046</f>
        <v>2625</v>
      </c>
      <c r="L2046" s="16">
        <f>K2046*M2046</f>
        <v>918.74999999999989</v>
      </c>
      <c r="M2046" s="17">
        <v>0.35</v>
      </c>
      <c r="O2046" s="1"/>
      <c r="P2046" s="2"/>
      <c r="Q2046" s="3"/>
      <c r="R2046" s="5"/>
    </row>
    <row r="2047" spans="2:18" x14ac:dyDescent="0.25">
      <c r="B2047" s="12" t="s">
        <v>23</v>
      </c>
      <c r="C2047" s="12">
        <v>1128299</v>
      </c>
      <c r="D2047" s="13">
        <v>44340</v>
      </c>
      <c r="E2047" s="12" t="s">
        <v>24</v>
      </c>
      <c r="F2047" s="12" t="s">
        <v>78</v>
      </c>
      <c r="G2047" s="12" t="s">
        <v>79</v>
      </c>
      <c r="H2047" s="12" t="s">
        <v>15</v>
      </c>
      <c r="I2047" s="14">
        <v>0.55000000000000004</v>
      </c>
      <c r="J2047" s="15">
        <v>3750</v>
      </c>
      <c r="K2047" s="16">
        <f>I2047*J2047</f>
        <v>2062.5</v>
      </c>
      <c r="L2047" s="16">
        <f>K2047*M2047</f>
        <v>825</v>
      </c>
      <c r="M2047" s="17">
        <v>0.4</v>
      </c>
      <c r="O2047" s="1"/>
      <c r="P2047" s="2"/>
      <c r="Q2047" s="3"/>
      <c r="R2047" s="5"/>
    </row>
    <row r="2048" spans="2:18" x14ac:dyDescent="0.25">
      <c r="B2048" s="12" t="s">
        <v>23</v>
      </c>
      <c r="C2048" s="12">
        <v>1128299</v>
      </c>
      <c r="D2048" s="13">
        <v>44340</v>
      </c>
      <c r="E2048" s="12" t="s">
        <v>24</v>
      </c>
      <c r="F2048" s="12" t="s">
        <v>78</v>
      </c>
      <c r="G2048" s="12" t="s">
        <v>79</v>
      </c>
      <c r="H2048" s="12" t="s">
        <v>13</v>
      </c>
      <c r="I2048" s="14">
        <v>0.55000000000000004</v>
      </c>
      <c r="J2048" s="15">
        <v>4000</v>
      </c>
      <c r="K2048" s="16">
        <f t="shared" ref="K2048:K2051" si="673">I2048*J2048</f>
        <v>2200</v>
      </c>
      <c r="L2048" s="16">
        <f t="shared" ref="L2048:L2051" si="674">K2048*M2048</f>
        <v>770</v>
      </c>
      <c r="M2048" s="17">
        <v>0.35</v>
      </c>
      <c r="O2048" s="1"/>
      <c r="P2048" s="2"/>
      <c r="Q2048" s="3"/>
      <c r="R2048" s="5"/>
    </row>
    <row r="2049" spans="2:18" x14ac:dyDescent="0.25">
      <c r="B2049" s="12" t="s">
        <v>23</v>
      </c>
      <c r="C2049" s="12">
        <v>1128299</v>
      </c>
      <c r="D2049" s="13">
        <v>44340</v>
      </c>
      <c r="E2049" s="12" t="s">
        <v>24</v>
      </c>
      <c r="F2049" s="12" t="s">
        <v>78</v>
      </c>
      <c r="G2049" s="12" t="s">
        <v>79</v>
      </c>
      <c r="H2049" s="12" t="s">
        <v>14</v>
      </c>
      <c r="I2049" s="14">
        <v>0.5</v>
      </c>
      <c r="J2049" s="15">
        <v>3000</v>
      </c>
      <c r="K2049" s="16">
        <f t="shared" si="673"/>
        <v>1500</v>
      </c>
      <c r="L2049" s="16">
        <f t="shared" si="674"/>
        <v>525</v>
      </c>
      <c r="M2049" s="17">
        <v>0.35</v>
      </c>
      <c r="O2049" s="1"/>
      <c r="P2049" s="2"/>
      <c r="Q2049" s="3"/>
      <c r="R2049" s="5"/>
    </row>
    <row r="2050" spans="2:18" x14ac:dyDescent="0.25">
      <c r="B2050" s="12" t="s">
        <v>23</v>
      </c>
      <c r="C2050" s="12">
        <v>1128299</v>
      </c>
      <c r="D2050" s="13">
        <v>44340</v>
      </c>
      <c r="E2050" s="12" t="s">
        <v>24</v>
      </c>
      <c r="F2050" s="12" t="s">
        <v>78</v>
      </c>
      <c r="G2050" s="12" t="s">
        <v>79</v>
      </c>
      <c r="H2050" s="12" t="s">
        <v>16</v>
      </c>
      <c r="I2050" s="14">
        <v>0.55000000000000004</v>
      </c>
      <c r="J2050" s="15">
        <v>2000</v>
      </c>
      <c r="K2050" s="16">
        <f t="shared" si="673"/>
        <v>1100</v>
      </c>
      <c r="L2050" s="16">
        <f t="shared" si="674"/>
        <v>330</v>
      </c>
      <c r="M2050" s="17">
        <v>0.3</v>
      </c>
      <c r="O2050" s="1"/>
      <c r="P2050" s="2"/>
      <c r="Q2050" s="3"/>
      <c r="R2050" s="5"/>
    </row>
    <row r="2051" spans="2:18" x14ac:dyDescent="0.25">
      <c r="B2051" s="12" t="s">
        <v>23</v>
      </c>
      <c r="C2051" s="12">
        <v>1128299</v>
      </c>
      <c r="D2051" s="13">
        <v>44340</v>
      </c>
      <c r="E2051" s="12" t="s">
        <v>24</v>
      </c>
      <c r="F2051" s="12" t="s">
        <v>78</v>
      </c>
      <c r="G2051" s="12" t="s">
        <v>79</v>
      </c>
      <c r="H2051" s="12" t="s">
        <v>17</v>
      </c>
      <c r="I2051" s="14">
        <v>0.70000000000000007</v>
      </c>
      <c r="J2051" s="15">
        <v>3750</v>
      </c>
      <c r="K2051" s="16">
        <f t="shared" si="673"/>
        <v>2625.0000000000005</v>
      </c>
      <c r="L2051" s="16">
        <f t="shared" si="674"/>
        <v>656.25000000000011</v>
      </c>
      <c r="M2051" s="17">
        <v>0.25</v>
      </c>
      <c r="O2051" s="1"/>
      <c r="P2051" s="2"/>
      <c r="Q2051" s="3"/>
      <c r="R2051" s="5"/>
    </row>
    <row r="2052" spans="2:18" x14ac:dyDescent="0.25">
      <c r="B2052" s="12" t="s">
        <v>23</v>
      </c>
      <c r="C2052" s="12">
        <v>1128299</v>
      </c>
      <c r="D2052" s="13">
        <v>44370</v>
      </c>
      <c r="E2052" s="12" t="s">
        <v>24</v>
      </c>
      <c r="F2052" s="12" t="s">
        <v>78</v>
      </c>
      <c r="G2052" s="12" t="s">
        <v>79</v>
      </c>
      <c r="H2052" s="12" t="s">
        <v>12</v>
      </c>
      <c r="I2052" s="14">
        <v>0.5</v>
      </c>
      <c r="J2052" s="15">
        <v>6250</v>
      </c>
      <c r="K2052" s="16">
        <f>I2052*J2052</f>
        <v>3125</v>
      </c>
      <c r="L2052" s="16">
        <f>K2052*M2052</f>
        <v>1093.75</v>
      </c>
      <c r="M2052" s="17">
        <v>0.35</v>
      </c>
      <c r="O2052" s="1"/>
      <c r="P2052" s="2"/>
      <c r="Q2052" s="3"/>
      <c r="R2052" s="5"/>
    </row>
    <row r="2053" spans="2:18" x14ac:dyDescent="0.25">
      <c r="B2053" s="12" t="s">
        <v>23</v>
      </c>
      <c r="C2053" s="12">
        <v>1128299</v>
      </c>
      <c r="D2053" s="13">
        <v>44370</v>
      </c>
      <c r="E2053" s="12" t="s">
        <v>24</v>
      </c>
      <c r="F2053" s="12" t="s">
        <v>78</v>
      </c>
      <c r="G2053" s="12" t="s">
        <v>79</v>
      </c>
      <c r="H2053" s="12" t="s">
        <v>15</v>
      </c>
      <c r="I2053" s="14">
        <v>0.55000000000000004</v>
      </c>
      <c r="J2053" s="15">
        <v>4750</v>
      </c>
      <c r="K2053" s="16">
        <f>I2053*J2053</f>
        <v>2612.5</v>
      </c>
      <c r="L2053" s="16">
        <f>K2053*M2053</f>
        <v>1045</v>
      </c>
      <c r="M2053" s="17">
        <v>0.4</v>
      </c>
      <c r="O2053" s="1"/>
      <c r="P2053" s="2"/>
      <c r="Q2053" s="3"/>
      <c r="R2053" s="5"/>
    </row>
    <row r="2054" spans="2:18" x14ac:dyDescent="0.25">
      <c r="B2054" s="12" t="s">
        <v>23</v>
      </c>
      <c r="C2054" s="12">
        <v>1128299</v>
      </c>
      <c r="D2054" s="13">
        <v>44370</v>
      </c>
      <c r="E2054" s="12" t="s">
        <v>24</v>
      </c>
      <c r="F2054" s="12" t="s">
        <v>78</v>
      </c>
      <c r="G2054" s="12" t="s">
        <v>79</v>
      </c>
      <c r="H2054" s="12" t="s">
        <v>13</v>
      </c>
      <c r="I2054" s="14">
        <v>0.55000000000000004</v>
      </c>
      <c r="J2054" s="15">
        <v>4750</v>
      </c>
      <c r="K2054" s="16">
        <f t="shared" ref="K2054:K2057" si="675">I2054*J2054</f>
        <v>2612.5</v>
      </c>
      <c r="L2054" s="16">
        <f t="shared" ref="L2054:L2057" si="676">K2054*M2054</f>
        <v>914.37499999999989</v>
      </c>
      <c r="M2054" s="17">
        <v>0.35</v>
      </c>
      <c r="O2054" s="1"/>
      <c r="P2054" s="2"/>
      <c r="Q2054" s="3"/>
      <c r="R2054" s="5"/>
    </row>
    <row r="2055" spans="2:18" x14ac:dyDescent="0.25">
      <c r="B2055" s="12" t="s">
        <v>23</v>
      </c>
      <c r="C2055" s="12">
        <v>1128299</v>
      </c>
      <c r="D2055" s="13">
        <v>44370</v>
      </c>
      <c r="E2055" s="12" t="s">
        <v>24</v>
      </c>
      <c r="F2055" s="12" t="s">
        <v>78</v>
      </c>
      <c r="G2055" s="12" t="s">
        <v>79</v>
      </c>
      <c r="H2055" s="12" t="s">
        <v>14</v>
      </c>
      <c r="I2055" s="14">
        <v>0.5</v>
      </c>
      <c r="J2055" s="15">
        <v>3500</v>
      </c>
      <c r="K2055" s="16">
        <f t="shared" si="675"/>
        <v>1750</v>
      </c>
      <c r="L2055" s="16">
        <f t="shared" si="676"/>
        <v>612.5</v>
      </c>
      <c r="M2055" s="17">
        <v>0.35</v>
      </c>
      <c r="O2055" s="1"/>
      <c r="P2055" s="2"/>
      <c r="Q2055" s="3"/>
      <c r="R2055" s="5"/>
    </row>
    <row r="2056" spans="2:18" x14ac:dyDescent="0.25">
      <c r="B2056" s="12" t="s">
        <v>23</v>
      </c>
      <c r="C2056" s="12">
        <v>1128299</v>
      </c>
      <c r="D2056" s="13">
        <v>44370</v>
      </c>
      <c r="E2056" s="12" t="s">
        <v>24</v>
      </c>
      <c r="F2056" s="12" t="s">
        <v>78</v>
      </c>
      <c r="G2056" s="12" t="s">
        <v>79</v>
      </c>
      <c r="H2056" s="12" t="s">
        <v>16</v>
      </c>
      <c r="I2056" s="14">
        <v>0.55000000000000004</v>
      </c>
      <c r="J2056" s="15">
        <v>2250</v>
      </c>
      <c r="K2056" s="16">
        <f t="shared" si="675"/>
        <v>1237.5</v>
      </c>
      <c r="L2056" s="16">
        <f t="shared" si="676"/>
        <v>371.25</v>
      </c>
      <c r="M2056" s="17">
        <v>0.3</v>
      </c>
      <c r="O2056" s="1"/>
      <c r="P2056" s="2"/>
      <c r="Q2056" s="3"/>
      <c r="R2056" s="5"/>
    </row>
    <row r="2057" spans="2:18" x14ac:dyDescent="0.25">
      <c r="B2057" s="12" t="s">
        <v>23</v>
      </c>
      <c r="C2057" s="12">
        <v>1128299</v>
      </c>
      <c r="D2057" s="13">
        <v>44370</v>
      </c>
      <c r="E2057" s="12" t="s">
        <v>24</v>
      </c>
      <c r="F2057" s="12" t="s">
        <v>78</v>
      </c>
      <c r="G2057" s="12" t="s">
        <v>79</v>
      </c>
      <c r="H2057" s="12" t="s">
        <v>17</v>
      </c>
      <c r="I2057" s="14">
        <v>0.70000000000000007</v>
      </c>
      <c r="J2057" s="15">
        <v>5250</v>
      </c>
      <c r="K2057" s="16">
        <f t="shared" si="675"/>
        <v>3675.0000000000005</v>
      </c>
      <c r="L2057" s="16">
        <f t="shared" si="676"/>
        <v>918.75000000000011</v>
      </c>
      <c r="M2057" s="17">
        <v>0.25</v>
      </c>
      <c r="O2057" s="1"/>
      <c r="P2057" s="2"/>
      <c r="Q2057" s="3"/>
      <c r="R2057" s="5"/>
    </row>
    <row r="2058" spans="2:18" x14ac:dyDescent="0.25">
      <c r="B2058" s="12" t="s">
        <v>23</v>
      </c>
      <c r="C2058" s="12">
        <v>1128299</v>
      </c>
      <c r="D2058" s="13">
        <v>44399</v>
      </c>
      <c r="E2058" s="12" t="s">
        <v>24</v>
      </c>
      <c r="F2058" s="12" t="s">
        <v>78</v>
      </c>
      <c r="G2058" s="12" t="s">
        <v>79</v>
      </c>
      <c r="H2058" s="12" t="s">
        <v>12</v>
      </c>
      <c r="I2058" s="14">
        <v>0.5</v>
      </c>
      <c r="J2058" s="15">
        <v>6750</v>
      </c>
      <c r="K2058" s="16">
        <f>I2058*J2058</f>
        <v>3375</v>
      </c>
      <c r="L2058" s="16">
        <f>K2058*M2058</f>
        <v>1181.25</v>
      </c>
      <c r="M2058" s="17">
        <v>0.35</v>
      </c>
      <c r="O2058" s="1"/>
      <c r="P2058" s="2"/>
      <c r="Q2058" s="3"/>
      <c r="R2058" s="5"/>
    </row>
    <row r="2059" spans="2:18" x14ac:dyDescent="0.25">
      <c r="B2059" s="12" t="s">
        <v>23</v>
      </c>
      <c r="C2059" s="12">
        <v>1128299</v>
      </c>
      <c r="D2059" s="13">
        <v>44399</v>
      </c>
      <c r="E2059" s="12" t="s">
        <v>24</v>
      </c>
      <c r="F2059" s="12" t="s">
        <v>78</v>
      </c>
      <c r="G2059" s="12" t="s">
        <v>79</v>
      </c>
      <c r="H2059" s="12" t="s">
        <v>15</v>
      </c>
      <c r="I2059" s="14">
        <v>0.55000000000000004</v>
      </c>
      <c r="J2059" s="15">
        <v>5250</v>
      </c>
      <c r="K2059" s="16">
        <f>I2059*J2059</f>
        <v>2887.5000000000005</v>
      </c>
      <c r="L2059" s="16">
        <f>K2059*M2059</f>
        <v>1155.0000000000002</v>
      </c>
      <c r="M2059" s="17">
        <v>0.4</v>
      </c>
      <c r="O2059" s="1"/>
      <c r="P2059" s="2"/>
      <c r="Q2059" s="3"/>
      <c r="R2059" s="5"/>
    </row>
    <row r="2060" spans="2:18" x14ac:dyDescent="0.25">
      <c r="B2060" s="12" t="s">
        <v>23</v>
      </c>
      <c r="C2060" s="12">
        <v>1128299</v>
      </c>
      <c r="D2060" s="13">
        <v>44399</v>
      </c>
      <c r="E2060" s="12" t="s">
        <v>24</v>
      </c>
      <c r="F2060" s="12" t="s">
        <v>78</v>
      </c>
      <c r="G2060" s="12" t="s">
        <v>79</v>
      </c>
      <c r="H2060" s="12" t="s">
        <v>13</v>
      </c>
      <c r="I2060" s="14">
        <v>0.55000000000000004</v>
      </c>
      <c r="J2060" s="15">
        <v>4750</v>
      </c>
      <c r="K2060" s="16">
        <f t="shared" ref="K2060:K2063" si="677">I2060*J2060</f>
        <v>2612.5</v>
      </c>
      <c r="L2060" s="16">
        <f t="shared" ref="L2060:L2063" si="678">K2060*M2060</f>
        <v>914.37499999999989</v>
      </c>
      <c r="M2060" s="17">
        <v>0.35</v>
      </c>
      <c r="O2060" s="1"/>
      <c r="P2060" s="2"/>
      <c r="Q2060" s="3"/>
      <c r="R2060" s="5"/>
    </row>
    <row r="2061" spans="2:18" x14ac:dyDescent="0.25">
      <c r="B2061" s="12" t="s">
        <v>23</v>
      </c>
      <c r="C2061" s="12">
        <v>1128299</v>
      </c>
      <c r="D2061" s="13">
        <v>44399</v>
      </c>
      <c r="E2061" s="12" t="s">
        <v>24</v>
      </c>
      <c r="F2061" s="12" t="s">
        <v>78</v>
      </c>
      <c r="G2061" s="12" t="s">
        <v>79</v>
      </c>
      <c r="H2061" s="12" t="s">
        <v>14</v>
      </c>
      <c r="I2061" s="14">
        <v>0.5</v>
      </c>
      <c r="J2061" s="15">
        <v>3750</v>
      </c>
      <c r="K2061" s="16">
        <f t="shared" si="677"/>
        <v>1875</v>
      </c>
      <c r="L2061" s="16">
        <f t="shared" si="678"/>
        <v>656.25</v>
      </c>
      <c r="M2061" s="17">
        <v>0.35</v>
      </c>
      <c r="O2061" s="1"/>
      <c r="P2061" s="2"/>
      <c r="Q2061" s="3"/>
      <c r="R2061" s="5"/>
    </row>
    <row r="2062" spans="2:18" x14ac:dyDescent="0.25">
      <c r="B2062" s="12" t="s">
        <v>23</v>
      </c>
      <c r="C2062" s="12">
        <v>1128299</v>
      </c>
      <c r="D2062" s="13">
        <v>44399</v>
      </c>
      <c r="E2062" s="12" t="s">
        <v>24</v>
      </c>
      <c r="F2062" s="12" t="s">
        <v>78</v>
      </c>
      <c r="G2062" s="12" t="s">
        <v>79</v>
      </c>
      <c r="H2062" s="12" t="s">
        <v>16</v>
      </c>
      <c r="I2062" s="14">
        <v>0.55000000000000004</v>
      </c>
      <c r="J2062" s="15">
        <v>4250</v>
      </c>
      <c r="K2062" s="16">
        <f t="shared" si="677"/>
        <v>2337.5</v>
      </c>
      <c r="L2062" s="16">
        <f t="shared" si="678"/>
        <v>701.25</v>
      </c>
      <c r="M2062" s="17">
        <v>0.3</v>
      </c>
      <c r="O2062" s="1"/>
      <c r="P2062" s="2"/>
      <c r="Q2062" s="3"/>
      <c r="R2062" s="5"/>
    </row>
    <row r="2063" spans="2:18" x14ac:dyDescent="0.25">
      <c r="B2063" s="12" t="s">
        <v>23</v>
      </c>
      <c r="C2063" s="12">
        <v>1128299</v>
      </c>
      <c r="D2063" s="13">
        <v>44399</v>
      </c>
      <c r="E2063" s="12" t="s">
        <v>24</v>
      </c>
      <c r="F2063" s="12" t="s">
        <v>78</v>
      </c>
      <c r="G2063" s="12" t="s">
        <v>79</v>
      </c>
      <c r="H2063" s="12" t="s">
        <v>17</v>
      </c>
      <c r="I2063" s="14">
        <v>0.70000000000000007</v>
      </c>
      <c r="J2063" s="15">
        <v>4250</v>
      </c>
      <c r="K2063" s="16">
        <f t="shared" si="677"/>
        <v>2975.0000000000005</v>
      </c>
      <c r="L2063" s="16">
        <f t="shared" si="678"/>
        <v>743.75000000000011</v>
      </c>
      <c r="M2063" s="17">
        <v>0.25</v>
      </c>
      <c r="O2063" s="1"/>
      <c r="P2063" s="2"/>
      <c r="Q2063" s="3"/>
      <c r="R2063" s="5"/>
    </row>
    <row r="2064" spans="2:18" x14ac:dyDescent="0.25">
      <c r="B2064" s="12" t="s">
        <v>23</v>
      </c>
      <c r="C2064" s="12">
        <v>1128299</v>
      </c>
      <c r="D2064" s="13">
        <v>44431</v>
      </c>
      <c r="E2064" s="12" t="s">
        <v>24</v>
      </c>
      <c r="F2064" s="12" t="s">
        <v>78</v>
      </c>
      <c r="G2064" s="12" t="s">
        <v>79</v>
      </c>
      <c r="H2064" s="12" t="s">
        <v>12</v>
      </c>
      <c r="I2064" s="14">
        <v>0.55000000000000004</v>
      </c>
      <c r="J2064" s="15">
        <v>6250</v>
      </c>
      <c r="K2064" s="16">
        <f>I2064*J2064</f>
        <v>3437.5000000000005</v>
      </c>
      <c r="L2064" s="16">
        <f>K2064*M2064</f>
        <v>1203.125</v>
      </c>
      <c r="M2064" s="17">
        <v>0.35</v>
      </c>
      <c r="O2064" s="1"/>
      <c r="P2064" s="2"/>
      <c r="Q2064" s="3"/>
      <c r="R2064" s="5"/>
    </row>
    <row r="2065" spans="2:18" x14ac:dyDescent="0.25">
      <c r="B2065" s="12" t="s">
        <v>23</v>
      </c>
      <c r="C2065" s="12">
        <v>1128299</v>
      </c>
      <c r="D2065" s="13">
        <v>44431</v>
      </c>
      <c r="E2065" s="12" t="s">
        <v>24</v>
      </c>
      <c r="F2065" s="12" t="s">
        <v>78</v>
      </c>
      <c r="G2065" s="12" t="s">
        <v>79</v>
      </c>
      <c r="H2065" s="12" t="s">
        <v>15</v>
      </c>
      <c r="I2065" s="14">
        <v>0.60000000000000009</v>
      </c>
      <c r="J2065" s="15">
        <v>5750</v>
      </c>
      <c r="K2065" s="16">
        <f>I2065*J2065</f>
        <v>3450.0000000000005</v>
      </c>
      <c r="L2065" s="16">
        <f>K2065*M2065</f>
        <v>1380.0000000000002</v>
      </c>
      <c r="M2065" s="17">
        <v>0.4</v>
      </c>
      <c r="O2065" s="1"/>
      <c r="P2065" s="2"/>
      <c r="Q2065" s="3"/>
      <c r="R2065" s="5"/>
    </row>
    <row r="2066" spans="2:18" x14ac:dyDescent="0.25">
      <c r="B2066" s="12" t="s">
        <v>23</v>
      </c>
      <c r="C2066" s="12">
        <v>1128299</v>
      </c>
      <c r="D2066" s="13">
        <v>44431</v>
      </c>
      <c r="E2066" s="12" t="s">
        <v>24</v>
      </c>
      <c r="F2066" s="12" t="s">
        <v>78</v>
      </c>
      <c r="G2066" s="12" t="s">
        <v>79</v>
      </c>
      <c r="H2066" s="12" t="s">
        <v>13</v>
      </c>
      <c r="I2066" s="14">
        <v>0.55000000000000004</v>
      </c>
      <c r="J2066" s="15">
        <v>4500</v>
      </c>
      <c r="K2066" s="16">
        <f t="shared" ref="K2066:K2069" si="679">I2066*J2066</f>
        <v>2475</v>
      </c>
      <c r="L2066" s="16">
        <f t="shared" ref="L2066:L2069" si="680">K2066*M2066</f>
        <v>866.25</v>
      </c>
      <c r="M2066" s="17">
        <v>0.35</v>
      </c>
      <c r="O2066" s="1"/>
      <c r="P2066" s="2"/>
      <c r="Q2066" s="3"/>
      <c r="R2066" s="5"/>
    </row>
    <row r="2067" spans="2:18" x14ac:dyDescent="0.25">
      <c r="B2067" s="12" t="s">
        <v>23</v>
      </c>
      <c r="C2067" s="12">
        <v>1128299</v>
      </c>
      <c r="D2067" s="13">
        <v>44431</v>
      </c>
      <c r="E2067" s="12" t="s">
        <v>24</v>
      </c>
      <c r="F2067" s="12" t="s">
        <v>78</v>
      </c>
      <c r="G2067" s="12" t="s">
        <v>79</v>
      </c>
      <c r="H2067" s="12" t="s">
        <v>14</v>
      </c>
      <c r="I2067" s="14">
        <v>0.55000000000000004</v>
      </c>
      <c r="J2067" s="15">
        <v>4000</v>
      </c>
      <c r="K2067" s="16">
        <f t="shared" si="679"/>
        <v>2200</v>
      </c>
      <c r="L2067" s="16">
        <f t="shared" si="680"/>
        <v>770</v>
      </c>
      <c r="M2067" s="17">
        <v>0.35</v>
      </c>
      <c r="O2067" s="1"/>
      <c r="P2067" s="2"/>
      <c r="Q2067" s="3"/>
      <c r="R2067" s="5"/>
    </row>
    <row r="2068" spans="2:18" x14ac:dyDescent="0.25">
      <c r="B2068" s="12" t="s">
        <v>23</v>
      </c>
      <c r="C2068" s="12">
        <v>1128299</v>
      </c>
      <c r="D2068" s="13">
        <v>44431</v>
      </c>
      <c r="E2068" s="12" t="s">
        <v>24</v>
      </c>
      <c r="F2068" s="12" t="s">
        <v>78</v>
      </c>
      <c r="G2068" s="12" t="s">
        <v>79</v>
      </c>
      <c r="H2068" s="12" t="s">
        <v>16</v>
      </c>
      <c r="I2068" s="14">
        <v>0.65</v>
      </c>
      <c r="J2068" s="15">
        <v>4000</v>
      </c>
      <c r="K2068" s="16">
        <f t="shared" si="679"/>
        <v>2600</v>
      </c>
      <c r="L2068" s="16">
        <f t="shared" si="680"/>
        <v>780</v>
      </c>
      <c r="M2068" s="17">
        <v>0.3</v>
      </c>
      <c r="O2068" s="1"/>
      <c r="P2068" s="2"/>
      <c r="Q2068" s="3"/>
      <c r="R2068" s="5"/>
    </row>
    <row r="2069" spans="2:18" x14ac:dyDescent="0.25">
      <c r="B2069" s="12" t="s">
        <v>23</v>
      </c>
      <c r="C2069" s="12">
        <v>1128299</v>
      </c>
      <c r="D2069" s="13">
        <v>44431</v>
      </c>
      <c r="E2069" s="12" t="s">
        <v>24</v>
      </c>
      <c r="F2069" s="12" t="s">
        <v>78</v>
      </c>
      <c r="G2069" s="12" t="s">
        <v>79</v>
      </c>
      <c r="H2069" s="12" t="s">
        <v>17</v>
      </c>
      <c r="I2069" s="14">
        <v>0.70000000000000007</v>
      </c>
      <c r="J2069" s="15">
        <v>3750</v>
      </c>
      <c r="K2069" s="16">
        <f t="shared" si="679"/>
        <v>2625.0000000000005</v>
      </c>
      <c r="L2069" s="16">
        <f t="shared" si="680"/>
        <v>656.25000000000011</v>
      </c>
      <c r="M2069" s="17">
        <v>0.25</v>
      </c>
      <c r="O2069" s="1"/>
      <c r="P2069" s="2"/>
      <c r="Q2069" s="3"/>
      <c r="R2069" s="5"/>
    </row>
    <row r="2070" spans="2:18" x14ac:dyDescent="0.25">
      <c r="B2070" s="12" t="s">
        <v>23</v>
      </c>
      <c r="C2070" s="12">
        <v>1128299</v>
      </c>
      <c r="D2070" s="13">
        <v>44463</v>
      </c>
      <c r="E2070" s="12" t="s">
        <v>24</v>
      </c>
      <c r="F2070" s="12" t="s">
        <v>78</v>
      </c>
      <c r="G2070" s="12" t="s">
        <v>79</v>
      </c>
      <c r="H2070" s="12" t="s">
        <v>12</v>
      </c>
      <c r="I2070" s="14">
        <v>0.45000000000000007</v>
      </c>
      <c r="J2070" s="15">
        <v>5750</v>
      </c>
      <c r="K2070" s="16">
        <f>I2070*J2070</f>
        <v>2587.5000000000005</v>
      </c>
      <c r="L2070" s="16">
        <f>K2070*M2070</f>
        <v>905.62500000000011</v>
      </c>
      <c r="M2070" s="17">
        <v>0.35</v>
      </c>
      <c r="O2070" s="1"/>
      <c r="P2070" s="2"/>
      <c r="Q2070" s="3"/>
      <c r="R2070" s="5"/>
    </row>
    <row r="2071" spans="2:18" x14ac:dyDescent="0.25">
      <c r="B2071" s="12" t="s">
        <v>23</v>
      </c>
      <c r="C2071" s="12">
        <v>1128299</v>
      </c>
      <c r="D2071" s="13">
        <v>44463</v>
      </c>
      <c r="E2071" s="12" t="s">
        <v>24</v>
      </c>
      <c r="F2071" s="12" t="s">
        <v>78</v>
      </c>
      <c r="G2071" s="12" t="s">
        <v>79</v>
      </c>
      <c r="H2071" s="12" t="s">
        <v>15</v>
      </c>
      <c r="I2071" s="14">
        <v>0.50000000000000011</v>
      </c>
      <c r="J2071" s="15">
        <v>5750</v>
      </c>
      <c r="K2071" s="16">
        <f>I2071*J2071</f>
        <v>2875.0000000000005</v>
      </c>
      <c r="L2071" s="16">
        <f>K2071*M2071</f>
        <v>1150.0000000000002</v>
      </c>
      <c r="M2071" s="17">
        <v>0.4</v>
      </c>
      <c r="O2071" s="1"/>
      <c r="P2071" s="2"/>
      <c r="Q2071" s="3"/>
      <c r="R2071" s="5"/>
    </row>
    <row r="2072" spans="2:18" x14ac:dyDescent="0.25">
      <c r="B2072" s="12" t="s">
        <v>23</v>
      </c>
      <c r="C2072" s="12">
        <v>1128299</v>
      </c>
      <c r="D2072" s="13">
        <v>44463</v>
      </c>
      <c r="E2072" s="12" t="s">
        <v>24</v>
      </c>
      <c r="F2072" s="12" t="s">
        <v>78</v>
      </c>
      <c r="G2072" s="12" t="s">
        <v>79</v>
      </c>
      <c r="H2072" s="12" t="s">
        <v>13</v>
      </c>
      <c r="I2072" s="14">
        <v>0.45000000000000007</v>
      </c>
      <c r="J2072" s="15">
        <v>4250</v>
      </c>
      <c r="K2072" s="16">
        <f t="shared" ref="K2072:K2075" si="681">I2072*J2072</f>
        <v>1912.5000000000002</v>
      </c>
      <c r="L2072" s="16">
        <f t="shared" ref="L2072:L2075" si="682">K2072*M2072</f>
        <v>669.375</v>
      </c>
      <c r="M2072" s="17">
        <v>0.35</v>
      </c>
      <c r="O2072" s="1"/>
      <c r="P2072" s="2"/>
      <c r="Q2072" s="3"/>
      <c r="R2072" s="5"/>
    </row>
    <row r="2073" spans="2:18" x14ac:dyDescent="0.25">
      <c r="B2073" s="12" t="s">
        <v>23</v>
      </c>
      <c r="C2073" s="12">
        <v>1128299</v>
      </c>
      <c r="D2073" s="13">
        <v>44463</v>
      </c>
      <c r="E2073" s="12" t="s">
        <v>24</v>
      </c>
      <c r="F2073" s="12" t="s">
        <v>78</v>
      </c>
      <c r="G2073" s="12" t="s">
        <v>79</v>
      </c>
      <c r="H2073" s="12" t="s">
        <v>14</v>
      </c>
      <c r="I2073" s="14">
        <v>0.45000000000000007</v>
      </c>
      <c r="J2073" s="15">
        <v>3750</v>
      </c>
      <c r="K2073" s="16">
        <f t="shared" si="681"/>
        <v>1687.5000000000002</v>
      </c>
      <c r="L2073" s="16">
        <f t="shared" si="682"/>
        <v>590.625</v>
      </c>
      <c r="M2073" s="17">
        <v>0.35</v>
      </c>
      <c r="O2073" s="1"/>
      <c r="P2073" s="2"/>
      <c r="Q2073" s="3"/>
      <c r="R2073" s="5"/>
    </row>
    <row r="2074" spans="2:18" x14ac:dyDescent="0.25">
      <c r="B2074" s="12" t="s">
        <v>23</v>
      </c>
      <c r="C2074" s="12">
        <v>1128299</v>
      </c>
      <c r="D2074" s="13">
        <v>44463</v>
      </c>
      <c r="E2074" s="12" t="s">
        <v>24</v>
      </c>
      <c r="F2074" s="12" t="s">
        <v>78</v>
      </c>
      <c r="G2074" s="12" t="s">
        <v>79</v>
      </c>
      <c r="H2074" s="12" t="s">
        <v>16</v>
      </c>
      <c r="I2074" s="14">
        <v>0.55000000000000004</v>
      </c>
      <c r="J2074" s="15">
        <v>3750</v>
      </c>
      <c r="K2074" s="16">
        <f t="shared" si="681"/>
        <v>2062.5</v>
      </c>
      <c r="L2074" s="16">
        <f t="shared" si="682"/>
        <v>618.75</v>
      </c>
      <c r="M2074" s="17">
        <v>0.3</v>
      </c>
      <c r="O2074" s="1"/>
      <c r="P2074" s="2"/>
      <c r="Q2074" s="3"/>
      <c r="R2074" s="5"/>
    </row>
    <row r="2075" spans="2:18" x14ac:dyDescent="0.25">
      <c r="B2075" s="12" t="s">
        <v>23</v>
      </c>
      <c r="C2075" s="12">
        <v>1128299</v>
      </c>
      <c r="D2075" s="13">
        <v>44463</v>
      </c>
      <c r="E2075" s="12" t="s">
        <v>24</v>
      </c>
      <c r="F2075" s="12" t="s">
        <v>78</v>
      </c>
      <c r="G2075" s="12" t="s">
        <v>79</v>
      </c>
      <c r="H2075" s="12" t="s">
        <v>17</v>
      </c>
      <c r="I2075" s="14">
        <v>0.60000000000000009</v>
      </c>
      <c r="J2075" s="15">
        <v>4250</v>
      </c>
      <c r="K2075" s="16">
        <f t="shared" si="681"/>
        <v>2550.0000000000005</v>
      </c>
      <c r="L2075" s="16">
        <f t="shared" si="682"/>
        <v>637.50000000000011</v>
      </c>
      <c r="M2075" s="17">
        <v>0.25</v>
      </c>
      <c r="O2075" s="1"/>
      <c r="P2075" s="2"/>
      <c r="Q2075" s="3"/>
      <c r="R2075" s="5"/>
    </row>
    <row r="2076" spans="2:18" x14ac:dyDescent="0.25">
      <c r="B2076" s="12" t="s">
        <v>23</v>
      </c>
      <c r="C2076" s="12">
        <v>1128299</v>
      </c>
      <c r="D2076" s="13">
        <v>44492</v>
      </c>
      <c r="E2076" s="12" t="s">
        <v>24</v>
      </c>
      <c r="F2076" s="12" t="s">
        <v>78</v>
      </c>
      <c r="G2076" s="12" t="s">
        <v>79</v>
      </c>
      <c r="H2076" s="12" t="s">
        <v>12</v>
      </c>
      <c r="I2076" s="14">
        <v>0.45000000000000007</v>
      </c>
      <c r="J2076" s="15">
        <v>5000</v>
      </c>
      <c r="K2076" s="16">
        <f>I2076*J2076</f>
        <v>2250.0000000000005</v>
      </c>
      <c r="L2076" s="16">
        <f>K2076*M2076</f>
        <v>787.50000000000011</v>
      </c>
      <c r="M2076" s="17">
        <v>0.35</v>
      </c>
      <c r="O2076" s="1"/>
      <c r="P2076" s="2"/>
      <c r="Q2076" s="3"/>
      <c r="R2076" s="5"/>
    </row>
    <row r="2077" spans="2:18" x14ac:dyDescent="0.25">
      <c r="B2077" s="12" t="s">
        <v>23</v>
      </c>
      <c r="C2077" s="12">
        <v>1128299</v>
      </c>
      <c r="D2077" s="13">
        <v>44492</v>
      </c>
      <c r="E2077" s="12" t="s">
        <v>24</v>
      </c>
      <c r="F2077" s="12" t="s">
        <v>78</v>
      </c>
      <c r="G2077" s="12" t="s">
        <v>79</v>
      </c>
      <c r="H2077" s="12" t="s">
        <v>15</v>
      </c>
      <c r="I2077" s="14">
        <v>0.50000000000000011</v>
      </c>
      <c r="J2077" s="15">
        <v>5000</v>
      </c>
      <c r="K2077" s="16">
        <f>I2077*J2077</f>
        <v>2500.0000000000005</v>
      </c>
      <c r="L2077" s="16">
        <f>K2077*M2077</f>
        <v>1000.0000000000002</v>
      </c>
      <c r="M2077" s="17">
        <v>0.4</v>
      </c>
      <c r="O2077" s="1"/>
      <c r="P2077" s="2"/>
      <c r="Q2077" s="3"/>
      <c r="R2077" s="5"/>
    </row>
    <row r="2078" spans="2:18" x14ac:dyDescent="0.25">
      <c r="B2078" s="12" t="s">
        <v>23</v>
      </c>
      <c r="C2078" s="12">
        <v>1128299</v>
      </c>
      <c r="D2078" s="13">
        <v>44492</v>
      </c>
      <c r="E2078" s="12" t="s">
        <v>24</v>
      </c>
      <c r="F2078" s="12" t="s">
        <v>78</v>
      </c>
      <c r="G2078" s="12" t="s">
        <v>79</v>
      </c>
      <c r="H2078" s="12" t="s">
        <v>13</v>
      </c>
      <c r="I2078" s="14">
        <v>0.45000000000000007</v>
      </c>
      <c r="J2078" s="15">
        <v>3250</v>
      </c>
      <c r="K2078" s="16">
        <f t="shared" ref="K2078:K2081" si="683">I2078*J2078</f>
        <v>1462.5000000000002</v>
      </c>
      <c r="L2078" s="16">
        <f t="shared" ref="L2078:L2081" si="684">K2078*M2078</f>
        <v>511.87500000000006</v>
      </c>
      <c r="M2078" s="17">
        <v>0.35</v>
      </c>
      <c r="O2078" s="1"/>
      <c r="P2078" s="2"/>
      <c r="Q2078" s="3"/>
      <c r="R2078" s="5"/>
    </row>
    <row r="2079" spans="2:18" x14ac:dyDescent="0.25">
      <c r="B2079" s="12" t="s">
        <v>23</v>
      </c>
      <c r="C2079" s="12">
        <v>1128299</v>
      </c>
      <c r="D2079" s="13">
        <v>44492</v>
      </c>
      <c r="E2079" s="12" t="s">
        <v>24</v>
      </c>
      <c r="F2079" s="12" t="s">
        <v>78</v>
      </c>
      <c r="G2079" s="12" t="s">
        <v>79</v>
      </c>
      <c r="H2079" s="12" t="s">
        <v>14</v>
      </c>
      <c r="I2079" s="14">
        <v>0.45000000000000007</v>
      </c>
      <c r="J2079" s="15">
        <v>3000</v>
      </c>
      <c r="K2079" s="16">
        <f t="shared" si="683"/>
        <v>1350.0000000000002</v>
      </c>
      <c r="L2079" s="16">
        <f t="shared" si="684"/>
        <v>472.50000000000006</v>
      </c>
      <c r="M2079" s="17">
        <v>0.35</v>
      </c>
      <c r="O2079" s="1"/>
      <c r="P2079" s="2"/>
      <c r="Q2079" s="3"/>
      <c r="R2079" s="5"/>
    </row>
    <row r="2080" spans="2:18" x14ac:dyDescent="0.25">
      <c r="B2080" s="12" t="s">
        <v>23</v>
      </c>
      <c r="C2080" s="12">
        <v>1128299</v>
      </c>
      <c r="D2080" s="13">
        <v>44492</v>
      </c>
      <c r="E2080" s="12" t="s">
        <v>24</v>
      </c>
      <c r="F2080" s="12" t="s">
        <v>78</v>
      </c>
      <c r="G2080" s="12" t="s">
        <v>79</v>
      </c>
      <c r="H2080" s="12" t="s">
        <v>16</v>
      </c>
      <c r="I2080" s="14">
        <v>0.55000000000000004</v>
      </c>
      <c r="J2080" s="15">
        <v>2750</v>
      </c>
      <c r="K2080" s="16">
        <f t="shared" si="683"/>
        <v>1512.5000000000002</v>
      </c>
      <c r="L2080" s="16">
        <f t="shared" si="684"/>
        <v>453.75000000000006</v>
      </c>
      <c r="M2080" s="17">
        <v>0.3</v>
      </c>
      <c r="O2080" s="1"/>
      <c r="P2080" s="2"/>
      <c r="Q2080" s="3"/>
      <c r="R2080" s="5"/>
    </row>
    <row r="2081" spans="1:18" x14ac:dyDescent="0.25">
      <c r="B2081" s="12" t="s">
        <v>23</v>
      </c>
      <c r="C2081" s="12">
        <v>1128299</v>
      </c>
      <c r="D2081" s="13">
        <v>44492</v>
      </c>
      <c r="E2081" s="12" t="s">
        <v>24</v>
      </c>
      <c r="F2081" s="12" t="s">
        <v>78</v>
      </c>
      <c r="G2081" s="12" t="s">
        <v>79</v>
      </c>
      <c r="H2081" s="12" t="s">
        <v>17</v>
      </c>
      <c r="I2081" s="14">
        <v>0.60000000000000009</v>
      </c>
      <c r="J2081" s="15">
        <v>3250</v>
      </c>
      <c r="K2081" s="16">
        <f t="shared" si="683"/>
        <v>1950.0000000000002</v>
      </c>
      <c r="L2081" s="16">
        <f t="shared" si="684"/>
        <v>487.50000000000006</v>
      </c>
      <c r="M2081" s="17">
        <v>0.25</v>
      </c>
      <c r="O2081" s="1"/>
      <c r="P2081" s="2"/>
      <c r="Q2081" s="3"/>
      <c r="R2081" s="5"/>
    </row>
    <row r="2082" spans="1:18" x14ac:dyDescent="0.25">
      <c r="B2082" s="12" t="s">
        <v>23</v>
      </c>
      <c r="C2082" s="12">
        <v>1128299</v>
      </c>
      <c r="D2082" s="13">
        <v>44523</v>
      </c>
      <c r="E2082" s="12" t="s">
        <v>24</v>
      </c>
      <c r="F2082" s="12" t="s">
        <v>78</v>
      </c>
      <c r="G2082" s="12" t="s">
        <v>79</v>
      </c>
      <c r="H2082" s="12" t="s">
        <v>12</v>
      </c>
      <c r="I2082" s="14">
        <v>0.45000000000000007</v>
      </c>
      <c r="J2082" s="15">
        <v>5000</v>
      </c>
      <c r="K2082" s="16">
        <f>I2082*J2082</f>
        <v>2250.0000000000005</v>
      </c>
      <c r="L2082" s="16">
        <f>K2082*M2082</f>
        <v>787.50000000000011</v>
      </c>
      <c r="M2082" s="17">
        <v>0.35</v>
      </c>
      <c r="O2082" s="1"/>
      <c r="P2082" s="2"/>
      <c r="Q2082" s="3"/>
      <c r="R2082" s="5"/>
    </row>
    <row r="2083" spans="1:18" x14ac:dyDescent="0.25">
      <c r="B2083" s="12" t="s">
        <v>23</v>
      </c>
      <c r="C2083" s="12">
        <v>1128299</v>
      </c>
      <c r="D2083" s="13">
        <v>44523</v>
      </c>
      <c r="E2083" s="12" t="s">
        <v>24</v>
      </c>
      <c r="F2083" s="12" t="s">
        <v>78</v>
      </c>
      <c r="G2083" s="12" t="s">
        <v>79</v>
      </c>
      <c r="H2083" s="12" t="s">
        <v>15</v>
      </c>
      <c r="I2083" s="14">
        <v>0.50000000000000011</v>
      </c>
      <c r="J2083" s="15">
        <v>5250</v>
      </c>
      <c r="K2083" s="16">
        <f>I2083*J2083</f>
        <v>2625.0000000000005</v>
      </c>
      <c r="L2083" s="16">
        <f>K2083*M2083</f>
        <v>1050.0000000000002</v>
      </c>
      <c r="M2083" s="17">
        <v>0.4</v>
      </c>
      <c r="O2083" s="1"/>
      <c r="P2083" s="2"/>
      <c r="Q2083" s="3"/>
      <c r="R2083" s="5"/>
    </row>
    <row r="2084" spans="1:18" x14ac:dyDescent="0.25">
      <c r="B2084" s="12" t="s">
        <v>23</v>
      </c>
      <c r="C2084" s="12">
        <v>1128299</v>
      </c>
      <c r="D2084" s="13">
        <v>44523</v>
      </c>
      <c r="E2084" s="12" t="s">
        <v>24</v>
      </c>
      <c r="F2084" s="12" t="s">
        <v>78</v>
      </c>
      <c r="G2084" s="12" t="s">
        <v>79</v>
      </c>
      <c r="H2084" s="12" t="s">
        <v>13</v>
      </c>
      <c r="I2084" s="14">
        <v>0.45000000000000007</v>
      </c>
      <c r="J2084" s="15">
        <v>3750</v>
      </c>
      <c r="K2084" s="16">
        <f t="shared" ref="K2084:K2087" si="685">I2084*J2084</f>
        <v>1687.5000000000002</v>
      </c>
      <c r="L2084" s="16">
        <f t="shared" ref="L2084:L2087" si="686">K2084*M2084</f>
        <v>590.625</v>
      </c>
      <c r="M2084" s="17">
        <v>0.35</v>
      </c>
      <c r="O2084" s="1"/>
      <c r="P2084" s="2"/>
      <c r="Q2084" s="3"/>
      <c r="R2084" s="5"/>
    </row>
    <row r="2085" spans="1:18" x14ac:dyDescent="0.25">
      <c r="B2085" s="12" t="s">
        <v>23</v>
      </c>
      <c r="C2085" s="12">
        <v>1128299</v>
      </c>
      <c r="D2085" s="13">
        <v>44523</v>
      </c>
      <c r="E2085" s="12" t="s">
        <v>24</v>
      </c>
      <c r="F2085" s="12" t="s">
        <v>78</v>
      </c>
      <c r="G2085" s="12" t="s">
        <v>79</v>
      </c>
      <c r="H2085" s="12" t="s">
        <v>14</v>
      </c>
      <c r="I2085" s="14">
        <v>0.45000000000000007</v>
      </c>
      <c r="J2085" s="15">
        <v>3500</v>
      </c>
      <c r="K2085" s="16">
        <f t="shared" si="685"/>
        <v>1575.0000000000002</v>
      </c>
      <c r="L2085" s="16">
        <f t="shared" si="686"/>
        <v>551.25</v>
      </c>
      <c r="M2085" s="17">
        <v>0.35</v>
      </c>
      <c r="O2085" s="1"/>
      <c r="P2085" s="2"/>
      <c r="Q2085" s="3"/>
      <c r="R2085" s="5"/>
    </row>
    <row r="2086" spans="1:18" x14ac:dyDescent="0.25">
      <c r="B2086" s="12" t="s">
        <v>23</v>
      </c>
      <c r="C2086" s="12">
        <v>1128299</v>
      </c>
      <c r="D2086" s="13">
        <v>44523</v>
      </c>
      <c r="E2086" s="12" t="s">
        <v>24</v>
      </c>
      <c r="F2086" s="12" t="s">
        <v>78</v>
      </c>
      <c r="G2086" s="12" t="s">
        <v>79</v>
      </c>
      <c r="H2086" s="12" t="s">
        <v>16</v>
      </c>
      <c r="I2086" s="14">
        <v>0.55000000000000004</v>
      </c>
      <c r="J2086" s="15">
        <v>3000</v>
      </c>
      <c r="K2086" s="16">
        <f t="shared" si="685"/>
        <v>1650.0000000000002</v>
      </c>
      <c r="L2086" s="16">
        <f t="shared" si="686"/>
        <v>495.00000000000006</v>
      </c>
      <c r="M2086" s="17">
        <v>0.3</v>
      </c>
      <c r="O2086" s="1"/>
      <c r="P2086" s="2"/>
      <c r="Q2086" s="3"/>
      <c r="R2086" s="5"/>
    </row>
    <row r="2087" spans="1:18" x14ac:dyDescent="0.25">
      <c r="B2087" s="12" t="s">
        <v>23</v>
      </c>
      <c r="C2087" s="12">
        <v>1128299</v>
      </c>
      <c r="D2087" s="13">
        <v>44523</v>
      </c>
      <c r="E2087" s="12" t="s">
        <v>24</v>
      </c>
      <c r="F2087" s="12" t="s">
        <v>78</v>
      </c>
      <c r="G2087" s="12" t="s">
        <v>79</v>
      </c>
      <c r="H2087" s="12" t="s">
        <v>17</v>
      </c>
      <c r="I2087" s="14">
        <v>0.60000000000000009</v>
      </c>
      <c r="J2087" s="15">
        <v>4250</v>
      </c>
      <c r="K2087" s="16">
        <f t="shared" si="685"/>
        <v>2550.0000000000005</v>
      </c>
      <c r="L2087" s="16">
        <f t="shared" si="686"/>
        <v>637.50000000000011</v>
      </c>
      <c r="M2087" s="17">
        <v>0.25</v>
      </c>
      <c r="O2087" s="1"/>
      <c r="P2087" s="2"/>
      <c r="Q2087" s="3"/>
      <c r="R2087" s="5"/>
    </row>
    <row r="2088" spans="1:18" x14ac:dyDescent="0.25">
      <c r="B2088" s="12" t="s">
        <v>23</v>
      </c>
      <c r="C2088" s="12">
        <v>1128299</v>
      </c>
      <c r="D2088" s="13">
        <v>44552</v>
      </c>
      <c r="E2088" s="12" t="s">
        <v>24</v>
      </c>
      <c r="F2088" s="12" t="s">
        <v>78</v>
      </c>
      <c r="G2088" s="12" t="s">
        <v>79</v>
      </c>
      <c r="H2088" s="12" t="s">
        <v>12</v>
      </c>
      <c r="I2088" s="14">
        <v>0.45000000000000007</v>
      </c>
      <c r="J2088" s="15">
        <v>6250</v>
      </c>
      <c r="K2088" s="16">
        <f>I2088*J2088</f>
        <v>2812.5000000000005</v>
      </c>
      <c r="L2088" s="16">
        <f>K2088*M2088</f>
        <v>984.37500000000011</v>
      </c>
      <c r="M2088" s="17">
        <v>0.35</v>
      </c>
      <c r="O2088" s="1"/>
      <c r="P2088" s="2"/>
      <c r="Q2088" s="3"/>
      <c r="R2088" s="5"/>
    </row>
    <row r="2089" spans="1:18" x14ac:dyDescent="0.25">
      <c r="B2089" s="12" t="s">
        <v>23</v>
      </c>
      <c r="C2089" s="12">
        <v>1128299</v>
      </c>
      <c r="D2089" s="13">
        <v>44552</v>
      </c>
      <c r="E2089" s="12" t="s">
        <v>24</v>
      </c>
      <c r="F2089" s="12" t="s">
        <v>78</v>
      </c>
      <c r="G2089" s="12" t="s">
        <v>79</v>
      </c>
      <c r="H2089" s="12" t="s">
        <v>15</v>
      </c>
      <c r="I2089" s="14">
        <v>0.50000000000000011</v>
      </c>
      <c r="J2089" s="15">
        <v>6250</v>
      </c>
      <c r="K2089" s="16">
        <f>I2089*J2089</f>
        <v>3125.0000000000009</v>
      </c>
      <c r="L2089" s="16">
        <f>K2089*M2089</f>
        <v>1250.0000000000005</v>
      </c>
      <c r="M2089" s="17">
        <v>0.4</v>
      </c>
      <c r="O2089" s="1"/>
      <c r="P2089" s="2"/>
      <c r="Q2089" s="3"/>
      <c r="R2089" s="5"/>
    </row>
    <row r="2090" spans="1:18" x14ac:dyDescent="0.25">
      <c r="B2090" s="12" t="s">
        <v>23</v>
      </c>
      <c r="C2090" s="12">
        <v>1128299</v>
      </c>
      <c r="D2090" s="13">
        <v>44552</v>
      </c>
      <c r="E2090" s="12" t="s">
        <v>24</v>
      </c>
      <c r="F2090" s="12" t="s">
        <v>78</v>
      </c>
      <c r="G2090" s="12" t="s">
        <v>79</v>
      </c>
      <c r="H2090" s="12" t="s">
        <v>13</v>
      </c>
      <c r="I2090" s="14">
        <v>0.45000000000000007</v>
      </c>
      <c r="J2090" s="15">
        <v>4250</v>
      </c>
      <c r="K2090" s="16">
        <f t="shared" ref="K2090:K2093" si="687">I2090*J2090</f>
        <v>1912.5000000000002</v>
      </c>
      <c r="L2090" s="16">
        <f t="shared" ref="L2090:L2093" si="688">K2090*M2090</f>
        <v>669.375</v>
      </c>
      <c r="M2090" s="17">
        <v>0.35</v>
      </c>
      <c r="O2090" s="1"/>
      <c r="P2090" s="2"/>
      <c r="Q2090" s="3"/>
      <c r="R2090" s="5"/>
    </row>
    <row r="2091" spans="1:18" x14ac:dyDescent="0.25">
      <c r="B2091" s="12" t="s">
        <v>23</v>
      </c>
      <c r="C2091" s="12">
        <v>1128299</v>
      </c>
      <c r="D2091" s="13">
        <v>44552</v>
      </c>
      <c r="E2091" s="12" t="s">
        <v>24</v>
      </c>
      <c r="F2091" s="12" t="s">
        <v>78</v>
      </c>
      <c r="G2091" s="12" t="s">
        <v>79</v>
      </c>
      <c r="H2091" s="12" t="s">
        <v>14</v>
      </c>
      <c r="I2091" s="14">
        <v>0.45000000000000007</v>
      </c>
      <c r="J2091" s="15">
        <v>4250</v>
      </c>
      <c r="K2091" s="16">
        <f t="shared" si="687"/>
        <v>1912.5000000000002</v>
      </c>
      <c r="L2091" s="16">
        <f t="shared" si="688"/>
        <v>669.375</v>
      </c>
      <c r="M2091" s="17">
        <v>0.35</v>
      </c>
      <c r="O2091" s="1"/>
      <c r="P2091" s="2"/>
      <c r="Q2091" s="3"/>
      <c r="R2091" s="5"/>
    </row>
    <row r="2092" spans="1:18" x14ac:dyDescent="0.25">
      <c r="B2092" s="12" t="s">
        <v>23</v>
      </c>
      <c r="C2092" s="12">
        <v>1128299</v>
      </c>
      <c r="D2092" s="13">
        <v>44552</v>
      </c>
      <c r="E2092" s="12" t="s">
        <v>24</v>
      </c>
      <c r="F2092" s="12" t="s">
        <v>78</v>
      </c>
      <c r="G2092" s="12" t="s">
        <v>79</v>
      </c>
      <c r="H2092" s="12" t="s">
        <v>16</v>
      </c>
      <c r="I2092" s="14">
        <v>0.55000000000000004</v>
      </c>
      <c r="J2092" s="15">
        <v>3500</v>
      </c>
      <c r="K2092" s="16">
        <f t="shared" si="687"/>
        <v>1925.0000000000002</v>
      </c>
      <c r="L2092" s="16">
        <f t="shared" si="688"/>
        <v>577.5</v>
      </c>
      <c r="M2092" s="17">
        <v>0.3</v>
      </c>
      <c r="O2092" s="1"/>
      <c r="P2092" s="2"/>
      <c r="Q2092" s="3"/>
      <c r="R2092" s="5"/>
    </row>
    <row r="2093" spans="1:18" x14ac:dyDescent="0.25">
      <c r="B2093" s="12" t="s">
        <v>23</v>
      </c>
      <c r="C2093" s="12">
        <v>1128299</v>
      </c>
      <c r="D2093" s="13">
        <v>44552</v>
      </c>
      <c r="E2093" s="12" t="s">
        <v>24</v>
      </c>
      <c r="F2093" s="12" t="s">
        <v>78</v>
      </c>
      <c r="G2093" s="12" t="s">
        <v>79</v>
      </c>
      <c r="H2093" s="12" t="s">
        <v>17</v>
      </c>
      <c r="I2093" s="14">
        <v>0.60000000000000009</v>
      </c>
      <c r="J2093" s="15">
        <v>4500</v>
      </c>
      <c r="K2093" s="16">
        <f t="shared" si="687"/>
        <v>2700.0000000000005</v>
      </c>
      <c r="L2093" s="16">
        <f t="shared" si="688"/>
        <v>675.00000000000011</v>
      </c>
      <c r="M2093" s="17">
        <v>0.25</v>
      </c>
      <c r="O2093" s="1"/>
      <c r="P2093" s="2"/>
      <c r="Q2093" s="3"/>
      <c r="R2093" s="5"/>
    </row>
    <row r="2094" spans="1:18" x14ac:dyDescent="0.25">
      <c r="A2094" s="8" t="s">
        <v>40</v>
      </c>
      <c r="B2094" s="12" t="s">
        <v>23</v>
      </c>
      <c r="C2094" s="12">
        <v>1128299</v>
      </c>
      <c r="D2094" s="13">
        <v>44222</v>
      </c>
      <c r="E2094" s="12" t="s">
        <v>24</v>
      </c>
      <c r="F2094" s="12" t="s">
        <v>81</v>
      </c>
      <c r="G2094" s="12" t="s">
        <v>80</v>
      </c>
      <c r="H2094" s="12" t="s">
        <v>12</v>
      </c>
      <c r="I2094" s="14">
        <v>0.34999999999999992</v>
      </c>
      <c r="J2094" s="15">
        <v>4750</v>
      </c>
      <c r="K2094" s="16">
        <f>I2094*J2094</f>
        <v>1662.4999999999995</v>
      </c>
      <c r="L2094" s="16">
        <f>K2094*M2094</f>
        <v>581.87499999999977</v>
      </c>
      <c r="M2094" s="17">
        <v>0.35</v>
      </c>
      <c r="O2094" s="1"/>
      <c r="P2094" s="2"/>
      <c r="Q2094" s="3"/>
      <c r="R2094" s="5"/>
    </row>
    <row r="2095" spans="1:18" x14ac:dyDescent="0.25">
      <c r="B2095" s="12" t="s">
        <v>23</v>
      </c>
      <c r="C2095" s="12">
        <v>1128299</v>
      </c>
      <c r="D2095" s="13">
        <v>44222</v>
      </c>
      <c r="E2095" s="12" t="s">
        <v>24</v>
      </c>
      <c r="F2095" s="12" t="s">
        <v>81</v>
      </c>
      <c r="G2095" s="12" t="s">
        <v>80</v>
      </c>
      <c r="H2095" s="12" t="s">
        <v>15</v>
      </c>
      <c r="I2095" s="14">
        <v>0.45</v>
      </c>
      <c r="J2095" s="15">
        <v>4750</v>
      </c>
      <c r="K2095" s="16">
        <f>I2095*J2095</f>
        <v>2137.5</v>
      </c>
      <c r="L2095" s="16">
        <f>K2095*M2095</f>
        <v>855</v>
      </c>
      <c r="M2095" s="17">
        <v>0.4</v>
      </c>
      <c r="O2095" s="1"/>
      <c r="P2095" s="2"/>
      <c r="Q2095" s="3"/>
      <c r="R2095" s="5"/>
    </row>
    <row r="2096" spans="1:18" x14ac:dyDescent="0.25">
      <c r="B2096" s="12" t="s">
        <v>23</v>
      </c>
      <c r="C2096" s="12">
        <v>1128299</v>
      </c>
      <c r="D2096" s="13">
        <v>44222</v>
      </c>
      <c r="E2096" s="12" t="s">
        <v>24</v>
      </c>
      <c r="F2096" s="12" t="s">
        <v>81</v>
      </c>
      <c r="G2096" s="12" t="s">
        <v>80</v>
      </c>
      <c r="H2096" s="12" t="s">
        <v>13</v>
      </c>
      <c r="I2096" s="14">
        <v>0.45</v>
      </c>
      <c r="J2096" s="15">
        <v>4750</v>
      </c>
      <c r="K2096" s="16">
        <f t="shared" ref="K2096:K2099" si="689">I2096*J2096</f>
        <v>2137.5</v>
      </c>
      <c r="L2096" s="16">
        <f t="shared" ref="L2096:L2099" si="690">K2096*M2096</f>
        <v>748.125</v>
      </c>
      <c r="M2096" s="17">
        <v>0.35</v>
      </c>
      <c r="O2096" s="1"/>
      <c r="P2096" s="2"/>
      <c r="Q2096" s="3"/>
      <c r="R2096" s="5"/>
    </row>
    <row r="2097" spans="2:18" x14ac:dyDescent="0.25">
      <c r="B2097" s="12" t="s">
        <v>23</v>
      </c>
      <c r="C2097" s="12">
        <v>1128299</v>
      </c>
      <c r="D2097" s="13">
        <v>44222</v>
      </c>
      <c r="E2097" s="12" t="s">
        <v>24</v>
      </c>
      <c r="F2097" s="12" t="s">
        <v>81</v>
      </c>
      <c r="G2097" s="12" t="s">
        <v>80</v>
      </c>
      <c r="H2097" s="12" t="s">
        <v>14</v>
      </c>
      <c r="I2097" s="14">
        <v>0.45</v>
      </c>
      <c r="J2097" s="15">
        <v>3250</v>
      </c>
      <c r="K2097" s="16">
        <f t="shared" si="689"/>
        <v>1462.5</v>
      </c>
      <c r="L2097" s="16">
        <f t="shared" si="690"/>
        <v>511.87499999999994</v>
      </c>
      <c r="M2097" s="17">
        <v>0.35</v>
      </c>
      <c r="O2097" s="1"/>
      <c r="P2097" s="2"/>
      <c r="Q2097" s="3"/>
      <c r="R2097" s="5"/>
    </row>
    <row r="2098" spans="2:18" x14ac:dyDescent="0.25">
      <c r="B2098" s="12" t="s">
        <v>23</v>
      </c>
      <c r="C2098" s="12">
        <v>1128299</v>
      </c>
      <c r="D2098" s="13">
        <v>44222</v>
      </c>
      <c r="E2098" s="12" t="s">
        <v>24</v>
      </c>
      <c r="F2098" s="12" t="s">
        <v>81</v>
      </c>
      <c r="G2098" s="12" t="s">
        <v>80</v>
      </c>
      <c r="H2098" s="12" t="s">
        <v>16</v>
      </c>
      <c r="I2098" s="14">
        <v>0.50000000000000011</v>
      </c>
      <c r="J2098" s="15">
        <v>2750</v>
      </c>
      <c r="K2098" s="16">
        <f t="shared" si="689"/>
        <v>1375.0000000000002</v>
      </c>
      <c r="L2098" s="16">
        <f t="shared" si="690"/>
        <v>412.50000000000006</v>
      </c>
      <c r="M2098" s="17">
        <v>0.3</v>
      </c>
      <c r="O2098" s="1"/>
      <c r="P2098" s="2"/>
      <c r="Q2098" s="3"/>
      <c r="R2098" s="5"/>
    </row>
    <row r="2099" spans="2:18" x14ac:dyDescent="0.25">
      <c r="B2099" s="12" t="s">
        <v>23</v>
      </c>
      <c r="C2099" s="12">
        <v>1128299</v>
      </c>
      <c r="D2099" s="13">
        <v>44222</v>
      </c>
      <c r="E2099" s="12" t="s">
        <v>24</v>
      </c>
      <c r="F2099" s="12" t="s">
        <v>81</v>
      </c>
      <c r="G2099" s="12" t="s">
        <v>80</v>
      </c>
      <c r="H2099" s="12" t="s">
        <v>17</v>
      </c>
      <c r="I2099" s="14">
        <v>0.45</v>
      </c>
      <c r="J2099" s="15">
        <v>4750</v>
      </c>
      <c r="K2099" s="16">
        <f t="shared" si="689"/>
        <v>2137.5</v>
      </c>
      <c r="L2099" s="16">
        <f t="shared" si="690"/>
        <v>534.375</v>
      </c>
      <c r="M2099" s="17">
        <v>0.25</v>
      </c>
      <c r="O2099" s="1"/>
      <c r="P2099" s="2"/>
      <c r="Q2099" s="3"/>
      <c r="R2099" s="5"/>
    </row>
    <row r="2100" spans="2:18" x14ac:dyDescent="0.25">
      <c r="B2100" s="12" t="s">
        <v>23</v>
      </c>
      <c r="C2100" s="12">
        <v>1128299</v>
      </c>
      <c r="D2100" s="13">
        <v>44253</v>
      </c>
      <c r="E2100" s="12" t="s">
        <v>24</v>
      </c>
      <c r="F2100" s="12" t="s">
        <v>81</v>
      </c>
      <c r="G2100" s="12" t="s">
        <v>80</v>
      </c>
      <c r="H2100" s="12" t="s">
        <v>12</v>
      </c>
      <c r="I2100" s="14">
        <v>0.34999999999999992</v>
      </c>
      <c r="J2100" s="15">
        <v>5250</v>
      </c>
      <c r="K2100" s="16">
        <f>I2100*J2100</f>
        <v>1837.4999999999995</v>
      </c>
      <c r="L2100" s="16">
        <f>K2100*M2100</f>
        <v>643.12499999999977</v>
      </c>
      <c r="M2100" s="17">
        <v>0.35</v>
      </c>
      <c r="O2100" s="1"/>
      <c r="P2100" s="2"/>
      <c r="Q2100" s="3"/>
      <c r="R2100" s="5"/>
    </row>
    <row r="2101" spans="2:18" x14ac:dyDescent="0.25">
      <c r="B2101" s="12" t="s">
        <v>23</v>
      </c>
      <c r="C2101" s="12">
        <v>1128299</v>
      </c>
      <c r="D2101" s="13">
        <v>44253</v>
      </c>
      <c r="E2101" s="12" t="s">
        <v>24</v>
      </c>
      <c r="F2101" s="12" t="s">
        <v>81</v>
      </c>
      <c r="G2101" s="12" t="s">
        <v>80</v>
      </c>
      <c r="H2101" s="12" t="s">
        <v>15</v>
      </c>
      <c r="I2101" s="14">
        <v>0.45</v>
      </c>
      <c r="J2101" s="15">
        <v>4250</v>
      </c>
      <c r="K2101" s="16">
        <f>I2101*J2101</f>
        <v>1912.5</v>
      </c>
      <c r="L2101" s="16">
        <f>K2101*M2101</f>
        <v>765</v>
      </c>
      <c r="M2101" s="17">
        <v>0.4</v>
      </c>
      <c r="O2101" s="1"/>
      <c r="P2101" s="2"/>
      <c r="Q2101" s="3"/>
      <c r="R2101" s="5"/>
    </row>
    <row r="2102" spans="2:18" x14ac:dyDescent="0.25">
      <c r="B2102" s="12" t="s">
        <v>23</v>
      </c>
      <c r="C2102" s="12">
        <v>1128299</v>
      </c>
      <c r="D2102" s="13">
        <v>44253</v>
      </c>
      <c r="E2102" s="12" t="s">
        <v>24</v>
      </c>
      <c r="F2102" s="12" t="s">
        <v>81</v>
      </c>
      <c r="G2102" s="12" t="s">
        <v>80</v>
      </c>
      <c r="H2102" s="12" t="s">
        <v>13</v>
      </c>
      <c r="I2102" s="14">
        <v>0.45</v>
      </c>
      <c r="J2102" s="15">
        <v>4250</v>
      </c>
      <c r="K2102" s="16">
        <f t="shared" ref="K2102:K2105" si="691">I2102*J2102</f>
        <v>1912.5</v>
      </c>
      <c r="L2102" s="16">
        <f t="shared" ref="L2102:L2105" si="692">K2102*M2102</f>
        <v>669.375</v>
      </c>
      <c r="M2102" s="17">
        <v>0.35</v>
      </c>
      <c r="O2102" s="1"/>
      <c r="P2102" s="2"/>
      <c r="Q2102" s="3"/>
      <c r="R2102" s="5"/>
    </row>
    <row r="2103" spans="2:18" x14ac:dyDescent="0.25">
      <c r="B2103" s="12" t="s">
        <v>23</v>
      </c>
      <c r="C2103" s="12">
        <v>1128299</v>
      </c>
      <c r="D2103" s="13">
        <v>44253</v>
      </c>
      <c r="E2103" s="12" t="s">
        <v>24</v>
      </c>
      <c r="F2103" s="12" t="s">
        <v>81</v>
      </c>
      <c r="G2103" s="12" t="s">
        <v>80</v>
      </c>
      <c r="H2103" s="12" t="s">
        <v>14</v>
      </c>
      <c r="I2103" s="14">
        <v>0.45</v>
      </c>
      <c r="J2103" s="15">
        <v>2750</v>
      </c>
      <c r="K2103" s="16">
        <f t="shared" si="691"/>
        <v>1237.5</v>
      </c>
      <c r="L2103" s="16">
        <f t="shared" si="692"/>
        <v>433.125</v>
      </c>
      <c r="M2103" s="17">
        <v>0.35</v>
      </c>
      <c r="O2103" s="1"/>
      <c r="P2103" s="2"/>
      <c r="Q2103" s="3"/>
      <c r="R2103" s="5"/>
    </row>
    <row r="2104" spans="2:18" x14ac:dyDescent="0.25">
      <c r="B2104" s="12" t="s">
        <v>23</v>
      </c>
      <c r="C2104" s="12">
        <v>1128299</v>
      </c>
      <c r="D2104" s="13">
        <v>44253</v>
      </c>
      <c r="E2104" s="12" t="s">
        <v>24</v>
      </c>
      <c r="F2104" s="12" t="s">
        <v>81</v>
      </c>
      <c r="G2104" s="12" t="s">
        <v>80</v>
      </c>
      <c r="H2104" s="12" t="s">
        <v>16</v>
      </c>
      <c r="I2104" s="14">
        <v>0.50000000000000011</v>
      </c>
      <c r="J2104" s="15">
        <v>2000</v>
      </c>
      <c r="K2104" s="16">
        <f t="shared" si="691"/>
        <v>1000.0000000000002</v>
      </c>
      <c r="L2104" s="16">
        <f t="shared" si="692"/>
        <v>300.00000000000006</v>
      </c>
      <c r="M2104" s="17">
        <v>0.3</v>
      </c>
      <c r="O2104" s="1"/>
      <c r="P2104" s="2"/>
      <c r="Q2104" s="3"/>
      <c r="R2104" s="5"/>
    </row>
    <row r="2105" spans="2:18" x14ac:dyDescent="0.25">
      <c r="B2105" s="12" t="s">
        <v>23</v>
      </c>
      <c r="C2105" s="12">
        <v>1128299</v>
      </c>
      <c r="D2105" s="13">
        <v>44253</v>
      </c>
      <c r="E2105" s="12" t="s">
        <v>24</v>
      </c>
      <c r="F2105" s="12" t="s">
        <v>81</v>
      </c>
      <c r="G2105" s="12" t="s">
        <v>80</v>
      </c>
      <c r="H2105" s="12" t="s">
        <v>17</v>
      </c>
      <c r="I2105" s="14">
        <v>0.45</v>
      </c>
      <c r="J2105" s="15">
        <v>4000</v>
      </c>
      <c r="K2105" s="16">
        <f t="shared" si="691"/>
        <v>1800</v>
      </c>
      <c r="L2105" s="16">
        <f t="shared" si="692"/>
        <v>450</v>
      </c>
      <c r="M2105" s="17">
        <v>0.25</v>
      </c>
      <c r="O2105" s="1"/>
      <c r="P2105" s="2"/>
      <c r="Q2105" s="3"/>
      <c r="R2105" s="5"/>
    </row>
    <row r="2106" spans="2:18" x14ac:dyDescent="0.25">
      <c r="B2106" s="12" t="s">
        <v>23</v>
      </c>
      <c r="C2106" s="12">
        <v>1128299</v>
      </c>
      <c r="D2106" s="13">
        <v>44280</v>
      </c>
      <c r="E2106" s="12" t="s">
        <v>24</v>
      </c>
      <c r="F2106" s="12" t="s">
        <v>81</v>
      </c>
      <c r="G2106" s="12" t="s">
        <v>80</v>
      </c>
      <c r="H2106" s="12" t="s">
        <v>12</v>
      </c>
      <c r="I2106" s="14">
        <v>0.45</v>
      </c>
      <c r="J2106" s="15">
        <v>5500</v>
      </c>
      <c r="K2106" s="16">
        <f>I2106*J2106</f>
        <v>2475</v>
      </c>
      <c r="L2106" s="16">
        <f>K2106*M2106</f>
        <v>866.25</v>
      </c>
      <c r="M2106" s="17">
        <v>0.35</v>
      </c>
      <c r="O2106" s="1"/>
      <c r="P2106" s="2"/>
      <c r="Q2106" s="3"/>
      <c r="R2106" s="5"/>
    </row>
    <row r="2107" spans="2:18" x14ac:dyDescent="0.25">
      <c r="B2107" s="12" t="s">
        <v>23</v>
      </c>
      <c r="C2107" s="12">
        <v>1128299</v>
      </c>
      <c r="D2107" s="13">
        <v>44280</v>
      </c>
      <c r="E2107" s="12" t="s">
        <v>24</v>
      </c>
      <c r="F2107" s="12" t="s">
        <v>81</v>
      </c>
      <c r="G2107" s="12" t="s">
        <v>80</v>
      </c>
      <c r="H2107" s="12" t="s">
        <v>15</v>
      </c>
      <c r="I2107" s="14">
        <v>0.55000000000000004</v>
      </c>
      <c r="J2107" s="15">
        <v>4000</v>
      </c>
      <c r="K2107" s="16">
        <f>I2107*J2107</f>
        <v>2200</v>
      </c>
      <c r="L2107" s="16">
        <f>K2107*M2107</f>
        <v>880</v>
      </c>
      <c r="M2107" s="17">
        <v>0.4</v>
      </c>
      <c r="O2107" s="1"/>
      <c r="P2107" s="2"/>
      <c r="Q2107" s="3"/>
      <c r="R2107" s="5"/>
    </row>
    <row r="2108" spans="2:18" x14ac:dyDescent="0.25">
      <c r="B2108" s="12" t="s">
        <v>23</v>
      </c>
      <c r="C2108" s="12">
        <v>1128299</v>
      </c>
      <c r="D2108" s="13">
        <v>44280</v>
      </c>
      <c r="E2108" s="12" t="s">
        <v>24</v>
      </c>
      <c r="F2108" s="12" t="s">
        <v>81</v>
      </c>
      <c r="G2108" s="12" t="s">
        <v>80</v>
      </c>
      <c r="H2108" s="12" t="s">
        <v>13</v>
      </c>
      <c r="I2108" s="14">
        <v>0.55000000000000004</v>
      </c>
      <c r="J2108" s="15">
        <v>4000</v>
      </c>
      <c r="K2108" s="16">
        <f t="shared" ref="K2108:K2111" si="693">I2108*J2108</f>
        <v>2200</v>
      </c>
      <c r="L2108" s="16">
        <f t="shared" ref="L2108:L2111" si="694">K2108*M2108</f>
        <v>770</v>
      </c>
      <c r="M2108" s="17">
        <v>0.35</v>
      </c>
      <c r="O2108" s="1"/>
      <c r="P2108" s="2"/>
      <c r="Q2108" s="3"/>
      <c r="R2108" s="5"/>
    </row>
    <row r="2109" spans="2:18" x14ac:dyDescent="0.25">
      <c r="B2109" s="12" t="s">
        <v>23</v>
      </c>
      <c r="C2109" s="12">
        <v>1128299</v>
      </c>
      <c r="D2109" s="13">
        <v>44280</v>
      </c>
      <c r="E2109" s="12" t="s">
        <v>24</v>
      </c>
      <c r="F2109" s="12" t="s">
        <v>81</v>
      </c>
      <c r="G2109" s="12" t="s">
        <v>80</v>
      </c>
      <c r="H2109" s="12" t="s">
        <v>14</v>
      </c>
      <c r="I2109" s="14">
        <v>0.55000000000000004</v>
      </c>
      <c r="J2109" s="15">
        <v>2750</v>
      </c>
      <c r="K2109" s="16">
        <f t="shared" si="693"/>
        <v>1512.5000000000002</v>
      </c>
      <c r="L2109" s="16">
        <f t="shared" si="694"/>
        <v>529.375</v>
      </c>
      <c r="M2109" s="17">
        <v>0.35</v>
      </c>
      <c r="O2109" s="1"/>
      <c r="P2109" s="2"/>
      <c r="Q2109" s="3"/>
      <c r="R2109" s="5"/>
    </row>
    <row r="2110" spans="2:18" x14ac:dyDescent="0.25">
      <c r="B2110" s="12" t="s">
        <v>23</v>
      </c>
      <c r="C2110" s="12">
        <v>1128299</v>
      </c>
      <c r="D2110" s="13">
        <v>44280</v>
      </c>
      <c r="E2110" s="12" t="s">
        <v>24</v>
      </c>
      <c r="F2110" s="12" t="s">
        <v>81</v>
      </c>
      <c r="G2110" s="12" t="s">
        <v>80</v>
      </c>
      <c r="H2110" s="12" t="s">
        <v>16</v>
      </c>
      <c r="I2110" s="14">
        <v>0.60000000000000009</v>
      </c>
      <c r="J2110" s="15">
        <v>1750</v>
      </c>
      <c r="K2110" s="16">
        <f t="shared" si="693"/>
        <v>1050.0000000000002</v>
      </c>
      <c r="L2110" s="16">
        <f t="shared" si="694"/>
        <v>315.00000000000006</v>
      </c>
      <c r="M2110" s="17">
        <v>0.3</v>
      </c>
      <c r="O2110" s="1"/>
      <c r="P2110" s="2"/>
      <c r="Q2110" s="3"/>
      <c r="R2110" s="5"/>
    </row>
    <row r="2111" spans="2:18" x14ac:dyDescent="0.25">
      <c r="B2111" s="12" t="s">
        <v>23</v>
      </c>
      <c r="C2111" s="12">
        <v>1128299</v>
      </c>
      <c r="D2111" s="13">
        <v>44280</v>
      </c>
      <c r="E2111" s="12" t="s">
        <v>24</v>
      </c>
      <c r="F2111" s="12" t="s">
        <v>81</v>
      </c>
      <c r="G2111" s="12" t="s">
        <v>80</v>
      </c>
      <c r="H2111" s="12" t="s">
        <v>17</v>
      </c>
      <c r="I2111" s="14">
        <v>0.55000000000000004</v>
      </c>
      <c r="J2111" s="15">
        <v>3750</v>
      </c>
      <c r="K2111" s="16">
        <f t="shared" si="693"/>
        <v>2062.5</v>
      </c>
      <c r="L2111" s="16">
        <f t="shared" si="694"/>
        <v>515.625</v>
      </c>
      <c r="M2111" s="17">
        <v>0.25</v>
      </c>
      <c r="O2111" s="1"/>
      <c r="P2111" s="2"/>
      <c r="Q2111" s="3"/>
      <c r="R2111" s="5"/>
    </row>
    <row r="2112" spans="2:18" x14ac:dyDescent="0.25">
      <c r="B2112" s="12" t="s">
        <v>23</v>
      </c>
      <c r="C2112" s="12">
        <v>1128299</v>
      </c>
      <c r="D2112" s="13">
        <v>44312</v>
      </c>
      <c r="E2112" s="12" t="s">
        <v>24</v>
      </c>
      <c r="F2112" s="12" t="s">
        <v>81</v>
      </c>
      <c r="G2112" s="12" t="s">
        <v>80</v>
      </c>
      <c r="H2112" s="12" t="s">
        <v>12</v>
      </c>
      <c r="I2112" s="14">
        <v>0.55000000000000004</v>
      </c>
      <c r="J2112" s="15">
        <v>5500</v>
      </c>
      <c r="K2112" s="16">
        <f>I2112*J2112</f>
        <v>3025.0000000000005</v>
      </c>
      <c r="L2112" s="16">
        <f>K2112*M2112</f>
        <v>1058.75</v>
      </c>
      <c r="M2112" s="17">
        <v>0.35</v>
      </c>
      <c r="O2112" s="1"/>
      <c r="P2112" s="2"/>
      <c r="Q2112" s="3"/>
      <c r="R2112" s="5"/>
    </row>
    <row r="2113" spans="2:18" x14ac:dyDescent="0.25">
      <c r="B2113" s="12" t="s">
        <v>23</v>
      </c>
      <c r="C2113" s="12">
        <v>1128299</v>
      </c>
      <c r="D2113" s="13">
        <v>44312</v>
      </c>
      <c r="E2113" s="12" t="s">
        <v>24</v>
      </c>
      <c r="F2113" s="12" t="s">
        <v>81</v>
      </c>
      <c r="G2113" s="12" t="s">
        <v>80</v>
      </c>
      <c r="H2113" s="12" t="s">
        <v>15</v>
      </c>
      <c r="I2113" s="14">
        <v>0.60000000000000009</v>
      </c>
      <c r="J2113" s="15">
        <v>3500</v>
      </c>
      <c r="K2113" s="16">
        <f>I2113*J2113</f>
        <v>2100.0000000000005</v>
      </c>
      <c r="L2113" s="16">
        <f>K2113*M2113</f>
        <v>840.00000000000023</v>
      </c>
      <c r="M2113" s="17">
        <v>0.4</v>
      </c>
      <c r="O2113" s="1"/>
      <c r="P2113" s="2"/>
      <c r="Q2113" s="3"/>
      <c r="R2113" s="5"/>
    </row>
    <row r="2114" spans="2:18" x14ac:dyDescent="0.25">
      <c r="B2114" s="12" t="s">
        <v>23</v>
      </c>
      <c r="C2114" s="12">
        <v>1128299</v>
      </c>
      <c r="D2114" s="13">
        <v>44312</v>
      </c>
      <c r="E2114" s="12" t="s">
        <v>24</v>
      </c>
      <c r="F2114" s="12" t="s">
        <v>81</v>
      </c>
      <c r="G2114" s="12" t="s">
        <v>80</v>
      </c>
      <c r="H2114" s="12" t="s">
        <v>13</v>
      </c>
      <c r="I2114" s="14">
        <v>0.60000000000000009</v>
      </c>
      <c r="J2114" s="15">
        <v>4000</v>
      </c>
      <c r="K2114" s="16">
        <f t="shared" ref="K2114:K2117" si="695">I2114*J2114</f>
        <v>2400.0000000000005</v>
      </c>
      <c r="L2114" s="16">
        <f t="shared" ref="L2114:L2117" si="696">K2114*M2114</f>
        <v>840.00000000000011</v>
      </c>
      <c r="M2114" s="17">
        <v>0.35</v>
      </c>
      <c r="O2114" s="1"/>
      <c r="P2114" s="2"/>
      <c r="Q2114" s="3"/>
      <c r="R2114" s="5"/>
    </row>
    <row r="2115" spans="2:18" x14ac:dyDescent="0.25">
      <c r="B2115" s="12" t="s">
        <v>23</v>
      </c>
      <c r="C2115" s="12">
        <v>1128299</v>
      </c>
      <c r="D2115" s="13">
        <v>44312</v>
      </c>
      <c r="E2115" s="12" t="s">
        <v>24</v>
      </c>
      <c r="F2115" s="12" t="s">
        <v>81</v>
      </c>
      <c r="G2115" s="12" t="s">
        <v>80</v>
      </c>
      <c r="H2115" s="12" t="s">
        <v>14</v>
      </c>
      <c r="I2115" s="14">
        <v>0.55000000000000004</v>
      </c>
      <c r="J2115" s="15">
        <v>3000</v>
      </c>
      <c r="K2115" s="16">
        <f t="shared" si="695"/>
        <v>1650.0000000000002</v>
      </c>
      <c r="L2115" s="16">
        <f t="shared" si="696"/>
        <v>577.5</v>
      </c>
      <c r="M2115" s="17">
        <v>0.35</v>
      </c>
      <c r="O2115" s="1"/>
      <c r="P2115" s="2"/>
      <c r="Q2115" s="3"/>
      <c r="R2115" s="5"/>
    </row>
    <row r="2116" spans="2:18" x14ac:dyDescent="0.25">
      <c r="B2116" s="12" t="s">
        <v>23</v>
      </c>
      <c r="C2116" s="12">
        <v>1128299</v>
      </c>
      <c r="D2116" s="13">
        <v>44312</v>
      </c>
      <c r="E2116" s="12" t="s">
        <v>24</v>
      </c>
      <c r="F2116" s="12" t="s">
        <v>81</v>
      </c>
      <c r="G2116" s="12" t="s">
        <v>80</v>
      </c>
      <c r="H2116" s="12" t="s">
        <v>16</v>
      </c>
      <c r="I2116" s="14">
        <v>0.60000000000000009</v>
      </c>
      <c r="J2116" s="15">
        <v>2000</v>
      </c>
      <c r="K2116" s="16">
        <f t="shared" si="695"/>
        <v>1200.0000000000002</v>
      </c>
      <c r="L2116" s="16">
        <f t="shared" si="696"/>
        <v>360.00000000000006</v>
      </c>
      <c r="M2116" s="17">
        <v>0.3</v>
      </c>
      <c r="O2116" s="1"/>
      <c r="P2116" s="2"/>
      <c r="Q2116" s="3"/>
      <c r="R2116" s="5"/>
    </row>
    <row r="2117" spans="2:18" x14ac:dyDescent="0.25">
      <c r="B2117" s="12" t="s">
        <v>23</v>
      </c>
      <c r="C2117" s="12">
        <v>1128299</v>
      </c>
      <c r="D2117" s="13">
        <v>44312</v>
      </c>
      <c r="E2117" s="12" t="s">
        <v>24</v>
      </c>
      <c r="F2117" s="12" t="s">
        <v>81</v>
      </c>
      <c r="G2117" s="12" t="s">
        <v>80</v>
      </c>
      <c r="H2117" s="12" t="s">
        <v>17</v>
      </c>
      <c r="I2117" s="14">
        <v>0.75000000000000011</v>
      </c>
      <c r="J2117" s="15">
        <v>3750</v>
      </c>
      <c r="K2117" s="16">
        <f t="shared" si="695"/>
        <v>2812.5000000000005</v>
      </c>
      <c r="L2117" s="16">
        <f t="shared" si="696"/>
        <v>703.12500000000011</v>
      </c>
      <c r="M2117" s="17">
        <v>0.25</v>
      </c>
      <c r="O2117" s="1"/>
      <c r="P2117" s="2"/>
      <c r="Q2117" s="3"/>
      <c r="R2117" s="5"/>
    </row>
    <row r="2118" spans="2:18" x14ac:dyDescent="0.25">
      <c r="B2118" s="12" t="s">
        <v>23</v>
      </c>
      <c r="C2118" s="12">
        <v>1128299</v>
      </c>
      <c r="D2118" s="13">
        <v>44343</v>
      </c>
      <c r="E2118" s="12" t="s">
        <v>24</v>
      </c>
      <c r="F2118" s="12" t="s">
        <v>81</v>
      </c>
      <c r="G2118" s="12" t="s">
        <v>80</v>
      </c>
      <c r="H2118" s="12" t="s">
        <v>12</v>
      </c>
      <c r="I2118" s="14">
        <v>0.55000000000000004</v>
      </c>
      <c r="J2118" s="15">
        <v>5750</v>
      </c>
      <c r="K2118" s="16">
        <f>I2118*J2118</f>
        <v>3162.5000000000005</v>
      </c>
      <c r="L2118" s="16">
        <f>K2118*M2118</f>
        <v>1106.875</v>
      </c>
      <c r="M2118" s="17">
        <v>0.35</v>
      </c>
      <c r="O2118" s="1"/>
      <c r="P2118" s="2"/>
      <c r="Q2118" s="3"/>
      <c r="R2118" s="5"/>
    </row>
    <row r="2119" spans="2:18" x14ac:dyDescent="0.25">
      <c r="B2119" s="12" t="s">
        <v>23</v>
      </c>
      <c r="C2119" s="12">
        <v>1128299</v>
      </c>
      <c r="D2119" s="13">
        <v>44343</v>
      </c>
      <c r="E2119" s="12" t="s">
        <v>24</v>
      </c>
      <c r="F2119" s="12" t="s">
        <v>81</v>
      </c>
      <c r="G2119" s="12" t="s">
        <v>80</v>
      </c>
      <c r="H2119" s="12" t="s">
        <v>15</v>
      </c>
      <c r="I2119" s="14">
        <v>0.60000000000000009</v>
      </c>
      <c r="J2119" s="15">
        <v>4250</v>
      </c>
      <c r="K2119" s="16">
        <f>I2119*J2119</f>
        <v>2550.0000000000005</v>
      </c>
      <c r="L2119" s="16">
        <f>K2119*M2119</f>
        <v>1020.0000000000002</v>
      </c>
      <c r="M2119" s="17">
        <v>0.4</v>
      </c>
      <c r="O2119" s="1"/>
      <c r="P2119" s="2"/>
      <c r="Q2119" s="3"/>
      <c r="R2119" s="5"/>
    </row>
    <row r="2120" spans="2:18" x14ac:dyDescent="0.25">
      <c r="B2120" s="12" t="s">
        <v>23</v>
      </c>
      <c r="C2120" s="12">
        <v>1128299</v>
      </c>
      <c r="D2120" s="13">
        <v>44343</v>
      </c>
      <c r="E2120" s="12" t="s">
        <v>24</v>
      </c>
      <c r="F2120" s="12" t="s">
        <v>81</v>
      </c>
      <c r="G2120" s="12" t="s">
        <v>80</v>
      </c>
      <c r="H2120" s="12" t="s">
        <v>13</v>
      </c>
      <c r="I2120" s="14">
        <v>0.60000000000000009</v>
      </c>
      <c r="J2120" s="15">
        <v>4500</v>
      </c>
      <c r="K2120" s="16">
        <f t="shared" ref="K2120:K2123" si="697">I2120*J2120</f>
        <v>2700.0000000000005</v>
      </c>
      <c r="L2120" s="16">
        <f t="shared" ref="L2120:L2123" si="698">K2120*M2120</f>
        <v>945.00000000000011</v>
      </c>
      <c r="M2120" s="17">
        <v>0.35</v>
      </c>
      <c r="O2120" s="1"/>
      <c r="P2120" s="2"/>
      <c r="Q2120" s="3"/>
      <c r="R2120" s="5"/>
    </row>
    <row r="2121" spans="2:18" x14ac:dyDescent="0.25">
      <c r="B2121" s="12" t="s">
        <v>23</v>
      </c>
      <c r="C2121" s="12">
        <v>1128299</v>
      </c>
      <c r="D2121" s="13">
        <v>44343</v>
      </c>
      <c r="E2121" s="12" t="s">
        <v>24</v>
      </c>
      <c r="F2121" s="12" t="s">
        <v>81</v>
      </c>
      <c r="G2121" s="12" t="s">
        <v>80</v>
      </c>
      <c r="H2121" s="12" t="s">
        <v>14</v>
      </c>
      <c r="I2121" s="14">
        <v>0.55000000000000004</v>
      </c>
      <c r="J2121" s="15">
        <v>3500</v>
      </c>
      <c r="K2121" s="16">
        <f t="shared" si="697"/>
        <v>1925.0000000000002</v>
      </c>
      <c r="L2121" s="16">
        <f t="shared" si="698"/>
        <v>673.75</v>
      </c>
      <c r="M2121" s="17">
        <v>0.35</v>
      </c>
      <c r="O2121" s="1"/>
      <c r="P2121" s="2"/>
      <c r="Q2121" s="3"/>
      <c r="R2121" s="5"/>
    </row>
    <row r="2122" spans="2:18" x14ac:dyDescent="0.25">
      <c r="B2122" s="12" t="s">
        <v>23</v>
      </c>
      <c r="C2122" s="12">
        <v>1128299</v>
      </c>
      <c r="D2122" s="13">
        <v>44343</v>
      </c>
      <c r="E2122" s="12" t="s">
        <v>24</v>
      </c>
      <c r="F2122" s="12" t="s">
        <v>81</v>
      </c>
      <c r="G2122" s="12" t="s">
        <v>80</v>
      </c>
      <c r="H2122" s="12" t="s">
        <v>16</v>
      </c>
      <c r="I2122" s="14">
        <v>0.60000000000000009</v>
      </c>
      <c r="J2122" s="15">
        <v>2500</v>
      </c>
      <c r="K2122" s="16">
        <f t="shared" si="697"/>
        <v>1500.0000000000002</v>
      </c>
      <c r="L2122" s="16">
        <f t="shared" si="698"/>
        <v>450.00000000000006</v>
      </c>
      <c r="M2122" s="17">
        <v>0.3</v>
      </c>
      <c r="O2122" s="1"/>
      <c r="P2122" s="2"/>
      <c r="Q2122" s="3"/>
      <c r="R2122" s="5"/>
    </row>
    <row r="2123" spans="2:18" x14ac:dyDescent="0.25">
      <c r="B2123" s="12" t="s">
        <v>23</v>
      </c>
      <c r="C2123" s="12">
        <v>1128299</v>
      </c>
      <c r="D2123" s="13">
        <v>44343</v>
      </c>
      <c r="E2123" s="12" t="s">
        <v>24</v>
      </c>
      <c r="F2123" s="12" t="s">
        <v>81</v>
      </c>
      <c r="G2123" s="12" t="s">
        <v>80</v>
      </c>
      <c r="H2123" s="12" t="s">
        <v>17</v>
      </c>
      <c r="I2123" s="14">
        <v>0.75000000000000011</v>
      </c>
      <c r="J2123" s="15">
        <v>4250</v>
      </c>
      <c r="K2123" s="16">
        <f t="shared" si="697"/>
        <v>3187.5000000000005</v>
      </c>
      <c r="L2123" s="16">
        <f t="shared" si="698"/>
        <v>796.87500000000011</v>
      </c>
      <c r="M2123" s="17">
        <v>0.25</v>
      </c>
      <c r="O2123" s="1"/>
      <c r="P2123" s="2"/>
      <c r="Q2123" s="3"/>
      <c r="R2123" s="5"/>
    </row>
    <row r="2124" spans="2:18" x14ac:dyDescent="0.25">
      <c r="B2124" s="12" t="s">
        <v>23</v>
      </c>
      <c r="C2124" s="12">
        <v>1128299</v>
      </c>
      <c r="D2124" s="13">
        <v>44373</v>
      </c>
      <c r="E2124" s="12" t="s">
        <v>24</v>
      </c>
      <c r="F2124" s="12" t="s">
        <v>81</v>
      </c>
      <c r="G2124" s="12" t="s">
        <v>80</v>
      </c>
      <c r="H2124" s="12" t="s">
        <v>12</v>
      </c>
      <c r="I2124" s="14">
        <v>0.55000000000000004</v>
      </c>
      <c r="J2124" s="15">
        <v>7000</v>
      </c>
      <c r="K2124" s="16">
        <f>I2124*J2124</f>
        <v>3850.0000000000005</v>
      </c>
      <c r="L2124" s="16">
        <f>K2124*M2124</f>
        <v>1347.5</v>
      </c>
      <c r="M2124" s="17">
        <v>0.35</v>
      </c>
      <c r="O2124" s="1"/>
      <c r="P2124" s="2"/>
      <c r="Q2124" s="3"/>
      <c r="R2124" s="5"/>
    </row>
    <row r="2125" spans="2:18" x14ac:dyDescent="0.25">
      <c r="B2125" s="12" t="s">
        <v>23</v>
      </c>
      <c r="C2125" s="12">
        <v>1128299</v>
      </c>
      <c r="D2125" s="13">
        <v>44373</v>
      </c>
      <c r="E2125" s="12" t="s">
        <v>24</v>
      </c>
      <c r="F2125" s="12" t="s">
        <v>81</v>
      </c>
      <c r="G2125" s="12" t="s">
        <v>80</v>
      </c>
      <c r="H2125" s="12" t="s">
        <v>15</v>
      </c>
      <c r="I2125" s="14">
        <v>0.60000000000000009</v>
      </c>
      <c r="J2125" s="15">
        <v>5500</v>
      </c>
      <c r="K2125" s="16">
        <f>I2125*J2125</f>
        <v>3300.0000000000005</v>
      </c>
      <c r="L2125" s="16">
        <f>K2125*M2125</f>
        <v>1320.0000000000002</v>
      </c>
      <c r="M2125" s="17">
        <v>0.4</v>
      </c>
      <c r="O2125" s="1"/>
      <c r="P2125" s="2"/>
      <c r="Q2125" s="3"/>
      <c r="R2125" s="5"/>
    </row>
    <row r="2126" spans="2:18" x14ac:dyDescent="0.25">
      <c r="B2126" s="12" t="s">
        <v>23</v>
      </c>
      <c r="C2126" s="12">
        <v>1128299</v>
      </c>
      <c r="D2126" s="13">
        <v>44373</v>
      </c>
      <c r="E2126" s="12" t="s">
        <v>24</v>
      </c>
      <c r="F2126" s="12" t="s">
        <v>81</v>
      </c>
      <c r="G2126" s="12" t="s">
        <v>80</v>
      </c>
      <c r="H2126" s="12" t="s">
        <v>13</v>
      </c>
      <c r="I2126" s="14">
        <v>0.60000000000000009</v>
      </c>
      <c r="J2126" s="15">
        <v>5500</v>
      </c>
      <c r="K2126" s="16">
        <f t="shared" ref="K2126:K2129" si="699">I2126*J2126</f>
        <v>3300.0000000000005</v>
      </c>
      <c r="L2126" s="16">
        <f t="shared" ref="L2126:L2129" si="700">K2126*M2126</f>
        <v>1155</v>
      </c>
      <c r="M2126" s="17">
        <v>0.35</v>
      </c>
      <c r="O2126" s="1"/>
      <c r="P2126" s="2"/>
      <c r="Q2126" s="3"/>
      <c r="R2126" s="5"/>
    </row>
    <row r="2127" spans="2:18" x14ac:dyDescent="0.25">
      <c r="B2127" s="12" t="s">
        <v>23</v>
      </c>
      <c r="C2127" s="12">
        <v>1128299</v>
      </c>
      <c r="D2127" s="13">
        <v>44373</v>
      </c>
      <c r="E2127" s="12" t="s">
        <v>24</v>
      </c>
      <c r="F2127" s="12" t="s">
        <v>81</v>
      </c>
      <c r="G2127" s="12" t="s">
        <v>80</v>
      </c>
      <c r="H2127" s="12" t="s">
        <v>14</v>
      </c>
      <c r="I2127" s="14">
        <v>0.55000000000000004</v>
      </c>
      <c r="J2127" s="15">
        <v>4250</v>
      </c>
      <c r="K2127" s="16">
        <f t="shared" si="699"/>
        <v>2337.5</v>
      </c>
      <c r="L2127" s="16">
        <f t="shared" si="700"/>
        <v>818.125</v>
      </c>
      <c r="M2127" s="17">
        <v>0.35</v>
      </c>
      <c r="O2127" s="1"/>
      <c r="P2127" s="2"/>
      <c r="Q2127" s="3"/>
      <c r="R2127" s="5"/>
    </row>
    <row r="2128" spans="2:18" x14ac:dyDescent="0.25">
      <c r="B2128" s="12" t="s">
        <v>23</v>
      </c>
      <c r="C2128" s="12">
        <v>1128299</v>
      </c>
      <c r="D2128" s="13">
        <v>44373</v>
      </c>
      <c r="E2128" s="12" t="s">
        <v>24</v>
      </c>
      <c r="F2128" s="12" t="s">
        <v>81</v>
      </c>
      <c r="G2128" s="12" t="s">
        <v>80</v>
      </c>
      <c r="H2128" s="12" t="s">
        <v>16</v>
      </c>
      <c r="I2128" s="14">
        <v>0.60000000000000009</v>
      </c>
      <c r="J2128" s="15">
        <v>3000</v>
      </c>
      <c r="K2128" s="16">
        <f t="shared" si="699"/>
        <v>1800.0000000000002</v>
      </c>
      <c r="L2128" s="16">
        <f t="shared" si="700"/>
        <v>540</v>
      </c>
      <c r="M2128" s="17">
        <v>0.3</v>
      </c>
      <c r="O2128" s="1"/>
      <c r="P2128" s="2"/>
      <c r="Q2128" s="3"/>
      <c r="R2128" s="5"/>
    </row>
    <row r="2129" spans="2:18" x14ac:dyDescent="0.25">
      <c r="B2129" s="12" t="s">
        <v>23</v>
      </c>
      <c r="C2129" s="12">
        <v>1128299</v>
      </c>
      <c r="D2129" s="13">
        <v>44373</v>
      </c>
      <c r="E2129" s="12" t="s">
        <v>24</v>
      </c>
      <c r="F2129" s="12" t="s">
        <v>81</v>
      </c>
      <c r="G2129" s="12" t="s">
        <v>80</v>
      </c>
      <c r="H2129" s="12" t="s">
        <v>17</v>
      </c>
      <c r="I2129" s="14">
        <v>0.75000000000000011</v>
      </c>
      <c r="J2129" s="15">
        <v>6000</v>
      </c>
      <c r="K2129" s="16">
        <f t="shared" si="699"/>
        <v>4500.0000000000009</v>
      </c>
      <c r="L2129" s="16">
        <f t="shared" si="700"/>
        <v>1125.0000000000002</v>
      </c>
      <c r="M2129" s="17">
        <v>0.25</v>
      </c>
      <c r="O2129" s="1"/>
      <c r="P2129" s="2"/>
      <c r="Q2129" s="3"/>
      <c r="R2129" s="5"/>
    </row>
    <row r="2130" spans="2:18" x14ac:dyDescent="0.25">
      <c r="B2130" s="12" t="s">
        <v>23</v>
      </c>
      <c r="C2130" s="12">
        <v>1128299</v>
      </c>
      <c r="D2130" s="13">
        <v>44402</v>
      </c>
      <c r="E2130" s="12" t="s">
        <v>24</v>
      </c>
      <c r="F2130" s="12" t="s">
        <v>81</v>
      </c>
      <c r="G2130" s="12" t="s">
        <v>80</v>
      </c>
      <c r="H2130" s="12" t="s">
        <v>12</v>
      </c>
      <c r="I2130" s="14">
        <v>0.55000000000000004</v>
      </c>
      <c r="J2130" s="15">
        <v>7500</v>
      </c>
      <c r="K2130" s="16">
        <f>I2130*J2130</f>
        <v>4125</v>
      </c>
      <c r="L2130" s="16">
        <f>K2130*M2130</f>
        <v>1443.75</v>
      </c>
      <c r="M2130" s="17">
        <v>0.35</v>
      </c>
      <c r="O2130" s="1"/>
      <c r="P2130" s="2"/>
      <c r="Q2130" s="3"/>
      <c r="R2130" s="5"/>
    </row>
    <row r="2131" spans="2:18" x14ac:dyDescent="0.25">
      <c r="B2131" s="12" t="s">
        <v>23</v>
      </c>
      <c r="C2131" s="12">
        <v>1128299</v>
      </c>
      <c r="D2131" s="13">
        <v>44402</v>
      </c>
      <c r="E2131" s="12" t="s">
        <v>24</v>
      </c>
      <c r="F2131" s="12" t="s">
        <v>81</v>
      </c>
      <c r="G2131" s="12" t="s">
        <v>80</v>
      </c>
      <c r="H2131" s="12" t="s">
        <v>15</v>
      </c>
      <c r="I2131" s="14">
        <v>0.60000000000000009</v>
      </c>
      <c r="J2131" s="15">
        <v>6000</v>
      </c>
      <c r="K2131" s="16">
        <f>I2131*J2131</f>
        <v>3600.0000000000005</v>
      </c>
      <c r="L2131" s="16">
        <f>K2131*M2131</f>
        <v>1440.0000000000002</v>
      </c>
      <c r="M2131" s="17">
        <v>0.4</v>
      </c>
      <c r="O2131" s="1"/>
      <c r="P2131" s="2"/>
      <c r="Q2131" s="3"/>
      <c r="R2131" s="5"/>
    </row>
    <row r="2132" spans="2:18" x14ac:dyDescent="0.25">
      <c r="B2132" s="12" t="s">
        <v>23</v>
      </c>
      <c r="C2132" s="12">
        <v>1128299</v>
      </c>
      <c r="D2132" s="13">
        <v>44402</v>
      </c>
      <c r="E2132" s="12" t="s">
        <v>24</v>
      </c>
      <c r="F2132" s="12" t="s">
        <v>81</v>
      </c>
      <c r="G2132" s="12" t="s">
        <v>80</v>
      </c>
      <c r="H2132" s="12" t="s">
        <v>13</v>
      </c>
      <c r="I2132" s="14">
        <v>0.60000000000000009</v>
      </c>
      <c r="J2132" s="15">
        <v>5500</v>
      </c>
      <c r="K2132" s="16">
        <f t="shared" ref="K2132:K2135" si="701">I2132*J2132</f>
        <v>3300.0000000000005</v>
      </c>
      <c r="L2132" s="16">
        <f t="shared" ref="L2132:L2135" si="702">K2132*M2132</f>
        <v>1155</v>
      </c>
      <c r="M2132" s="17">
        <v>0.35</v>
      </c>
      <c r="O2132" s="1"/>
      <c r="P2132" s="2"/>
      <c r="Q2132" s="3"/>
      <c r="R2132" s="5"/>
    </row>
    <row r="2133" spans="2:18" x14ac:dyDescent="0.25">
      <c r="B2133" s="12" t="s">
        <v>23</v>
      </c>
      <c r="C2133" s="12">
        <v>1128299</v>
      </c>
      <c r="D2133" s="13">
        <v>44402</v>
      </c>
      <c r="E2133" s="12" t="s">
        <v>24</v>
      </c>
      <c r="F2133" s="12" t="s">
        <v>81</v>
      </c>
      <c r="G2133" s="12" t="s">
        <v>80</v>
      </c>
      <c r="H2133" s="12" t="s">
        <v>14</v>
      </c>
      <c r="I2133" s="14">
        <v>0.55000000000000004</v>
      </c>
      <c r="J2133" s="15">
        <v>4500</v>
      </c>
      <c r="K2133" s="16">
        <f t="shared" si="701"/>
        <v>2475</v>
      </c>
      <c r="L2133" s="16">
        <f t="shared" si="702"/>
        <v>866.25</v>
      </c>
      <c r="M2133" s="17">
        <v>0.35</v>
      </c>
      <c r="O2133" s="1"/>
      <c r="P2133" s="2"/>
      <c r="Q2133" s="3"/>
      <c r="R2133" s="5"/>
    </row>
    <row r="2134" spans="2:18" x14ac:dyDescent="0.25">
      <c r="B2134" s="12" t="s">
        <v>23</v>
      </c>
      <c r="C2134" s="12">
        <v>1128299</v>
      </c>
      <c r="D2134" s="13">
        <v>44402</v>
      </c>
      <c r="E2134" s="12" t="s">
        <v>24</v>
      </c>
      <c r="F2134" s="12" t="s">
        <v>81</v>
      </c>
      <c r="G2134" s="12" t="s">
        <v>80</v>
      </c>
      <c r="H2134" s="12" t="s">
        <v>16</v>
      </c>
      <c r="I2134" s="14">
        <v>0.60000000000000009</v>
      </c>
      <c r="J2134" s="15">
        <v>5000</v>
      </c>
      <c r="K2134" s="16">
        <f t="shared" si="701"/>
        <v>3000.0000000000005</v>
      </c>
      <c r="L2134" s="16">
        <f t="shared" si="702"/>
        <v>900.00000000000011</v>
      </c>
      <c r="M2134" s="17">
        <v>0.3</v>
      </c>
      <c r="O2134" s="1"/>
      <c r="P2134" s="2"/>
      <c r="Q2134" s="3"/>
      <c r="R2134" s="5"/>
    </row>
    <row r="2135" spans="2:18" x14ac:dyDescent="0.25">
      <c r="B2135" s="12" t="s">
        <v>23</v>
      </c>
      <c r="C2135" s="12">
        <v>1128299</v>
      </c>
      <c r="D2135" s="13">
        <v>44402</v>
      </c>
      <c r="E2135" s="12" t="s">
        <v>24</v>
      </c>
      <c r="F2135" s="12" t="s">
        <v>81</v>
      </c>
      <c r="G2135" s="12" t="s">
        <v>80</v>
      </c>
      <c r="H2135" s="12" t="s">
        <v>17</v>
      </c>
      <c r="I2135" s="14">
        <v>0.75000000000000011</v>
      </c>
      <c r="J2135" s="15">
        <v>5000</v>
      </c>
      <c r="K2135" s="16">
        <f t="shared" si="701"/>
        <v>3750.0000000000005</v>
      </c>
      <c r="L2135" s="16">
        <f t="shared" si="702"/>
        <v>937.50000000000011</v>
      </c>
      <c r="M2135" s="17">
        <v>0.25</v>
      </c>
      <c r="O2135" s="1"/>
      <c r="P2135" s="2"/>
      <c r="Q2135" s="3"/>
      <c r="R2135" s="5"/>
    </row>
    <row r="2136" spans="2:18" x14ac:dyDescent="0.25">
      <c r="B2136" s="12" t="s">
        <v>23</v>
      </c>
      <c r="C2136" s="12">
        <v>1128299</v>
      </c>
      <c r="D2136" s="13">
        <v>44434</v>
      </c>
      <c r="E2136" s="12" t="s">
        <v>24</v>
      </c>
      <c r="F2136" s="12" t="s">
        <v>81</v>
      </c>
      <c r="G2136" s="12" t="s">
        <v>80</v>
      </c>
      <c r="H2136" s="12" t="s">
        <v>12</v>
      </c>
      <c r="I2136" s="14">
        <v>0.60000000000000009</v>
      </c>
      <c r="J2136" s="15">
        <v>7000</v>
      </c>
      <c r="K2136" s="16">
        <f>I2136*J2136</f>
        <v>4200.0000000000009</v>
      </c>
      <c r="L2136" s="16">
        <f>K2136*M2136</f>
        <v>1470.0000000000002</v>
      </c>
      <c r="M2136" s="17">
        <v>0.35</v>
      </c>
      <c r="O2136" s="1"/>
      <c r="P2136" s="2"/>
      <c r="Q2136" s="3"/>
      <c r="R2136" s="5"/>
    </row>
    <row r="2137" spans="2:18" x14ac:dyDescent="0.25">
      <c r="B2137" s="12" t="s">
        <v>23</v>
      </c>
      <c r="C2137" s="12">
        <v>1128299</v>
      </c>
      <c r="D2137" s="13">
        <v>44434</v>
      </c>
      <c r="E2137" s="12" t="s">
        <v>24</v>
      </c>
      <c r="F2137" s="12" t="s">
        <v>81</v>
      </c>
      <c r="G2137" s="12" t="s">
        <v>80</v>
      </c>
      <c r="H2137" s="12" t="s">
        <v>15</v>
      </c>
      <c r="I2137" s="14">
        <v>0.65000000000000013</v>
      </c>
      <c r="J2137" s="15">
        <v>6500</v>
      </c>
      <c r="K2137" s="16">
        <f>I2137*J2137</f>
        <v>4225.0000000000009</v>
      </c>
      <c r="L2137" s="16">
        <f>K2137*M2137</f>
        <v>1690.0000000000005</v>
      </c>
      <c r="M2137" s="17">
        <v>0.4</v>
      </c>
      <c r="O2137" s="1"/>
      <c r="P2137" s="2"/>
      <c r="Q2137" s="3"/>
      <c r="R2137" s="5"/>
    </row>
    <row r="2138" spans="2:18" x14ac:dyDescent="0.25">
      <c r="B2138" s="12" t="s">
        <v>23</v>
      </c>
      <c r="C2138" s="12">
        <v>1128299</v>
      </c>
      <c r="D2138" s="13">
        <v>44434</v>
      </c>
      <c r="E2138" s="12" t="s">
        <v>24</v>
      </c>
      <c r="F2138" s="12" t="s">
        <v>81</v>
      </c>
      <c r="G2138" s="12" t="s">
        <v>80</v>
      </c>
      <c r="H2138" s="12" t="s">
        <v>13</v>
      </c>
      <c r="I2138" s="14">
        <v>0.60000000000000009</v>
      </c>
      <c r="J2138" s="15">
        <v>5250</v>
      </c>
      <c r="K2138" s="16">
        <f t="shared" ref="K2138:K2141" si="703">I2138*J2138</f>
        <v>3150.0000000000005</v>
      </c>
      <c r="L2138" s="16">
        <f t="shared" ref="L2138:L2141" si="704">K2138*M2138</f>
        <v>1102.5</v>
      </c>
      <c r="M2138" s="17">
        <v>0.35</v>
      </c>
      <c r="O2138" s="1"/>
      <c r="P2138" s="2"/>
      <c r="Q2138" s="3"/>
      <c r="R2138" s="5"/>
    </row>
    <row r="2139" spans="2:18" x14ac:dyDescent="0.25">
      <c r="B2139" s="12" t="s">
        <v>23</v>
      </c>
      <c r="C2139" s="12">
        <v>1128299</v>
      </c>
      <c r="D2139" s="13">
        <v>44434</v>
      </c>
      <c r="E2139" s="12" t="s">
        <v>24</v>
      </c>
      <c r="F2139" s="12" t="s">
        <v>81</v>
      </c>
      <c r="G2139" s="12" t="s">
        <v>80</v>
      </c>
      <c r="H2139" s="12" t="s">
        <v>14</v>
      </c>
      <c r="I2139" s="14">
        <v>0.60000000000000009</v>
      </c>
      <c r="J2139" s="15">
        <v>4750</v>
      </c>
      <c r="K2139" s="16">
        <f t="shared" si="703"/>
        <v>2850.0000000000005</v>
      </c>
      <c r="L2139" s="16">
        <f t="shared" si="704"/>
        <v>997.50000000000011</v>
      </c>
      <c r="M2139" s="17">
        <v>0.35</v>
      </c>
      <c r="O2139" s="1"/>
      <c r="P2139" s="2"/>
      <c r="Q2139" s="3"/>
      <c r="R2139" s="5"/>
    </row>
    <row r="2140" spans="2:18" x14ac:dyDescent="0.25">
      <c r="B2140" s="12" t="s">
        <v>23</v>
      </c>
      <c r="C2140" s="12">
        <v>1128299</v>
      </c>
      <c r="D2140" s="13">
        <v>44434</v>
      </c>
      <c r="E2140" s="12" t="s">
        <v>24</v>
      </c>
      <c r="F2140" s="12" t="s">
        <v>81</v>
      </c>
      <c r="G2140" s="12" t="s">
        <v>80</v>
      </c>
      <c r="H2140" s="12" t="s">
        <v>16</v>
      </c>
      <c r="I2140" s="14">
        <v>0.70000000000000007</v>
      </c>
      <c r="J2140" s="15">
        <v>4750</v>
      </c>
      <c r="K2140" s="16">
        <f t="shared" si="703"/>
        <v>3325.0000000000005</v>
      </c>
      <c r="L2140" s="16">
        <f t="shared" si="704"/>
        <v>997.50000000000011</v>
      </c>
      <c r="M2140" s="17">
        <v>0.3</v>
      </c>
      <c r="O2140" s="1"/>
      <c r="P2140" s="2"/>
      <c r="Q2140" s="3"/>
      <c r="R2140" s="5"/>
    </row>
    <row r="2141" spans="2:18" x14ac:dyDescent="0.25">
      <c r="B2141" s="12" t="s">
        <v>23</v>
      </c>
      <c r="C2141" s="12">
        <v>1128299</v>
      </c>
      <c r="D2141" s="13">
        <v>44434</v>
      </c>
      <c r="E2141" s="12" t="s">
        <v>24</v>
      </c>
      <c r="F2141" s="12" t="s">
        <v>81</v>
      </c>
      <c r="G2141" s="12" t="s">
        <v>80</v>
      </c>
      <c r="H2141" s="12" t="s">
        <v>17</v>
      </c>
      <c r="I2141" s="14">
        <v>0.75000000000000011</v>
      </c>
      <c r="J2141" s="15">
        <v>4500</v>
      </c>
      <c r="K2141" s="16">
        <f t="shared" si="703"/>
        <v>3375.0000000000005</v>
      </c>
      <c r="L2141" s="16">
        <f t="shared" si="704"/>
        <v>843.75000000000011</v>
      </c>
      <c r="M2141" s="17">
        <v>0.25</v>
      </c>
      <c r="O2141" s="1"/>
      <c r="P2141" s="2"/>
      <c r="Q2141" s="3"/>
      <c r="R2141" s="5"/>
    </row>
    <row r="2142" spans="2:18" x14ac:dyDescent="0.25">
      <c r="B2142" s="12" t="s">
        <v>23</v>
      </c>
      <c r="C2142" s="12">
        <v>1128299</v>
      </c>
      <c r="D2142" s="13">
        <v>44466</v>
      </c>
      <c r="E2142" s="12" t="s">
        <v>24</v>
      </c>
      <c r="F2142" s="12" t="s">
        <v>81</v>
      </c>
      <c r="G2142" s="12" t="s">
        <v>80</v>
      </c>
      <c r="H2142" s="12" t="s">
        <v>12</v>
      </c>
      <c r="I2142" s="14">
        <v>0.50000000000000011</v>
      </c>
      <c r="J2142" s="15">
        <v>6250</v>
      </c>
      <c r="K2142" s="16">
        <f>I2142*J2142</f>
        <v>3125.0000000000009</v>
      </c>
      <c r="L2142" s="16">
        <f>K2142*M2142</f>
        <v>1093.7500000000002</v>
      </c>
      <c r="M2142" s="17">
        <v>0.35</v>
      </c>
      <c r="O2142" s="1"/>
      <c r="P2142" s="2"/>
      <c r="Q2142" s="3"/>
      <c r="R2142" s="5"/>
    </row>
    <row r="2143" spans="2:18" x14ac:dyDescent="0.25">
      <c r="B2143" s="12" t="s">
        <v>23</v>
      </c>
      <c r="C2143" s="12">
        <v>1128299</v>
      </c>
      <c r="D2143" s="13">
        <v>44466</v>
      </c>
      <c r="E2143" s="12" t="s">
        <v>24</v>
      </c>
      <c r="F2143" s="12" t="s">
        <v>81</v>
      </c>
      <c r="G2143" s="12" t="s">
        <v>80</v>
      </c>
      <c r="H2143" s="12" t="s">
        <v>15</v>
      </c>
      <c r="I2143" s="14">
        <v>0.55000000000000016</v>
      </c>
      <c r="J2143" s="15">
        <v>6250</v>
      </c>
      <c r="K2143" s="16">
        <f>I2143*J2143</f>
        <v>3437.5000000000009</v>
      </c>
      <c r="L2143" s="16">
        <f>K2143*M2143</f>
        <v>1375.0000000000005</v>
      </c>
      <c r="M2143" s="17">
        <v>0.4</v>
      </c>
      <c r="O2143" s="1"/>
      <c r="P2143" s="2"/>
      <c r="Q2143" s="3"/>
      <c r="R2143" s="5"/>
    </row>
    <row r="2144" spans="2:18" x14ac:dyDescent="0.25">
      <c r="B2144" s="12" t="s">
        <v>23</v>
      </c>
      <c r="C2144" s="12">
        <v>1128299</v>
      </c>
      <c r="D2144" s="13">
        <v>44466</v>
      </c>
      <c r="E2144" s="12" t="s">
        <v>24</v>
      </c>
      <c r="F2144" s="12" t="s">
        <v>81</v>
      </c>
      <c r="G2144" s="12" t="s">
        <v>80</v>
      </c>
      <c r="H2144" s="12" t="s">
        <v>13</v>
      </c>
      <c r="I2144" s="14">
        <v>0.50000000000000011</v>
      </c>
      <c r="J2144" s="15">
        <v>4750</v>
      </c>
      <c r="K2144" s="16">
        <f t="shared" ref="K2144:K2147" si="705">I2144*J2144</f>
        <v>2375.0000000000005</v>
      </c>
      <c r="L2144" s="16">
        <f t="shared" ref="L2144:L2147" si="706">K2144*M2144</f>
        <v>831.25000000000011</v>
      </c>
      <c r="M2144" s="17">
        <v>0.35</v>
      </c>
      <c r="O2144" s="1"/>
      <c r="P2144" s="2"/>
      <c r="Q2144" s="3"/>
      <c r="R2144" s="5"/>
    </row>
    <row r="2145" spans="2:18" x14ac:dyDescent="0.25">
      <c r="B2145" s="12" t="s">
        <v>23</v>
      </c>
      <c r="C2145" s="12">
        <v>1128299</v>
      </c>
      <c r="D2145" s="13">
        <v>44466</v>
      </c>
      <c r="E2145" s="12" t="s">
        <v>24</v>
      </c>
      <c r="F2145" s="12" t="s">
        <v>81</v>
      </c>
      <c r="G2145" s="12" t="s">
        <v>80</v>
      </c>
      <c r="H2145" s="12" t="s">
        <v>14</v>
      </c>
      <c r="I2145" s="14">
        <v>0.50000000000000011</v>
      </c>
      <c r="J2145" s="15">
        <v>4250</v>
      </c>
      <c r="K2145" s="16">
        <f t="shared" si="705"/>
        <v>2125.0000000000005</v>
      </c>
      <c r="L2145" s="16">
        <f t="shared" si="706"/>
        <v>743.75000000000011</v>
      </c>
      <c r="M2145" s="17">
        <v>0.35</v>
      </c>
      <c r="O2145" s="1"/>
      <c r="P2145" s="2"/>
      <c r="Q2145" s="3"/>
      <c r="R2145" s="5"/>
    </row>
    <row r="2146" spans="2:18" x14ac:dyDescent="0.25">
      <c r="B2146" s="12" t="s">
        <v>23</v>
      </c>
      <c r="C2146" s="12">
        <v>1128299</v>
      </c>
      <c r="D2146" s="13">
        <v>44466</v>
      </c>
      <c r="E2146" s="12" t="s">
        <v>24</v>
      </c>
      <c r="F2146" s="12" t="s">
        <v>81</v>
      </c>
      <c r="G2146" s="12" t="s">
        <v>80</v>
      </c>
      <c r="H2146" s="12" t="s">
        <v>16</v>
      </c>
      <c r="I2146" s="14">
        <v>0.60000000000000009</v>
      </c>
      <c r="J2146" s="15">
        <v>4250</v>
      </c>
      <c r="K2146" s="16">
        <f t="shared" si="705"/>
        <v>2550.0000000000005</v>
      </c>
      <c r="L2146" s="16">
        <f t="shared" si="706"/>
        <v>765.00000000000011</v>
      </c>
      <c r="M2146" s="17">
        <v>0.3</v>
      </c>
      <c r="O2146" s="1"/>
      <c r="P2146" s="2"/>
      <c r="Q2146" s="3"/>
      <c r="R2146" s="5"/>
    </row>
    <row r="2147" spans="2:18" x14ac:dyDescent="0.25">
      <c r="B2147" s="12" t="s">
        <v>23</v>
      </c>
      <c r="C2147" s="12">
        <v>1128299</v>
      </c>
      <c r="D2147" s="13">
        <v>44466</v>
      </c>
      <c r="E2147" s="12" t="s">
        <v>24</v>
      </c>
      <c r="F2147" s="12" t="s">
        <v>81</v>
      </c>
      <c r="G2147" s="12" t="s">
        <v>80</v>
      </c>
      <c r="H2147" s="12" t="s">
        <v>17</v>
      </c>
      <c r="I2147" s="14">
        <v>0.65000000000000013</v>
      </c>
      <c r="J2147" s="15">
        <v>4750</v>
      </c>
      <c r="K2147" s="16">
        <f t="shared" si="705"/>
        <v>3087.5000000000005</v>
      </c>
      <c r="L2147" s="16">
        <f t="shared" si="706"/>
        <v>771.87500000000011</v>
      </c>
      <c r="M2147" s="17">
        <v>0.25</v>
      </c>
      <c r="O2147" s="1"/>
      <c r="P2147" s="2"/>
      <c r="Q2147" s="3"/>
      <c r="R2147" s="5"/>
    </row>
    <row r="2148" spans="2:18" x14ac:dyDescent="0.25">
      <c r="B2148" s="12" t="s">
        <v>23</v>
      </c>
      <c r="C2148" s="12">
        <v>1128299</v>
      </c>
      <c r="D2148" s="13">
        <v>44495</v>
      </c>
      <c r="E2148" s="12" t="s">
        <v>24</v>
      </c>
      <c r="F2148" s="12" t="s">
        <v>81</v>
      </c>
      <c r="G2148" s="12" t="s">
        <v>80</v>
      </c>
      <c r="H2148" s="12" t="s">
        <v>12</v>
      </c>
      <c r="I2148" s="14">
        <v>0.50000000000000011</v>
      </c>
      <c r="J2148" s="15">
        <v>5500</v>
      </c>
      <c r="K2148" s="16">
        <f>I2148*J2148</f>
        <v>2750.0000000000005</v>
      </c>
      <c r="L2148" s="16">
        <f>K2148*M2148</f>
        <v>962.50000000000011</v>
      </c>
      <c r="M2148" s="17">
        <v>0.35</v>
      </c>
      <c r="O2148" s="1"/>
      <c r="P2148" s="2"/>
      <c r="Q2148" s="3"/>
      <c r="R2148" s="5"/>
    </row>
    <row r="2149" spans="2:18" x14ac:dyDescent="0.25">
      <c r="B2149" s="12" t="s">
        <v>23</v>
      </c>
      <c r="C2149" s="12">
        <v>1128299</v>
      </c>
      <c r="D2149" s="13">
        <v>44495</v>
      </c>
      <c r="E2149" s="12" t="s">
        <v>24</v>
      </c>
      <c r="F2149" s="12" t="s">
        <v>81</v>
      </c>
      <c r="G2149" s="12" t="s">
        <v>80</v>
      </c>
      <c r="H2149" s="12" t="s">
        <v>15</v>
      </c>
      <c r="I2149" s="14">
        <v>0.55000000000000016</v>
      </c>
      <c r="J2149" s="15">
        <v>5500</v>
      </c>
      <c r="K2149" s="16">
        <f>I2149*J2149</f>
        <v>3025.0000000000009</v>
      </c>
      <c r="L2149" s="16">
        <f>K2149*M2149</f>
        <v>1210.0000000000005</v>
      </c>
      <c r="M2149" s="17">
        <v>0.4</v>
      </c>
      <c r="O2149" s="1"/>
      <c r="P2149" s="2"/>
      <c r="Q2149" s="3"/>
      <c r="R2149" s="5"/>
    </row>
    <row r="2150" spans="2:18" x14ac:dyDescent="0.25">
      <c r="B2150" s="12" t="s">
        <v>23</v>
      </c>
      <c r="C2150" s="12">
        <v>1128299</v>
      </c>
      <c r="D2150" s="13">
        <v>44495</v>
      </c>
      <c r="E2150" s="12" t="s">
        <v>24</v>
      </c>
      <c r="F2150" s="12" t="s">
        <v>81</v>
      </c>
      <c r="G2150" s="12" t="s">
        <v>80</v>
      </c>
      <c r="H2150" s="12" t="s">
        <v>13</v>
      </c>
      <c r="I2150" s="14">
        <v>0.50000000000000011</v>
      </c>
      <c r="J2150" s="15">
        <v>3750</v>
      </c>
      <c r="K2150" s="16">
        <f t="shared" ref="K2150:K2153" si="707">I2150*J2150</f>
        <v>1875.0000000000005</v>
      </c>
      <c r="L2150" s="16">
        <f t="shared" ref="L2150:L2153" si="708">K2150*M2150</f>
        <v>656.25000000000011</v>
      </c>
      <c r="M2150" s="17">
        <v>0.35</v>
      </c>
      <c r="O2150" s="1"/>
      <c r="P2150" s="2"/>
      <c r="Q2150" s="3"/>
      <c r="R2150" s="5"/>
    </row>
    <row r="2151" spans="2:18" x14ac:dyDescent="0.25">
      <c r="B2151" s="12" t="s">
        <v>23</v>
      </c>
      <c r="C2151" s="12">
        <v>1128299</v>
      </c>
      <c r="D2151" s="13">
        <v>44495</v>
      </c>
      <c r="E2151" s="12" t="s">
        <v>24</v>
      </c>
      <c r="F2151" s="12" t="s">
        <v>81</v>
      </c>
      <c r="G2151" s="12" t="s">
        <v>80</v>
      </c>
      <c r="H2151" s="12" t="s">
        <v>14</v>
      </c>
      <c r="I2151" s="14">
        <v>0.50000000000000011</v>
      </c>
      <c r="J2151" s="15">
        <v>3500</v>
      </c>
      <c r="K2151" s="16">
        <f t="shared" si="707"/>
        <v>1750.0000000000005</v>
      </c>
      <c r="L2151" s="16">
        <f t="shared" si="708"/>
        <v>612.50000000000011</v>
      </c>
      <c r="M2151" s="17">
        <v>0.35</v>
      </c>
      <c r="O2151" s="1"/>
      <c r="P2151" s="2"/>
      <c r="Q2151" s="3"/>
      <c r="R2151" s="5"/>
    </row>
    <row r="2152" spans="2:18" x14ac:dyDescent="0.25">
      <c r="B2152" s="12" t="s">
        <v>23</v>
      </c>
      <c r="C2152" s="12">
        <v>1128299</v>
      </c>
      <c r="D2152" s="13">
        <v>44495</v>
      </c>
      <c r="E2152" s="12" t="s">
        <v>24</v>
      </c>
      <c r="F2152" s="12" t="s">
        <v>81</v>
      </c>
      <c r="G2152" s="12" t="s">
        <v>80</v>
      </c>
      <c r="H2152" s="12" t="s">
        <v>16</v>
      </c>
      <c r="I2152" s="14">
        <v>0.60000000000000009</v>
      </c>
      <c r="J2152" s="15">
        <v>3250</v>
      </c>
      <c r="K2152" s="16">
        <f t="shared" si="707"/>
        <v>1950.0000000000002</v>
      </c>
      <c r="L2152" s="16">
        <f t="shared" si="708"/>
        <v>585</v>
      </c>
      <c r="M2152" s="17">
        <v>0.3</v>
      </c>
      <c r="O2152" s="1"/>
      <c r="P2152" s="2"/>
      <c r="Q2152" s="3"/>
      <c r="R2152" s="5"/>
    </row>
    <row r="2153" spans="2:18" x14ac:dyDescent="0.25">
      <c r="B2153" s="12" t="s">
        <v>23</v>
      </c>
      <c r="C2153" s="12">
        <v>1128299</v>
      </c>
      <c r="D2153" s="13">
        <v>44495</v>
      </c>
      <c r="E2153" s="12" t="s">
        <v>24</v>
      </c>
      <c r="F2153" s="12" t="s">
        <v>81</v>
      </c>
      <c r="G2153" s="12" t="s">
        <v>80</v>
      </c>
      <c r="H2153" s="12" t="s">
        <v>17</v>
      </c>
      <c r="I2153" s="14">
        <v>0.75000000000000011</v>
      </c>
      <c r="J2153" s="15">
        <v>3750</v>
      </c>
      <c r="K2153" s="16">
        <f t="shared" si="707"/>
        <v>2812.5000000000005</v>
      </c>
      <c r="L2153" s="16">
        <f t="shared" si="708"/>
        <v>703.12500000000011</v>
      </c>
      <c r="M2153" s="17">
        <v>0.25</v>
      </c>
      <c r="O2153" s="1"/>
      <c r="P2153" s="2"/>
      <c r="Q2153" s="3"/>
      <c r="R2153" s="5"/>
    </row>
    <row r="2154" spans="2:18" x14ac:dyDescent="0.25">
      <c r="B2154" s="12" t="s">
        <v>23</v>
      </c>
      <c r="C2154" s="12">
        <v>1128299</v>
      </c>
      <c r="D2154" s="13">
        <v>44526</v>
      </c>
      <c r="E2154" s="12" t="s">
        <v>24</v>
      </c>
      <c r="F2154" s="12" t="s">
        <v>81</v>
      </c>
      <c r="G2154" s="12" t="s">
        <v>80</v>
      </c>
      <c r="H2154" s="12" t="s">
        <v>12</v>
      </c>
      <c r="I2154" s="14">
        <v>0.60000000000000009</v>
      </c>
      <c r="J2154" s="15">
        <v>5500</v>
      </c>
      <c r="K2154" s="16">
        <f>I2154*J2154</f>
        <v>3300.0000000000005</v>
      </c>
      <c r="L2154" s="16">
        <f>K2154*M2154</f>
        <v>1155</v>
      </c>
      <c r="M2154" s="17">
        <v>0.35</v>
      </c>
      <c r="O2154" s="1"/>
      <c r="P2154" s="2"/>
      <c r="Q2154" s="3"/>
      <c r="R2154" s="5"/>
    </row>
    <row r="2155" spans="2:18" x14ac:dyDescent="0.25">
      <c r="B2155" s="12" t="s">
        <v>23</v>
      </c>
      <c r="C2155" s="12">
        <v>1128299</v>
      </c>
      <c r="D2155" s="13">
        <v>44526</v>
      </c>
      <c r="E2155" s="12" t="s">
        <v>24</v>
      </c>
      <c r="F2155" s="12" t="s">
        <v>81</v>
      </c>
      <c r="G2155" s="12" t="s">
        <v>80</v>
      </c>
      <c r="H2155" s="12" t="s">
        <v>15</v>
      </c>
      <c r="I2155" s="14">
        <v>0.65000000000000013</v>
      </c>
      <c r="J2155" s="15">
        <v>6000</v>
      </c>
      <c r="K2155" s="16">
        <f>I2155*J2155</f>
        <v>3900.0000000000009</v>
      </c>
      <c r="L2155" s="16">
        <f>K2155*M2155</f>
        <v>1560.0000000000005</v>
      </c>
      <c r="M2155" s="17">
        <v>0.4</v>
      </c>
      <c r="O2155" s="1"/>
      <c r="P2155" s="2"/>
      <c r="Q2155" s="3"/>
      <c r="R2155" s="5"/>
    </row>
    <row r="2156" spans="2:18" x14ac:dyDescent="0.25">
      <c r="B2156" s="12" t="s">
        <v>23</v>
      </c>
      <c r="C2156" s="12">
        <v>1128299</v>
      </c>
      <c r="D2156" s="13">
        <v>44526</v>
      </c>
      <c r="E2156" s="12" t="s">
        <v>24</v>
      </c>
      <c r="F2156" s="12" t="s">
        <v>81</v>
      </c>
      <c r="G2156" s="12" t="s">
        <v>80</v>
      </c>
      <c r="H2156" s="12" t="s">
        <v>13</v>
      </c>
      <c r="I2156" s="14">
        <v>0.60000000000000009</v>
      </c>
      <c r="J2156" s="15">
        <v>4500</v>
      </c>
      <c r="K2156" s="16">
        <f t="shared" ref="K2156:K2159" si="709">I2156*J2156</f>
        <v>2700.0000000000005</v>
      </c>
      <c r="L2156" s="16">
        <f t="shared" ref="L2156:L2159" si="710">K2156*M2156</f>
        <v>945.00000000000011</v>
      </c>
      <c r="M2156" s="17">
        <v>0.35</v>
      </c>
      <c r="O2156" s="1"/>
      <c r="P2156" s="2"/>
      <c r="Q2156" s="3"/>
      <c r="R2156" s="5"/>
    </row>
    <row r="2157" spans="2:18" x14ac:dyDescent="0.25">
      <c r="B2157" s="12" t="s">
        <v>23</v>
      </c>
      <c r="C2157" s="12">
        <v>1128299</v>
      </c>
      <c r="D2157" s="13">
        <v>44526</v>
      </c>
      <c r="E2157" s="12" t="s">
        <v>24</v>
      </c>
      <c r="F2157" s="12" t="s">
        <v>81</v>
      </c>
      <c r="G2157" s="12" t="s">
        <v>80</v>
      </c>
      <c r="H2157" s="12" t="s">
        <v>14</v>
      </c>
      <c r="I2157" s="14">
        <v>0.60000000000000009</v>
      </c>
      <c r="J2157" s="15">
        <v>4250</v>
      </c>
      <c r="K2157" s="16">
        <f t="shared" si="709"/>
        <v>2550.0000000000005</v>
      </c>
      <c r="L2157" s="16">
        <f t="shared" si="710"/>
        <v>892.50000000000011</v>
      </c>
      <c r="M2157" s="17">
        <v>0.35</v>
      </c>
      <c r="O2157" s="1"/>
      <c r="P2157" s="2"/>
      <c r="Q2157" s="3"/>
      <c r="R2157" s="5"/>
    </row>
    <row r="2158" spans="2:18" x14ac:dyDescent="0.25">
      <c r="B2158" s="12" t="s">
        <v>23</v>
      </c>
      <c r="C2158" s="12">
        <v>1128299</v>
      </c>
      <c r="D2158" s="13">
        <v>44526</v>
      </c>
      <c r="E2158" s="12" t="s">
        <v>24</v>
      </c>
      <c r="F2158" s="12" t="s">
        <v>81</v>
      </c>
      <c r="G2158" s="12" t="s">
        <v>80</v>
      </c>
      <c r="H2158" s="12" t="s">
        <v>16</v>
      </c>
      <c r="I2158" s="14">
        <v>0.70000000000000007</v>
      </c>
      <c r="J2158" s="15">
        <v>3750</v>
      </c>
      <c r="K2158" s="16">
        <f t="shared" si="709"/>
        <v>2625.0000000000005</v>
      </c>
      <c r="L2158" s="16">
        <f t="shared" si="710"/>
        <v>787.50000000000011</v>
      </c>
      <c r="M2158" s="17">
        <v>0.3</v>
      </c>
      <c r="O2158" s="1"/>
      <c r="P2158" s="2"/>
      <c r="Q2158" s="3"/>
      <c r="R2158" s="5"/>
    </row>
    <row r="2159" spans="2:18" x14ac:dyDescent="0.25">
      <c r="B2159" s="12" t="s">
        <v>23</v>
      </c>
      <c r="C2159" s="12">
        <v>1128299</v>
      </c>
      <c r="D2159" s="13">
        <v>44526</v>
      </c>
      <c r="E2159" s="12" t="s">
        <v>24</v>
      </c>
      <c r="F2159" s="12" t="s">
        <v>81</v>
      </c>
      <c r="G2159" s="12" t="s">
        <v>80</v>
      </c>
      <c r="H2159" s="12" t="s">
        <v>17</v>
      </c>
      <c r="I2159" s="14">
        <v>0.75000000000000011</v>
      </c>
      <c r="J2159" s="15">
        <v>5000</v>
      </c>
      <c r="K2159" s="16">
        <f t="shared" si="709"/>
        <v>3750.0000000000005</v>
      </c>
      <c r="L2159" s="16">
        <f t="shared" si="710"/>
        <v>937.50000000000011</v>
      </c>
      <c r="M2159" s="17">
        <v>0.25</v>
      </c>
      <c r="O2159" s="1"/>
      <c r="P2159" s="2"/>
      <c r="Q2159" s="3"/>
      <c r="R2159" s="5"/>
    </row>
    <row r="2160" spans="2:18" x14ac:dyDescent="0.25">
      <c r="B2160" s="12" t="s">
        <v>23</v>
      </c>
      <c r="C2160" s="12">
        <v>1128299</v>
      </c>
      <c r="D2160" s="13">
        <v>44555</v>
      </c>
      <c r="E2160" s="12" t="s">
        <v>24</v>
      </c>
      <c r="F2160" s="12" t="s">
        <v>81</v>
      </c>
      <c r="G2160" s="12" t="s">
        <v>80</v>
      </c>
      <c r="H2160" s="12" t="s">
        <v>12</v>
      </c>
      <c r="I2160" s="14">
        <v>0.60000000000000009</v>
      </c>
      <c r="J2160" s="15">
        <v>7000</v>
      </c>
      <c r="K2160" s="16">
        <f>I2160*J2160</f>
        <v>4200.0000000000009</v>
      </c>
      <c r="L2160" s="16">
        <f>K2160*M2160</f>
        <v>1470.0000000000002</v>
      </c>
      <c r="M2160" s="17">
        <v>0.35</v>
      </c>
      <c r="O2160" s="1"/>
      <c r="P2160" s="2"/>
      <c r="Q2160" s="3"/>
      <c r="R2160" s="5"/>
    </row>
    <row r="2161" spans="1:18" x14ac:dyDescent="0.25">
      <c r="B2161" s="12" t="s">
        <v>23</v>
      </c>
      <c r="C2161" s="12">
        <v>1128299</v>
      </c>
      <c r="D2161" s="13">
        <v>44555</v>
      </c>
      <c r="E2161" s="12" t="s">
        <v>24</v>
      </c>
      <c r="F2161" s="12" t="s">
        <v>81</v>
      </c>
      <c r="G2161" s="12" t="s">
        <v>80</v>
      </c>
      <c r="H2161" s="12" t="s">
        <v>15</v>
      </c>
      <c r="I2161" s="14">
        <v>0.65000000000000013</v>
      </c>
      <c r="J2161" s="15">
        <v>7000</v>
      </c>
      <c r="K2161" s="16">
        <f>I2161*J2161</f>
        <v>4550.0000000000009</v>
      </c>
      <c r="L2161" s="16">
        <f>K2161*M2161</f>
        <v>1820.0000000000005</v>
      </c>
      <c r="M2161" s="17">
        <v>0.4</v>
      </c>
      <c r="O2161" s="1"/>
      <c r="P2161" s="2"/>
      <c r="Q2161" s="3"/>
      <c r="R2161" s="5"/>
    </row>
    <row r="2162" spans="1:18" x14ac:dyDescent="0.25">
      <c r="B2162" s="12" t="s">
        <v>23</v>
      </c>
      <c r="C2162" s="12">
        <v>1128299</v>
      </c>
      <c r="D2162" s="13">
        <v>44555</v>
      </c>
      <c r="E2162" s="12" t="s">
        <v>24</v>
      </c>
      <c r="F2162" s="12" t="s">
        <v>81</v>
      </c>
      <c r="G2162" s="12" t="s">
        <v>80</v>
      </c>
      <c r="H2162" s="12" t="s">
        <v>13</v>
      </c>
      <c r="I2162" s="14">
        <v>0.60000000000000009</v>
      </c>
      <c r="J2162" s="15">
        <v>5000</v>
      </c>
      <c r="K2162" s="16">
        <f t="shared" ref="K2162:K2165" si="711">I2162*J2162</f>
        <v>3000.0000000000005</v>
      </c>
      <c r="L2162" s="16">
        <f t="shared" ref="L2162:L2165" si="712">K2162*M2162</f>
        <v>1050</v>
      </c>
      <c r="M2162" s="17">
        <v>0.35</v>
      </c>
      <c r="O2162" s="1"/>
      <c r="P2162" s="2"/>
      <c r="Q2162" s="3"/>
      <c r="R2162" s="5"/>
    </row>
    <row r="2163" spans="1:18" x14ac:dyDescent="0.25">
      <c r="B2163" s="12" t="s">
        <v>23</v>
      </c>
      <c r="C2163" s="12">
        <v>1128299</v>
      </c>
      <c r="D2163" s="13">
        <v>44555</v>
      </c>
      <c r="E2163" s="12" t="s">
        <v>24</v>
      </c>
      <c r="F2163" s="12" t="s">
        <v>81</v>
      </c>
      <c r="G2163" s="12" t="s">
        <v>80</v>
      </c>
      <c r="H2163" s="12" t="s">
        <v>14</v>
      </c>
      <c r="I2163" s="14">
        <v>0.60000000000000009</v>
      </c>
      <c r="J2163" s="15">
        <v>5000</v>
      </c>
      <c r="K2163" s="16">
        <f t="shared" si="711"/>
        <v>3000.0000000000005</v>
      </c>
      <c r="L2163" s="16">
        <f t="shared" si="712"/>
        <v>1050</v>
      </c>
      <c r="M2163" s="17">
        <v>0.35</v>
      </c>
      <c r="O2163" s="1"/>
      <c r="P2163" s="2"/>
      <c r="Q2163" s="3"/>
      <c r="R2163" s="5"/>
    </row>
    <row r="2164" spans="1:18" x14ac:dyDescent="0.25">
      <c r="B2164" s="12" t="s">
        <v>23</v>
      </c>
      <c r="C2164" s="12">
        <v>1128299</v>
      </c>
      <c r="D2164" s="13">
        <v>44555</v>
      </c>
      <c r="E2164" s="12" t="s">
        <v>24</v>
      </c>
      <c r="F2164" s="12" t="s">
        <v>81</v>
      </c>
      <c r="G2164" s="12" t="s">
        <v>80</v>
      </c>
      <c r="H2164" s="12" t="s">
        <v>16</v>
      </c>
      <c r="I2164" s="14">
        <v>0.70000000000000007</v>
      </c>
      <c r="J2164" s="15">
        <v>4250</v>
      </c>
      <c r="K2164" s="16">
        <f t="shared" si="711"/>
        <v>2975.0000000000005</v>
      </c>
      <c r="L2164" s="16">
        <f t="shared" si="712"/>
        <v>892.50000000000011</v>
      </c>
      <c r="M2164" s="17">
        <v>0.3</v>
      </c>
      <c r="O2164" s="1"/>
      <c r="P2164" s="2"/>
      <c r="Q2164" s="3"/>
      <c r="R2164" s="5"/>
    </row>
    <row r="2165" spans="1:18" x14ac:dyDescent="0.25">
      <c r="B2165" s="12" t="s">
        <v>23</v>
      </c>
      <c r="C2165" s="12">
        <v>1128299</v>
      </c>
      <c r="D2165" s="13">
        <v>44555</v>
      </c>
      <c r="E2165" s="12" t="s">
        <v>24</v>
      </c>
      <c r="F2165" s="12" t="s">
        <v>81</v>
      </c>
      <c r="G2165" s="12" t="s">
        <v>80</v>
      </c>
      <c r="H2165" s="12" t="s">
        <v>17</v>
      </c>
      <c r="I2165" s="14">
        <v>0.75000000000000011</v>
      </c>
      <c r="J2165" s="15">
        <v>5250</v>
      </c>
      <c r="K2165" s="16">
        <f t="shared" si="711"/>
        <v>3937.5000000000005</v>
      </c>
      <c r="L2165" s="16">
        <f t="shared" si="712"/>
        <v>984.37500000000011</v>
      </c>
      <c r="M2165" s="17">
        <v>0.25</v>
      </c>
      <c r="O2165" s="1"/>
      <c r="P2165" s="2"/>
      <c r="Q2165" s="3"/>
      <c r="R2165" s="5"/>
    </row>
    <row r="2166" spans="1:18" x14ac:dyDescent="0.25">
      <c r="A2166" s="8" t="s">
        <v>40</v>
      </c>
      <c r="B2166" s="12" t="s">
        <v>23</v>
      </c>
      <c r="C2166" s="12">
        <v>1128299</v>
      </c>
      <c r="D2166" s="13">
        <v>44209</v>
      </c>
      <c r="E2166" s="12" t="s">
        <v>24</v>
      </c>
      <c r="F2166" s="12" t="s">
        <v>82</v>
      </c>
      <c r="G2166" s="12" t="s">
        <v>83</v>
      </c>
      <c r="H2166" s="12" t="s">
        <v>12</v>
      </c>
      <c r="I2166" s="14">
        <v>0.29999999999999993</v>
      </c>
      <c r="J2166" s="15">
        <v>4500</v>
      </c>
      <c r="K2166" s="16">
        <f>I2166*J2166</f>
        <v>1349.9999999999998</v>
      </c>
      <c r="L2166" s="16">
        <f>K2166*M2166</f>
        <v>539.99999999999989</v>
      </c>
      <c r="M2166" s="17">
        <v>0.4</v>
      </c>
      <c r="O2166" s="1"/>
      <c r="P2166" s="2"/>
      <c r="Q2166" s="3"/>
      <c r="R2166" s="5"/>
    </row>
    <row r="2167" spans="1:18" x14ac:dyDescent="0.25">
      <c r="B2167" s="12" t="s">
        <v>23</v>
      </c>
      <c r="C2167" s="12">
        <v>1128299</v>
      </c>
      <c r="D2167" s="13">
        <v>44209</v>
      </c>
      <c r="E2167" s="12" t="s">
        <v>24</v>
      </c>
      <c r="F2167" s="12" t="s">
        <v>82</v>
      </c>
      <c r="G2167" s="12" t="s">
        <v>83</v>
      </c>
      <c r="H2167" s="12" t="s">
        <v>15</v>
      </c>
      <c r="I2167" s="14">
        <v>0.4</v>
      </c>
      <c r="J2167" s="15">
        <v>4500</v>
      </c>
      <c r="K2167" s="16">
        <f>I2167*J2167</f>
        <v>1800</v>
      </c>
      <c r="L2167" s="16">
        <f>K2167*M2167</f>
        <v>720</v>
      </c>
      <c r="M2167" s="17">
        <v>0.4</v>
      </c>
      <c r="O2167" s="1"/>
      <c r="P2167" s="2"/>
      <c r="Q2167" s="3"/>
      <c r="R2167" s="5"/>
    </row>
    <row r="2168" spans="1:18" x14ac:dyDescent="0.25">
      <c r="B2168" s="12" t="s">
        <v>23</v>
      </c>
      <c r="C2168" s="12">
        <v>1128299</v>
      </c>
      <c r="D2168" s="13">
        <v>44209</v>
      </c>
      <c r="E2168" s="12" t="s">
        <v>24</v>
      </c>
      <c r="F2168" s="12" t="s">
        <v>82</v>
      </c>
      <c r="G2168" s="12" t="s">
        <v>83</v>
      </c>
      <c r="H2168" s="12" t="s">
        <v>13</v>
      </c>
      <c r="I2168" s="14">
        <v>0.4</v>
      </c>
      <c r="J2168" s="15">
        <v>4500</v>
      </c>
      <c r="K2168" s="16">
        <f t="shared" ref="K2168:K2171" si="713">I2168*J2168</f>
        <v>1800</v>
      </c>
      <c r="L2168" s="16">
        <f t="shared" ref="L2168:L2171" si="714">K2168*M2168</f>
        <v>630</v>
      </c>
      <c r="M2168" s="17">
        <v>0.35</v>
      </c>
      <c r="O2168" s="1"/>
      <c r="P2168" s="2"/>
      <c r="Q2168" s="3"/>
      <c r="R2168" s="5"/>
    </row>
    <row r="2169" spans="1:18" x14ac:dyDescent="0.25">
      <c r="B2169" s="12" t="s">
        <v>23</v>
      </c>
      <c r="C2169" s="12">
        <v>1128299</v>
      </c>
      <c r="D2169" s="13">
        <v>44209</v>
      </c>
      <c r="E2169" s="12" t="s">
        <v>24</v>
      </c>
      <c r="F2169" s="12" t="s">
        <v>82</v>
      </c>
      <c r="G2169" s="12" t="s">
        <v>83</v>
      </c>
      <c r="H2169" s="12" t="s">
        <v>14</v>
      </c>
      <c r="I2169" s="14">
        <v>0.4</v>
      </c>
      <c r="J2169" s="15">
        <v>3000</v>
      </c>
      <c r="K2169" s="16">
        <f t="shared" si="713"/>
        <v>1200</v>
      </c>
      <c r="L2169" s="16">
        <f t="shared" si="714"/>
        <v>480</v>
      </c>
      <c r="M2169" s="17">
        <v>0.4</v>
      </c>
      <c r="O2169" s="1"/>
      <c r="P2169" s="2"/>
      <c r="Q2169" s="3"/>
      <c r="R2169" s="5"/>
    </row>
    <row r="2170" spans="1:18" x14ac:dyDescent="0.25">
      <c r="B2170" s="12" t="s">
        <v>23</v>
      </c>
      <c r="C2170" s="12">
        <v>1128299</v>
      </c>
      <c r="D2170" s="13">
        <v>44209</v>
      </c>
      <c r="E2170" s="12" t="s">
        <v>24</v>
      </c>
      <c r="F2170" s="12" t="s">
        <v>82</v>
      </c>
      <c r="G2170" s="12" t="s">
        <v>83</v>
      </c>
      <c r="H2170" s="12" t="s">
        <v>16</v>
      </c>
      <c r="I2170" s="14">
        <v>0.45000000000000012</v>
      </c>
      <c r="J2170" s="15">
        <v>2500</v>
      </c>
      <c r="K2170" s="16">
        <f t="shared" si="713"/>
        <v>1125.0000000000002</v>
      </c>
      <c r="L2170" s="16">
        <f t="shared" si="714"/>
        <v>393.75000000000006</v>
      </c>
      <c r="M2170" s="17">
        <v>0.35</v>
      </c>
      <c r="O2170" s="1"/>
      <c r="P2170" s="2"/>
      <c r="Q2170" s="3"/>
      <c r="R2170" s="5"/>
    </row>
    <row r="2171" spans="1:18" x14ac:dyDescent="0.25">
      <c r="B2171" s="12" t="s">
        <v>23</v>
      </c>
      <c r="C2171" s="12">
        <v>1128299</v>
      </c>
      <c r="D2171" s="13">
        <v>44209</v>
      </c>
      <c r="E2171" s="12" t="s">
        <v>24</v>
      </c>
      <c r="F2171" s="12" t="s">
        <v>82</v>
      </c>
      <c r="G2171" s="12" t="s">
        <v>83</v>
      </c>
      <c r="H2171" s="12" t="s">
        <v>17</v>
      </c>
      <c r="I2171" s="14">
        <v>0.4</v>
      </c>
      <c r="J2171" s="15">
        <v>4500</v>
      </c>
      <c r="K2171" s="16">
        <f t="shared" si="713"/>
        <v>1800</v>
      </c>
      <c r="L2171" s="16">
        <f t="shared" si="714"/>
        <v>450</v>
      </c>
      <c r="M2171" s="17">
        <v>0.25</v>
      </c>
      <c r="O2171" s="1"/>
      <c r="P2171" s="2"/>
      <c r="Q2171" s="3"/>
      <c r="R2171" s="5"/>
    </row>
    <row r="2172" spans="1:18" x14ac:dyDescent="0.25">
      <c r="B2172" s="12" t="s">
        <v>23</v>
      </c>
      <c r="C2172" s="12">
        <v>1128299</v>
      </c>
      <c r="D2172" s="13">
        <v>44240</v>
      </c>
      <c r="E2172" s="12" t="s">
        <v>24</v>
      </c>
      <c r="F2172" s="12" t="s">
        <v>82</v>
      </c>
      <c r="G2172" s="12" t="s">
        <v>83</v>
      </c>
      <c r="H2172" s="12" t="s">
        <v>12</v>
      </c>
      <c r="I2172" s="14">
        <v>0.29999999999999993</v>
      </c>
      <c r="J2172" s="15">
        <v>5000</v>
      </c>
      <c r="K2172" s="16">
        <f>I2172*J2172</f>
        <v>1499.9999999999998</v>
      </c>
      <c r="L2172" s="16">
        <f>K2172*M2172</f>
        <v>599.99999999999989</v>
      </c>
      <c r="M2172" s="17">
        <v>0.4</v>
      </c>
      <c r="O2172" s="1"/>
      <c r="P2172" s="2"/>
      <c r="Q2172" s="3"/>
      <c r="R2172" s="5"/>
    </row>
    <row r="2173" spans="1:18" x14ac:dyDescent="0.25">
      <c r="B2173" s="12" t="s">
        <v>23</v>
      </c>
      <c r="C2173" s="12">
        <v>1128299</v>
      </c>
      <c r="D2173" s="13">
        <v>44240</v>
      </c>
      <c r="E2173" s="12" t="s">
        <v>24</v>
      </c>
      <c r="F2173" s="12" t="s">
        <v>82</v>
      </c>
      <c r="G2173" s="12" t="s">
        <v>83</v>
      </c>
      <c r="H2173" s="12" t="s">
        <v>15</v>
      </c>
      <c r="I2173" s="14">
        <v>0.4</v>
      </c>
      <c r="J2173" s="15">
        <v>4000</v>
      </c>
      <c r="K2173" s="16">
        <f>I2173*J2173</f>
        <v>1600</v>
      </c>
      <c r="L2173" s="16">
        <f>K2173*M2173</f>
        <v>640</v>
      </c>
      <c r="M2173" s="17">
        <v>0.4</v>
      </c>
      <c r="O2173" s="1"/>
      <c r="P2173" s="2"/>
      <c r="Q2173" s="3"/>
      <c r="R2173" s="5"/>
    </row>
    <row r="2174" spans="1:18" x14ac:dyDescent="0.25">
      <c r="B2174" s="12" t="s">
        <v>23</v>
      </c>
      <c r="C2174" s="12">
        <v>1128299</v>
      </c>
      <c r="D2174" s="13">
        <v>44240</v>
      </c>
      <c r="E2174" s="12" t="s">
        <v>24</v>
      </c>
      <c r="F2174" s="12" t="s">
        <v>82</v>
      </c>
      <c r="G2174" s="12" t="s">
        <v>83</v>
      </c>
      <c r="H2174" s="12" t="s">
        <v>13</v>
      </c>
      <c r="I2174" s="14">
        <v>0.4</v>
      </c>
      <c r="J2174" s="15">
        <v>4000</v>
      </c>
      <c r="K2174" s="16">
        <f t="shared" ref="K2174:K2177" si="715">I2174*J2174</f>
        <v>1600</v>
      </c>
      <c r="L2174" s="16">
        <f t="shared" ref="L2174:L2177" si="716">K2174*M2174</f>
        <v>560</v>
      </c>
      <c r="M2174" s="17">
        <v>0.35</v>
      </c>
      <c r="O2174" s="1"/>
      <c r="P2174" s="2"/>
      <c r="Q2174" s="3"/>
      <c r="R2174" s="5"/>
    </row>
    <row r="2175" spans="1:18" x14ac:dyDescent="0.25">
      <c r="B2175" s="12" t="s">
        <v>23</v>
      </c>
      <c r="C2175" s="12">
        <v>1128299</v>
      </c>
      <c r="D2175" s="13">
        <v>44240</v>
      </c>
      <c r="E2175" s="12" t="s">
        <v>24</v>
      </c>
      <c r="F2175" s="12" t="s">
        <v>82</v>
      </c>
      <c r="G2175" s="12" t="s">
        <v>83</v>
      </c>
      <c r="H2175" s="12" t="s">
        <v>14</v>
      </c>
      <c r="I2175" s="14">
        <v>0.4</v>
      </c>
      <c r="J2175" s="15">
        <v>2500</v>
      </c>
      <c r="K2175" s="16">
        <f t="shared" si="715"/>
        <v>1000</v>
      </c>
      <c r="L2175" s="16">
        <f t="shared" si="716"/>
        <v>400</v>
      </c>
      <c r="M2175" s="17">
        <v>0.4</v>
      </c>
      <c r="O2175" s="1"/>
      <c r="P2175" s="2"/>
      <c r="Q2175" s="3"/>
      <c r="R2175" s="5"/>
    </row>
    <row r="2176" spans="1:18" x14ac:dyDescent="0.25">
      <c r="B2176" s="12" t="s">
        <v>23</v>
      </c>
      <c r="C2176" s="12">
        <v>1128299</v>
      </c>
      <c r="D2176" s="13">
        <v>44240</v>
      </c>
      <c r="E2176" s="12" t="s">
        <v>24</v>
      </c>
      <c r="F2176" s="12" t="s">
        <v>82</v>
      </c>
      <c r="G2176" s="12" t="s">
        <v>83</v>
      </c>
      <c r="H2176" s="12" t="s">
        <v>16</v>
      </c>
      <c r="I2176" s="14">
        <v>0.45000000000000012</v>
      </c>
      <c r="J2176" s="15">
        <v>1750</v>
      </c>
      <c r="K2176" s="16">
        <f t="shared" si="715"/>
        <v>787.50000000000023</v>
      </c>
      <c r="L2176" s="16">
        <f t="shared" si="716"/>
        <v>275.62500000000006</v>
      </c>
      <c r="M2176" s="17">
        <v>0.35</v>
      </c>
      <c r="O2176" s="1"/>
      <c r="P2176" s="2"/>
      <c r="Q2176" s="3"/>
      <c r="R2176" s="5"/>
    </row>
    <row r="2177" spans="2:18" x14ac:dyDescent="0.25">
      <c r="B2177" s="12" t="s">
        <v>23</v>
      </c>
      <c r="C2177" s="12">
        <v>1128299</v>
      </c>
      <c r="D2177" s="13">
        <v>44240</v>
      </c>
      <c r="E2177" s="12" t="s">
        <v>24</v>
      </c>
      <c r="F2177" s="12" t="s">
        <v>82</v>
      </c>
      <c r="G2177" s="12" t="s">
        <v>83</v>
      </c>
      <c r="H2177" s="12" t="s">
        <v>17</v>
      </c>
      <c r="I2177" s="14">
        <v>0.4</v>
      </c>
      <c r="J2177" s="15">
        <v>3750</v>
      </c>
      <c r="K2177" s="16">
        <f t="shared" si="715"/>
        <v>1500</v>
      </c>
      <c r="L2177" s="16">
        <f t="shared" si="716"/>
        <v>375</v>
      </c>
      <c r="M2177" s="17">
        <v>0.25</v>
      </c>
      <c r="O2177" s="1"/>
      <c r="P2177" s="2"/>
      <c r="Q2177" s="3"/>
      <c r="R2177" s="5"/>
    </row>
    <row r="2178" spans="2:18" x14ac:dyDescent="0.25">
      <c r="B2178" s="12" t="s">
        <v>23</v>
      </c>
      <c r="C2178" s="12">
        <v>1128299</v>
      </c>
      <c r="D2178" s="13">
        <v>44267</v>
      </c>
      <c r="E2178" s="12" t="s">
        <v>24</v>
      </c>
      <c r="F2178" s="12" t="s">
        <v>82</v>
      </c>
      <c r="G2178" s="12" t="s">
        <v>83</v>
      </c>
      <c r="H2178" s="12" t="s">
        <v>12</v>
      </c>
      <c r="I2178" s="14">
        <v>0.4</v>
      </c>
      <c r="J2178" s="15">
        <v>5250</v>
      </c>
      <c r="K2178" s="16">
        <f>I2178*J2178</f>
        <v>2100</v>
      </c>
      <c r="L2178" s="16">
        <f>K2178*M2178</f>
        <v>840</v>
      </c>
      <c r="M2178" s="17">
        <v>0.4</v>
      </c>
      <c r="O2178" s="1"/>
      <c r="P2178" s="2"/>
      <c r="Q2178" s="3"/>
      <c r="R2178" s="5"/>
    </row>
    <row r="2179" spans="2:18" x14ac:dyDescent="0.25">
      <c r="B2179" s="12" t="s">
        <v>23</v>
      </c>
      <c r="C2179" s="12">
        <v>1128299</v>
      </c>
      <c r="D2179" s="13">
        <v>44267</v>
      </c>
      <c r="E2179" s="12" t="s">
        <v>24</v>
      </c>
      <c r="F2179" s="12" t="s">
        <v>82</v>
      </c>
      <c r="G2179" s="12" t="s">
        <v>83</v>
      </c>
      <c r="H2179" s="12" t="s">
        <v>15</v>
      </c>
      <c r="I2179" s="14">
        <v>0.5</v>
      </c>
      <c r="J2179" s="15">
        <v>3750</v>
      </c>
      <c r="K2179" s="16">
        <f>I2179*J2179</f>
        <v>1875</v>
      </c>
      <c r="L2179" s="16">
        <f>K2179*M2179</f>
        <v>750</v>
      </c>
      <c r="M2179" s="17">
        <v>0.4</v>
      </c>
      <c r="O2179" s="1"/>
      <c r="P2179" s="2"/>
      <c r="Q2179" s="3"/>
      <c r="R2179" s="5"/>
    </row>
    <row r="2180" spans="2:18" x14ac:dyDescent="0.25">
      <c r="B2180" s="12" t="s">
        <v>23</v>
      </c>
      <c r="C2180" s="12">
        <v>1128299</v>
      </c>
      <c r="D2180" s="13">
        <v>44267</v>
      </c>
      <c r="E2180" s="12" t="s">
        <v>24</v>
      </c>
      <c r="F2180" s="12" t="s">
        <v>82</v>
      </c>
      <c r="G2180" s="12" t="s">
        <v>83</v>
      </c>
      <c r="H2180" s="12" t="s">
        <v>13</v>
      </c>
      <c r="I2180" s="14">
        <v>0.5</v>
      </c>
      <c r="J2180" s="15">
        <v>3750</v>
      </c>
      <c r="K2180" s="16">
        <f t="shared" ref="K2180:K2183" si="717">I2180*J2180</f>
        <v>1875</v>
      </c>
      <c r="L2180" s="16">
        <f t="shared" ref="L2180:L2183" si="718">K2180*M2180</f>
        <v>656.25</v>
      </c>
      <c r="M2180" s="17">
        <v>0.35</v>
      </c>
      <c r="O2180" s="1"/>
      <c r="P2180" s="2"/>
      <c r="Q2180" s="3"/>
      <c r="R2180" s="5"/>
    </row>
    <row r="2181" spans="2:18" x14ac:dyDescent="0.25">
      <c r="B2181" s="12" t="s">
        <v>23</v>
      </c>
      <c r="C2181" s="12">
        <v>1128299</v>
      </c>
      <c r="D2181" s="13">
        <v>44267</v>
      </c>
      <c r="E2181" s="12" t="s">
        <v>24</v>
      </c>
      <c r="F2181" s="12" t="s">
        <v>82</v>
      </c>
      <c r="G2181" s="12" t="s">
        <v>83</v>
      </c>
      <c r="H2181" s="12" t="s">
        <v>14</v>
      </c>
      <c r="I2181" s="14">
        <v>0.5</v>
      </c>
      <c r="J2181" s="15">
        <v>2500</v>
      </c>
      <c r="K2181" s="16">
        <f t="shared" si="717"/>
        <v>1250</v>
      </c>
      <c r="L2181" s="16">
        <f t="shared" si="718"/>
        <v>500</v>
      </c>
      <c r="M2181" s="17">
        <v>0.4</v>
      </c>
      <c r="O2181" s="1"/>
      <c r="P2181" s="2"/>
      <c r="Q2181" s="3"/>
      <c r="R2181" s="5"/>
    </row>
    <row r="2182" spans="2:18" x14ac:dyDescent="0.25">
      <c r="B2182" s="12" t="s">
        <v>23</v>
      </c>
      <c r="C2182" s="12">
        <v>1128299</v>
      </c>
      <c r="D2182" s="13">
        <v>44267</v>
      </c>
      <c r="E2182" s="12" t="s">
        <v>24</v>
      </c>
      <c r="F2182" s="12" t="s">
        <v>82</v>
      </c>
      <c r="G2182" s="12" t="s">
        <v>83</v>
      </c>
      <c r="H2182" s="12" t="s">
        <v>16</v>
      </c>
      <c r="I2182" s="14">
        <v>0.55000000000000004</v>
      </c>
      <c r="J2182" s="15">
        <v>1500</v>
      </c>
      <c r="K2182" s="16">
        <f t="shared" si="717"/>
        <v>825.00000000000011</v>
      </c>
      <c r="L2182" s="16">
        <f t="shared" si="718"/>
        <v>288.75</v>
      </c>
      <c r="M2182" s="17">
        <v>0.35</v>
      </c>
      <c r="O2182" s="1"/>
      <c r="P2182" s="2"/>
      <c r="Q2182" s="3"/>
      <c r="R2182" s="5"/>
    </row>
    <row r="2183" spans="2:18" x14ac:dyDescent="0.25">
      <c r="B2183" s="12" t="s">
        <v>23</v>
      </c>
      <c r="C2183" s="12">
        <v>1128299</v>
      </c>
      <c r="D2183" s="13">
        <v>44267</v>
      </c>
      <c r="E2183" s="12" t="s">
        <v>24</v>
      </c>
      <c r="F2183" s="12" t="s">
        <v>82</v>
      </c>
      <c r="G2183" s="12" t="s">
        <v>83</v>
      </c>
      <c r="H2183" s="12" t="s">
        <v>17</v>
      </c>
      <c r="I2183" s="14">
        <v>0.5</v>
      </c>
      <c r="J2183" s="15">
        <v>3500</v>
      </c>
      <c r="K2183" s="16">
        <f t="shared" si="717"/>
        <v>1750</v>
      </c>
      <c r="L2183" s="16">
        <f t="shared" si="718"/>
        <v>437.5</v>
      </c>
      <c r="M2183" s="17">
        <v>0.25</v>
      </c>
      <c r="O2183" s="1"/>
      <c r="P2183" s="2"/>
      <c r="Q2183" s="3"/>
      <c r="R2183" s="5"/>
    </row>
    <row r="2184" spans="2:18" x14ac:dyDescent="0.25">
      <c r="B2184" s="12" t="s">
        <v>23</v>
      </c>
      <c r="C2184" s="12">
        <v>1128299</v>
      </c>
      <c r="D2184" s="13">
        <v>44299</v>
      </c>
      <c r="E2184" s="12" t="s">
        <v>24</v>
      </c>
      <c r="F2184" s="12" t="s">
        <v>82</v>
      </c>
      <c r="G2184" s="12" t="s">
        <v>83</v>
      </c>
      <c r="H2184" s="12" t="s">
        <v>12</v>
      </c>
      <c r="I2184" s="14">
        <v>0.5</v>
      </c>
      <c r="J2184" s="15">
        <v>5250</v>
      </c>
      <c r="K2184" s="16">
        <f>I2184*J2184</f>
        <v>2625</v>
      </c>
      <c r="L2184" s="16">
        <f>K2184*M2184</f>
        <v>1050</v>
      </c>
      <c r="M2184" s="17">
        <v>0.4</v>
      </c>
      <c r="O2184" s="1"/>
      <c r="P2184" s="2"/>
      <c r="Q2184" s="3"/>
      <c r="R2184" s="5"/>
    </row>
    <row r="2185" spans="2:18" x14ac:dyDescent="0.25">
      <c r="B2185" s="12" t="s">
        <v>23</v>
      </c>
      <c r="C2185" s="12">
        <v>1128299</v>
      </c>
      <c r="D2185" s="13">
        <v>44299</v>
      </c>
      <c r="E2185" s="12" t="s">
        <v>24</v>
      </c>
      <c r="F2185" s="12" t="s">
        <v>82</v>
      </c>
      <c r="G2185" s="12" t="s">
        <v>83</v>
      </c>
      <c r="H2185" s="12" t="s">
        <v>15</v>
      </c>
      <c r="I2185" s="14">
        <v>0.55000000000000004</v>
      </c>
      <c r="J2185" s="15">
        <v>3250</v>
      </c>
      <c r="K2185" s="16">
        <f>I2185*J2185</f>
        <v>1787.5000000000002</v>
      </c>
      <c r="L2185" s="16">
        <f>K2185*M2185</f>
        <v>715.00000000000011</v>
      </c>
      <c r="M2185" s="17">
        <v>0.4</v>
      </c>
      <c r="O2185" s="1"/>
      <c r="P2185" s="2"/>
      <c r="Q2185" s="3"/>
      <c r="R2185" s="5"/>
    </row>
    <row r="2186" spans="2:18" x14ac:dyDescent="0.25">
      <c r="B2186" s="12" t="s">
        <v>23</v>
      </c>
      <c r="C2186" s="12">
        <v>1128299</v>
      </c>
      <c r="D2186" s="13">
        <v>44299</v>
      </c>
      <c r="E2186" s="12" t="s">
        <v>24</v>
      </c>
      <c r="F2186" s="12" t="s">
        <v>82</v>
      </c>
      <c r="G2186" s="12" t="s">
        <v>83</v>
      </c>
      <c r="H2186" s="12" t="s">
        <v>13</v>
      </c>
      <c r="I2186" s="14">
        <v>0.55000000000000004</v>
      </c>
      <c r="J2186" s="15">
        <v>3750</v>
      </c>
      <c r="K2186" s="16">
        <f t="shared" ref="K2186:K2189" si="719">I2186*J2186</f>
        <v>2062.5</v>
      </c>
      <c r="L2186" s="16">
        <f t="shared" ref="L2186:L2189" si="720">K2186*M2186</f>
        <v>721.875</v>
      </c>
      <c r="M2186" s="17">
        <v>0.35</v>
      </c>
      <c r="O2186" s="1"/>
      <c r="P2186" s="2"/>
      <c r="Q2186" s="3"/>
      <c r="R2186" s="5"/>
    </row>
    <row r="2187" spans="2:18" x14ac:dyDescent="0.25">
      <c r="B2187" s="12" t="s">
        <v>23</v>
      </c>
      <c r="C2187" s="12">
        <v>1128299</v>
      </c>
      <c r="D2187" s="13">
        <v>44299</v>
      </c>
      <c r="E2187" s="12" t="s">
        <v>24</v>
      </c>
      <c r="F2187" s="12" t="s">
        <v>82</v>
      </c>
      <c r="G2187" s="12" t="s">
        <v>83</v>
      </c>
      <c r="H2187" s="12" t="s">
        <v>14</v>
      </c>
      <c r="I2187" s="14">
        <v>0.5</v>
      </c>
      <c r="J2187" s="15">
        <v>2750</v>
      </c>
      <c r="K2187" s="16">
        <f t="shared" si="719"/>
        <v>1375</v>
      </c>
      <c r="L2187" s="16">
        <f t="shared" si="720"/>
        <v>550</v>
      </c>
      <c r="M2187" s="17">
        <v>0.4</v>
      </c>
      <c r="O2187" s="1"/>
      <c r="P2187" s="2"/>
      <c r="Q2187" s="3"/>
      <c r="R2187" s="5"/>
    </row>
    <row r="2188" spans="2:18" x14ac:dyDescent="0.25">
      <c r="B2188" s="12" t="s">
        <v>23</v>
      </c>
      <c r="C2188" s="12">
        <v>1128299</v>
      </c>
      <c r="D2188" s="13">
        <v>44299</v>
      </c>
      <c r="E2188" s="12" t="s">
        <v>24</v>
      </c>
      <c r="F2188" s="12" t="s">
        <v>82</v>
      </c>
      <c r="G2188" s="12" t="s">
        <v>83</v>
      </c>
      <c r="H2188" s="12" t="s">
        <v>16</v>
      </c>
      <c r="I2188" s="14">
        <v>0.55000000000000004</v>
      </c>
      <c r="J2188" s="15">
        <v>1750</v>
      </c>
      <c r="K2188" s="16">
        <f t="shared" si="719"/>
        <v>962.50000000000011</v>
      </c>
      <c r="L2188" s="16">
        <f t="shared" si="720"/>
        <v>336.875</v>
      </c>
      <c r="M2188" s="17">
        <v>0.35</v>
      </c>
      <c r="O2188" s="1"/>
      <c r="P2188" s="2"/>
      <c r="Q2188" s="3"/>
      <c r="R2188" s="5"/>
    </row>
    <row r="2189" spans="2:18" x14ac:dyDescent="0.25">
      <c r="B2189" s="12" t="s">
        <v>23</v>
      </c>
      <c r="C2189" s="12">
        <v>1128299</v>
      </c>
      <c r="D2189" s="13">
        <v>44299</v>
      </c>
      <c r="E2189" s="12" t="s">
        <v>24</v>
      </c>
      <c r="F2189" s="12" t="s">
        <v>82</v>
      </c>
      <c r="G2189" s="12" t="s">
        <v>83</v>
      </c>
      <c r="H2189" s="12" t="s">
        <v>17</v>
      </c>
      <c r="I2189" s="14">
        <v>0.70000000000000007</v>
      </c>
      <c r="J2189" s="15">
        <v>3500</v>
      </c>
      <c r="K2189" s="16">
        <f t="shared" si="719"/>
        <v>2450.0000000000005</v>
      </c>
      <c r="L2189" s="16">
        <f t="shared" si="720"/>
        <v>612.50000000000011</v>
      </c>
      <c r="M2189" s="17">
        <v>0.25</v>
      </c>
      <c r="O2189" s="1"/>
      <c r="P2189" s="2"/>
      <c r="Q2189" s="3"/>
      <c r="R2189" s="5"/>
    </row>
    <row r="2190" spans="2:18" x14ac:dyDescent="0.25">
      <c r="B2190" s="12" t="s">
        <v>23</v>
      </c>
      <c r="C2190" s="12">
        <v>1128299</v>
      </c>
      <c r="D2190" s="13">
        <v>44330</v>
      </c>
      <c r="E2190" s="12" t="s">
        <v>24</v>
      </c>
      <c r="F2190" s="12" t="s">
        <v>82</v>
      </c>
      <c r="G2190" s="12" t="s">
        <v>83</v>
      </c>
      <c r="H2190" s="12" t="s">
        <v>12</v>
      </c>
      <c r="I2190" s="14">
        <v>0.5</v>
      </c>
      <c r="J2190" s="15">
        <v>5500</v>
      </c>
      <c r="K2190" s="16">
        <f>I2190*J2190</f>
        <v>2750</v>
      </c>
      <c r="L2190" s="16">
        <f>K2190*M2190</f>
        <v>1100</v>
      </c>
      <c r="M2190" s="17">
        <v>0.4</v>
      </c>
      <c r="O2190" s="1"/>
      <c r="P2190" s="2"/>
      <c r="Q2190" s="3"/>
      <c r="R2190" s="5"/>
    </row>
    <row r="2191" spans="2:18" x14ac:dyDescent="0.25">
      <c r="B2191" s="12" t="s">
        <v>23</v>
      </c>
      <c r="C2191" s="12">
        <v>1128299</v>
      </c>
      <c r="D2191" s="13">
        <v>44330</v>
      </c>
      <c r="E2191" s="12" t="s">
        <v>24</v>
      </c>
      <c r="F2191" s="12" t="s">
        <v>82</v>
      </c>
      <c r="G2191" s="12" t="s">
        <v>83</v>
      </c>
      <c r="H2191" s="12" t="s">
        <v>15</v>
      </c>
      <c r="I2191" s="14">
        <v>0.55000000000000004</v>
      </c>
      <c r="J2191" s="15">
        <v>4000</v>
      </c>
      <c r="K2191" s="16">
        <f>I2191*J2191</f>
        <v>2200</v>
      </c>
      <c r="L2191" s="16">
        <f>K2191*M2191</f>
        <v>880</v>
      </c>
      <c r="M2191" s="17">
        <v>0.4</v>
      </c>
      <c r="O2191" s="1"/>
      <c r="P2191" s="2"/>
      <c r="Q2191" s="3"/>
      <c r="R2191" s="5"/>
    </row>
    <row r="2192" spans="2:18" x14ac:dyDescent="0.25">
      <c r="B2192" s="12" t="s">
        <v>23</v>
      </c>
      <c r="C2192" s="12">
        <v>1128299</v>
      </c>
      <c r="D2192" s="13">
        <v>44330</v>
      </c>
      <c r="E2192" s="12" t="s">
        <v>24</v>
      </c>
      <c r="F2192" s="12" t="s">
        <v>82</v>
      </c>
      <c r="G2192" s="12" t="s">
        <v>83</v>
      </c>
      <c r="H2192" s="12" t="s">
        <v>13</v>
      </c>
      <c r="I2192" s="14">
        <v>0.55000000000000004</v>
      </c>
      <c r="J2192" s="15">
        <v>4250</v>
      </c>
      <c r="K2192" s="16">
        <f t="shared" ref="K2192:K2195" si="721">I2192*J2192</f>
        <v>2337.5</v>
      </c>
      <c r="L2192" s="16">
        <f t="shared" ref="L2192:L2195" si="722">K2192*M2192</f>
        <v>818.125</v>
      </c>
      <c r="M2192" s="17">
        <v>0.35</v>
      </c>
      <c r="O2192" s="1"/>
      <c r="P2192" s="2"/>
      <c r="Q2192" s="3"/>
      <c r="R2192" s="5"/>
    </row>
    <row r="2193" spans="2:18" x14ac:dyDescent="0.25">
      <c r="B2193" s="12" t="s">
        <v>23</v>
      </c>
      <c r="C2193" s="12">
        <v>1128299</v>
      </c>
      <c r="D2193" s="13">
        <v>44330</v>
      </c>
      <c r="E2193" s="12" t="s">
        <v>24</v>
      </c>
      <c r="F2193" s="12" t="s">
        <v>82</v>
      </c>
      <c r="G2193" s="12" t="s">
        <v>83</v>
      </c>
      <c r="H2193" s="12" t="s">
        <v>14</v>
      </c>
      <c r="I2193" s="14">
        <v>0.5</v>
      </c>
      <c r="J2193" s="15">
        <v>3250</v>
      </c>
      <c r="K2193" s="16">
        <f t="shared" si="721"/>
        <v>1625</v>
      </c>
      <c r="L2193" s="16">
        <f t="shared" si="722"/>
        <v>650</v>
      </c>
      <c r="M2193" s="17">
        <v>0.4</v>
      </c>
      <c r="O2193" s="1"/>
      <c r="P2193" s="2"/>
      <c r="Q2193" s="3"/>
      <c r="R2193" s="5"/>
    </row>
    <row r="2194" spans="2:18" x14ac:dyDescent="0.25">
      <c r="B2194" s="12" t="s">
        <v>23</v>
      </c>
      <c r="C2194" s="12">
        <v>1128299</v>
      </c>
      <c r="D2194" s="13">
        <v>44330</v>
      </c>
      <c r="E2194" s="12" t="s">
        <v>24</v>
      </c>
      <c r="F2194" s="12" t="s">
        <v>82</v>
      </c>
      <c r="G2194" s="12" t="s">
        <v>83</v>
      </c>
      <c r="H2194" s="12" t="s">
        <v>16</v>
      </c>
      <c r="I2194" s="14">
        <v>0.55000000000000004</v>
      </c>
      <c r="J2194" s="15">
        <v>2250</v>
      </c>
      <c r="K2194" s="16">
        <f t="shared" si="721"/>
        <v>1237.5</v>
      </c>
      <c r="L2194" s="16">
        <f t="shared" si="722"/>
        <v>433.125</v>
      </c>
      <c r="M2194" s="17">
        <v>0.35</v>
      </c>
      <c r="O2194" s="1"/>
      <c r="P2194" s="2"/>
      <c r="Q2194" s="3"/>
      <c r="R2194" s="5"/>
    </row>
    <row r="2195" spans="2:18" x14ac:dyDescent="0.25">
      <c r="B2195" s="12" t="s">
        <v>23</v>
      </c>
      <c r="C2195" s="12">
        <v>1128299</v>
      </c>
      <c r="D2195" s="13">
        <v>44330</v>
      </c>
      <c r="E2195" s="12" t="s">
        <v>24</v>
      </c>
      <c r="F2195" s="12" t="s">
        <v>82</v>
      </c>
      <c r="G2195" s="12" t="s">
        <v>83</v>
      </c>
      <c r="H2195" s="12" t="s">
        <v>17</v>
      </c>
      <c r="I2195" s="14">
        <v>0.70000000000000007</v>
      </c>
      <c r="J2195" s="15">
        <v>4000</v>
      </c>
      <c r="K2195" s="16">
        <f t="shared" si="721"/>
        <v>2800.0000000000005</v>
      </c>
      <c r="L2195" s="16">
        <f t="shared" si="722"/>
        <v>700.00000000000011</v>
      </c>
      <c r="M2195" s="17">
        <v>0.25</v>
      </c>
      <c r="O2195" s="1"/>
      <c r="P2195" s="2"/>
      <c r="Q2195" s="3"/>
      <c r="R2195" s="5"/>
    </row>
    <row r="2196" spans="2:18" x14ac:dyDescent="0.25">
      <c r="B2196" s="12" t="s">
        <v>23</v>
      </c>
      <c r="C2196" s="12">
        <v>1128299</v>
      </c>
      <c r="D2196" s="13">
        <v>44360</v>
      </c>
      <c r="E2196" s="12" t="s">
        <v>24</v>
      </c>
      <c r="F2196" s="12" t="s">
        <v>82</v>
      </c>
      <c r="G2196" s="12" t="s">
        <v>83</v>
      </c>
      <c r="H2196" s="12" t="s">
        <v>12</v>
      </c>
      <c r="I2196" s="14">
        <v>0.5</v>
      </c>
      <c r="J2196" s="15">
        <v>6750</v>
      </c>
      <c r="K2196" s="16">
        <f>I2196*J2196</f>
        <v>3375</v>
      </c>
      <c r="L2196" s="16">
        <f>K2196*M2196</f>
        <v>1350</v>
      </c>
      <c r="M2196" s="17">
        <v>0.4</v>
      </c>
      <c r="O2196" s="1"/>
      <c r="P2196" s="2"/>
      <c r="Q2196" s="3"/>
      <c r="R2196" s="5"/>
    </row>
    <row r="2197" spans="2:18" x14ac:dyDescent="0.25">
      <c r="B2197" s="12" t="s">
        <v>23</v>
      </c>
      <c r="C2197" s="12">
        <v>1128299</v>
      </c>
      <c r="D2197" s="13">
        <v>44360</v>
      </c>
      <c r="E2197" s="12" t="s">
        <v>24</v>
      </c>
      <c r="F2197" s="12" t="s">
        <v>82</v>
      </c>
      <c r="G2197" s="12" t="s">
        <v>83</v>
      </c>
      <c r="H2197" s="12" t="s">
        <v>15</v>
      </c>
      <c r="I2197" s="14">
        <v>0.55000000000000004</v>
      </c>
      <c r="J2197" s="15">
        <v>5250</v>
      </c>
      <c r="K2197" s="16">
        <f>I2197*J2197</f>
        <v>2887.5000000000005</v>
      </c>
      <c r="L2197" s="16">
        <f>K2197*M2197</f>
        <v>1155.0000000000002</v>
      </c>
      <c r="M2197" s="17">
        <v>0.4</v>
      </c>
      <c r="O2197" s="1"/>
      <c r="P2197" s="2"/>
      <c r="Q2197" s="3"/>
      <c r="R2197" s="5"/>
    </row>
    <row r="2198" spans="2:18" x14ac:dyDescent="0.25">
      <c r="B2198" s="12" t="s">
        <v>23</v>
      </c>
      <c r="C2198" s="12">
        <v>1128299</v>
      </c>
      <c r="D2198" s="13">
        <v>44360</v>
      </c>
      <c r="E2198" s="12" t="s">
        <v>24</v>
      </c>
      <c r="F2198" s="12" t="s">
        <v>82</v>
      </c>
      <c r="G2198" s="12" t="s">
        <v>83</v>
      </c>
      <c r="H2198" s="12" t="s">
        <v>13</v>
      </c>
      <c r="I2198" s="14">
        <v>0.55000000000000004</v>
      </c>
      <c r="J2198" s="15">
        <v>5250</v>
      </c>
      <c r="K2198" s="16">
        <f t="shared" ref="K2198:K2201" si="723">I2198*J2198</f>
        <v>2887.5000000000005</v>
      </c>
      <c r="L2198" s="16">
        <f t="shared" ref="L2198:L2201" si="724">K2198*M2198</f>
        <v>1010.6250000000001</v>
      </c>
      <c r="M2198" s="17">
        <v>0.35</v>
      </c>
      <c r="O2198" s="1"/>
      <c r="P2198" s="2"/>
      <c r="Q2198" s="3"/>
      <c r="R2198" s="5"/>
    </row>
    <row r="2199" spans="2:18" x14ac:dyDescent="0.25">
      <c r="B2199" s="12" t="s">
        <v>23</v>
      </c>
      <c r="C2199" s="12">
        <v>1128299</v>
      </c>
      <c r="D2199" s="13">
        <v>44360</v>
      </c>
      <c r="E2199" s="12" t="s">
        <v>24</v>
      </c>
      <c r="F2199" s="12" t="s">
        <v>82</v>
      </c>
      <c r="G2199" s="12" t="s">
        <v>83</v>
      </c>
      <c r="H2199" s="12" t="s">
        <v>14</v>
      </c>
      <c r="I2199" s="14">
        <v>0.5</v>
      </c>
      <c r="J2199" s="15">
        <v>4000</v>
      </c>
      <c r="K2199" s="16">
        <f t="shared" si="723"/>
        <v>2000</v>
      </c>
      <c r="L2199" s="16">
        <f t="shared" si="724"/>
        <v>800</v>
      </c>
      <c r="M2199" s="17">
        <v>0.4</v>
      </c>
      <c r="O2199" s="1"/>
      <c r="P2199" s="2"/>
      <c r="Q2199" s="3"/>
      <c r="R2199" s="5"/>
    </row>
    <row r="2200" spans="2:18" x14ac:dyDescent="0.25">
      <c r="B2200" s="12" t="s">
        <v>23</v>
      </c>
      <c r="C2200" s="12">
        <v>1128299</v>
      </c>
      <c r="D2200" s="13">
        <v>44360</v>
      </c>
      <c r="E2200" s="12" t="s">
        <v>24</v>
      </c>
      <c r="F2200" s="12" t="s">
        <v>82</v>
      </c>
      <c r="G2200" s="12" t="s">
        <v>83</v>
      </c>
      <c r="H2200" s="12" t="s">
        <v>16</v>
      </c>
      <c r="I2200" s="14">
        <v>0.55000000000000004</v>
      </c>
      <c r="J2200" s="15">
        <v>2750</v>
      </c>
      <c r="K2200" s="16">
        <f t="shared" si="723"/>
        <v>1512.5000000000002</v>
      </c>
      <c r="L2200" s="16">
        <f t="shared" si="724"/>
        <v>529.375</v>
      </c>
      <c r="M2200" s="17">
        <v>0.35</v>
      </c>
      <c r="O2200" s="1"/>
      <c r="P2200" s="2"/>
      <c r="Q2200" s="3"/>
      <c r="R2200" s="5"/>
    </row>
    <row r="2201" spans="2:18" x14ac:dyDescent="0.25">
      <c r="B2201" s="12" t="s">
        <v>23</v>
      </c>
      <c r="C2201" s="12">
        <v>1128299</v>
      </c>
      <c r="D2201" s="13">
        <v>44360</v>
      </c>
      <c r="E2201" s="12" t="s">
        <v>24</v>
      </c>
      <c r="F2201" s="12" t="s">
        <v>82</v>
      </c>
      <c r="G2201" s="12" t="s">
        <v>83</v>
      </c>
      <c r="H2201" s="12" t="s">
        <v>17</v>
      </c>
      <c r="I2201" s="14">
        <v>0.70000000000000007</v>
      </c>
      <c r="J2201" s="15">
        <v>5750</v>
      </c>
      <c r="K2201" s="16">
        <f t="shared" si="723"/>
        <v>4025.0000000000005</v>
      </c>
      <c r="L2201" s="16">
        <f t="shared" si="724"/>
        <v>1006.2500000000001</v>
      </c>
      <c r="M2201" s="17">
        <v>0.25</v>
      </c>
      <c r="O2201" s="1"/>
      <c r="P2201" s="2"/>
      <c r="Q2201" s="3"/>
      <c r="R2201" s="5"/>
    </row>
    <row r="2202" spans="2:18" x14ac:dyDescent="0.25">
      <c r="B2202" s="12" t="s">
        <v>23</v>
      </c>
      <c r="C2202" s="12">
        <v>1128299</v>
      </c>
      <c r="D2202" s="13">
        <v>44389</v>
      </c>
      <c r="E2202" s="12" t="s">
        <v>24</v>
      </c>
      <c r="F2202" s="12" t="s">
        <v>82</v>
      </c>
      <c r="G2202" s="12" t="s">
        <v>83</v>
      </c>
      <c r="H2202" s="12" t="s">
        <v>12</v>
      </c>
      <c r="I2202" s="14">
        <v>0.5</v>
      </c>
      <c r="J2202" s="15">
        <v>7250</v>
      </c>
      <c r="K2202" s="16">
        <f>I2202*J2202</f>
        <v>3625</v>
      </c>
      <c r="L2202" s="16">
        <f>K2202*M2202</f>
        <v>1450</v>
      </c>
      <c r="M2202" s="17">
        <v>0.4</v>
      </c>
      <c r="O2202" s="1"/>
      <c r="P2202" s="2"/>
      <c r="Q2202" s="3"/>
      <c r="R2202" s="5"/>
    </row>
    <row r="2203" spans="2:18" x14ac:dyDescent="0.25">
      <c r="B2203" s="12" t="s">
        <v>23</v>
      </c>
      <c r="C2203" s="12">
        <v>1128299</v>
      </c>
      <c r="D2203" s="13">
        <v>44389</v>
      </c>
      <c r="E2203" s="12" t="s">
        <v>24</v>
      </c>
      <c r="F2203" s="12" t="s">
        <v>82</v>
      </c>
      <c r="G2203" s="12" t="s">
        <v>83</v>
      </c>
      <c r="H2203" s="12" t="s">
        <v>15</v>
      </c>
      <c r="I2203" s="14">
        <v>0.55000000000000004</v>
      </c>
      <c r="J2203" s="15">
        <v>5750</v>
      </c>
      <c r="K2203" s="16">
        <f>I2203*J2203</f>
        <v>3162.5000000000005</v>
      </c>
      <c r="L2203" s="16">
        <f>K2203*M2203</f>
        <v>1265.0000000000002</v>
      </c>
      <c r="M2203" s="17">
        <v>0.4</v>
      </c>
      <c r="O2203" s="1"/>
      <c r="P2203" s="2"/>
      <c r="Q2203" s="3"/>
      <c r="R2203" s="5"/>
    </row>
    <row r="2204" spans="2:18" x14ac:dyDescent="0.25">
      <c r="B2204" s="12" t="s">
        <v>23</v>
      </c>
      <c r="C2204" s="12">
        <v>1128299</v>
      </c>
      <c r="D2204" s="13">
        <v>44389</v>
      </c>
      <c r="E2204" s="12" t="s">
        <v>24</v>
      </c>
      <c r="F2204" s="12" t="s">
        <v>82</v>
      </c>
      <c r="G2204" s="12" t="s">
        <v>83</v>
      </c>
      <c r="H2204" s="12" t="s">
        <v>13</v>
      </c>
      <c r="I2204" s="14">
        <v>0.55000000000000004</v>
      </c>
      <c r="J2204" s="15">
        <v>5250</v>
      </c>
      <c r="K2204" s="16">
        <f t="shared" ref="K2204:K2207" si="725">I2204*J2204</f>
        <v>2887.5000000000005</v>
      </c>
      <c r="L2204" s="16">
        <f t="shared" ref="L2204:L2207" si="726">K2204*M2204</f>
        <v>1010.6250000000001</v>
      </c>
      <c r="M2204" s="17">
        <v>0.35</v>
      </c>
      <c r="O2204" s="1"/>
      <c r="P2204" s="2"/>
      <c r="Q2204" s="3"/>
      <c r="R2204" s="5"/>
    </row>
    <row r="2205" spans="2:18" x14ac:dyDescent="0.25">
      <c r="B2205" s="12" t="s">
        <v>23</v>
      </c>
      <c r="C2205" s="12">
        <v>1128299</v>
      </c>
      <c r="D2205" s="13">
        <v>44389</v>
      </c>
      <c r="E2205" s="12" t="s">
        <v>24</v>
      </c>
      <c r="F2205" s="12" t="s">
        <v>82</v>
      </c>
      <c r="G2205" s="12" t="s">
        <v>83</v>
      </c>
      <c r="H2205" s="12" t="s">
        <v>14</v>
      </c>
      <c r="I2205" s="14">
        <v>0.5</v>
      </c>
      <c r="J2205" s="15">
        <v>4250</v>
      </c>
      <c r="K2205" s="16">
        <f t="shared" si="725"/>
        <v>2125</v>
      </c>
      <c r="L2205" s="16">
        <f t="shared" si="726"/>
        <v>850</v>
      </c>
      <c r="M2205" s="17">
        <v>0.4</v>
      </c>
      <c r="O2205" s="1"/>
      <c r="P2205" s="2"/>
      <c r="Q2205" s="3"/>
      <c r="R2205" s="5"/>
    </row>
    <row r="2206" spans="2:18" x14ac:dyDescent="0.25">
      <c r="B2206" s="12" t="s">
        <v>23</v>
      </c>
      <c r="C2206" s="12">
        <v>1128299</v>
      </c>
      <c r="D2206" s="13">
        <v>44389</v>
      </c>
      <c r="E2206" s="12" t="s">
        <v>24</v>
      </c>
      <c r="F2206" s="12" t="s">
        <v>82</v>
      </c>
      <c r="G2206" s="12" t="s">
        <v>83</v>
      </c>
      <c r="H2206" s="12" t="s">
        <v>16</v>
      </c>
      <c r="I2206" s="14">
        <v>0.55000000000000004</v>
      </c>
      <c r="J2206" s="15">
        <v>4750</v>
      </c>
      <c r="K2206" s="16">
        <f t="shared" si="725"/>
        <v>2612.5</v>
      </c>
      <c r="L2206" s="16">
        <f t="shared" si="726"/>
        <v>914.37499999999989</v>
      </c>
      <c r="M2206" s="17">
        <v>0.35</v>
      </c>
      <c r="O2206" s="1"/>
      <c r="P2206" s="2"/>
      <c r="Q2206" s="3"/>
      <c r="R2206" s="5"/>
    </row>
    <row r="2207" spans="2:18" x14ac:dyDescent="0.25">
      <c r="B2207" s="12" t="s">
        <v>23</v>
      </c>
      <c r="C2207" s="12">
        <v>1128299</v>
      </c>
      <c r="D2207" s="13">
        <v>44389</v>
      </c>
      <c r="E2207" s="12" t="s">
        <v>24</v>
      </c>
      <c r="F2207" s="12" t="s">
        <v>82</v>
      </c>
      <c r="G2207" s="12" t="s">
        <v>83</v>
      </c>
      <c r="H2207" s="12" t="s">
        <v>17</v>
      </c>
      <c r="I2207" s="14">
        <v>0.70000000000000007</v>
      </c>
      <c r="J2207" s="15">
        <v>4750</v>
      </c>
      <c r="K2207" s="16">
        <f t="shared" si="725"/>
        <v>3325.0000000000005</v>
      </c>
      <c r="L2207" s="16">
        <f t="shared" si="726"/>
        <v>831.25000000000011</v>
      </c>
      <c r="M2207" s="17">
        <v>0.25</v>
      </c>
      <c r="O2207" s="1"/>
      <c r="P2207" s="2"/>
      <c r="Q2207" s="3"/>
      <c r="R2207" s="5"/>
    </row>
    <row r="2208" spans="2:18" x14ac:dyDescent="0.25">
      <c r="B2208" s="12" t="s">
        <v>23</v>
      </c>
      <c r="C2208" s="12">
        <v>1128299</v>
      </c>
      <c r="D2208" s="13">
        <v>44421</v>
      </c>
      <c r="E2208" s="12" t="s">
        <v>24</v>
      </c>
      <c r="F2208" s="12" t="s">
        <v>82</v>
      </c>
      <c r="G2208" s="12" t="s">
        <v>83</v>
      </c>
      <c r="H2208" s="12" t="s">
        <v>12</v>
      </c>
      <c r="I2208" s="14">
        <v>0.55000000000000004</v>
      </c>
      <c r="J2208" s="15">
        <v>6750</v>
      </c>
      <c r="K2208" s="16">
        <f>I2208*J2208</f>
        <v>3712.5000000000005</v>
      </c>
      <c r="L2208" s="16">
        <f>K2208*M2208</f>
        <v>1485.0000000000002</v>
      </c>
      <c r="M2208" s="17">
        <v>0.4</v>
      </c>
      <c r="O2208" s="1"/>
      <c r="P2208" s="2"/>
      <c r="Q2208" s="3"/>
      <c r="R2208" s="5"/>
    </row>
    <row r="2209" spans="2:18" x14ac:dyDescent="0.25">
      <c r="B2209" s="12" t="s">
        <v>23</v>
      </c>
      <c r="C2209" s="12">
        <v>1128299</v>
      </c>
      <c r="D2209" s="13">
        <v>44421</v>
      </c>
      <c r="E2209" s="12" t="s">
        <v>24</v>
      </c>
      <c r="F2209" s="12" t="s">
        <v>82</v>
      </c>
      <c r="G2209" s="12" t="s">
        <v>83</v>
      </c>
      <c r="H2209" s="12" t="s">
        <v>15</v>
      </c>
      <c r="I2209" s="14">
        <v>0.60000000000000009</v>
      </c>
      <c r="J2209" s="15">
        <v>6250</v>
      </c>
      <c r="K2209" s="16">
        <f>I2209*J2209</f>
        <v>3750.0000000000005</v>
      </c>
      <c r="L2209" s="16">
        <f>K2209*M2209</f>
        <v>1500.0000000000002</v>
      </c>
      <c r="M2209" s="17">
        <v>0.4</v>
      </c>
      <c r="O2209" s="1"/>
      <c r="P2209" s="2"/>
      <c r="Q2209" s="3"/>
      <c r="R2209" s="5"/>
    </row>
    <row r="2210" spans="2:18" x14ac:dyDescent="0.25">
      <c r="B2210" s="12" t="s">
        <v>23</v>
      </c>
      <c r="C2210" s="12">
        <v>1128299</v>
      </c>
      <c r="D2210" s="13">
        <v>44421</v>
      </c>
      <c r="E2210" s="12" t="s">
        <v>24</v>
      </c>
      <c r="F2210" s="12" t="s">
        <v>82</v>
      </c>
      <c r="G2210" s="12" t="s">
        <v>83</v>
      </c>
      <c r="H2210" s="12" t="s">
        <v>13</v>
      </c>
      <c r="I2210" s="14">
        <v>0.55000000000000004</v>
      </c>
      <c r="J2210" s="15">
        <v>5000</v>
      </c>
      <c r="K2210" s="16">
        <f t="shared" ref="K2210:K2213" si="727">I2210*J2210</f>
        <v>2750</v>
      </c>
      <c r="L2210" s="16">
        <f t="shared" ref="L2210:L2213" si="728">K2210*M2210</f>
        <v>962.49999999999989</v>
      </c>
      <c r="M2210" s="17">
        <v>0.35</v>
      </c>
      <c r="O2210" s="1"/>
      <c r="P2210" s="2"/>
      <c r="Q2210" s="3"/>
      <c r="R2210" s="5"/>
    </row>
    <row r="2211" spans="2:18" x14ac:dyDescent="0.25">
      <c r="B2211" s="12" t="s">
        <v>23</v>
      </c>
      <c r="C2211" s="12">
        <v>1128299</v>
      </c>
      <c r="D2211" s="13">
        <v>44421</v>
      </c>
      <c r="E2211" s="12" t="s">
        <v>24</v>
      </c>
      <c r="F2211" s="12" t="s">
        <v>82</v>
      </c>
      <c r="G2211" s="12" t="s">
        <v>83</v>
      </c>
      <c r="H2211" s="12" t="s">
        <v>14</v>
      </c>
      <c r="I2211" s="14">
        <v>0.55000000000000004</v>
      </c>
      <c r="J2211" s="15">
        <v>4500</v>
      </c>
      <c r="K2211" s="16">
        <f t="shared" si="727"/>
        <v>2475</v>
      </c>
      <c r="L2211" s="16">
        <f t="shared" si="728"/>
        <v>990</v>
      </c>
      <c r="M2211" s="17">
        <v>0.4</v>
      </c>
      <c r="O2211" s="1"/>
      <c r="P2211" s="2"/>
      <c r="Q2211" s="3"/>
      <c r="R2211" s="5"/>
    </row>
    <row r="2212" spans="2:18" x14ac:dyDescent="0.25">
      <c r="B2212" s="12" t="s">
        <v>23</v>
      </c>
      <c r="C2212" s="12">
        <v>1128299</v>
      </c>
      <c r="D2212" s="13">
        <v>44421</v>
      </c>
      <c r="E2212" s="12" t="s">
        <v>24</v>
      </c>
      <c r="F2212" s="12" t="s">
        <v>82</v>
      </c>
      <c r="G2212" s="12" t="s">
        <v>83</v>
      </c>
      <c r="H2212" s="12" t="s">
        <v>16</v>
      </c>
      <c r="I2212" s="14">
        <v>0.65</v>
      </c>
      <c r="J2212" s="15">
        <v>4500</v>
      </c>
      <c r="K2212" s="16">
        <f t="shared" si="727"/>
        <v>2925</v>
      </c>
      <c r="L2212" s="16">
        <f t="shared" si="728"/>
        <v>1023.7499999999999</v>
      </c>
      <c r="M2212" s="17">
        <v>0.35</v>
      </c>
      <c r="O2212" s="1"/>
      <c r="P2212" s="2"/>
      <c r="Q2212" s="3"/>
      <c r="R2212" s="5"/>
    </row>
    <row r="2213" spans="2:18" x14ac:dyDescent="0.25">
      <c r="B2213" s="12" t="s">
        <v>23</v>
      </c>
      <c r="C2213" s="12">
        <v>1128299</v>
      </c>
      <c r="D2213" s="13">
        <v>44421</v>
      </c>
      <c r="E2213" s="12" t="s">
        <v>24</v>
      </c>
      <c r="F2213" s="12" t="s">
        <v>82</v>
      </c>
      <c r="G2213" s="12" t="s">
        <v>83</v>
      </c>
      <c r="H2213" s="12" t="s">
        <v>17</v>
      </c>
      <c r="I2213" s="14">
        <v>0.70000000000000007</v>
      </c>
      <c r="J2213" s="15">
        <v>4250</v>
      </c>
      <c r="K2213" s="16">
        <f t="shared" si="727"/>
        <v>2975.0000000000005</v>
      </c>
      <c r="L2213" s="16">
        <f t="shared" si="728"/>
        <v>743.75000000000011</v>
      </c>
      <c r="M2213" s="17">
        <v>0.25</v>
      </c>
      <c r="O2213" s="1"/>
      <c r="P2213" s="2"/>
      <c r="Q2213" s="3"/>
      <c r="R2213" s="5"/>
    </row>
    <row r="2214" spans="2:18" x14ac:dyDescent="0.25">
      <c r="B2214" s="12" t="s">
        <v>23</v>
      </c>
      <c r="C2214" s="12">
        <v>1128299</v>
      </c>
      <c r="D2214" s="13">
        <v>44453</v>
      </c>
      <c r="E2214" s="12" t="s">
        <v>24</v>
      </c>
      <c r="F2214" s="12" t="s">
        <v>82</v>
      </c>
      <c r="G2214" s="12" t="s">
        <v>83</v>
      </c>
      <c r="H2214" s="12" t="s">
        <v>12</v>
      </c>
      <c r="I2214" s="14">
        <v>0.45000000000000012</v>
      </c>
      <c r="J2214" s="15">
        <v>6000</v>
      </c>
      <c r="K2214" s="16">
        <f>I2214*J2214</f>
        <v>2700.0000000000009</v>
      </c>
      <c r="L2214" s="16">
        <f>K2214*M2214</f>
        <v>1080.0000000000005</v>
      </c>
      <c r="M2214" s="17">
        <v>0.4</v>
      </c>
      <c r="O2214" s="1"/>
      <c r="P2214" s="2"/>
      <c r="Q2214" s="3"/>
      <c r="R2214" s="5"/>
    </row>
    <row r="2215" spans="2:18" x14ac:dyDescent="0.25">
      <c r="B2215" s="12" t="s">
        <v>23</v>
      </c>
      <c r="C2215" s="12">
        <v>1128299</v>
      </c>
      <c r="D2215" s="13">
        <v>44453</v>
      </c>
      <c r="E2215" s="12" t="s">
        <v>24</v>
      </c>
      <c r="F2215" s="12" t="s">
        <v>82</v>
      </c>
      <c r="G2215" s="12" t="s">
        <v>83</v>
      </c>
      <c r="H2215" s="12" t="s">
        <v>15</v>
      </c>
      <c r="I2215" s="14">
        <v>0.50000000000000011</v>
      </c>
      <c r="J2215" s="15">
        <v>6000</v>
      </c>
      <c r="K2215" s="16">
        <f>I2215*J2215</f>
        <v>3000.0000000000005</v>
      </c>
      <c r="L2215" s="16">
        <f>K2215*M2215</f>
        <v>1200.0000000000002</v>
      </c>
      <c r="M2215" s="17">
        <v>0.4</v>
      </c>
      <c r="O2215" s="1"/>
      <c r="P2215" s="2"/>
      <c r="Q2215" s="3"/>
      <c r="R2215" s="5"/>
    </row>
    <row r="2216" spans="2:18" x14ac:dyDescent="0.25">
      <c r="B2216" s="12" t="s">
        <v>23</v>
      </c>
      <c r="C2216" s="12">
        <v>1128299</v>
      </c>
      <c r="D2216" s="13">
        <v>44453</v>
      </c>
      <c r="E2216" s="12" t="s">
        <v>24</v>
      </c>
      <c r="F2216" s="12" t="s">
        <v>82</v>
      </c>
      <c r="G2216" s="12" t="s">
        <v>83</v>
      </c>
      <c r="H2216" s="12" t="s">
        <v>13</v>
      </c>
      <c r="I2216" s="14">
        <v>0.45000000000000012</v>
      </c>
      <c r="J2216" s="15">
        <v>4500</v>
      </c>
      <c r="K2216" s="16">
        <f t="shared" ref="K2216:K2219" si="729">I2216*J2216</f>
        <v>2025.0000000000005</v>
      </c>
      <c r="L2216" s="16">
        <f t="shared" ref="L2216:L2219" si="730">K2216*M2216</f>
        <v>708.75000000000011</v>
      </c>
      <c r="M2216" s="17">
        <v>0.35</v>
      </c>
      <c r="O2216" s="1"/>
      <c r="P2216" s="2"/>
      <c r="Q2216" s="3"/>
      <c r="R2216" s="5"/>
    </row>
    <row r="2217" spans="2:18" x14ac:dyDescent="0.25">
      <c r="B2217" s="12" t="s">
        <v>23</v>
      </c>
      <c r="C2217" s="12">
        <v>1128299</v>
      </c>
      <c r="D2217" s="13">
        <v>44453</v>
      </c>
      <c r="E2217" s="12" t="s">
        <v>24</v>
      </c>
      <c r="F2217" s="12" t="s">
        <v>82</v>
      </c>
      <c r="G2217" s="12" t="s">
        <v>83</v>
      </c>
      <c r="H2217" s="12" t="s">
        <v>14</v>
      </c>
      <c r="I2217" s="14">
        <v>0.45000000000000012</v>
      </c>
      <c r="J2217" s="15">
        <v>4000</v>
      </c>
      <c r="K2217" s="16">
        <f t="shared" si="729"/>
        <v>1800.0000000000005</v>
      </c>
      <c r="L2217" s="16">
        <f t="shared" si="730"/>
        <v>720.00000000000023</v>
      </c>
      <c r="M2217" s="17">
        <v>0.4</v>
      </c>
      <c r="O2217" s="1"/>
      <c r="P2217" s="2"/>
      <c r="Q2217" s="3"/>
      <c r="R2217" s="5"/>
    </row>
    <row r="2218" spans="2:18" x14ac:dyDescent="0.25">
      <c r="B2218" s="12" t="s">
        <v>23</v>
      </c>
      <c r="C2218" s="12">
        <v>1128299</v>
      </c>
      <c r="D2218" s="13">
        <v>44453</v>
      </c>
      <c r="E2218" s="12" t="s">
        <v>24</v>
      </c>
      <c r="F2218" s="12" t="s">
        <v>82</v>
      </c>
      <c r="G2218" s="12" t="s">
        <v>83</v>
      </c>
      <c r="H2218" s="12" t="s">
        <v>16</v>
      </c>
      <c r="I2218" s="14">
        <v>0.55000000000000004</v>
      </c>
      <c r="J2218" s="15">
        <v>4000</v>
      </c>
      <c r="K2218" s="16">
        <f t="shared" si="729"/>
        <v>2200</v>
      </c>
      <c r="L2218" s="16">
        <f t="shared" si="730"/>
        <v>770</v>
      </c>
      <c r="M2218" s="17">
        <v>0.35</v>
      </c>
      <c r="O2218" s="1"/>
      <c r="P2218" s="2"/>
      <c r="Q2218" s="3"/>
      <c r="R2218" s="5"/>
    </row>
    <row r="2219" spans="2:18" x14ac:dyDescent="0.25">
      <c r="B2219" s="12" t="s">
        <v>23</v>
      </c>
      <c r="C2219" s="12">
        <v>1128299</v>
      </c>
      <c r="D2219" s="13">
        <v>44453</v>
      </c>
      <c r="E2219" s="12" t="s">
        <v>24</v>
      </c>
      <c r="F2219" s="12" t="s">
        <v>82</v>
      </c>
      <c r="G2219" s="12" t="s">
        <v>83</v>
      </c>
      <c r="H2219" s="12" t="s">
        <v>17</v>
      </c>
      <c r="I2219" s="14">
        <v>0.60000000000000009</v>
      </c>
      <c r="J2219" s="15">
        <v>4500</v>
      </c>
      <c r="K2219" s="16">
        <f t="shared" si="729"/>
        <v>2700.0000000000005</v>
      </c>
      <c r="L2219" s="16">
        <f t="shared" si="730"/>
        <v>675.00000000000011</v>
      </c>
      <c r="M2219" s="17">
        <v>0.25</v>
      </c>
      <c r="O2219" s="1"/>
      <c r="P2219" s="2"/>
      <c r="Q2219" s="3"/>
      <c r="R2219" s="5"/>
    </row>
    <row r="2220" spans="2:18" x14ac:dyDescent="0.25">
      <c r="B2220" s="12" t="s">
        <v>23</v>
      </c>
      <c r="C2220" s="12">
        <v>1128299</v>
      </c>
      <c r="D2220" s="13">
        <v>44482</v>
      </c>
      <c r="E2220" s="12" t="s">
        <v>24</v>
      </c>
      <c r="F2220" s="12" t="s">
        <v>82</v>
      </c>
      <c r="G2220" s="12" t="s">
        <v>83</v>
      </c>
      <c r="H2220" s="12" t="s">
        <v>12</v>
      </c>
      <c r="I2220" s="14">
        <v>0.45000000000000012</v>
      </c>
      <c r="J2220" s="15">
        <v>5250</v>
      </c>
      <c r="K2220" s="16">
        <f>I2220*J2220</f>
        <v>2362.5000000000005</v>
      </c>
      <c r="L2220" s="16">
        <f>K2220*M2220</f>
        <v>945.00000000000023</v>
      </c>
      <c r="M2220" s="17">
        <v>0.4</v>
      </c>
      <c r="O2220" s="1"/>
      <c r="P2220" s="2"/>
      <c r="Q2220" s="3"/>
      <c r="R2220" s="5"/>
    </row>
    <row r="2221" spans="2:18" x14ac:dyDescent="0.25">
      <c r="B2221" s="12" t="s">
        <v>23</v>
      </c>
      <c r="C2221" s="12">
        <v>1128299</v>
      </c>
      <c r="D2221" s="13">
        <v>44482</v>
      </c>
      <c r="E2221" s="12" t="s">
        <v>24</v>
      </c>
      <c r="F2221" s="12" t="s">
        <v>82</v>
      </c>
      <c r="G2221" s="12" t="s">
        <v>83</v>
      </c>
      <c r="H2221" s="12" t="s">
        <v>15</v>
      </c>
      <c r="I2221" s="14">
        <v>0.50000000000000011</v>
      </c>
      <c r="J2221" s="15">
        <v>5250</v>
      </c>
      <c r="K2221" s="16">
        <f>I2221*J2221</f>
        <v>2625.0000000000005</v>
      </c>
      <c r="L2221" s="16">
        <f>K2221*M2221</f>
        <v>1050.0000000000002</v>
      </c>
      <c r="M2221" s="17">
        <v>0.4</v>
      </c>
      <c r="O2221" s="1"/>
      <c r="P2221" s="2"/>
      <c r="Q2221" s="3"/>
      <c r="R2221" s="5"/>
    </row>
    <row r="2222" spans="2:18" x14ac:dyDescent="0.25">
      <c r="B2222" s="12" t="s">
        <v>23</v>
      </c>
      <c r="C2222" s="12">
        <v>1128299</v>
      </c>
      <c r="D2222" s="13">
        <v>44482</v>
      </c>
      <c r="E2222" s="12" t="s">
        <v>24</v>
      </c>
      <c r="F2222" s="12" t="s">
        <v>82</v>
      </c>
      <c r="G2222" s="12" t="s">
        <v>83</v>
      </c>
      <c r="H2222" s="12" t="s">
        <v>13</v>
      </c>
      <c r="I2222" s="14">
        <v>0.45000000000000012</v>
      </c>
      <c r="J2222" s="15">
        <v>3500</v>
      </c>
      <c r="K2222" s="16">
        <f t="shared" ref="K2222:K2225" si="731">I2222*J2222</f>
        <v>1575.0000000000005</v>
      </c>
      <c r="L2222" s="16">
        <f t="shared" ref="L2222:L2225" si="732">K2222*M2222</f>
        <v>551.25000000000011</v>
      </c>
      <c r="M2222" s="17">
        <v>0.35</v>
      </c>
      <c r="O2222" s="1"/>
      <c r="P2222" s="2"/>
      <c r="Q2222" s="3"/>
      <c r="R2222" s="5"/>
    </row>
    <row r="2223" spans="2:18" x14ac:dyDescent="0.25">
      <c r="B2223" s="12" t="s">
        <v>23</v>
      </c>
      <c r="C2223" s="12">
        <v>1128299</v>
      </c>
      <c r="D2223" s="13">
        <v>44482</v>
      </c>
      <c r="E2223" s="12" t="s">
        <v>24</v>
      </c>
      <c r="F2223" s="12" t="s">
        <v>82</v>
      </c>
      <c r="G2223" s="12" t="s">
        <v>83</v>
      </c>
      <c r="H2223" s="12" t="s">
        <v>14</v>
      </c>
      <c r="I2223" s="14">
        <v>0.45000000000000012</v>
      </c>
      <c r="J2223" s="15">
        <v>3250</v>
      </c>
      <c r="K2223" s="16">
        <f t="shared" si="731"/>
        <v>1462.5000000000005</v>
      </c>
      <c r="L2223" s="16">
        <f t="shared" si="732"/>
        <v>585.00000000000023</v>
      </c>
      <c r="M2223" s="17">
        <v>0.4</v>
      </c>
      <c r="O2223" s="1"/>
      <c r="P2223" s="2"/>
      <c r="Q2223" s="3"/>
      <c r="R2223" s="5"/>
    </row>
    <row r="2224" spans="2:18" x14ac:dyDescent="0.25">
      <c r="B2224" s="12" t="s">
        <v>23</v>
      </c>
      <c r="C2224" s="12">
        <v>1128299</v>
      </c>
      <c r="D2224" s="13">
        <v>44482</v>
      </c>
      <c r="E2224" s="12" t="s">
        <v>24</v>
      </c>
      <c r="F2224" s="12" t="s">
        <v>82</v>
      </c>
      <c r="G2224" s="12" t="s">
        <v>83</v>
      </c>
      <c r="H2224" s="12" t="s">
        <v>16</v>
      </c>
      <c r="I2224" s="14">
        <v>0.55000000000000004</v>
      </c>
      <c r="J2224" s="15">
        <v>3000</v>
      </c>
      <c r="K2224" s="16">
        <f t="shared" si="731"/>
        <v>1650.0000000000002</v>
      </c>
      <c r="L2224" s="16">
        <f t="shared" si="732"/>
        <v>577.5</v>
      </c>
      <c r="M2224" s="17">
        <v>0.35</v>
      </c>
      <c r="O2224" s="1"/>
      <c r="P2224" s="2"/>
      <c r="Q2224" s="3"/>
      <c r="R2224" s="5"/>
    </row>
    <row r="2225" spans="1:18" x14ac:dyDescent="0.25">
      <c r="B2225" s="12" t="s">
        <v>23</v>
      </c>
      <c r="C2225" s="12">
        <v>1128299</v>
      </c>
      <c r="D2225" s="13">
        <v>44482</v>
      </c>
      <c r="E2225" s="12" t="s">
        <v>24</v>
      </c>
      <c r="F2225" s="12" t="s">
        <v>82</v>
      </c>
      <c r="G2225" s="12" t="s">
        <v>83</v>
      </c>
      <c r="H2225" s="12" t="s">
        <v>17</v>
      </c>
      <c r="I2225" s="14">
        <v>0.70000000000000007</v>
      </c>
      <c r="J2225" s="15">
        <v>3500</v>
      </c>
      <c r="K2225" s="16">
        <f t="shared" si="731"/>
        <v>2450.0000000000005</v>
      </c>
      <c r="L2225" s="16">
        <f t="shared" si="732"/>
        <v>612.50000000000011</v>
      </c>
      <c r="M2225" s="17">
        <v>0.25</v>
      </c>
      <c r="O2225" s="1"/>
      <c r="P2225" s="2"/>
      <c r="Q2225" s="3"/>
      <c r="R2225" s="5"/>
    </row>
    <row r="2226" spans="1:18" x14ac:dyDescent="0.25">
      <c r="B2226" s="12" t="s">
        <v>23</v>
      </c>
      <c r="C2226" s="12">
        <v>1128299</v>
      </c>
      <c r="D2226" s="13">
        <v>44513</v>
      </c>
      <c r="E2226" s="12" t="s">
        <v>24</v>
      </c>
      <c r="F2226" s="12" t="s">
        <v>82</v>
      </c>
      <c r="G2226" s="12" t="s">
        <v>83</v>
      </c>
      <c r="H2226" s="12" t="s">
        <v>12</v>
      </c>
      <c r="I2226" s="14">
        <v>0.55000000000000004</v>
      </c>
      <c r="J2226" s="15">
        <v>5250</v>
      </c>
      <c r="K2226" s="16">
        <f>I2226*J2226</f>
        <v>2887.5000000000005</v>
      </c>
      <c r="L2226" s="16">
        <f>K2226*M2226</f>
        <v>1155.0000000000002</v>
      </c>
      <c r="M2226" s="17">
        <v>0.4</v>
      </c>
      <c r="O2226" s="1"/>
      <c r="P2226" s="2"/>
      <c r="Q2226" s="3"/>
      <c r="R2226" s="5"/>
    </row>
    <row r="2227" spans="1:18" x14ac:dyDescent="0.25">
      <c r="B2227" s="12" t="s">
        <v>23</v>
      </c>
      <c r="C2227" s="12">
        <v>1128299</v>
      </c>
      <c r="D2227" s="13">
        <v>44513</v>
      </c>
      <c r="E2227" s="12" t="s">
        <v>24</v>
      </c>
      <c r="F2227" s="12" t="s">
        <v>82</v>
      </c>
      <c r="G2227" s="12" t="s">
        <v>83</v>
      </c>
      <c r="H2227" s="12" t="s">
        <v>15</v>
      </c>
      <c r="I2227" s="14">
        <v>0.60000000000000009</v>
      </c>
      <c r="J2227" s="15">
        <v>5750</v>
      </c>
      <c r="K2227" s="16">
        <f>I2227*J2227</f>
        <v>3450.0000000000005</v>
      </c>
      <c r="L2227" s="16">
        <f>K2227*M2227</f>
        <v>1380.0000000000002</v>
      </c>
      <c r="M2227" s="17">
        <v>0.4</v>
      </c>
      <c r="O2227" s="1"/>
      <c r="P2227" s="2"/>
      <c r="Q2227" s="3"/>
      <c r="R2227" s="5"/>
    </row>
    <row r="2228" spans="1:18" x14ac:dyDescent="0.25">
      <c r="B2228" s="12" t="s">
        <v>23</v>
      </c>
      <c r="C2228" s="12">
        <v>1128299</v>
      </c>
      <c r="D2228" s="13">
        <v>44513</v>
      </c>
      <c r="E2228" s="12" t="s">
        <v>24</v>
      </c>
      <c r="F2228" s="12" t="s">
        <v>82</v>
      </c>
      <c r="G2228" s="12" t="s">
        <v>83</v>
      </c>
      <c r="H2228" s="12" t="s">
        <v>13</v>
      </c>
      <c r="I2228" s="14">
        <v>0.55000000000000004</v>
      </c>
      <c r="J2228" s="15">
        <v>4250</v>
      </c>
      <c r="K2228" s="16">
        <f t="shared" ref="K2228:K2231" si="733">I2228*J2228</f>
        <v>2337.5</v>
      </c>
      <c r="L2228" s="16">
        <f t="shared" ref="L2228:L2231" si="734">K2228*M2228</f>
        <v>818.125</v>
      </c>
      <c r="M2228" s="17">
        <v>0.35</v>
      </c>
      <c r="O2228" s="1"/>
      <c r="P2228" s="2"/>
      <c r="Q2228" s="3"/>
      <c r="R2228" s="5"/>
    </row>
    <row r="2229" spans="1:18" x14ac:dyDescent="0.25">
      <c r="B2229" s="12" t="s">
        <v>23</v>
      </c>
      <c r="C2229" s="12">
        <v>1128299</v>
      </c>
      <c r="D2229" s="13">
        <v>44513</v>
      </c>
      <c r="E2229" s="12" t="s">
        <v>24</v>
      </c>
      <c r="F2229" s="12" t="s">
        <v>82</v>
      </c>
      <c r="G2229" s="12" t="s">
        <v>83</v>
      </c>
      <c r="H2229" s="12" t="s">
        <v>14</v>
      </c>
      <c r="I2229" s="14">
        <v>0.55000000000000004</v>
      </c>
      <c r="J2229" s="15">
        <v>4000</v>
      </c>
      <c r="K2229" s="16">
        <f t="shared" si="733"/>
        <v>2200</v>
      </c>
      <c r="L2229" s="16">
        <f t="shared" si="734"/>
        <v>880</v>
      </c>
      <c r="M2229" s="17">
        <v>0.4</v>
      </c>
      <c r="O2229" s="1"/>
      <c r="P2229" s="2"/>
      <c r="Q2229" s="3"/>
      <c r="R2229" s="5"/>
    </row>
    <row r="2230" spans="1:18" x14ac:dyDescent="0.25">
      <c r="B2230" s="12" t="s">
        <v>23</v>
      </c>
      <c r="C2230" s="12">
        <v>1128299</v>
      </c>
      <c r="D2230" s="13">
        <v>44513</v>
      </c>
      <c r="E2230" s="12" t="s">
        <v>24</v>
      </c>
      <c r="F2230" s="12" t="s">
        <v>82</v>
      </c>
      <c r="G2230" s="12" t="s">
        <v>83</v>
      </c>
      <c r="H2230" s="12" t="s">
        <v>16</v>
      </c>
      <c r="I2230" s="14">
        <v>0.65</v>
      </c>
      <c r="J2230" s="15">
        <v>3500</v>
      </c>
      <c r="K2230" s="16">
        <f t="shared" si="733"/>
        <v>2275</v>
      </c>
      <c r="L2230" s="16">
        <f t="shared" si="734"/>
        <v>796.25</v>
      </c>
      <c r="M2230" s="17">
        <v>0.35</v>
      </c>
      <c r="O2230" s="1"/>
      <c r="P2230" s="2"/>
      <c r="Q2230" s="3"/>
      <c r="R2230" s="5"/>
    </row>
    <row r="2231" spans="1:18" x14ac:dyDescent="0.25">
      <c r="B2231" s="12" t="s">
        <v>23</v>
      </c>
      <c r="C2231" s="12">
        <v>1128299</v>
      </c>
      <c r="D2231" s="13">
        <v>44513</v>
      </c>
      <c r="E2231" s="12" t="s">
        <v>24</v>
      </c>
      <c r="F2231" s="12" t="s">
        <v>82</v>
      </c>
      <c r="G2231" s="12" t="s">
        <v>83</v>
      </c>
      <c r="H2231" s="12" t="s">
        <v>17</v>
      </c>
      <c r="I2231" s="14">
        <v>0.70000000000000007</v>
      </c>
      <c r="J2231" s="15">
        <v>4750</v>
      </c>
      <c r="K2231" s="16">
        <f t="shared" si="733"/>
        <v>3325.0000000000005</v>
      </c>
      <c r="L2231" s="16">
        <f t="shared" si="734"/>
        <v>831.25000000000011</v>
      </c>
      <c r="M2231" s="17">
        <v>0.25</v>
      </c>
      <c r="O2231" s="1"/>
      <c r="P2231" s="2"/>
      <c r="Q2231" s="3"/>
      <c r="R2231" s="5"/>
    </row>
    <row r="2232" spans="1:18" x14ac:dyDescent="0.25">
      <c r="B2232" s="12" t="s">
        <v>23</v>
      </c>
      <c r="C2232" s="12">
        <v>1128299</v>
      </c>
      <c r="D2232" s="13">
        <v>44542</v>
      </c>
      <c r="E2232" s="12" t="s">
        <v>24</v>
      </c>
      <c r="F2232" s="12" t="s">
        <v>82</v>
      </c>
      <c r="G2232" s="12" t="s">
        <v>83</v>
      </c>
      <c r="H2232" s="12" t="s">
        <v>12</v>
      </c>
      <c r="I2232" s="14">
        <v>0.55000000000000004</v>
      </c>
      <c r="J2232" s="15">
        <v>6750</v>
      </c>
      <c r="K2232" s="16">
        <f>I2232*J2232</f>
        <v>3712.5000000000005</v>
      </c>
      <c r="L2232" s="16">
        <f>K2232*M2232</f>
        <v>1485.0000000000002</v>
      </c>
      <c r="M2232" s="17">
        <v>0.4</v>
      </c>
      <c r="O2232" s="1"/>
      <c r="P2232" s="2"/>
      <c r="Q2232" s="3"/>
      <c r="R2232" s="5"/>
    </row>
    <row r="2233" spans="1:18" x14ac:dyDescent="0.25">
      <c r="B2233" s="12" t="s">
        <v>23</v>
      </c>
      <c r="C2233" s="12">
        <v>1128299</v>
      </c>
      <c r="D2233" s="13">
        <v>44542</v>
      </c>
      <c r="E2233" s="12" t="s">
        <v>24</v>
      </c>
      <c r="F2233" s="12" t="s">
        <v>82</v>
      </c>
      <c r="G2233" s="12" t="s">
        <v>83</v>
      </c>
      <c r="H2233" s="12" t="s">
        <v>15</v>
      </c>
      <c r="I2233" s="14">
        <v>0.60000000000000009</v>
      </c>
      <c r="J2233" s="15">
        <v>6750</v>
      </c>
      <c r="K2233" s="16">
        <f>I2233*J2233</f>
        <v>4050.0000000000005</v>
      </c>
      <c r="L2233" s="16">
        <f>K2233*M2233</f>
        <v>1620.0000000000002</v>
      </c>
      <c r="M2233" s="17">
        <v>0.4</v>
      </c>
      <c r="O2233" s="1"/>
      <c r="P2233" s="2"/>
      <c r="Q2233" s="3"/>
      <c r="R2233" s="5"/>
    </row>
    <row r="2234" spans="1:18" x14ac:dyDescent="0.25">
      <c r="B2234" s="12" t="s">
        <v>23</v>
      </c>
      <c r="C2234" s="12">
        <v>1128299</v>
      </c>
      <c r="D2234" s="13">
        <v>44542</v>
      </c>
      <c r="E2234" s="12" t="s">
        <v>24</v>
      </c>
      <c r="F2234" s="12" t="s">
        <v>82</v>
      </c>
      <c r="G2234" s="12" t="s">
        <v>83</v>
      </c>
      <c r="H2234" s="12" t="s">
        <v>13</v>
      </c>
      <c r="I2234" s="14">
        <v>0.55000000000000004</v>
      </c>
      <c r="J2234" s="15">
        <v>4750</v>
      </c>
      <c r="K2234" s="16">
        <f t="shared" ref="K2234:K2237" si="735">I2234*J2234</f>
        <v>2612.5</v>
      </c>
      <c r="L2234" s="16">
        <f t="shared" ref="L2234:L2237" si="736">K2234*M2234</f>
        <v>914.37499999999989</v>
      </c>
      <c r="M2234" s="17">
        <v>0.35</v>
      </c>
      <c r="O2234" s="1"/>
      <c r="P2234" s="2"/>
      <c r="Q2234" s="3"/>
      <c r="R2234" s="5"/>
    </row>
    <row r="2235" spans="1:18" x14ac:dyDescent="0.25">
      <c r="B2235" s="12" t="s">
        <v>23</v>
      </c>
      <c r="C2235" s="12">
        <v>1128299</v>
      </c>
      <c r="D2235" s="13">
        <v>44542</v>
      </c>
      <c r="E2235" s="12" t="s">
        <v>24</v>
      </c>
      <c r="F2235" s="12" t="s">
        <v>82</v>
      </c>
      <c r="G2235" s="12" t="s">
        <v>83</v>
      </c>
      <c r="H2235" s="12" t="s">
        <v>14</v>
      </c>
      <c r="I2235" s="14">
        <v>0.55000000000000004</v>
      </c>
      <c r="J2235" s="15">
        <v>4750</v>
      </c>
      <c r="K2235" s="16">
        <f t="shared" si="735"/>
        <v>2612.5</v>
      </c>
      <c r="L2235" s="16">
        <f t="shared" si="736"/>
        <v>1045</v>
      </c>
      <c r="M2235" s="17">
        <v>0.4</v>
      </c>
      <c r="O2235" s="1"/>
      <c r="P2235" s="2"/>
      <c r="Q2235" s="3"/>
      <c r="R2235" s="5"/>
    </row>
    <row r="2236" spans="1:18" x14ac:dyDescent="0.25">
      <c r="B2236" s="12" t="s">
        <v>23</v>
      </c>
      <c r="C2236" s="12">
        <v>1128299</v>
      </c>
      <c r="D2236" s="13">
        <v>44542</v>
      </c>
      <c r="E2236" s="12" t="s">
        <v>24</v>
      </c>
      <c r="F2236" s="12" t="s">
        <v>82</v>
      </c>
      <c r="G2236" s="12" t="s">
        <v>83</v>
      </c>
      <c r="H2236" s="12" t="s">
        <v>16</v>
      </c>
      <c r="I2236" s="14">
        <v>0.65</v>
      </c>
      <c r="J2236" s="15">
        <v>4000</v>
      </c>
      <c r="K2236" s="16">
        <f t="shared" si="735"/>
        <v>2600</v>
      </c>
      <c r="L2236" s="16">
        <f t="shared" si="736"/>
        <v>909.99999999999989</v>
      </c>
      <c r="M2236" s="17">
        <v>0.35</v>
      </c>
      <c r="O2236" s="1"/>
      <c r="P2236" s="2"/>
      <c r="Q2236" s="3"/>
      <c r="R2236" s="5"/>
    </row>
    <row r="2237" spans="1:18" x14ac:dyDescent="0.25">
      <c r="B2237" s="12" t="s">
        <v>23</v>
      </c>
      <c r="C2237" s="12">
        <v>1128299</v>
      </c>
      <c r="D2237" s="13">
        <v>44542</v>
      </c>
      <c r="E2237" s="12" t="s">
        <v>24</v>
      </c>
      <c r="F2237" s="12" t="s">
        <v>82</v>
      </c>
      <c r="G2237" s="12" t="s">
        <v>83</v>
      </c>
      <c r="H2237" s="12" t="s">
        <v>17</v>
      </c>
      <c r="I2237" s="14">
        <v>0.70000000000000007</v>
      </c>
      <c r="J2237" s="15">
        <v>5000</v>
      </c>
      <c r="K2237" s="16">
        <f t="shared" si="735"/>
        <v>3500.0000000000005</v>
      </c>
      <c r="L2237" s="16">
        <f t="shared" si="736"/>
        <v>875.00000000000011</v>
      </c>
      <c r="M2237" s="17">
        <v>0.25</v>
      </c>
      <c r="O2237" s="1"/>
      <c r="P2237" s="2"/>
      <c r="Q2237" s="3"/>
      <c r="R2237" s="5"/>
    </row>
    <row r="2238" spans="1:18" x14ac:dyDescent="0.25">
      <c r="A2238" s="8" t="s">
        <v>40</v>
      </c>
      <c r="B2238" s="12" t="s">
        <v>10</v>
      </c>
      <c r="C2238" s="12">
        <v>1185732</v>
      </c>
      <c r="D2238" s="13">
        <v>44205</v>
      </c>
      <c r="E2238" s="12" t="s">
        <v>130</v>
      </c>
      <c r="F2238" s="12" t="s">
        <v>84</v>
      </c>
      <c r="G2238" s="12" t="s">
        <v>85</v>
      </c>
      <c r="H2238" s="12" t="s">
        <v>12</v>
      </c>
      <c r="I2238" s="14">
        <v>0.4</v>
      </c>
      <c r="J2238" s="15">
        <v>10250</v>
      </c>
      <c r="K2238" s="16">
        <f>I2238*J2238</f>
        <v>4100</v>
      </c>
      <c r="L2238" s="16">
        <f>K2238*M2238</f>
        <v>1845</v>
      </c>
      <c r="M2238" s="17">
        <v>0.45</v>
      </c>
      <c r="O2238" s="1"/>
      <c r="P2238" s="2"/>
      <c r="Q2238" s="3"/>
      <c r="R2238" s="5"/>
    </row>
    <row r="2239" spans="1:18" x14ac:dyDescent="0.25">
      <c r="B2239" s="12" t="s">
        <v>10</v>
      </c>
      <c r="C2239" s="12">
        <v>1185732</v>
      </c>
      <c r="D2239" s="13">
        <v>44205</v>
      </c>
      <c r="E2239" s="12" t="s">
        <v>130</v>
      </c>
      <c r="F2239" s="12" t="s">
        <v>84</v>
      </c>
      <c r="G2239" s="12" t="s">
        <v>85</v>
      </c>
      <c r="H2239" s="12" t="s">
        <v>15</v>
      </c>
      <c r="I2239" s="14">
        <v>0.4</v>
      </c>
      <c r="J2239" s="15">
        <v>8250</v>
      </c>
      <c r="K2239" s="16">
        <f>I2239*J2239</f>
        <v>3300</v>
      </c>
      <c r="L2239" s="16">
        <f>K2239*M2239</f>
        <v>1155</v>
      </c>
      <c r="M2239" s="17">
        <v>0.35</v>
      </c>
      <c r="O2239" s="1"/>
      <c r="P2239" s="2"/>
      <c r="Q2239" s="3"/>
      <c r="R2239" s="5"/>
    </row>
    <row r="2240" spans="1:18" x14ac:dyDescent="0.25">
      <c r="B2240" s="12" t="s">
        <v>10</v>
      </c>
      <c r="C2240" s="12">
        <v>1185732</v>
      </c>
      <c r="D2240" s="13">
        <v>44205</v>
      </c>
      <c r="E2240" s="12" t="s">
        <v>130</v>
      </c>
      <c r="F2240" s="12" t="s">
        <v>84</v>
      </c>
      <c r="G2240" s="12" t="s">
        <v>85</v>
      </c>
      <c r="H2240" s="12" t="s">
        <v>13</v>
      </c>
      <c r="I2240" s="14">
        <v>0.30000000000000004</v>
      </c>
      <c r="J2240" s="15">
        <v>8250</v>
      </c>
      <c r="K2240" s="16">
        <f t="shared" ref="K2240:K2243" si="737">I2240*J2240</f>
        <v>2475.0000000000005</v>
      </c>
      <c r="L2240" s="16">
        <f t="shared" ref="L2240:L2249" si="738">K2240*M2240</f>
        <v>618.75000000000011</v>
      </c>
      <c r="M2240" s="17">
        <v>0.25</v>
      </c>
      <c r="O2240" s="1"/>
      <c r="P2240" s="2"/>
      <c r="Q2240" s="3"/>
      <c r="R2240" s="5"/>
    </row>
    <row r="2241" spans="2:18" x14ac:dyDescent="0.25">
      <c r="B2241" s="12" t="s">
        <v>10</v>
      </c>
      <c r="C2241" s="12">
        <v>1185732</v>
      </c>
      <c r="D2241" s="13">
        <v>44205</v>
      </c>
      <c r="E2241" s="12" t="s">
        <v>130</v>
      </c>
      <c r="F2241" s="12" t="s">
        <v>84</v>
      </c>
      <c r="G2241" s="12" t="s">
        <v>85</v>
      </c>
      <c r="H2241" s="12" t="s">
        <v>14</v>
      </c>
      <c r="I2241" s="14">
        <v>0.35</v>
      </c>
      <c r="J2241" s="15">
        <v>6750</v>
      </c>
      <c r="K2241" s="16">
        <f t="shared" si="737"/>
        <v>2362.5</v>
      </c>
      <c r="L2241" s="16">
        <f t="shared" si="738"/>
        <v>708.75</v>
      </c>
      <c r="M2241" s="17">
        <v>0.3</v>
      </c>
      <c r="O2241" s="1"/>
      <c r="P2241" s="2"/>
      <c r="Q2241" s="3"/>
      <c r="R2241" s="5"/>
    </row>
    <row r="2242" spans="2:18" x14ac:dyDescent="0.25">
      <c r="B2242" s="12" t="s">
        <v>10</v>
      </c>
      <c r="C2242" s="12">
        <v>1185732</v>
      </c>
      <c r="D2242" s="13">
        <v>44205</v>
      </c>
      <c r="E2242" s="12" t="s">
        <v>130</v>
      </c>
      <c r="F2242" s="12" t="s">
        <v>84</v>
      </c>
      <c r="G2242" s="12" t="s">
        <v>85</v>
      </c>
      <c r="H2242" s="12" t="s">
        <v>16</v>
      </c>
      <c r="I2242" s="14">
        <v>0.5</v>
      </c>
      <c r="J2242" s="15">
        <v>7250</v>
      </c>
      <c r="K2242" s="16">
        <f t="shared" si="737"/>
        <v>3625</v>
      </c>
      <c r="L2242" s="16">
        <f t="shared" si="738"/>
        <v>1268.75</v>
      </c>
      <c r="M2242" s="17">
        <v>0.35</v>
      </c>
      <c r="O2242" s="1"/>
      <c r="P2242" s="2"/>
      <c r="Q2242" s="3"/>
      <c r="R2242" s="5"/>
    </row>
    <row r="2243" spans="2:18" x14ac:dyDescent="0.25">
      <c r="B2243" s="12" t="s">
        <v>10</v>
      </c>
      <c r="C2243" s="12">
        <v>1185732</v>
      </c>
      <c r="D2243" s="13">
        <v>44205</v>
      </c>
      <c r="E2243" s="12" t="s">
        <v>130</v>
      </c>
      <c r="F2243" s="12" t="s">
        <v>84</v>
      </c>
      <c r="G2243" s="12" t="s">
        <v>85</v>
      </c>
      <c r="H2243" s="12" t="s">
        <v>17</v>
      </c>
      <c r="I2243" s="14">
        <v>0.4</v>
      </c>
      <c r="J2243" s="15">
        <v>8250</v>
      </c>
      <c r="K2243" s="16">
        <f t="shared" si="737"/>
        <v>3300</v>
      </c>
      <c r="L2243" s="16">
        <f t="shared" si="738"/>
        <v>1650</v>
      </c>
      <c r="M2243" s="17">
        <v>0.5</v>
      </c>
      <c r="O2243" s="1"/>
      <c r="P2243" s="2"/>
      <c r="Q2243" s="3"/>
      <c r="R2243" s="5"/>
    </row>
    <row r="2244" spans="2:18" x14ac:dyDescent="0.25">
      <c r="B2244" s="12" t="s">
        <v>10</v>
      </c>
      <c r="C2244" s="12">
        <v>1185732</v>
      </c>
      <c r="D2244" s="13">
        <v>44234</v>
      </c>
      <c r="E2244" s="12" t="s">
        <v>130</v>
      </c>
      <c r="F2244" s="12" t="s">
        <v>84</v>
      </c>
      <c r="G2244" s="12" t="s">
        <v>85</v>
      </c>
      <c r="H2244" s="12" t="s">
        <v>12</v>
      </c>
      <c r="I2244" s="14">
        <v>0.4</v>
      </c>
      <c r="J2244" s="15">
        <v>10750</v>
      </c>
      <c r="K2244" s="16">
        <f>I2244*J2244</f>
        <v>4300</v>
      </c>
      <c r="L2244" s="16">
        <f>K2244*M2244</f>
        <v>1935</v>
      </c>
      <c r="M2244" s="17">
        <v>0.45</v>
      </c>
      <c r="O2244" s="1"/>
      <c r="P2244" s="2"/>
      <c r="Q2244" s="3"/>
      <c r="R2244" s="5"/>
    </row>
    <row r="2245" spans="2:18" x14ac:dyDescent="0.25">
      <c r="B2245" s="12" t="s">
        <v>10</v>
      </c>
      <c r="C2245" s="12">
        <v>1185732</v>
      </c>
      <c r="D2245" s="13">
        <v>44234</v>
      </c>
      <c r="E2245" s="12" t="s">
        <v>130</v>
      </c>
      <c r="F2245" s="12" t="s">
        <v>84</v>
      </c>
      <c r="G2245" s="12" t="s">
        <v>85</v>
      </c>
      <c r="H2245" s="12" t="s">
        <v>15</v>
      </c>
      <c r="I2245" s="14">
        <v>0.4</v>
      </c>
      <c r="J2245" s="15">
        <v>7250</v>
      </c>
      <c r="K2245" s="16">
        <f>I2245*J2245</f>
        <v>2900</v>
      </c>
      <c r="L2245" s="16">
        <f>K2245*M2245</f>
        <v>1014.9999999999999</v>
      </c>
      <c r="M2245" s="17">
        <v>0.35</v>
      </c>
      <c r="O2245" s="1"/>
      <c r="P2245" s="2"/>
      <c r="Q2245" s="3"/>
      <c r="R2245" s="5"/>
    </row>
    <row r="2246" spans="2:18" x14ac:dyDescent="0.25">
      <c r="B2246" s="12" t="s">
        <v>10</v>
      </c>
      <c r="C2246" s="12">
        <v>1185732</v>
      </c>
      <c r="D2246" s="13">
        <v>44234</v>
      </c>
      <c r="E2246" s="12" t="s">
        <v>130</v>
      </c>
      <c r="F2246" s="12" t="s">
        <v>84</v>
      </c>
      <c r="G2246" s="12" t="s">
        <v>85</v>
      </c>
      <c r="H2246" s="12" t="s">
        <v>13</v>
      </c>
      <c r="I2246" s="14">
        <v>0.30000000000000004</v>
      </c>
      <c r="J2246" s="15">
        <v>7750</v>
      </c>
      <c r="K2246" s="16">
        <f t="shared" ref="K2246:K2249" si="739">I2246*J2246</f>
        <v>2325.0000000000005</v>
      </c>
      <c r="L2246" s="16">
        <f t="shared" si="738"/>
        <v>581.25000000000011</v>
      </c>
      <c r="M2246" s="17">
        <v>0.25</v>
      </c>
      <c r="O2246" s="1"/>
      <c r="P2246" s="2"/>
      <c r="Q2246" s="3"/>
      <c r="R2246" s="5"/>
    </row>
    <row r="2247" spans="2:18" x14ac:dyDescent="0.25">
      <c r="B2247" s="12" t="s">
        <v>10</v>
      </c>
      <c r="C2247" s="12">
        <v>1185732</v>
      </c>
      <c r="D2247" s="13">
        <v>44234</v>
      </c>
      <c r="E2247" s="12" t="s">
        <v>130</v>
      </c>
      <c r="F2247" s="12" t="s">
        <v>84</v>
      </c>
      <c r="G2247" s="12" t="s">
        <v>85</v>
      </c>
      <c r="H2247" s="12" t="s">
        <v>14</v>
      </c>
      <c r="I2247" s="14">
        <v>0.35</v>
      </c>
      <c r="J2247" s="15">
        <v>6250</v>
      </c>
      <c r="K2247" s="16">
        <f t="shared" si="739"/>
        <v>2187.5</v>
      </c>
      <c r="L2247" s="16">
        <f t="shared" si="738"/>
        <v>656.25</v>
      </c>
      <c r="M2247" s="17">
        <v>0.3</v>
      </c>
      <c r="O2247" s="1"/>
      <c r="P2247" s="2"/>
      <c r="Q2247" s="3"/>
      <c r="R2247" s="5"/>
    </row>
    <row r="2248" spans="2:18" x14ac:dyDescent="0.25">
      <c r="B2248" s="12" t="s">
        <v>10</v>
      </c>
      <c r="C2248" s="12">
        <v>1185732</v>
      </c>
      <c r="D2248" s="13">
        <v>44234</v>
      </c>
      <c r="E2248" s="12" t="s">
        <v>130</v>
      </c>
      <c r="F2248" s="12" t="s">
        <v>84</v>
      </c>
      <c r="G2248" s="12" t="s">
        <v>85</v>
      </c>
      <c r="H2248" s="12" t="s">
        <v>16</v>
      </c>
      <c r="I2248" s="14">
        <v>0.5</v>
      </c>
      <c r="J2248" s="15">
        <v>7000</v>
      </c>
      <c r="K2248" s="16">
        <f t="shared" si="739"/>
        <v>3500</v>
      </c>
      <c r="L2248" s="16">
        <f t="shared" si="738"/>
        <v>1225</v>
      </c>
      <c r="M2248" s="17">
        <v>0.35</v>
      </c>
      <c r="O2248" s="1"/>
      <c r="P2248" s="2"/>
      <c r="Q2248" s="3"/>
      <c r="R2248" s="5"/>
    </row>
    <row r="2249" spans="2:18" x14ac:dyDescent="0.25">
      <c r="B2249" s="12" t="s">
        <v>10</v>
      </c>
      <c r="C2249" s="12">
        <v>1185732</v>
      </c>
      <c r="D2249" s="13">
        <v>44234</v>
      </c>
      <c r="E2249" s="12" t="s">
        <v>130</v>
      </c>
      <c r="F2249" s="12" t="s">
        <v>84</v>
      </c>
      <c r="G2249" s="12" t="s">
        <v>85</v>
      </c>
      <c r="H2249" s="12" t="s">
        <v>17</v>
      </c>
      <c r="I2249" s="14">
        <v>0.35</v>
      </c>
      <c r="J2249" s="15">
        <v>8000</v>
      </c>
      <c r="K2249" s="16">
        <f t="shared" si="739"/>
        <v>2800</v>
      </c>
      <c r="L2249" s="16">
        <f t="shared" si="738"/>
        <v>1400</v>
      </c>
      <c r="M2249" s="17">
        <v>0.5</v>
      </c>
      <c r="O2249" s="1"/>
      <c r="P2249" s="2"/>
      <c r="Q2249" s="3"/>
      <c r="R2249" s="5"/>
    </row>
    <row r="2250" spans="2:18" x14ac:dyDescent="0.25">
      <c r="B2250" s="12" t="s">
        <v>10</v>
      </c>
      <c r="C2250" s="12">
        <v>1185732</v>
      </c>
      <c r="D2250" s="13">
        <v>44260</v>
      </c>
      <c r="E2250" s="12" t="s">
        <v>130</v>
      </c>
      <c r="F2250" s="12" t="s">
        <v>84</v>
      </c>
      <c r="G2250" s="12" t="s">
        <v>85</v>
      </c>
      <c r="H2250" s="12" t="s">
        <v>12</v>
      </c>
      <c r="I2250" s="14">
        <v>0.35</v>
      </c>
      <c r="J2250" s="15">
        <v>10200</v>
      </c>
      <c r="K2250" s="16">
        <f>I2250*J2250</f>
        <v>3570</v>
      </c>
      <c r="L2250" s="16">
        <f>K2250*M2250</f>
        <v>1606.5</v>
      </c>
      <c r="M2250" s="17">
        <v>0.45</v>
      </c>
      <c r="O2250" s="1"/>
      <c r="P2250" s="2"/>
      <c r="Q2250" s="3"/>
      <c r="R2250" s="5"/>
    </row>
    <row r="2251" spans="2:18" x14ac:dyDescent="0.25">
      <c r="B2251" s="12" t="s">
        <v>10</v>
      </c>
      <c r="C2251" s="12">
        <v>1185732</v>
      </c>
      <c r="D2251" s="13">
        <v>44260</v>
      </c>
      <c r="E2251" s="12" t="s">
        <v>130</v>
      </c>
      <c r="F2251" s="12" t="s">
        <v>84</v>
      </c>
      <c r="G2251" s="12" t="s">
        <v>85</v>
      </c>
      <c r="H2251" s="12" t="s">
        <v>15</v>
      </c>
      <c r="I2251" s="14">
        <v>0.35</v>
      </c>
      <c r="J2251" s="15">
        <v>7000</v>
      </c>
      <c r="K2251" s="16">
        <f>I2251*J2251</f>
        <v>2450</v>
      </c>
      <c r="L2251" s="16">
        <f>K2251*M2251</f>
        <v>857.5</v>
      </c>
      <c r="M2251" s="17">
        <v>0.35</v>
      </c>
      <c r="O2251" s="1"/>
      <c r="P2251" s="2"/>
      <c r="Q2251" s="3"/>
      <c r="R2251" s="5"/>
    </row>
    <row r="2252" spans="2:18" x14ac:dyDescent="0.25">
      <c r="B2252" s="12" t="s">
        <v>10</v>
      </c>
      <c r="C2252" s="12">
        <v>1185732</v>
      </c>
      <c r="D2252" s="13">
        <v>44260</v>
      </c>
      <c r="E2252" s="12" t="s">
        <v>130</v>
      </c>
      <c r="F2252" s="12" t="s">
        <v>84</v>
      </c>
      <c r="G2252" s="12" t="s">
        <v>85</v>
      </c>
      <c r="H2252" s="12" t="s">
        <v>13</v>
      </c>
      <c r="I2252" s="14">
        <v>0.25</v>
      </c>
      <c r="J2252" s="15">
        <v>7250</v>
      </c>
      <c r="K2252" s="16">
        <f t="shared" ref="K2252:K2255" si="740">I2252*J2252</f>
        <v>1812.5</v>
      </c>
      <c r="L2252" s="16">
        <f t="shared" ref="L2252:L2255" si="741">K2252*M2252</f>
        <v>453.125</v>
      </c>
      <c r="M2252" s="17">
        <v>0.25</v>
      </c>
      <c r="O2252" s="1"/>
      <c r="P2252" s="2"/>
      <c r="Q2252" s="3"/>
      <c r="R2252" s="5"/>
    </row>
    <row r="2253" spans="2:18" x14ac:dyDescent="0.25">
      <c r="B2253" s="12" t="s">
        <v>10</v>
      </c>
      <c r="C2253" s="12">
        <v>1185732</v>
      </c>
      <c r="D2253" s="13">
        <v>44260</v>
      </c>
      <c r="E2253" s="12" t="s">
        <v>130</v>
      </c>
      <c r="F2253" s="12" t="s">
        <v>84</v>
      </c>
      <c r="G2253" s="12" t="s">
        <v>85</v>
      </c>
      <c r="H2253" s="12" t="s">
        <v>14</v>
      </c>
      <c r="I2253" s="14">
        <v>0.29999999999999993</v>
      </c>
      <c r="J2253" s="15">
        <v>5750</v>
      </c>
      <c r="K2253" s="16">
        <f t="shared" si="740"/>
        <v>1724.9999999999995</v>
      </c>
      <c r="L2253" s="16">
        <f t="shared" si="741"/>
        <v>517.49999999999989</v>
      </c>
      <c r="M2253" s="17">
        <v>0.3</v>
      </c>
      <c r="O2253" s="1"/>
      <c r="P2253" s="2"/>
      <c r="Q2253" s="3"/>
      <c r="R2253" s="5"/>
    </row>
    <row r="2254" spans="2:18" x14ac:dyDescent="0.25">
      <c r="B2254" s="12" t="s">
        <v>10</v>
      </c>
      <c r="C2254" s="12">
        <v>1185732</v>
      </c>
      <c r="D2254" s="13">
        <v>44260</v>
      </c>
      <c r="E2254" s="12" t="s">
        <v>130</v>
      </c>
      <c r="F2254" s="12" t="s">
        <v>84</v>
      </c>
      <c r="G2254" s="12" t="s">
        <v>85</v>
      </c>
      <c r="H2254" s="12" t="s">
        <v>16</v>
      </c>
      <c r="I2254" s="14">
        <v>0.45000000000000007</v>
      </c>
      <c r="J2254" s="15">
        <v>6250</v>
      </c>
      <c r="K2254" s="16">
        <f t="shared" si="740"/>
        <v>2812.5000000000005</v>
      </c>
      <c r="L2254" s="16">
        <f t="shared" si="741"/>
        <v>984.37500000000011</v>
      </c>
      <c r="M2254" s="17">
        <v>0.35</v>
      </c>
      <c r="O2254" s="1"/>
      <c r="P2254" s="2"/>
      <c r="Q2254" s="3"/>
      <c r="R2254" s="5"/>
    </row>
    <row r="2255" spans="2:18" x14ac:dyDescent="0.25">
      <c r="B2255" s="12" t="s">
        <v>10</v>
      </c>
      <c r="C2255" s="12">
        <v>1185732</v>
      </c>
      <c r="D2255" s="13">
        <v>44260</v>
      </c>
      <c r="E2255" s="12" t="s">
        <v>130</v>
      </c>
      <c r="F2255" s="12" t="s">
        <v>84</v>
      </c>
      <c r="G2255" s="12" t="s">
        <v>85</v>
      </c>
      <c r="H2255" s="12" t="s">
        <v>17</v>
      </c>
      <c r="I2255" s="14">
        <v>0.35</v>
      </c>
      <c r="J2255" s="15">
        <v>7250</v>
      </c>
      <c r="K2255" s="16">
        <f t="shared" si="740"/>
        <v>2537.5</v>
      </c>
      <c r="L2255" s="16">
        <f t="shared" si="741"/>
        <v>1268.75</v>
      </c>
      <c r="M2255" s="17">
        <v>0.5</v>
      </c>
      <c r="O2255" s="1"/>
      <c r="P2255" s="2"/>
      <c r="Q2255" s="3"/>
      <c r="R2255" s="5"/>
    </row>
    <row r="2256" spans="2:18" x14ac:dyDescent="0.25">
      <c r="B2256" s="12" t="s">
        <v>10</v>
      </c>
      <c r="C2256" s="12">
        <v>1185732</v>
      </c>
      <c r="D2256" s="13">
        <v>44292</v>
      </c>
      <c r="E2256" s="12" t="s">
        <v>130</v>
      </c>
      <c r="F2256" s="12" t="s">
        <v>84</v>
      </c>
      <c r="G2256" s="12" t="s">
        <v>85</v>
      </c>
      <c r="H2256" s="12" t="s">
        <v>12</v>
      </c>
      <c r="I2256" s="14">
        <v>0.35</v>
      </c>
      <c r="J2256" s="15">
        <v>9750</v>
      </c>
      <c r="K2256" s="16">
        <f>I2256*J2256</f>
        <v>3412.5</v>
      </c>
      <c r="L2256" s="16">
        <f>K2256*M2256</f>
        <v>1535.625</v>
      </c>
      <c r="M2256" s="17">
        <v>0.45</v>
      </c>
      <c r="O2256" s="1"/>
      <c r="P2256" s="2"/>
      <c r="Q2256" s="3"/>
      <c r="R2256" s="5"/>
    </row>
    <row r="2257" spans="2:18" x14ac:dyDescent="0.25">
      <c r="B2257" s="12" t="s">
        <v>10</v>
      </c>
      <c r="C2257" s="12">
        <v>1185732</v>
      </c>
      <c r="D2257" s="13">
        <v>44292</v>
      </c>
      <c r="E2257" s="12" t="s">
        <v>130</v>
      </c>
      <c r="F2257" s="12" t="s">
        <v>84</v>
      </c>
      <c r="G2257" s="12" t="s">
        <v>85</v>
      </c>
      <c r="H2257" s="12" t="s">
        <v>15</v>
      </c>
      <c r="I2257" s="14">
        <v>0.35</v>
      </c>
      <c r="J2257" s="15">
        <v>6750</v>
      </c>
      <c r="K2257" s="16">
        <f>I2257*J2257</f>
        <v>2362.5</v>
      </c>
      <c r="L2257" s="16">
        <f>K2257*M2257</f>
        <v>826.875</v>
      </c>
      <c r="M2257" s="17">
        <v>0.35</v>
      </c>
      <c r="O2257" s="1"/>
      <c r="P2257" s="2"/>
      <c r="Q2257" s="3"/>
      <c r="R2257" s="5"/>
    </row>
    <row r="2258" spans="2:18" x14ac:dyDescent="0.25">
      <c r="B2258" s="12" t="s">
        <v>10</v>
      </c>
      <c r="C2258" s="12">
        <v>1185732</v>
      </c>
      <c r="D2258" s="13">
        <v>44292</v>
      </c>
      <c r="E2258" s="12" t="s">
        <v>130</v>
      </c>
      <c r="F2258" s="12" t="s">
        <v>84</v>
      </c>
      <c r="G2258" s="12" t="s">
        <v>85</v>
      </c>
      <c r="H2258" s="12" t="s">
        <v>13</v>
      </c>
      <c r="I2258" s="14">
        <v>0.25</v>
      </c>
      <c r="J2258" s="15">
        <v>6750</v>
      </c>
      <c r="K2258" s="16">
        <f t="shared" ref="K2258:K2261" si="742">I2258*J2258</f>
        <v>1687.5</v>
      </c>
      <c r="L2258" s="16">
        <f t="shared" ref="L2258:L2261" si="743">K2258*M2258</f>
        <v>421.875</v>
      </c>
      <c r="M2258" s="17">
        <v>0.25</v>
      </c>
      <c r="O2258" s="1"/>
      <c r="P2258" s="2"/>
      <c r="Q2258" s="3"/>
      <c r="R2258" s="5"/>
    </row>
    <row r="2259" spans="2:18" x14ac:dyDescent="0.25">
      <c r="B2259" s="12" t="s">
        <v>10</v>
      </c>
      <c r="C2259" s="12">
        <v>1185732</v>
      </c>
      <c r="D2259" s="13">
        <v>44292</v>
      </c>
      <c r="E2259" s="12" t="s">
        <v>130</v>
      </c>
      <c r="F2259" s="12" t="s">
        <v>84</v>
      </c>
      <c r="G2259" s="12" t="s">
        <v>85</v>
      </c>
      <c r="H2259" s="12" t="s">
        <v>14</v>
      </c>
      <c r="I2259" s="14">
        <v>0.29999999999999993</v>
      </c>
      <c r="J2259" s="15">
        <v>6000</v>
      </c>
      <c r="K2259" s="16">
        <f t="shared" si="742"/>
        <v>1799.9999999999995</v>
      </c>
      <c r="L2259" s="16">
        <f t="shared" si="743"/>
        <v>539.99999999999989</v>
      </c>
      <c r="M2259" s="17">
        <v>0.3</v>
      </c>
      <c r="O2259" s="1"/>
      <c r="P2259" s="2"/>
      <c r="Q2259" s="3"/>
      <c r="R2259" s="5"/>
    </row>
    <row r="2260" spans="2:18" x14ac:dyDescent="0.25">
      <c r="B2260" s="12" t="s">
        <v>10</v>
      </c>
      <c r="C2260" s="12">
        <v>1185732</v>
      </c>
      <c r="D2260" s="13">
        <v>44292</v>
      </c>
      <c r="E2260" s="12" t="s">
        <v>130</v>
      </c>
      <c r="F2260" s="12" t="s">
        <v>84</v>
      </c>
      <c r="G2260" s="12" t="s">
        <v>85</v>
      </c>
      <c r="H2260" s="12" t="s">
        <v>16</v>
      </c>
      <c r="I2260" s="14">
        <v>0.5</v>
      </c>
      <c r="J2260" s="15">
        <v>6250</v>
      </c>
      <c r="K2260" s="16">
        <f t="shared" si="742"/>
        <v>3125</v>
      </c>
      <c r="L2260" s="16">
        <f t="shared" si="743"/>
        <v>1093.75</v>
      </c>
      <c r="M2260" s="17">
        <v>0.35</v>
      </c>
      <c r="O2260" s="1"/>
      <c r="P2260" s="2"/>
      <c r="Q2260" s="3"/>
      <c r="R2260" s="5"/>
    </row>
    <row r="2261" spans="2:18" x14ac:dyDescent="0.25">
      <c r="B2261" s="12" t="s">
        <v>10</v>
      </c>
      <c r="C2261" s="12">
        <v>1185732</v>
      </c>
      <c r="D2261" s="13">
        <v>44292</v>
      </c>
      <c r="E2261" s="12" t="s">
        <v>130</v>
      </c>
      <c r="F2261" s="12" t="s">
        <v>84</v>
      </c>
      <c r="G2261" s="12" t="s">
        <v>85</v>
      </c>
      <c r="H2261" s="12" t="s">
        <v>17</v>
      </c>
      <c r="I2261" s="14">
        <v>0.4</v>
      </c>
      <c r="J2261" s="15">
        <v>7750</v>
      </c>
      <c r="K2261" s="16">
        <f t="shared" si="742"/>
        <v>3100</v>
      </c>
      <c r="L2261" s="16">
        <f t="shared" si="743"/>
        <v>1550</v>
      </c>
      <c r="M2261" s="17">
        <v>0.5</v>
      </c>
      <c r="O2261" s="1"/>
      <c r="P2261" s="2"/>
      <c r="Q2261" s="3"/>
      <c r="R2261" s="5"/>
    </row>
    <row r="2262" spans="2:18" x14ac:dyDescent="0.25">
      <c r="B2262" s="12" t="s">
        <v>10</v>
      </c>
      <c r="C2262" s="12">
        <v>1185732</v>
      </c>
      <c r="D2262" s="13">
        <v>44321</v>
      </c>
      <c r="E2262" s="12" t="s">
        <v>130</v>
      </c>
      <c r="F2262" s="12" t="s">
        <v>84</v>
      </c>
      <c r="G2262" s="12" t="s">
        <v>85</v>
      </c>
      <c r="H2262" s="12" t="s">
        <v>12</v>
      </c>
      <c r="I2262" s="14">
        <v>0.5</v>
      </c>
      <c r="J2262" s="15">
        <v>10450</v>
      </c>
      <c r="K2262" s="16">
        <f>I2262*J2262</f>
        <v>5225</v>
      </c>
      <c r="L2262" s="16">
        <f>K2262*M2262</f>
        <v>2351.25</v>
      </c>
      <c r="M2262" s="17">
        <v>0.45</v>
      </c>
      <c r="O2262" s="1"/>
      <c r="P2262" s="2"/>
      <c r="Q2262" s="3"/>
      <c r="R2262" s="5"/>
    </row>
    <row r="2263" spans="2:18" x14ac:dyDescent="0.25">
      <c r="B2263" s="12" t="s">
        <v>10</v>
      </c>
      <c r="C2263" s="12">
        <v>1185732</v>
      </c>
      <c r="D2263" s="13">
        <v>44321</v>
      </c>
      <c r="E2263" s="12" t="s">
        <v>130</v>
      </c>
      <c r="F2263" s="12" t="s">
        <v>84</v>
      </c>
      <c r="G2263" s="12" t="s">
        <v>85</v>
      </c>
      <c r="H2263" s="12" t="s">
        <v>15</v>
      </c>
      <c r="I2263" s="14">
        <v>0.5</v>
      </c>
      <c r="J2263" s="15">
        <v>7500</v>
      </c>
      <c r="K2263" s="16">
        <f>I2263*J2263</f>
        <v>3750</v>
      </c>
      <c r="L2263" s="16">
        <f>K2263*M2263</f>
        <v>1312.5</v>
      </c>
      <c r="M2263" s="17">
        <v>0.35</v>
      </c>
      <c r="O2263" s="1"/>
      <c r="P2263" s="2"/>
      <c r="Q2263" s="3"/>
      <c r="R2263" s="5"/>
    </row>
    <row r="2264" spans="2:18" x14ac:dyDescent="0.25">
      <c r="B2264" s="12" t="s">
        <v>10</v>
      </c>
      <c r="C2264" s="12">
        <v>1185732</v>
      </c>
      <c r="D2264" s="13">
        <v>44321</v>
      </c>
      <c r="E2264" s="12" t="s">
        <v>130</v>
      </c>
      <c r="F2264" s="12" t="s">
        <v>84</v>
      </c>
      <c r="G2264" s="12" t="s">
        <v>85</v>
      </c>
      <c r="H2264" s="12" t="s">
        <v>13</v>
      </c>
      <c r="I2264" s="14">
        <v>0.45</v>
      </c>
      <c r="J2264" s="15">
        <v>7250</v>
      </c>
      <c r="K2264" s="16">
        <f t="shared" ref="K2264:K2267" si="744">I2264*J2264</f>
        <v>3262.5</v>
      </c>
      <c r="L2264" s="16">
        <f t="shared" ref="L2264:L2267" si="745">K2264*M2264</f>
        <v>815.625</v>
      </c>
      <c r="M2264" s="17">
        <v>0.25</v>
      </c>
      <c r="O2264" s="1"/>
      <c r="P2264" s="2"/>
      <c r="Q2264" s="3"/>
      <c r="R2264" s="5"/>
    </row>
    <row r="2265" spans="2:18" x14ac:dyDescent="0.25">
      <c r="B2265" s="12" t="s">
        <v>10</v>
      </c>
      <c r="C2265" s="12">
        <v>1185732</v>
      </c>
      <c r="D2265" s="13">
        <v>44321</v>
      </c>
      <c r="E2265" s="12" t="s">
        <v>130</v>
      </c>
      <c r="F2265" s="12" t="s">
        <v>84</v>
      </c>
      <c r="G2265" s="12" t="s">
        <v>85</v>
      </c>
      <c r="H2265" s="12" t="s">
        <v>14</v>
      </c>
      <c r="I2265" s="14">
        <v>0.45</v>
      </c>
      <c r="J2265" s="15">
        <v>6750</v>
      </c>
      <c r="K2265" s="16">
        <f t="shared" si="744"/>
        <v>3037.5</v>
      </c>
      <c r="L2265" s="16">
        <f t="shared" si="745"/>
        <v>911.25</v>
      </c>
      <c r="M2265" s="17">
        <v>0.3</v>
      </c>
      <c r="O2265" s="1"/>
      <c r="P2265" s="2"/>
      <c r="Q2265" s="3"/>
      <c r="R2265" s="5"/>
    </row>
    <row r="2266" spans="2:18" x14ac:dyDescent="0.25">
      <c r="B2266" s="12" t="s">
        <v>10</v>
      </c>
      <c r="C2266" s="12">
        <v>1185732</v>
      </c>
      <c r="D2266" s="13">
        <v>44321</v>
      </c>
      <c r="E2266" s="12" t="s">
        <v>130</v>
      </c>
      <c r="F2266" s="12" t="s">
        <v>84</v>
      </c>
      <c r="G2266" s="12" t="s">
        <v>85</v>
      </c>
      <c r="H2266" s="12" t="s">
        <v>16</v>
      </c>
      <c r="I2266" s="14">
        <v>0.54999999999999993</v>
      </c>
      <c r="J2266" s="15">
        <v>7000</v>
      </c>
      <c r="K2266" s="16">
        <f t="shared" si="744"/>
        <v>3849.9999999999995</v>
      </c>
      <c r="L2266" s="16">
        <f t="shared" si="745"/>
        <v>1347.4999999999998</v>
      </c>
      <c r="M2266" s="17">
        <v>0.35</v>
      </c>
      <c r="O2266" s="1"/>
      <c r="P2266" s="2"/>
      <c r="Q2266" s="3"/>
      <c r="R2266" s="5"/>
    </row>
    <row r="2267" spans="2:18" x14ac:dyDescent="0.25">
      <c r="B2267" s="12" t="s">
        <v>10</v>
      </c>
      <c r="C2267" s="12">
        <v>1185732</v>
      </c>
      <c r="D2267" s="13">
        <v>44321</v>
      </c>
      <c r="E2267" s="12" t="s">
        <v>130</v>
      </c>
      <c r="F2267" s="12" t="s">
        <v>84</v>
      </c>
      <c r="G2267" s="12" t="s">
        <v>85</v>
      </c>
      <c r="H2267" s="12" t="s">
        <v>17</v>
      </c>
      <c r="I2267" s="14">
        <v>0.6</v>
      </c>
      <c r="J2267" s="15">
        <v>8000</v>
      </c>
      <c r="K2267" s="16">
        <f t="shared" si="744"/>
        <v>4800</v>
      </c>
      <c r="L2267" s="16">
        <f t="shared" si="745"/>
        <v>2400</v>
      </c>
      <c r="M2267" s="17">
        <v>0.5</v>
      </c>
      <c r="O2267" s="1"/>
      <c r="P2267" s="2"/>
      <c r="Q2267" s="3"/>
      <c r="R2267" s="5"/>
    </row>
    <row r="2268" spans="2:18" x14ac:dyDescent="0.25">
      <c r="B2268" s="12" t="s">
        <v>10</v>
      </c>
      <c r="C2268" s="12">
        <v>1185732</v>
      </c>
      <c r="D2268" s="13">
        <v>44354</v>
      </c>
      <c r="E2268" s="12" t="s">
        <v>130</v>
      </c>
      <c r="F2268" s="12" t="s">
        <v>84</v>
      </c>
      <c r="G2268" s="12" t="s">
        <v>85</v>
      </c>
      <c r="H2268" s="12" t="s">
        <v>12</v>
      </c>
      <c r="I2268" s="14">
        <v>0.54999999999999993</v>
      </c>
      <c r="J2268" s="15">
        <v>10500</v>
      </c>
      <c r="K2268" s="16">
        <f>I2268*J2268</f>
        <v>5774.9999999999991</v>
      </c>
      <c r="L2268" s="16">
        <f>K2268*M2268</f>
        <v>2598.7499999999995</v>
      </c>
      <c r="M2268" s="17">
        <v>0.45</v>
      </c>
      <c r="O2268" s="1"/>
      <c r="P2268" s="2"/>
      <c r="Q2268" s="3"/>
      <c r="R2268" s="5"/>
    </row>
    <row r="2269" spans="2:18" x14ac:dyDescent="0.25">
      <c r="B2269" s="12" t="s">
        <v>10</v>
      </c>
      <c r="C2269" s="12">
        <v>1185732</v>
      </c>
      <c r="D2269" s="13">
        <v>44354</v>
      </c>
      <c r="E2269" s="12" t="s">
        <v>130</v>
      </c>
      <c r="F2269" s="12" t="s">
        <v>84</v>
      </c>
      <c r="G2269" s="12" t="s">
        <v>85</v>
      </c>
      <c r="H2269" s="12" t="s">
        <v>15</v>
      </c>
      <c r="I2269" s="14">
        <v>0.5</v>
      </c>
      <c r="J2269" s="15">
        <v>8000</v>
      </c>
      <c r="K2269" s="16">
        <f>I2269*J2269</f>
        <v>4000</v>
      </c>
      <c r="L2269" s="16">
        <f>K2269*M2269</f>
        <v>1400</v>
      </c>
      <c r="M2269" s="17">
        <v>0.35</v>
      </c>
      <c r="O2269" s="1"/>
      <c r="P2269" s="2"/>
      <c r="Q2269" s="3"/>
      <c r="R2269" s="5"/>
    </row>
    <row r="2270" spans="2:18" x14ac:dyDescent="0.25">
      <c r="B2270" s="12" t="s">
        <v>10</v>
      </c>
      <c r="C2270" s="12">
        <v>1185732</v>
      </c>
      <c r="D2270" s="13">
        <v>44354</v>
      </c>
      <c r="E2270" s="12" t="s">
        <v>130</v>
      </c>
      <c r="F2270" s="12" t="s">
        <v>84</v>
      </c>
      <c r="G2270" s="12" t="s">
        <v>85</v>
      </c>
      <c r="H2270" s="12" t="s">
        <v>13</v>
      </c>
      <c r="I2270" s="14">
        <v>0.5</v>
      </c>
      <c r="J2270" s="15">
        <v>7750</v>
      </c>
      <c r="K2270" s="16">
        <f t="shared" ref="K2270:K2273" si="746">I2270*J2270</f>
        <v>3875</v>
      </c>
      <c r="L2270" s="16">
        <f t="shared" ref="L2270:L2273" si="747">K2270*M2270</f>
        <v>968.75</v>
      </c>
      <c r="M2270" s="17">
        <v>0.25</v>
      </c>
      <c r="O2270" s="1"/>
      <c r="P2270" s="2"/>
      <c r="Q2270" s="3"/>
      <c r="R2270" s="5"/>
    </row>
    <row r="2271" spans="2:18" x14ac:dyDescent="0.25">
      <c r="B2271" s="12" t="s">
        <v>10</v>
      </c>
      <c r="C2271" s="12">
        <v>1185732</v>
      </c>
      <c r="D2271" s="13">
        <v>44354</v>
      </c>
      <c r="E2271" s="12" t="s">
        <v>130</v>
      </c>
      <c r="F2271" s="12" t="s">
        <v>84</v>
      </c>
      <c r="G2271" s="12" t="s">
        <v>85</v>
      </c>
      <c r="H2271" s="12" t="s">
        <v>14</v>
      </c>
      <c r="I2271" s="14">
        <v>0.5</v>
      </c>
      <c r="J2271" s="15">
        <v>7500</v>
      </c>
      <c r="K2271" s="16">
        <f t="shared" si="746"/>
        <v>3750</v>
      </c>
      <c r="L2271" s="16">
        <f t="shared" si="747"/>
        <v>1125</v>
      </c>
      <c r="M2271" s="17">
        <v>0.3</v>
      </c>
      <c r="O2271" s="1"/>
      <c r="P2271" s="2"/>
      <c r="Q2271" s="3"/>
      <c r="R2271" s="5"/>
    </row>
    <row r="2272" spans="2:18" x14ac:dyDescent="0.25">
      <c r="B2272" s="12" t="s">
        <v>10</v>
      </c>
      <c r="C2272" s="12">
        <v>1185732</v>
      </c>
      <c r="D2272" s="13">
        <v>44354</v>
      </c>
      <c r="E2272" s="12" t="s">
        <v>130</v>
      </c>
      <c r="F2272" s="12" t="s">
        <v>84</v>
      </c>
      <c r="G2272" s="12" t="s">
        <v>85</v>
      </c>
      <c r="H2272" s="12" t="s">
        <v>16</v>
      </c>
      <c r="I2272" s="14">
        <v>0.65</v>
      </c>
      <c r="J2272" s="15">
        <v>7500</v>
      </c>
      <c r="K2272" s="16">
        <f t="shared" si="746"/>
        <v>4875</v>
      </c>
      <c r="L2272" s="16">
        <f t="shared" si="747"/>
        <v>1706.25</v>
      </c>
      <c r="M2272" s="17">
        <v>0.35</v>
      </c>
      <c r="O2272" s="1"/>
      <c r="P2272" s="2"/>
      <c r="Q2272" s="3"/>
      <c r="R2272" s="5"/>
    </row>
    <row r="2273" spans="2:18" x14ac:dyDescent="0.25">
      <c r="B2273" s="12" t="s">
        <v>10</v>
      </c>
      <c r="C2273" s="12">
        <v>1185732</v>
      </c>
      <c r="D2273" s="13">
        <v>44354</v>
      </c>
      <c r="E2273" s="12" t="s">
        <v>130</v>
      </c>
      <c r="F2273" s="12" t="s">
        <v>84</v>
      </c>
      <c r="G2273" s="12" t="s">
        <v>85</v>
      </c>
      <c r="H2273" s="12" t="s">
        <v>17</v>
      </c>
      <c r="I2273" s="14">
        <v>0.70000000000000007</v>
      </c>
      <c r="J2273" s="15">
        <v>9250</v>
      </c>
      <c r="K2273" s="16">
        <f t="shared" si="746"/>
        <v>6475.0000000000009</v>
      </c>
      <c r="L2273" s="16">
        <f t="shared" si="747"/>
        <v>3237.5000000000005</v>
      </c>
      <c r="M2273" s="17">
        <v>0.5</v>
      </c>
      <c r="O2273" s="1"/>
      <c r="P2273" s="2"/>
      <c r="Q2273" s="3"/>
      <c r="R2273" s="5"/>
    </row>
    <row r="2274" spans="2:18" x14ac:dyDescent="0.25">
      <c r="B2274" s="12" t="s">
        <v>10</v>
      </c>
      <c r="C2274" s="12">
        <v>1185732</v>
      </c>
      <c r="D2274" s="13">
        <v>44382</v>
      </c>
      <c r="E2274" s="12" t="s">
        <v>130</v>
      </c>
      <c r="F2274" s="12" t="s">
        <v>84</v>
      </c>
      <c r="G2274" s="12" t="s">
        <v>85</v>
      </c>
      <c r="H2274" s="12" t="s">
        <v>12</v>
      </c>
      <c r="I2274" s="14">
        <v>0.65</v>
      </c>
      <c r="J2274" s="15">
        <v>11500</v>
      </c>
      <c r="K2274" s="16">
        <f>I2274*J2274</f>
        <v>7475</v>
      </c>
      <c r="L2274" s="16">
        <f>K2274*M2274</f>
        <v>3363.75</v>
      </c>
      <c r="M2274" s="17">
        <v>0.45</v>
      </c>
      <c r="O2274" s="1"/>
      <c r="P2274" s="2"/>
      <c r="Q2274" s="3"/>
      <c r="R2274" s="5"/>
    </row>
    <row r="2275" spans="2:18" x14ac:dyDescent="0.25">
      <c r="B2275" s="12" t="s">
        <v>10</v>
      </c>
      <c r="C2275" s="12">
        <v>1185732</v>
      </c>
      <c r="D2275" s="13">
        <v>44382</v>
      </c>
      <c r="E2275" s="12" t="s">
        <v>130</v>
      </c>
      <c r="F2275" s="12" t="s">
        <v>84</v>
      </c>
      <c r="G2275" s="12" t="s">
        <v>85</v>
      </c>
      <c r="H2275" s="12" t="s">
        <v>15</v>
      </c>
      <c r="I2275" s="14">
        <v>0.60000000000000009</v>
      </c>
      <c r="J2275" s="15">
        <v>9000</v>
      </c>
      <c r="K2275" s="16">
        <f>I2275*J2275</f>
        <v>5400.0000000000009</v>
      </c>
      <c r="L2275" s="16">
        <f>K2275*M2275</f>
        <v>1890.0000000000002</v>
      </c>
      <c r="M2275" s="17">
        <v>0.35</v>
      </c>
      <c r="O2275" s="1"/>
      <c r="P2275" s="2"/>
      <c r="Q2275" s="3"/>
      <c r="R2275" s="5"/>
    </row>
    <row r="2276" spans="2:18" x14ac:dyDescent="0.25">
      <c r="B2276" s="12" t="s">
        <v>10</v>
      </c>
      <c r="C2276" s="12">
        <v>1185732</v>
      </c>
      <c r="D2276" s="13">
        <v>44382</v>
      </c>
      <c r="E2276" s="12" t="s">
        <v>130</v>
      </c>
      <c r="F2276" s="12" t="s">
        <v>84</v>
      </c>
      <c r="G2276" s="12" t="s">
        <v>85</v>
      </c>
      <c r="H2276" s="12" t="s">
        <v>13</v>
      </c>
      <c r="I2276" s="14">
        <v>0.55000000000000004</v>
      </c>
      <c r="J2276" s="15">
        <v>8250</v>
      </c>
      <c r="K2276" s="16">
        <f t="shared" ref="K2276:K2279" si="748">I2276*J2276</f>
        <v>4537.5</v>
      </c>
      <c r="L2276" s="16">
        <f t="shared" ref="L2276:L2279" si="749">K2276*M2276</f>
        <v>1134.375</v>
      </c>
      <c r="M2276" s="17">
        <v>0.25</v>
      </c>
      <c r="O2276" s="1"/>
      <c r="P2276" s="2"/>
      <c r="Q2276" s="3"/>
      <c r="R2276" s="5"/>
    </row>
    <row r="2277" spans="2:18" x14ac:dyDescent="0.25">
      <c r="B2277" s="12" t="s">
        <v>10</v>
      </c>
      <c r="C2277" s="12">
        <v>1185732</v>
      </c>
      <c r="D2277" s="13">
        <v>44382</v>
      </c>
      <c r="E2277" s="12" t="s">
        <v>130</v>
      </c>
      <c r="F2277" s="12" t="s">
        <v>84</v>
      </c>
      <c r="G2277" s="12" t="s">
        <v>85</v>
      </c>
      <c r="H2277" s="12" t="s">
        <v>14</v>
      </c>
      <c r="I2277" s="14">
        <v>0.55000000000000004</v>
      </c>
      <c r="J2277" s="15">
        <v>7750</v>
      </c>
      <c r="K2277" s="16">
        <f t="shared" si="748"/>
        <v>4262.5</v>
      </c>
      <c r="L2277" s="16">
        <f t="shared" si="749"/>
        <v>1278.75</v>
      </c>
      <c r="M2277" s="17">
        <v>0.3</v>
      </c>
      <c r="O2277" s="1"/>
      <c r="P2277" s="2"/>
      <c r="Q2277" s="3"/>
      <c r="R2277" s="5"/>
    </row>
    <row r="2278" spans="2:18" x14ac:dyDescent="0.25">
      <c r="B2278" s="12" t="s">
        <v>10</v>
      </c>
      <c r="C2278" s="12">
        <v>1185732</v>
      </c>
      <c r="D2278" s="13">
        <v>44382</v>
      </c>
      <c r="E2278" s="12" t="s">
        <v>130</v>
      </c>
      <c r="F2278" s="12" t="s">
        <v>84</v>
      </c>
      <c r="G2278" s="12" t="s">
        <v>85</v>
      </c>
      <c r="H2278" s="12" t="s">
        <v>16</v>
      </c>
      <c r="I2278" s="14">
        <v>0.65</v>
      </c>
      <c r="J2278" s="15">
        <v>8000</v>
      </c>
      <c r="K2278" s="16">
        <f t="shared" si="748"/>
        <v>5200</v>
      </c>
      <c r="L2278" s="16">
        <f t="shared" si="749"/>
        <v>1819.9999999999998</v>
      </c>
      <c r="M2278" s="17">
        <v>0.35</v>
      </c>
      <c r="O2278" s="1"/>
      <c r="P2278" s="2"/>
      <c r="Q2278" s="3"/>
      <c r="R2278" s="5"/>
    </row>
    <row r="2279" spans="2:18" x14ac:dyDescent="0.25">
      <c r="B2279" s="12" t="s">
        <v>10</v>
      </c>
      <c r="C2279" s="12">
        <v>1185732</v>
      </c>
      <c r="D2279" s="13">
        <v>44382</v>
      </c>
      <c r="E2279" s="12" t="s">
        <v>130</v>
      </c>
      <c r="F2279" s="12" t="s">
        <v>84</v>
      </c>
      <c r="G2279" s="12" t="s">
        <v>85</v>
      </c>
      <c r="H2279" s="12" t="s">
        <v>17</v>
      </c>
      <c r="I2279" s="14">
        <v>0.70000000000000007</v>
      </c>
      <c r="J2279" s="15">
        <v>9750</v>
      </c>
      <c r="K2279" s="16">
        <f t="shared" si="748"/>
        <v>6825.0000000000009</v>
      </c>
      <c r="L2279" s="16">
        <f t="shared" si="749"/>
        <v>3412.5000000000005</v>
      </c>
      <c r="M2279" s="17">
        <v>0.5</v>
      </c>
      <c r="O2279" s="1"/>
      <c r="P2279" s="2"/>
      <c r="Q2279" s="3"/>
      <c r="R2279" s="5"/>
    </row>
    <row r="2280" spans="2:18" x14ac:dyDescent="0.25">
      <c r="B2280" s="12" t="s">
        <v>10</v>
      </c>
      <c r="C2280" s="12">
        <v>1185732</v>
      </c>
      <c r="D2280" s="13">
        <v>44414</v>
      </c>
      <c r="E2280" s="12" t="s">
        <v>130</v>
      </c>
      <c r="F2280" s="12" t="s">
        <v>84</v>
      </c>
      <c r="G2280" s="12" t="s">
        <v>85</v>
      </c>
      <c r="H2280" s="12" t="s">
        <v>12</v>
      </c>
      <c r="I2280" s="14">
        <v>0.65</v>
      </c>
      <c r="J2280" s="15">
        <v>11250</v>
      </c>
      <c r="K2280" s="16">
        <f>I2280*J2280</f>
        <v>7312.5</v>
      </c>
      <c r="L2280" s="16">
        <f>K2280*M2280</f>
        <v>3290.625</v>
      </c>
      <c r="M2280" s="17">
        <v>0.45</v>
      </c>
      <c r="O2280" s="1"/>
      <c r="P2280" s="2"/>
      <c r="Q2280" s="3"/>
      <c r="R2280" s="5"/>
    </row>
    <row r="2281" spans="2:18" x14ac:dyDescent="0.25">
      <c r="B2281" s="12" t="s">
        <v>10</v>
      </c>
      <c r="C2281" s="12">
        <v>1185732</v>
      </c>
      <c r="D2281" s="13">
        <v>44414</v>
      </c>
      <c r="E2281" s="12" t="s">
        <v>130</v>
      </c>
      <c r="F2281" s="12" t="s">
        <v>84</v>
      </c>
      <c r="G2281" s="12" t="s">
        <v>85</v>
      </c>
      <c r="H2281" s="12" t="s">
        <v>15</v>
      </c>
      <c r="I2281" s="14">
        <v>0.60000000000000009</v>
      </c>
      <c r="J2281" s="15">
        <v>9000</v>
      </c>
      <c r="K2281" s="16">
        <f>I2281*J2281</f>
        <v>5400.0000000000009</v>
      </c>
      <c r="L2281" s="16">
        <f>K2281*M2281</f>
        <v>1890.0000000000002</v>
      </c>
      <c r="M2281" s="17">
        <v>0.35</v>
      </c>
      <c r="O2281" s="1"/>
      <c r="P2281" s="2"/>
      <c r="Q2281" s="3"/>
      <c r="R2281" s="5"/>
    </row>
    <row r="2282" spans="2:18" x14ac:dyDescent="0.25">
      <c r="B2282" s="12" t="s">
        <v>10</v>
      </c>
      <c r="C2282" s="12">
        <v>1185732</v>
      </c>
      <c r="D2282" s="13">
        <v>44414</v>
      </c>
      <c r="E2282" s="12" t="s">
        <v>130</v>
      </c>
      <c r="F2282" s="12" t="s">
        <v>84</v>
      </c>
      <c r="G2282" s="12" t="s">
        <v>85</v>
      </c>
      <c r="H2282" s="12" t="s">
        <v>13</v>
      </c>
      <c r="I2282" s="14">
        <v>0.55000000000000004</v>
      </c>
      <c r="J2282" s="15">
        <v>8250</v>
      </c>
      <c r="K2282" s="16">
        <f t="shared" ref="K2282:K2285" si="750">I2282*J2282</f>
        <v>4537.5</v>
      </c>
      <c r="L2282" s="16">
        <f t="shared" ref="L2282:L2285" si="751">K2282*M2282</f>
        <v>1134.375</v>
      </c>
      <c r="M2282" s="17">
        <v>0.25</v>
      </c>
      <c r="O2282" s="1"/>
      <c r="P2282" s="2"/>
      <c r="Q2282" s="3"/>
      <c r="R2282" s="5"/>
    </row>
    <row r="2283" spans="2:18" x14ac:dyDescent="0.25">
      <c r="B2283" s="12" t="s">
        <v>10</v>
      </c>
      <c r="C2283" s="12">
        <v>1185732</v>
      </c>
      <c r="D2283" s="13">
        <v>44414</v>
      </c>
      <c r="E2283" s="12" t="s">
        <v>130</v>
      </c>
      <c r="F2283" s="12" t="s">
        <v>84</v>
      </c>
      <c r="G2283" s="12" t="s">
        <v>85</v>
      </c>
      <c r="H2283" s="12" t="s">
        <v>14</v>
      </c>
      <c r="I2283" s="14">
        <v>0.45</v>
      </c>
      <c r="J2283" s="15">
        <v>7750</v>
      </c>
      <c r="K2283" s="16">
        <f t="shared" si="750"/>
        <v>3487.5</v>
      </c>
      <c r="L2283" s="16">
        <f t="shared" si="751"/>
        <v>1046.25</v>
      </c>
      <c r="M2283" s="17">
        <v>0.3</v>
      </c>
      <c r="O2283" s="1"/>
      <c r="P2283" s="2"/>
      <c r="Q2283" s="3"/>
      <c r="R2283" s="5"/>
    </row>
    <row r="2284" spans="2:18" x14ac:dyDescent="0.25">
      <c r="B2284" s="12" t="s">
        <v>10</v>
      </c>
      <c r="C2284" s="12">
        <v>1185732</v>
      </c>
      <c r="D2284" s="13">
        <v>44414</v>
      </c>
      <c r="E2284" s="12" t="s">
        <v>130</v>
      </c>
      <c r="F2284" s="12" t="s">
        <v>84</v>
      </c>
      <c r="G2284" s="12" t="s">
        <v>85</v>
      </c>
      <c r="H2284" s="12" t="s">
        <v>16</v>
      </c>
      <c r="I2284" s="14">
        <v>0.55000000000000004</v>
      </c>
      <c r="J2284" s="15">
        <v>7500</v>
      </c>
      <c r="K2284" s="16">
        <f t="shared" si="750"/>
        <v>4125</v>
      </c>
      <c r="L2284" s="16">
        <f t="shared" si="751"/>
        <v>1443.75</v>
      </c>
      <c r="M2284" s="17">
        <v>0.35</v>
      </c>
      <c r="O2284" s="1"/>
      <c r="P2284" s="2"/>
      <c r="Q2284" s="3"/>
      <c r="R2284" s="5"/>
    </row>
    <row r="2285" spans="2:18" x14ac:dyDescent="0.25">
      <c r="B2285" s="12" t="s">
        <v>10</v>
      </c>
      <c r="C2285" s="12">
        <v>1185732</v>
      </c>
      <c r="D2285" s="13">
        <v>44414</v>
      </c>
      <c r="E2285" s="12" t="s">
        <v>130</v>
      </c>
      <c r="F2285" s="12" t="s">
        <v>84</v>
      </c>
      <c r="G2285" s="12" t="s">
        <v>85</v>
      </c>
      <c r="H2285" s="12" t="s">
        <v>17</v>
      </c>
      <c r="I2285" s="14">
        <v>0.60000000000000009</v>
      </c>
      <c r="J2285" s="15">
        <v>9250</v>
      </c>
      <c r="K2285" s="16">
        <f t="shared" si="750"/>
        <v>5550.0000000000009</v>
      </c>
      <c r="L2285" s="16">
        <f t="shared" si="751"/>
        <v>2775.0000000000005</v>
      </c>
      <c r="M2285" s="17">
        <v>0.5</v>
      </c>
      <c r="O2285" s="1"/>
      <c r="P2285" s="2"/>
      <c r="Q2285" s="3"/>
      <c r="R2285" s="5"/>
    </row>
    <row r="2286" spans="2:18" x14ac:dyDescent="0.25">
      <c r="B2286" s="12" t="s">
        <v>10</v>
      </c>
      <c r="C2286" s="12">
        <v>1185732</v>
      </c>
      <c r="D2286" s="13">
        <v>44444</v>
      </c>
      <c r="E2286" s="12" t="s">
        <v>130</v>
      </c>
      <c r="F2286" s="12" t="s">
        <v>84</v>
      </c>
      <c r="G2286" s="12" t="s">
        <v>85</v>
      </c>
      <c r="H2286" s="12" t="s">
        <v>12</v>
      </c>
      <c r="I2286" s="14">
        <v>0.55000000000000004</v>
      </c>
      <c r="J2286" s="15">
        <v>10250</v>
      </c>
      <c r="K2286" s="16">
        <f>I2286*J2286</f>
        <v>5637.5000000000009</v>
      </c>
      <c r="L2286" s="16">
        <f>K2286*M2286</f>
        <v>2536.8750000000005</v>
      </c>
      <c r="M2286" s="17">
        <v>0.45</v>
      </c>
      <c r="O2286" s="1"/>
      <c r="P2286" s="2"/>
      <c r="Q2286" s="3"/>
      <c r="R2286" s="5"/>
    </row>
    <row r="2287" spans="2:18" x14ac:dyDescent="0.25">
      <c r="B2287" s="12" t="s">
        <v>10</v>
      </c>
      <c r="C2287" s="12">
        <v>1185732</v>
      </c>
      <c r="D2287" s="13">
        <v>44444</v>
      </c>
      <c r="E2287" s="12" t="s">
        <v>130</v>
      </c>
      <c r="F2287" s="12" t="s">
        <v>84</v>
      </c>
      <c r="G2287" s="12" t="s">
        <v>85</v>
      </c>
      <c r="H2287" s="12" t="s">
        <v>15</v>
      </c>
      <c r="I2287" s="14">
        <v>0.50000000000000011</v>
      </c>
      <c r="J2287" s="15">
        <v>8250</v>
      </c>
      <c r="K2287" s="16">
        <f>I2287*J2287</f>
        <v>4125.0000000000009</v>
      </c>
      <c r="L2287" s="16">
        <f>K2287*M2287</f>
        <v>1443.7500000000002</v>
      </c>
      <c r="M2287" s="17">
        <v>0.35</v>
      </c>
      <c r="O2287" s="1"/>
      <c r="P2287" s="2"/>
      <c r="Q2287" s="3"/>
      <c r="R2287" s="5"/>
    </row>
    <row r="2288" spans="2:18" x14ac:dyDescent="0.25">
      <c r="B2288" s="12" t="s">
        <v>10</v>
      </c>
      <c r="C2288" s="12">
        <v>1185732</v>
      </c>
      <c r="D2288" s="13">
        <v>44444</v>
      </c>
      <c r="E2288" s="12" t="s">
        <v>130</v>
      </c>
      <c r="F2288" s="12" t="s">
        <v>84</v>
      </c>
      <c r="G2288" s="12" t="s">
        <v>85</v>
      </c>
      <c r="H2288" s="12" t="s">
        <v>13</v>
      </c>
      <c r="I2288" s="14">
        <v>0.4</v>
      </c>
      <c r="J2288" s="15">
        <v>7250</v>
      </c>
      <c r="K2288" s="16">
        <f t="shared" ref="K2288:K2291" si="752">I2288*J2288</f>
        <v>2900</v>
      </c>
      <c r="L2288" s="16">
        <f t="shared" ref="L2288:L2291" si="753">K2288*M2288</f>
        <v>725</v>
      </c>
      <c r="M2288" s="17">
        <v>0.25</v>
      </c>
      <c r="O2288" s="1"/>
      <c r="P2288" s="2"/>
      <c r="Q2288" s="3"/>
      <c r="R2288" s="5"/>
    </row>
    <row r="2289" spans="2:18" x14ac:dyDescent="0.25">
      <c r="B2289" s="12" t="s">
        <v>10</v>
      </c>
      <c r="C2289" s="12">
        <v>1185732</v>
      </c>
      <c r="D2289" s="13">
        <v>44444</v>
      </c>
      <c r="E2289" s="12" t="s">
        <v>130</v>
      </c>
      <c r="F2289" s="12" t="s">
        <v>84</v>
      </c>
      <c r="G2289" s="12" t="s">
        <v>85</v>
      </c>
      <c r="H2289" s="12" t="s">
        <v>14</v>
      </c>
      <c r="I2289" s="14">
        <v>0.4</v>
      </c>
      <c r="J2289" s="15">
        <v>7000</v>
      </c>
      <c r="K2289" s="16">
        <f t="shared" si="752"/>
        <v>2800</v>
      </c>
      <c r="L2289" s="16">
        <f t="shared" si="753"/>
        <v>840</v>
      </c>
      <c r="M2289" s="17">
        <v>0.3</v>
      </c>
      <c r="O2289" s="1"/>
      <c r="P2289" s="2"/>
      <c r="Q2289" s="3"/>
      <c r="R2289" s="5"/>
    </row>
    <row r="2290" spans="2:18" x14ac:dyDescent="0.25">
      <c r="B2290" s="12" t="s">
        <v>10</v>
      </c>
      <c r="C2290" s="12">
        <v>1185732</v>
      </c>
      <c r="D2290" s="13">
        <v>44444</v>
      </c>
      <c r="E2290" s="12" t="s">
        <v>130</v>
      </c>
      <c r="F2290" s="12" t="s">
        <v>84</v>
      </c>
      <c r="G2290" s="12" t="s">
        <v>85</v>
      </c>
      <c r="H2290" s="12" t="s">
        <v>16</v>
      </c>
      <c r="I2290" s="14">
        <v>0.5</v>
      </c>
      <c r="J2290" s="15">
        <v>7000</v>
      </c>
      <c r="K2290" s="16">
        <f t="shared" si="752"/>
        <v>3500</v>
      </c>
      <c r="L2290" s="16">
        <f t="shared" si="753"/>
        <v>1225</v>
      </c>
      <c r="M2290" s="17">
        <v>0.35</v>
      </c>
      <c r="O2290" s="1"/>
      <c r="P2290" s="2"/>
      <c r="Q2290" s="3"/>
      <c r="R2290" s="5"/>
    </row>
    <row r="2291" spans="2:18" x14ac:dyDescent="0.25">
      <c r="B2291" s="12" t="s">
        <v>10</v>
      </c>
      <c r="C2291" s="12">
        <v>1185732</v>
      </c>
      <c r="D2291" s="13">
        <v>44444</v>
      </c>
      <c r="E2291" s="12" t="s">
        <v>130</v>
      </c>
      <c r="F2291" s="12" t="s">
        <v>84</v>
      </c>
      <c r="G2291" s="12" t="s">
        <v>85</v>
      </c>
      <c r="H2291" s="12" t="s">
        <v>17</v>
      </c>
      <c r="I2291" s="14">
        <v>0.55000000000000004</v>
      </c>
      <c r="J2291" s="15">
        <v>8000</v>
      </c>
      <c r="K2291" s="16">
        <f t="shared" si="752"/>
        <v>4400</v>
      </c>
      <c r="L2291" s="16">
        <f t="shared" si="753"/>
        <v>2200</v>
      </c>
      <c r="M2291" s="17">
        <v>0.5</v>
      </c>
      <c r="O2291" s="1"/>
      <c r="P2291" s="2"/>
      <c r="Q2291" s="3"/>
      <c r="R2291" s="5"/>
    </row>
    <row r="2292" spans="2:18" x14ac:dyDescent="0.25">
      <c r="B2292" s="12" t="s">
        <v>10</v>
      </c>
      <c r="C2292" s="12">
        <v>1185732</v>
      </c>
      <c r="D2292" s="13">
        <v>44476</v>
      </c>
      <c r="E2292" s="12" t="s">
        <v>130</v>
      </c>
      <c r="F2292" s="12" t="s">
        <v>84</v>
      </c>
      <c r="G2292" s="12" t="s">
        <v>85</v>
      </c>
      <c r="H2292" s="12" t="s">
        <v>12</v>
      </c>
      <c r="I2292" s="14">
        <v>0.55000000000000004</v>
      </c>
      <c r="J2292" s="15">
        <v>9750</v>
      </c>
      <c r="K2292" s="16">
        <f>I2292*J2292</f>
        <v>5362.5</v>
      </c>
      <c r="L2292" s="16">
        <f>K2292*M2292</f>
        <v>2413.125</v>
      </c>
      <c r="M2292" s="17">
        <v>0.45</v>
      </c>
      <c r="O2292" s="1"/>
      <c r="P2292" s="2"/>
      <c r="Q2292" s="3"/>
      <c r="R2292" s="5"/>
    </row>
    <row r="2293" spans="2:18" x14ac:dyDescent="0.25">
      <c r="B2293" s="12" t="s">
        <v>10</v>
      </c>
      <c r="C2293" s="12">
        <v>1185732</v>
      </c>
      <c r="D2293" s="13">
        <v>44476</v>
      </c>
      <c r="E2293" s="12" t="s">
        <v>130</v>
      </c>
      <c r="F2293" s="12" t="s">
        <v>84</v>
      </c>
      <c r="G2293" s="12" t="s">
        <v>85</v>
      </c>
      <c r="H2293" s="12" t="s">
        <v>15</v>
      </c>
      <c r="I2293" s="14">
        <v>0.45000000000000012</v>
      </c>
      <c r="J2293" s="15">
        <v>8000</v>
      </c>
      <c r="K2293" s="16">
        <f>I2293*J2293</f>
        <v>3600.0000000000009</v>
      </c>
      <c r="L2293" s="16">
        <f>K2293*M2293</f>
        <v>1260.0000000000002</v>
      </c>
      <c r="M2293" s="17">
        <v>0.35</v>
      </c>
      <c r="O2293" s="1"/>
      <c r="P2293" s="2"/>
      <c r="Q2293" s="3"/>
      <c r="R2293" s="5"/>
    </row>
    <row r="2294" spans="2:18" x14ac:dyDescent="0.25">
      <c r="B2294" s="12" t="s">
        <v>10</v>
      </c>
      <c r="C2294" s="12">
        <v>1185732</v>
      </c>
      <c r="D2294" s="13">
        <v>44476</v>
      </c>
      <c r="E2294" s="12" t="s">
        <v>130</v>
      </c>
      <c r="F2294" s="12" t="s">
        <v>84</v>
      </c>
      <c r="G2294" s="12" t="s">
        <v>85</v>
      </c>
      <c r="H2294" s="12" t="s">
        <v>13</v>
      </c>
      <c r="I2294" s="14">
        <v>0.45000000000000012</v>
      </c>
      <c r="J2294" s="15">
        <v>6750</v>
      </c>
      <c r="K2294" s="16">
        <f t="shared" ref="K2294:K2297" si="754">I2294*J2294</f>
        <v>3037.5000000000009</v>
      </c>
      <c r="L2294" s="16">
        <f t="shared" ref="L2294:L2297" si="755">K2294*M2294</f>
        <v>759.37500000000023</v>
      </c>
      <c r="M2294" s="17">
        <v>0.25</v>
      </c>
      <c r="O2294" s="1"/>
      <c r="P2294" s="2"/>
      <c r="Q2294" s="3"/>
      <c r="R2294" s="5"/>
    </row>
    <row r="2295" spans="2:18" x14ac:dyDescent="0.25">
      <c r="B2295" s="12" t="s">
        <v>10</v>
      </c>
      <c r="C2295" s="12">
        <v>1185732</v>
      </c>
      <c r="D2295" s="13">
        <v>44476</v>
      </c>
      <c r="E2295" s="12" t="s">
        <v>130</v>
      </c>
      <c r="F2295" s="12" t="s">
        <v>84</v>
      </c>
      <c r="G2295" s="12" t="s">
        <v>85</v>
      </c>
      <c r="H2295" s="12" t="s">
        <v>14</v>
      </c>
      <c r="I2295" s="14">
        <v>0.45000000000000012</v>
      </c>
      <c r="J2295" s="15">
        <v>6500</v>
      </c>
      <c r="K2295" s="16">
        <f t="shared" si="754"/>
        <v>2925.0000000000009</v>
      </c>
      <c r="L2295" s="16">
        <f t="shared" si="755"/>
        <v>877.50000000000023</v>
      </c>
      <c r="M2295" s="17">
        <v>0.3</v>
      </c>
      <c r="O2295" s="1"/>
      <c r="P2295" s="2"/>
      <c r="Q2295" s="3"/>
      <c r="R2295" s="5"/>
    </row>
    <row r="2296" spans="2:18" x14ac:dyDescent="0.25">
      <c r="B2296" s="12" t="s">
        <v>10</v>
      </c>
      <c r="C2296" s="12">
        <v>1185732</v>
      </c>
      <c r="D2296" s="13">
        <v>44476</v>
      </c>
      <c r="E2296" s="12" t="s">
        <v>130</v>
      </c>
      <c r="F2296" s="12" t="s">
        <v>84</v>
      </c>
      <c r="G2296" s="12" t="s">
        <v>85</v>
      </c>
      <c r="H2296" s="12" t="s">
        <v>16</v>
      </c>
      <c r="I2296" s="14">
        <v>0.55000000000000004</v>
      </c>
      <c r="J2296" s="15">
        <v>6500</v>
      </c>
      <c r="K2296" s="16">
        <f t="shared" si="754"/>
        <v>3575.0000000000005</v>
      </c>
      <c r="L2296" s="16">
        <f t="shared" si="755"/>
        <v>1251.25</v>
      </c>
      <c r="M2296" s="17">
        <v>0.35</v>
      </c>
      <c r="O2296" s="1"/>
      <c r="P2296" s="2"/>
      <c r="Q2296" s="3"/>
      <c r="R2296" s="5"/>
    </row>
    <row r="2297" spans="2:18" x14ac:dyDescent="0.25">
      <c r="B2297" s="12" t="s">
        <v>10</v>
      </c>
      <c r="C2297" s="12">
        <v>1185732</v>
      </c>
      <c r="D2297" s="13">
        <v>44476</v>
      </c>
      <c r="E2297" s="12" t="s">
        <v>130</v>
      </c>
      <c r="F2297" s="12" t="s">
        <v>84</v>
      </c>
      <c r="G2297" s="12" t="s">
        <v>85</v>
      </c>
      <c r="H2297" s="12" t="s">
        <v>17</v>
      </c>
      <c r="I2297" s="14">
        <v>0.6</v>
      </c>
      <c r="J2297" s="15">
        <v>7750</v>
      </c>
      <c r="K2297" s="16">
        <f t="shared" si="754"/>
        <v>4650</v>
      </c>
      <c r="L2297" s="16">
        <f t="shared" si="755"/>
        <v>2325</v>
      </c>
      <c r="M2297" s="17">
        <v>0.5</v>
      </c>
      <c r="O2297" s="1"/>
      <c r="P2297" s="2"/>
      <c r="Q2297" s="3"/>
      <c r="R2297" s="5"/>
    </row>
    <row r="2298" spans="2:18" x14ac:dyDescent="0.25">
      <c r="B2298" s="12" t="s">
        <v>10</v>
      </c>
      <c r="C2298" s="12">
        <v>1185732</v>
      </c>
      <c r="D2298" s="13">
        <v>44506</v>
      </c>
      <c r="E2298" s="12" t="s">
        <v>130</v>
      </c>
      <c r="F2298" s="12" t="s">
        <v>84</v>
      </c>
      <c r="G2298" s="12" t="s">
        <v>85</v>
      </c>
      <c r="H2298" s="12" t="s">
        <v>12</v>
      </c>
      <c r="I2298" s="14">
        <v>0.55000000000000004</v>
      </c>
      <c r="J2298" s="15">
        <v>9250</v>
      </c>
      <c r="K2298" s="16">
        <f>I2298*J2298</f>
        <v>5087.5</v>
      </c>
      <c r="L2298" s="16">
        <f>K2298*M2298</f>
        <v>2289.375</v>
      </c>
      <c r="M2298" s="17">
        <v>0.45</v>
      </c>
      <c r="O2298" s="1"/>
      <c r="P2298" s="2"/>
      <c r="Q2298" s="3"/>
      <c r="R2298" s="5"/>
    </row>
    <row r="2299" spans="2:18" x14ac:dyDescent="0.25">
      <c r="B2299" s="12" t="s">
        <v>10</v>
      </c>
      <c r="C2299" s="12">
        <v>1185732</v>
      </c>
      <c r="D2299" s="13">
        <v>44506</v>
      </c>
      <c r="E2299" s="12" t="s">
        <v>130</v>
      </c>
      <c r="F2299" s="12" t="s">
        <v>84</v>
      </c>
      <c r="G2299" s="12" t="s">
        <v>85</v>
      </c>
      <c r="H2299" s="12" t="s">
        <v>15</v>
      </c>
      <c r="I2299" s="14">
        <v>0.45000000000000012</v>
      </c>
      <c r="J2299" s="15">
        <v>7500</v>
      </c>
      <c r="K2299" s="16">
        <f>I2299*J2299</f>
        <v>3375.0000000000009</v>
      </c>
      <c r="L2299" s="16">
        <f>K2299*M2299</f>
        <v>1181.2500000000002</v>
      </c>
      <c r="M2299" s="17">
        <v>0.35</v>
      </c>
      <c r="O2299" s="1"/>
      <c r="P2299" s="2"/>
      <c r="Q2299" s="3"/>
      <c r="R2299" s="5"/>
    </row>
    <row r="2300" spans="2:18" x14ac:dyDescent="0.25">
      <c r="B2300" s="12" t="s">
        <v>10</v>
      </c>
      <c r="C2300" s="12">
        <v>1185732</v>
      </c>
      <c r="D2300" s="13">
        <v>44506</v>
      </c>
      <c r="E2300" s="12" t="s">
        <v>130</v>
      </c>
      <c r="F2300" s="12" t="s">
        <v>84</v>
      </c>
      <c r="G2300" s="12" t="s">
        <v>85</v>
      </c>
      <c r="H2300" s="12" t="s">
        <v>13</v>
      </c>
      <c r="I2300" s="14">
        <v>0.45000000000000012</v>
      </c>
      <c r="J2300" s="15">
        <v>6950</v>
      </c>
      <c r="K2300" s="16">
        <f t="shared" ref="K2300:K2303" si="756">I2300*J2300</f>
        <v>3127.5000000000009</v>
      </c>
      <c r="L2300" s="16">
        <f t="shared" ref="L2300:L2303" si="757">K2300*M2300</f>
        <v>781.87500000000023</v>
      </c>
      <c r="M2300" s="17">
        <v>0.25</v>
      </c>
      <c r="O2300" s="1"/>
      <c r="P2300" s="2"/>
      <c r="Q2300" s="3"/>
      <c r="R2300" s="5"/>
    </row>
    <row r="2301" spans="2:18" x14ac:dyDescent="0.25">
      <c r="B2301" s="12" t="s">
        <v>10</v>
      </c>
      <c r="C2301" s="12">
        <v>1185732</v>
      </c>
      <c r="D2301" s="13">
        <v>44506</v>
      </c>
      <c r="E2301" s="12" t="s">
        <v>130</v>
      </c>
      <c r="F2301" s="12" t="s">
        <v>84</v>
      </c>
      <c r="G2301" s="12" t="s">
        <v>85</v>
      </c>
      <c r="H2301" s="12" t="s">
        <v>14</v>
      </c>
      <c r="I2301" s="14">
        <v>0.55000000000000016</v>
      </c>
      <c r="J2301" s="15">
        <v>7500</v>
      </c>
      <c r="K2301" s="16">
        <f t="shared" si="756"/>
        <v>4125.0000000000009</v>
      </c>
      <c r="L2301" s="16">
        <f t="shared" si="757"/>
        <v>1237.5000000000002</v>
      </c>
      <c r="M2301" s="17">
        <v>0.3</v>
      </c>
      <c r="O2301" s="1"/>
      <c r="P2301" s="2"/>
      <c r="Q2301" s="3"/>
      <c r="R2301" s="5"/>
    </row>
    <row r="2302" spans="2:18" x14ac:dyDescent="0.25">
      <c r="B2302" s="12" t="s">
        <v>10</v>
      </c>
      <c r="C2302" s="12">
        <v>1185732</v>
      </c>
      <c r="D2302" s="13">
        <v>44506</v>
      </c>
      <c r="E2302" s="12" t="s">
        <v>130</v>
      </c>
      <c r="F2302" s="12" t="s">
        <v>84</v>
      </c>
      <c r="G2302" s="12" t="s">
        <v>85</v>
      </c>
      <c r="H2302" s="12" t="s">
        <v>16</v>
      </c>
      <c r="I2302" s="14">
        <v>0.70000000000000007</v>
      </c>
      <c r="J2302" s="15">
        <v>7250</v>
      </c>
      <c r="K2302" s="16">
        <f t="shared" si="756"/>
        <v>5075.0000000000009</v>
      </c>
      <c r="L2302" s="16">
        <f t="shared" si="757"/>
        <v>1776.2500000000002</v>
      </c>
      <c r="M2302" s="17">
        <v>0.35</v>
      </c>
      <c r="O2302" s="1"/>
      <c r="P2302" s="2"/>
      <c r="Q2302" s="3"/>
      <c r="R2302" s="5"/>
    </row>
    <row r="2303" spans="2:18" x14ac:dyDescent="0.25">
      <c r="B2303" s="12" t="s">
        <v>10</v>
      </c>
      <c r="C2303" s="12">
        <v>1185732</v>
      </c>
      <c r="D2303" s="13">
        <v>44506</v>
      </c>
      <c r="E2303" s="12" t="s">
        <v>130</v>
      </c>
      <c r="F2303" s="12" t="s">
        <v>84</v>
      </c>
      <c r="G2303" s="12" t="s">
        <v>85</v>
      </c>
      <c r="H2303" s="12" t="s">
        <v>17</v>
      </c>
      <c r="I2303" s="14">
        <v>0.75</v>
      </c>
      <c r="J2303" s="15">
        <v>8250</v>
      </c>
      <c r="K2303" s="16">
        <f t="shared" si="756"/>
        <v>6187.5</v>
      </c>
      <c r="L2303" s="16">
        <f t="shared" si="757"/>
        <v>3093.75</v>
      </c>
      <c r="M2303" s="17">
        <v>0.5</v>
      </c>
      <c r="O2303" s="1"/>
      <c r="P2303" s="2"/>
      <c r="Q2303" s="3"/>
      <c r="R2303" s="5"/>
    </row>
    <row r="2304" spans="2:18" x14ac:dyDescent="0.25">
      <c r="B2304" s="12" t="s">
        <v>10</v>
      </c>
      <c r="C2304" s="12">
        <v>1185732</v>
      </c>
      <c r="D2304" s="13">
        <v>44535</v>
      </c>
      <c r="E2304" s="12" t="s">
        <v>130</v>
      </c>
      <c r="F2304" s="12" t="s">
        <v>84</v>
      </c>
      <c r="G2304" s="12" t="s">
        <v>85</v>
      </c>
      <c r="H2304" s="12" t="s">
        <v>12</v>
      </c>
      <c r="I2304" s="14">
        <v>0.70000000000000007</v>
      </c>
      <c r="J2304" s="15">
        <v>10750</v>
      </c>
      <c r="K2304" s="16">
        <f>I2304*J2304</f>
        <v>7525.0000000000009</v>
      </c>
      <c r="L2304" s="16">
        <f>K2304*M2304</f>
        <v>3386.2500000000005</v>
      </c>
      <c r="M2304" s="17">
        <v>0.45</v>
      </c>
      <c r="O2304" s="1"/>
      <c r="P2304" s="2"/>
      <c r="Q2304" s="3"/>
      <c r="R2304" s="5"/>
    </row>
    <row r="2305" spans="1:18" x14ac:dyDescent="0.25">
      <c r="B2305" s="12" t="s">
        <v>10</v>
      </c>
      <c r="C2305" s="12">
        <v>1185732</v>
      </c>
      <c r="D2305" s="13">
        <v>44535</v>
      </c>
      <c r="E2305" s="12" t="s">
        <v>130</v>
      </c>
      <c r="F2305" s="12" t="s">
        <v>84</v>
      </c>
      <c r="G2305" s="12" t="s">
        <v>85</v>
      </c>
      <c r="H2305" s="12" t="s">
        <v>15</v>
      </c>
      <c r="I2305" s="14">
        <v>0.60000000000000009</v>
      </c>
      <c r="J2305" s="15">
        <v>8750</v>
      </c>
      <c r="K2305" s="16">
        <f>I2305*J2305</f>
        <v>5250.0000000000009</v>
      </c>
      <c r="L2305" s="16">
        <f>K2305*M2305</f>
        <v>1837.5000000000002</v>
      </c>
      <c r="M2305" s="17">
        <v>0.35</v>
      </c>
      <c r="O2305" s="1"/>
      <c r="P2305" s="2"/>
      <c r="Q2305" s="3"/>
      <c r="R2305" s="5"/>
    </row>
    <row r="2306" spans="1:18" x14ac:dyDescent="0.25">
      <c r="B2306" s="12" t="s">
        <v>10</v>
      </c>
      <c r="C2306" s="12">
        <v>1185732</v>
      </c>
      <c r="D2306" s="13">
        <v>44535</v>
      </c>
      <c r="E2306" s="12" t="s">
        <v>130</v>
      </c>
      <c r="F2306" s="12" t="s">
        <v>84</v>
      </c>
      <c r="G2306" s="12" t="s">
        <v>85</v>
      </c>
      <c r="H2306" s="12" t="s">
        <v>13</v>
      </c>
      <c r="I2306" s="14">
        <v>0.60000000000000009</v>
      </c>
      <c r="J2306" s="15">
        <v>8250</v>
      </c>
      <c r="K2306" s="16">
        <f t="shared" ref="K2306:K2309" si="758">I2306*J2306</f>
        <v>4950.0000000000009</v>
      </c>
      <c r="L2306" s="16">
        <f t="shared" ref="L2306:L2309" si="759">K2306*M2306</f>
        <v>1237.5000000000002</v>
      </c>
      <c r="M2306" s="17">
        <v>0.25</v>
      </c>
      <c r="O2306" s="1"/>
      <c r="P2306" s="2"/>
      <c r="Q2306" s="3"/>
      <c r="R2306" s="5"/>
    </row>
    <row r="2307" spans="1:18" x14ac:dyDescent="0.25">
      <c r="B2307" s="12" t="s">
        <v>10</v>
      </c>
      <c r="C2307" s="12">
        <v>1185732</v>
      </c>
      <c r="D2307" s="13">
        <v>44535</v>
      </c>
      <c r="E2307" s="12" t="s">
        <v>130</v>
      </c>
      <c r="F2307" s="12" t="s">
        <v>84</v>
      </c>
      <c r="G2307" s="12" t="s">
        <v>85</v>
      </c>
      <c r="H2307" s="12" t="s">
        <v>14</v>
      </c>
      <c r="I2307" s="14">
        <v>0.60000000000000009</v>
      </c>
      <c r="J2307" s="15">
        <v>7750</v>
      </c>
      <c r="K2307" s="16">
        <f t="shared" si="758"/>
        <v>4650.0000000000009</v>
      </c>
      <c r="L2307" s="16">
        <f t="shared" si="759"/>
        <v>1395.0000000000002</v>
      </c>
      <c r="M2307" s="17">
        <v>0.3</v>
      </c>
      <c r="O2307" s="1"/>
      <c r="P2307" s="2"/>
      <c r="Q2307" s="3"/>
      <c r="R2307" s="5"/>
    </row>
    <row r="2308" spans="1:18" x14ac:dyDescent="0.25">
      <c r="B2308" s="12" t="s">
        <v>10</v>
      </c>
      <c r="C2308" s="12">
        <v>1185732</v>
      </c>
      <c r="D2308" s="13">
        <v>44535</v>
      </c>
      <c r="E2308" s="12" t="s">
        <v>130</v>
      </c>
      <c r="F2308" s="12" t="s">
        <v>84</v>
      </c>
      <c r="G2308" s="12" t="s">
        <v>85</v>
      </c>
      <c r="H2308" s="12" t="s">
        <v>16</v>
      </c>
      <c r="I2308" s="14">
        <v>0.70000000000000007</v>
      </c>
      <c r="J2308" s="15">
        <v>7750</v>
      </c>
      <c r="K2308" s="16">
        <f t="shared" si="758"/>
        <v>5425.0000000000009</v>
      </c>
      <c r="L2308" s="16">
        <f t="shared" si="759"/>
        <v>1898.7500000000002</v>
      </c>
      <c r="M2308" s="17">
        <v>0.35</v>
      </c>
      <c r="O2308" s="1"/>
      <c r="P2308" s="2"/>
      <c r="Q2308" s="3"/>
      <c r="R2308" s="5"/>
    </row>
    <row r="2309" spans="1:18" x14ac:dyDescent="0.25">
      <c r="B2309" s="12" t="s">
        <v>10</v>
      </c>
      <c r="C2309" s="12">
        <v>1185732</v>
      </c>
      <c r="D2309" s="13">
        <v>44535</v>
      </c>
      <c r="E2309" s="12" t="s">
        <v>130</v>
      </c>
      <c r="F2309" s="12" t="s">
        <v>84</v>
      </c>
      <c r="G2309" s="12" t="s">
        <v>85</v>
      </c>
      <c r="H2309" s="12" t="s">
        <v>17</v>
      </c>
      <c r="I2309" s="14">
        <v>0.75</v>
      </c>
      <c r="J2309" s="15">
        <v>8750</v>
      </c>
      <c r="K2309" s="16">
        <f t="shared" si="758"/>
        <v>6562.5</v>
      </c>
      <c r="L2309" s="16">
        <f t="shared" si="759"/>
        <v>3281.25</v>
      </c>
      <c r="M2309" s="17">
        <v>0.5</v>
      </c>
      <c r="O2309" s="1"/>
      <c r="P2309" s="2"/>
      <c r="Q2309" s="3"/>
      <c r="R2309" s="5"/>
    </row>
    <row r="2310" spans="1:18" x14ac:dyDescent="0.25">
      <c r="A2310" s="8" t="s">
        <v>40</v>
      </c>
      <c r="B2310" s="12" t="s">
        <v>10</v>
      </c>
      <c r="C2310" s="12">
        <v>1185732</v>
      </c>
      <c r="D2310" s="13">
        <v>44202</v>
      </c>
      <c r="E2310" s="12" t="s">
        <v>130</v>
      </c>
      <c r="F2310" s="12" t="s">
        <v>86</v>
      </c>
      <c r="G2310" s="12" t="s">
        <v>87</v>
      </c>
      <c r="H2310" s="12" t="s">
        <v>12</v>
      </c>
      <c r="I2310" s="14">
        <v>0.35000000000000003</v>
      </c>
      <c r="J2310" s="15">
        <v>9250</v>
      </c>
      <c r="K2310" s="16">
        <f>I2310*J2310</f>
        <v>3237.5000000000005</v>
      </c>
      <c r="L2310" s="16">
        <f>K2310*M2310</f>
        <v>1295.0000000000002</v>
      </c>
      <c r="M2310" s="17">
        <v>0.4</v>
      </c>
      <c r="O2310" s="1"/>
      <c r="P2310" s="2"/>
      <c r="Q2310" s="3"/>
      <c r="R2310" s="5"/>
    </row>
    <row r="2311" spans="1:18" x14ac:dyDescent="0.25">
      <c r="B2311" s="12" t="s">
        <v>10</v>
      </c>
      <c r="C2311" s="12">
        <v>1185732</v>
      </c>
      <c r="D2311" s="13">
        <v>44202</v>
      </c>
      <c r="E2311" s="12" t="s">
        <v>130</v>
      </c>
      <c r="F2311" s="12" t="s">
        <v>86</v>
      </c>
      <c r="G2311" s="12" t="s">
        <v>87</v>
      </c>
      <c r="H2311" s="12" t="s">
        <v>15</v>
      </c>
      <c r="I2311" s="14">
        <v>0.35000000000000003</v>
      </c>
      <c r="J2311" s="15">
        <v>7250</v>
      </c>
      <c r="K2311" s="16">
        <f>I2311*J2311</f>
        <v>2537.5000000000005</v>
      </c>
      <c r="L2311" s="16">
        <f>K2311*M2311</f>
        <v>888.12500000000011</v>
      </c>
      <c r="M2311" s="17">
        <v>0.35</v>
      </c>
      <c r="O2311" s="1"/>
      <c r="P2311" s="2"/>
      <c r="Q2311" s="3"/>
      <c r="R2311" s="5"/>
    </row>
    <row r="2312" spans="1:18" x14ac:dyDescent="0.25">
      <c r="B2312" s="12" t="s">
        <v>10</v>
      </c>
      <c r="C2312" s="12">
        <v>1185732</v>
      </c>
      <c r="D2312" s="13">
        <v>44202</v>
      </c>
      <c r="E2312" s="12" t="s">
        <v>130</v>
      </c>
      <c r="F2312" s="12" t="s">
        <v>86</v>
      </c>
      <c r="G2312" s="12" t="s">
        <v>87</v>
      </c>
      <c r="H2312" s="12" t="s">
        <v>13</v>
      </c>
      <c r="I2312" s="14">
        <v>0.25000000000000006</v>
      </c>
      <c r="J2312" s="15">
        <v>7250</v>
      </c>
      <c r="K2312" s="16">
        <f t="shared" ref="K2312:K2315" si="760">I2312*J2312</f>
        <v>1812.5000000000005</v>
      </c>
      <c r="L2312" s="16">
        <f t="shared" ref="L2312:L2321" si="761">K2312*M2312</f>
        <v>725.00000000000023</v>
      </c>
      <c r="M2312" s="17">
        <v>0.4</v>
      </c>
      <c r="O2312" s="1"/>
      <c r="P2312" s="2"/>
      <c r="Q2312" s="3"/>
      <c r="R2312" s="5"/>
    </row>
    <row r="2313" spans="1:18" x14ac:dyDescent="0.25">
      <c r="B2313" s="12" t="s">
        <v>10</v>
      </c>
      <c r="C2313" s="12">
        <v>1185732</v>
      </c>
      <c r="D2313" s="13">
        <v>44202</v>
      </c>
      <c r="E2313" s="12" t="s">
        <v>130</v>
      </c>
      <c r="F2313" s="12" t="s">
        <v>86</v>
      </c>
      <c r="G2313" s="12" t="s">
        <v>87</v>
      </c>
      <c r="H2313" s="12" t="s">
        <v>14</v>
      </c>
      <c r="I2313" s="14">
        <v>0.3</v>
      </c>
      <c r="J2313" s="15">
        <v>5750</v>
      </c>
      <c r="K2313" s="16">
        <f t="shared" si="760"/>
        <v>1725</v>
      </c>
      <c r="L2313" s="16">
        <f t="shared" si="761"/>
        <v>690</v>
      </c>
      <c r="M2313" s="17">
        <v>0.4</v>
      </c>
      <c r="O2313" s="1"/>
      <c r="P2313" s="2"/>
      <c r="Q2313" s="3"/>
      <c r="R2313" s="5"/>
    </row>
    <row r="2314" spans="1:18" x14ac:dyDescent="0.25">
      <c r="B2314" s="12" t="s">
        <v>10</v>
      </c>
      <c r="C2314" s="12">
        <v>1185732</v>
      </c>
      <c r="D2314" s="13">
        <v>44202</v>
      </c>
      <c r="E2314" s="12" t="s">
        <v>130</v>
      </c>
      <c r="F2314" s="12" t="s">
        <v>86</v>
      </c>
      <c r="G2314" s="12" t="s">
        <v>87</v>
      </c>
      <c r="H2314" s="12" t="s">
        <v>16</v>
      </c>
      <c r="I2314" s="14">
        <v>0.45</v>
      </c>
      <c r="J2314" s="15">
        <v>6250</v>
      </c>
      <c r="K2314" s="16">
        <f t="shared" si="760"/>
        <v>2812.5</v>
      </c>
      <c r="L2314" s="16">
        <f t="shared" si="761"/>
        <v>984.37499999999989</v>
      </c>
      <c r="M2314" s="17">
        <v>0.35</v>
      </c>
      <c r="O2314" s="1"/>
      <c r="P2314" s="2"/>
      <c r="Q2314" s="3"/>
      <c r="R2314" s="5"/>
    </row>
    <row r="2315" spans="1:18" x14ac:dyDescent="0.25">
      <c r="B2315" s="12" t="s">
        <v>10</v>
      </c>
      <c r="C2315" s="12">
        <v>1185732</v>
      </c>
      <c r="D2315" s="13">
        <v>44202</v>
      </c>
      <c r="E2315" s="12" t="s">
        <v>130</v>
      </c>
      <c r="F2315" s="12" t="s">
        <v>86</v>
      </c>
      <c r="G2315" s="12" t="s">
        <v>87</v>
      </c>
      <c r="H2315" s="12" t="s">
        <v>17</v>
      </c>
      <c r="I2315" s="14">
        <v>0.35000000000000003</v>
      </c>
      <c r="J2315" s="15">
        <v>7250</v>
      </c>
      <c r="K2315" s="16">
        <f t="shared" si="760"/>
        <v>2537.5000000000005</v>
      </c>
      <c r="L2315" s="16">
        <f t="shared" si="761"/>
        <v>1268.7500000000002</v>
      </c>
      <c r="M2315" s="17">
        <v>0.5</v>
      </c>
      <c r="O2315" s="1"/>
      <c r="P2315" s="2"/>
      <c r="Q2315" s="3"/>
      <c r="R2315" s="5"/>
    </row>
    <row r="2316" spans="1:18" x14ac:dyDescent="0.25">
      <c r="B2316" s="12" t="s">
        <v>10</v>
      </c>
      <c r="C2316" s="12">
        <v>1185732</v>
      </c>
      <c r="D2316" s="13">
        <v>44231</v>
      </c>
      <c r="E2316" s="12" t="s">
        <v>130</v>
      </c>
      <c r="F2316" s="12" t="s">
        <v>86</v>
      </c>
      <c r="G2316" s="12" t="s">
        <v>87</v>
      </c>
      <c r="H2316" s="12" t="s">
        <v>12</v>
      </c>
      <c r="I2316" s="14">
        <v>0.35000000000000003</v>
      </c>
      <c r="J2316" s="15">
        <v>9750</v>
      </c>
      <c r="K2316" s="16">
        <f>I2316*J2316</f>
        <v>3412.5000000000005</v>
      </c>
      <c r="L2316" s="16">
        <f>K2316*M2316</f>
        <v>1365.0000000000002</v>
      </c>
      <c r="M2316" s="17">
        <v>0.4</v>
      </c>
      <c r="O2316" s="1"/>
      <c r="P2316" s="2"/>
      <c r="Q2316" s="3"/>
      <c r="R2316" s="5"/>
    </row>
    <row r="2317" spans="1:18" x14ac:dyDescent="0.25">
      <c r="B2317" s="12" t="s">
        <v>10</v>
      </c>
      <c r="C2317" s="12">
        <v>1185732</v>
      </c>
      <c r="D2317" s="13">
        <v>44231</v>
      </c>
      <c r="E2317" s="12" t="s">
        <v>130</v>
      </c>
      <c r="F2317" s="12" t="s">
        <v>86</v>
      </c>
      <c r="G2317" s="12" t="s">
        <v>87</v>
      </c>
      <c r="H2317" s="12" t="s">
        <v>15</v>
      </c>
      <c r="I2317" s="14">
        <v>0.35000000000000003</v>
      </c>
      <c r="J2317" s="15">
        <v>6250</v>
      </c>
      <c r="K2317" s="16">
        <f>I2317*J2317</f>
        <v>2187.5</v>
      </c>
      <c r="L2317" s="16">
        <f>K2317*M2317</f>
        <v>765.625</v>
      </c>
      <c r="M2317" s="17">
        <v>0.35</v>
      </c>
      <c r="O2317" s="1"/>
      <c r="P2317" s="2"/>
      <c r="Q2317" s="3"/>
      <c r="R2317" s="5"/>
    </row>
    <row r="2318" spans="1:18" x14ac:dyDescent="0.25">
      <c r="B2318" s="12" t="s">
        <v>10</v>
      </c>
      <c r="C2318" s="12">
        <v>1185732</v>
      </c>
      <c r="D2318" s="13">
        <v>44231</v>
      </c>
      <c r="E2318" s="12" t="s">
        <v>130</v>
      </c>
      <c r="F2318" s="12" t="s">
        <v>86</v>
      </c>
      <c r="G2318" s="12" t="s">
        <v>87</v>
      </c>
      <c r="H2318" s="12" t="s">
        <v>13</v>
      </c>
      <c r="I2318" s="14">
        <v>0.25000000000000006</v>
      </c>
      <c r="J2318" s="15">
        <v>6750</v>
      </c>
      <c r="K2318" s="16">
        <f t="shared" ref="K2318:K2321" si="762">I2318*J2318</f>
        <v>1687.5000000000005</v>
      </c>
      <c r="L2318" s="16">
        <f t="shared" si="761"/>
        <v>675.00000000000023</v>
      </c>
      <c r="M2318" s="17">
        <v>0.4</v>
      </c>
      <c r="O2318" s="1"/>
      <c r="P2318" s="2"/>
      <c r="Q2318" s="3"/>
      <c r="R2318" s="5"/>
    </row>
    <row r="2319" spans="1:18" x14ac:dyDescent="0.25">
      <c r="B2319" s="12" t="s">
        <v>10</v>
      </c>
      <c r="C2319" s="12">
        <v>1185732</v>
      </c>
      <c r="D2319" s="13">
        <v>44231</v>
      </c>
      <c r="E2319" s="12" t="s">
        <v>130</v>
      </c>
      <c r="F2319" s="12" t="s">
        <v>86</v>
      </c>
      <c r="G2319" s="12" t="s">
        <v>87</v>
      </c>
      <c r="H2319" s="12" t="s">
        <v>14</v>
      </c>
      <c r="I2319" s="14">
        <v>0.3</v>
      </c>
      <c r="J2319" s="15">
        <v>5250</v>
      </c>
      <c r="K2319" s="16">
        <f t="shared" si="762"/>
        <v>1575</v>
      </c>
      <c r="L2319" s="16">
        <f t="shared" si="761"/>
        <v>630</v>
      </c>
      <c r="M2319" s="17">
        <v>0.4</v>
      </c>
      <c r="O2319" s="1"/>
      <c r="P2319" s="2"/>
      <c r="Q2319" s="3"/>
      <c r="R2319" s="5"/>
    </row>
    <row r="2320" spans="1:18" x14ac:dyDescent="0.25">
      <c r="B2320" s="12" t="s">
        <v>10</v>
      </c>
      <c r="C2320" s="12">
        <v>1185732</v>
      </c>
      <c r="D2320" s="13">
        <v>44231</v>
      </c>
      <c r="E2320" s="12" t="s">
        <v>130</v>
      </c>
      <c r="F2320" s="12" t="s">
        <v>86</v>
      </c>
      <c r="G2320" s="12" t="s">
        <v>87</v>
      </c>
      <c r="H2320" s="12" t="s">
        <v>16</v>
      </c>
      <c r="I2320" s="14">
        <v>0.45</v>
      </c>
      <c r="J2320" s="15">
        <v>6000</v>
      </c>
      <c r="K2320" s="16">
        <f t="shared" si="762"/>
        <v>2700</v>
      </c>
      <c r="L2320" s="16">
        <f t="shared" si="761"/>
        <v>944.99999999999989</v>
      </c>
      <c r="M2320" s="17">
        <v>0.35</v>
      </c>
      <c r="O2320" s="1"/>
      <c r="P2320" s="2"/>
      <c r="Q2320" s="3"/>
      <c r="R2320" s="5"/>
    </row>
    <row r="2321" spans="2:18" x14ac:dyDescent="0.25">
      <c r="B2321" s="12" t="s">
        <v>10</v>
      </c>
      <c r="C2321" s="12">
        <v>1185732</v>
      </c>
      <c r="D2321" s="13">
        <v>44231</v>
      </c>
      <c r="E2321" s="12" t="s">
        <v>130</v>
      </c>
      <c r="F2321" s="12" t="s">
        <v>86</v>
      </c>
      <c r="G2321" s="12" t="s">
        <v>87</v>
      </c>
      <c r="H2321" s="12" t="s">
        <v>17</v>
      </c>
      <c r="I2321" s="14">
        <v>0.3</v>
      </c>
      <c r="J2321" s="15">
        <v>7000</v>
      </c>
      <c r="K2321" s="16">
        <f t="shared" si="762"/>
        <v>2100</v>
      </c>
      <c r="L2321" s="16">
        <f t="shared" si="761"/>
        <v>1050</v>
      </c>
      <c r="M2321" s="17">
        <v>0.5</v>
      </c>
      <c r="O2321" s="1"/>
      <c r="P2321" s="2"/>
      <c r="Q2321" s="3"/>
      <c r="R2321" s="5"/>
    </row>
    <row r="2322" spans="2:18" x14ac:dyDescent="0.25">
      <c r="B2322" s="12" t="s">
        <v>10</v>
      </c>
      <c r="C2322" s="12">
        <v>1185732</v>
      </c>
      <c r="D2322" s="13">
        <v>44257</v>
      </c>
      <c r="E2322" s="12" t="s">
        <v>130</v>
      </c>
      <c r="F2322" s="12" t="s">
        <v>86</v>
      </c>
      <c r="G2322" s="12" t="s">
        <v>87</v>
      </c>
      <c r="H2322" s="12" t="s">
        <v>12</v>
      </c>
      <c r="I2322" s="14">
        <v>0.3</v>
      </c>
      <c r="J2322" s="15">
        <v>9200</v>
      </c>
      <c r="K2322" s="16">
        <f>I2322*J2322</f>
        <v>2760</v>
      </c>
      <c r="L2322" s="16">
        <f>K2322*M2322</f>
        <v>1104</v>
      </c>
      <c r="M2322" s="17">
        <v>0.4</v>
      </c>
      <c r="O2322" s="1"/>
      <c r="P2322" s="2"/>
      <c r="Q2322" s="3"/>
      <c r="R2322" s="5"/>
    </row>
    <row r="2323" spans="2:18" x14ac:dyDescent="0.25">
      <c r="B2323" s="12" t="s">
        <v>10</v>
      </c>
      <c r="C2323" s="12">
        <v>1185732</v>
      </c>
      <c r="D2323" s="13">
        <v>44257</v>
      </c>
      <c r="E2323" s="12" t="s">
        <v>130</v>
      </c>
      <c r="F2323" s="12" t="s">
        <v>86</v>
      </c>
      <c r="G2323" s="12" t="s">
        <v>87</v>
      </c>
      <c r="H2323" s="12" t="s">
        <v>15</v>
      </c>
      <c r="I2323" s="14">
        <v>0.3</v>
      </c>
      <c r="J2323" s="15">
        <v>6000</v>
      </c>
      <c r="K2323" s="16">
        <f>I2323*J2323</f>
        <v>1800</v>
      </c>
      <c r="L2323" s="16">
        <f>K2323*M2323</f>
        <v>630</v>
      </c>
      <c r="M2323" s="17">
        <v>0.35</v>
      </c>
      <c r="O2323" s="1"/>
      <c r="P2323" s="2"/>
      <c r="Q2323" s="3"/>
      <c r="R2323" s="5"/>
    </row>
    <row r="2324" spans="2:18" x14ac:dyDescent="0.25">
      <c r="B2324" s="12" t="s">
        <v>10</v>
      </c>
      <c r="C2324" s="12">
        <v>1185732</v>
      </c>
      <c r="D2324" s="13">
        <v>44257</v>
      </c>
      <c r="E2324" s="12" t="s">
        <v>130</v>
      </c>
      <c r="F2324" s="12" t="s">
        <v>86</v>
      </c>
      <c r="G2324" s="12" t="s">
        <v>87</v>
      </c>
      <c r="H2324" s="12" t="s">
        <v>13</v>
      </c>
      <c r="I2324" s="14">
        <v>0.2</v>
      </c>
      <c r="J2324" s="15">
        <v>6250</v>
      </c>
      <c r="K2324" s="16">
        <f t="shared" ref="K2324:K2327" si="763">I2324*J2324</f>
        <v>1250</v>
      </c>
      <c r="L2324" s="16">
        <f t="shared" ref="L2324:L2327" si="764">K2324*M2324</f>
        <v>500</v>
      </c>
      <c r="M2324" s="17">
        <v>0.4</v>
      </c>
      <c r="O2324" s="1"/>
      <c r="P2324" s="2"/>
      <c r="Q2324" s="3"/>
      <c r="R2324" s="5"/>
    </row>
    <row r="2325" spans="2:18" x14ac:dyDescent="0.25">
      <c r="B2325" s="12" t="s">
        <v>10</v>
      </c>
      <c r="C2325" s="12">
        <v>1185732</v>
      </c>
      <c r="D2325" s="13">
        <v>44257</v>
      </c>
      <c r="E2325" s="12" t="s">
        <v>130</v>
      </c>
      <c r="F2325" s="12" t="s">
        <v>86</v>
      </c>
      <c r="G2325" s="12" t="s">
        <v>87</v>
      </c>
      <c r="H2325" s="12" t="s">
        <v>14</v>
      </c>
      <c r="I2325" s="14">
        <v>0.24999999999999994</v>
      </c>
      <c r="J2325" s="15">
        <v>4750</v>
      </c>
      <c r="K2325" s="16">
        <f t="shared" si="763"/>
        <v>1187.4999999999998</v>
      </c>
      <c r="L2325" s="16">
        <f t="shared" si="764"/>
        <v>474.99999999999994</v>
      </c>
      <c r="M2325" s="17">
        <v>0.4</v>
      </c>
      <c r="O2325" s="1"/>
      <c r="P2325" s="2"/>
      <c r="Q2325" s="3"/>
      <c r="R2325" s="5"/>
    </row>
    <row r="2326" spans="2:18" x14ac:dyDescent="0.25">
      <c r="B2326" s="12" t="s">
        <v>10</v>
      </c>
      <c r="C2326" s="12">
        <v>1185732</v>
      </c>
      <c r="D2326" s="13">
        <v>44257</v>
      </c>
      <c r="E2326" s="12" t="s">
        <v>130</v>
      </c>
      <c r="F2326" s="12" t="s">
        <v>86</v>
      </c>
      <c r="G2326" s="12" t="s">
        <v>87</v>
      </c>
      <c r="H2326" s="12" t="s">
        <v>16</v>
      </c>
      <c r="I2326" s="14">
        <v>0.40000000000000008</v>
      </c>
      <c r="J2326" s="15">
        <v>5250</v>
      </c>
      <c r="K2326" s="16">
        <f t="shared" si="763"/>
        <v>2100.0000000000005</v>
      </c>
      <c r="L2326" s="16">
        <f t="shared" si="764"/>
        <v>735.00000000000011</v>
      </c>
      <c r="M2326" s="17">
        <v>0.35</v>
      </c>
      <c r="O2326" s="1"/>
      <c r="P2326" s="2"/>
      <c r="Q2326" s="3"/>
      <c r="R2326" s="5"/>
    </row>
    <row r="2327" spans="2:18" x14ac:dyDescent="0.25">
      <c r="B2327" s="12" t="s">
        <v>10</v>
      </c>
      <c r="C2327" s="12">
        <v>1185732</v>
      </c>
      <c r="D2327" s="13">
        <v>44257</v>
      </c>
      <c r="E2327" s="12" t="s">
        <v>130</v>
      </c>
      <c r="F2327" s="12" t="s">
        <v>86</v>
      </c>
      <c r="G2327" s="12" t="s">
        <v>87</v>
      </c>
      <c r="H2327" s="12" t="s">
        <v>17</v>
      </c>
      <c r="I2327" s="14">
        <v>0.3</v>
      </c>
      <c r="J2327" s="15">
        <v>6250</v>
      </c>
      <c r="K2327" s="16">
        <f t="shared" si="763"/>
        <v>1875</v>
      </c>
      <c r="L2327" s="16">
        <f t="shared" si="764"/>
        <v>937.5</v>
      </c>
      <c r="M2327" s="17">
        <v>0.5</v>
      </c>
      <c r="O2327" s="1"/>
      <c r="P2327" s="2"/>
      <c r="Q2327" s="3"/>
      <c r="R2327" s="5"/>
    </row>
    <row r="2328" spans="2:18" x14ac:dyDescent="0.25">
      <c r="B2328" s="12" t="s">
        <v>10</v>
      </c>
      <c r="C2328" s="12">
        <v>1185732</v>
      </c>
      <c r="D2328" s="13">
        <v>44289</v>
      </c>
      <c r="E2328" s="12" t="s">
        <v>130</v>
      </c>
      <c r="F2328" s="12" t="s">
        <v>86</v>
      </c>
      <c r="G2328" s="12" t="s">
        <v>87</v>
      </c>
      <c r="H2328" s="12" t="s">
        <v>12</v>
      </c>
      <c r="I2328" s="14">
        <v>0.3</v>
      </c>
      <c r="J2328" s="15">
        <v>8750</v>
      </c>
      <c r="K2328" s="16">
        <f>I2328*J2328</f>
        <v>2625</v>
      </c>
      <c r="L2328" s="16">
        <f>K2328*M2328</f>
        <v>1050</v>
      </c>
      <c r="M2328" s="17">
        <v>0.4</v>
      </c>
      <c r="O2328" s="1"/>
      <c r="P2328" s="2"/>
      <c r="Q2328" s="3"/>
      <c r="R2328" s="5"/>
    </row>
    <row r="2329" spans="2:18" x14ac:dyDescent="0.25">
      <c r="B2329" s="12" t="s">
        <v>10</v>
      </c>
      <c r="C2329" s="12">
        <v>1185732</v>
      </c>
      <c r="D2329" s="13">
        <v>44289</v>
      </c>
      <c r="E2329" s="12" t="s">
        <v>130</v>
      </c>
      <c r="F2329" s="12" t="s">
        <v>86</v>
      </c>
      <c r="G2329" s="12" t="s">
        <v>87</v>
      </c>
      <c r="H2329" s="12" t="s">
        <v>15</v>
      </c>
      <c r="I2329" s="14">
        <v>0.3</v>
      </c>
      <c r="J2329" s="15">
        <v>5750</v>
      </c>
      <c r="K2329" s="16">
        <f>I2329*J2329</f>
        <v>1725</v>
      </c>
      <c r="L2329" s="16">
        <f>K2329*M2329</f>
        <v>603.75</v>
      </c>
      <c r="M2329" s="17">
        <v>0.35</v>
      </c>
      <c r="O2329" s="1"/>
      <c r="P2329" s="2"/>
      <c r="Q2329" s="3"/>
      <c r="R2329" s="5"/>
    </row>
    <row r="2330" spans="2:18" x14ac:dyDescent="0.25">
      <c r="B2330" s="12" t="s">
        <v>10</v>
      </c>
      <c r="C2330" s="12">
        <v>1185732</v>
      </c>
      <c r="D2330" s="13">
        <v>44289</v>
      </c>
      <c r="E2330" s="12" t="s">
        <v>130</v>
      </c>
      <c r="F2330" s="12" t="s">
        <v>86</v>
      </c>
      <c r="G2330" s="12" t="s">
        <v>87</v>
      </c>
      <c r="H2330" s="12" t="s">
        <v>13</v>
      </c>
      <c r="I2330" s="14">
        <v>0.2</v>
      </c>
      <c r="J2330" s="15">
        <v>5750</v>
      </c>
      <c r="K2330" s="16">
        <f t="shared" ref="K2330:K2333" si="765">I2330*J2330</f>
        <v>1150</v>
      </c>
      <c r="L2330" s="16">
        <f t="shared" ref="L2330:L2333" si="766">K2330*M2330</f>
        <v>460</v>
      </c>
      <c r="M2330" s="17">
        <v>0.4</v>
      </c>
      <c r="O2330" s="1"/>
      <c r="P2330" s="2"/>
      <c r="Q2330" s="3"/>
      <c r="R2330" s="5"/>
    </row>
    <row r="2331" spans="2:18" x14ac:dyDescent="0.25">
      <c r="B2331" s="12" t="s">
        <v>10</v>
      </c>
      <c r="C2331" s="12">
        <v>1185732</v>
      </c>
      <c r="D2331" s="13">
        <v>44289</v>
      </c>
      <c r="E2331" s="12" t="s">
        <v>130</v>
      </c>
      <c r="F2331" s="12" t="s">
        <v>86</v>
      </c>
      <c r="G2331" s="12" t="s">
        <v>87</v>
      </c>
      <c r="H2331" s="12" t="s">
        <v>14</v>
      </c>
      <c r="I2331" s="14">
        <v>0.24999999999999994</v>
      </c>
      <c r="J2331" s="15">
        <v>5000</v>
      </c>
      <c r="K2331" s="16">
        <f t="shared" si="765"/>
        <v>1249.9999999999998</v>
      </c>
      <c r="L2331" s="16">
        <f t="shared" si="766"/>
        <v>499.99999999999994</v>
      </c>
      <c r="M2331" s="17">
        <v>0.4</v>
      </c>
      <c r="O2331" s="1"/>
      <c r="P2331" s="2"/>
      <c r="Q2331" s="3"/>
      <c r="R2331" s="5"/>
    </row>
    <row r="2332" spans="2:18" x14ac:dyDescent="0.25">
      <c r="B2332" s="12" t="s">
        <v>10</v>
      </c>
      <c r="C2332" s="12">
        <v>1185732</v>
      </c>
      <c r="D2332" s="13">
        <v>44289</v>
      </c>
      <c r="E2332" s="12" t="s">
        <v>130</v>
      </c>
      <c r="F2332" s="12" t="s">
        <v>86</v>
      </c>
      <c r="G2332" s="12" t="s">
        <v>87</v>
      </c>
      <c r="H2332" s="12" t="s">
        <v>16</v>
      </c>
      <c r="I2332" s="14">
        <v>0.45</v>
      </c>
      <c r="J2332" s="15">
        <v>5250</v>
      </c>
      <c r="K2332" s="16">
        <f t="shared" si="765"/>
        <v>2362.5</v>
      </c>
      <c r="L2332" s="16">
        <f t="shared" si="766"/>
        <v>826.875</v>
      </c>
      <c r="M2332" s="17">
        <v>0.35</v>
      </c>
      <c r="O2332" s="1"/>
      <c r="P2332" s="2"/>
      <c r="Q2332" s="3"/>
      <c r="R2332" s="5"/>
    </row>
    <row r="2333" spans="2:18" x14ac:dyDescent="0.25">
      <c r="B2333" s="12" t="s">
        <v>10</v>
      </c>
      <c r="C2333" s="12">
        <v>1185732</v>
      </c>
      <c r="D2333" s="13">
        <v>44289</v>
      </c>
      <c r="E2333" s="12" t="s">
        <v>130</v>
      </c>
      <c r="F2333" s="12" t="s">
        <v>86</v>
      </c>
      <c r="G2333" s="12" t="s">
        <v>87</v>
      </c>
      <c r="H2333" s="12" t="s">
        <v>17</v>
      </c>
      <c r="I2333" s="14">
        <v>0.35000000000000003</v>
      </c>
      <c r="J2333" s="15">
        <v>6750</v>
      </c>
      <c r="K2333" s="16">
        <f t="shared" si="765"/>
        <v>2362.5</v>
      </c>
      <c r="L2333" s="16">
        <f t="shared" si="766"/>
        <v>1181.25</v>
      </c>
      <c r="M2333" s="17">
        <v>0.5</v>
      </c>
      <c r="O2333" s="1"/>
      <c r="P2333" s="2"/>
      <c r="Q2333" s="3"/>
      <c r="R2333" s="5"/>
    </row>
    <row r="2334" spans="2:18" x14ac:dyDescent="0.25">
      <c r="B2334" s="12" t="s">
        <v>10</v>
      </c>
      <c r="C2334" s="12">
        <v>1185732</v>
      </c>
      <c r="D2334" s="13">
        <v>44318</v>
      </c>
      <c r="E2334" s="12" t="s">
        <v>130</v>
      </c>
      <c r="F2334" s="12" t="s">
        <v>86</v>
      </c>
      <c r="G2334" s="12" t="s">
        <v>87</v>
      </c>
      <c r="H2334" s="12" t="s">
        <v>12</v>
      </c>
      <c r="I2334" s="14">
        <v>0.45</v>
      </c>
      <c r="J2334" s="15">
        <v>9450</v>
      </c>
      <c r="K2334" s="16">
        <f>I2334*J2334</f>
        <v>4252.5</v>
      </c>
      <c r="L2334" s="16">
        <f>K2334*M2334</f>
        <v>1701</v>
      </c>
      <c r="M2334" s="17">
        <v>0.4</v>
      </c>
      <c r="O2334" s="1"/>
      <c r="P2334" s="2"/>
      <c r="Q2334" s="3"/>
      <c r="R2334" s="5"/>
    </row>
    <row r="2335" spans="2:18" x14ac:dyDescent="0.25">
      <c r="B2335" s="12" t="s">
        <v>10</v>
      </c>
      <c r="C2335" s="12">
        <v>1185732</v>
      </c>
      <c r="D2335" s="13">
        <v>44318</v>
      </c>
      <c r="E2335" s="12" t="s">
        <v>130</v>
      </c>
      <c r="F2335" s="12" t="s">
        <v>86</v>
      </c>
      <c r="G2335" s="12" t="s">
        <v>87</v>
      </c>
      <c r="H2335" s="12" t="s">
        <v>15</v>
      </c>
      <c r="I2335" s="14">
        <v>0.45</v>
      </c>
      <c r="J2335" s="15">
        <v>6500</v>
      </c>
      <c r="K2335" s="16">
        <f>I2335*J2335</f>
        <v>2925</v>
      </c>
      <c r="L2335" s="16">
        <f>K2335*M2335</f>
        <v>1023.7499999999999</v>
      </c>
      <c r="M2335" s="17">
        <v>0.35</v>
      </c>
      <c r="O2335" s="1"/>
      <c r="P2335" s="2"/>
      <c r="Q2335" s="3"/>
      <c r="R2335" s="5"/>
    </row>
    <row r="2336" spans="2:18" x14ac:dyDescent="0.25">
      <c r="B2336" s="12" t="s">
        <v>10</v>
      </c>
      <c r="C2336" s="12">
        <v>1185732</v>
      </c>
      <c r="D2336" s="13">
        <v>44318</v>
      </c>
      <c r="E2336" s="12" t="s">
        <v>130</v>
      </c>
      <c r="F2336" s="12" t="s">
        <v>86</v>
      </c>
      <c r="G2336" s="12" t="s">
        <v>87</v>
      </c>
      <c r="H2336" s="12" t="s">
        <v>13</v>
      </c>
      <c r="I2336" s="14">
        <v>0.4</v>
      </c>
      <c r="J2336" s="15">
        <v>6250</v>
      </c>
      <c r="K2336" s="16">
        <f t="shared" ref="K2336:K2339" si="767">I2336*J2336</f>
        <v>2500</v>
      </c>
      <c r="L2336" s="16">
        <f t="shared" ref="L2336:L2339" si="768">K2336*M2336</f>
        <v>1000</v>
      </c>
      <c r="M2336" s="17">
        <v>0.4</v>
      </c>
      <c r="O2336" s="1"/>
      <c r="P2336" s="2"/>
      <c r="Q2336" s="3"/>
      <c r="R2336" s="5"/>
    </row>
    <row r="2337" spans="2:18" x14ac:dyDescent="0.25">
      <c r="B2337" s="12" t="s">
        <v>10</v>
      </c>
      <c r="C2337" s="12">
        <v>1185732</v>
      </c>
      <c r="D2337" s="13">
        <v>44318</v>
      </c>
      <c r="E2337" s="12" t="s">
        <v>130</v>
      </c>
      <c r="F2337" s="12" t="s">
        <v>86</v>
      </c>
      <c r="G2337" s="12" t="s">
        <v>87</v>
      </c>
      <c r="H2337" s="12" t="s">
        <v>14</v>
      </c>
      <c r="I2337" s="14">
        <v>0.4</v>
      </c>
      <c r="J2337" s="15">
        <v>5750</v>
      </c>
      <c r="K2337" s="16">
        <f t="shared" si="767"/>
        <v>2300</v>
      </c>
      <c r="L2337" s="16">
        <f t="shared" si="768"/>
        <v>920</v>
      </c>
      <c r="M2337" s="17">
        <v>0.4</v>
      </c>
      <c r="O2337" s="1"/>
      <c r="P2337" s="2"/>
      <c r="Q2337" s="3"/>
      <c r="R2337" s="5"/>
    </row>
    <row r="2338" spans="2:18" x14ac:dyDescent="0.25">
      <c r="B2338" s="12" t="s">
        <v>10</v>
      </c>
      <c r="C2338" s="12">
        <v>1185732</v>
      </c>
      <c r="D2338" s="13">
        <v>44318</v>
      </c>
      <c r="E2338" s="12" t="s">
        <v>130</v>
      </c>
      <c r="F2338" s="12" t="s">
        <v>86</v>
      </c>
      <c r="G2338" s="12" t="s">
        <v>87</v>
      </c>
      <c r="H2338" s="12" t="s">
        <v>16</v>
      </c>
      <c r="I2338" s="14">
        <v>0.49999999999999994</v>
      </c>
      <c r="J2338" s="15">
        <v>6000</v>
      </c>
      <c r="K2338" s="16">
        <f t="shared" si="767"/>
        <v>2999.9999999999995</v>
      </c>
      <c r="L2338" s="16">
        <f t="shared" si="768"/>
        <v>1049.9999999999998</v>
      </c>
      <c r="M2338" s="17">
        <v>0.35</v>
      </c>
      <c r="O2338" s="1"/>
      <c r="P2338" s="2"/>
      <c r="Q2338" s="3"/>
      <c r="R2338" s="5"/>
    </row>
    <row r="2339" spans="2:18" x14ac:dyDescent="0.25">
      <c r="B2339" s="12" t="s">
        <v>10</v>
      </c>
      <c r="C2339" s="12">
        <v>1185732</v>
      </c>
      <c r="D2339" s="13">
        <v>44318</v>
      </c>
      <c r="E2339" s="12" t="s">
        <v>130</v>
      </c>
      <c r="F2339" s="12" t="s">
        <v>86</v>
      </c>
      <c r="G2339" s="12" t="s">
        <v>87</v>
      </c>
      <c r="H2339" s="12" t="s">
        <v>17</v>
      </c>
      <c r="I2339" s="14">
        <v>0.54999999999999993</v>
      </c>
      <c r="J2339" s="15">
        <v>7000</v>
      </c>
      <c r="K2339" s="16">
        <f t="shared" si="767"/>
        <v>3849.9999999999995</v>
      </c>
      <c r="L2339" s="16">
        <f t="shared" si="768"/>
        <v>1924.9999999999998</v>
      </c>
      <c r="M2339" s="17">
        <v>0.5</v>
      </c>
      <c r="O2339" s="1"/>
      <c r="P2339" s="2"/>
      <c r="Q2339" s="3"/>
      <c r="R2339" s="5"/>
    </row>
    <row r="2340" spans="2:18" x14ac:dyDescent="0.25">
      <c r="B2340" s="12" t="s">
        <v>10</v>
      </c>
      <c r="C2340" s="12">
        <v>1185732</v>
      </c>
      <c r="D2340" s="13">
        <v>44351</v>
      </c>
      <c r="E2340" s="12" t="s">
        <v>130</v>
      </c>
      <c r="F2340" s="12" t="s">
        <v>86</v>
      </c>
      <c r="G2340" s="12" t="s">
        <v>87</v>
      </c>
      <c r="H2340" s="12" t="s">
        <v>12</v>
      </c>
      <c r="I2340" s="14">
        <v>0.49999999999999994</v>
      </c>
      <c r="J2340" s="15">
        <v>9500</v>
      </c>
      <c r="K2340" s="16">
        <f>I2340*J2340</f>
        <v>4749.9999999999991</v>
      </c>
      <c r="L2340" s="16">
        <f>K2340*M2340</f>
        <v>1899.9999999999998</v>
      </c>
      <c r="M2340" s="17">
        <v>0.4</v>
      </c>
      <c r="O2340" s="1"/>
      <c r="P2340" s="2"/>
      <c r="Q2340" s="3"/>
      <c r="R2340" s="5"/>
    </row>
    <row r="2341" spans="2:18" x14ac:dyDescent="0.25">
      <c r="B2341" s="12" t="s">
        <v>10</v>
      </c>
      <c r="C2341" s="12">
        <v>1185732</v>
      </c>
      <c r="D2341" s="13">
        <v>44351</v>
      </c>
      <c r="E2341" s="12" t="s">
        <v>130</v>
      </c>
      <c r="F2341" s="12" t="s">
        <v>86</v>
      </c>
      <c r="G2341" s="12" t="s">
        <v>87</v>
      </c>
      <c r="H2341" s="12" t="s">
        <v>15</v>
      </c>
      <c r="I2341" s="14">
        <v>0.45</v>
      </c>
      <c r="J2341" s="15">
        <v>7000</v>
      </c>
      <c r="K2341" s="16">
        <f>I2341*J2341</f>
        <v>3150</v>
      </c>
      <c r="L2341" s="16">
        <f>K2341*M2341</f>
        <v>1102.5</v>
      </c>
      <c r="M2341" s="17">
        <v>0.35</v>
      </c>
      <c r="O2341" s="1"/>
      <c r="P2341" s="2"/>
      <c r="Q2341" s="3"/>
      <c r="R2341" s="5"/>
    </row>
    <row r="2342" spans="2:18" x14ac:dyDescent="0.25">
      <c r="B2342" s="12" t="s">
        <v>10</v>
      </c>
      <c r="C2342" s="12">
        <v>1185732</v>
      </c>
      <c r="D2342" s="13">
        <v>44351</v>
      </c>
      <c r="E2342" s="12" t="s">
        <v>130</v>
      </c>
      <c r="F2342" s="12" t="s">
        <v>86</v>
      </c>
      <c r="G2342" s="12" t="s">
        <v>87</v>
      </c>
      <c r="H2342" s="12" t="s">
        <v>13</v>
      </c>
      <c r="I2342" s="14">
        <v>0.5</v>
      </c>
      <c r="J2342" s="15">
        <v>6750</v>
      </c>
      <c r="K2342" s="16">
        <f t="shared" ref="K2342:K2345" si="769">I2342*J2342</f>
        <v>3375</v>
      </c>
      <c r="L2342" s="16">
        <f t="shared" ref="L2342:L2345" si="770">K2342*M2342</f>
        <v>1350</v>
      </c>
      <c r="M2342" s="17">
        <v>0.4</v>
      </c>
      <c r="O2342" s="1"/>
      <c r="P2342" s="2"/>
      <c r="Q2342" s="3"/>
      <c r="R2342" s="5"/>
    </row>
    <row r="2343" spans="2:18" x14ac:dyDescent="0.25">
      <c r="B2343" s="12" t="s">
        <v>10</v>
      </c>
      <c r="C2343" s="12">
        <v>1185732</v>
      </c>
      <c r="D2343" s="13">
        <v>44351</v>
      </c>
      <c r="E2343" s="12" t="s">
        <v>130</v>
      </c>
      <c r="F2343" s="12" t="s">
        <v>86</v>
      </c>
      <c r="G2343" s="12" t="s">
        <v>87</v>
      </c>
      <c r="H2343" s="12" t="s">
        <v>14</v>
      </c>
      <c r="I2343" s="14">
        <v>0.5</v>
      </c>
      <c r="J2343" s="15">
        <v>6500</v>
      </c>
      <c r="K2343" s="16">
        <f t="shared" si="769"/>
        <v>3250</v>
      </c>
      <c r="L2343" s="16">
        <f t="shared" si="770"/>
        <v>1300</v>
      </c>
      <c r="M2343" s="17">
        <v>0.4</v>
      </c>
      <c r="O2343" s="1"/>
      <c r="P2343" s="2"/>
      <c r="Q2343" s="3"/>
      <c r="R2343" s="5"/>
    </row>
    <row r="2344" spans="2:18" x14ac:dyDescent="0.25">
      <c r="B2344" s="12" t="s">
        <v>10</v>
      </c>
      <c r="C2344" s="12">
        <v>1185732</v>
      </c>
      <c r="D2344" s="13">
        <v>44351</v>
      </c>
      <c r="E2344" s="12" t="s">
        <v>130</v>
      </c>
      <c r="F2344" s="12" t="s">
        <v>86</v>
      </c>
      <c r="G2344" s="12" t="s">
        <v>87</v>
      </c>
      <c r="H2344" s="12" t="s">
        <v>16</v>
      </c>
      <c r="I2344" s="14">
        <v>0.65</v>
      </c>
      <c r="J2344" s="15">
        <v>6500</v>
      </c>
      <c r="K2344" s="16">
        <f t="shared" si="769"/>
        <v>4225</v>
      </c>
      <c r="L2344" s="16">
        <f t="shared" si="770"/>
        <v>1478.75</v>
      </c>
      <c r="M2344" s="17">
        <v>0.35</v>
      </c>
      <c r="O2344" s="1"/>
      <c r="P2344" s="2"/>
      <c r="Q2344" s="3"/>
      <c r="R2344" s="5"/>
    </row>
    <row r="2345" spans="2:18" x14ac:dyDescent="0.25">
      <c r="B2345" s="12" t="s">
        <v>10</v>
      </c>
      <c r="C2345" s="12">
        <v>1185732</v>
      </c>
      <c r="D2345" s="13">
        <v>44351</v>
      </c>
      <c r="E2345" s="12" t="s">
        <v>130</v>
      </c>
      <c r="F2345" s="12" t="s">
        <v>86</v>
      </c>
      <c r="G2345" s="12" t="s">
        <v>87</v>
      </c>
      <c r="H2345" s="12" t="s">
        <v>17</v>
      </c>
      <c r="I2345" s="14">
        <v>0.70000000000000007</v>
      </c>
      <c r="J2345" s="15">
        <v>8250</v>
      </c>
      <c r="K2345" s="16">
        <f t="shared" si="769"/>
        <v>5775.0000000000009</v>
      </c>
      <c r="L2345" s="16">
        <f t="shared" si="770"/>
        <v>2887.5000000000005</v>
      </c>
      <c r="M2345" s="17">
        <v>0.5</v>
      </c>
      <c r="O2345" s="1"/>
      <c r="P2345" s="2"/>
      <c r="Q2345" s="3"/>
      <c r="R2345" s="5"/>
    </row>
    <row r="2346" spans="2:18" x14ac:dyDescent="0.25">
      <c r="B2346" s="12" t="s">
        <v>10</v>
      </c>
      <c r="C2346" s="12">
        <v>1185732</v>
      </c>
      <c r="D2346" s="13">
        <v>44379</v>
      </c>
      <c r="E2346" s="12" t="s">
        <v>130</v>
      </c>
      <c r="F2346" s="12" t="s">
        <v>86</v>
      </c>
      <c r="G2346" s="12" t="s">
        <v>87</v>
      </c>
      <c r="H2346" s="12" t="s">
        <v>12</v>
      </c>
      <c r="I2346" s="14">
        <v>0.65</v>
      </c>
      <c r="J2346" s="15">
        <v>10500</v>
      </c>
      <c r="K2346" s="16">
        <f>I2346*J2346</f>
        <v>6825</v>
      </c>
      <c r="L2346" s="16">
        <f>K2346*M2346</f>
        <v>2730</v>
      </c>
      <c r="M2346" s="17">
        <v>0.4</v>
      </c>
      <c r="O2346" s="1"/>
      <c r="P2346" s="2"/>
      <c r="Q2346" s="3"/>
      <c r="R2346" s="5"/>
    </row>
    <row r="2347" spans="2:18" x14ac:dyDescent="0.25">
      <c r="B2347" s="12" t="s">
        <v>10</v>
      </c>
      <c r="C2347" s="12">
        <v>1185732</v>
      </c>
      <c r="D2347" s="13">
        <v>44379</v>
      </c>
      <c r="E2347" s="12" t="s">
        <v>130</v>
      </c>
      <c r="F2347" s="12" t="s">
        <v>86</v>
      </c>
      <c r="G2347" s="12" t="s">
        <v>87</v>
      </c>
      <c r="H2347" s="12" t="s">
        <v>15</v>
      </c>
      <c r="I2347" s="14">
        <v>0.60000000000000009</v>
      </c>
      <c r="J2347" s="15">
        <v>8000</v>
      </c>
      <c r="K2347" s="16">
        <f>I2347*J2347</f>
        <v>4800.0000000000009</v>
      </c>
      <c r="L2347" s="16">
        <f>K2347*M2347</f>
        <v>1680.0000000000002</v>
      </c>
      <c r="M2347" s="17">
        <v>0.35</v>
      </c>
      <c r="O2347" s="1"/>
      <c r="P2347" s="2"/>
      <c r="Q2347" s="3"/>
      <c r="R2347" s="5"/>
    </row>
    <row r="2348" spans="2:18" x14ac:dyDescent="0.25">
      <c r="B2348" s="12" t="s">
        <v>10</v>
      </c>
      <c r="C2348" s="12">
        <v>1185732</v>
      </c>
      <c r="D2348" s="13">
        <v>44379</v>
      </c>
      <c r="E2348" s="12" t="s">
        <v>130</v>
      </c>
      <c r="F2348" s="12" t="s">
        <v>86</v>
      </c>
      <c r="G2348" s="12" t="s">
        <v>87</v>
      </c>
      <c r="H2348" s="12" t="s">
        <v>13</v>
      </c>
      <c r="I2348" s="14">
        <v>0.55000000000000004</v>
      </c>
      <c r="J2348" s="15">
        <v>7250</v>
      </c>
      <c r="K2348" s="16">
        <f t="shared" ref="K2348:K2351" si="771">I2348*J2348</f>
        <v>3987.5000000000005</v>
      </c>
      <c r="L2348" s="16">
        <f t="shared" ref="L2348:L2351" si="772">K2348*M2348</f>
        <v>1595.0000000000002</v>
      </c>
      <c r="M2348" s="17">
        <v>0.4</v>
      </c>
      <c r="O2348" s="1"/>
      <c r="P2348" s="2"/>
      <c r="Q2348" s="3"/>
      <c r="R2348" s="5"/>
    </row>
    <row r="2349" spans="2:18" x14ac:dyDescent="0.25">
      <c r="B2349" s="12" t="s">
        <v>10</v>
      </c>
      <c r="C2349" s="12">
        <v>1185732</v>
      </c>
      <c r="D2349" s="13">
        <v>44379</v>
      </c>
      <c r="E2349" s="12" t="s">
        <v>130</v>
      </c>
      <c r="F2349" s="12" t="s">
        <v>86</v>
      </c>
      <c r="G2349" s="12" t="s">
        <v>87</v>
      </c>
      <c r="H2349" s="12" t="s">
        <v>14</v>
      </c>
      <c r="I2349" s="14">
        <v>0.55000000000000004</v>
      </c>
      <c r="J2349" s="15">
        <v>6750</v>
      </c>
      <c r="K2349" s="16">
        <f t="shared" si="771"/>
        <v>3712.5000000000005</v>
      </c>
      <c r="L2349" s="16">
        <f t="shared" si="772"/>
        <v>1485.0000000000002</v>
      </c>
      <c r="M2349" s="17">
        <v>0.4</v>
      </c>
      <c r="O2349" s="1"/>
      <c r="P2349" s="2"/>
      <c r="Q2349" s="3"/>
      <c r="R2349" s="5"/>
    </row>
    <row r="2350" spans="2:18" x14ac:dyDescent="0.25">
      <c r="B2350" s="12" t="s">
        <v>10</v>
      </c>
      <c r="C2350" s="12">
        <v>1185732</v>
      </c>
      <c r="D2350" s="13">
        <v>44379</v>
      </c>
      <c r="E2350" s="12" t="s">
        <v>130</v>
      </c>
      <c r="F2350" s="12" t="s">
        <v>86</v>
      </c>
      <c r="G2350" s="12" t="s">
        <v>87</v>
      </c>
      <c r="H2350" s="12" t="s">
        <v>16</v>
      </c>
      <c r="I2350" s="14">
        <v>0.65</v>
      </c>
      <c r="J2350" s="15">
        <v>7000</v>
      </c>
      <c r="K2350" s="16">
        <f t="shared" si="771"/>
        <v>4550</v>
      </c>
      <c r="L2350" s="16">
        <f t="shared" si="772"/>
        <v>1592.5</v>
      </c>
      <c r="M2350" s="17">
        <v>0.35</v>
      </c>
      <c r="O2350" s="1"/>
      <c r="P2350" s="2"/>
      <c r="Q2350" s="3"/>
      <c r="R2350" s="5"/>
    </row>
    <row r="2351" spans="2:18" x14ac:dyDescent="0.25">
      <c r="B2351" s="12" t="s">
        <v>10</v>
      </c>
      <c r="C2351" s="12">
        <v>1185732</v>
      </c>
      <c r="D2351" s="13">
        <v>44379</v>
      </c>
      <c r="E2351" s="12" t="s">
        <v>130</v>
      </c>
      <c r="F2351" s="12" t="s">
        <v>86</v>
      </c>
      <c r="G2351" s="12" t="s">
        <v>87</v>
      </c>
      <c r="H2351" s="12" t="s">
        <v>17</v>
      </c>
      <c r="I2351" s="14">
        <v>0.70000000000000007</v>
      </c>
      <c r="J2351" s="15">
        <v>8750</v>
      </c>
      <c r="K2351" s="16">
        <f t="shared" si="771"/>
        <v>6125.0000000000009</v>
      </c>
      <c r="L2351" s="16">
        <f t="shared" si="772"/>
        <v>3062.5000000000005</v>
      </c>
      <c r="M2351" s="17">
        <v>0.5</v>
      </c>
      <c r="O2351" s="1"/>
      <c r="P2351" s="2"/>
      <c r="Q2351" s="3"/>
      <c r="R2351" s="5"/>
    </row>
    <row r="2352" spans="2:18" x14ac:dyDescent="0.25">
      <c r="B2352" s="12" t="s">
        <v>10</v>
      </c>
      <c r="C2352" s="12">
        <v>1185732</v>
      </c>
      <c r="D2352" s="13">
        <v>44411</v>
      </c>
      <c r="E2352" s="12" t="s">
        <v>130</v>
      </c>
      <c r="F2352" s="12" t="s">
        <v>86</v>
      </c>
      <c r="G2352" s="12" t="s">
        <v>87</v>
      </c>
      <c r="H2352" s="12" t="s">
        <v>12</v>
      </c>
      <c r="I2352" s="14">
        <v>0.65</v>
      </c>
      <c r="J2352" s="15">
        <v>10250</v>
      </c>
      <c r="K2352" s="16">
        <f>I2352*J2352</f>
        <v>6662.5</v>
      </c>
      <c r="L2352" s="16">
        <f>K2352*M2352</f>
        <v>2665</v>
      </c>
      <c r="M2352" s="17">
        <v>0.4</v>
      </c>
      <c r="O2352" s="1"/>
      <c r="P2352" s="2"/>
      <c r="Q2352" s="3"/>
      <c r="R2352" s="5"/>
    </row>
    <row r="2353" spans="2:18" x14ac:dyDescent="0.25">
      <c r="B2353" s="12" t="s">
        <v>10</v>
      </c>
      <c r="C2353" s="12">
        <v>1185732</v>
      </c>
      <c r="D2353" s="13">
        <v>44411</v>
      </c>
      <c r="E2353" s="12" t="s">
        <v>130</v>
      </c>
      <c r="F2353" s="12" t="s">
        <v>86</v>
      </c>
      <c r="G2353" s="12" t="s">
        <v>87</v>
      </c>
      <c r="H2353" s="12" t="s">
        <v>15</v>
      </c>
      <c r="I2353" s="14">
        <v>0.60000000000000009</v>
      </c>
      <c r="J2353" s="15">
        <v>8000</v>
      </c>
      <c r="K2353" s="16">
        <f>I2353*J2353</f>
        <v>4800.0000000000009</v>
      </c>
      <c r="L2353" s="16">
        <f>K2353*M2353</f>
        <v>1680.0000000000002</v>
      </c>
      <c r="M2353" s="17">
        <v>0.35</v>
      </c>
      <c r="O2353" s="1"/>
      <c r="P2353" s="2"/>
      <c r="Q2353" s="3"/>
      <c r="R2353" s="5"/>
    </row>
    <row r="2354" spans="2:18" x14ac:dyDescent="0.25">
      <c r="B2354" s="12" t="s">
        <v>10</v>
      </c>
      <c r="C2354" s="12">
        <v>1185732</v>
      </c>
      <c r="D2354" s="13">
        <v>44411</v>
      </c>
      <c r="E2354" s="12" t="s">
        <v>130</v>
      </c>
      <c r="F2354" s="12" t="s">
        <v>86</v>
      </c>
      <c r="G2354" s="12" t="s">
        <v>87</v>
      </c>
      <c r="H2354" s="12" t="s">
        <v>13</v>
      </c>
      <c r="I2354" s="14">
        <v>0.55000000000000004</v>
      </c>
      <c r="J2354" s="15">
        <v>7250</v>
      </c>
      <c r="K2354" s="16">
        <f t="shared" ref="K2354:K2357" si="773">I2354*J2354</f>
        <v>3987.5000000000005</v>
      </c>
      <c r="L2354" s="16">
        <f t="shared" ref="L2354:L2357" si="774">K2354*M2354</f>
        <v>1595.0000000000002</v>
      </c>
      <c r="M2354" s="17">
        <v>0.4</v>
      </c>
      <c r="O2354" s="1"/>
      <c r="P2354" s="2"/>
      <c r="Q2354" s="3"/>
      <c r="R2354" s="5"/>
    </row>
    <row r="2355" spans="2:18" x14ac:dyDescent="0.25">
      <c r="B2355" s="12" t="s">
        <v>10</v>
      </c>
      <c r="C2355" s="12">
        <v>1185732</v>
      </c>
      <c r="D2355" s="13">
        <v>44411</v>
      </c>
      <c r="E2355" s="12" t="s">
        <v>130</v>
      </c>
      <c r="F2355" s="12" t="s">
        <v>86</v>
      </c>
      <c r="G2355" s="12" t="s">
        <v>87</v>
      </c>
      <c r="H2355" s="12" t="s">
        <v>14</v>
      </c>
      <c r="I2355" s="14">
        <v>0.45</v>
      </c>
      <c r="J2355" s="15">
        <v>6750</v>
      </c>
      <c r="K2355" s="16">
        <f t="shared" si="773"/>
        <v>3037.5</v>
      </c>
      <c r="L2355" s="16">
        <f t="shared" si="774"/>
        <v>1215</v>
      </c>
      <c r="M2355" s="17">
        <v>0.4</v>
      </c>
      <c r="O2355" s="1"/>
      <c r="P2355" s="2"/>
      <c r="Q2355" s="3"/>
      <c r="R2355" s="5"/>
    </row>
    <row r="2356" spans="2:18" x14ac:dyDescent="0.25">
      <c r="B2356" s="12" t="s">
        <v>10</v>
      </c>
      <c r="C2356" s="12">
        <v>1185732</v>
      </c>
      <c r="D2356" s="13">
        <v>44411</v>
      </c>
      <c r="E2356" s="12" t="s">
        <v>130</v>
      </c>
      <c r="F2356" s="12" t="s">
        <v>86</v>
      </c>
      <c r="G2356" s="12" t="s">
        <v>87</v>
      </c>
      <c r="H2356" s="12" t="s">
        <v>16</v>
      </c>
      <c r="I2356" s="14">
        <v>0.55000000000000004</v>
      </c>
      <c r="J2356" s="15">
        <v>6500</v>
      </c>
      <c r="K2356" s="16">
        <f t="shared" si="773"/>
        <v>3575.0000000000005</v>
      </c>
      <c r="L2356" s="16">
        <f t="shared" si="774"/>
        <v>1251.25</v>
      </c>
      <c r="M2356" s="17">
        <v>0.35</v>
      </c>
      <c r="O2356" s="1"/>
      <c r="P2356" s="2"/>
      <c r="Q2356" s="3"/>
      <c r="R2356" s="5"/>
    </row>
    <row r="2357" spans="2:18" x14ac:dyDescent="0.25">
      <c r="B2357" s="12" t="s">
        <v>10</v>
      </c>
      <c r="C2357" s="12">
        <v>1185732</v>
      </c>
      <c r="D2357" s="13">
        <v>44411</v>
      </c>
      <c r="E2357" s="12" t="s">
        <v>130</v>
      </c>
      <c r="F2357" s="12" t="s">
        <v>86</v>
      </c>
      <c r="G2357" s="12" t="s">
        <v>87</v>
      </c>
      <c r="H2357" s="12" t="s">
        <v>17</v>
      </c>
      <c r="I2357" s="14">
        <v>0.60000000000000009</v>
      </c>
      <c r="J2357" s="15">
        <v>8250</v>
      </c>
      <c r="K2357" s="16">
        <f t="shared" si="773"/>
        <v>4950.0000000000009</v>
      </c>
      <c r="L2357" s="16">
        <f t="shared" si="774"/>
        <v>2475.0000000000005</v>
      </c>
      <c r="M2357" s="17">
        <v>0.5</v>
      </c>
      <c r="O2357" s="1"/>
      <c r="P2357" s="2"/>
      <c r="Q2357" s="3"/>
      <c r="R2357" s="5"/>
    </row>
    <row r="2358" spans="2:18" x14ac:dyDescent="0.25">
      <c r="B2358" s="12" t="s">
        <v>10</v>
      </c>
      <c r="C2358" s="12">
        <v>1185732</v>
      </c>
      <c r="D2358" s="13">
        <v>44441</v>
      </c>
      <c r="E2358" s="12" t="s">
        <v>130</v>
      </c>
      <c r="F2358" s="12" t="s">
        <v>86</v>
      </c>
      <c r="G2358" s="12" t="s">
        <v>87</v>
      </c>
      <c r="H2358" s="12" t="s">
        <v>12</v>
      </c>
      <c r="I2358" s="14">
        <v>0.55000000000000004</v>
      </c>
      <c r="J2358" s="15">
        <v>9250</v>
      </c>
      <c r="K2358" s="16">
        <f>I2358*J2358</f>
        <v>5087.5</v>
      </c>
      <c r="L2358" s="16">
        <f>K2358*M2358</f>
        <v>2035</v>
      </c>
      <c r="M2358" s="17">
        <v>0.4</v>
      </c>
      <c r="O2358" s="1"/>
      <c r="P2358" s="2"/>
      <c r="Q2358" s="3"/>
      <c r="R2358" s="5"/>
    </row>
    <row r="2359" spans="2:18" x14ac:dyDescent="0.25">
      <c r="B2359" s="12" t="s">
        <v>10</v>
      </c>
      <c r="C2359" s="12">
        <v>1185732</v>
      </c>
      <c r="D2359" s="13">
        <v>44441</v>
      </c>
      <c r="E2359" s="12" t="s">
        <v>130</v>
      </c>
      <c r="F2359" s="12" t="s">
        <v>86</v>
      </c>
      <c r="G2359" s="12" t="s">
        <v>87</v>
      </c>
      <c r="H2359" s="12" t="s">
        <v>15</v>
      </c>
      <c r="I2359" s="14">
        <v>0.50000000000000011</v>
      </c>
      <c r="J2359" s="15">
        <v>7250</v>
      </c>
      <c r="K2359" s="16">
        <f>I2359*J2359</f>
        <v>3625.0000000000009</v>
      </c>
      <c r="L2359" s="16">
        <f>K2359*M2359</f>
        <v>1268.7500000000002</v>
      </c>
      <c r="M2359" s="17">
        <v>0.35</v>
      </c>
      <c r="O2359" s="1"/>
      <c r="P2359" s="2"/>
      <c r="Q2359" s="3"/>
      <c r="R2359" s="5"/>
    </row>
    <row r="2360" spans="2:18" x14ac:dyDescent="0.25">
      <c r="B2360" s="12" t="s">
        <v>10</v>
      </c>
      <c r="C2360" s="12">
        <v>1185732</v>
      </c>
      <c r="D2360" s="13">
        <v>44441</v>
      </c>
      <c r="E2360" s="12" t="s">
        <v>130</v>
      </c>
      <c r="F2360" s="12" t="s">
        <v>86</v>
      </c>
      <c r="G2360" s="12" t="s">
        <v>87</v>
      </c>
      <c r="H2360" s="12" t="s">
        <v>13</v>
      </c>
      <c r="I2360" s="14">
        <v>0.30000000000000004</v>
      </c>
      <c r="J2360" s="15">
        <v>6250</v>
      </c>
      <c r="K2360" s="16">
        <f t="shared" ref="K2360:K2363" si="775">I2360*J2360</f>
        <v>1875.0000000000002</v>
      </c>
      <c r="L2360" s="16">
        <f t="shared" ref="L2360:L2363" si="776">K2360*M2360</f>
        <v>750.00000000000011</v>
      </c>
      <c r="M2360" s="17">
        <v>0.4</v>
      </c>
      <c r="O2360" s="1"/>
      <c r="P2360" s="2"/>
      <c r="Q2360" s="3"/>
      <c r="R2360" s="5"/>
    </row>
    <row r="2361" spans="2:18" x14ac:dyDescent="0.25">
      <c r="B2361" s="12" t="s">
        <v>10</v>
      </c>
      <c r="C2361" s="12">
        <v>1185732</v>
      </c>
      <c r="D2361" s="13">
        <v>44441</v>
      </c>
      <c r="E2361" s="12" t="s">
        <v>130</v>
      </c>
      <c r="F2361" s="12" t="s">
        <v>86</v>
      </c>
      <c r="G2361" s="12" t="s">
        <v>87</v>
      </c>
      <c r="H2361" s="12" t="s">
        <v>14</v>
      </c>
      <c r="I2361" s="14">
        <v>0.30000000000000004</v>
      </c>
      <c r="J2361" s="15">
        <v>6000</v>
      </c>
      <c r="K2361" s="16">
        <f t="shared" si="775"/>
        <v>1800.0000000000002</v>
      </c>
      <c r="L2361" s="16">
        <f t="shared" si="776"/>
        <v>720.00000000000011</v>
      </c>
      <c r="M2361" s="17">
        <v>0.4</v>
      </c>
      <c r="O2361" s="1"/>
      <c r="P2361" s="2"/>
      <c r="Q2361" s="3"/>
      <c r="R2361" s="5"/>
    </row>
    <row r="2362" spans="2:18" x14ac:dyDescent="0.25">
      <c r="B2362" s="12" t="s">
        <v>10</v>
      </c>
      <c r="C2362" s="12">
        <v>1185732</v>
      </c>
      <c r="D2362" s="13">
        <v>44441</v>
      </c>
      <c r="E2362" s="12" t="s">
        <v>130</v>
      </c>
      <c r="F2362" s="12" t="s">
        <v>86</v>
      </c>
      <c r="G2362" s="12" t="s">
        <v>87</v>
      </c>
      <c r="H2362" s="12" t="s">
        <v>16</v>
      </c>
      <c r="I2362" s="14">
        <v>0.4</v>
      </c>
      <c r="J2362" s="15">
        <v>6000</v>
      </c>
      <c r="K2362" s="16">
        <f t="shared" si="775"/>
        <v>2400</v>
      </c>
      <c r="L2362" s="16">
        <f t="shared" si="776"/>
        <v>840</v>
      </c>
      <c r="M2362" s="17">
        <v>0.35</v>
      </c>
      <c r="O2362" s="1"/>
      <c r="P2362" s="2"/>
      <c r="Q2362" s="3"/>
      <c r="R2362" s="5"/>
    </row>
    <row r="2363" spans="2:18" x14ac:dyDescent="0.25">
      <c r="B2363" s="12" t="s">
        <v>10</v>
      </c>
      <c r="C2363" s="12">
        <v>1185732</v>
      </c>
      <c r="D2363" s="13">
        <v>44441</v>
      </c>
      <c r="E2363" s="12" t="s">
        <v>130</v>
      </c>
      <c r="F2363" s="12" t="s">
        <v>86</v>
      </c>
      <c r="G2363" s="12" t="s">
        <v>87</v>
      </c>
      <c r="H2363" s="12" t="s">
        <v>17</v>
      </c>
      <c r="I2363" s="14">
        <v>0.45000000000000007</v>
      </c>
      <c r="J2363" s="15">
        <v>7000</v>
      </c>
      <c r="K2363" s="16">
        <f t="shared" si="775"/>
        <v>3150.0000000000005</v>
      </c>
      <c r="L2363" s="16">
        <f t="shared" si="776"/>
        <v>1575.0000000000002</v>
      </c>
      <c r="M2363" s="17">
        <v>0.5</v>
      </c>
      <c r="O2363" s="1"/>
      <c r="P2363" s="2"/>
      <c r="Q2363" s="3"/>
      <c r="R2363" s="5"/>
    </row>
    <row r="2364" spans="2:18" x14ac:dyDescent="0.25">
      <c r="B2364" s="12" t="s">
        <v>10</v>
      </c>
      <c r="C2364" s="12">
        <v>1185732</v>
      </c>
      <c r="D2364" s="13">
        <v>44473</v>
      </c>
      <c r="E2364" s="12" t="s">
        <v>130</v>
      </c>
      <c r="F2364" s="12" t="s">
        <v>86</v>
      </c>
      <c r="G2364" s="12" t="s">
        <v>87</v>
      </c>
      <c r="H2364" s="12" t="s">
        <v>12</v>
      </c>
      <c r="I2364" s="14">
        <v>0.45000000000000007</v>
      </c>
      <c r="J2364" s="15">
        <v>8750</v>
      </c>
      <c r="K2364" s="16">
        <f>I2364*J2364</f>
        <v>3937.5000000000005</v>
      </c>
      <c r="L2364" s="16">
        <f>K2364*M2364</f>
        <v>1575.0000000000002</v>
      </c>
      <c r="M2364" s="17">
        <v>0.4</v>
      </c>
      <c r="O2364" s="1"/>
      <c r="P2364" s="2"/>
      <c r="Q2364" s="3"/>
      <c r="R2364" s="5"/>
    </row>
    <row r="2365" spans="2:18" x14ac:dyDescent="0.25">
      <c r="B2365" s="12" t="s">
        <v>10</v>
      </c>
      <c r="C2365" s="12">
        <v>1185732</v>
      </c>
      <c r="D2365" s="13">
        <v>44473</v>
      </c>
      <c r="E2365" s="12" t="s">
        <v>130</v>
      </c>
      <c r="F2365" s="12" t="s">
        <v>86</v>
      </c>
      <c r="G2365" s="12" t="s">
        <v>87</v>
      </c>
      <c r="H2365" s="12" t="s">
        <v>15</v>
      </c>
      <c r="I2365" s="14">
        <v>0.35000000000000009</v>
      </c>
      <c r="J2365" s="15">
        <v>7000</v>
      </c>
      <c r="K2365" s="16">
        <f>I2365*J2365</f>
        <v>2450.0000000000005</v>
      </c>
      <c r="L2365" s="16">
        <f>K2365*M2365</f>
        <v>857.50000000000011</v>
      </c>
      <c r="M2365" s="17">
        <v>0.35</v>
      </c>
      <c r="O2365" s="1"/>
      <c r="P2365" s="2"/>
      <c r="Q2365" s="3"/>
      <c r="R2365" s="5"/>
    </row>
    <row r="2366" spans="2:18" x14ac:dyDescent="0.25">
      <c r="B2366" s="12" t="s">
        <v>10</v>
      </c>
      <c r="C2366" s="12">
        <v>1185732</v>
      </c>
      <c r="D2366" s="13">
        <v>44473</v>
      </c>
      <c r="E2366" s="12" t="s">
        <v>130</v>
      </c>
      <c r="F2366" s="12" t="s">
        <v>86</v>
      </c>
      <c r="G2366" s="12" t="s">
        <v>87</v>
      </c>
      <c r="H2366" s="12" t="s">
        <v>13</v>
      </c>
      <c r="I2366" s="14">
        <v>0.35000000000000009</v>
      </c>
      <c r="J2366" s="15">
        <v>5750</v>
      </c>
      <c r="K2366" s="16">
        <f t="shared" ref="K2366:K2369" si="777">I2366*J2366</f>
        <v>2012.5000000000005</v>
      </c>
      <c r="L2366" s="16">
        <f t="shared" ref="L2366:L2369" si="778">K2366*M2366</f>
        <v>805.00000000000023</v>
      </c>
      <c r="M2366" s="17">
        <v>0.4</v>
      </c>
      <c r="O2366" s="1"/>
      <c r="P2366" s="2"/>
      <c r="Q2366" s="3"/>
      <c r="R2366" s="5"/>
    </row>
    <row r="2367" spans="2:18" x14ac:dyDescent="0.25">
      <c r="B2367" s="12" t="s">
        <v>10</v>
      </c>
      <c r="C2367" s="12">
        <v>1185732</v>
      </c>
      <c r="D2367" s="13">
        <v>44473</v>
      </c>
      <c r="E2367" s="12" t="s">
        <v>130</v>
      </c>
      <c r="F2367" s="12" t="s">
        <v>86</v>
      </c>
      <c r="G2367" s="12" t="s">
        <v>87</v>
      </c>
      <c r="H2367" s="12" t="s">
        <v>14</v>
      </c>
      <c r="I2367" s="14">
        <v>0.35000000000000009</v>
      </c>
      <c r="J2367" s="15">
        <v>5500</v>
      </c>
      <c r="K2367" s="16">
        <f t="shared" si="777"/>
        <v>1925.0000000000005</v>
      </c>
      <c r="L2367" s="16">
        <f t="shared" si="778"/>
        <v>770.00000000000023</v>
      </c>
      <c r="M2367" s="17">
        <v>0.4</v>
      </c>
      <c r="O2367" s="1"/>
      <c r="P2367" s="2"/>
      <c r="Q2367" s="3"/>
      <c r="R2367" s="5"/>
    </row>
    <row r="2368" spans="2:18" x14ac:dyDescent="0.25">
      <c r="B2368" s="12" t="s">
        <v>10</v>
      </c>
      <c r="C2368" s="12">
        <v>1185732</v>
      </c>
      <c r="D2368" s="13">
        <v>44473</v>
      </c>
      <c r="E2368" s="12" t="s">
        <v>130</v>
      </c>
      <c r="F2368" s="12" t="s">
        <v>86</v>
      </c>
      <c r="G2368" s="12" t="s">
        <v>87</v>
      </c>
      <c r="H2368" s="12" t="s">
        <v>16</v>
      </c>
      <c r="I2368" s="14">
        <v>0.45000000000000007</v>
      </c>
      <c r="J2368" s="15">
        <v>5500</v>
      </c>
      <c r="K2368" s="16">
        <f t="shared" si="777"/>
        <v>2475.0000000000005</v>
      </c>
      <c r="L2368" s="16">
        <f t="shared" si="778"/>
        <v>866.25000000000011</v>
      </c>
      <c r="M2368" s="17">
        <v>0.35</v>
      </c>
      <c r="O2368" s="1"/>
      <c r="P2368" s="2"/>
      <c r="Q2368" s="3"/>
      <c r="R2368" s="5"/>
    </row>
    <row r="2369" spans="1:18" x14ac:dyDescent="0.25">
      <c r="B2369" s="12" t="s">
        <v>10</v>
      </c>
      <c r="C2369" s="12">
        <v>1185732</v>
      </c>
      <c r="D2369" s="13">
        <v>44473</v>
      </c>
      <c r="E2369" s="12" t="s">
        <v>130</v>
      </c>
      <c r="F2369" s="12" t="s">
        <v>86</v>
      </c>
      <c r="G2369" s="12" t="s">
        <v>87</v>
      </c>
      <c r="H2369" s="12" t="s">
        <v>17</v>
      </c>
      <c r="I2369" s="14">
        <v>0.5</v>
      </c>
      <c r="J2369" s="15">
        <v>6750</v>
      </c>
      <c r="K2369" s="16">
        <f t="shared" si="777"/>
        <v>3375</v>
      </c>
      <c r="L2369" s="16">
        <f t="shared" si="778"/>
        <v>1687.5</v>
      </c>
      <c r="M2369" s="17">
        <v>0.5</v>
      </c>
      <c r="O2369" s="1"/>
      <c r="P2369" s="2"/>
      <c r="Q2369" s="3"/>
      <c r="R2369" s="5"/>
    </row>
    <row r="2370" spans="1:18" x14ac:dyDescent="0.25">
      <c r="B2370" s="12" t="s">
        <v>10</v>
      </c>
      <c r="C2370" s="12">
        <v>1185732</v>
      </c>
      <c r="D2370" s="13">
        <v>44503</v>
      </c>
      <c r="E2370" s="12" t="s">
        <v>130</v>
      </c>
      <c r="F2370" s="12" t="s">
        <v>86</v>
      </c>
      <c r="G2370" s="12" t="s">
        <v>87</v>
      </c>
      <c r="H2370" s="12" t="s">
        <v>12</v>
      </c>
      <c r="I2370" s="14">
        <v>0.45000000000000007</v>
      </c>
      <c r="J2370" s="15">
        <v>8250</v>
      </c>
      <c r="K2370" s="16">
        <f>I2370*J2370</f>
        <v>3712.5000000000005</v>
      </c>
      <c r="L2370" s="16">
        <f>K2370*M2370</f>
        <v>1485.0000000000002</v>
      </c>
      <c r="M2370" s="17">
        <v>0.4</v>
      </c>
      <c r="O2370" s="1"/>
      <c r="P2370" s="2"/>
      <c r="Q2370" s="3"/>
      <c r="R2370" s="5"/>
    </row>
    <row r="2371" spans="1:18" x14ac:dyDescent="0.25">
      <c r="B2371" s="12" t="s">
        <v>10</v>
      </c>
      <c r="C2371" s="12">
        <v>1185732</v>
      </c>
      <c r="D2371" s="13">
        <v>44503</v>
      </c>
      <c r="E2371" s="12" t="s">
        <v>130</v>
      </c>
      <c r="F2371" s="12" t="s">
        <v>86</v>
      </c>
      <c r="G2371" s="12" t="s">
        <v>87</v>
      </c>
      <c r="H2371" s="12" t="s">
        <v>15</v>
      </c>
      <c r="I2371" s="14">
        <v>0.35000000000000009</v>
      </c>
      <c r="J2371" s="15">
        <v>6500</v>
      </c>
      <c r="K2371" s="16">
        <f>I2371*J2371</f>
        <v>2275.0000000000005</v>
      </c>
      <c r="L2371" s="16">
        <f>K2371*M2371</f>
        <v>796.25000000000011</v>
      </c>
      <c r="M2371" s="17">
        <v>0.35</v>
      </c>
      <c r="O2371" s="1"/>
      <c r="P2371" s="2"/>
      <c r="Q2371" s="3"/>
      <c r="R2371" s="5"/>
    </row>
    <row r="2372" spans="1:18" x14ac:dyDescent="0.25">
      <c r="B2372" s="12" t="s">
        <v>10</v>
      </c>
      <c r="C2372" s="12">
        <v>1185732</v>
      </c>
      <c r="D2372" s="13">
        <v>44503</v>
      </c>
      <c r="E2372" s="12" t="s">
        <v>130</v>
      </c>
      <c r="F2372" s="12" t="s">
        <v>86</v>
      </c>
      <c r="G2372" s="12" t="s">
        <v>87</v>
      </c>
      <c r="H2372" s="12" t="s">
        <v>13</v>
      </c>
      <c r="I2372" s="14">
        <v>0.40000000000000013</v>
      </c>
      <c r="J2372" s="15">
        <v>5950</v>
      </c>
      <c r="K2372" s="16">
        <f t="shared" ref="K2372:K2375" si="779">I2372*J2372</f>
        <v>2380.0000000000009</v>
      </c>
      <c r="L2372" s="16">
        <f t="shared" ref="L2372:L2375" si="780">K2372*M2372</f>
        <v>952.00000000000045</v>
      </c>
      <c r="M2372" s="17">
        <v>0.4</v>
      </c>
      <c r="O2372" s="1"/>
      <c r="P2372" s="2"/>
      <c r="Q2372" s="3"/>
      <c r="R2372" s="5"/>
    </row>
    <row r="2373" spans="1:18" x14ac:dyDescent="0.25">
      <c r="B2373" s="12" t="s">
        <v>10</v>
      </c>
      <c r="C2373" s="12">
        <v>1185732</v>
      </c>
      <c r="D2373" s="13">
        <v>44503</v>
      </c>
      <c r="E2373" s="12" t="s">
        <v>130</v>
      </c>
      <c r="F2373" s="12" t="s">
        <v>86</v>
      </c>
      <c r="G2373" s="12" t="s">
        <v>87</v>
      </c>
      <c r="H2373" s="12" t="s">
        <v>14</v>
      </c>
      <c r="I2373" s="14">
        <v>0.6000000000000002</v>
      </c>
      <c r="J2373" s="15">
        <v>6500</v>
      </c>
      <c r="K2373" s="16">
        <f t="shared" si="779"/>
        <v>3900.0000000000014</v>
      </c>
      <c r="L2373" s="16">
        <f t="shared" si="780"/>
        <v>1560.0000000000007</v>
      </c>
      <c r="M2373" s="17">
        <v>0.4</v>
      </c>
      <c r="O2373" s="1"/>
      <c r="P2373" s="2"/>
      <c r="Q2373" s="3"/>
      <c r="R2373" s="5"/>
    </row>
    <row r="2374" spans="1:18" x14ac:dyDescent="0.25">
      <c r="B2374" s="12" t="s">
        <v>10</v>
      </c>
      <c r="C2374" s="12">
        <v>1185732</v>
      </c>
      <c r="D2374" s="13">
        <v>44503</v>
      </c>
      <c r="E2374" s="12" t="s">
        <v>130</v>
      </c>
      <c r="F2374" s="12" t="s">
        <v>86</v>
      </c>
      <c r="G2374" s="12" t="s">
        <v>87</v>
      </c>
      <c r="H2374" s="12" t="s">
        <v>16</v>
      </c>
      <c r="I2374" s="14">
        <v>0.75000000000000011</v>
      </c>
      <c r="J2374" s="15">
        <v>6250</v>
      </c>
      <c r="K2374" s="16">
        <f t="shared" si="779"/>
        <v>4687.5000000000009</v>
      </c>
      <c r="L2374" s="16">
        <f t="shared" si="780"/>
        <v>1640.6250000000002</v>
      </c>
      <c r="M2374" s="17">
        <v>0.35</v>
      </c>
      <c r="O2374" s="1"/>
      <c r="P2374" s="2"/>
      <c r="Q2374" s="3"/>
      <c r="R2374" s="5"/>
    </row>
    <row r="2375" spans="1:18" x14ac:dyDescent="0.25">
      <c r="B2375" s="12" t="s">
        <v>10</v>
      </c>
      <c r="C2375" s="12">
        <v>1185732</v>
      </c>
      <c r="D2375" s="13">
        <v>44503</v>
      </c>
      <c r="E2375" s="12" t="s">
        <v>130</v>
      </c>
      <c r="F2375" s="12" t="s">
        <v>86</v>
      </c>
      <c r="G2375" s="12" t="s">
        <v>87</v>
      </c>
      <c r="H2375" s="12" t="s">
        <v>17</v>
      </c>
      <c r="I2375" s="14">
        <v>0.75</v>
      </c>
      <c r="J2375" s="15">
        <v>7250</v>
      </c>
      <c r="K2375" s="16">
        <f t="shared" si="779"/>
        <v>5437.5</v>
      </c>
      <c r="L2375" s="16">
        <f t="shared" si="780"/>
        <v>2718.75</v>
      </c>
      <c r="M2375" s="17">
        <v>0.5</v>
      </c>
      <c r="O2375" s="1"/>
      <c r="P2375" s="2"/>
      <c r="Q2375" s="3"/>
      <c r="R2375" s="5"/>
    </row>
    <row r="2376" spans="1:18" x14ac:dyDescent="0.25">
      <c r="B2376" s="12" t="s">
        <v>10</v>
      </c>
      <c r="C2376" s="12">
        <v>1185732</v>
      </c>
      <c r="D2376" s="13">
        <v>44532</v>
      </c>
      <c r="E2376" s="12" t="s">
        <v>130</v>
      </c>
      <c r="F2376" s="12" t="s">
        <v>86</v>
      </c>
      <c r="G2376" s="12" t="s">
        <v>87</v>
      </c>
      <c r="H2376" s="12" t="s">
        <v>12</v>
      </c>
      <c r="I2376" s="14">
        <v>0.70000000000000007</v>
      </c>
      <c r="J2376" s="15">
        <v>9750</v>
      </c>
      <c r="K2376" s="16">
        <f>I2376*J2376</f>
        <v>6825.0000000000009</v>
      </c>
      <c r="L2376" s="16">
        <f>K2376*M2376</f>
        <v>2730.0000000000005</v>
      </c>
      <c r="M2376" s="17">
        <v>0.4</v>
      </c>
      <c r="O2376" s="1"/>
      <c r="P2376" s="2"/>
      <c r="Q2376" s="3"/>
      <c r="R2376" s="5"/>
    </row>
    <row r="2377" spans="1:18" x14ac:dyDescent="0.25">
      <c r="B2377" s="12" t="s">
        <v>10</v>
      </c>
      <c r="C2377" s="12">
        <v>1185732</v>
      </c>
      <c r="D2377" s="13">
        <v>44532</v>
      </c>
      <c r="E2377" s="12" t="s">
        <v>130</v>
      </c>
      <c r="F2377" s="12" t="s">
        <v>86</v>
      </c>
      <c r="G2377" s="12" t="s">
        <v>87</v>
      </c>
      <c r="H2377" s="12" t="s">
        <v>15</v>
      </c>
      <c r="I2377" s="14">
        <v>0.60000000000000009</v>
      </c>
      <c r="J2377" s="15">
        <v>7750</v>
      </c>
      <c r="K2377" s="16">
        <f>I2377*J2377</f>
        <v>4650.0000000000009</v>
      </c>
      <c r="L2377" s="16">
        <f>K2377*M2377</f>
        <v>1627.5000000000002</v>
      </c>
      <c r="M2377" s="17">
        <v>0.35</v>
      </c>
      <c r="O2377" s="1"/>
      <c r="P2377" s="2"/>
      <c r="Q2377" s="3"/>
      <c r="R2377" s="5"/>
    </row>
    <row r="2378" spans="1:18" x14ac:dyDescent="0.25">
      <c r="B2378" s="12" t="s">
        <v>10</v>
      </c>
      <c r="C2378" s="12">
        <v>1185732</v>
      </c>
      <c r="D2378" s="13">
        <v>44532</v>
      </c>
      <c r="E2378" s="12" t="s">
        <v>130</v>
      </c>
      <c r="F2378" s="12" t="s">
        <v>86</v>
      </c>
      <c r="G2378" s="12" t="s">
        <v>87</v>
      </c>
      <c r="H2378" s="12" t="s">
        <v>13</v>
      </c>
      <c r="I2378" s="14">
        <v>0.60000000000000009</v>
      </c>
      <c r="J2378" s="15">
        <v>7250</v>
      </c>
      <c r="K2378" s="16">
        <f t="shared" ref="K2378:K2381" si="781">I2378*J2378</f>
        <v>4350.0000000000009</v>
      </c>
      <c r="L2378" s="16">
        <f t="shared" ref="L2378:L2381" si="782">K2378*M2378</f>
        <v>1740.0000000000005</v>
      </c>
      <c r="M2378" s="17">
        <v>0.4</v>
      </c>
      <c r="O2378" s="1"/>
      <c r="P2378" s="2"/>
      <c r="Q2378" s="3"/>
      <c r="R2378" s="5"/>
    </row>
    <row r="2379" spans="1:18" x14ac:dyDescent="0.25">
      <c r="B2379" s="12" t="s">
        <v>10</v>
      </c>
      <c r="C2379" s="12">
        <v>1185732</v>
      </c>
      <c r="D2379" s="13">
        <v>44532</v>
      </c>
      <c r="E2379" s="12" t="s">
        <v>130</v>
      </c>
      <c r="F2379" s="12" t="s">
        <v>86</v>
      </c>
      <c r="G2379" s="12" t="s">
        <v>87</v>
      </c>
      <c r="H2379" s="12" t="s">
        <v>14</v>
      </c>
      <c r="I2379" s="14">
        <v>0.60000000000000009</v>
      </c>
      <c r="J2379" s="15">
        <v>6750</v>
      </c>
      <c r="K2379" s="16">
        <f t="shared" si="781"/>
        <v>4050.0000000000005</v>
      </c>
      <c r="L2379" s="16">
        <f t="shared" si="782"/>
        <v>1620.0000000000002</v>
      </c>
      <c r="M2379" s="17">
        <v>0.4</v>
      </c>
      <c r="O2379" s="1"/>
      <c r="P2379" s="2"/>
      <c r="Q2379" s="3"/>
      <c r="R2379" s="5"/>
    </row>
    <row r="2380" spans="1:18" x14ac:dyDescent="0.25">
      <c r="B2380" s="12" t="s">
        <v>10</v>
      </c>
      <c r="C2380" s="12">
        <v>1185732</v>
      </c>
      <c r="D2380" s="13">
        <v>44532</v>
      </c>
      <c r="E2380" s="12" t="s">
        <v>130</v>
      </c>
      <c r="F2380" s="12" t="s">
        <v>86</v>
      </c>
      <c r="G2380" s="12" t="s">
        <v>87</v>
      </c>
      <c r="H2380" s="12" t="s">
        <v>16</v>
      </c>
      <c r="I2380" s="14">
        <v>0.70000000000000007</v>
      </c>
      <c r="J2380" s="15">
        <v>6750</v>
      </c>
      <c r="K2380" s="16">
        <f t="shared" si="781"/>
        <v>4725</v>
      </c>
      <c r="L2380" s="16">
        <f t="shared" si="782"/>
        <v>1653.75</v>
      </c>
      <c r="M2380" s="17">
        <v>0.35</v>
      </c>
      <c r="O2380" s="1"/>
      <c r="P2380" s="2"/>
      <c r="Q2380" s="3"/>
      <c r="R2380" s="5"/>
    </row>
    <row r="2381" spans="1:18" x14ac:dyDescent="0.25">
      <c r="B2381" s="12" t="s">
        <v>10</v>
      </c>
      <c r="C2381" s="12">
        <v>1185732</v>
      </c>
      <c r="D2381" s="13">
        <v>44532</v>
      </c>
      <c r="E2381" s="12" t="s">
        <v>130</v>
      </c>
      <c r="F2381" s="12" t="s">
        <v>86</v>
      </c>
      <c r="G2381" s="12" t="s">
        <v>87</v>
      </c>
      <c r="H2381" s="12" t="s">
        <v>17</v>
      </c>
      <c r="I2381" s="14">
        <v>0.75</v>
      </c>
      <c r="J2381" s="15">
        <v>7750</v>
      </c>
      <c r="K2381" s="16">
        <f t="shared" si="781"/>
        <v>5812.5</v>
      </c>
      <c r="L2381" s="16">
        <f t="shared" si="782"/>
        <v>2906.25</v>
      </c>
      <c r="M2381" s="17">
        <v>0.5</v>
      </c>
      <c r="O2381" s="1"/>
      <c r="P2381" s="2"/>
      <c r="Q2381" s="3"/>
      <c r="R2381" s="5"/>
    </row>
    <row r="2382" spans="1:18" x14ac:dyDescent="0.25">
      <c r="A2382" s="8" t="s">
        <v>40</v>
      </c>
      <c r="B2382" s="12" t="s">
        <v>10</v>
      </c>
      <c r="C2382" s="12">
        <v>1185732</v>
      </c>
      <c r="D2382" s="13">
        <v>44209</v>
      </c>
      <c r="E2382" s="12" t="s">
        <v>130</v>
      </c>
      <c r="F2382" s="12" t="s">
        <v>88</v>
      </c>
      <c r="G2382" s="12" t="s">
        <v>89</v>
      </c>
      <c r="H2382" s="12" t="s">
        <v>12</v>
      </c>
      <c r="I2382" s="14">
        <v>0.35000000000000003</v>
      </c>
      <c r="J2382" s="15">
        <v>7750</v>
      </c>
      <c r="K2382" s="16">
        <f>I2382*J2382</f>
        <v>2712.5000000000005</v>
      </c>
      <c r="L2382" s="16">
        <f>K2382*M2382</f>
        <v>1085.0000000000002</v>
      </c>
      <c r="M2382" s="17">
        <v>0.4</v>
      </c>
      <c r="O2382" s="1"/>
      <c r="P2382" s="2"/>
      <c r="Q2382" s="3"/>
      <c r="R2382" s="5"/>
    </row>
    <row r="2383" spans="1:18" x14ac:dyDescent="0.25">
      <c r="B2383" s="12" t="s">
        <v>10</v>
      </c>
      <c r="C2383" s="12">
        <v>1185732</v>
      </c>
      <c r="D2383" s="13">
        <v>44209</v>
      </c>
      <c r="E2383" s="12" t="s">
        <v>130</v>
      </c>
      <c r="F2383" s="12" t="s">
        <v>88</v>
      </c>
      <c r="G2383" s="12" t="s">
        <v>89</v>
      </c>
      <c r="H2383" s="12" t="s">
        <v>15</v>
      </c>
      <c r="I2383" s="14">
        <v>0.35000000000000003</v>
      </c>
      <c r="J2383" s="15">
        <v>5750</v>
      </c>
      <c r="K2383" s="16">
        <f>I2383*J2383</f>
        <v>2012.5000000000002</v>
      </c>
      <c r="L2383" s="16">
        <f>K2383*M2383</f>
        <v>704.375</v>
      </c>
      <c r="M2383" s="17">
        <v>0.35</v>
      </c>
      <c r="O2383" s="1"/>
      <c r="P2383" s="2"/>
      <c r="Q2383" s="3"/>
      <c r="R2383" s="5"/>
    </row>
    <row r="2384" spans="1:18" x14ac:dyDescent="0.25">
      <c r="B2384" s="12" t="s">
        <v>10</v>
      </c>
      <c r="C2384" s="12">
        <v>1185732</v>
      </c>
      <c r="D2384" s="13">
        <v>44209</v>
      </c>
      <c r="E2384" s="12" t="s">
        <v>130</v>
      </c>
      <c r="F2384" s="12" t="s">
        <v>88</v>
      </c>
      <c r="G2384" s="12" t="s">
        <v>89</v>
      </c>
      <c r="H2384" s="12" t="s">
        <v>13</v>
      </c>
      <c r="I2384" s="14">
        <v>0.25000000000000006</v>
      </c>
      <c r="J2384" s="15">
        <v>5750</v>
      </c>
      <c r="K2384" s="16">
        <f t="shared" ref="K2384:K2387" si="783">I2384*J2384</f>
        <v>1437.5000000000002</v>
      </c>
      <c r="L2384" s="16">
        <f t="shared" ref="L2384:L2393" si="784">K2384*M2384</f>
        <v>575.00000000000011</v>
      </c>
      <c r="M2384" s="17">
        <v>0.4</v>
      </c>
      <c r="O2384" s="1"/>
      <c r="P2384" s="2"/>
      <c r="Q2384" s="3"/>
      <c r="R2384" s="5"/>
    </row>
    <row r="2385" spans="2:18" x14ac:dyDescent="0.25">
      <c r="B2385" s="12" t="s">
        <v>10</v>
      </c>
      <c r="C2385" s="12">
        <v>1185732</v>
      </c>
      <c r="D2385" s="13">
        <v>44209</v>
      </c>
      <c r="E2385" s="12" t="s">
        <v>130</v>
      </c>
      <c r="F2385" s="12" t="s">
        <v>88</v>
      </c>
      <c r="G2385" s="12" t="s">
        <v>89</v>
      </c>
      <c r="H2385" s="12" t="s">
        <v>14</v>
      </c>
      <c r="I2385" s="14">
        <v>0.3</v>
      </c>
      <c r="J2385" s="15">
        <v>4250</v>
      </c>
      <c r="K2385" s="16">
        <f t="shared" si="783"/>
        <v>1275</v>
      </c>
      <c r="L2385" s="16">
        <f t="shared" si="784"/>
        <v>510</v>
      </c>
      <c r="M2385" s="17">
        <v>0.4</v>
      </c>
      <c r="O2385" s="1"/>
      <c r="P2385" s="2"/>
      <c r="Q2385" s="3"/>
      <c r="R2385" s="5"/>
    </row>
    <row r="2386" spans="2:18" x14ac:dyDescent="0.25">
      <c r="B2386" s="12" t="s">
        <v>10</v>
      </c>
      <c r="C2386" s="12">
        <v>1185732</v>
      </c>
      <c r="D2386" s="13">
        <v>44209</v>
      </c>
      <c r="E2386" s="12" t="s">
        <v>130</v>
      </c>
      <c r="F2386" s="12" t="s">
        <v>88</v>
      </c>
      <c r="G2386" s="12" t="s">
        <v>89</v>
      </c>
      <c r="H2386" s="12" t="s">
        <v>16</v>
      </c>
      <c r="I2386" s="14">
        <v>0.45</v>
      </c>
      <c r="J2386" s="15">
        <v>4750</v>
      </c>
      <c r="K2386" s="16">
        <f t="shared" si="783"/>
        <v>2137.5</v>
      </c>
      <c r="L2386" s="16">
        <f t="shared" si="784"/>
        <v>748.125</v>
      </c>
      <c r="M2386" s="17">
        <v>0.35</v>
      </c>
      <c r="O2386" s="1"/>
      <c r="P2386" s="2"/>
      <c r="Q2386" s="3"/>
      <c r="R2386" s="5"/>
    </row>
    <row r="2387" spans="2:18" x14ac:dyDescent="0.25">
      <c r="B2387" s="12" t="s">
        <v>10</v>
      </c>
      <c r="C2387" s="12">
        <v>1185732</v>
      </c>
      <c r="D2387" s="13">
        <v>44209</v>
      </c>
      <c r="E2387" s="12" t="s">
        <v>130</v>
      </c>
      <c r="F2387" s="12" t="s">
        <v>88</v>
      </c>
      <c r="G2387" s="12" t="s">
        <v>89</v>
      </c>
      <c r="H2387" s="12" t="s">
        <v>17</v>
      </c>
      <c r="I2387" s="14">
        <v>0.35000000000000003</v>
      </c>
      <c r="J2387" s="15">
        <v>5750</v>
      </c>
      <c r="K2387" s="16">
        <f t="shared" si="783"/>
        <v>2012.5000000000002</v>
      </c>
      <c r="L2387" s="16">
        <f t="shared" si="784"/>
        <v>1006.2500000000001</v>
      </c>
      <c r="M2387" s="17">
        <v>0.5</v>
      </c>
      <c r="O2387" s="1"/>
      <c r="P2387" s="2"/>
      <c r="Q2387" s="3"/>
      <c r="R2387" s="5"/>
    </row>
    <row r="2388" spans="2:18" x14ac:dyDescent="0.25">
      <c r="B2388" s="12" t="s">
        <v>10</v>
      </c>
      <c r="C2388" s="12">
        <v>1185732</v>
      </c>
      <c r="D2388" s="13">
        <v>44238</v>
      </c>
      <c r="E2388" s="12" t="s">
        <v>130</v>
      </c>
      <c r="F2388" s="12" t="s">
        <v>88</v>
      </c>
      <c r="G2388" s="12" t="s">
        <v>89</v>
      </c>
      <c r="H2388" s="12" t="s">
        <v>12</v>
      </c>
      <c r="I2388" s="14">
        <v>0.35000000000000003</v>
      </c>
      <c r="J2388" s="15">
        <v>8250</v>
      </c>
      <c r="K2388" s="16">
        <f>I2388*J2388</f>
        <v>2887.5000000000005</v>
      </c>
      <c r="L2388" s="16">
        <f>K2388*M2388</f>
        <v>1155.0000000000002</v>
      </c>
      <c r="M2388" s="17">
        <v>0.4</v>
      </c>
      <c r="O2388" s="1"/>
      <c r="P2388" s="2"/>
      <c r="Q2388" s="3"/>
      <c r="R2388" s="5"/>
    </row>
    <row r="2389" spans="2:18" x14ac:dyDescent="0.25">
      <c r="B2389" s="12" t="s">
        <v>10</v>
      </c>
      <c r="C2389" s="12">
        <v>1185732</v>
      </c>
      <c r="D2389" s="13">
        <v>44238</v>
      </c>
      <c r="E2389" s="12" t="s">
        <v>130</v>
      </c>
      <c r="F2389" s="12" t="s">
        <v>88</v>
      </c>
      <c r="G2389" s="12" t="s">
        <v>89</v>
      </c>
      <c r="H2389" s="12" t="s">
        <v>15</v>
      </c>
      <c r="I2389" s="14">
        <v>0.35000000000000003</v>
      </c>
      <c r="J2389" s="15">
        <v>4750</v>
      </c>
      <c r="K2389" s="16">
        <f>I2389*J2389</f>
        <v>1662.5000000000002</v>
      </c>
      <c r="L2389" s="16">
        <f>K2389*M2389</f>
        <v>581.875</v>
      </c>
      <c r="M2389" s="17">
        <v>0.35</v>
      </c>
      <c r="O2389" s="1"/>
      <c r="P2389" s="2"/>
      <c r="Q2389" s="3"/>
      <c r="R2389" s="5"/>
    </row>
    <row r="2390" spans="2:18" x14ac:dyDescent="0.25">
      <c r="B2390" s="12" t="s">
        <v>10</v>
      </c>
      <c r="C2390" s="12">
        <v>1185732</v>
      </c>
      <c r="D2390" s="13">
        <v>44238</v>
      </c>
      <c r="E2390" s="12" t="s">
        <v>130</v>
      </c>
      <c r="F2390" s="12" t="s">
        <v>88</v>
      </c>
      <c r="G2390" s="12" t="s">
        <v>89</v>
      </c>
      <c r="H2390" s="12" t="s">
        <v>13</v>
      </c>
      <c r="I2390" s="14">
        <v>0.25000000000000006</v>
      </c>
      <c r="J2390" s="15">
        <v>5250</v>
      </c>
      <c r="K2390" s="16">
        <f t="shared" ref="K2390:K2393" si="785">I2390*J2390</f>
        <v>1312.5000000000002</v>
      </c>
      <c r="L2390" s="16">
        <f t="shared" si="784"/>
        <v>525.00000000000011</v>
      </c>
      <c r="M2390" s="17">
        <v>0.4</v>
      </c>
      <c r="O2390" s="1"/>
      <c r="P2390" s="2"/>
      <c r="Q2390" s="3"/>
      <c r="R2390" s="5"/>
    </row>
    <row r="2391" spans="2:18" x14ac:dyDescent="0.25">
      <c r="B2391" s="12" t="s">
        <v>10</v>
      </c>
      <c r="C2391" s="12">
        <v>1185732</v>
      </c>
      <c r="D2391" s="13">
        <v>44238</v>
      </c>
      <c r="E2391" s="12" t="s">
        <v>130</v>
      </c>
      <c r="F2391" s="12" t="s">
        <v>88</v>
      </c>
      <c r="G2391" s="12" t="s">
        <v>89</v>
      </c>
      <c r="H2391" s="12" t="s">
        <v>14</v>
      </c>
      <c r="I2391" s="14">
        <v>0.3</v>
      </c>
      <c r="J2391" s="15">
        <v>3750</v>
      </c>
      <c r="K2391" s="16">
        <f t="shared" si="785"/>
        <v>1125</v>
      </c>
      <c r="L2391" s="16">
        <f t="shared" si="784"/>
        <v>450</v>
      </c>
      <c r="M2391" s="17">
        <v>0.4</v>
      </c>
      <c r="O2391" s="1"/>
      <c r="P2391" s="2"/>
      <c r="Q2391" s="3"/>
      <c r="R2391" s="5"/>
    </row>
    <row r="2392" spans="2:18" x14ac:dyDescent="0.25">
      <c r="B2392" s="12" t="s">
        <v>10</v>
      </c>
      <c r="C2392" s="12">
        <v>1185732</v>
      </c>
      <c r="D2392" s="13">
        <v>44238</v>
      </c>
      <c r="E2392" s="12" t="s">
        <v>130</v>
      </c>
      <c r="F2392" s="12" t="s">
        <v>88</v>
      </c>
      <c r="G2392" s="12" t="s">
        <v>89</v>
      </c>
      <c r="H2392" s="12" t="s">
        <v>16</v>
      </c>
      <c r="I2392" s="14">
        <v>0.45</v>
      </c>
      <c r="J2392" s="15">
        <v>4500</v>
      </c>
      <c r="K2392" s="16">
        <f t="shared" si="785"/>
        <v>2025</v>
      </c>
      <c r="L2392" s="16">
        <f t="shared" si="784"/>
        <v>708.75</v>
      </c>
      <c r="M2392" s="17">
        <v>0.35</v>
      </c>
      <c r="O2392" s="1"/>
      <c r="P2392" s="2"/>
      <c r="Q2392" s="3"/>
      <c r="R2392" s="5"/>
    </row>
    <row r="2393" spans="2:18" x14ac:dyDescent="0.25">
      <c r="B2393" s="12" t="s">
        <v>10</v>
      </c>
      <c r="C2393" s="12">
        <v>1185732</v>
      </c>
      <c r="D2393" s="13">
        <v>44238</v>
      </c>
      <c r="E2393" s="12" t="s">
        <v>130</v>
      </c>
      <c r="F2393" s="12" t="s">
        <v>88</v>
      </c>
      <c r="G2393" s="12" t="s">
        <v>89</v>
      </c>
      <c r="H2393" s="12" t="s">
        <v>17</v>
      </c>
      <c r="I2393" s="14">
        <v>0.3</v>
      </c>
      <c r="J2393" s="15">
        <v>5500</v>
      </c>
      <c r="K2393" s="16">
        <f t="shared" si="785"/>
        <v>1650</v>
      </c>
      <c r="L2393" s="16">
        <f t="shared" si="784"/>
        <v>825</v>
      </c>
      <c r="M2393" s="17">
        <v>0.5</v>
      </c>
      <c r="O2393" s="1"/>
      <c r="P2393" s="2"/>
      <c r="Q2393" s="3"/>
      <c r="R2393" s="5"/>
    </row>
    <row r="2394" spans="2:18" x14ac:dyDescent="0.25">
      <c r="B2394" s="12" t="s">
        <v>10</v>
      </c>
      <c r="C2394" s="12">
        <v>1185732</v>
      </c>
      <c r="D2394" s="13">
        <v>44264</v>
      </c>
      <c r="E2394" s="12" t="s">
        <v>130</v>
      </c>
      <c r="F2394" s="12" t="s">
        <v>88</v>
      </c>
      <c r="G2394" s="12" t="s">
        <v>89</v>
      </c>
      <c r="H2394" s="12" t="s">
        <v>12</v>
      </c>
      <c r="I2394" s="14">
        <v>0.3</v>
      </c>
      <c r="J2394" s="15">
        <v>7700</v>
      </c>
      <c r="K2394" s="16">
        <f>I2394*J2394</f>
        <v>2310</v>
      </c>
      <c r="L2394" s="16">
        <f>K2394*M2394</f>
        <v>924</v>
      </c>
      <c r="M2394" s="17">
        <v>0.4</v>
      </c>
      <c r="O2394" s="1"/>
      <c r="P2394" s="2"/>
      <c r="Q2394" s="3"/>
      <c r="R2394" s="5"/>
    </row>
    <row r="2395" spans="2:18" x14ac:dyDescent="0.25">
      <c r="B2395" s="12" t="s">
        <v>10</v>
      </c>
      <c r="C2395" s="12">
        <v>1185732</v>
      </c>
      <c r="D2395" s="13">
        <v>44264</v>
      </c>
      <c r="E2395" s="12" t="s">
        <v>130</v>
      </c>
      <c r="F2395" s="12" t="s">
        <v>88</v>
      </c>
      <c r="G2395" s="12" t="s">
        <v>89</v>
      </c>
      <c r="H2395" s="12" t="s">
        <v>15</v>
      </c>
      <c r="I2395" s="14">
        <v>0.3</v>
      </c>
      <c r="J2395" s="15">
        <v>4500</v>
      </c>
      <c r="K2395" s="16">
        <f>I2395*J2395</f>
        <v>1350</v>
      </c>
      <c r="L2395" s="16">
        <f>K2395*M2395</f>
        <v>472.49999999999994</v>
      </c>
      <c r="M2395" s="17">
        <v>0.35</v>
      </c>
      <c r="O2395" s="1"/>
      <c r="P2395" s="2"/>
      <c r="Q2395" s="3"/>
      <c r="R2395" s="5"/>
    </row>
    <row r="2396" spans="2:18" x14ac:dyDescent="0.25">
      <c r="B2396" s="12" t="s">
        <v>10</v>
      </c>
      <c r="C2396" s="12">
        <v>1185732</v>
      </c>
      <c r="D2396" s="13">
        <v>44264</v>
      </c>
      <c r="E2396" s="12" t="s">
        <v>130</v>
      </c>
      <c r="F2396" s="12" t="s">
        <v>88</v>
      </c>
      <c r="G2396" s="12" t="s">
        <v>89</v>
      </c>
      <c r="H2396" s="12" t="s">
        <v>13</v>
      </c>
      <c r="I2396" s="14">
        <v>0.2</v>
      </c>
      <c r="J2396" s="15">
        <v>4750</v>
      </c>
      <c r="K2396" s="16">
        <f t="shared" ref="K2396:K2399" si="786">I2396*J2396</f>
        <v>950</v>
      </c>
      <c r="L2396" s="16">
        <f t="shared" ref="L2396:L2399" si="787">K2396*M2396</f>
        <v>380</v>
      </c>
      <c r="M2396" s="17">
        <v>0.4</v>
      </c>
      <c r="O2396" s="1"/>
      <c r="P2396" s="2"/>
      <c r="Q2396" s="3"/>
      <c r="R2396" s="5"/>
    </row>
    <row r="2397" spans="2:18" x14ac:dyDescent="0.25">
      <c r="B2397" s="12" t="s">
        <v>10</v>
      </c>
      <c r="C2397" s="12">
        <v>1185732</v>
      </c>
      <c r="D2397" s="13">
        <v>44264</v>
      </c>
      <c r="E2397" s="12" t="s">
        <v>130</v>
      </c>
      <c r="F2397" s="12" t="s">
        <v>88</v>
      </c>
      <c r="G2397" s="12" t="s">
        <v>89</v>
      </c>
      <c r="H2397" s="12" t="s">
        <v>14</v>
      </c>
      <c r="I2397" s="14">
        <v>0.24999999999999994</v>
      </c>
      <c r="J2397" s="15">
        <v>3250</v>
      </c>
      <c r="K2397" s="16">
        <f t="shared" si="786"/>
        <v>812.49999999999977</v>
      </c>
      <c r="L2397" s="16">
        <f t="shared" si="787"/>
        <v>324.99999999999994</v>
      </c>
      <c r="M2397" s="17">
        <v>0.4</v>
      </c>
      <c r="O2397" s="1"/>
      <c r="P2397" s="2"/>
      <c r="Q2397" s="3"/>
      <c r="R2397" s="5"/>
    </row>
    <row r="2398" spans="2:18" x14ac:dyDescent="0.25">
      <c r="B2398" s="12" t="s">
        <v>10</v>
      </c>
      <c r="C2398" s="12">
        <v>1185732</v>
      </c>
      <c r="D2398" s="13">
        <v>44264</v>
      </c>
      <c r="E2398" s="12" t="s">
        <v>130</v>
      </c>
      <c r="F2398" s="12" t="s">
        <v>88</v>
      </c>
      <c r="G2398" s="12" t="s">
        <v>89</v>
      </c>
      <c r="H2398" s="12" t="s">
        <v>16</v>
      </c>
      <c r="I2398" s="14">
        <v>0.40000000000000008</v>
      </c>
      <c r="J2398" s="15">
        <v>3750</v>
      </c>
      <c r="K2398" s="16">
        <f t="shared" si="786"/>
        <v>1500.0000000000002</v>
      </c>
      <c r="L2398" s="16">
        <f t="shared" si="787"/>
        <v>525</v>
      </c>
      <c r="M2398" s="17">
        <v>0.35</v>
      </c>
      <c r="O2398" s="1"/>
      <c r="P2398" s="2"/>
      <c r="Q2398" s="3"/>
      <c r="R2398" s="5"/>
    </row>
    <row r="2399" spans="2:18" x14ac:dyDescent="0.25">
      <c r="B2399" s="12" t="s">
        <v>10</v>
      </c>
      <c r="C2399" s="12">
        <v>1185732</v>
      </c>
      <c r="D2399" s="13">
        <v>44264</v>
      </c>
      <c r="E2399" s="12" t="s">
        <v>130</v>
      </c>
      <c r="F2399" s="12" t="s">
        <v>88</v>
      </c>
      <c r="G2399" s="12" t="s">
        <v>89</v>
      </c>
      <c r="H2399" s="12" t="s">
        <v>17</v>
      </c>
      <c r="I2399" s="14">
        <v>0.3</v>
      </c>
      <c r="J2399" s="15">
        <v>4750</v>
      </c>
      <c r="K2399" s="16">
        <f t="shared" si="786"/>
        <v>1425</v>
      </c>
      <c r="L2399" s="16">
        <f t="shared" si="787"/>
        <v>712.5</v>
      </c>
      <c r="M2399" s="17">
        <v>0.5</v>
      </c>
      <c r="O2399" s="1"/>
      <c r="P2399" s="2"/>
      <c r="Q2399" s="3"/>
      <c r="R2399" s="5"/>
    </row>
    <row r="2400" spans="2:18" x14ac:dyDescent="0.25">
      <c r="B2400" s="12" t="s">
        <v>10</v>
      </c>
      <c r="C2400" s="12">
        <v>1185732</v>
      </c>
      <c r="D2400" s="13">
        <v>44296</v>
      </c>
      <c r="E2400" s="12" t="s">
        <v>130</v>
      </c>
      <c r="F2400" s="12" t="s">
        <v>88</v>
      </c>
      <c r="G2400" s="12" t="s">
        <v>89</v>
      </c>
      <c r="H2400" s="12" t="s">
        <v>12</v>
      </c>
      <c r="I2400" s="14">
        <v>0.3</v>
      </c>
      <c r="J2400" s="15">
        <v>7250</v>
      </c>
      <c r="K2400" s="16">
        <f>I2400*J2400</f>
        <v>2175</v>
      </c>
      <c r="L2400" s="16">
        <f>K2400*M2400</f>
        <v>870</v>
      </c>
      <c r="M2400" s="17">
        <v>0.4</v>
      </c>
      <c r="O2400" s="1"/>
      <c r="P2400" s="2"/>
      <c r="Q2400" s="3"/>
      <c r="R2400" s="5"/>
    </row>
    <row r="2401" spans="2:18" x14ac:dyDescent="0.25">
      <c r="B2401" s="12" t="s">
        <v>10</v>
      </c>
      <c r="C2401" s="12">
        <v>1185732</v>
      </c>
      <c r="D2401" s="13">
        <v>44296</v>
      </c>
      <c r="E2401" s="12" t="s">
        <v>130</v>
      </c>
      <c r="F2401" s="12" t="s">
        <v>88</v>
      </c>
      <c r="G2401" s="12" t="s">
        <v>89</v>
      </c>
      <c r="H2401" s="12" t="s">
        <v>15</v>
      </c>
      <c r="I2401" s="14">
        <v>0.3</v>
      </c>
      <c r="J2401" s="15">
        <v>4250</v>
      </c>
      <c r="K2401" s="16">
        <f>I2401*J2401</f>
        <v>1275</v>
      </c>
      <c r="L2401" s="16">
        <f>K2401*M2401</f>
        <v>446.25</v>
      </c>
      <c r="M2401" s="17">
        <v>0.35</v>
      </c>
      <c r="O2401" s="1"/>
      <c r="P2401" s="2"/>
      <c r="Q2401" s="3"/>
      <c r="R2401" s="5"/>
    </row>
    <row r="2402" spans="2:18" x14ac:dyDescent="0.25">
      <c r="B2402" s="12" t="s">
        <v>10</v>
      </c>
      <c r="C2402" s="12">
        <v>1185732</v>
      </c>
      <c r="D2402" s="13">
        <v>44296</v>
      </c>
      <c r="E2402" s="12" t="s">
        <v>130</v>
      </c>
      <c r="F2402" s="12" t="s">
        <v>88</v>
      </c>
      <c r="G2402" s="12" t="s">
        <v>89</v>
      </c>
      <c r="H2402" s="12" t="s">
        <v>13</v>
      </c>
      <c r="I2402" s="14">
        <v>0.2</v>
      </c>
      <c r="J2402" s="15">
        <v>4250</v>
      </c>
      <c r="K2402" s="16">
        <f t="shared" ref="K2402:K2405" si="788">I2402*J2402</f>
        <v>850</v>
      </c>
      <c r="L2402" s="16">
        <f t="shared" ref="L2402:L2405" si="789">K2402*M2402</f>
        <v>340</v>
      </c>
      <c r="M2402" s="17">
        <v>0.4</v>
      </c>
      <c r="O2402" s="1"/>
      <c r="P2402" s="2"/>
      <c r="Q2402" s="3"/>
      <c r="R2402" s="5"/>
    </row>
    <row r="2403" spans="2:18" x14ac:dyDescent="0.25">
      <c r="B2403" s="12" t="s">
        <v>10</v>
      </c>
      <c r="C2403" s="12">
        <v>1185732</v>
      </c>
      <c r="D2403" s="13">
        <v>44296</v>
      </c>
      <c r="E2403" s="12" t="s">
        <v>130</v>
      </c>
      <c r="F2403" s="12" t="s">
        <v>88</v>
      </c>
      <c r="G2403" s="12" t="s">
        <v>89</v>
      </c>
      <c r="H2403" s="12" t="s">
        <v>14</v>
      </c>
      <c r="I2403" s="14">
        <v>0.24999999999999994</v>
      </c>
      <c r="J2403" s="15">
        <v>3500</v>
      </c>
      <c r="K2403" s="16">
        <f t="shared" si="788"/>
        <v>874.99999999999977</v>
      </c>
      <c r="L2403" s="16">
        <f t="shared" si="789"/>
        <v>349.99999999999994</v>
      </c>
      <c r="M2403" s="17">
        <v>0.4</v>
      </c>
      <c r="O2403" s="1"/>
      <c r="P2403" s="2"/>
      <c r="Q2403" s="3"/>
      <c r="R2403" s="5"/>
    </row>
    <row r="2404" spans="2:18" x14ac:dyDescent="0.25">
      <c r="B2404" s="12" t="s">
        <v>10</v>
      </c>
      <c r="C2404" s="12">
        <v>1185732</v>
      </c>
      <c r="D2404" s="13">
        <v>44296</v>
      </c>
      <c r="E2404" s="12" t="s">
        <v>130</v>
      </c>
      <c r="F2404" s="12" t="s">
        <v>88</v>
      </c>
      <c r="G2404" s="12" t="s">
        <v>89</v>
      </c>
      <c r="H2404" s="12" t="s">
        <v>16</v>
      </c>
      <c r="I2404" s="14">
        <v>0.45</v>
      </c>
      <c r="J2404" s="15">
        <v>3750</v>
      </c>
      <c r="K2404" s="16">
        <f t="shared" si="788"/>
        <v>1687.5</v>
      </c>
      <c r="L2404" s="16">
        <f t="shared" si="789"/>
        <v>590.625</v>
      </c>
      <c r="M2404" s="17">
        <v>0.35</v>
      </c>
      <c r="O2404" s="1"/>
      <c r="P2404" s="2"/>
      <c r="Q2404" s="3"/>
      <c r="R2404" s="5"/>
    </row>
    <row r="2405" spans="2:18" x14ac:dyDescent="0.25">
      <c r="B2405" s="12" t="s">
        <v>10</v>
      </c>
      <c r="C2405" s="12">
        <v>1185732</v>
      </c>
      <c r="D2405" s="13">
        <v>44296</v>
      </c>
      <c r="E2405" s="12" t="s">
        <v>130</v>
      </c>
      <c r="F2405" s="12" t="s">
        <v>88</v>
      </c>
      <c r="G2405" s="12" t="s">
        <v>89</v>
      </c>
      <c r="H2405" s="12" t="s">
        <v>17</v>
      </c>
      <c r="I2405" s="14">
        <v>0.35000000000000003</v>
      </c>
      <c r="J2405" s="15">
        <v>5250</v>
      </c>
      <c r="K2405" s="16">
        <f t="shared" si="788"/>
        <v>1837.5000000000002</v>
      </c>
      <c r="L2405" s="16">
        <f t="shared" si="789"/>
        <v>918.75000000000011</v>
      </c>
      <c r="M2405" s="17">
        <v>0.5</v>
      </c>
      <c r="O2405" s="1"/>
      <c r="P2405" s="2"/>
      <c r="Q2405" s="3"/>
      <c r="R2405" s="5"/>
    </row>
    <row r="2406" spans="2:18" x14ac:dyDescent="0.25">
      <c r="B2406" s="12" t="s">
        <v>10</v>
      </c>
      <c r="C2406" s="12">
        <v>1185732</v>
      </c>
      <c r="D2406" s="13">
        <v>44325</v>
      </c>
      <c r="E2406" s="12" t="s">
        <v>130</v>
      </c>
      <c r="F2406" s="12" t="s">
        <v>88</v>
      </c>
      <c r="G2406" s="12" t="s">
        <v>89</v>
      </c>
      <c r="H2406" s="12" t="s">
        <v>12</v>
      </c>
      <c r="I2406" s="14">
        <v>0.45</v>
      </c>
      <c r="J2406" s="15">
        <v>7950</v>
      </c>
      <c r="K2406" s="16">
        <f>I2406*J2406</f>
        <v>3577.5</v>
      </c>
      <c r="L2406" s="16">
        <f>K2406*M2406</f>
        <v>1431</v>
      </c>
      <c r="M2406" s="17">
        <v>0.4</v>
      </c>
      <c r="O2406" s="1"/>
      <c r="P2406" s="2"/>
      <c r="Q2406" s="3"/>
      <c r="R2406" s="5"/>
    </row>
    <row r="2407" spans="2:18" x14ac:dyDescent="0.25">
      <c r="B2407" s="12" t="s">
        <v>10</v>
      </c>
      <c r="C2407" s="12">
        <v>1185732</v>
      </c>
      <c r="D2407" s="13">
        <v>44325</v>
      </c>
      <c r="E2407" s="12" t="s">
        <v>130</v>
      </c>
      <c r="F2407" s="12" t="s">
        <v>88</v>
      </c>
      <c r="G2407" s="12" t="s">
        <v>89</v>
      </c>
      <c r="H2407" s="12" t="s">
        <v>15</v>
      </c>
      <c r="I2407" s="14">
        <v>0.45</v>
      </c>
      <c r="J2407" s="15">
        <v>5000</v>
      </c>
      <c r="K2407" s="16">
        <f>I2407*J2407</f>
        <v>2250</v>
      </c>
      <c r="L2407" s="16">
        <f>K2407*M2407</f>
        <v>787.5</v>
      </c>
      <c r="M2407" s="17">
        <v>0.35</v>
      </c>
      <c r="O2407" s="1"/>
      <c r="P2407" s="2"/>
      <c r="Q2407" s="3"/>
      <c r="R2407" s="5"/>
    </row>
    <row r="2408" spans="2:18" x14ac:dyDescent="0.25">
      <c r="B2408" s="12" t="s">
        <v>10</v>
      </c>
      <c r="C2408" s="12">
        <v>1185732</v>
      </c>
      <c r="D2408" s="13">
        <v>44325</v>
      </c>
      <c r="E2408" s="12" t="s">
        <v>130</v>
      </c>
      <c r="F2408" s="12" t="s">
        <v>88</v>
      </c>
      <c r="G2408" s="12" t="s">
        <v>89</v>
      </c>
      <c r="H2408" s="12" t="s">
        <v>13</v>
      </c>
      <c r="I2408" s="14">
        <v>0.4</v>
      </c>
      <c r="J2408" s="15">
        <v>4750</v>
      </c>
      <c r="K2408" s="16">
        <f t="shared" ref="K2408:K2411" si="790">I2408*J2408</f>
        <v>1900</v>
      </c>
      <c r="L2408" s="16">
        <f t="shared" ref="L2408:L2411" si="791">K2408*M2408</f>
        <v>760</v>
      </c>
      <c r="M2408" s="17">
        <v>0.4</v>
      </c>
      <c r="O2408" s="1"/>
      <c r="P2408" s="2"/>
      <c r="Q2408" s="3"/>
      <c r="R2408" s="5"/>
    </row>
    <row r="2409" spans="2:18" x14ac:dyDescent="0.25">
      <c r="B2409" s="12" t="s">
        <v>10</v>
      </c>
      <c r="C2409" s="12">
        <v>1185732</v>
      </c>
      <c r="D2409" s="13">
        <v>44325</v>
      </c>
      <c r="E2409" s="12" t="s">
        <v>130</v>
      </c>
      <c r="F2409" s="12" t="s">
        <v>88</v>
      </c>
      <c r="G2409" s="12" t="s">
        <v>89</v>
      </c>
      <c r="H2409" s="12" t="s">
        <v>14</v>
      </c>
      <c r="I2409" s="14">
        <v>0.4</v>
      </c>
      <c r="J2409" s="15">
        <v>4250</v>
      </c>
      <c r="K2409" s="16">
        <f t="shared" si="790"/>
        <v>1700</v>
      </c>
      <c r="L2409" s="16">
        <f t="shared" si="791"/>
        <v>680</v>
      </c>
      <c r="M2409" s="17">
        <v>0.4</v>
      </c>
      <c r="O2409" s="1"/>
      <c r="P2409" s="2"/>
      <c r="Q2409" s="3"/>
      <c r="R2409" s="5"/>
    </row>
    <row r="2410" spans="2:18" x14ac:dyDescent="0.25">
      <c r="B2410" s="12" t="s">
        <v>10</v>
      </c>
      <c r="C2410" s="12">
        <v>1185732</v>
      </c>
      <c r="D2410" s="13">
        <v>44325</v>
      </c>
      <c r="E2410" s="12" t="s">
        <v>130</v>
      </c>
      <c r="F2410" s="12" t="s">
        <v>88</v>
      </c>
      <c r="G2410" s="12" t="s">
        <v>89</v>
      </c>
      <c r="H2410" s="12" t="s">
        <v>16</v>
      </c>
      <c r="I2410" s="14">
        <v>0.49999999999999994</v>
      </c>
      <c r="J2410" s="15">
        <v>4500</v>
      </c>
      <c r="K2410" s="16">
        <f t="shared" si="790"/>
        <v>2249.9999999999995</v>
      </c>
      <c r="L2410" s="16">
        <f t="shared" si="791"/>
        <v>787.49999999999977</v>
      </c>
      <c r="M2410" s="17">
        <v>0.35</v>
      </c>
      <c r="O2410" s="1"/>
      <c r="P2410" s="2"/>
      <c r="Q2410" s="3"/>
      <c r="R2410" s="5"/>
    </row>
    <row r="2411" spans="2:18" x14ac:dyDescent="0.25">
      <c r="B2411" s="12" t="s">
        <v>10</v>
      </c>
      <c r="C2411" s="12">
        <v>1185732</v>
      </c>
      <c r="D2411" s="13">
        <v>44325</v>
      </c>
      <c r="E2411" s="12" t="s">
        <v>130</v>
      </c>
      <c r="F2411" s="12" t="s">
        <v>88</v>
      </c>
      <c r="G2411" s="12" t="s">
        <v>89</v>
      </c>
      <c r="H2411" s="12" t="s">
        <v>17</v>
      </c>
      <c r="I2411" s="14">
        <v>0.54999999999999993</v>
      </c>
      <c r="J2411" s="15">
        <v>5500</v>
      </c>
      <c r="K2411" s="16">
        <f t="shared" si="790"/>
        <v>3024.9999999999995</v>
      </c>
      <c r="L2411" s="16">
        <f t="shared" si="791"/>
        <v>1512.4999999999998</v>
      </c>
      <c r="M2411" s="17">
        <v>0.5</v>
      </c>
      <c r="O2411" s="1"/>
      <c r="P2411" s="2"/>
      <c r="Q2411" s="3"/>
      <c r="R2411" s="5"/>
    </row>
    <row r="2412" spans="2:18" x14ac:dyDescent="0.25">
      <c r="B2412" s="12" t="s">
        <v>10</v>
      </c>
      <c r="C2412" s="12">
        <v>1185732</v>
      </c>
      <c r="D2412" s="13">
        <v>44358</v>
      </c>
      <c r="E2412" s="12" t="s">
        <v>130</v>
      </c>
      <c r="F2412" s="12" t="s">
        <v>88</v>
      </c>
      <c r="G2412" s="12" t="s">
        <v>89</v>
      </c>
      <c r="H2412" s="12" t="s">
        <v>12</v>
      </c>
      <c r="I2412" s="14">
        <v>0.49999999999999994</v>
      </c>
      <c r="J2412" s="15">
        <v>8000</v>
      </c>
      <c r="K2412" s="16">
        <f>I2412*J2412</f>
        <v>3999.9999999999995</v>
      </c>
      <c r="L2412" s="16">
        <f>K2412*M2412</f>
        <v>1600</v>
      </c>
      <c r="M2412" s="17">
        <v>0.4</v>
      </c>
      <c r="O2412" s="1"/>
      <c r="P2412" s="2"/>
      <c r="Q2412" s="3"/>
      <c r="R2412" s="5"/>
    </row>
    <row r="2413" spans="2:18" x14ac:dyDescent="0.25">
      <c r="B2413" s="12" t="s">
        <v>10</v>
      </c>
      <c r="C2413" s="12">
        <v>1185732</v>
      </c>
      <c r="D2413" s="13">
        <v>44358</v>
      </c>
      <c r="E2413" s="12" t="s">
        <v>130</v>
      </c>
      <c r="F2413" s="12" t="s">
        <v>88</v>
      </c>
      <c r="G2413" s="12" t="s">
        <v>89</v>
      </c>
      <c r="H2413" s="12" t="s">
        <v>15</v>
      </c>
      <c r="I2413" s="14">
        <v>0.45</v>
      </c>
      <c r="J2413" s="15">
        <v>5500</v>
      </c>
      <c r="K2413" s="16">
        <f>I2413*J2413</f>
        <v>2475</v>
      </c>
      <c r="L2413" s="16">
        <f>K2413*M2413</f>
        <v>866.25</v>
      </c>
      <c r="M2413" s="17">
        <v>0.35</v>
      </c>
      <c r="O2413" s="1"/>
      <c r="P2413" s="2"/>
      <c r="Q2413" s="3"/>
      <c r="R2413" s="5"/>
    </row>
    <row r="2414" spans="2:18" x14ac:dyDescent="0.25">
      <c r="B2414" s="12" t="s">
        <v>10</v>
      </c>
      <c r="C2414" s="12">
        <v>1185732</v>
      </c>
      <c r="D2414" s="13">
        <v>44358</v>
      </c>
      <c r="E2414" s="12" t="s">
        <v>130</v>
      </c>
      <c r="F2414" s="12" t="s">
        <v>88</v>
      </c>
      <c r="G2414" s="12" t="s">
        <v>89</v>
      </c>
      <c r="H2414" s="12" t="s">
        <v>13</v>
      </c>
      <c r="I2414" s="14">
        <v>0.5</v>
      </c>
      <c r="J2414" s="15">
        <v>5250</v>
      </c>
      <c r="K2414" s="16">
        <f t="shared" ref="K2414:K2417" si="792">I2414*J2414</f>
        <v>2625</v>
      </c>
      <c r="L2414" s="16">
        <f t="shared" ref="L2414:L2417" si="793">K2414*M2414</f>
        <v>1050</v>
      </c>
      <c r="M2414" s="17">
        <v>0.4</v>
      </c>
      <c r="O2414" s="1"/>
      <c r="P2414" s="2"/>
      <c r="Q2414" s="3"/>
      <c r="R2414" s="5"/>
    </row>
    <row r="2415" spans="2:18" x14ac:dyDescent="0.25">
      <c r="B2415" s="12" t="s">
        <v>10</v>
      </c>
      <c r="C2415" s="12">
        <v>1185732</v>
      </c>
      <c r="D2415" s="13">
        <v>44358</v>
      </c>
      <c r="E2415" s="12" t="s">
        <v>130</v>
      </c>
      <c r="F2415" s="12" t="s">
        <v>88</v>
      </c>
      <c r="G2415" s="12" t="s">
        <v>89</v>
      </c>
      <c r="H2415" s="12" t="s">
        <v>14</v>
      </c>
      <c r="I2415" s="14">
        <v>0.5</v>
      </c>
      <c r="J2415" s="15">
        <v>5000</v>
      </c>
      <c r="K2415" s="16">
        <f t="shared" si="792"/>
        <v>2500</v>
      </c>
      <c r="L2415" s="16">
        <f t="shared" si="793"/>
        <v>1000</v>
      </c>
      <c r="M2415" s="17">
        <v>0.4</v>
      </c>
      <c r="O2415" s="1"/>
      <c r="P2415" s="2"/>
      <c r="Q2415" s="3"/>
      <c r="R2415" s="5"/>
    </row>
    <row r="2416" spans="2:18" x14ac:dyDescent="0.25">
      <c r="B2416" s="12" t="s">
        <v>10</v>
      </c>
      <c r="C2416" s="12">
        <v>1185732</v>
      </c>
      <c r="D2416" s="13">
        <v>44358</v>
      </c>
      <c r="E2416" s="12" t="s">
        <v>130</v>
      </c>
      <c r="F2416" s="12" t="s">
        <v>88</v>
      </c>
      <c r="G2416" s="12" t="s">
        <v>89</v>
      </c>
      <c r="H2416" s="12" t="s">
        <v>16</v>
      </c>
      <c r="I2416" s="14">
        <v>0.65</v>
      </c>
      <c r="J2416" s="15">
        <v>5000</v>
      </c>
      <c r="K2416" s="16">
        <f t="shared" si="792"/>
        <v>3250</v>
      </c>
      <c r="L2416" s="16">
        <f t="shared" si="793"/>
        <v>1137.5</v>
      </c>
      <c r="M2416" s="17">
        <v>0.35</v>
      </c>
      <c r="O2416" s="1"/>
      <c r="P2416" s="2"/>
      <c r="Q2416" s="3"/>
      <c r="R2416" s="5"/>
    </row>
    <row r="2417" spans="2:18" x14ac:dyDescent="0.25">
      <c r="B2417" s="12" t="s">
        <v>10</v>
      </c>
      <c r="C2417" s="12">
        <v>1185732</v>
      </c>
      <c r="D2417" s="13">
        <v>44358</v>
      </c>
      <c r="E2417" s="12" t="s">
        <v>130</v>
      </c>
      <c r="F2417" s="12" t="s">
        <v>88</v>
      </c>
      <c r="G2417" s="12" t="s">
        <v>89</v>
      </c>
      <c r="H2417" s="12" t="s">
        <v>17</v>
      </c>
      <c r="I2417" s="14">
        <v>0.70000000000000007</v>
      </c>
      <c r="J2417" s="15">
        <v>6750</v>
      </c>
      <c r="K2417" s="16">
        <f t="shared" si="792"/>
        <v>4725</v>
      </c>
      <c r="L2417" s="16">
        <f t="shared" si="793"/>
        <v>2362.5</v>
      </c>
      <c r="M2417" s="17">
        <v>0.5</v>
      </c>
      <c r="O2417" s="1"/>
      <c r="P2417" s="2"/>
      <c r="Q2417" s="3"/>
      <c r="R2417" s="5"/>
    </row>
    <row r="2418" spans="2:18" x14ac:dyDescent="0.25">
      <c r="B2418" s="12" t="s">
        <v>10</v>
      </c>
      <c r="C2418" s="12">
        <v>1185732</v>
      </c>
      <c r="D2418" s="13">
        <v>44386</v>
      </c>
      <c r="E2418" s="12" t="s">
        <v>130</v>
      </c>
      <c r="F2418" s="12" t="s">
        <v>88</v>
      </c>
      <c r="G2418" s="12" t="s">
        <v>89</v>
      </c>
      <c r="H2418" s="12" t="s">
        <v>12</v>
      </c>
      <c r="I2418" s="14">
        <v>0.65</v>
      </c>
      <c r="J2418" s="15">
        <v>9000</v>
      </c>
      <c r="K2418" s="16">
        <f>I2418*J2418</f>
        <v>5850</v>
      </c>
      <c r="L2418" s="16">
        <f>K2418*M2418</f>
        <v>2340</v>
      </c>
      <c r="M2418" s="17">
        <v>0.4</v>
      </c>
      <c r="O2418" s="1"/>
      <c r="P2418" s="2"/>
      <c r="Q2418" s="3"/>
      <c r="R2418" s="5"/>
    </row>
    <row r="2419" spans="2:18" x14ac:dyDescent="0.25">
      <c r="B2419" s="12" t="s">
        <v>10</v>
      </c>
      <c r="C2419" s="12">
        <v>1185732</v>
      </c>
      <c r="D2419" s="13">
        <v>44386</v>
      </c>
      <c r="E2419" s="12" t="s">
        <v>130</v>
      </c>
      <c r="F2419" s="12" t="s">
        <v>88</v>
      </c>
      <c r="G2419" s="12" t="s">
        <v>89</v>
      </c>
      <c r="H2419" s="12" t="s">
        <v>15</v>
      </c>
      <c r="I2419" s="14">
        <v>0.60000000000000009</v>
      </c>
      <c r="J2419" s="15">
        <v>6500</v>
      </c>
      <c r="K2419" s="16">
        <f>I2419*J2419</f>
        <v>3900.0000000000005</v>
      </c>
      <c r="L2419" s="16">
        <f>K2419*M2419</f>
        <v>1365</v>
      </c>
      <c r="M2419" s="17">
        <v>0.35</v>
      </c>
      <c r="O2419" s="1"/>
      <c r="P2419" s="2"/>
      <c r="Q2419" s="3"/>
      <c r="R2419" s="5"/>
    </row>
    <row r="2420" spans="2:18" x14ac:dyDescent="0.25">
      <c r="B2420" s="12" t="s">
        <v>10</v>
      </c>
      <c r="C2420" s="12">
        <v>1185732</v>
      </c>
      <c r="D2420" s="13">
        <v>44386</v>
      </c>
      <c r="E2420" s="12" t="s">
        <v>130</v>
      </c>
      <c r="F2420" s="12" t="s">
        <v>88</v>
      </c>
      <c r="G2420" s="12" t="s">
        <v>89</v>
      </c>
      <c r="H2420" s="12" t="s">
        <v>13</v>
      </c>
      <c r="I2420" s="14">
        <v>0.55000000000000004</v>
      </c>
      <c r="J2420" s="15">
        <v>5750</v>
      </c>
      <c r="K2420" s="16">
        <f t="shared" ref="K2420:K2423" si="794">I2420*J2420</f>
        <v>3162.5000000000005</v>
      </c>
      <c r="L2420" s="16">
        <f t="shared" ref="L2420:L2423" si="795">K2420*M2420</f>
        <v>1265.0000000000002</v>
      </c>
      <c r="M2420" s="17">
        <v>0.4</v>
      </c>
      <c r="O2420" s="1"/>
      <c r="P2420" s="2"/>
      <c r="Q2420" s="3"/>
      <c r="R2420" s="5"/>
    </row>
    <row r="2421" spans="2:18" x14ac:dyDescent="0.25">
      <c r="B2421" s="12" t="s">
        <v>10</v>
      </c>
      <c r="C2421" s="12">
        <v>1185732</v>
      </c>
      <c r="D2421" s="13">
        <v>44386</v>
      </c>
      <c r="E2421" s="12" t="s">
        <v>130</v>
      </c>
      <c r="F2421" s="12" t="s">
        <v>88</v>
      </c>
      <c r="G2421" s="12" t="s">
        <v>89</v>
      </c>
      <c r="H2421" s="12" t="s">
        <v>14</v>
      </c>
      <c r="I2421" s="14">
        <v>0.55000000000000004</v>
      </c>
      <c r="J2421" s="15">
        <v>5250</v>
      </c>
      <c r="K2421" s="16">
        <f t="shared" si="794"/>
        <v>2887.5000000000005</v>
      </c>
      <c r="L2421" s="16">
        <f t="shared" si="795"/>
        <v>1155.0000000000002</v>
      </c>
      <c r="M2421" s="17">
        <v>0.4</v>
      </c>
      <c r="O2421" s="1"/>
      <c r="P2421" s="2"/>
      <c r="Q2421" s="3"/>
      <c r="R2421" s="5"/>
    </row>
    <row r="2422" spans="2:18" x14ac:dyDescent="0.25">
      <c r="B2422" s="12" t="s">
        <v>10</v>
      </c>
      <c r="C2422" s="12">
        <v>1185732</v>
      </c>
      <c r="D2422" s="13">
        <v>44386</v>
      </c>
      <c r="E2422" s="12" t="s">
        <v>130</v>
      </c>
      <c r="F2422" s="12" t="s">
        <v>88</v>
      </c>
      <c r="G2422" s="12" t="s">
        <v>89</v>
      </c>
      <c r="H2422" s="12" t="s">
        <v>16</v>
      </c>
      <c r="I2422" s="14">
        <v>0.65</v>
      </c>
      <c r="J2422" s="15">
        <v>5500</v>
      </c>
      <c r="K2422" s="16">
        <f t="shared" si="794"/>
        <v>3575</v>
      </c>
      <c r="L2422" s="16">
        <f t="shared" si="795"/>
        <v>1251.25</v>
      </c>
      <c r="M2422" s="17">
        <v>0.35</v>
      </c>
      <c r="O2422" s="1"/>
      <c r="P2422" s="2"/>
      <c r="Q2422" s="3"/>
      <c r="R2422" s="5"/>
    </row>
    <row r="2423" spans="2:18" x14ac:dyDescent="0.25">
      <c r="B2423" s="12" t="s">
        <v>10</v>
      </c>
      <c r="C2423" s="12">
        <v>1185732</v>
      </c>
      <c r="D2423" s="13">
        <v>44386</v>
      </c>
      <c r="E2423" s="12" t="s">
        <v>130</v>
      </c>
      <c r="F2423" s="12" t="s">
        <v>88</v>
      </c>
      <c r="G2423" s="12" t="s">
        <v>89</v>
      </c>
      <c r="H2423" s="12" t="s">
        <v>17</v>
      </c>
      <c r="I2423" s="14">
        <v>0.70000000000000007</v>
      </c>
      <c r="J2423" s="15">
        <v>7250</v>
      </c>
      <c r="K2423" s="16">
        <f t="shared" si="794"/>
        <v>5075.0000000000009</v>
      </c>
      <c r="L2423" s="16">
        <f t="shared" si="795"/>
        <v>2537.5000000000005</v>
      </c>
      <c r="M2423" s="17">
        <v>0.5</v>
      </c>
      <c r="O2423" s="1"/>
      <c r="P2423" s="2"/>
      <c r="Q2423" s="3"/>
      <c r="R2423" s="5"/>
    </row>
    <row r="2424" spans="2:18" x14ac:dyDescent="0.25">
      <c r="B2424" s="12" t="s">
        <v>10</v>
      </c>
      <c r="C2424" s="12">
        <v>1185732</v>
      </c>
      <c r="D2424" s="13">
        <v>44418</v>
      </c>
      <c r="E2424" s="12" t="s">
        <v>130</v>
      </c>
      <c r="F2424" s="12" t="s">
        <v>88</v>
      </c>
      <c r="G2424" s="12" t="s">
        <v>89</v>
      </c>
      <c r="H2424" s="12" t="s">
        <v>12</v>
      </c>
      <c r="I2424" s="14">
        <v>0.65</v>
      </c>
      <c r="J2424" s="15">
        <v>8750</v>
      </c>
      <c r="K2424" s="16">
        <f>I2424*J2424</f>
        <v>5687.5</v>
      </c>
      <c r="L2424" s="16">
        <f>K2424*M2424</f>
        <v>2275</v>
      </c>
      <c r="M2424" s="17">
        <v>0.4</v>
      </c>
      <c r="O2424" s="1"/>
      <c r="P2424" s="2"/>
      <c r="Q2424" s="3"/>
      <c r="R2424" s="5"/>
    </row>
    <row r="2425" spans="2:18" x14ac:dyDescent="0.25">
      <c r="B2425" s="12" t="s">
        <v>10</v>
      </c>
      <c r="C2425" s="12">
        <v>1185732</v>
      </c>
      <c r="D2425" s="13">
        <v>44418</v>
      </c>
      <c r="E2425" s="12" t="s">
        <v>130</v>
      </c>
      <c r="F2425" s="12" t="s">
        <v>88</v>
      </c>
      <c r="G2425" s="12" t="s">
        <v>89</v>
      </c>
      <c r="H2425" s="12" t="s">
        <v>15</v>
      </c>
      <c r="I2425" s="14">
        <v>0.60000000000000009</v>
      </c>
      <c r="J2425" s="15">
        <v>6500</v>
      </c>
      <c r="K2425" s="16">
        <f>I2425*J2425</f>
        <v>3900.0000000000005</v>
      </c>
      <c r="L2425" s="16">
        <f>K2425*M2425</f>
        <v>1365</v>
      </c>
      <c r="M2425" s="17">
        <v>0.35</v>
      </c>
      <c r="O2425" s="1"/>
      <c r="P2425" s="2"/>
      <c r="Q2425" s="3"/>
      <c r="R2425" s="5"/>
    </row>
    <row r="2426" spans="2:18" x14ac:dyDescent="0.25">
      <c r="B2426" s="12" t="s">
        <v>10</v>
      </c>
      <c r="C2426" s="12">
        <v>1185732</v>
      </c>
      <c r="D2426" s="13">
        <v>44418</v>
      </c>
      <c r="E2426" s="12" t="s">
        <v>130</v>
      </c>
      <c r="F2426" s="12" t="s">
        <v>88</v>
      </c>
      <c r="G2426" s="12" t="s">
        <v>89</v>
      </c>
      <c r="H2426" s="12" t="s">
        <v>13</v>
      </c>
      <c r="I2426" s="14">
        <v>0.55000000000000004</v>
      </c>
      <c r="J2426" s="15">
        <v>5750</v>
      </c>
      <c r="K2426" s="16">
        <f t="shared" ref="K2426:K2429" si="796">I2426*J2426</f>
        <v>3162.5000000000005</v>
      </c>
      <c r="L2426" s="16">
        <f t="shared" ref="L2426:L2429" si="797">K2426*M2426</f>
        <v>1265.0000000000002</v>
      </c>
      <c r="M2426" s="17">
        <v>0.4</v>
      </c>
      <c r="O2426" s="1"/>
      <c r="P2426" s="2"/>
      <c r="Q2426" s="3"/>
      <c r="R2426" s="5"/>
    </row>
    <row r="2427" spans="2:18" x14ac:dyDescent="0.25">
      <c r="B2427" s="12" t="s">
        <v>10</v>
      </c>
      <c r="C2427" s="12">
        <v>1185732</v>
      </c>
      <c r="D2427" s="13">
        <v>44418</v>
      </c>
      <c r="E2427" s="12" t="s">
        <v>130</v>
      </c>
      <c r="F2427" s="12" t="s">
        <v>88</v>
      </c>
      <c r="G2427" s="12" t="s">
        <v>89</v>
      </c>
      <c r="H2427" s="12" t="s">
        <v>14</v>
      </c>
      <c r="I2427" s="14">
        <v>0.45</v>
      </c>
      <c r="J2427" s="15">
        <v>5250</v>
      </c>
      <c r="K2427" s="16">
        <f t="shared" si="796"/>
        <v>2362.5</v>
      </c>
      <c r="L2427" s="16">
        <f t="shared" si="797"/>
        <v>945</v>
      </c>
      <c r="M2427" s="17">
        <v>0.4</v>
      </c>
      <c r="O2427" s="1"/>
      <c r="P2427" s="2"/>
      <c r="Q2427" s="3"/>
      <c r="R2427" s="5"/>
    </row>
    <row r="2428" spans="2:18" x14ac:dyDescent="0.25">
      <c r="B2428" s="12" t="s">
        <v>10</v>
      </c>
      <c r="C2428" s="12">
        <v>1185732</v>
      </c>
      <c r="D2428" s="13">
        <v>44418</v>
      </c>
      <c r="E2428" s="12" t="s">
        <v>130</v>
      </c>
      <c r="F2428" s="12" t="s">
        <v>88</v>
      </c>
      <c r="G2428" s="12" t="s">
        <v>89</v>
      </c>
      <c r="H2428" s="12" t="s">
        <v>16</v>
      </c>
      <c r="I2428" s="14">
        <v>0.55000000000000004</v>
      </c>
      <c r="J2428" s="15">
        <v>5000</v>
      </c>
      <c r="K2428" s="16">
        <f t="shared" si="796"/>
        <v>2750</v>
      </c>
      <c r="L2428" s="16">
        <f t="shared" si="797"/>
        <v>962.49999999999989</v>
      </c>
      <c r="M2428" s="17">
        <v>0.35</v>
      </c>
      <c r="O2428" s="1"/>
      <c r="P2428" s="2"/>
      <c r="Q2428" s="3"/>
      <c r="R2428" s="5"/>
    </row>
    <row r="2429" spans="2:18" x14ac:dyDescent="0.25">
      <c r="B2429" s="12" t="s">
        <v>10</v>
      </c>
      <c r="C2429" s="12">
        <v>1185732</v>
      </c>
      <c r="D2429" s="13">
        <v>44418</v>
      </c>
      <c r="E2429" s="12" t="s">
        <v>130</v>
      </c>
      <c r="F2429" s="12" t="s">
        <v>88</v>
      </c>
      <c r="G2429" s="12" t="s">
        <v>89</v>
      </c>
      <c r="H2429" s="12" t="s">
        <v>17</v>
      </c>
      <c r="I2429" s="14">
        <v>0.60000000000000009</v>
      </c>
      <c r="J2429" s="15">
        <v>6750</v>
      </c>
      <c r="K2429" s="16">
        <f t="shared" si="796"/>
        <v>4050.0000000000005</v>
      </c>
      <c r="L2429" s="16">
        <f t="shared" si="797"/>
        <v>2025.0000000000002</v>
      </c>
      <c r="M2429" s="17">
        <v>0.5</v>
      </c>
      <c r="O2429" s="1"/>
      <c r="P2429" s="2"/>
      <c r="Q2429" s="3"/>
      <c r="R2429" s="5"/>
    </row>
    <row r="2430" spans="2:18" x14ac:dyDescent="0.25">
      <c r="B2430" s="12" t="s">
        <v>10</v>
      </c>
      <c r="C2430" s="12">
        <v>1185732</v>
      </c>
      <c r="D2430" s="13">
        <v>44448</v>
      </c>
      <c r="E2430" s="12" t="s">
        <v>130</v>
      </c>
      <c r="F2430" s="12" t="s">
        <v>88</v>
      </c>
      <c r="G2430" s="12" t="s">
        <v>89</v>
      </c>
      <c r="H2430" s="12" t="s">
        <v>12</v>
      </c>
      <c r="I2430" s="14">
        <v>0.55000000000000004</v>
      </c>
      <c r="J2430" s="15">
        <v>7750</v>
      </c>
      <c r="K2430" s="16">
        <f>I2430*J2430</f>
        <v>4262.5</v>
      </c>
      <c r="L2430" s="16">
        <f>K2430*M2430</f>
        <v>1705</v>
      </c>
      <c r="M2430" s="17">
        <v>0.4</v>
      </c>
      <c r="O2430" s="1"/>
      <c r="P2430" s="2"/>
      <c r="Q2430" s="3"/>
      <c r="R2430" s="5"/>
    </row>
    <row r="2431" spans="2:18" x14ac:dyDescent="0.25">
      <c r="B2431" s="12" t="s">
        <v>10</v>
      </c>
      <c r="C2431" s="12">
        <v>1185732</v>
      </c>
      <c r="D2431" s="13">
        <v>44448</v>
      </c>
      <c r="E2431" s="12" t="s">
        <v>130</v>
      </c>
      <c r="F2431" s="12" t="s">
        <v>88</v>
      </c>
      <c r="G2431" s="12" t="s">
        <v>89</v>
      </c>
      <c r="H2431" s="12" t="s">
        <v>15</v>
      </c>
      <c r="I2431" s="14">
        <v>0.50000000000000011</v>
      </c>
      <c r="J2431" s="15">
        <v>5750</v>
      </c>
      <c r="K2431" s="16">
        <f>I2431*J2431</f>
        <v>2875.0000000000005</v>
      </c>
      <c r="L2431" s="16">
        <f>K2431*M2431</f>
        <v>1006.2500000000001</v>
      </c>
      <c r="M2431" s="17">
        <v>0.35</v>
      </c>
      <c r="O2431" s="1"/>
      <c r="P2431" s="2"/>
      <c r="Q2431" s="3"/>
      <c r="R2431" s="5"/>
    </row>
    <row r="2432" spans="2:18" x14ac:dyDescent="0.25">
      <c r="B2432" s="12" t="s">
        <v>10</v>
      </c>
      <c r="C2432" s="12">
        <v>1185732</v>
      </c>
      <c r="D2432" s="13">
        <v>44448</v>
      </c>
      <c r="E2432" s="12" t="s">
        <v>130</v>
      </c>
      <c r="F2432" s="12" t="s">
        <v>88</v>
      </c>
      <c r="G2432" s="12" t="s">
        <v>89</v>
      </c>
      <c r="H2432" s="12" t="s">
        <v>13</v>
      </c>
      <c r="I2432" s="14">
        <v>0.25000000000000006</v>
      </c>
      <c r="J2432" s="15">
        <v>4750</v>
      </c>
      <c r="K2432" s="16">
        <f t="shared" ref="K2432:K2435" si="798">I2432*J2432</f>
        <v>1187.5000000000002</v>
      </c>
      <c r="L2432" s="16">
        <f t="shared" ref="L2432:L2435" si="799">K2432*M2432</f>
        <v>475.00000000000011</v>
      </c>
      <c r="M2432" s="17">
        <v>0.4</v>
      </c>
      <c r="O2432" s="1"/>
      <c r="P2432" s="2"/>
      <c r="Q2432" s="3"/>
      <c r="R2432" s="5"/>
    </row>
    <row r="2433" spans="2:18" x14ac:dyDescent="0.25">
      <c r="B2433" s="12" t="s">
        <v>10</v>
      </c>
      <c r="C2433" s="12">
        <v>1185732</v>
      </c>
      <c r="D2433" s="13">
        <v>44448</v>
      </c>
      <c r="E2433" s="12" t="s">
        <v>130</v>
      </c>
      <c r="F2433" s="12" t="s">
        <v>88</v>
      </c>
      <c r="G2433" s="12" t="s">
        <v>89</v>
      </c>
      <c r="H2433" s="12" t="s">
        <v>14</v>
      </c>
      <c r="I2433" s="14">
        <v>0.25000000000000006</v>
      </c>
      <c r="J2433" s="15">
        <v>4500</v>
      </c>
      <c r="K2433" s="16">
        <f t="shared" si="798"/>
        <v>1125.0000000000002</v>
      </c>
      <c r="L2433" s="16">
        <f t="shared" si="799"/>
        <v>450.00000000000011</v>
      </c>
      <c r="M2433" s="17">
        <v>0.4</v>
      </c>
      <c r="O2433" s="1"/>
      <c r="P2433" s="2"/>
      <c r="Q2433" s="3"/>
      <c r="R2433" s="5"/>
    </row>
    <row r="2434" spans="2:18" x14ac:dyDescent="0.25">
      <c r="B2434" s="12" t="s">
        <v>10</v>
      </c>
      <c r="C2434" s="12">
        <v>1185732</v>
      </c>
      <c r="D2434" s="13">
        <v>44448</v>
      </c>
      <c r="E2434" s="12" t="s">
        <v>130</v>
      </c>
      <c r="F2434" s="12" t="s">
        <v>88</v>
      </c>
      <c r="G2434" s="12" t="s">
        <v>89</v>
      </c>
      <c r="H2434" s="12" t="s">
        <v>16</v>
      </c>
      <c r="I2434" s="14">
        <v>0.35000000000000003</v>
      </c>
      <c r="J2434" s="15">
        <v>4500</v>
      </c>
      <c r="K2434" s="16">
        <f t="shared" si="798"/>
        <v>1575.0000000000002</v>
      </c>
      <c r="L2434" s="16">
        <f t="shared" si="799"/>
        <v>551.25</v>
      </c>
      <c r="M2434" s="17">
        <v>0.35</v>
      </c>
      <c r="O2434" s="1"/>
      <c r="P2434" s="2"/>
      <c r="Q2434" s="3"/>
      <c r="R2434" s="5"/>
    </row>
    <row r="2435" spans="2:18" x14ac:dyDescent="0.25">
      <c r="B2435" s="12" t="s">
        <v>10</v>
      </c>
      <c r="C2435" s="12">
        <v>1185732</v>
      </c>
      <c r="D2435" s="13">
        <v>44448</v>
      </c>
      <c r="E2435" s="12" t="s">
        <v>130</v>
      </c>
      <c r="F2435" s="12" t="s">
        <v>88</v>
      </c>
      <c r="G2435" s="12" t="s">
        <v>89</v>
      </c>
      <c r="H2435" s="12" t="s">
        <v>17</v>
      </c>
      <c r="I2435" s="14">
        <v>0.40000000000000008</v>
      </c>
      <c r="J2435" s="15">
        <v>5500</v>
      </c>
      <c r="K2435" s="16">
        <f t="shared" si="798"/>
        <v>2200.0000000000005</v>
      </c>
      <c r="L2435" s="16">
        <f t="shared" si="799"/>
        <v>1100.0000000000002</v>
      </c>
      <c r="M2435" s="17">
        <v>0.5</v>
      </c>
      <c r="O2435" s="1"/>
      <c r="P2435" s="2"/>
      <c r="Q2435" s="3"/>
      <c r="R2435" s="5"/>
    </row>
    <row r="2436" spans="2:18" x14ac:dyDescent="0.25">
      <c r="B2436" s="12" t="s">
        <v>10</v>
      </c>
      <c r="C2436" s="12">
        <v>1185732</v>
      </c>
      <c r="D2436" s="13">
        <v>44480</v>
      </c>
      <c r="E2436" s="12" t="s">
        <v>130</v>
      </c>
      <c r="F2436" s="12" t="s">
        <v>88</v>
      </c>
      <c r="G2436" s="12" t="s">
        <v>89</v>
      </c>
      <c r="H2436" s="12" t="s">
        <v>12</v>
      </c>
      <c r="I2436" s="14">
        <v>0.40000000000000008</v>
      </c>
      <c r="J2436" s="15">
        <v>7250</v>
      </c>
      <c r="K2436" s="16">
        <f>I2436*J2436</f>
        <v>2900.0000000000005</v>
      </c>
      <c r="L2436" s="16">
        <f>K2436*M2436</f>
        <v>1160.0000000000002</v>
      </c>
      <c r="M2436" s="17">
        <v>0.4</v>
      </c>
      <c r="O2436" s="1"/>
      <c r="P2436" s="2"/>
      <c r="Q2436" s="3"/>
      <c r="R2436" s="5"/>
    </row>
    <row r="2437" spans="2:18" x14ac:dyDescent="0.25">
      <c r="B2437" s="12" t="s">
        <v>10</v>
      </c>
      <c r="C2437" s="12">
        <v>1185732</v>
      </c>
      <c r="D2437" s="13">
        <v>44480</v>
      </c>
      <c r="E2437" s="12" t="s">
        <v>130</v>
      </c>
      <c r="F2437" s="12" t="s">
        <v>88</v>
      </c>
      <c r="G2437" s="12" t="s">
        <v>89</v>
      </c>
      <c r="H2437" s="12" t="s">
        <v>15</v>
      </c>
      <c r="I2437" s="14">
        <v>0.3000000000000001</v>
      </c>
      <c r="J2437" s="15">
        <v>5500</v>
      </c>
      <c r="K2437" s="16">
        <f>I2437*J2437</f>
        <v>1650.0000000000005</v>
      </c>
      <c r="L2437" s="16">
        <f>K2437*M2437</f>
        <v>577.50000000000011</v>
      </c>
      <c r="M2437" s="17">
        <v>0.35</v>
      </c>
      <c r="O2437" s="1"/>
      <c r="P2437" s="2"/>
      <c r="Q2437" s="3"/>
      <c r="R2437" s="5"/>
    </row>
    <row r="2438" spans="2:18" x14ac:dyDescent="0.25">
      <c r="B2438" s="12" t="s">
        <v>10</v>
      </c>
      <c r="C2438" s="12">
        <v>1185732</v>
      </c>
      <c r="D2438" s="13">
        <v>44480</v>
      </c>
      <c r="E2438" s="12" t="s">
        <v>130</v>
      </c>
      <c r="F2438" s="12" t="s">
        <v>88</v>
      </c>
      <c r="G2438" s="12" t="s">
        <v>89</v>
      </c>
      <c r="H2438" s="12" t="s">
        <v>13</v>
      </c>
      <c r="I2438" s="14">
        <v>0.3000000000000001</v>
      </c>
      <c r="J2438" s="15">
        <v>4250</v>
      </c>
      <c r="K2438" s="16">
        <f t="shared" ref="K2438:K2441" si="800">I2438*J2438</f>
        <v>1275.0000000000005</v>
      </c>
      <c r="L2438" s="16">
        <f t="shared" ref="L2438:L2441" si="801">K2438*M2438</f>
        <v>510.00000000000023</v>
      </c>
      <c r="M2438" s="17">
        <v>0.4</v>
      </c>
      <c r="O2438" s="1"/>
      <c r="P2438" s="2"/>
      <c r="Q2438" s="3"/>
      <c r="R2438" s="5"/>
    </row>
    <row r="2439" spans="2:18" x14ac:dyDescent="0.25">
      <c r="B2439" s="12" t="s">
        <v>10</v>
      </c>
      <c r="C2439" s="12">
        <v>1185732</v>
      </c>
      <c r="D2439" s="13">
        <v>44480</v>
      </c>
      <c r="E2439" s="12" t="s">
        <v>130</v>
      </c>
      <c r="F2439" s="12" t="s">
        <v>88</v>
      </c>
      <c r="G2439" s="12" t="s">
        <v>89</v>
      </c>
      <c r="H2439" s="12" t="s">
        <v>14</v>
      </c>
      <c r="I2439" s="14">
        <v>0.3000000000000001</v>
      </c>
      <c r="J2439" s="15">
        <v>4000</v>
      </c>
      <c r="K2439" s="16">
        <f t="shared" si="800"/>
        <v>1200.0000000000005</v>
      </c>
      <c r="L2439" s="16">
        <f t="shared" si="801"/>
        <v>480.00000000000023</v>
      </c>
      <c r="M2439" s="17">
        <v>0.4</v>
      </c>
      <c r="O2439" s="1"/>
      <c r="P2439" s="2"/>
      <c r="Q2439" s="3"/>
      <c r="R2439" s="5"/>
    </row>
    <row r="2440" spans="2:18" x14ac:dyDescent="0.25">
      <c r="B2440" s="12" t="s">
        <v>10</v>
      </c>
      <c r="C2440" s="12">
        <v>1185732</v>
      </c>
      <c r="D2440" s="13">
        <v>44480</v>
      </c>
      <c r="E2440" s="12" t="s">
        <v>130</v>
      </c>
      <c r="F2440" s="12" t="s">
        <v>88</v>
      </c>
      <c r="G2440" s="12" t="s">
        <v>89</v>
      </c>
      <c r="H2440" s="12" t="s">
        <v>16</v>
      </c>
      <c r="I2440" s="14">
        <v>0.40000000000000008</v>
      </c>
      <c r="J2440" s="15">
        <v>4000</v>
      </c>
      <c r="K2440" s="16">
        <f t="shared" si="800"/>
        <v>1600.0000000000002</v>
      </c>
      <c r="L2440" s="16">
        <f t="shared" si="801"/>
        <v>560</v>
      </c>
      <c r="M2440" s="17">
        <v>0.35</v>
      </c>
      <c r="O2440" s="1"/>
      <c r="P2440" s="2"/>
      <c r="Q2440" s="3"/>
      <c r="R2440" s="5"/>
    </row>
    <row r="2441" spans="2:18" x14ac:dyDescent="0.25">
      <c r="B2441" s="12" t="s">
        <v>10</v>
      </c>
      <c r="C2441" s="12">
        <v>1185732</v>
      </c>
      <c r="D2441" s="13">
        <v>44480</v>
      </c>
      <c r="E2441" s="12" t="s">
        <v>130</v>
      </c>
      <c r="F2441" s="12" t="s">
        <v>88</v>
      </c>
      <c r="G2441" s="12" t="s">
        <v>89</v>
      </c>
      <c r="H2441" s="12" t="s">
        <v>17</v>
      </c>
      <c r="I2441" s="14">
        <v>0.4</v>
      </c>
      <c r="J2441" s="15">
        <v>5250</v>
      </c>
      <c r="K2441" s="16">
        <f t="shared" si="800"/>
        <v>2100</v>
      </c>
      <c r="L2441" s="16">
        <f t="shared" si="801"/>
        <v>1050</v>
      </c>
      <c r="M2441" s="17">
        <v>0.5</v>
      </c>
      <c r="O2441" s="1"/>
      <c r="P2441" s="2"/>
      <c r="Q2441" s="3"/>
      <c r="R2441" s="5"/>
    </row>
    <row r="2442" spans="2:18" x14ac:dyDescent="0.25">
      <c r="B2442" s="12" t="s">
        <v>10</v>
      </c>
      <c r="C2442" s="12">
        <v>1185732</v>
      </c>
      <c r="D2442" s="13">
        <v>44510</v>
      </c>
      <c r="E2442" s="12" t="s">
        <v>130</v>
      </c>
      <c r="F2442" s="12" t="s">
        <v>88</v>
      </c>
      <c r="G2442" s="12" t="s">
        <v>89</v>
      </c>
      <c r="H2442" s="12" t="s">
        <v>12</v>
      </c>
      <c r="I2442" s="14">
        <v>0.35000000000000009</v>
      </c>
      <c r="J2442" s="15">
        <v>6750</v>
      </c>
      <c r="K2442" s="16">
        <f>I2442*J2442</f>
        <v>2362.5000000000005</v>
      </c>
      <c r="L2442" s="16">
        <f>K2442*M2442</f>
        <v>945.00000000000023</v>
      </c>
      <c r="M2442" s="17">
        <v>0.4</v>
      </c>
      <c r="O2442" s="1"/>
      <c r="P2442" s="2"/>
      <c r="Q2442" s="3"/>
      <c r="R2442" s="5"/>
    </row>
    <row r="2443" spans="2:18" x14ac:dyDescent="0.25">
      <c r="B2443" s="12" t="s">
        <v>10</v>
      </c>
      <c r="C2443" s="12">
        <v>1185732</v>
      </c>
      <c r="D2443" s="13">
        <v>44510</v>
      </c>
      <c r="E2443" s="12" t="s">
        <v>130</v>
      </c>
      <c r="F2443" s="12" t="s">
        <v>88</v>
      </c>
      <c r="G2443" s="12" t="s">
        <v>89</v>
      </c>
      <c r="H2443" s="12" t="s">
        <v>15</v>
      </c>
      <c r="I2443" s="14">
        <v>0.25000000000000011</v>
      </c>
      <c r="J2443" s="15">
        <v>5000</v>
      </c>
      <c r="K2443" s="16">
        <f>I2443*J2443</f>
        <v>1250.0000000000005</v>
      </c>
      <c r="L2443" s="16">
        <f>K2443*M2443</f>
        <v>437.50000000000011</v>
      </c>
      <c r="M2443" s="17">
        <v>0.35</v>
      </c>
      <c r="O2443" s="1"/>
      <c r="P2443" s="2"/>
      <c r="Q2443" s="3"/>
      <c r="R2443" s="5"/>
    </row>
    <row r="2444" spans="2:18" x14ac:dyDescent="0.25">
      <c r="B2444" s="12" t="s">
        <v>10</v>
      </c>
      <c r="C2444" s="12">
        <v>1185732</v>
      </c>
      <c r="D2444" s="13">
        <v>44510</v>
      </c>
      <c r="E2444" s="12" t="s">
        <v>130</v>
      </c>
      <c r="F2444" s="12" t="s">
        <v>88</v>
      </c>
      <c r="G2444" s="12" t="s">
        <v>89</v>
      </c>
      <c r="H2444" s="12" t="s">
        <v>13</v>
      </c>
      <c r="I2444" s="14">
        <v>0.35000000000000014</v>
      </c>
      <c r="J2444" s="15">
        <v>4450</v>
      </c>
      <c r="K2444" s="16">
        <f t="shared" ref="K2444:K2447" si="802">I2444*J2444</f>
        <v>1557.5000000000007</v>
      </c>
      <c r="L2444" s="16">
        <f t="shared" ref="L2444:L2447" si="803">K2444*M2444</f>
        <v>623.00000000000034</v>
      </c>
      <c r="M2444" s="17">
        <v>0.4</v>
      </c>
      <c r="O2444" s="1"/>
      <c r="P2444" s="2"/>
      <c r="Q2444" s="3"/>
      <c r="R2444" s="5"/>
    </row>
    <row r="2445" spans="2:18" x14ac:dyDescent="0.25">
      <c r="B2445" s="12" t="s">
        <v>10</v>
      </c>
      <c r="C2445" s="12">
        <v>1185732</v>
      </c>
      <c r="D2445" s="13">
        <v>44510</v>
      </c>
      <c r="E2445" s="12" t="s">
        <v>130</v>
      </c>
      <c r="F2445" s="12" t="s">
        <v>88</v>
      </c>
      <c r="G2445" s="12" t="s">
        <v>89</v>
      </c>
      <c r="H2445" s="12" t="s">
        <v>14</v>
      </c>
      <c r="I2445" s="14">
        <v>0.65000000000000024</v>
      </c>
      <c r="J2445" s="15">
        <v>5000</v>
      </c>
      <c r="K2445" s="16">
        <f t="shared" si="802"/>
        <v>3250.0000000000014</v>
      </c>
      <c r="L2445" s="16">
        <f t="shared" si="803"/>
        <v>1300.0000000000007</v>
      </c>
      <c r="M2445" s="17">
        <v>0.4</v>
      </c>
      <c r="O2445" s="1"/>
      <c r="P2445" s="2"/>
      <c r="Q2445" s="3"/>
      <c r="R2445" s="5"/>
    </row>
    <row r="2446" spans="2:18" x14ac:dyDescent="0.25">
      <c r="B2446" s="12" t="s">
        <v>10</v>
      </c>
      <c r="C2446" s="12">
        <v>1185732</v>
      </c>
      <c r="D2446" s="13">
        <v>44510</v>
      </c>
      <c r="E2446" s="12" t="s">
        <v>130</v>
      </c>
      <c r="F2446" s="12" t="s">
        <v>88</v>
      </c>
      <c r="G2446" s="12" t="s">
        <v>89</v>
      </c>
      <c r="H2446" s="12" t="s">
        <v>16</v>
      </c>
      <c r="I2446" s="14">
        <v>0.80000000000000016</v>
      </c>
      <c r="J2446" s="15">
        <v>4750</v>
      </c>
      <c r="K2446" s="16">
        <f t="shared" si="802"/>
        <v>3800.0000000000009</v>
      </c>
      <c r="L2446" s="16">
        <f t="shared" si="803"/>
        <v>1330.0000000000002</v>
      </c>
      <c r="M2446" s="17">
        <v>0.35</v>
      </c>
      <c r="O2446" s="1"/>
      <c r="P2446" s="2"/>
      <c r="Q2446" s="3"/>
      <c r="R2446" s="5"/>
    </row>
    <row r="2447" spans="2:18" x14ac:dyDescent="0.25">
      <c r="B2447" s="12" t="s">
        <v>10</v>
      </c>
      <c r="C2447" s="12">
        <v>1185732</v>
      </c>
      <c r="D2447" s="13">
        <v>44510</v>
      </c>
      <c r="E2447" s="12" t="s">
        <v>130</v>
      </c>
      <c r="F2447" s="12" t="s">
        <v>88</v>
      </c>
      <c r="G2447" s="12" t="s">
        <v>89</v>
      </c>
      <c r="H2447" s="12" t="s">
        <v>17</v>
      </c>
      <c r="I2447" s="14">
        <v>0.8</v>
      </c>
      <c r="J2447" s="15">
        <v>5750</v>
      </c>
      <c r="K2447" s="16">
        <f t="shared" si="802"/>
        <v>4600</v>
      </c>
      <c r="L2447" s="16">
        <f t="shared" si="803"/>
        <v>2300</v>
      </c>
      <c r="M2447" s="17">
        <v>0.5</v>
      </c>
      <c r="O2447" s="1"/>
      <c r="P2447" s="2"/>
      <c r="Q2447" s="3"/>
      <c r="R2447" s="5"/>
    </row>
    <row r="2448" spans="2:18" x14ac:dyDescent="0.25">
      <c r="B2448" s="12" t="s">
        <v>10</v>
      </c>
      <c r="C2448" s="12">
        <v>1185732</v>
      </c>
      <c r="D2448" s="13">
        <v>44539</v>
      </c>
      <c r="E2448" s="12" t="s">
        <v>130</v>
      </c>
      <c r="F2448" s="12" t="s">
        <v>88</v>
      </c>
      <c r="G2448" s="12" t="s">
        <v>89</v>
      </c>
      <c r="H2448" s="12" t="s">
        <v>12</v>
      </c>
      <c r="I2448" s="14">
        <v>0.75000000000000011</v>
      </c>
      <c r="J2448" s="15">
        <v>8250</v>
      </c>
      <c r="K2448" s="16">
        <f>I2448*J2448</f>
        <v>6187.5000000000009</v>
      </c>
      <c r="L2448" s="16">
        <f>K2448*M2448</f>
        <v>2475.0000000000005</v>
      </c>
      <c r="M2448" s="17">
        <v>0.4</v>
      </c>
      <c r="O2448" s="1"/>
      <c r="P2448" s="2"/>
      <c r="Q2448" s="3"/>
      <c r="R2448" s="5"/>
    </row>
    <row r="2449" spans="1:18" x14ac:dyDescent="0.25">
      <c r="B2449" s="12" t="s">
        <v>10</v>
      </c>
      <c r="C2449" s="12">
        <v>1185732</v>
      </c>
      <c r="D2449" s="13">
        <v>44539</v>
      </c>
      <c r="E2449" s="12" t="s">
        <v>130</v>
      </c>
      <c r="F2449" s="12" t="s">
        <v>88</v>
      </c>
      <c r="G2449" s="12" t="s">
        <v>89</v>
      </c>
      <c r="H2449" s="12" t="s">
        <v>15</v>
      </c>
      <c r="I2449" s="14">
        <v>0.65000000000000013</v>
      </c>
      <c r="J2449" s="15">
        <v>6250</v>
      </c>
      <c r="K2449" s="16">
        <f>I2449*J2449</f>
        <v>4062.5000000000009</v>
      </c>
      <c r="L2449" s="16">
        <f>K2449*M2449</f>
        <v>1421.8750000000002</v>
      </c>
      <c r="M2449" s="17">
        <v>0.35</v>
      </c>
      <c r="O2449" s="1"/>
      <c r="P2449" s="2"/>
      <c r="Q2449" s="3"/>
      <c r="R2449" s="5"/>
    </row>
    <row r="2450" spans="1:18" x14ac:dyDescent="0.25">
      <c r="B2450" s="12" t="s">
        <v>10</v>
      </c>
      <c r="C2450" s="12">
        <v>1185732</v>
      </c>
      <c r="D2450" s="13">
        <v>44539</v>
      </c>
      <c r="E2450" s="12" t="s">
        <v>130</v>
      </c>
      <c r="F2450" s="12" t="s">
        <v>88</v>
      </c>
      <c r="G2450" s="12" t="s">
        <v>89</v>
      </c>
      <c r="H2450" s="12" t="s">
        <v>13</v>
      </c>
      <c r="I2450" s="14">
        <v>0.65000000000000013</v>
      </c>
      <c r="J2450" s="15">
        <v>5750</v>
      </c>
      <c r="K2450" s="16">
        <f t="shared" ref="K2450:K2453" si="804">I2450*J2450</f>
        <v>3737.5000000000009</v>
      </c>
      <c r="L2450" s="16">
        <f t="shared" ref="L2450:L2453" si="805">K2450*M2450</f>
        <v>1495.0000000000005</v>
      </c>
      <c r="M2450" s="17">
        <v>0.4</v>
      </c>
      <c r="O2450" s="1"/>
      <c r="P2450" s="2"/>
      <c r="Q2450" s="3"/>
      <c r="R2450" s="5"/>
    </row>
    <row r="2451" spans="1:18" x14ac:dyDescent="0.25">
      <c r="B2451" s="12" t="s">
        <v>10</v>
      </c>
      <c r="C2451" s="12">
        <v>1185732</v>
      </c>
      <c r="D2451" s="13">
        <v>44539</v>
      </c>
      <c r="E2451" s="12" t="s">
        <v>130</v>
      </c>
      <c r="F2451" s="12" t="s">
        <v>88</v>
      </c>
      <c r="G2451" s="12" t="s">
        <v>89</v>
      </c>
      <c r="H2451" s="12" t="s">
        <v>14</v>
      </c>
      <c r="I2451" s="14">
        <v>0.65000000000000013</v>
      </c>
      <c r="J2451" s="15">
        <v>5250</v>
      </c>
      <c r="K2451" s="16">
        <f t="shared" si="804"/>
        <v>3412.5000000000009</v>
      </c>
      <c r="L2451" s="16">
        <f t="shared" si="805"/>
        <v>1365.0000000000005</v>
      </c>
      <c r="M2451" s="17">
        <v>0.4</v>
      </c>
      <c r="O2451" s="1"/>
      <c r="P2451" s="2"/>
      <c r="Q2451" s="3"/>
      <c r="R2451" s="5"/>
    </row>
    <row r="2452" spans="1:18" x14ac:dyDescent="0.25">
      <c r="B2452" s="12" t="s">
        <v>10</v>
      </c>
      <c r="C2452" s="12">
        <v>1185732</v>
      </c>
      <c r="D2452" s="13">
        <v>44539</v>
      </c>
      <c r="E2452" s="12" t="s">
        <v>130</v>
      </c>
      <c r="F2452" s="12" t="s">
        <v>88</v>
      </c>
      <c r="G2452" s="12" t="s">
        <v>89</v>
      </c>
      <c r="H2452" s="12" t="s">
        <v>16</v>
      </c>
      <c r="I2452" s="14">
        <v>0.75000000000000011</v>
      </c>
      <c r="J2452" s="15">
        <v>5250</v>
      </c>
      <c r="K2452" s="16">
        <f t="shared" si="804"/>
        <v>3937.5000000000005</v>
      </c>
      <c r="L2452" s="16">
        <f t="shared" si="805"/>
        <v>1378.125</v>
      </c>
      <c r="M2452" s="17">
        <v>0.35</v>
      </c>
      <c r="O2452" s="1"/>
      <c r="P2452" s="2"/>
      <c r="Q2452" s="3"/>
      <c r="R2452" s="5"/>
    </row>
    <row r="2453" spans="1:18" x14ac:dyDescent="0.25">
      <c r="B2453" s="12" t="s">
        <v>10</v>
      </c>
      <c r="C2453" s="12">
        <v>1185732</v>
      </c>
      <c r="D2453" s="13">
        <v>44539</v>
      </c>
      <c r="E2453" s="12" t="s">
        <v>130</v>
      </c>
      <c r="F2453" s="12" t="s">
        <v>88</v>
      </c>
      <c r="G2453" s="12" t="s">
        <v>89</v>
      </c>
      <c r="H2453" s="12" t="s">
        <v>17</v>
      </c>
      <c r="I2453" s="14">
        <v>0.8</v>
      </c>
      <c r="J2453" s="15">
        <v>6250</v>
      </c>
      <c r="K2453" s="16">
        <f t="shared" si="804"/>
        <v>5000</v>
      </c>
      <c r="L2453" s="16">
        <f t="shared" si="805"/>
        <v>2500</v>
      </c>
      <c r="M2453" s="17">
        <v>0.5</v>
      </c>
      <c r="O2453" s="1"/>
      <c r="P2453" s="2"/>
      <c r="Q2453" s="3"/>
      <c r="R2453" s="5"/>
    </row>
    <row r="2454" spans="1:18" x14ac:dyDescent="0.25">
      <c r="A2454" s="8" t="s">
        <v>40</v>
      </c>
      <c r="B2454" s="12" t="s">
        <v>10</v>
      </c>
      <c r="C2454" s="12">
        <v>1185732</v>
      </c>
      <c r="D2454" s="13">
        <v>44218</v>
      </c>
      <c r="E2454" s="12" t="s">
        <v>30</v>
      </c>
      <c r="F2454" s="12" t="s">
        <v>90</v>
      </c>
      <c r="G2454" s="12" t="s">
        <v>91</v>
      </c>
      <c r="H2454" s="12" t="s">
        <v>12</v>
      </c>
      <c r="I2454" s="14">
        <v>0.4</v>
      </c>
      <c r="J2454" s="15">
        <v>5000</v>
      </c>
      <c r="K2454" s="16">
        <f>I2454*J2454</f>
        <v>2000</v>
      </c>
      <c r="L2454" s="16">
        <f>K2454*M2454</f>
        <v>800</v>
      </c>
      <c r="M2454" s="17">
        <v>0.4</v>
      </c>
      <c r="O2454" s="1"/>
      <c r="P2454" s="2"/>
      <c r="Q2454" s="3"/>
      <c r="R2454" s="5"/>
    </row>
    <row r="2455" spans="1:18" x14ac:dyDescent="0.25">
      <c r="B2455" s="12" t="s">
        <v>10</v>
      </c>
      <c r="C2455" s="12">
        <v>1185732</v>
      </c>
      <c r="D2455" s="13">
        <v>44218</v>
      </c>
      <c r="E2455" s="12" t="s">
        <v>30</v>
      </c>
      <c r="F2455" s="12" t="s">
        <v>90</v>
      </c>
      <c r="G2455" s="12" t="s">
        <v>91</v>
      </c>
      <c r="H2455" s="12" t="s">
        <v>15</v>
      </c>
      <c r="I2455" s="14">
        <v>0.4</v>
      </c>
      <c r="J2455" s="15">
        <v>3000</v>
      </c>
      <c r="K2455" s="16">
        <f>I2455*J2455</f>
        <v>1200</v>
      </c>
      <c r="L2455" s="16">
        <f>K2455*M2455</f>
        <v>420</v>
      </c>
      <c r="M2455" s="17">
        <v>0.35</v>
      </c>
      <c r="O2455" s="1"/>
      <c r="P2455" s="2"/>
      <c r="Q2455" s="3"/>
      <c r="R2455" s="5"/>
    </row>
    <row r="2456" spans="1:18" x14ac:dyDescent="0.25">
      <c r="B2456" s="12" t="s">
        <v>10</v>
      </c>
      <c r="C2456" s="12">
        <v>1185732</v>
      </c>
      <c r="D2456" s="13">
        <v>44218</v>
      </c>
      <c r="E2456" s="12" t="s">
        <v>30</v>
      </c>
      <c r="F2456" s="12" t="s">
        <v>90</v>
      </c>
      <c r="G2456" s="12" t="s">
        <v>91</v>
      </c>
      <c r="H2456" s="12" t="s">
        <v>13</v>
      </c>
      <c r="I2456" s="14">
        <v>0.30000000000000004</v>
      </c>
      <c r="J2456" s="15">
        <v>3000</v>
      </c>
      <c r="K2456" s="16">
        <f t="shared" ref="K2456:K2459" si="806">I2456*J2456</f>
        <v>900.00000000000011</v>
      </c>
      <c r="L2456" s="16">
        <f t="shared" ref="L2456:L2459" si="807">K2456*M2456</f>
        <v>360.00000000000006</v>
      </c>
      <c r="M2456" s="17">
        <v>0.4</v>
      </c>
      <c r="O2456" s="1"/>
      <c r="P2456" s="2"/>
      <c r="Q2456" s="3"/>
      <c r="R2456" s="5"/>
    </row>
    <row r="2457" spans="1:18" x14ac:dyDescent="0.25">
      <c r="B2457" s="12" t="s">
        <v>10</v>
      </c>
      <c r="C2457" s="12">
        <v>1185732</v>
      </c>
      <c r="D2457" s="13">
        <v>44218</v>
      </c>
      <c r="E2457" s="12" t="s">
        <v>30</v>
      </c>
      <c r="F2457" s="12" t="s">
        <v>90</v>
      </c>
      <c r="G2457" s="12" t="s">
        <v>91</v>
      </c>
      <c r="H2457" s="12" t="s">
        <v>14</v>
      </c>
      <c r="I2457" s="14">
        <v>0.35000000000000003</v>
      </c>
      <c r="J2457" s="15">
        <v>1500</v>
      </c>
      <c r="K2457" s="16">
        <f t="shared" si="806"/>
        <v>525</v>
      </c>
      <c r="L2457" s="16">
        <f t="shared" si="807"/>
        <v>210</v>
      </c>
      <c r="M2457" s="17">
        <v>0.4</v>
      </c>
      <c r="O2457" s="1"/>
      <c r="P2457" s="2"/>
      <c r="Q2457" s="3"/>
      <c r="R2457" s="5"/>
    </row>
    <row r="2458" spans="1:18" x14ac:dyDescent="0.25">
      <c r="B2458" s="12" t="s">
        <v>10</v>
      </c>
      <c r="C2458" s="12">
        <v>1185732</v>
      </c>
      <c r="D2458" s="13">
        <v>44218</v>
      </c>
      <c r="E2458" s="12" t="s">
        <v>30</v>
      </c>
      <c r="F2458" s="12" t="s">
        <v>90</v>
      </c>
      <c r="G2458" s="12" t="s">
        <v>91</v>
      </c>
      <c r="H2458" s="12" t="s">
        <v>16</v>
      </c>
      <c r="I2458" s="14">
        <v>0.49999999999999994</v>
      </c>
      <c r="J2458" s="15">
        <v>2000</v>
      </c>
      <c r="K2458" s="16">
        <f t="shared" si="806"/>
        <v>999.99999999999989</v>
      </c>
      <c r="L2458" s="16">
        <f t="shared" si="807"/>
        <v>349.99999999999994</v>
      </c>
      <c r="M2458" s="17">
        <v>0.35</v>
      </c>
      <c r="O2458" s="1"/>
      <c r="P2458" s="2"/>
      <c r="Q2458" s="3"/>
      <c r="R2458" s="5"/>
    </row>
    <row r="2459" spans="1:18" x14ac:dyDescent="0.25">
      <c r="B2459" s="12" t="s">
        <v>10</v>
      </c>
      <c r="C2459" s="12">
        <v>1185732</v>
      </c>
      <c r="D2459" s="13">
        <v>44218</v>
      </c>
      <c r="E2459" s="12" t="s">
        <v>30</v>
      </c>
      <c r="F2459" s="12" t="s">
        <v>90</v>
      </c>
      <c r="G2459" s="12" t="s">
        <v>91</v>
      </c>
      <c r="H2459" s="12" t="s">
        <v>17</v>
      </c>
      <c r="I2459" s="14">
        <v>0.4</v>
      </c>
      <c r="J2459" s="15">
        <v>3000</v>
      </c>
      <c r="K2459" s="16">
        <f t="shared" si="806"/>
        <v>1200</v>
      </c>
      <c r="L2459" s="16">
        <f t="shared" si="807"/>
        <v>480</v>
      </c>
      <c r="M2459" s="17">
        <v>0.4</v>
      </c>
      <c r="O2459" s="1"/>
      <c r="P2459" s="2"/>
      <c r="Q2459" s="3"/>
      <c r="R2459" s="5"/>
    </row>
    <row r="2460" spans="1:18" x14ac:dyDescent="0.25">
      <c r="B2460" s="12" t="s">
        <v>10</v>
      </c>
      <c r="C2460" s="12">
        <v>1185732</v>
      </c>
      <c r="D2460" s="13">
        <v>44249</v>
      </c>
      <c r="E2460" s="12" t="s">
        <v>30</v>
      </c>
      <c r="F2460" s="12" t="s">
        <v>90</v>
      </c>
      <c r="G2460" s="12" t="s">
        <v>91</v>
      </c>
      <c r="H2460" s="12" t="s">
        <v>12</v>
      </c>
      <c r="I2460" s="14">
        <v>0.4</v>
      </c>
      <c r="J2460" s="15">
        <v>5500</v>
      </c>
      <c r="K2460" s="16">
        <f>I2460*J2460</f>
        <v>2200</v>
      </c>
      <c r="L2460" s="16">
        <f>K2460*M2460</f>
        <v>880</v>
      </c>
      <c r="M2460" s="17">
        <v>0.4</v>
      </c>
      <c r="O2460" s="1"/>
      <c r="P2460" s="2"/>
      <c r="Q2460" s="3"/>
      <c r="R2460" s="5"/>
    </row>
    <row r="2461" spans="1:18" x14ac:dyDescent="0.25">
      <c r="B2461" s="12" t="s">
        <v>10</v>
      </c>
      <c r="C2461" s="12">
        <v>1185732</v>
      </c>
      <c r="D2461" s="13">
        <v>44249</v>
      </c>
      <c r="E2461" s="12" t="s">
        <v>30</v>
      </c>
      <c r="F2461" s="12" t="s">
        <v>90</v>
      </c>
      <c r="G2461" s="12" t="s">
        <v>91</v>
      </c>
      <c r="H2461" s="12" t="s">
        <v>15</v>
      </c>
      <c r="I2461" s="14">
        <v>0.4</v>
      </c>
      <c r="J2461" s="15">
        <v>2000</v>
      </c>
      <c r="K2461" s="16">
        <f>I2461*J2461</f>
        <v>800</v>
      </c>
      <c r="L2461" s="16">
        <f>K2461*M2461</f>
        <v>280</v>
      </c>
      <c r="M2461" s="17">
        <v>0.35</v>
      </c>
      <c r="O2461" s="1"/>
      <c r="P2461" s="2"/>
      <c r="Q2461" s="3"/>
      <c r="R2461" s="5"/>
    </row>
    <row r="2462" spans="1:18" x14ac:dyDescent="0.25">
      <c r="B2462" s="12" t="s">
        <v>10</v>
      </c>
      <c r="C2462" s="12">
        <v>1185732</v>
      </c>
      <c r="D2462" s="13">
        <v>44249</v>
      </c>
      <c r="E2462" s="12" t="s">
        <v>30</v>
      </c>
      <c r="F2462" s="12" t="s">
        <v>90</v>
      </c>
      <c r="G2462" s="12" t="s">
        <v>91</v>
      </c>
      <c r="H2462" s="12" t="s">
        <v>13</v>
      </c>
      <c r="I2462" s="14">
        <v>0.30000000000000004</v>
      </c>
      <c r="J2462" s="15">
        <v>2500</v>
      </c>
      <c r="K2462" s="16">
        <f t="shared" ref="K2462:K2465" si="808">I2462*J2462</f>
        <v>750.00000000000011</v>
      </c>
      <c r="L2462" s="16">
        <f t="shared" ref="L2462:L2465" si="809">K2462*M2462</f>
        <v>300.00000000000006</v>
      </c>
      <c r="M2462" s="17">
        <v>0.4</v>
      </c>
      <c r="O2462" s="1"/>
      <c r="P2462" s="2"/>
      <c r="Q2462" s="3"/>
      <c r="R2462" s="5"/>
    </row>
    <row r="2463" spans="1:18" x14ac:dyDescent="0.25">
      <c r="B2463" s="12" t="s">
        <v>10</v>
      </c>
      <c r="C2463" s="12">
        <v>1185732</v>
      </c>
      <c r="D2463" s="13">
        <v>44249</v>
      </c>
      <c r="E2463" s="12" t="s">
        <v>30</v>
      </c>
      <c r="F2463" s="12" t="s">
        <v>90</v>
      </c>
      <c r="G2463" s="12" t="s">
        <v>91</v>
      </c>
      <c r="H2463" s="12" t="s">
        <v>14</v>
      </c>
      <c r="I2463" s="14">
        <v>0.35000000000000003</v>
      </c>
      <c r="J2463" s="15">
        <v>1250</v>
      </c>
      <c r="K2463" s="16">
        <f t="shared" si="808"/>
        <v>437.50000000000006</v>
      </c>
      <c r="L2463" s="16">
        <f t="shared" si="809"/>
        <v>175.00000000000003</v>
      </c>
      <c r="M2463" s="17">
        <v>0.4</v>
      </c>
      <c r="O2463" s="1"/>
      <c r="P2463" s="2"/>
      <c r="Q2463" s="3"/>
      <c r="R2463" s="5"/>
    </row>
    <row r="2464" spans="1:18" x14ac:dyDescent="0.25">
      <c r="B2464" s="12" t="s">
        <v>10</v>
      </c>
      <c r="C2464" s="12">
        <v>1185732</v>
      </c>
      <c r="D2464" s="13">
        <v>44249</v>
      </c>
      <c r="E2464" s="12" t="s">
        <v>30</v>
      </c>
      <c r="F2464" s="12" t="s">
        <v>90</v>
      </c>
      <c r="G2464" s="12" t="s">
        <v>91</v>
      </c>
      <c r="H2464" s="12" t="s">
        <v>16</v>
      </c>
      <c r="I2464" s="14">
        <v>0.49999999999999994</v>
      </c>
      <c r="J2464" s="15">
        <v>2000</v>
      </c>
      <c r="K2464" s="16">
        <f t="shared" si="808"/>
        <v>999.99999999999989</v>
      </c>
      <c r="L2464" s="16">
        <f t="shared" si="809"/>
        <v>349.99999999999994</v>
      </c>
      <c r="M2464" s="17">
        <v>0.35</v>
      </c>
      <c r="O2464" s="1"/>
      <c r="P2464" s="2"/>
      <c r="Q2464" s="3"/>
      <c r="R2464" s="5"/>
    </row>
    <row r="2465" spans="2:18" x14ac:dyDescent="0.25">
      <c r="B2465" s="12" t="s">
        <v>10</v>
      </c>
      <c r="C2465" s="12">
        <v>1185732</v>
      </c>
      <c r="D2465" s="13">
        <v>44249</v>
      </c>
      <c r="E2465" s="12" t="s">
        <v>30</v>
      </c>
      <c r="F2465" s="12" t="s">
        <v>90</v>
      </c>
      <c r="G2465" s="12" t="s">
        <v>91</v>
      </c>
      <c r="H2465" s="12" t="s">
        <v>17</v>
      </c>
      <c r="I2465" s="14">
        <v>0.4</v>
      </c>
      <c r="J2465" s="15">
        <v>3000</v>
      </c>
      <c r="K2465" s="16">
        <f t="shared" si="808"/>
        <v>1200</v>
      </c>
      <c r="L2465" s="16">
        <f t="shared" si="809"/>
        <v>480</v>
      </c>
      <c r="M2465" s="17">
        <v>0.4</v>
      </c>
      <c r="O2465" s="1"/>
      <c r="P2465" s="2"/>
      <c r="Q2465" s="3"/>
      <c r="R2465" s="5"/>
    </row>
    <row r="2466" spans="2:18" x14ac:dyDescent="0.25">
      <c r="B2466" s="12" t="s">
        <v>10</v>
      </c>
      <c r="C2466" s="12">
        <v>1185732</v>
      </c>
      <c r="D2466" s="13">
        <v>44276</v>
      </c>
      <c r="E2466" s="12" t="s">
        <v>30</v>
      </c>
      <c r="F2466" s="12" t="s">
        <v>90</v>
      </c>
      <c r="G2466" s="12" t="s">
        <v>91</v>
      </c>
      <c r="H2466" s="12" t="s">
        <v>12</v>
      </c>
      <c r="I2466" s="14">
        <v>0.45</v>
      </c>
      <c r="J2466" s="15">
        <v>5200</v>
      </c>
      <c r="K2466" s="16">
        <f>I2466*J2466</f>
        <v>2340</v>
      </c>
      <c r="L2466" s="16">
        <f>K2466*M2466</f>
        <v>936</v>
      </c>
      <c r="M2466" s="17">
        <v>0.4</v>
      </c>
      <c r="O2466" s="1"/>
      <c r="P2466" s="2"/>
      <c r="Q2466" s="3"/>
      <c r="R2466" s="5"/>
    </row>
    <row r="2467" spans="2:18" x14ac:dyDescent="0.25">
      <c r="B2467" s="12" t="s">
        <v>10</v>
      </c>
      <c r="C2467" s="12">
        <v>1185732</v>
      </c>
      <c r="D2467" s="13">
        <v>44276</v>
      </c>
      <c r="E2467" s="12" t="s">
        <v>30</v>
      </c>
      <c r="F2467" s="12" t="s">
        <v>90</v>
      </c>
      <c r="G2467" s="12" t="s">
        <v>91</v>
      </c>
      <c r="H2467" s="12" t="s">
        <v>15</v>
      </c>
      <c r="I2467" s="14">
        <v>0.45</v>
      </c>
      <c r="J2467" s="15">
        <v>2250</v>
      </c>
      <c r="K2467" s="16">
        <f>I2467*J2467</f>
        <v>1012.5</v>
      </c>
      <c r="L2467" s="16">
        <f>K2467*M2467</f>
        <v>354.375</v>
      </c>
      <c r="M2467" s="17">
        <v>0.35</v>
      </c>
      <c r="O2467" s="1"/>
      <c r="P2467" s="2"/>
      <c r="Q2467" s="3"/>
      <c r="R2467" s="5"/>
    </row>
    <row r="2468" spans="2:18" x14ac:dyDescent="0.25">
      <c r="B2468" s="12" t="s">
        <v>10</v>
      </c>
      <c r="C2468" s="12">
        <v>1185732</v>
      </c>
      <c r="D2468" s="13">
        <v>44276</v>
      </c>
      <c r="E2468" s="12" t="s">
        <v>30</v>
      </c>
      <c r="F2468" s="12" t="s">
        <v>90</v>
      </c>
      <c r="G2468" s="12" t="s">
        <v>91</v>
      </c>
      <c r="H2468" s="12" t="s">
        <v>13</v>
      </c>
      <c r="I2468" s="14">
        <v>0.35000000000000003</v>
      </c>
      <c r="J2468" s="15">
        <v>2500</v>
      </c>
      <c r="K2468" s="16">
        <f t="shared" ref="K2468:K2471" si="810">I2468*J2468</f>
        <v>875.00000000000011</v>
      </c>
      <c r="L2468" s="16">
        <f t="shared" ref="L2468:L2471" si="811">K2468*M2468</f>
        <v>350.00000000000006</v>
      </c>
      <c r="M2468" s="17">
        <v>0.4</v>
      </c>
      <c r="O2468" s="1"/>
      <c r="P2468" s="2"/>
      <c r="Q2468" s="3"/>
      <c r="R2468" s="5"/>
    </row>
    <row r="2469" spans="2:18" x14ac:dyDescent="0.25">
      <c r="B2469" s="12" t="s">
        <v>10</v>
      </c>
      <c r="C2469" s="12">
        <v>1185732</v>
      </c>
      <c r="D2469" s="13">
        <v>44276</v>
      </c>
      <c r="E2469" s="12" t="s">
        <v>30</v>
      </c>
      <c r="F2469" s="12" t="s">
        <v>90</v>
      </c>
      <c r="G2469" s="12" t="s">
        <v>91</v>
      </c>
      <c r="H2469" s="12" t="s">
        <v>14</v>
      </c>
      <c r="I2469" s="14">
        <v>0.4</v>
      </c>
      <c r="J2469" s="15">
        <v>1000</v>
      </c>
      <c r="K2469" s="16">
        <f t="shared" si="810"/>
        <v>400</v>
      </c>
      <c r="L2469" s="16">
        <f t="shared" si="811"/>
        <v>160</v>
      </c>
      <c r="M2469" s="17">
        <v>0.4</v>
      </c>
      <c r="O2469" s="1"/>
      <c r="P2469" s="2"/>
      <c r="Q2469" s="3"/>
      <c r="R2469" s="5"/>
    </row>
    <row r="2470" spans="2:18" x14ac:dyDescent="0.25">
      <c r="B2470" s="12" t="s">
        <v>10</v>
      </c>
      <c r="C2470" s="12">
        <v>1185732</v>
      </c>
      <c r="D2470" s="13">
        <v>44276</v>
      </c>
      <c r="E2470" s="12" t="s">
        <v>30</v>
      </c>
      <c r="F2470" s="12" t="s">
        <v>90</v>
      </c>
      <c r="G2470" s="12" t="s">
        <v>91</v>
      </c>
      <c r="H2470" s="12" t="s">
        <v>16</v>
      </c>
      <c r="I2470" s="14">
        <v>0.54999999999999993</v>
      </c>
      <c r="J2470" s="15">
        <v>1500</v>
      </c>
      <c r="K2470" s="16">
        <f t="shared" si="810"/>
        <v>824.99999999999989</v>
      </c>
      <c r="L2470" s="16">
        <f t="shared" si="811"/>
        <v>288.74999999999994</v>
      </c>
      <c r="M2470" s="17">
        <v>0.35</v>
      </c>
      <c r="O2470" s="1"/>
      <c r="P2470" s="2"/>
      <c r="Q2470" s="3"/>
      <c r="R2470" s="5"/>
    </row>
    <row r="2471" spans="2:18" x14ac:dyDescent="0.25">
      <c r="B2471" s="12" t="s">
        <v>10</v>
      </c>
      <c r="C2471" s="12">
        <v>1185732</v>
      </c>
      <c r="D2471" s="13">
        <v>44276</v>
      </c>
      <c r="E2471" s="12" t="s">
        <v>30</v>
      </c>
      <c r="F2471" s="12" t="s">
        <v>90</v>
      </c>
      <c r="G2471" s="12" t="s">
        <v>91</v>
      </c>
      <c r="H2471" s="12" t="s">
        <v>17</v>
      </c>
      <c r="I2471" s="14">
        <v>0.45</v>
      </c>
      <c r="J2471" s="15">
        <v>2500</v>
      </c>
      <c r="K2471" s="16">
        <f t="shared" si="810"/>
        <v>1125</v>
      </c>
      <c r="L2471" s="16">
        <f t="shared" si="811"/>
        <v>450</v>
      </c>
      <c r="M2471" s="17">
        <v>0.4</v>
      </c>
      <c r="O2471" s="1"/>
      <c r="P2471" s="2"/>
      <c r="Q2471" s="3"/>
      <c r="R2471" s="5"/>
    </row>
    <row r="2472" spans="2:18" x14ac:dyDescent="0.25">
      <c r="B2472" s="12" t="s">
        <v>10</v>
      </c>
      <c r="C2472" s="12">
        <v>1185732</v>
      </c>
      <c r="D2472" s="13">
        <v>44308</v>
      </c>
      <c r="E2472" s="12" t="s">
        <v>30</v>
      </c>
      <c r="F2472" s="12" t="s">
        <v>90</v>
      </c>
      <c r="G2472" s="12" t="s">
        <v>91</v>
      </c>
      <c r="H2472" s="12" t="s">
        <v>12</v>
      </c>
      <c r="I2472" s="14">
        <v>0.45</v>
      </c>
      <c r="J2472" s="15">
        <v>4750</v>
      </c>
      <c r="K2472" s="16">
        <f>I2472*J2472</f>
        <v>2137.5</v>
      </c>
      <c r="L2472" s="16">
        <f>K2472*M2472</f>
        <v>855</v>
      </c>
      <c r="M2472" s="17">
        <v>0.4</v>
      </c>
      <c r="O2472" s="1"/>
      <c r="P2472" s="2"/>
      <c r="Q2472" s="3"/>
      <c r="R2472" s="5"/>
    </row>
    <row r="2473" spans="2:18" x14ac:dyDescent="0.25">
      <c r="B2473" s="12" t="s">
        <v>10</v>
      </c>
      <c r="C2473" s="12">
        <v>1185732</v>
      </c>
      <c r="D2473" s="13">
        <v>44308</v>
      </c>
      <c r="E2473" s="12" t="s">
        <v>30</v>
      </c>
      <c r="F2473" s="12" t="s">
        <v>90</v>
      </c>
      <c r="G2473" s="12" t="s">
        <v>91</v>
      </c>
      <c r="H2473" s="12" t="s">
        <v>15</v>
      </c>
      <c r="I2473" s="14">
        <v>0.45</v>
      </c>
      <c r="J2473" s="15">
        <v>1750</v>
      </c>
      <c r="K2473" s="16">
        <f>I2473*J2473</f>
        <v>787.5</v>
      </c>
      <c r="L2473" s="16">
        <f>K2473*M2473</f>
        <v>275.625</v>
      </c>
      <c r="M2473" s="17">
        <v>0.35</v>
      </c>
      <c r="O2473" s="1"/>
      <c r="P2473" s="2"/>
      <c r="Q2473" s="3"/>
      <c r="R2473" s="5"/>
    </row>
    <row r="2474" spans="2:18" x14ac:dyDescent="0.25">
      <c r="B2474" s="12" t="s">
        <v>10</v>
      </c>
      <c r="C2474" s="12">
        <v>1185732</v>
      </c>
      <c r="D2474" s="13">
        <v>44308</v>
      </c>
      <c r="E2474" s="12" t="s">
        <v>30</v>
      </c>
      <c r="F2474" s="12" t="s">
        <v>90</v>
      </c>
      <c r="G2474" s="12" t="s">
        <v>91</v>
      </c>
      <c r="H2474" s="12" t="s">
        <v>13</v>
      </c>
      <c r="I2474" s="14">
        <v>0.4</v>
      </c>
      <c r="J2474" s="15">
        <v>1750</v>
      </c>
      <c r="K2474" s="16">
        <f t="shared" ref="K2474:K2477" si="812">I2474*J2474</f>
        <v>700</v>
      </c>
      <c r="L2474" s="16">
        <f t="shared" ref="L2474:L2477" si="813">K2474*M2474</f>
        <v>280</v>
      </c>
      <c r="M2474" s="17">
        <v>0.4</v>
      </c>
      <c r="O2474" s="1"/>
      <c r="P2474" s="2"/>
      <c r="Q2474" s="3"/>
      <c r="R2474" s="5"/>
    </row>
    <row r="2475" spans="2:18" x14ac:dyDescent="0.25">
      <c r="B2475" s="12" t="s">
        <v>10</v>
      </c>
      <c r="C2475" s="12">
        <v>1185732</v>
      </c>
      <c r="D2475" s="13">
        <v>44308</v>
      </c>
      <c r="E2475" s="12" t="s">
        <v>30</v>
      </c>
      <c r="F2475" s="12" t="s">
        <v>90</v>
      </c>
      <c r="G2475" s="12" t="s">
        <v>91</v>
      </c>
      <c r="H2475" s="12" t="s">
        <v>14</v>
      </c>
      <c r="I2475" s="14">
        <v>0.45</v>
      </c>
      <c r="J2475" s="15">
        <v>1000</v>
      </c>
      <c r="K2475" s="16">
        <f t="shared" si="812"/>
        <v>450</v>
      </c>
      <c r="L2475" s="16">
        <f t="shared" si="813"/>
        <v>180</v>
      </c>
      <c r="M2475" s="17">
        <v>0.4</v>
      </c>
      <c r="O2475" s="1"/>
      <c r="P2475" s="2"/>
      <c r="Q2475" s="3"/>
      <c r="R2475" s="5"/>
    </row>
    <row r="2476" spans="2:18" x14ac:dyDescent="0.25">
      <c r="B2476" s="12" t="s">
        <v>10</v>
      </c>
      <c r="C2476" s="12">
        <v>1185732</v>
      </c>
      <c r="D2476" s="13">
        <v>44308</v>
      </c>
      <c r="E2476" s="12" t="s">
        <v>30</v>
      </c>
      <c r="F2476" s="12" t="s">
        <v>90</v>
      </c>
      <c r="G2476" s="12" t="s">
        <v>91</v>
      </c>
      <c r="H2476" s="12" t="s">
        <v>16</v>
      </c>
      <c r="I2476" s="14">
        <v>0.5</v>
      </c>
      <c r="J2476" s="15">
        <v>1250</v>
      </c>
      <c r="K2476" s="16">
        <f t="shared" si="812"/>
        <v>625</v>
      </c>
      <c r="L2476" s="16">
        <f t="shared" si="813"/>
        <v>218.75</v>
      </c>
      <c r="M2476" s="17">
        <v>0.35</v>
      </c>
      <c r="O2476" s="1"/>
      <c r="P2476" s="2"/>
      <c r="Q2476" s="3"/>
      <c r="R2476" s="5"/>
    </row>
    <row r="2477" spans="2:18" x14ac:dyDescent="0.25">
      <c r="B2477" s="12" t="s">
        <v>10</v>
      </c>
      <c r="C2477" s="12">
        <v>1185732</v>
      </c>
      <c r="D2477" s="13">
        <v>44308</v>
      </c>
      <c r="E2477" s="12" t="s">
        <v>30</v>
      </c>
      <c r="F2477" s="12" t="s">
        <v>90</v>
      </c>
      <c r="G2477" s="12" t="s">
        <v>91</v>
      </c>
      <c r="H2477" s="12" t="s">
        <v>17</v>
      </c>
      <c r="I2477" s="14">
        <v>0.4</v>
      </c>
      <c r="J2477" s="15">
        <v>2500</v>
      </c>
      <c r="K2477" s="16">
        <f t="shared" si="812"/>
        <v>1000</v>
      </c>
      <c r="L2477" s="16">
        <f t="shared" si="813"/>
        <v>400</v>
      </c>
      <c r="M2477" s="17">
        <v>0.4</v>
      </c>
      <c r="O2477" s="1"/>
      <c r="P2477" s="2"/>
      <c r="Q2477" s="3"/>
      <c r="R2477" s="5"/>
    </row>
    <row r="2478" spans="2:18" x14ac:dyDescent="0.25">
      <c r="B2478" s="12" t="s">
        <v>10</v>
      </c>
      <c r="C2478" s="12">
        <v>1185732</v>
      </c>
      <c r="D2478" s="13">
        <v>44339</v>
      </c>
      <c r="E2478" s="12" t="s">
        <v>30</v>
      </c>
      <c r="F2478" s="12" t="s">
        <v>90</v>
      </c>
      <c r="G2478" s="12" t="s">
        <v>91</v>
      </c>
      <c r="H2478" s="12" t="s">
        <v>12</v>
      </c>
      <c r="I2478" s="14">
        <v>0.5</v>
      </c>
      <c r="J2478" s="15">
        <v>5200</v>
      </c>
      <c r="K2478" s="16">
        <f>I2478*J2478</f>
        <v>2600</v>
      </c>
      <c r="L2478" s="16">
        <f>K2478*M2478</f>
        <v>1040</v>
      </c>
      <c r="M2478" s="17">
        <v>0.4</v>
      </c>
      <c r="O2478" s="1"/>
      <c r="P2478" s="2"/>
      <c r="Q2478" s="3"/>
      <c r="R2478" s="5"/>
    </row>
    <row r="2479" spans="2:18" x14ac:dyDescent="0.25">
      <c r="B2479" s="12" t="s">
        <v>10</v>
      </c>
      <c r="C2479" s="12">
        <v>1185732</v>
      </c>
      <c r="D2479" s="13">
        <v>44339</v>
      </c>
      <c r="E2479" s="12" t="s">
        <v>30</v>
      </c>
      <c r="F2479" s="12" t="s">
        <v>90</v>
      </c>
      <c r="G2479" s="12" t="s">
        <v>91</v>
      </c>
      <c r="H2479" s="12" t="s">
        <v>15</v>
      </c>
      <c r="I2479" s="14">
        <v>0.45000000000000007</v>
      </c>
      <c r="J2479" s="15">
        <v>2250</v>
      </c>
      <c r="K2479" s="16">
        <f>I2479*J2479</f>
        <v>1012.5000000000001</v>
      </c>
      <c r="L2479" s="16">
        <f>K2479*M2479</f>
        <v>354.375</v>
      </c>
      <c r="M2479" s="17">
        <v>0.35</v>
      </c>
      <c r="O2479" s="1"/>
      <c r="P2479" s="2"/>
      <c r="Q2479" s="3"/>
      <c r="R2479" s="5"/>
    </row>
    <row r="2480" spans="2:18" x14ac:dyDescent="0.25">
      <c r="B2480" s="12" t="s">
        <v>10</v>
      </c>
      <c r="C2480" s="12">
        <v>1185732</v>
      </c>
      <c r="D2480" s="13">
        <v>44339</v>
      </c>
      <c r="E2480" s="12" t="s">
        <v>30</v>
      </c>
      <c r="F2480" s="12" t="s">
        <v>90</v>
      </c>
      <c r="G2480" s="12" t="s">
        <v>91</v>
      </c>
      <c r="H2480" s="12" t="s">
        <v>13</v>
      </c>
      <c r="I2480" s="14">
        <v>0.4</v>
      </c>
      <c r="J2480" s="15">
        <v>2000</v>
      </c>
      <c r="K2480" s="16">
        <f t="shared" ref="K2480:K2483" si="814">I2480*J2480</f>
        <v>800</v>
      </c>
      <c r="L2480" s="16">
        <f t="shared" ref="L2480:L2483" si="815">K2480*M2480</f>
        <v>320</v>
      </c>
      <c r="M2480" s="17">
        <v>0.4</v>
      </c>
      <c r="O2480" s="1"/>
      <c r="P2480" s="2"/>
      <c r="Q2480" s="3"/>
      <c r="R2480" s="5"/>
    </row>
    <row r="2481" spans="2:18" x14ac:dyDescent="0.25">
      <c r="B2481" s="12" t="s">
        <v>10</v>
      </c>
      <c r="C2481" s="12">
        <v>1185732</v>
      </c>
      <c r="D2481" s="13">
        <v>44339</v>
      </c>
      <c r="E2481" s="12" t="s">
        <v>30</v>
      </c>
      <c r="F2481" s="12" t="s">
        <v>90</v>
      </c>
      <c r="G2481" s="12" t="s">
        <v>91</v>
      </c>
      <c r="H2481" s="12" t="s">
        <v>14</v>
      </c>
      <c r="I2481" s="14">
        <v>0.4</v>
      </c>
      <c r="J2481" s="15">
        <v>1250</v>
      </c>
      <c r="K2481" s="16">
        <f t="shared" si="814"/>
        <v>500</v>
      </c>
      <c r="L2481" s="16">
        <f t="shared" si="815"/>
        <v>200</v>
      </c>
      <c r="M2481" s="17">
        <v>0.4</v>
      </c>
      <c r="O2481" s="1"/>
      <c r="P2481" s="2"/>
      <c r="Q2481" s="3"/>
      <c r="R2481" s="5"/>
    </row>
    <row r="2482" spans="2:18" x14ac:dyDescent="0.25">
      <c r="B2482" s="12" t="s">
        <v>10</v>
      </c>
      <c r="C2482" s="12">
        <v>1185732</v>
      </c>
      <c r="D2482" s="13">
        <v>44339</v>
      </c>
      <c r="E2482" s="12" t="s">
        <v>30</v>
      </c>
      <c r="F2482" s="12" t="s">
        <v>90</v>
      </c>
      <c r="G2482" s="12" t="s">
        <v>91</v>
      </c>
      <c r="H2482" s="12" t="s">
        <v>16</v>
      </c>
      <c r="I2482" s="14">
        <v>0.5</v>
      </c>
      <c r="J2482" s="15">
        <v>1500</v>
      </c>
      <c r="K2482" s="16">
        <f t="shared" si="814"/>
        <v>750</v>
      </c>
      <c r="L2482" s="16">
        <f t="shared" si="815"/>
        <v>262.5</v>
      </c>
      <c r="M2482" s="17">
        <v>0.35</v>
      </c>
      <c r="O2482" s="1"/>
      <c r="P2482" s="2"/>
      <c r="Q2482" s="3"/>
      <c r="R2482" s="5"/>
    </row>
    <row r="2483" spans="2:18" x14ac:dyDescent="0.25">
      <c r="B2483" s="12" t="s">
        <v>10</v>
      </c>
      <c r="C2483" s="12">
        <v>1185732</v>
      </c>
      <c r="D2483" s="13">
        <v>44339</v>
      </c>
      <c r="E2483" s="12" t="s">
        <v>30</v>
      </c>
      <c r="F2483" s="12" t="s">
        <v>90</v>
      </c>
      <c r="G2483" s="12" t="s">
        <v>91</v>
      </c>
      <c r="H2483" s="12" t="s">
        <v>17</v>
      </c>
      <c r="I2483" s="14">
        <v>0.55000000000000004</v>
      </c>
      <c r="J2483" s="15">
        <v>2750</v>
      </c>
      <c r="K2483" s="16">
        <f t="shared" si="814"/>
        <v>1512.5000000000002</v>
      </c>
      <c r="L2483" s="16">
        <f t="shared" si="815"/>
        <v>605.00000000000011</v>
      </c>
      <c r="M2483" s="17">
        <v>0.4</v>
      </c>
      <c r="O2483" s="1"/>
      <c r="P2483" s="2"/>
      <c r="Q2483" s="3"/>
      <c r="R2483" s="5"/>
    </row>
    <row r="2484" spans="2:18" x14ac:dyDescent="0.25">
      <c r="B2484" s="12" t="s">
        <v>10</v>
      </c>
      <c r="C2484" s="12">
        <v>1185732</v>
      </c>
      <c r="D2484" s="13">
        <v>44369</v>
      </c>
      <c r="E2484" s="12" t="s">
        <v>30</v>
      </c>
      <c r="F2484" s="12" t="s">
        <v>90</v>
      </c>
      <c r="G2484" s="12" t="s">
        <v>91</v>
      </c>
      <c r="H2484" s="12" t="s">
        <v>12</v>
      </c>
      <c r="I2484" s="14">
        <v>0.4</v>
      </c>
      <c r="J2484" s="15">
        <v>5250</v>
      </c>
      <c r="K2484" s="16">
        <f>I2484*J2484</f>
        <v>2100</v>
      </c>
      <c r="L2484" s="16">
        <f>K2484*M2484</f>
        <v>840</v>
      </c>
      <c r="M2484" s="17">
        <v>0.4</v>
      </c>
      <c r="O2484" s="1"/>
      <c r="P2484" s="2"/>
      <c r="Q2484" s="3"/>
      <c r="R2484" s="5"/>
    </row>
    <row r="2485" spans="2:18" x14ac:dyDescent="0.25">
      <c r="B2485" s="12" t="s">
        <v>10</v>
      </c>
      <c r="C2485" s="12">
        <v>1185732</v>
      </c>
      <c r="D2485" s="13">
        <v>44369</v>
      </c>
      <c r="E2485" s="12" t="s">
        <v>30</v>
      </c>
      <c r="F2485" s="12" t="s">
        <v>90</v>
      </c>
      <c r="G2485" s="12" t="s">
        <v>91</v>
      </c>
      <c r="H2485" s="12" t="s">
        <v>15</v>
      </c>
      <c r="I2485" s="14">
        <v>0.35000000000000009</v>
      </c>
      <c r="J2485" s="15">
        <v>2750</v>
      </c>
      <c r="K2485" s="16">
        <f>I2485*J2485</f>
        <v>962.50000000000023</v>
      </c>
      <c r="L2485" s="16">
        <f>K2485*M2485</f>
        <v>336.87500000000006</v>
      </c>
      <c r="M2485" s="17">
        <v>0.35</v>
      </c>
      <c r="O2485" s="1"/>
      <c r="P2485" s="2"/>
      <c r="Q2485" s="3"/>
      <c r="R2485" s="5"/>
    </row>
    <row r="2486" spans="2:18" x14ac:dyDescent="0.25">
      <c r="B2486" s="12" t="s">
        <v>10</v>
      </c>
      <c r="C2486" s="12">
        <v>1185732</v>
      </c>
      <c r="D2486" s="13">
        <v>44369</v>
      </c>
      <c r="E2486" s="12" t="s">
        <v>30</v>
      </c>
      <c r="F2486" s="12" t="s">
        <v>90</v>
      </c>
      <c r="G2486" s="12" t="s">
        <v>91</v>
      </c>
      <c r="H2486" s="12" t="s">
        <v>13</v>
      </c>
      <c r="I2486" s="14">
        <v>0.30000000000000004</v>
      </c>
      <c r="J2486" s="15">
        <v>2250</v>
      </c>
      <c r="K2486" s="16">
        <f t="shared" ref="K2486:K2489" si="816">I2486*J2486</f>
        <v>675.00000000000011</v>
      </c>
      <c r="L2486" s="16">
        <f t="shared" ref="L2486:L2489" si="817">K2486*M2486</f>
        <v>270.00000000000006</v>
      </c>
      <c r="M2486" s="17">
        <v>0.4</v>
      </c>
      <c r="O2486" s="1"/>
      <c r="P2486" s="2"/>
      <c r="Q2486" s="3"/>
      <c r="R2486" s="5"/>
    </row>
    <row r="2487" spans="2:18" x14ac:dyDescent="0.25">
      <c r="B2487" s="12" t="s">
        <v>10</v>
      </c>
      <c r="C2487" s="12">
        <v>1185732</v>
      </c>
      <c r="D2487" s="13">
        <v>44369</v>
      </c>
      <c r="E2487" s="12" t="s">
        <v>30</v>
      </c>
      <c r="F2487" s="12" t="s">
        <v>90</v>
      </c>
      <c r="G2487" s="12" t="s">
        <v>91</v>
      </c>
      <c r="H2487" s="12" t="s">
        <v>14</v>
      </c>
      <c r="I2487" s="14">
        <v>0.30000000000000004</v>
      </c>
      <c r="J2487" s="15">
        <v>2000</v>
      </c>
      <c r="K2487" s="16">
        <f t="shared" si="816"/>
        <v>600.00000000000011</v>
      </c>
      <c r="L2487" s="16">
        <f t="shared" si="817"/>
        <v>240.00000000000006</v>
      </c>
      <c r="M2487" s="17">
        <v>0.4</v>
      </c>
      <c r="O2487" s="1"/>
      <c r="P2487" s="2"/>
      <c r="Q2487" s="3"/>
      <c r="R2487" s="5"/>
    </row>
    <row r="2488" spans="2:18" x14ac:dyDescent="0.25">
      <c r="B2488" s="12" t="s">
        <v>10</v>
      </c>
      <c r="C2488" s="12">
        <v>1185732</v>
      </c>
      <c r="D2488" s="13">
        <v>44369</v>
      </c>
      <c r="E2488" s="12" t="s">
        <v>30</v>
      </c>
      <c r="F2488" s="12" t="s">
        <v>90</v>
      </c>
      <c r="G2488" s="12" t="s">
        <v>91</v>
      </c>
      <c r="H2488" s="12" t="s">
        <v>16</v>
      </c>
      <c r="I2488" s="14">
        <v>0.5</v>
      </c>
      <c r="J2488" s="15">
        <v>2000</v>
      </c>
      <c r="K2488" s="16">
        <f t="shared" si="816"/>
        <v>1000</v>
      </c>
      <c r="L2488" s="16">
        <f t="shared" si="817"/>
        <v>350</v>
      </c>
      <c r="M2488" s="17">
        <v>0.35</v>
      </c>
      <c r="O2488" s="1"/>
      <c r="P2488" s="2"/>
      <c r="Q2488" s="3"/>
      <c r="R2488" s="5"/>
    </row>
    <row r="2489" spans="2:18" x14ac:dyDescent="0.25">
      <c r="B2489" s="12" t="s">
        <v>10</v>
      </c>
      <c r="C2489" s="12">
        <v>1185732</v>
      </c>
      <c r="D2489" s="13">
        <v>44369</v>
      </c>
      <c r="E2489" s="12" t="s">
        <v>30</v>
      </c>
      <c r="F2489" s="12" t="s">
        <v>90</v>
      </c>
      <c r="G2489" s="12" t="s">
        <v>91</v>
      </c>
      <c r="H2489" s="12" t="s">
        <v>17</v>
      </c>
      <c r="I2489" s="14">
        <v>0.55000000000000004</v>
      </c>
      <c r="J2489" s="15">
        <v>3750</v>
      </c>
      <c r="K2489" s="16">
        <f t="shared" si="816"/>
        <v>2062.5</v>
      </c>
      <c r="L2489" s="16">
        <f t="shared" si="817"/>
        <v>825</v>
      </c>
      <c r="M2489" s="17">
        <v>0.4</v>
      </c>
      <c r="O2489" s="1"/>
      <c r="P2489" s="2"/>
      <c r="Q2489" s="3"/>
      <c r="R2489" s="5"/>
    </row>
    <row r="2490" spans="2:18" x14ac:dyDescent="0.25">
      <c r="B2490" s="12" t="s">
        <v>10</v>
      </c>
      <c r="C2490" s="12">
        <v>1185732</v>
      </c>
      <c r="D2490" s="13">
        <v>44398</v>
      </c>
      <c r="E2490" s="12" t="s">
        <v>30</v>
      </c>
      <c r="F2490" s="12" t="s">
        <v>90</v>
      </c>
      <c r="G2490" s="12" t="s">
        <v>91</v>
      </c>
      <c r="H2490" s="12" t="s">
        <v>12</v>
      </c>
      <c r="I2490" s="14">
        <v>0.5</v>
      </c>
      <c r="J2490" s="15">
        <v>6000</v>
      </c>
      <c r="K2490" s="16">
        <f>I2490*J2490</f>
        <v>3000</v>
      </c>
      <c r="L2490" s="16">
        <f>K2490*M2490</f>
        <v>1200</v>
      </c>
      <c r="M2490" s="17">
        <v>0.4</v>
      </c>
      <c r="O2490" s="1"/>
      <c r="P2490" s="2"/>
      <c r="Q2490" s="3"/>
      <c r="R2490" s="5"/>
    </row>
    <row r="2491" spans="2:18" x14ac:dyDescent="0.25">
      <c r="B2491" s="12" t="s">
        <v>10</v>
      </c>
      <c r="C2491" s="12">
        <v>1185732</v>
      </c>
      <c r="D2491" s="13">
        <v>44398</v>
      </c>
      <c r="E2491" s="12" t="s">
        <v>30</v>
      </c>
      <c r="F2491" s="12" t="s">
        <v>90</v>
      </c>
      <c r="G2491" s="12" t="s">
        <v>91</v>
      </c>
      <c r="H2491" s="12" t="s">
        <v>15</v>
      </c>
      <c r="I2491" s="14">
        <v>0.45000000000000007</v>
      </c>
      <c r="J2491" s="15">
        <v>3500</v>
      </c>
      <c r="K2491" s="16">
        <f>I2491*J2491</f>
        <v>1575.0000000000002</v>
      </c>
      <c r="L2491" s="16">
        <f>K2491*M2491</f>
        <v>551.25</v>
      </c>
      <c r="M2491" s="17">
        <v>0.35</v>
      </c>
      <c r="O2491" s="1"/>
      <c r="P2491" s="2"/>
      <c r="Q2491" s="3"/>
      <c r="R2491" s="5"/>
    </row>
    <row r="2492" spans="2:18" x14ac:dyDescent="0.25">
      <c r="B2492" s="12" t="s">
        <v>10</v>
      </c>
      <c r="C2492" s="12">
        <v>1185732</v>
      </c>
      <c r="D2492" s="13">
        <v>44398</v>
      </c>
      <c r="E2492" s="12" t="s">
        <v>30</v>
      </c>
      <c r="F2492" s="12" t="s">
        <v>90</v>
      </c>
      <c r="G2492" s="12" t="s">
        <v>91</v>
      </c>
      <c r="H2492" s="12" t="s">
        <v>13</v>
      </c>
      <c r="I2492" s="14">
        <v>0.4</v>
      </c>
      <c r="J2492" s="15">
        <v>2750</v>
      </c>
      <c r="K2492" s="16">
        <f t="shared" ref="K2492:K2495" si="818">I2492*J2492</f>
        <v>1100</v>
      </c>
      <c r="L2492" s="16">
        <f t="shared" ref="L2492:L2495" si="819">K2492*M2492</f>
        <v>440</v>
      </c>
      <c r="M2492" s="17">
        <v>0.4</v>
      </c>
      <c r="O2492" s="1"/>
      <c r="P2492" s="2"/>
      <c r="Q2492" s="3"/>
      <c r="R2492" s="5"/>
    </row>
    <row r="2493" spans="2:18" x14ac:dyDescent="0.25">
      <c r="B2493" s="12" t="s">
        <v>10</v>
      </c>
      <c r="C2493" s="12">
        <v>1185732</v>
      </c>
      <c r="D2493" s="13">
        <v>44398</v>
      </c>
      <c r="E2493" s="12" t="s">
        <v>30</v>
      </c>
      <c r="F2493" s="12" t="s">
        <v>90</v>
      </c>
      <c r="G2493" s="12" t="s">
        <v>91</v>
      </c>
      <c r="H2493" s="12" t="s">
        <v>14</v>
      </c>
      <c r="I2493" s="14">
        <v>0.4</v>
      </c>
      <c r="J2493" s="15">
        <v>2250</v>
      </c>
      <c r="K2493" s="16">
        <f t="shared" si="818"/>
        <v>900</v>
      </c>
      <c r="L2493" s="16">
        <f t="shared" si="819"/>
        <v>360</v>
      </c>
      <c r="M2493" s="17">
        <v>0.4</v>
      </c>
      <c r="O2493" s="1"/>
      <c r="P2493" s="2"/>
      <c r="Q2493" s="3"/>
      <c r="R2493" s="5"/>
    </row>
    <row r="2494" spans="2:18" x14ac:dyDescent="0.25">
      <c r="B2494" s="12" t="s">
        <v>10</v>
      </c>
      <c r="C2494" s="12">
        <v>1185732</v>
      </c>
      <c r="D2494" s="13">
        <v>44398</v>
      </c>
      <c r="E2494" s="12" t="s">
        <v>30</v>
      </c>
      <c r="F2494" s="12" t="s">
        <v>90</v>
      </c>
      <c r="G2494" s="12" t="s">
        <v>91</v>
      </c>
      <c r="H2494" s="12" t="s">
        <v>16</v>
      </c>
      <c r="I2494" s="14">
        <v>0.5</v>
      </c>
      <c r="J2494" s="15">
        <v>2500</v>
      </c>
      <c r="K2494" s="16">
        <f t="shared" si="818"/>
        <v>1250</v>
      </c>
      <c r="L2494" s="16">
        <f t="shared" si="819"/>
        <v>437.5</v>
      </c>
      <c r="M2494" s="17">
        <v>0.35</v>
      </c>
      <c r="O2494" s="1"/>
      <c r="P2494" s="2"/>
      <c r="Q2494" s="3"/>
      <c r="R2494" s="5"/>
    </row>
    <row r="2495" spans="2:18" x14ac:dyDescent="0.25">
      <c r="B2495" s="12" t="s">
        <v>10</v>
      </c>
      <c r="C2495" s="12">
        <v>1185732</v>
      </c>
      <c r="D2495" s="13">
        <v>44398</v>
      </c>
      <c r="E2495" s="12" t="s">
        <v>30</v>
      </c>
      <c r="F2495" s="12" t="s">
        <v>90</v>
      </c>
      <c r="G2495" s="12" t="s">
        <v>91</v>
      </c>
      <c r="H2495" s="12" t="s">
        <v>17</v>
      </c>
      <c r="I2495" s="14">
        <v>0.55000000000000004</v>
      </c>
      <c r="J2495" s="15">
        <v>4250</v>
      </c>
      <c r="K2495" s="16">
        <f t="shared" si="818"/>
        <v>2337.5</v>
      </c>
      <c r="L2495" s="16">
        <f t="shared" si="819"/>
        <v>935</v>
      </c>
      <c r="M2495" s="17">
        <v>0.4</v>
      </c>
      <c r="O2495" s="1"/>
      <c r="P2495" s="2"/>
      <c r="Q2495" s="3"/>
      <c r="R2495" s="5"/>
    </row>
    <row r="2496" spans="2:18" x14ac:dyDescent="0.25">
      <c r="B2496" s="12" t="s">
        <v>10</v>
      </c>
      <c r="C2496" s="12">
        <v>1185732</v>
      </c>
      <c r="D2496" s="13">
        <v>44430</v>
      </c>
      <c r="E2496" s="12" t="s">
        <v>30</v>
      </c>
      <c r="F2496" s="12" t="s">
        <v>90</v>
      </c>
      <c r="G2496" s="12" t="s">
        <v>91</v>
      </c>
      <c r="H2496" s="12" t="s">
        <v>12</v>
      </c>
      <c r="I2496" s="14">
        <v>0.5</v>
      </c>
      <c r="J2496" s="15">
        <v>5750</v>
      </c>
      <c r="K2496" s="16">
        <f>I2496*J2496</f>
        <v>2875</v>
      </c>
      <c r="L2496" s="16">
        <f>K2496*M2496</f>
        <v>1150</v>
      </c>
      <c r="M2496" s="17">
        <v>0.4</v>
      </c>
      <c r="O2496" s="1"/>
      <c r="P2496" s="2"/>
      <c r="Q2496" s="3"/>
      <c r="R2496" s="5"/>
    </row>
    <row r="2497" spans="2:18" x14ac:dyDescent="0.25">
      <c r="B2497" s="12" t="s">
        <v>10</v>
      </c>
      <c r="C2497" s="12">
        <v>1185732</v>
      </c>
      <c r="D2497" s="13">
        <v>44430</v>
      </c>
      <c r="E2497" s="12" t="s">
        <v>30</v>
      </c>
      <c r="F2497" s="12" t="s">
        <v>90</v>
      </c>
      <c r="G2497" s="12" t="s">
        <v>91</v>
      </c>
      <c r="H2497" s="12" t="s">
        <v>15</v>
      </c>
      <c r="I2497" s="14">
        <v>0.45000000000000007</v>
      </c>
      <c r="J2497" s="15">
        <v>3500</v>
      </c>
      <c r="K2497" s="16">
        <f>I2497*J2497</f>
        <v>1575.0000000000002</v>
      </c>
      <c r="L2497" s="16">
        <f>K2497*M2497</f>
        <v>551.25</v>
      </c>
      <c r="M2497" s="17">
        <v>0.35</v>
      </c>
      <c r="O2497" s="1"/>
      <c r="P2497" s="2"/>
      <c r="Q2497" s="3"/>
      <c r="R2497" s="5"/>
    </row>
    <row r="2498" spans="2:18" x14ac:dyDescent="0.25">
      <c r="B2498" s="12" t="s">
        <v>10</v>
      </c>
      <c r="C2498" s="12">
        <v>1185732</v>
      </c>
      <c r="D2498" s="13">
        <v>44430</v>
      </c>
      <c r="E2498" s="12" t="s">
        <v>30</v>
      </c>
      <c r="F2498" s="12" t="s">
        <v>90</v>
      </c>
      <c r="G2498" s="12" t="s">
        <v>91</v>
      </c>
      <c r="H2498" s="12" t="s">
        <v>13</v>
      </c>
      <c r="I2498" s="14">
        <v>0.4</v>
      </c>
      <c r="J2498" s="15">
        <v>2750</v>
      </c>
      <c r="K2498" s="16">
        <f t="shared" ref="K2498:K2501" si="820">I2498*J2498</f>
        <v>1100</v>
      </c>
      <c r="L2498" s="16">
        <f t="shared" ref="L2498:L2501" si="821">K2498*M2498</f>
        <v>440</v>
      </c>
      <c r="M2498" s="17">
        <v>0.4</v>
      </c>
      <c r="O2498" s="1"/>
      <c r="P2498" s="2"/>
      <c r="Q2498" s="3"/>
      <c r="R2498" s="5"/>
    </row>
    <row r="2499" spans="2:18" x14ac:dyDescent="0.25">
      <c r="B2499" s="12" t="s">
        <v>10</v>
      </c>
      <c r="C2499" s="12">
        <v>1185732</v>
      </c>
      <c r="D2499" s="13">
        <v>44430</v>
      </c>
      <c r="E2499" s="12" t="s">
        <v>30</v>
      </c>
      <c r="F2499" s="12" t="s">
        <v>90</v>
      </c>
      <c r="G2499" s="12" t="s">
        <v>91</v>
      </c>
      <c r="H2499" s="12" t="s">
        <v>14</v>
      </c>
      <c r="I2499" s="14">
        <v>0.4</v>
      </c>
      <c r="J2499" s="15">
        <v>2500</v>
      </c>
      <c r="K2499" s="16">
        <f t="shared" si="820"/>
        <v>1000</v>
      </c>
      <c r="L2499" s="16">
        <f t="shared" si="821"/>
        <v>400</v>
      </c>
      <c r="M2499" s="17">
        <v>0.4</v>
      </c>
      <c r="O2499" s="1"/>
      <c r="P2499" s="2"/>
      <c r="Q2499" s="3"/>
      <c r="R2499" s="5"/>
    </row>
    <row r="2500" spans="2:18" x14ac:dyDescent="0.25">
      <c r="B2500" s="12" t="s">
        <v>10</v>
      </c>
      <c r="C2500" s="12">
        <v>1185732</v>
      </c>
      <c r="D2500" s="13">
        <v>44430</v>
      </c>
      <c r="E2500" s="12" t="s">
        <v>30</v>
      </c>
      <c r="F2500" s="12" t="s">
        <v>90</v>
      </c>
      <c r="G2500" s="12" t="s">
        <v>91</v>
      </c>
      <c r="H2500" s="12" t="s">
        <v>16</v>
      </c>
      <c r="I2500" s="14">
        <v>0.5</v>
      </c>
      <c r="J2500" s="15">
        <v>2250</v>
      </c>
      <c r="K2500" s="16">
        <f t="shared" si="820"/>
        <v>1125</v>
      </c>
      <c r="L2500" s="16">
        <f t="shared" si="821"/>
        <v>393.75</v>
      </c>
      <c r="M2500" s="17">
        <v>0.35</v>
      </c>
      <c r="O2500" s="1"/>
      <c r="P2500" s="2"/>
      <c r="Q2500" s="3"/>
      <c r="R2500" s="5"/>
    </row>
    <row r="2501" spans="2:18" x14ac:dyDescent="0.25">
      <c r="B2501" s="12" t="s">
        <v>10</v>
      </c>
      <c r="C2501" s="12">
        <v>1185732</v>
      </c>
      <c r="D2501" s="13">
        <v>44430</v>
      </c>
      <c r="E2501" s="12" t="s">
        <v>30</v>
      </c>
      <c r="F2501" s="12" t="s">
        <v>90</v>
      </c>
      <c r="G2501" s="12" t="s">
        <v>91</v>
      </c>
      <c r="H2501" s="12" t="s">
        <v>17</v>
      </c>
      <c r="I2501" s="14">
        <v>0.55000000000000004</v>
      </c>
      <c r="J2501" s="15">
        <v>4000</v>
      </c>
      <c r="K2501" s="16">
        <f t="shared" si="820"/>
        <v>2200</v>
      </c>
      <c r="L2501" s="16">
        <f t="shared" si="821"/>
        <v>880</v>
      </c>
      <c r="M2501" s="17">
        <v>0.4</v>
      </c>
      <c r="O2501" s="1"/>
      <c r="P2501" s="2"/>
      <c r="Q2501" s="3"/>
      <c r="R2501" s="5"/>
    </row>
    <row r="2502" spans="2:18" x14ac:dyDescent="0.25">
      <c r="B2502" s="12" t="s">
        <v>10</v>
      </c>
      <c r="C2502" s="12">
        <v>1185732</v>
      </c>
      <c r="D2502" s="13">
        <v>44462</v>
      </c>
      <c r="E2502" s="12" t="s">
        <v>30</v>
      </c>
      <c r="F2502" s="12" t="s">
        <v>90</v>
      </c>
      <c r="G2502" s="12" t="s">
        <v>91</v>
      </c>
      <c r="H2502" s="12" t="s">
        <v>12</v>
      </c>
      <c r="I2502" s="14">
        <v>0.5</v>
      </c>
      <c r="J2502" s="15">
        <v>5250</v>
      </c>
      <c r="K2502" s="16">
        <f>I2502*J2502</f>
        <v>2625</v>
      </c>
      <c r="L2502" s="16">
        <f>K2502*M2502</f>
        <v>1050</v>
      </c>
      <c r="M2502" s="17">
        <v>0.4</v>
      </c>
      <c r="O2502" s="1"/>
      <c r="P2502" s="2"/>
      <c r="Q2502" s="3"/>
      <c r="R2502" s="5"/>
    </row>
    <row r="2503" spans="2:18" x14ac:dyDescent="0.25">
      <c r="B2503" s="12" t="s">
        <v>10</v>
      </c>
      <c r="C2503" s="12">
        <v>1185732</v>
      </c>
      <c r="D2503" s="13">
        <v>44462</v>
      </c>
      <c r="E2503" s="12" t="s">
        <v>30</v>
      </c>
      <c r="F2503" s="12" t="s">
        <v>90</v>
      </c>
      <c r="G2503" s="12" t="s">
        <v>91</v>
      </c>
      <c r="H2503" s="12" t="s">
        <v>15</v>
      </c>
      <c r="I2503" s="14">
        <v>0.45000000000000007</v>
      </c>
      <c r="J2503" s="15">
        <v>3250</v>
      </c>
      <c r="K2503" s="16">
        <f>I2503*J2503</f>
        <v>1462.5000000000002</v>
      </c>
      <c r="L2503" s="16">
        <f>K2503*M2503</f>
        <v>511.87500000000006</v>
      </c>
      <c r="M2503" s="17">
        <v>0.35</v>
      </c>
      <c r="O2503" s="1"/>
      <c r="P2503" s="2"/>
      <c r="Q2503" s="3"/>
      <c r="R2503" s="5"/>
    </row>
    <row r="2504" spans="2:18" x14ac:dyDescent="0.25">
      <c r="B2504" s="12" t="s">
        <v>10</v>
      </c>
      <c r="C2504" s="12">
        <v>1185732</v>
      </c>
      <c r="D2504" s="13">
        <v>44462</v>
      </c>
      <c r="E2504" s="12" t="s">
        <v>30</v>
      </c>
      <c r="F2504" s="12" t="s">
        <v>90</v>
      </c>
      <c r="G2504" s="12" t="s">
        <v>91</v>
      </c>
      <c r="H2504" s="12" t="s">
        <v>13</v>
      </c>
      <c r="I2504" s="14">
        <v>0.35000000000000003</v>
      </c>
      <c r="J2504" s="15">
        <v>2250</v>
      </c>
      <c r="K2504" s="16">
        <f t="shared" ref="K2504:K2507" si="822">I2504*J2504</f>
        <v>787.50000000000011</v>
      </c>
      <c r="L2504" s="16">
        <f t="shared" ref="L2504:L2507" si="823">K2504*M2504</f>
        <v>315.00000000000006</v>
      </c>
      <c r="M2504" s="17">
        <v>0.4</v>
      </c>
      <c r="O2504" s="1"/>
      <c r="P2504" s="2"/>
      <c r="Q2504" s="3"/>
      <c r="R2504" s="5"/>
    </row>
    <row r="2505" spans="2:18" x14ac:dyDescent="0.25">
      <c r="B2505" s="12" t="s">
        <v>10</v>
      </c>
      <c r="C2505" s="12">
        <v>1185732</v>
      </c>
      <c r="D2505" s="13">
        <v>44462</v>
      </c>
      <c r="E2505" s="12" t="s">
        <v>30</v>
      </c>
      <c r="F2505" s="12" t="s">
        <v>90</v>
      </c>
      <c r="G2505" s="12" t="s">
        <v>91</v>
      </c>
      <c r="H2505" s="12" t="s">
        <v>14</v>
      </c>
      <c r="I2505" s="14">
        <v>0.35000000000000003</v>
      </c>
      <c r="J2505" s="15">
        <v>2000</v>
      </c>
      <c r="K2505" s="16">
        <f t="shared" si="822"/>
        <v>700.00000000000011</v>
      </c>
      <c r="L2505" s="16">
        <f t="shared" si="823"/>
        <v>280.00000000000006</v>
      </c>
      <c r="M2505" s="17">
        <v>0.4</v>
      </c>
      <c r="O2505" s="1"/>
      <c r="P2505" s="2"/>
      <c r="Q2505" s="3"/>
      <c r="R2505" s="5"/>
    </row>
    <row r="2506" spans="2:18" x14ac:dyDescent="0.25">
      <c r="B2506" s="12" t="s">
        <v>10</v>
      </c>
      <c r="C2506" s="12">
        <v>1185732</v>
      </c>
      <c r="D2506" s="13">
        <v>44462</v>
      </c>
      <c r="E2506" s="12" t="s">
        <v>30</v>
      </c>
      <c r="F2506" s="12" t="s">
        <v>90</v>
      </c>
      <c r="G2506" s="12" t="s">
        <v>91</v>
      </c>
      <c r="H2506" s="12" t="s">
        <v>16</v>
      </c>
      <c r="I2506" s="14">
        <v>0.45</v>
      </c>
      <c r="J2506" s="15">
        <v>2000</v>
      </c>
      <c r="K2506" s="16">
        <f t="shared" si="822"/>
        <v>900</v>
      </c>
      <c r="L2506" s="16">
        <f t="shared" si="823"/>
        <v>315</v>
      </c>
      <c r="M2506" s="17">
        <v>0.35</v>
      </c>
      <c r="O2506" s="1"/>
      <c r="P2506" s="2"/>
      <c r="Q2506" s="3"/>
      <c r="R2506" s="5"/>
    </row>
    <row r="2507" spans="2:18" x14ac:dyDescent="0.25">
      <c r="B2507" s="12" t="s">
        <v>10</v>
      </c>
      <c r="C2507" s="12">
        <v>1185732</v>
      </c>
      <c r="D2507" s="13">
        <v>44462</v>
      </c>
      <c r="E2507" s="12" t="s">
        <v>30</v>
      </c>
      <c r="F2507" s="12" t="s">
        <v>90</v>
      </c>
      <c r="G2507" s="12" t="s">
        <v>91</v>
      </c>
      <c r="H2507" s="12" t="s">
        <v>17</v>
      </c>
      <c r="I2507" s="14">
        <v>0.5</v>
      </c>
      <c r="J2507" s="15">
        <v>2750</v>
      </c>
      <c r="K2507" s="16">
        <f t="shared" si="822"/>
        <v>1375</v>
      </c>
      <c r="L2507" s="16">
        <f t="shared" si="823"/>
        <v>550</v>
      </c>
      <c r="M2507" s="17">
        <v>0.4</v>
      </c>
      <c r="O2507" s="1"/>
      <c r="P2507" s="2"/>
      <c r="Q2507" s="3"/>
      <c r="R2507" s="5"/>
    </row>
    <row r="2508" spans="2:18" x14ac:dyDescent="0.25">
      <c r="B2508" s="12" t="s">
        <v>10</v>
      </c>
      <c r="C2508" s="12">
        <v>1185732</v>
      </c>
      <c r="D2508" s="13">
        <v>44491</v>
      </c>
      <c r="E2508" s="12" t="s">
        <v>30</v>
      </c>
      <c r="F2508" s="12" t="s">
        <v>90</v>
      </c>
      <c r="G2508" s="12" t="s">
        <v>91</v>
      </c>
      <c r="H2508" s="12" t="s">
        <v>12</v>
      </c>
      <c r="I2508" s="14">
        <v>0.54999999999999993</v>
      </c>
      <c r="J2508" s="15">
        <v>4500</v>
      </c>
      <c r="K2508" s="16">
        <f>I2508*J2508</f>
        <v>2474.9999999999995</v>
      </c>
      <c r="L2508" s="16">
        <f>K2508*M2508</f>
        <v>989.99999999999989</v>
      </c>
      <c r="M2508" s="17">
        <v>0.4</v>
      </c>
      <c r="O2508" s="1"/>
      <c r="P2508" s="2"/>
      <c r="Q2508" s="3"/>
      <c r="R2508" s="5"/>
    </row>
    <row r="2509" spans="2:18" x14ac:dyDescent="0.25">
      <c r="B2509" s="12" t="s">
        <v>10</v>
      </c>
      <c r="C2509" s="12">
        <v>1185732</v>
      </c>
      <c r="D2509" s="13">
        <v>44491</v>
      </c>
      <c r="E2509" s="12" t="s">
        <v>30</v>
      </c>
      <c r="F2509" s="12" t="s">
        <v>90</v>
      </c>
      <c r="G2509" s="12" t="s">
        <v>91</v>
      </c>
      <c r="H2509" s="12" t="s">
        <v>15</v>
      </c>
      <c r="I2509" s="14">
        <v>0.45</v>
      </c>
      <c r="J2509" s="15">
        <v>2750</v>
      </c>
      <c r="K2509" s="16">
        <f>I2509*J2509</f>
        <v>1237.5</v>
      </c>
      <c r="L2509" s="16">
        <f>K2509*M2509</f>
        <v>433.125</v>
      </c>
      <c r="M2509" s="17">
        <v>0.35</v>
      </c>
      <c r="O2509" s="1"/>
      <c r="P2509" s="2"/>
      <c r="Q2509" s="3"/>
      <c r="R2509" s="5"/>
    </row>
    <row r="2510" spans="2:18" x14ac:dyDescent="0.25">
      <c r="B2510" s="12" t="s">
        <v>10</v>
      </c>
      <c r="C2510" s="12">
        <v>1185732</v>
      </c>
      <c r="D2510" s="13">
        <v>44491</v>
      </c>
      <c r="E2510" s="12" t="s">
        <v>30</v>
      </c>
      <c r="F2510" s="12" t="s">
        <v>90</v>
      </c>
      <c r="G2510" s="12" t="s">
        <v>91</v>
      </c>
      <c r="H2510" s="12" t="s">
        <v>13</v>
      </c>
      <c r="I2510" s="14">
        <v>0.45</v>
      </c>
      <c r="J2510" s="15">
        <v>1750</v>
      </c>
      <c r="K2510" s="16">
        <f t="shared" ref="K2510:K2513" si="824">I2510*J2510</f>
        <v>787.5</v>
      </c>
      <c r="L2510" s="16">
        <f t="shared" ref="L2510:L2513" si="825">K2510*M2510</f>
        <v>315</v>
      </c>
      <c r="M2510" s="17">
        <v>0.4</v>
      </c>
      <c r="O2510" s="1"/>
      <c r="P2510" s="2"/>
      <c r="Q2510" s="3"/>
      <c r="R2510" s="5"/>
    </row>
    <row r="2511" spans="2:18" x14ac:dyDescent="0.25">
      <c r="B2511" s="12" t="s">
        <v>10</v>
      </c>
      <c r="C2511" s="12">
        <v>1185732</v>
      </c>
      <c r="D2511" s="13">
        <v>44491</v>
      </c>
      <c r="E2511" s="12" t="s">
        <v>30</v>
      </c>
      <c r="F2511" s="12" t="s">
        <v>90</v>
      </c>
      <c r="G2511" s="12" t="s">
        <v>91</v>
      </c>
      <c r="H2511" s="12" t="s">
        <v>14</v>
      </c>
      <c r="I2511" s="14">
        <v>0.45</v>
      </c>
      <c r="J2511" s="15">
        <v>1500</v>
      </c>
      <c r="K2511" s="16">
        <f t="shared" si="824"/>
        <v>675</v>
      </c>
      <c r="L2511" s="16">
        <f t="shared" si="825"/>
        <v>270</v>
      </c>
      <c r="M2511" s="17">
        <v>0.4</v>
      </c>
      <c r="O2511" s="1"/>
      <c r="P2511" s="2"/>
      <c r="Q2511" s="3"/>
      <c r="R2511" s="5"/>
    </row>
    <row r="2512" spans="2:18" x14ac:dyDescent="0.25">
      <c r="B2512" s="12" t="s">
        <v>10</v>
      </c>
      <c r="C2512" s="12">
        <v>1185732</v>
      </c>
      <c r="D2512" s="13">
        <v>44491</v>
      </c>
      <c r="E2512" s="12" t="s">
        <v>30</v>
      </c>
      <c r="F2512" s="12" t="s">
        <v>90</v>
      </c>
      <c r="G2512" s="12" t="s">
        <v>91</v>
      </c>
      <c r="H2512" s="12" t="s">
        <v>16</v>
      </c>
      <c r="I2512" s="14">
        <v>0.54999999999999993</v>
      </c>
      <c r="J2512" s="15">
        <v>1500</v>
      </c>
      <c r="K2512" s="16">
        <f t="shared" si="824"/>
        <v>824.99999999999989</v>
      </c>
      <c r="L2512" s="16">
        <f t="shared" si="825"/>
        <v>288.74999999999994</v>
      </c>
      <c r="M2512" s="17">
        <v>0.35</v>
      </c>
      <c r="O2512" s="1"/>
      <c r="P2512" s="2"/>
      <c r="Q2512" s="3"/>
      <c r="R2512" s="5"/>
    </row>
    <row r="2513" spans="1:18" x14ac:dyDescent="0.25">
      <c r="B2513" s="12" t="s">
        <v>10</v>
      </c>
      <c r="C2513" s="12">
        <v>1185732</v>
      </c>
      <c r="D2513" s="13">
        <v>44491</v>
      </c>
      <c r="E2513" s="12" t="s">
        <v>30</v>
      </c>
      <c r="F2513" s="12" t="s">
        <v>90</v>
      </c>
      <c r="G2513" s="12" t="s">
        <v>91</v>
      </c>
      <c r="H2513" s="12" t="s">
        <v>17</v>
      </c>
      <c r="I2513" s="14">
        <v>0.54999999999999993</v>
      </c>
      <c r="J2513" s="15">
        <v>2750</v>
      </c>
      <c r="K2513" s="16">
        <f t="shared" si="824"/>
        <v>1512.4999999999998</v>
      </c>
      <c r="L2513" s="16">
        <f t="shared" si="825"/>
        <v>604.99999999999989</v>
      </c>
      <c r="M2513" s="17">
        <v>0.4</v>
      </c>
      <c r="O2513" s="1"/>
      <c r="P2513" s="2"/>
      <c r="Q2513" s="3"/>
      <c r="R2513" s="5"/>
    </row>
    <row r="2514" spans="1:18" x14ac:dyDescent="0.25">
      <c r="B2514" s="12" t="s">
        <v>10</v>
      </c>
      <c r="C2514" s="12">
        <v>1185732</v>
      </c>
      <c r="D2514" s="13">
        <v>44522</v>
      </c>
      <c r="E2514" s="12" t="s">
        <v>30</v>
      </c>
      <c r="F2514" s="12" t="s">
        <v>90</v>
      </c>
      <c r="G2514" s="12" t="s">
        <v>91</v>
      </c>
      <c r="H2514" s="12" t="s">
        <v>12</v>
      </c>
      <c r="I2514" s="14">
        <v>0.5</v>
      </c>
      <c r="J2514" s="15">
        <v>4250</v>
      </c>
      <c r="K2514" s="16">
        <f>I2514*J2514</f>
        <v>2125</v>
      </c>
      <c r="L2514" s="16">
        <f>K2514*M2514</f>
        <v>850</v>
      </c>
      <c r="M2514" s="17">
        <v>0.4</v>
      </c>
      <c r="O2514" s="1"/>
      <c r="P2514" s="2"/>
      <c r="Q2514" s="3"/>
      <c r="R2514" s="5"/>
    </row>
    <row r="2515" spans="1:18" x14ac:dyDescent="0.25">
      <c r="B2515" s="12" t="s">
        <v>10</v>
      </c>
      <c r="C2515" s="12">
        <v>1185732</v>
      </c>
      <c r="D2515" s="13">
        <v>44522</v>
      </c>
      <c r="E2515" s="12" t="s">
        <v>30</v>
      </c>
      <c r="F2515" s="12" t="s">
        <v>90</v>
      </c>
      <c r="G2515" s="12" t="s">
        <v>91</v>
      </c>
      <c r="H2515" s="12" t="s">
        <v>15</v>
      </c>
      <c r="I2515" s="14">
        <v>0.4</v>
      </c>
      <c r="J2515" s="15">
        <v>2750</v>
      </c>
      <c r="K2515" s="16">
        <f>I2515*J2515</f>
        <v>1100</v>
      </c>
      <c r="L2515" s="16">
        <f>K2515*M2515</f>
        <v>385</v>
      </c>
      <c r="M2515" s="17">
        <v>0.35</v>
      </c>
      <c r="O2515" s="1"/>
      <c r="P2515" s="2"/>
      <c r="Q2515" s="3"/>
      <c r="R2515" s="5"/>
    </row>
    <row r="2516" spans="1:18" x14ac:dyDescent="0.25">
      <c r="B2516" s="12" t="s">
        <v>10</v>
      </c>
      <c r="C2516" s="12">
        <v>1185732</v>
      </c>
      <c r="D2516" s="13">
        <v>44522</v>
      </c>
      <c r="E2516" s="12" t="s">
        <v>30</v>
      </c>
      <c r="F2516" s="12" t="s">
        <v>90</v>
      </c>
      <c r="G2516" s="12" t="s">
        <v>91</v>
      </c>
      <c r="H2516" s="12" t="s">
        <v>13</v>
      </c>
      <c r="I2516" s="14">
        <v>0.45</v>
      </c>
      <c r="J2516" s="15">
        <v>2200</v>
      </c>
      <c r="K2516" s="16">
        <f t="shared" ref="K2516:K2519" si="826">I2516*J2516</f>
        <v>990</v>
      </c>
      <c r="L2516" s="16">
        <f t="shared" ref="L2516:L2519" si="827">K2516*M2516</f>
        <v>396</v>
      </c>
      <c r="M2516" s="17">
        <v>0.4</v>
      </c>
      <c r="O2516" s="1"/>
      <c r="P2516" s="2"/>
      <c r="Q2516" s="3"/>
      <c r="R2516" s="5"/>
    </row>
    <row r="2517" spans="1:18" x14ac:dyDescent="0.25">
      <c r="B2517" s="12" t="s">
        <v>10</v>
      </c>
      <c r="C2517" s="12">
        <v>1185732</v>
      </c>
      <c r="D2517" s="13">
        <v>44522</v>
      </c>
      <c r="E2517" s="12" t="s">
        <v>30</v>
      </c>
      <c r="F2517" s="12" t="s">
        <v>90</v>
      </c>
      <c r="G2517" s="12" t="s">
        <v>91</v>
      </c>
      <c r="H2517" s="12" t="s">
        <v>14</v>
      </c>
      <c r="I2517" s="14">
        <v>0.55000000000000004</v>
      </c>
      <c r="J2517" s="15">
        <v>2000</v>
      </c>
      <c r="K2517" s="16">
        <f t="shared" si="826"/>
        <v>1100</v>
      </c>
      <c r="L2517" s="16">
        <f t="shared" si="827"/>
        <v>440</v>
      </c>
      <c r="M2517" s="17">
        <v>0.4</v>
      </c>
      <c r="O2517" s="1"/>
      <c r="P2517" s="2"/>
      <c r="Q2517" s="3"/>
      <c r="R2517" s="5"/>
    </row>
    <row r="2518" spans="1:18" x14ac:dyDescent="0.25">
      <c r="B2518" s="12" t="s">
        <v>10</v>
      </c>
      <c r="C2518" s="12">
        <v>1185732</v>
      </c>
      <c r="D2518" s="13">
        <v>44522</v>
      </c>
      <c r="E2518" s="12" t="s">
        <v>30</v>
      </c>
      <c r="F2518" s="12" t="s">
        <v>90</v>
      </c>
      <c r="G2518" s="12" t="s">
        <v>91</v>
      </c>
      <c r="H2518" s="12" t="s">
        <v>16</v>
      </c>
      <c r="I2518" s="14">
        <v>0.65</v>
      </c>
      <c r="J2518" s="15">
        <v>1750</v>
      </c>
      <c r="K2518" s="16">
        <f t="shared" si="826"/>
        <v>1137.5</v>
      </c>
      <c r="L2518" s="16">
        <f t="shared" si="827"/>
        <v>398.125</v>
      </c>
      <c r="M2518" s="17">
        <v>0.35</v>
      </c>
      <c r="O2518" s="1"/>
      <c r="P2518" s="2"/>
      <c r="Q2518" s="3"/>
      <c r="R2518" s="5"/>
    </row>
    <row r="2519" spans="1:18" x14ac:dyDescent="0.25">
      <c r="B2519" s="12" t="s">
        <v>10</v>
      </c>
      <c r="C2519" s="12">
        <v>1185732</v>
      </c>
      <c r="D2519" s="13">
        <v>44522</v>
      </c>
      <c r="E2519" s="12" t="s">
        <v>30</v>
      </c>
      <c r="F2519" s="12" t="s">
        <v>90</v>
      </c>
      <c r="G2519" s="12" t="s">
        <v>91</v>
      </c>
      <c r="H2519" s="12" t="s">
        <v>17</v>
      </c>
      <c r="I2519" s="14">
        <v>0.7</v>
      </c>
      <c r="J2519" s="15">
        <v>2750</v>
      </c>
      <c r="K2519" s="16">
        <f t="shared" si="826"/>
        <v>1924.9999999999998</v>
      </c>
      <c r="L2519" s="16">
        <f t="shared" si="827"/>
        <v>770</v>
      </c>
      <c r="M2519" s="17">
        <v>0.4</v>
      </c>
      <c r="O2519" s="1"/>
      <c r="P2519" s="2"/>
      <c r="Q2519" s="3"/>
      <c r="R2519" s="5"/>
    </row>
    <row r="2520" spans="1:18" x14ac:dyDescent="0.25">
      <c r="B2520" s="12" t="s">
        <v>10</v>
      </c>
      <c r="C2520" s="12">
        <v>1185732</v>
      </c>
      <c r="D2520" s="13">
        <v>44551</v>
      </c>
      <c r="E2520" s="12" t="s">
        <v>30</v>
      </c>
      <c r="F2520" s="12" t="s">
        <v>90</v>
      </c>
      <c r="G2520" s="12" t="s">
        <v>91</v>
      </c>
      <c r="H2520" s="12" t="s">
        <v>12</v>
      </c>
      <c r="I2520" s="14">
        <v>0.65</v>
      </c>
      <c r="J2520" s="15">
        <v>5250</v>
      </c>
      <c r="K2520" s="16">
        <f>I2520*J2520</f>
        <v>3412.5</v>
      </c>
      <c r="L2520" s="16">
        <f>K2520*M2520</f>
        <v>1365</v>
      </c>
      <c r="M2520" s="17">
        <v>0.4</v>
      </c>
      <c r="O2520" s="1"/>
      <c r="P2520" s="2"/>
      <c r="Q2520" s="3"/>
      <c r="R2520" s="5"/>
    </row>
    <row r="2521" spans="1:18" x14ac:dyDescent="0.25">
      <c r="B2521" s="12" t="s">
        <v>10</v>
      </c>
      <c r="C2521" s="12">
        <v>1185732</v>
      </c>
      <c r="D2521" s="13">
        <v>44551</v>
      </c>
      <c r="E2521" s="12" t="s">
        <v>30</v>
      </c>
      <c r="F2521" s="12" t="s">
        <v>90</v>
      </c>
      <c r="G2521" s="12" t="s">
        <v>91</v>
      </c>
      <c r="H2521" s="12" t="s">
        <v>15</v>
      </c>
      <c r="I2521" s="14">
        <v>0.55000000000000004</v>
      </c>
      <c r="J2521" s="15">
        <v>3250</v>
      </c>
      <c r="K2521" s="16">
        <f>I2521*J2521</f>
        <v>1787.5000000000002</v>
      </c>
      <c r="L2521" s="16">
        <f>K2521*M2521</f>
        <v>625.625</v>
      </c>
      <c r="M2521" s="17">
        <v>0.35</v>
      </c>
      <c r="O2521" s="1"/>
      <c r="P2521" s="2"/>
      <c r="Q2521" s="3"/>
      <c r="R2521" s="5"/>
    </row>
    <row r="2522" spans="1:18" x14ac:dyDescent="0.25">
      <c r="B2522" s="12" t="s">
        <v>10</v>
      </c>
      <c r="C2522" s="12">
        <v>1185732</v>
      </c>
      <c r="D2522" s="13">
        <v>44551</v>
      </c>
      <c r="E2522" s="12" t="s">
        <v>30</v>
      </c>
      <c r="F2522" s="12" t="s">
        <v>90</v>
      </c>
      <c r="G2522" s="12" t="s">
        <v>91</v>
      </c>
      <c r="H2522" s="12" t="s">
        <v>13</v>
      </c>
      <c r="I2522" s="14">
        <v>0.55000000000000004</v>
      </c>
      <c r="J2522" s="15">
        <v>2750</v>
      </c>
      <c r="K2522" s="16">
        <f t="shared" ref="K2522:K2525" si="828">I2522*J2522</f>
        <v>1512.5000000000002</v>
      </c>
      <c r="L2522" s="16">
        <f t="shared" ref="L2522:L2525" si="829">K2522*M2522</f>
        <v>605.00000000000011</v>
      </c>
      <c r="M2522" s="17">
        <v>0.4</v>
      </c>
      <c r="O2522" s="1"/>
      <c r="P2522" s="2"/>
      <c r="Q2522" s="3"/>
      <c r="R2522" s="5"/>
    </row>
    <row r="2523" spans="1:18" x14ac:dyDescent="0.25">
      <c r="B2523" s="12" t="s">
        <v>10</v>
      </c>
      <c r="C2523" s="12">
        <v>1185732</v>
      </c>
      <c r="D2523" s="13">
        <v>44551</v>
      </c>
      <c r="E2523" s="12" t="s">
        <v>30</v>
      </c>
      <c r="F2523" s="12" t="s">
        <v>90</v>
      </c>
      <c r="G2523" s="12" t="s">
        <v>91</v>
      </c>
      <c r="H2523" s="12" t="s">
        <v>14</v>
      </c>
      <c r="I2523" s="14">
        <v>0.5</v>
      </c>
      <c r="J2523" s="15">
        <v>2250</v>
      </c>
      <c r="K2523" s="16">
        <f t="shared" si="828"/>
        <v>1125</v>
      </c>
      <c r="L2523" s="16">
        <f t="shared" si="829"/>
        <v>450</v>
      </c>
      <c r="M2523" s="17">
        <v>0.4</v>
      </c>
      <c r="O2523" s="1"/>
      <c r="P2523" s="2"/>
      <c r="Q2523" s="3"/>
      <c r="R2523" s="5"/>
    </row>
    <row r="2524" spans="1:18" x14ac:dyDescent="0.25">
      <c r="B2524" s="12" t="s">
        <v>10</v>
      </c>
      <c r="C2524" s="12">
        <v>1185732</v>
      </c>
      <c r="D2524" s="13">
        <v>44551</v>
      </c>
      <c r="E2524" s="12" t="s">
        <v>30</v>
      </c>
      <c r="F2524" s="12" t="s">
        <v>90</v>
      </c>
      <c r="G2524" s="12" t="s">
        <v>91</v>
      </c>
      <c r="H2524" s="12" t="s">
        <v>16</v>
      </c>
      <c r="I2524" s="14">
        <v>0.6</v>
      </c>
      <c r="J2524" s="15">
        <v>2250</v>
      </c>
      <c r="K2524" s="16">
        <f t="shared" si="828"/>
        <v>1350</v>
      </c>
      <c r="L2524" s="16">
        <f t="shared" si="829"/>
        <v>472.49999999999994</v>
      </c>
      <c r="M2524" s="17">
        <v>0.35</v>
      </c>
      <c r="O2524" s="1"/>
      <c r="P2524" s="2"/>
      <c r="Q2524" s="3"/>
      <c r="R2524" s="5"/>
    </row>
    <row r="2525" spans="1:18" x14ac:dyDescent="0.25">
      <c r="B2525" s="12" t="s">
        <v>10</v>
      </c>
      <c r="C2525" s="12">
        <v>1185732</v>
      </c>
      <c r="D2525" s="13">
        <v>44551</v>
      </c>
      <c r="E2525" s="12" t="s">
        <v>30</v>
      </c>
      <c r="F2525" s="12" t="s">
        <v>90</v>
      </c>
      <c r="G2525" s="12" t="s">
        <v>91</v>
      </c>
      <c r="H2525" s="12" t="s">
        <v>17</v>
      </c>
      <c r="I2525" s="14">
        <v>0.64999999999999991</v>
      </c>
      <c r="J2525" s="15">
        <v>3250</v>
      </c>
      <c r="K2525" s="16">
        <f t="shared" si="828"/>
        <v>2112.4999999999995</v>
      </c>
      <c r="L2525" s="16">
        <f t="shared" si="829"/>
        <v>844.99999999999989</v>
      </c>
      <c r="M2525" s="17">
        <v>0.4</v>
      </c>
      <c r="O2525" s="1"/>
      <c r="P2525" s="2"/>
      <c r="Q2525" s="3"/>
      <c r="R2525" s="5"/>
    </row>
    <row r="2526" spans="1:18" x14ac:dyDescent="0.25">
      <c r="A2526" s="8" t="s">
        <v>40</v>
      </c>
      <c r="B2526" s="12" t="s">
        <v>10</v>
      </c>
      <c r="C2526" s="12">
        <v>1185732</v>
      </c>
      <c r="D2526" s="13">
        <v>44216</v>
      </c>
      <c r="E2526" s="12" t="s">
        <v>130</v>
      </c>
      <c r="F2526" s="12" t="s">
        <v>92</v>
      </c>
      <c r="G2526" s="12" t="s">
        <v>93</v>
      </c>
      <c r="H2526" s="12" t="s">
        <v>12</v>
      </c>
      <c r="I2526" s="14">
        <v>0.30000000000000004</v>
      </c>
      <c r="J2526" s="15">
        <v>7250</v>
      </c>
      <c r="K2526" s="16">
        <f>I2526*J2526</f>
        <v>2175.0000000000005</v>
      </c>
      <c r="L2526" s="16">
        <f>K2526*M2526</f>
        <v>870.00000000000023</v>
      </c>
      <c r="M2526" s="17">
        <v>0.4</v>
      </c>
      <c r="O2526" s="1"/>
      <c r="P2526" s="2"/>
      <c r="Q2526" s="3"/>
      <c r="R2526" s="5"/>
    </row>
    <row r="2527" spans="1:18" x14ac:dyDescent="0.25">
      <c r="B2527" s="12" t="s">
        <v>10</v>
      </c>
      <c r="C2527" s="12">
        <v>1185732</v>
      </c>
      <c r="D2527" s="13">
        <v>44216</v>
      </c>
      <c r="E2527" s="12" t="s">
        <v>130</v>
      </c>
      <c r="F2527" s="12" t="s">
        <v>92</v>
      </c>
      <c r="G2527" s="12" t="s">
        <v>93</v>
      </c>
      <c r="H2527" s="12" t="s">
        <v>15</v>
      </c>
      <c r="I2527" s="14">
        <v>0.30000000000000004</v>
      </c>
      <c r="J2527" s="15">
        <v>5250</v>
      </c>
      <c r="K2527" s="16">
        <f>I2527*J2527</f>
        <v>1575.0000000000002</v>
      </c>
      <c r="L2527" s="16">
        <f>K2527*M2527</f>
        <v>551.25</v>
      </c>
      <c r="M2527" s="17">
        <v>0.35</v>
      </c>
      <c r="O2527" s="1"/>
      <c r="P2527" s="2"/>
      <c r="Q2527" s="3"/>
      <c r="R2527" s="5"/>
    </row>
    <row r="2528" spans="1:18" x14ac:dyDescent="0.25">
      <c r="B2528" s="12" t="s">
        <v>10</v>
      </c>
      <c r="C2528" s="12">
        <v>1185732</v>
      </c>
      <c r="D2528" s="13">
        <v>44216</v>
      </c>
      <c r="E2528" s="12" t="s">
        <v>130</v>
      </c>
      <c r="F2528" s="12" t="s">
        <v>92</v>
      </c>
      <c r="G2528" s="12" t="s">
        <v>93</v>
      </c>
      <c r="H2528" s="12" t="s">
        <v>13</v>
      </c>
      <c r="I2528" s="14">
        <v>0.20000000000000007</v>
      </c>
      <c r="J2528" s="15">
        <v>5250</v>
      </c>
      <c r="K2528" s="16">
        <f t="shared" ref="K2528:K2531" si="830">I2528*J2528</f>
        <v>1050.0000000000005</v>
      </c>
      <c r="L2528" s="16">
        <f t="shared" ref="L2528:L2537" si="831">K2528*M2528</f>
        <v>420.00000000000023</v>
      </c>
      <c r="M2528" s="17">
        <v>0.4</v>
      </c>
      <c r="O2528" s="1"/>
      <c r="P2528" s="2"/>
      <c r="Q2528" s="3"/>
      <c r="R2528" s="5"/>
    </row>
    <row r="2529" spans="2:18" x14ac:dyDescent="0.25">
      <c r="B2529" s="12" t="s">
        <v>10</v>
      </c>
      <c r="C2529" s="12">
        <v>1185732</v>
      </c>
      <c r="D2529" s="13">
        <v>44216</v>
      </c>
      <c r="E2529" s="12" t="s">
        <v>130</v>
      </c>
      <c r="F2529" s="12" t="s">
        <v>92</v>
      </c>
      <c r="G2529" s="12" t="s">
        <v>93</v>
      </c>
      <c r="H2529" s="12" t="s">
        <v>14</v>
      </c>
      <c r="I2529" s="14">
        <v>0.25</v>
      </c>
      <c r="J2529" s="15">
        <v>3750</v>
      </c>
      <c r="K2529" s="16">
        <f t="shared" si="830"/>
        <v>937.5</v>
      </c>
      <c r="L2529" s="16">
        <f t="shared" si="831"/>
        <v>375</v>
      </c>
      <c r="M2529" s="17">
        <v>0.4</v>
      </c>
      <c r="O2529" s="1"/>
      <c r="P2529" s="2"/>
      <c r="Q2529" s="3"/>
      <c r="R2529" s="5"/>
    </row>
    <row r="2530" spans="2:18" x14ac:dyDescent="0.25">
      <c r="B2530" s="12" t="s">
        <v>10</v>
      </c>
      <c r="C2530" s="12">
        <v>1185732</v>
      </c>
      <c r="D2530" s="13">
        <v>44216</v>
      </c>
      <c r="E2530" s="12" t="s">
        <v>130</v>
      </c>
      <c r="F2530" s="12" t="s">
        <v>92</v>
      </c>
      <c r="G2530" s="12" t="s">
        <v>93</v>
      </c>
      <c r="H2530" s="12" t="s">
        <v>16</v>
      </c>
      <c r="I2530" s="14">
        <v>0.4</v>
      </c>
      <c r="J2530" s="15">
        <v>4250</v>
      </c>
      <c r="K2530" s="16">
        <f t="shared" si="830"/>
        <v>1700</v>
      </c>
      <c r="L2530" s="16">
        <f t="shared" si="831"/>
        <v>595</v>
      </c>
      <c r="M2530" s="17">
        <v>0.35</v>
      </c>
      <c r="O2530" s="1"/>
      <c r="P2530" s="2"/>
      <c r="Q2530" s="3"/>
      <c r="R2530" s="5"/>
    </row>
    <row r="2531" spans="2:18" x14ac:dyDescent="0.25">
      <c r="B2531" s="12" t="s">
        <v>10</v>
      </c>
      <c r="C2531" s="12">
        <v>1185732</v>
      </c>
      <c r="D2531" s="13">
        <v>44216</v>
      </c>
      <c r="E2531" s="12" t="s">
        <v>130</v>
      </c>
      <c r="F2531" s="12" t="s">
        <v>92</v>
      </c>
      <c r="G2531" s="12" t="s">
        <v>93</v>
      </c>
      <c r="H2531" s="12" t="s">
        <v>17</v>
      </c>
      <c r="I2531" s="14">
        <v>0.30000000000000004</v>
      </c>
      <c r="J2531" s="15">
        <v>5250</v>
      </c>
      <c r="K2531" s="16">
        <f t="shared" si="830"/>
        <v>1575.0000000000002</v>
      </c>
      <c r="L2531" s="16">
        <f t="shared" si="831"/>
        <v>787.50000000000011</v>
      </c>
      <c r="M2531" s="17">
        <v>0.5</v>
      </c>
      <c r="O2531" s="1"/>
      <c r="P2531" s="2"/>
      <c r="Q2531" s="3"/>
      <c r="R2531" s="5"/>
    </row>
    <row r="2532" spans="2:18" x14ac:dyDescent="0.25">
      <c r="B2532" s="12" t="s">
        <v>10</v>
      </c>
      <c r="C2532" s="12">
        <v>1185732</v>
      </c>
      <c r="D2532" s="13">
        <v>44245</v>
      </c>
      <c r="E2532" s="12" t="s">
        <v>130</v>
      </c>
      <c r="F2532" s="12" t="s">
        <v>92</v>
      </c>
      <c r="G2532" s="12" t="s">
        <v>93</v>
      </c>
      <c r="H2532" s="12" t="s">
        <v>12</v>
      </c>
      <c r="I2532" s="14">
        <v>0.30000000000000004</v>
      </c>
      <c r="J2532" s="15">
        <v>7750</v>
      </c>
      <c r="K2532" s="16">
        <f>I2532*J2532</f>
        <v>2325.0000000000005</v>
      </c>
      <c r="L2532" s="16">
        <f>K2532*M2532</f>
        <v>930.00000000000023</v>
      </c>
      <c r="M2532" s="17">
        <v>0.4</v>
      </c>
      <c r="O2532" s="1"/>
      <c r="P2532" s="2"/>
      <c r="Q2532" s="3"/>
      <c r="R2532" s="5"/>
    </row>
    <row r="2533" spans="2:18" x14ac:dyDescent="0.25">
      <c r="B2533" s="12" t="s">
        <v>10</v>
      </c>
      <c r="C2533" s="12">
        <v>1185732</v>
      </c>
      <c r="D2533" s="13">
        <v>44245</v>
      </c>
      <c r="E2533" s="12" t="s">
        <v>130</v>
      </c>
      <c r="F2533" s="12" t="s">
        <v>92</v>
      </c>
      <c r="G2533" s="12" t="s">
        <v>93</v>
      </c>
      <c r="H2533" s="12" t="s">
        <v>15</v>
      </c>
      <c r="I2533" s="14">
        <v>0.30000000000000004</v>
      </c>
      <c r="J2533" s="15">
        <v>4250</v>
      </c>
      <c r="K2533" s="16">
        <f>I2533*J2533</f>
        <v>1275.0000000000002</v>
      </c>
      <c r="L2533" s="16">
        <f>K2533*M2533</f>
        <v>446.25000000000006</v>
      </c>
      <c r="M2533" s="17">
        <v>0.35</v>
      </c>
      <c r="O2533" s="1"/>
      <c r="P2533" s="2"/>
      <c r="Q2533" s="3"/>
      <c r="R2533" s="5"/>
    </row>
    <row r="2534" spans="2:18" x14ac:dyDescent="0.25">
      <c r="B2534" s="12" t="s">
        <v>10</v>
      </c>
      <c r="C2534" s="12">
        <v>1185732</v>
      </c>
      <c r="D2534" s="13">
        <v>44245</v>
      </c>
      <c r="E2534" s="12" t="s">
        <v>130</v>
      </c>
      <c r="F2534" s="12" t="s">
        <v>92</v>
      </c>
      <c r="G2534" s="12" t="s">
        <v>93</v>
      </c>
      <c r="H2534" s="12" t="s">
        <v>13</v>
      </c>
      <c r="I2534" s="14">
        <v>0.20000000000000007</v>
      </c>
      <c r="J2534" s="15">
        <v>4750</v>
      </c>
      <c r="K2534" s="16">
        <f t="shared" ref="K2534:K2537" si="832">I2534*J2534</f>
        <v>950.00000000000034</v>
      </c>
      <c r="L2534" s="16">
        <f t="shared" si="831"/>
        <v>380.00000000000017</v>
      </c>
      <c r="M2534" s="17">
        <v>0.4</v>
      </c>
      <c r="O2534" s="1"/>
      <c r="P2534" s="2"/>
      <c r="Q2534" s="3"/>
      <c r="R2534" s="5"/>
    </row>
    <row r="2535" spans="2:18" x14ac:dyDescent="0.25">
      <c r="B2535" s="12" t="s">
        <v>10</v>
      </c>
      <c r="C2535" s="12">
        <v>1185732</v>
      </c>
      <c r="D2535" s="13">
        <v>44245</v>
      </c>
      <c r="E2535" s="12" t="s">
        <v>130</v>
      </c>
      <c r="F2535" s="12" t="s">
        <v>92</v>
      </c>
      <c r="G2535" s="12" t="s">
        <v>93</v>
      </c>
      <c r="H2535" s="12" t="s">
        <v>14</v>
      </c>
      <c r="I2535" s="14">
        <v>0.25</v>
      </c>
      <c r="J2535" s="15">
        <v>3250</v>
      </c>
      <c r="K2535" s="16">
        <f t="shared" si="832"/>
        <v>812.5</v>
      </c>
      <c r="L2535" s="16">
        <f t="shared" si="831"/>
        <v>325</v>
      </c>
      <c r="M2535" s="17">
        <v>0.4</v>
      </c>
      <c r="O2535" s="1"/>
      <c r="P2535" s="2"/>
      <c r="Q2535" s="3"/>
      <c r="R2535" s="5"/>
    </row>
    <row r="2536" spans="2:18" x14ac:dyDescent="0.25">
      <c r="B2536" s="12" t="s">
        <v>10</v>
      </c>
      <c r="C2536" s="12">
        <v>1185732</v>
      </c>
      <c r="D2536" s="13">
        <v>44245</v>
      </c>
      <c r="E2536" s="12" t="s">
        <v>130</v>
      </c>
      <c r="F2536" s="12" t="s">
        <v>92</v>
      </c>
      <c r="G2536" s="12" t="s">
        <v>93</v>
      </c>
      <c r="H2536" s="12" t="s">
        <v>16</v>
      </c>
      <c r="I2536" s="14">
        <v>0.4</v>
      </c>
      <c r="J2536" s="15">
        <v>4000</v>
      </c>
      <c r="K2536" s="16">
        <f t="shared" si="832"/>
        <v>1600</v>
      </c>
      <c r="L2536" s="16">
        <f t="shared" si="831"/>
        <v>560</v>
      </c>
      <c r="M2536" s="17">
        <v>0.35</v>
      </c>
      <c r="O2536" s="1"/>
      <c r="P2536" s="2"/>
      <c r="Q2536" s="3"/>
      <c r="R2536" s="5"/>
    </row>
    <row r="2537" spans="2:18" x14ac:dyDescent="0.25">
      <c r="B2537" s="12" t="s">
        <v>10</v>
      </c>
      <c r="C2537" s="12">
        <v>1185732</v>
      </c>
      <c r="D2537" s="13">
        <v>44245</v>
      </c>
      <c r="E2537" s="12" t="s">
        <v>130</v>
      </c>
      <c r="F2537" s="12" t="s">
        <v>92</v>
      </c>
      <c r="G2537" s="12" t="s">
        <v>93</v>
      </c>
      <c r="H2537" s="12" t="s">
        <v>17</v>
      </c>
      <c r="I2537" s="14">
        <v>0.25</v>
      </c>
      <c r="J2537" s="15">
        <v>5000</v>
      </c>
      <c r="K2537" s="16">
        <f t="shared" si="832"/>
        <v>1250</v>
      </c>
      <c r="L2537" s="16">
        <f t="shared" si="831"/>
        <v>625</v>
      </c>
      <c r="M2537" s="17">
        <v>0.5</v>
      </c>
      <c r="O2537" s="1"/>
      <c r="P2537" s="2"/>
      <c r="Q2537" s="3"/>
      <c r="R2537" s="5"/>
    </row>
    <row r="2538" spans="2:18" x14ac:dyDescent="0.25">
      <c r="B2538" s="12" t="s">
        <v>10</v>
      </c>
      <c r="C2538" s="12">
        <v>1185732</v>
      </c>
      <c r="D2538" s="13">
        <v>44271</v>
      </c>
      <c r="E2538" s="12" t="s">
        <v>130</v>
      </c>
      <c r="F2538" s="12" t="s">
        <v>92</v>
      </c>
      <c r="G2538" s="12" t="s">
        <v>93</v>
      </c>
      <c r="H2538" s="12" t="s">
        <v>12</v>
      </c>
      <c r="I2538" s="14">
        <v>0.25</v>
      </c>
      <c r="J2538" s="15">
        <v>7200</v>
      </c>
      <c r="K2538" s="16">
        <f>I2538*J2538</f>
        <v>1800</v>
      </c>
      <c r="L2538" s="16">
        <f>K2538*M2538</f>
        <v>720</v>
      </c>
      <c r="M2538" s="17">
        <v>0.4</v>
      </c>
      <c r="O2538" s="1"/>
      <c r="P2538" s="2"/>
      <c r="Q2538" s="3"/>
      <c r="R2538" s="5"/>
    </row>
    <row r="2539" spans="2:18" x14ac:dyDescent="0.25">
      <c r="B2539" s="12" t="s">
        <v>10</v>
      </c>
      <c r="C2539" s="12">
        <v>1185732</v>
      </c>
      <c r="D2539" s="13">
        <v>44271</v>
      </c>
      <c r="E2539" s="12" t="s">
        <v>130</v>
      </c>
      <c r="F2539" s="12" t="s">
        <v>92</v>
      </c>
      <c r="G2539" s="12" t="s">
        <v>93</v>
      </c>
      <c r="H2539" s="12" t="s">
        <v>15</v>
      </c>
      <c r="I2539" s="14">
        <v>0.25</v>
      </c>
      <c r="J2539" s="15">
        <v>4000</v>
      </c>
      <c r="K2539" s="16">
        <f>I2539*J2539</f>
        <v>1000</v>
      </c>
      <c r="L2539" s="16">
        <f>K2539*M2539</f>
        <v>350</v>
      </c>
      <c r="M2539" s="17">
        <v>0.35</v>
      </c>
      <c r="O2539" s="1"/>
      <c r="P2539" s="2"/>
      <c r="Q2539" s="3"/>
      <c r="R2539" s="5"/>
    </row>
    <row r="2540" spans="2:18" x14ac:dyDescent="0.25">
      <c r="B2540" s="12" t="s">
        <v>10</v>
      </c>
      <c r="C2540" s="12">
        <v>1185732</v>
      </c>
      <c r="D2540" s="13">
        <v>44271</v>
      </c>
      <c r="E2540" s="12" t="s">
        <v>130</v>
      </c>
      <c r="F2540" s="12" t="s">
        <v>92</v>
      </c>
      <c r="G2540" s="12" t="s">
        <v>93</v>
      </c>
      <c r="H2540" s="12" t="s">
        <v>13</v>
      </c>
      <c r="I2540" s="14">
        <v>0.15000000000000002</v>
      </c>
      <c r="J2540" s="15">
        <v>4250</v>
      </c>
      <c r="K2540" s="16">
        <f t="shared" ref="K2540:K2543" si="833">I2540*J2540</f>
        <v>637.50000000000011</v>
      </c>
      <c r="L2540" s="16">
        <f t="shared" ref="L2540:L2543" si="834">K2540*M2540</f>
        <v>255.00000000000006</v>
      </c>
      <c r="M2540" s="17">
        <v>0.4</v>
      </c>
      <c r="O2540" s="1"/>
      <c r="P2540" s="2"/>
      <c r="Q2540" s="3"/>
      <c r="R2540" s="5"/>
    </row>
    <row r="2541" spans="2:18" x14ac:dyDescent="0.25">
      <c r="B2541" s="12" t="s">
        <v>10</v>
      </c>
      <c r="C2541" s="12">
        <v>1185732</v>
      </c>
      <c r="D2541" s="13">
        <v>44271</v>
      </c>
      <c r="E2541" s="12" t="s">
        <v>130</v>
      </c>
      <c r="F2541" s="12" t="s">
        <v>92</v>
      </c>
      <c r="G2541" s="12" t="s">
        <v>93</v>
      </c>
      <c r="H2541" s="12" t="s">
        <v>14</v>
      </c>
      <c r="I2541" s="14">
        <v>0.19999999999999996</v>
      </c>
      <c r="J2541" s="15">
        <v>2750</v>
      </c>
      <c r="K2541" s="16">
        <f t="shared" si="833"/>
        <v>549.99999999999989</v>
      </c>
      <c r="L2541" s="16">
        <f t="shared" si="834"/>
        <v>219.99999999999997</v>
      </c>
      <c r="M2541" s="17">
        <v>0.4</v>
      </c>
      <c r="O2541" s="1"/>
      <c r="P2541" s="2"/>
      <c r="Q2541" s="3"/>
      <c r="R2541" s="5"/>
    </row>
    <row r="2542" spans="2:18" x14ac:dyDescent="0.25">
      <c r="B2542" s="12" t="s">
        <v>10</v>
      </c>
      <c r="C2542" s="12">
        <v>1185732</v>
      </c>
      <c r="D2542" s="13">
        <v>44271</v>
      </c>
      <c r="E2542" s="12" t="s">
        <v>130</v>
      </c>
      <c r="F2542" s="12" t="s">
        <v>92</v>
      </c>
      <c r="G2542" s="12" t="s">
        <v>93</v>
      </c>
      <c r="H2542" s="12" t="s">
        <v>16</v>
      </c>
      <c r="I2542" s="14">
        <v>0.35000000000000009</v>
      </c>
      <c r="J2542" s="15">
        <v>3250</v>
      </c>
      <c r="K2542" s="16">
        <f t="shared" si="833"/>
        <v>1137.5000000000002</v>
      </c>
      <c r="L2542" s="16">
        <f t="shared" si="834"/>
        <v>398.12500000000006</v>
      </c>
      <c r="M2542" s="17">
        <v>0.35</v>
      </c>
      <c r="O2542" s="1"/>
      <c r="P2542" s="2"/>
      <c r="Q2542" s="3"/>
      <c r="R2542" s="5"/>
    </row>
    <row r="2543" spans="2:18" x14ac:dyDescent="0.25">
      <c r="B2543" s="12" t="s">
        <v>10</v>
      </c>
      <c r="C2543" s="12">
        <v>1185732</v>
      </c>
      <c r="D2543" s="13">
        <v>44271</v>
      </c>
      <c r="E2543" s="12" t="s">
        <v>130</v>
      </c>
      <c r="F2543" s="12" t="s">
        <v>92</v>
      </c>
      <c r="G2543" s="12" t="s">
        <v>93</v>
      </c>
      <c r="H2543" s="12" t="s">
        <v>17</v>
      </c>
      <c r="I2543" s="14">
        <v>0.25</v>
      </c>
      <c r="J2543" s="15">
        <v>4250</v>
      </c>
      <c r="K2543" s="16">
        <f t="shared" si="833"/>
        <v>1062.5</v>
      </c>
      <c r="L2543" s="16">
        <f t="shared" si="834"/>
        <v>531.25</v>
      </c>
      <c r="M2543" s="17">
        <v>0.5</v>
      </c>
      <c r="O2543" s="1"/>
      <c r="P2543" s="2"/>
      <c r="Q2543" s="3"/>
      <c r="R2543" s="5"/>
    </row>
    <row r="2544" spans="2:18" x14ac:dyDescent="0.25">
      <c r="B2544" s="12" t="s">
        <v>10</v>
      </c>
      <c r="C2544" s="12">
        <v>1185732</v>
      </c>
      <c r="D2544" s="13">
        <v>44303</v>
      </c>
      <c r="E2544" s="12" t="s">
        <v>130</v>
      </c>
      <c r="F2544" s="12" t="s">
        <v>92</v>
      </c>
      <c r="G2544" s="12" t="s">
        <v>93</v>
      </c>
      <c r="H2544" s="12" t="s">
        <v>12</v>
      </c>
      <c r="I2544" s="14">
        <v>0.25</v>
      </c>
      <c r="J2544" s="15">
        <v>6750</v>
      </c>
      <c r="K2544" s="16">
        <f>I2544*J2544</f>
        <v>1687.5</v>
      </c>
      <c r="L2544" s="16">
        <f>K2544*M2544</f>
        <v>675</v>
      </c>
      <c r="M2544" s="17">
        <v>0.4</v>
      </c>
      <c r="O2544" s="1"/>
      <c r="P2544" s="2"/>
      <c r="Q2544" s="3"/>
      <c r="R2544" s="5"/>
    </row>
    <row r="2545" spans="2:18" x14ac:dyDescent="0.25">
      <c r="B2545" s="12" t="s">
        <v>10</v>
      </c>
      <c r="C2545" s="12">
        <v>1185732</v>
      </c>
      <c r="D2545" s="13">
        <v>44303</v>
      </c>
      <c r="E2545" s="12" t="s">
        <v>130</v>
      </c>
      <c r="F2545" s="12" t="s">
        <v>92</v>
      </c>
      <c r="G2545" s="12" t="s">
        <v>93</v>
      </c>
      <c r="H2545" s="12" t="s">
        <v>15</v>
      </c>
      <c r="I2545" s="14">
        <v>0.25</v>
      </c>
      <c r="J2545" s="15">
        <v>3750</v>
      </c>
      <c r="K2545" s="16">
        <f>I2545*J2545</f>
        <v>937.5</v>
      </c>
      <c r="L2545" s="16">
        <f>K2545*M2545</f>
        <v>328.125</v>
      </c>
      <c r="M2545" s="17">
        <v>0.35</v>
      </c>
      <c r="O2545" s="1"/>
      <c r="P2545" s="2"/>
      <c r="Q2545" s="3"/>
      <c r="R2545" s="5"/>
    </row>
    <row r="2546" spans="2:18" x14ac:dyDescent="0.25">
      <c r="B2546" s="12" t="s">
        <v>10</v>
      </c>
      <c r="C2546" s="12">
        <v>1185732</v>
      </c>
      <c r="D2546" s="13">
        <v>44303</v>
      </c>
      <c r="E2546" s="12" t="s">
        <v>130</v>
      </c>
      <c r="F2546" s="12" t="s">
        <v>92</v>
      </c>
      <c r="G2546" s="12" t="s">
        <v>93</v>
      </c>
      <c r="H2546" s="12" t="s">
        <v>13</v>
      </c>
      <c r="I2546" s="14">
        <v>0.15000000000000002</v>
      </c>
      <c r="J2546" s="15">
        <v>3750</v>
      </c>
      <c r="K2546" s="16">
        <f t="shared" ref="K2546:K2549" si="835">I2546*J2546</f>
        <v>562.50000000000011</v>
      </c>
      <c r="L2546" s="16">
        <f t="shared" ref="L2546:L2549" si="836">K2546*M2546</f>
        <v>225.00000000000006</v>
      </c>
      <c r="M2546" s="17">
        <v>0.4</v>
      </c>
      <c r="O2546" s="1"/>
      <c r="P2546" s="2"/>
      <c r="Q2546" s="3"/>
      <c r="R2546" s="5"/>
    </row>
    <row r="2547" spans="2:18" x14ac:dyDescent="0.25">
      <c r="B2547" s="12" t="s">
        <v>10</v>
      </c>
      <c r="C2547" s="12">
        <v>1185732</v>
      </c>
      <c r="D2547" s="13">
        <v>44303</v>
      </c>
      <c r="E2547" s="12" t="s">
        <v>130</v>
      </c>
      <c r="F2547" s="12" t="s">
        <v>92</v>
      </c>
      <c r="G2547" s="12" t="s">
        <v>93</v>
      </c>
      <c r="H2547" s="12" t="s">
        <v>14</v>
      </c>
      <c r="I2547" s="14">
        <v>0.19999999999999996</v>
      </c>
      <c r="J2547" s="15">
        <v>3000</v>
      </c>
      <c r="K2547" s="16">
        <f t="shared" si="835"/>
        <v>599.99999999999989</v>
      </c>
      <c r="L2547" s="16">
        <f t="shared" si="836"/>
        <v>239.99999999999997</v>
      </c>
      <c r="M2547" s="17">
        <v>0.4</v>
      </c>
      <c r="O2547" s="1"/>
      <c r="P2547" s="2"/>
      <c r="Q2547" s="3"/>
      <c r="R2547" s="5"/>
    </row>
    <row r="2548" spans="2:18" x14ac:dyDescent="0.25">
      <c r="B2548" s="12" t="s">
        <v>10</v>
      </c>
      <c r="C2548" s="12">
        <v>1185732</v>
      </c>
      <c r="D2548" s="13">
        <v>44303</v>
      </c>
      <c r="E2548" s="12" t="s">
        <v>130</v>
      </c>
      <c r="F2548" s="12" t="s">
        <v>92</v>
      </c>
      <c r="G2548" s="12" t="s">
        <v>93</v>
      </c>
      <c r="H2548" s="12" t="s">
        <v>16</v>
      </c>
      <c r="I2548" s="14">
        <v>0.4</v>
      </c>
      <c r="J2548" s="15">
        <v>3250</v>
      </c>
      <c r="K2548" s="16">
        <f t="shared" si="835"/>
        <v>1300</v>
      </c>
      <c r="L2548" s="16">
        <f t="shared" si="836"/>
        <v>454.99999999999994</v>
      </c>
      <c r="M2548" s="17">
        <v>0.35</v>
      </c>
      <c r="O2548" s="1"/>
      <c r="P2548" s="2"/>
      <c r="Q2548" s="3"/>
      <c r="R2548" s="5"/>
    </row>
    <row r="2549" spans="2:18" x14ac:dyDescent="0.25">
      <c r="B2549" s="12" t="s">
        <v>10</v>
      </c>
      <c r="C2549" s="12">
        <v>1185732</v>
      </c>
      <c r="D2549" s="13">
        <v>44303</v>
      </c>
      <c r="E2549" s="12" t="s">
        <v>130</v>
      </c>
      <c r="F2549" s="12" t="s">
        <v>92</v>
      </c>
      <c r="G2549" s="12" t="s">
        <v>93</v>
      </c>
      <c r="H2549" s="12" t="s">
        <v>17</v>
      </c>
      <c r="I2549" s="14">
        <v>0.30000000000000004</v>
      </c>
      <c r="J2549" s="15">
        <v>4750</v>
      </c>
      <c r="K2549" s="16">
        <f t="shared" si="835"/>
        <v>1425.0000000000002</v>
      </c>
      <c r="L2549" s="16">
        <f t="shared" si="836"/>
        <v>712.50000000000011</v>
      </c>
      <c r="M2549" s="17">
        <v>0.5</v>
      </c>
      <c r="O2549" s="1"/>
      <c r="P2549" s="2"/>
      <c r="Q2549" s="3"/>
      <c r="R2549" s="5"/>
    </row>
    <row r="2550" spans="2:18" x14ac:dyDescent="0.25">
      <c r="B2550" s="12" t="s">
        <v>10</v>
      </c>
      <c r="C2550" s="12">
        <v>1185732</v>
      </c>
      <c r="D2550" s="13">
        <v>44332</v>
      </c>
      <c r="E2550" s="12" t="s">
        <v>130</v>
      </c>
      <c r="F2550" s="12" t="s">
        <v>92</v>
      </c>
      <c r="G2550" s="12" t="s">
        <v>93</v>
      </c>
      <c r="H2550" s="12" t="s">
        <v>12</v>
      </c>
      <c r="I2550" s="14">
        <v>0.4</v>
      </c>
      <c r="J2550" s="15">
        <v>7450</v>
      </c>
      <c r="K2550" s="16">
        <f>I2550*J2550</f>
        <v>2980</v>
      </c>
      <c r="L2550" s="16">
        <f>K2550*M2550</f>
        <v>1192</v>
      </c>
      <c r="M2550" s="17">
        <v>0.4</v>
      </c>
      <c r="O2550" s="1"/>
      <c r="P2550" s="2"/>
      <c r="Q2550" s="3"/>
      <c r="R2550" s="5"/>
    </row>
    <row r="2551" spans="2:18" x14ac:dyDescent="0.25">
      <c r="B2551" s="12" t="s">
        <v>10</v>
      </c>
      <c r="C2551" s="12">
        <v>1185732</v>
      </c>
      <c r="D2551" s="13">
        <v>44332</v>
      </c>
      <c r="E2551" s="12" t="s">
        <v>130</v>
      </c>
      <c r="F2551" s="12" t="s">
        <v>92</v>
      </c>
      <c r="G2551" s="12" t="s">
        <v>93</v>
      </c>
      <c r="H2551" s="12" t="s">
        <v>15</v>
      </c>
      <c r="I2551" s="14">
        <v>0.4</v>
      </c>
      <c r="J2551" s="15">
        <v>4500</v>
      </c>
      <c r="K2551" s="16">
        <f>I2551*J2551</f>
        <v>1800</v>
      </c>
      <c r="L2551" s="16">
        <f>K2551*M2551</f>
        <v>630</v>
      </c>
      <c r="M2551" s="17">
        <v>0.35</v>
      </c>
      <c r="O2551" s="1"/>
      <c r="P2551" s="2"/>
      <c r="Q2551" s="3"/>
      <c r="R2551" s="5"/>
    </row>
    <row r="2552" spans="2:18" x14ac:dyDescent="0.25">
      <c r="B2552" s="12" t="s">
        <v>10</v>
      </c>
      <c r="C2552" s="12">
        <v>1185732</v>
      </c>
      <c r="D2552" s="13">
        <v>44332</v>
      </c>
      <c r="E2552" s="12" t="s">
        <v>130</v>
      </c>
      <c r="F2552" s="12" t="s">
        <v>92</v>
      </c>
      <c r="G2552" s="12" t="s">
        <v>93</v>
      </c>
      <c r="H2552" s="12" t="s">
        <v>13</v>
      </c>
      <c r="I2552" s="14">
        <v>0.35000000000000003</v>
      </c>
      <c r="J2552" s="15">
        <v>4250</v>
      </c>
      <c r="K2552" s="16">
        <f t="shared" ref="K2552:K2555" si="837">I2552*J2552</f>
        <v>1487.5000000000002</v>
      </c>
      <c r="L2552" s="16">
        <f t="shared" ref="L2552:L2555" si="838">K2552*M2552</f>
        <v>595.00000000000011</v>
      </c>
      <c r="M2552" s="17">
        <v>0.4</v>
      </c>
      <c r="O2552" s="1"/>
      <c r="P2552" s="2"/>
      <c r="Q2552" s="3"/>
      <c r="R2552" s="5"/>
    </row>
    <row r="2553" spans="2:18" x14ac:dyDescent="0.25">
      <c r="B2553" s="12" t="s">
        <v>10</v>
      </c>
      <c r="C2553" s="12">
        <v>1185732</v>
      </c>
      <c r="D2553" s="13">
        <v>44332</v>
      </c>
      <c r="E2553" s="12" t="s">
        <v>130</v>
      </c>
      <c r="F2553" s="12" t="s">
        <v>92</v>
      </c>
      <c r="G2553" s="12" t="s">
        <v>93</v>
      </c>
      <c r="H2553" s="12" t="s">
        <v>14</v>
      </c>
      <c r="I2553" s="14">
        <v>0.35000000000000003</v>
      </c>
      <c r="J2553" s="15">
        <v>3750</v>
      </c>
      <c r="K2553" s="16">
        <f t="shared" si="837"/>
        <v>1312.5000000000002</v>
      </c>
      <c r="L2553" s="16">
        <f t="shared" si="838"/>
        <v>525.00000000000011</v>
      </c>
      <c r="M2553" s="17">
        <v>0.4</v>
      </c>
      <c r="O2553" s="1"/>
      <c r="P2553" s="2"/>
      <c r="Q2553" s="3"/>
      <c r="R2553" s="5"/>
    </row>
    <row r="2554" spans="2:18" x14ac:dyDescent="0.25">
      <c r="B2554" s="12" t="s">
        <v>10</v>
      </c>
      <c r="C2554" s="12">
        <v>1185732</v>
      </c>
      <c r="D2554" s="13">
        <v>44332</v>
      </c>
      <c r="E2554" s="12" t="s">
        <v>130</v>
      </c>
      <c r="F2554" s="12" t="s">
        <v>92</v>
      </c>
      <c r="G2554" s="12" t="s">
        <v>93</v>
      </c>
      <c r="H2554" s="12" t="s">
        <v>16</v>
      </c>
      <c r="I2554" s="14">
        <v>0.44999999999999996</v>
      </c>
      <c r="J2554" s="15">
        <v>4000</v>
      </c>
      <c r="K2554" s="16">
        <f t="shared" si="837"/>
        <v>1799.9999999999998</v>
      </c>
      <c r="L2554" s="16">
        <f t="shared" si="838"/>
        <v>629.99999999999989</v>
      </c>
      <c r="M2554" s="17">
        <v>0.35</v>
      </c>
      <c r="O2554" s="1"/>
      <c r="P2554" s="2"/>
      <c r="Q2554" s="3"/>
      <c r="R2554" s="5"/>
    </row>
    <row r="2555" spans="2:18" x14ac:dyDescent="0.25">
      <c r="B2555" s="12" t="s">
        <v>10</v>
      </c>
      <c r="C2555" s="12">
        <v>1185732</v>
      </c>
      <c r="D2555" s="13">
        <v>44332</v>
      </c>
      <c r="E2555" s="12" t="s">
        <v>130</v>
      </c>
      <c r="F2555" s="12" t="s">
        <v>92</v>
      </c>
      <c r="G2555" s="12" t="s">
        <v>93</v>
      </c>
      <c r="H2555" s="12" t="s">
        <v>17</v>
      </c>
      <c r="I2555" s="14">
        <v>0.49999999999999994</v>
      </c>
      <c r="J2555" s="15">
        <v>5000</v>
      </c>
      <c r="K2555" s="16">
        <f t="shared" si="837"/>
        <v>2499.9999999999995</v>
      </c>
      <c r="L2555" s="16">
        <f t="shared" si="838"/>
        <v>1249.9999999999998</v>
      </c>
      <c r="M2555" s="17">
        <v>0.5</v>
      </c>
      <c r="O2555" s="1"/>
      <c r="P2555" s="2"/>
      <c r="Q2555" s="3"/>
      <c r="R2555" s="5"/>
    </row>
    <row r="2556" spans="2:18" x14ac:dyDescent="0.25">
      <c r="B2556" s="12" t="s">
        <v>10</v>
      </c>
      <c r="C2556" s="12">
        <v>1185732</v>
      </c>
      <c r="D2556" s="13">
        <v>44365</v>
      </c>
      <c r="E2556" s="12" t="s">
        <v>130</v>
      </c>
      <c r="F2556" s="12" t="s">
        <v>92</v>
      </c>
      <c r="G2556" s="12" t="s">
        <v>93</v>
      </c>
      <c r="H2556" s="12" t="s">
        <v>12</v>
      </c>
      <c r="I2556" s="14">
        <v>0.44999999999999996</v>
      </c>
      <c r="J2556" s="15">
        <v>7500</v>
      </c>
      <c r="K2556" s="16">
        <f>I2556*J2556</f>
        <v>3374.9999999999995</v>
      </c>
      <c r="L2556" s="16">
        <f>K2556*M2556</f>
        <v>1350</v>
      </c>
      <c r="M2556" s="17">
        <v>0.4</v>
      </c>
      <c r="O2556" s="1"/>
      <c r="P2556" s="2"/>
      <c r="Q2556" s="3"/>
      <c r="R2556" s="5"/>
    </row>
    <row r="2557" spans="2:18" x14ac:dyDescent="0.25">
      <c r="B2557" s="12" t="s">
        <v>10</v>
      </c>
      <c r="C2557" s="12">
        <v>1185732</v>
      </c>
      <c r="D2557" s="13">
        <v>44365</v>
      </c>
      <c r="E2557" s="12" t="s">
        <v>130</v>
      </c>
      <c r="F2557" s="12" t="s">
        <v>92</v>
      </c>
      <c r="G2557" s="12" t="s">
        <v>93</v>
      </c>
      <c r="H2557" s="12" t="s">
        <v>15</v>
      </c>
      <c r="I2557" s="14">
        <v>0.4</v>
      </c>
      <c r="J2557" s="15">
        <v>5000</v>
      </c>
      <c r="K2557" s="16">
        <f>I2557*J2557</f>
        <v>2000</v>
      </c>
      <c r="L2557" s="16">
        <f>K2557*M2557</f>
        <v>700</v>
      </c>
      <c r="M2557" s="17">
        <v>0.35</v>
      </c>
      <c r="O2557" s="1"/>
      <c r="P2557" s="2"/>
      <c r="Q2557" s="3"/>
      <c r="R2557" s="5"/>
    </row>
    <row r="2558" spans="2:18" x14ac:dyDescent="0.25">
      <c r="B2558" s="12" t="s">
        <v>10</v>
      </c>
      <c r="C2558" s="12">
        <v>1185732</v>
      </c>
      <c r="D2558" s="13">
        <v>44365</v>
      </c>
      <c r="E2558" s="12" t="s">
        <v>130</v>
      </c>
      <c r="F2558" s="12" t="s">
        <v>92</v>
      </c>
      <c r="G2558" s="12" t="s">
        <v>93</v>
      </c>
      <c r="H2558" s="12" t="s">
        <v>13</v>
      </c>
      <c r="I2558" s="14">
        <v>0.45</v>
      </c>
      <c r="J2558" s="15">
        <v>4750</v>
      </c>
      <c r="K2558" s="16">
        <f t="shared" ref="K2558:K2561" si="839">I2558*J2558</f>
        <v>2137.5</v>
      </c>
      <c r="L2558" s="16">
        <f t="shared" ref="L2558:L2561" si="840">K2558*M2558</f>
        <v>855</v>
      </c>
      <c r="M2558" s="17">
        <v>0.4</v>
      </c>
      <c r="O2558" s="1"/>
      <c r="P2558" s="2"/>
      <c r="Q2558" s="3"/>
      <c r="R2558" s="5"/>
    </row>
    <row r="2559" spans="2:18" x14ac:dyDescent="0.25">
      <c r="B2559" s="12" t="s">
        <v>10</v>
      </c>
      <c r="C2559" s="12">
        <v>1185732</v>
      </c>
      <c r="D2559" s="13">
        <v>44365</v>
      </c>
      <c r="E2559" s="12" t="s">
        <v>130</v>
      </c>
      <c r="F2559" s="12" t="s">
        <v>92</v>
      </c>
      <c r="G2559" s="12" t="s">
        <v>93</v>
      </c>
      <c r="H2559" s="12" t="s">
        <v>14</v>
      </c>
      <c r="I2559" s="14">
        <v>0.45</v>
      </c>
      <c r="J2559" s="15">
        <v>4500</v>
      </c>
      <c r="K2559" s="16">
        <f t="shared" si="839"/>
        <v>2025</v>
      </c>
      <c r="L2559" s="16">
        <f t="shared" si="840"/>
        <v>810</v>
      </c>
      <c r="M2559" s="17">
        <v>0.4</v>
      </c>
      <c r="O2559" s="1"/>
      <c r="P2559" s="2"/>
      <c r="Q2559" s="3"/>
      <c r="R2559" s="5"/>
    </row>
    <row r="2560" spans="2:18" x14ac:dyDescent="0.25">
      <c r="B2560" s="12" t="s">
        <v>10</v>
      </c>
      <c r="C2560" s="12">
        <v>1185732</v>
      </c>
      <c r="D2560" s="13">
        <v>44365</v>
      </c>
      <c r="E2560" s="12" t="s">
        <v>130</v>
      </c>
      <c r="F2560" s="12" t="s">
        <v>92</v>
      </c>
      <c r="G2560" s="12" t="s">
        <v>93</v>
      </c>
      <c r="H2560" s="12" t="s">
        <v>16</v>
      </c>
      <c r="I2560" s="14">
        <v>0.6</v>
      </c>
      <c r="J2560" s="15">
        <v>4500</v>
      </c>
      <c r="K2560" s="16">
        <f t="shared" si="839"/>
        <v>2700</v>
      </c>
      <c r="L2560" s="16">
        <f t="shared" si="840"/>
        <v>944.99999999999989</v>
      </c>
      <c r="M2560" s="17">
        <v>0.35</v>
      </c>
      <c r="O2560" s="1"/>
      <c r="P2560" s="2"/>
      <c r="Q2560" s="3"/>
      <c r="R2560" s="5"/>
    </row>
    <row r="2561" spans="2:18" x14ac:dyDescent="0.25">
      <c r="B2561" s="12" t="s">
        <v>10</v>
      </c>
      <c r="C2561" s="12">
        <v>1185732</v>
      </c>
      <c r="D2561" s="13">
        <v>44365</v>
      </c>
      <c r="E2561" s="12" t="s">
        <v>130</v>
      </c>
      <c r="F2561" s="12" t="s">
        <v>92</v>
      </c>
      <c r="G2561" s="12" t="s">
        <v>93</v>
      </c>
      <c r="H2561" s="12" t="s">
        <v>17</v>
      </c>
      <c r="I2561" s="14">
        <v>0.65</v>
      </c>
      <c r="J2561" s="15">
        <v>6250</v>
      </c>
      <c r="K2561" s="16">
        <f t="shared" si="839"/>
        <v>4062.5</v>
      </c>
      <c r="L2561" s="16">
        <f t="shared" si="840"/>
        <v>2031.25</v>
      </c>
      <c r="M2561" s="17">
        <v>0.5</v>
      </c>
      <c r="O2561" s="1"/>
      <c r="P2561" s="2"/>
      <c r="Q2561" s="3"/>
      <c r="R2561" s="5"/>
    </row>
    <row r="2562" spans="2:18" x14ac:dyDescent="0.25">
      <c r="B2562" s="12" t="s">
        <v>10</v>
      </c>
      <c r="C2562" s="12">
        <v>1185732</v>
      </c>
      <c r="D2562" s="13">
        <v>44393</v>
      </c>
      <c r="E2562" s="12" t="s">
        <v>130</v>
      </c>
      <c r="F2562" s="12" t="s">
        <v>92</v>
      </c>
      <c r="G2562" s="12" t="s">
        <v>93</v>
      </c>
      <c r="H2562" s="12" t="s">
        <v>12</v>
      </c>
      <c r="I2562" s="14">
        <v>0.6</v>
      </c>
      <c r="J2562" s="15">
        <v>8500</v>
      </c>
      <c r="K2562" s="16">
        <f>I2562*J2562</f>
        <v>5100</v>
      </c>
      <c r="L2562" s="16">
        <f>K2562*M2562</f>
        <v>2040</v>
      </c>
      <c r="M2562" s="17">
        <v>0.4</v>
      </c>
      <c r="O2562" s="1"/>
      <c r="P2562" s="2"/>
      <c r="Q2562" s="3"/>
      <c r="R2562" s="5"/>
    </row>
    <row r="2563" spans="2:18" x14ac:dyDescent="0.25">
      <c r="B2563" s="12" t="s">
        <v>10</v>
      </c>
      <c r="C2563" s="12">
        <v>1185732</v>
      </c>
      <c r="D2563" s="13">
        <v>44393</v>
      </c>
      <c r="E2563" s="12" t="s">
        <v>130</v>
      </c>
      <c r="F2563" s="12" t="s">
        <v>92</v>
      </c>
      <c r="G2563" s="12" t="s">
        <v>93</v>
      </c>
      <c r="H2563" s="12" t="s">
        <v>15</v>
      </c>
      <c r="I2563" s="14">
        <v>0.55000000000000004</v>
      </c>
      <c r="J2563" s="15">
        <v>6000</v>
      </c>
      <c r="K2563" s="16">
        <f>I2563*J2563</f>
        <v>3300.0000000000005</v>
      </c>
      <c r="L2563" s="16">
        <f>K2563*M2563</f>
        <v>1155</v>
      </c>
      <c r="M2563" s="17">
        <v>0.35</v>
      </c>
      <c r="O2563" s="1"/>
      <c r="P2563" s="2"/>
      <c r="Q2563" s="3"/>
      <c r="R2563" s="5"/>
    </row>
    <row r="2564" spans="2:18" x14ac:dyDescent="0.25">
      <c r="B2564" s="12" t="s">
        <v>10</v>
      </c>
      <c r="C2564" s="12">
        <v>1185732</v>
      </c>
      <c r="D2564" s="13">
        <v>44393</v>
      </c>
      <c r="E2564" s="12" t="s">
        <v>130</v>
      </c>
      <c r="F2564" s="12" t="s">
        <v>92</v>
      </c>
      <c r="G2564" s="12" t="s">
        <v>93</v>
      </c>
      <c r="H2564" s="12" t="s">
        <v>13</v>
      </c>
      <c r="I2564" s="14">
        <v>0.5</v>
      </c>
      <c r="J2564" s="15">
        <v>5250</v>
      </c>
      <c r="K2564" s="16">
        <f t="shared" ref="K2564:K2567" si="841">I2564*J2564</f>
        <v>2625</v>
      </c>
      <c r="L2564" s="16">
        <f t="shared" ref="L2564:L2567" si="842">K2564*M2564</f>
        <v>1050</v>
      </c>
      <c r="M2564" s="17">
        <v>0.4</v>
      </c>
      <c r="O2564" s="1"/>
      <c r="P2564" s="2"/>
      <c r="Q2564" s="3"/>
      <c r="R2564" s="5"/>
    </row>
    <row r="2565" spans="2:18" x14ac:dyDescent="0.25">
      <c r="B2565" s="12" t="s">
        <v>10</v>
      </c>
      <c r="C2565" s="12">
        <v>1185732</v>
      </c>
      <c r="D2565" s="13">
        <v>44393</v>
      </c>
      <c r="E2565" s="12" t="s">
        <v>130</v>
      </c>
      <c r="F2565" s="12" t="s">
        <v>92</v>
      </c>
      <c r="G2565" s="12" t="s">
        <v>93</v>
      </c>
      <c r="H2565" s="12" t="s">
        <v>14</v>
      </c>
      <c r="I2565" s="14">
        <v>0.5</v>
      </c>
      <c r="J2565" s="15">
        <v>4750</v>
      </c>
      <c r="K2565" s="16">
        <f t="shared" si="841"/>
        <v>2375</v>
      </c>
      <c r="L2565" s="16">
        <f t="shared" si="842"/>
        <v>950</v>
      </c>
      <c r="M2565" s="17">
        <v>0.4</v>
      </c>
      <c r="O2565" s="1"/>
      <c r="P2565" s="2"/>
      <c r="Q2565" s="3"/>
      <c r="R2565" s="5"/>
    </row>
    <row r="2566" spans="2:18" x14ac:dyDescent="0.25">
      <c r="B2566" s="12" t="s">
        <v>10</v>
      </c>
      <c r="C2566" s="12">
        <v>1185732</v>
      </c>
      <c r="D2566" s="13">
        <v>44393</v>
      </c>
      <c r="E2566" s="12" t="s">
        <v>130</v>
      </c>
      <c r="F2566" s="12" t="s">
        <v>92</v>
      </c>
      <c r="G2566" s="12" t="s">
        <v>93</v>
      </c>
      <c r="H2566" s="12" t="s">
        <v>16</v>
      </c>
      <c r="I2566" s="14">
        <v>0.6</v>
      </c>
      <c r="J2566" s="15">
        <v>5000</v>
      </c>
      <c r="K2566" s="16">
        <f t="shared" si="841"/>
        <v>3000</v>
      </c>
      <c r="L2566" s="16">
        <f t="shared" si="842"/>
        <v>1050</v>
      </c>
      <c r="M2566" s="17">
        <v>0.35</v>
      </c>
      <c r="O2566" s="1"/>
      <c r="P2566" s="2"/>
      <c r="Q2566" s="3"/>
      <c r="R2566" s="5"/>
    </row>
    <row r="2567" spans="2:18" x14ac:dyDescent="0.25">
      <c r="B2567" s="12" t="s">
        <v>10</v>
      </c>
      <c r="C2567" s="12">
        <v>1185732</v>
      </c>
      <c r="D2567" s="13">
        <v>44393</v>
      </c>
      <c r="E2567" s="12" t="s">
        <v>130</v>
      </c>
      <c r="F2567" s="12" t="s">
        <v>92</v>
      </c>
      <c r="G2567" s="12" t="s">
        <v>93</v>
      </c>
      <c r="H2567" s="12" t="s">
        <v>17</v>
      </c>
      <c r="I2567" s="14">
        <v>0.65</v>
      </c>
      <c r="J2567" s="15">
        <v>6750</v>
      </c>
      <c r="K2567" s="16">
        <f t="shared" si="841"/>
        <v>4387.5</v>
      </c>
      <c r="L2567" s="16">
        <f t="shared" si="842"/>
        <v>2193.75</v>
      </c>
      <c r="M2567" s="17">
        <v>0.5</v>
      </c>
      <c r="O2567" s="1"/>
      <c r="P2567" s="2"/>
      <c r="Q2567" s="3"/>
      <c r="R2567" s="5"/>
    </row>
    <row r="2568" spans="2:18" x14ac:dyDescent="0.25">
      <c r="B2568" s="12" t="s">
        <v>10</v>
      </c>
      <c r="C2568" s="12">
        <v>1185732</v>
      </c>
      <c r="D2568" s="13">
        <v>44425</v>
      </c>
      <c r="E2568" s="12" t="s">
        <v>130</v>
      </c>
      <c r="F2568" s="12" t="s">
        <v>92</v>
      </c>
      <c r="G2568" s="12" t="s">
        <v>93</v>
      </c>
      <c r="H2568" s="12" t="s">
        <v>12</v>
      </c>
      <c r="I2568" s="14">
        <v>0.6</v>
      </c>
      <c r="J2568" s="15">
        <v>8250</v>
      </c>
      <c r="K2568" s="16">
        <f>I2568*J2568</f>
        <v>4950</v>
      </c>
      <c r="L2568" s="16">
        <f>K2568*M2568</f>
        <v>1980</v>
      </c>
      <c r="M2568" s="17">
        <v>0.4</v>
      </c>
      <c r="O2568" s="1"/>
      <c r="P2568" s="2"/>
      <c r="Q2568" s="3"/>
      <c r="R2568" s="5"/>
    </row>
    <row r="2569" spans="2:18" x14ac:dyDescent="0.25">
      <c r="B2569" s="12" t="s">
        <v>10</v>
      </c>
      <c r="C2569" s="12">
        <v>1185732</v>
      </c>
      <c r="D2569" s="13">
        <v>44425</v>
      </c>
      <c r="E2569" s="12" t="s">
        <v>130</v>
      </c>
      <c r="F2569" s="12" t="s">
        <v>92</v>
      </c>
      <c r="G2569" s="12" t="s">
        <v>93</v>
      </c>
      <c r="H2569" s="12" t="s">
        <v>15</v>
      </c>
      <c r="I2569" s="14">
        <v>0.55000000000000004</v>
      </c>
      <c r="J2569" s="15">
        <v>6000</v>
      </c>
      <c r="K2569" s="16">
        <f>I2569*J2569</f>
        <v>3300.0000000000005</v>
      </c>
      <c r="L2569" s="16">
        <f>K2569*M2569</f>
        <v>1155</v>
      </c>
      <c r="M2569" s="17">
        <v>0.35</v>
      </c>
      <c r="O2569" s="1"/>
      <c r="P2569" s="2"/>
      <c r="Q2569" s="3"/>
      <c r="R2569" s="5"/>
    </row>
    <row r="2570" spans="2:18" x14ac:dyDescent="0.25">
      <c r="B2570" s="12" t="s">
        <v>10</v>
      </c>
      <c r="C2570" s="12">
        <v>1185732</v>
      </c>
      <c r="D2570" s="13">
        <v>44425</v>
      </c>
      <c r="E2570" s="12" t="s">
        <v>130</v>
      </c>
      <c r="F2570" s="12" t="s">
        <v>92</v>
      </c>
      <c r="G2570" s="12" t="s">
        <v>93</v>
      </c>
      <c r="H2570" s="12" t="s">
        <v>13</v>
      </c>
      <c r="I2570" s="14">
        <v>0.5</v>
      </c>
      <c r="J2570" s="15">
        <v>5250</v>
      </c>
      <c r="K2570" s="16">
        <f t="shared" ref="K2570:K2573" si="843">I2570*J2570</f>
        <v>2625</v>
      </c>
      <c r="L2570" s="16">
        <f t="shared" ref="L2570:L2573" si="844">K2570*M2570</f>
        <v>1050</v>
      </c>
      <c r="M2570" s="17">
        <v>0.4</v>
      </c>
      <c r="O2570" s="1"/>
      <c r="P2570" s="2"/>
      <c r="Q2570" s="3"/>
      <c r="R2570" s="5"/>
    </row>
    <row r="2571" spans="2:18" x14ac:dyDescent="0.25">
      <c r="B2571" s="12" t="s">
        <v>10</v>
      </c>
      <c r="C2571" s="12">
        <v>1185732</v>
      </c>
      <c r="D2571" s="13">
        <v>44425</v>
      </c>
      <c r="E2571" s="12" t="s">
        <v>130</v>
      </c>
      <c r="F2571" s="12" t="s">
        <v>92</v>
      </c>
      <c r="G2571" s="12" t="s">
        <v>93</v>
      </c>
      <c r="H2571" s="12" t="s">
        <v>14</v>
      </c>
      <c r="I2571" s="14">
        <v>0.4</v>
      </c>
      <c r="J2571" s="15">
        <v>4750</v>
      </c>
      <c r="K2571" s="16">
        <f t="shared" si="843"/>
        <v>1900</v>
      </c>
      <c r="L2571" s="16">
        <f t="shared" si="844"/>
        <v>760</v>
      </c>
      <c r="M2571" s="17">
        <v>0.4</v>
      </c>
      <c r="O2571" s="1"/>
      <c r="P2571" s="2"/>
      <c r="Q2571" s="3"/>
      <c r="R2571" s="5"/>
    </row>
    <row r="2572" spans="2:18" x14ac:dyDescent="0.25">
      <c r="B2572" s="12" t="s">
        <v>10</v>
      </c>
      <c r="C2572" s="12">
        <v>1185732</v>
      </c>
      <c r="D2572" s="13">
        <v>44425</v>
      </c>
      <c r="E2572" s="12" t="s">
        <v>130</v>
      </c>
      <c r="F2572" s="12" t="s">
        <v>92</v>
      </c>
      <c r="G2572" s="12" t="s">
        <v>93</v>
      </c>
      <c r="H2572" s="12" t="s">
        <v>16</v>
      </c>
      <c r="I2572" s="14">
        <v>0.5</v>
      </c>
      <c r="J2572" s="15">
        <v>4500</v>
      </c>
      <c r="K2572" s="16">
        <f t="shared" si="843"/>
        <v>2250</v>
      </c>
      <c r="L2572" s="16">
        <f t="shared" si="844"/>
        <v>787.5</v>
      </c>
      <c r="M2572" s="17">
        <v>0.35</v>
      </c>
      <c r="O2572" s="1"/>
      <c r="P2572" s="2"/>
      <c r="Q2572" s="3"/>
      <c r="R2572" s="5"/>
    </row>
    <row r="2573" spans="2:18" x14ac:dyDescent="0.25">
      <c r="B2573" s="12" t="s">
        <v>10</v>
      </c>
      <c r="C2573" s="12">
        <v>1185732</v>
      </c>
      <c r="D2573" s="13">
        <v>44425</v>
      </c>
      <c r="E2573" s="12" t="s">
        <v>130</v>
      </c>
      <c r="F2573" s="12" t="s">
        <v>92</v>
      </c>
      <c r="G2573" s="12" t="s">
        <v>93</v>
      </c>
      <c r="H2573" s="12" t="s">
        <v>17</v>
      </c>
      <c r="I2573" s="14">
        <v>0.55000000000000004</v>
      </c>
      <c r="J2573" s="15">
        <v>6250</v>
      </c>
      <c r="K2573" s="16">
        <f t="shared" si="843"/>
        <v>3437.5000000000005</v>
      </c>
      <c r="L2573" s="16">
        <f t="shared" si="844"/>
        <v>1718.7500000000002</v>
      </c>
      <c r="M2573" s="17">
        <v>0.5</v>
      </c>
      <c r="O2573" s="1"/>
      <c r="P2573" s="2"/>
      <c r="Q2573" s="3"/>
      <c r="R2573" s="5"/>
    </row>
    <row r="2574" spans="2:18" x14ac:dyDescent="0.25">
      <c r="B2574" s="12" t="s">
        <v>10</v>
      </c>
      <c r="C2574" s="12">
        <v>1185732</v>
      </c>
      <c r="D2574" s="13">
        <v>44455</v>
      </c>
      <c r="E2574" s="12" t="s">
        <v>130</v>
      </c>
      <c r="F2574" s="12" t="s">
        <v>92</v>
      </c>
      <c r="G2574" s="12" t="s">
        <v>93</v>
      </c>
      <c r="H2574" s="12" t="s">
        <v>12</v>
      </c>
      <c r="I2574" s="14">
        <v>0.5</v>
      </c>
      <c r="J2574" s="15">
        <v>7250</v>
      </c>
      <c r="K2574" s="16">
        <f>I2574*J2574</f>
        <v>3625</v>
      </c>
      <c r="L2574" s="16">
        <f>K2574*M2574</f>
        <v>1450</v>
      </c>
      <c r="M2574" s="17">
        <v>0.4</v>
      </c>
      <c r="O2574" s="1"/>
      <c r="P2574" s="2"/>
      <c r="Q2574" s="3"/>
      <c r="R2574" s="5"/>
    </row>
    <row r="2575" spans="2:18" x14ac:dyDescent="0.25">
      <c r="B2575" s="12" t="s">
        <v>10</v>
      </c>
      <c r="C2575" s="12">
        <v>1185732</v>
      </c>
      <c r="D2575" s="13">
        <v>44455</v>
      </c>
      <c r="E2575" s="12" t="s">
        <v>130</v>
      </c>
      <c r="F2575" s="12" t="s">
        <v>92</v>
      </c>
      <c r="G2575" s="12" t="s">
        <v>93</v>
      </c>
      <c r="H2575" s="12" t="s">
        <v>15</v>
      </c>
      <c r="I2575" s="14">
        <v>0.45000000000000012</v>
      </c>
      <c r="J2575" s="15">
        <v>5250</v>
      </c>
      <c r="K2575" s="16">
        <f>I2575*J2575</f>
        <v>2362.5000000000005</v>
      </c>
      <c r="L2575" s="16">
        <f>K2575*M2575</f>
        <v>826.87500000000011</v>
      </c>
      <c r="M2575" s="17">
        <v>0.35</v>
      </c>
      <c r="O2575" s="1"/>
      <c r="P2575" s="2"/>
      <c r="Q2575" s="3"/>
      <c r="R2575" s="5"/>
    </row>
    <row r="2576" spans="2:18" x14ac:dyDescent="0.25">
      <c r="B2576" s="12" t="s">
        <v>10</v>
      </c>
      <c r="C2576" s="12">
        <v>1185732</v>
      </c>
      <c r="D2576" s="13">
        <v>44455</v>
      </c>
      <c r="E2576" s="12" t="s">
        <v>130</v>
      </c>
      <c r="F2576" s="12" t="s">
        <v>92</v>
      </c>
      <c r="G2576" s="12" t="s">
        <v>93</v>
      </c>
      <c r="H2576" s="12" t="s">
        <v>13</v>
      </c>
      <c r="I2576" s="14">
        <v>0.20000000000000007</v>
      </c>
      <c r="J2576" s="15">
        <v>4250</v>
      </c>
      <c r="K2576" s="16">
        <f t="shared" ref="K2576:K2579" si="845">I2576*J2576</f>
        <v>850.00000000000023</v>
      </c>
      <c r="L2576" s="16">
        <f t="shared" ref="L2576:L2579" si="846">K2576*M2576</f>
        <v>340.00000000000011</v>
      </c>
      <c r="M2576" s="17">
        <v>0.4</v>
      </c>
      <c r="O2576" s="1"/>
      <c r="P2576" s="2"/>
      <c r="Q2576" s="3"/>
      <c r="R2576" s="5"/>
    </row>
    <row r="2577" spans="2:18" x14ac:dyDescent="0.25">
      <c r="B2577" s="12" t="s">
        <v>10</v>
      </c>
      <c r="C2577" s="12">
        <v>1185732</v>
      </c>
      <c r="D2577" s="13">
        <v>44455</v>
      </c>
      <c r="E2577" s="12" t="s">
        <v>130</v>
      </c>
      <c r="F2577" s="12" t="s">
        <v>92</v>
      </c>
      <c r="G2577" s="12" t="s">
        <v>93</v>
      </c>
      <c r="H2577" s="12" t="s">
        <v>14</v>
      </c>
      <c r="I2577" s="14">
        <v>0.20000000000000007</v>
      </c>
      <c r="J2577" s="15">
        <v>4000</v>
      </c>
      <c r="K2577" s="16">
        <f t="shared" si="845"/>
        <v>800.00000000000023</v>
      </c>
      <c r="L2577" s="16">
        <f t="shared" si="846"/>
        <v>320.00000000000011</v>
      </c>
      <c r="M2577" s="17">
        <v>0.4</v>
      </c>
      <c r="O2577" s="1"/>
      <c r="P2577" s="2"/>
      <c r="Q2577" s="3"/>
      <c r="R2577" s="5"/>
    </row>
    <row r="2578" spans="2:18" x14ac:dyDescent="0.25">
      <c r="B2578" s="12" t="s">
        <v>10</v>
      </c>
      <c r="C2578" s="12">
        <v>1185732</v>
      </c>
      <c r="D2578" s="13">
        <v>44455</v>
      </c>
      <c r="E2578" s="12" t="s">
        <v>130</v>
      </c>
      <c r="F2578" s="12" t="s">
        <v>92</v>
      </c>
      <c r="G2578" s="12" t="s">
        <v>93</v>
      </c>
      <c r="H2578" s="12" t="s">
        <v>16</v>
      </c>
      <c r="I2578" s="14">
        <v>0.30000000000000004</v>
      </c>
      <c r="J2578" s="15">
        <v>4000</v>
      </c>
      <c r="K2578" s="16">
        <f t="shared" si="845"/>
        <v>1200.0000000000002</v>
      </c>
      <c r="L2578" s="16">
        <f t="shared" si="846"/>
        <v>420.00000000000006</v>
      </c>
      <c r="M2578" s="17">
        <v>0.35</v>
      </c>
      <c r="O2578" s="1"/>
      <c r="P2578" s="2"/>
      <c r="Q2578" s="3"/>
      <c r="R2578" s="5"/>
    </row>
    <row r="2579" spans="2:18" x14ac:dyDescent="0.25">
      <c r="B2579" s="12" t="s">
        <v>10</v>
      </c>
      <c r="C2579" s="12">
        <v>1185732</v>
      </c>
      <c r="D2579" s="13">
        <v>44455</v>
      </c>
      <c r="E2579" s="12" t="s">
        <v>130</v>
      </c>
      <c r="F2579" s="12" t="s">
        <v>92</v>
      </c>
      <c r="G2579" s="12" t="s">
        <v>93</v>
      </c>
      <c r="H2579" s="12" t="s">
        <v>17</v>
      </c>
      <c r="I2579" s="14">
        <v>0.35000000000000009</v>
      </c>
      <c r="J2579" s="15">
        <v>5000</v>
      </c>
      <c r="K2579" s="16">
        <f t="shared" si="845"/>
        <v>1750.0000000000005</v>
      </c>
      <c r="L2579" s="16">
        <f t="shared" si="846"/>
        <v>875.00000000000023</v>
      </c>
      <c r="M2579" s="17">
        <v>0.5</v>
      </c>
      <c r="O2579" s="1"/>
      <c r="P2579" s="2"/>
      <c r="Q2579" s="3"/>
      <c r="R2579" s="5"/>
    </row>
    <row r="2580" spans="2:18" x14ac:dyDescent="0.25">
      <c r="B2580" s="12" t="s">
        <v>10</v>
      </c>
      <c r="C2580" s="12">
        <v>1185732</v>
      </c>
      <c r="D2580" s="13">
        <v>44487</v>
      </c>
      <c r="E2580" s="12" t="s">
        <v>130</v>
      </c>
      <c r="F2580" s="12" t="s">
        <v>92</v>
      </c>
      <c r="G2580" s="12" t="s">
        <v>93</v>
      </c>
      <c r="H2580" s="12" t="s">
        <v>12</v>
      </c>
      <c r="I2580" s="14">
        <v>0.35000000000000009</v>
      </c>
      <c r="J2580" s="15">
        <v>6750</v>
      </c>
      <c r="K2580" s="16">
        <f>I2580*J2580</f>
        <v>2362.5000000000005</v>
      </c>
      <c r="L2580" s="16">
        <f>K2580*M2580</f>
        <v>945.00000000000023</v>
      </c>
      <c r="M2580" s="17">
        <v>0.4</v>
      </c>
      <c r="O2580" s="1"/>
      <c r="P2580" s="2"/>
      <c r="Q2580" s="3"/>
      <c r="R2580" s="5"/>
    </row>
    <row r="2581" spans="2:18" x14ac:dyDescent="0.25">
      <c r="B2581" s="12" t="s">
        <v>10</v>
      </c>
      <c r="C2581" s="12">
        <v>1185732</v>
      </c>
      <c r="D2581" s="13">
        <v>44487</v>
      </c>
      <c r="E2581" s="12" t="s">
        <v>130</v>
      </c>
      <c r="F2581" s="12" t="s">
        <v>92</v>
      </c>
      <c r="G2581" s="12" t="s">
        <v>93</v>
      </c>
      <c r="H2581" s="12" t="s">
        <v>15</v>
      </c>
      <c r="I2581" s="14">
        <v>0.25000000000000011</v>
      </c>
      <c r="J2581" s="15">
        <v>5000</v>
      </c>
      <c r="K2581" s="16">
        <f>I2581*J2581</f>
        <v>1250.0000000000005</v>
      </c>
      <c r="L2581" s="16">
        <f>K2581*M2581</f>
        <v>437.50000000000011</v>
      </c>
      <c r="M2581" s="17">
        <v>0.35</v>
      </c>
      <c r="O2581" s="1"/>
      <c r="P2581" s="2"/>
      <c r="Q2581" s="3"/>
      <c r="R2581" s="5"/>
    </row>
    <row r="2582" spans="2:18" x14ac:dyDescent="0.25">
      <c r="B2582" s="12" t="s">
        <v>10</v>
      </c>
      <c r="C2582" s="12">
        <v>1185732</v>
      </c>
      <c r="D2582" s="13">
        <v>44487</v>
      </c>
      <c r="E2582" s="12" t="s">
        <v>130</v>
      </c>
      <c r="F2582" s="12" t="s">
        <v>92</v>
      </c>
      <c r="G2582" s="12" t="s">
        <v>93</v>
      </c>
      <c r="H2582" s="12" t="s">
        <v>13</v>
      </c>
      <c r="I2582" s="14">
        <v>0.25000000000000011</v>
      </c>
      <c r="J2582" s="15">
        <v>3750</v>
      </c>
      <c r="K2582" s="16">
        <f t="shared" ref="K2582:K2585" si="847">I2582*J2582</f>
        <v>937.50000000000045</v>
      </c>
      <c r="L2582" s="16">
        <f t="shared" ref="L2582:L2585" si="848">K2582*M2582</f>
        <v>375.00000000000023</v>
      </c>
      <c r="M2582" s="17">
        <v>0.4</v>
      </c>
      <c r="O2582" s="1"/>
      <c r="P2582" s="2"/>
      <c r="Q2582" s="3"/>
      <c r="R2582" s="5"/>
    </row>
    <row r="2583" spans="2:18" x14ac:dyDescent="0.25">
      <c r="B2583" s="12" t="s">
        <v>10</v>
      </c>
      <c r="C2583" s="12">
        <v>1185732</v>
      </c>
      <c r="D2583" s="13">
        <v>44487</v>
      </c>
      <c r="E2583" s="12" t="s">
        <v>130</v>
      </c>
      <c r="F2583" s="12" t="s">
        <v>92</v>
      </c>
      <c r="G2583" s="12" t="s">
        <v>93</v>
      </c>
      <c r="H2583" s="12" t="s">
        <v>14</v>
      </c>
      <c r="I2583" s="14">
        <v>0.25000000000000011</v>
      </c>
      <c r="J2583" s="15">
        <v>3500</v>
      </c>
      <c r="K2583" s="16">
        <f t="shared" si="847"/>
        <v>875.00000000000034</v>
      </c>
      <c r="L2583" s="16">
        <f t="shared" si="848"/>
        <v>350.00000000000017</v>
      </c>
      <c r="M2583" s="17">
        <v>0.4</v>
      </c>
      <c r="O2583" s="1"/>
      <c r="P2583" s="2"/>
      <c r="Q2583" s="3"/>
      <c r="R2583" s="5"/>
    </row>
    <row r="2584" spans="2:18" x14ac:dyDescent="0.25">
      <c r="B2584" s="12" t="s">
        <v>10</v>
      </c>
      <c r="C2584" s="12">
        <v>1185732</v>
      </c>
      <c r="D2584" s="13">
        <v>44487</v>
      </c>
      <c r="E2584" s="12" t="s">
        <v>130</v>
      </c>
      <c r="F2584" s="12" t="s">
        <v>92</v>
      </c>
      <c r="G2584" s="12" t="s">
        <v>93</v>
      </c>
      <c r="H2584" s="12" t="s">
        <v>16</v>
      </c>
      <c r="I2584" s="14">
        <v>0.35000000000000009</v>
      </c>
      <c r="J2584" s="15">
        <v>3500</v>
      </c>
      <c r="K2584" s="16">
        <f t="shared" si="847"/>
        <v>1225.0000000000002</v>
      </c>
      <c r="L2584" s="16">
        <f t="shared" si="848"/>
        <v>428.75000000000006</v>
      </c>
      <c r="M2584" s="17">
        <v>0.35</v>
      </c>
      <c r="O2584" s="1"/>
      <c r="P2584" s="2"/>
      <c r="Q2584" s="3"/>
      <c r="R2584" s="5"/>
    </row>
    <row r="2585" spans="2:18" x14ac:dyDescent="0.25">
      <c r="B2585" s="12" t="s">
        <v>10</v>
      </c>
      <c r="C2585" s="12">
        <v>1185732</v>
      </c>
      <c r="D2585" s="13">
        <v>44487</v>
      </c>
      <c r="E2585" s="12" t="s">
        <v>130</v>
      </c>
      <c r="F2585" s="12" t="s">
        <v>92</v>
      </c>
      <c r="G2585" s="12" t="s">
        <v>93</v>
      </c>
      <c r="H2585" s="12" t="s">
        <v>17</v>
      </c>
      <c r="I2585" s="14">
        <v>0.35000000000000003</v>
      </c>
      <c r="J2585" s="15">
        <v>4750</v>
      </c>
      <c r="K2585" s="16">
        <f t="shared" si="847"/>
        <v>1662.5000000000002</v>
      </c>
      <c r="L2585" s="16">
        <f t="shared" si="848"/>
        <v>831.25000000000011</v>
      </c>
      <c r="M2585" s="17">
        <v>0.5</v>
      </c>
      <c r="O2585" s="1"/>
      <c r="P2585" s="2"/>
      <c r="Q2585" s="3"/>
      <c r="R2585" s="5"/>
    </row>
    <row r="2586" spans="2:18" x14ac:dyDescent="0.25">
      <c r="B2586" s="12" t="s">
        <v>10</v>
      </c>
      <c r="C2586" s="12">
        <v>1185732</v>
      </c>
      <c r="D2586" s="13">
        <v>44517</v>
      </c>
      <c r="E2586" s="12" t="s">
        <v>130</v>
      </c>
      <c r="F2586" s="12" t="s">
        <v>92</v>
      </c>
      <c r="G2586" s="12" t="s">
        <v>93</v>
      </c>
      <c r="H2586" s="12" t="s">
        <v>12</v>
      </c>
      <c r="I2586" s="14">
        <v>0.3000000000000001</v>
      </c>
      <c r="J2586" s="15">
        <v>6250</v>
      </c>
      <c r="K2586" s="16">
        <f>I2586*J2586</f>
        <v>1875.0000000000007</v>
      </c>
      <c r="L2586" s="16">
        <f>K2586*M2586</f>
        <v>750.00000000000034</v>
      </c>
      <c r="M2586" s="17">
        <v>0.4</v>
      </c>
      <c r="O2586" s="1"/>
      <c r="P2586" s="2"/>
      <c r="Q2586" s="3"/>
      <c r="R2586" s="5"/>
    </row>
    <row r="2587" spans="2:18" x14ac:dyDescent="0.25">
      <c r="B2587" s="12" t="s">
        <v>10</v>
      </c>
      <c r="C2587" s="12">
        <v>1185732</v>
      </c>
      <c r="D2587" s="13">
        <v>44517</v>
      </c>
      <c r="E2587" s="12" t="s">
        <v>130</v>
      </c>
      <c r="F2587" s="12" t="s">
        <v>92</v>
      </c>
      <c r="G2587" s="12" t="s">
        <v>93</v>
      </c>
      <c r="H2587" s="12" t="s">
        <v>15</v>
      </c>
      <c r="I2587" s="14">
        <v>0.20000000000000012</v>
      </c>
      <c r="J2587" s="15">
        <v>4500</v>
      </c>
      <c r="K2587" s="16">
        <f>I2587*J2587</f>
        <v>900.00000000000057</v>
      </c>
      <c r="L2587" s="16">
        <f>K2587*M2587</f>
        <v>315.00000000000017</v>
      </c>
      <c r="M2587" s="17">
        <v>0.35</v>
      </c>
      <c r="O2587" s="1"/>
      <c r="P2587" s="2"/>
      <c r="Q2587" s="3"/>
      <c r="R2587" s="5"/>
    </row>
    <row r="2588" spans="2:18" x14ac:dyDescent="0.25">
      <c r="B2588" s="12" t="s">
        <v>10</v>
      </c>
      <c r="C2588" s="12">
        <v>1185732</v>
      </c>
      <c r="D2588" s="13">
        <v>44517</v>
      </c>
      <c r="E2588" s="12" t="s">
        <v>130</v>
      </c>
      <c r="F2588" s="12" t="s">
        <v>92</v>
      </c>
      <c r="G2588" s="12" t="s">
        <v>93</v>
      </c>
      <c r="H2588" s="12" t="s">
        <v>13</v>
      </c>
      <c r="I2588" s="14">
        <v>0.30000000000000016</v>
      </c>
      <c r="J2588" s="15">
        <v>3950</v>
      </c>
      <c r="K2588" s="16">
        <f t="shared" ref="K2588:K2591" si="849">I2588*J2588</f>
        <v>1185.0000000000007</v>
      </c>
      <c r="L2588" s="16">
        <f t="shared" ref="L2588:L2591" si="850">K2588*M2588</f>
        <v>474.00000000000028</v>
      </c>
      <c r="M2588" s="17">
        <v>0.4</v>
      </c>
      <c r="O2588" s="1"/>
      <c r="P2588" s="2"/>
      <c r="Q2588" s="3"/>
      <c r="R2588" s="5"/>
    </row>
    <row r="2589" spans="2:18" x14ac:dyDescent="0.25">
      <c r="B2589" s="12" t="s">
        <v>10</v>
      </c>
      <c r="C2589" s="12">
        <v>1185732</v>
      </c>
      <c r="D2589" s="13">
        <v>44517</v>
      </c>
      <c r="E2589" s="12" t="s">
        <v>130</v>
      </c>
      <c r="F2589" s="12" t="s">
        <v>92</v>
      </c>
      <c r="G2589" s="12" t="s">
        <v>93</v>
      </c>
      <c r="H2589" s="12" t="s">
        <v>14</v>
      </c>
      <c r="I2589" s="14">
        <v>0.6000000000000002</v>
      </c>
      <c r="J2589" s="15">
        <v>4500</v>
      </c>
      <c r="K2589" s="16">
        <f t="shared" si="849"/>
        <v>2700.0000000000009</v>
      </c>
      <c r="L2589" s="16">
        <f t="shared" si="850"/>
        <v>1080.0000000000005</v>
      </c>
      <c r="M2589" s="17">
        <v>0.4</v>
      </c>
      <c r="O2589" s="1"/>
      <c r="P2589" s="2"/>
      <c r="Q2589" s="3"/>
      <c r="R2589" s="5"/>
    </row>
    <row r="2590" spans="2:18" x14ac:dyDescent="0.25">
      <c r="B2590" s="12" t="s">
        <v>10</v>
      </c>
      <c r="C2590" s="12">
        <v>1185732</v>
      </c>
      <c r="D2590" s="13">
        <v>44517</v>
      </c>
      <c r="E2590" s="12" t="s">
        <v>130</v>
      </c>
      <c r="F2590" s="12" t="s">
        <v>92</v>
      </c>
      <c r="G2590" s="12" t="s">
        <v>93</v>
      </c>
      <c r="H2590" s="12" t="s">
        <v>16</v>
      </c>
      <c r="I2590" s="14">
        <v>0.75000000000000011</v>
      </c>
      <c r="J2590" s="15">
        <v>4250</v>
      </c>
      <c r="K2590" s="16">
        <f t="shared" si="849"/>
        <v>3187.5000000000005</v>
      </c>
      <c r="L2590" s="16">
        <f t="shared" si="850"/>
        <v>1115.625</v>
      </c>
      <c r="M2590" s="17">
        <v>0.35</v>
      </c>
      <c r="O2590" s="1"/>
      <c r="P2590" s="2"/>
      <c r="Q2590" s="3"/>
      <c r="R2590" s="5"/>
    </row>
    <row r="2591" spans="2:18" x14ac:dyDescent="0.25">
      <c r="B2591" s="12" t="s">
        <v>10</v>
      </c>
      <c r="C2591" s="12">
        <v>1185732</v>
      </c>
      <c r="D2591" s="13">
        <v>44517</v>
      </c>
      <c r="E2591" s="12" t="s">
        <v>130</v>
      </c>
      <c r="F2591" s="12" t="s">
        <v>92</v>
      </c>
      <c r="G2591" s="12" t="s">
        <v>93</v>
      </c>
      <c r="H2591" s="12" t="s">
        <v>17</v>
      </c>
      <c r="I2591" s="14">
        <v>0.75</v>
      </c>
      <c r="J2591" s="15">
        <v>5250</v>
      </c>
      <c r="K2591" s="16">
        <f t="shared" si="849"/>
        <v>3937.5</v>
      </c>
      <c r="L2591" s="16">
        <f t="shared" si="850"/>
        <v>1968.75</v>
      </c>
      <c r="M2591" s="17">
        <v>0.5</v>
      </c>
      <c r="O2591" s="1"/>
      <c r="P2591" s="2"/>
      <c r="Q2591" s="3"/>
      <c r="R2591" s="5"/>
    </row>
    <row r="2592" spans="2:18" x14ac:dyDescent="0.25">
      <c r="B2592" s="12" t="s">
        <v>10</v>
      </c>
      <c r="C2592" s="12">
        <v>1185732</v>
      </c>
      <c r="D2592" s="13">
        <v>44546</v>
      </c>
      <c r="E2592" s="12" t="s">
        <v>130</v>
      </c>
      <c r="F2592" s="12" t="s">
        <v>92</v>
      </c>
      <c r="G2592" s="12" t="s">
        <v>93</v>
      </c>
      <c r="H2592" s="12" t="s">
        <v>12</v>
      </c>
      <c r="I2592" s="14">
        <v>0.70000000000000007</v>
      </c>
      <c r="J2592" s="15">
        <v>7750</v>
      </c>
      <c r="K2592" s="16">
        <f>I2592*J2592</f>
        <v>5425.0000000000009</v>
      </c>
      <c r="L2592" s="16">
        <f>K2592*M2592</f>
        <v>2170.0000000000005</v>
      </c>
      <c r="M2592" s="17">
        <v>0.4</v>
      </c>
      <c r="O2592" s="1"/>
      <c r="P2592" s="2"/>
      <c r="Q2592" s="3"/>
      <c r="R2592" s="5"/>
    </row>
    <row r="2593" spans="1:18" x14ac:dyDescent="0.25">
      <c r="B2593" s="12" t="s">
        <v>10</v>
      </c>
      <c r="C2593" s="12">
        <v>1185732</v>
      </c>
      <c r="D2593" s="13">
        <v>44546</v>
      </c>
      <c r="E2593" s="12" t="s">
        <v>130</v>
      </c>
      <c r="F2593" s="12" t="s">
        <v>92</v>
      </c>
      <c r="G2593" s="12" t="s">
        <v>93</v>
      </c>
      <c r="H2593" s="12" t="s">
        <v>15</v>
      </c>
      <c r="I2593" s="14">
        <v>0.60000000000000009</v>
      </c>
      <c r="J2593" s="15">
        <v>5750</v>
      </c>
      <c r="K2593" s="16">
        <f>I2593*J2593</f>
        <v>3450.0000000000005</v>
      </c>
      <c r="L2593" s="16">
        <f>K2593*M2593</f>
        <v>1207.5</v>
      </c>
      <c r="M2593" s="17">
        <v>0.35</v>
      </c>
      <c r="O2593" s="1"/>
      <c r="P2593" s="2"/>
      <c r="Q2593" s="3"/>
      <c r="R2593" s="5"/>
    </row>
    <row r="2594" spans="1:18" x14ac:dyDescent="0.25">
      <c r="B2594" s="12" t="s">
        <v>10</v>
      </c>
      <c r="C2594" s="12">
        <v>1185732</v>
      </c>
      <c r="D2594" s="13">
        <v>44546</v>
      </c>
      <c r="E2594" s="12" t="s">
        <v>130</v>
      </c>
      <c r="F2594" s="12" t="s">
        <v>92</v>
      </c>
      <c r="G2594" s="12" t="s">
        <v>93</v>
      </c>
      <c r="H2594" s="12" t="s">
        <v>13</v>
      </c>
      <c r="I2594" s="14">
        <v>0.60000000000000009</v>
      </c>
      <c r="J2594" s="15">
        <v>5250</v>
      </c>
      <c r="K2594" s="16">
        <f t="shared" ref="K2594:K2597" si="851">I2594*J2594</f>
        <v>3150.0000000000005</v>
      </c>
      <c r="L2594" s="16">
        <f t="shared" ref="L2594:L2597" si="852">K2594*M2594</f>
        <v>1260.0000000000002</v>
      </c>
      <c r="M2594" s="17">
        <v>0.4</v>
      </c>
      <c r="O2594" s="1"/>
      <c r="P2594" s="2"/>
      <c r="Q2594" s="3"/>
      <c r="R2594" s="5"/>
    </row>
    <row r="2595" spans="1:18" x14ac:dyDescent="0.25">
      <c r="B2595" s="12" t="s">
        <v>10</v>
      </c>
      <c r="C2595" s="12">
        <v>1185732</v>
      </c>
      <c r="D2595" s="13">
        <v>44546</v>
      </c>
      <c r="E2595" s="12" t="s">
        <v>130</v>
      </c>
      <c r="F2595" s="12" t="s">
        <v>92</v>
      </c>
      <c r="G2595" s="12" t="s">
        <v>93</v>
      </c>
      <c r="H2595" s="12" t="s">
        <v>14</v>
      </c>
      <c r="I2595" s="14">
        <v>0.60000000000000009</v>
      </c>
      <c r="J2595" s="15">
        <v>4750</v>
      </c>
      <c r="K2595" s="16">
        <f t="shared" si="851"/>
        <v>2850.0000000000005</v>
      </c>
      <c r="L2595" s="16">
        <f t="shared" si="852"/>
        <v>1140.0000000000002</v>
      </c>
      <c r="M2595" s="17">
        <v>0.4</v>
      </c>
      <c r="O2595" s="1"/>
      <c r="P2595" s="2"/>
      <c r="Q2595" s="3"/>
      <c r="R2595" s="5"/>
    </row>
    <row r="2596" spans="1:18" x14ac:dyDescent="0.25">
      <c r="B2596" s="12" t="s">
        <v>10</v>
      </c>
      <c r="C2596" s="12">
        <v>1185732</v>
      </c>
      <c r="D2596" s="13">
        <v>44546</v>
      </c>
      <c r="E2596" s="12" t="s">
        <v>130</v>
      </c>
      <c r="F2596" s="12" t="s">
        <v>92</v>
      </c>
      <c r="G2596" s="12" t="s">
        <v>93</v>
      </c>
      <c r="H2596" s="12" t="s">
        <v>16</v>
      </c>
      <c r="I2596" s="14">
        <v>0.70000000000000007</v>
      </c>
      <c r="J2596" s="15">
        <v>4750</v>
      </c>
      <c r="K2596" s="16">
        <f t="shared" si="851"/>
        <v>3325.0000000000005</v>
      </c>
      <c r="L2596" s="16">
        <f t="shared" si="852"/>
        <v>1163.75</v>
      </c>
      <c r="M2596" s="17">
        <v>0.35</v>
      </c>
      <c r="O2596" s="1"/>
      <c r="P2596" s="2"/>
      <c r="Q2596" s="3"/>
      <c r="R2596" s="5"/>
    </row>
    <row r="2597" spans="1:18" x14ac:dyDescent="0.25">
      <c r="B2597" s="12" t="s">
        <v>10</v>
      </c>
      <c r="C2597" s="12">
        <v>1185732</v>
      </c>
      <c r="D2597" s="13">
        <v>44546</v>
      </c>
      <c r="E2597" s="12" t="s">
        <v>130</v>
      </c>
      <c r="F2597" s="12" t="s">
        <v>92</v>
      </c>
      <c r="G2597" s="12" t="s">
        <v>93</v>
      </c>
      <c r="H2597" s="12" t="s">
        <v>17</v>
      </c>
      <c r="I2597" s="14">
        <v>0.75</v>
      </c>
      <c r="J2597" s="15">
        <v>5750</v>
      </c>
      <c r="K2597" s="16">
        <f t="shared" si="851"/>
        <v>4312.5</v>
      </c>
      <c r="L2597" s="16">
        <f t="shared" si="852"/>
        <v>2156.25</v>
      </c>
      <c r="M2597" s="17">
        <v>0.5</v>
      </c>
      <c r="O2597" s="1"/>
      <c r="P2597" s="2"/>
      <c r="Q2597" s="3"/>
      <c r="R2597" s="5"/>
    </row>
    <row r="2598" spans="1:18" x14ac:dyDescent="0.25">
      <c r="A2598" s="8" t="s">
        <v>40</v>
      </c>
      <c r="B2598" s="12" t="s">
        <v>20</v>
      </c>
      <c r="C2598" s="12">
        <v>1197831</v>
      </c>
      <c r="D2598" s="13">
        <v>44219</v>
      </c>
      <c r="E2598" s="12" t="s">
        <v>49</v>
      </c>
      <c r="F2598" s="12" t="s">
        <v>94</v>
      </c>
      <c r="G2598" s="12" t="s">
        <v>95</v>
      </c>
      <c r="H2598" s="12" t="s">
        <v>12</v>
      </c>
      <c r="I2598" s="14">
        <v>0.25000000000000006</v>
      </c>
      <c r="J2598" s="15">
        <v>6500</v>
      </c>
      <c r="K2598" s="16">
        <f>I2598*J2598</f>
        <v>1625.0000000000005</v>
      </c>
      <c r="L2598" s="16">
        <f>K2598*M2598</f>
        <v>650.00000000000023</v>
      </c>
      <c r="M2598" s="17">
        <v>0.4</v>
      </c>
      <c r="O2598" s="1"/>
      <c r="P2598" s="2"/>
      <c r="Q2598" s="3"/>
      <c r="R2598" s="5"/>
    </row>
    <row r="2599" spans="1:18" x14ac:dyDescent="0.25">
      <c r="B2599" s="12" t="s">
        <v>20</v>
      </c>
      <c r="C2599" s="12">
        <v>1197831</v>
      </c>
      <c r="D2599" s="13">
        <v>44219</v>
      </c>
      <c r="E2599" s="12" t="s">
        <v>49</v>
      </c>
      <c r="F2599" s="12" t="s">
        <v>94</v>
      </c>
      <c r="G2599" s="12" t="s">
        <v>95</v>
      </c>
      <c r="H2599" s="12" t="s">
        <v>15</v>
      </c>
      <c r="I2599" s="14">
        <v>0.25000000000000006</v>
      </c>
      <c r="J2599" s="15">
        <v>4500</v>
      </c>
      <c r="K2599" s="16">
        <f>I2599*J2599</f>
        <v>1125.0000000000002</v>
      </c>
      <c r="L2599" s="16">
        <f>K2599*M2599</f>
        <v>393.75000000000006</v>
      </c>
      <c r="M2599" s="17">
        <v>0.35</v>
      </c>
      <c r="O2599" s="1"/>
      <c r="P2599" s="2"/>
      <c r="Q2599" s="3"/>
      <c r="R2599" s="5"/>
    </row>
    <row r="2600" spans="1:18" x14ac:dyDescent="0.25">
      <c r="B2600" s="12" t="s">
        <v>20</v>
      </c>
      <c r="C2600" s="12">
        <v>1197831</v>
      </c>
      <c r="D2600" s="13">
        <v>44219</v>
      </c>
      <c r="E2600" s="12" t="s">
        <v>49</v>
      </c>
      <c r="F2600" s="12" t="s">
        <v>94</v>
      </c>
      <c r="G2600" s="12" t="s">
        <v>95</v>
      </c>
      <c r="H2600" s="12" t="s">
        <v>13</v>
      </c>
      <c r="I2600" s="14">
        <v>0.15000000000000008</v>
      </c>
      <c r="J2600" s="15">
        <v>4500</v>
      </c>
      <c r="K2600" s="16">
        <f t="shared" ref="K2600:K2603" si="853">I2600*J2600</f>
        <v>675.00000000000034</v>
      </c>
      <c r="L2600" s="16">
        <f t="shared" ref="L2600:L2609" si="854">K2600*M2600</f>
        <v>270.00000000000017</v>
      </c>
      <c r="M2600" s="17">
        <v>0.4</v>
      </c>
      <c r="O2600" s="1"/>
      <c r="P2600" s="2"/>
      <c r="Q2600" s="3"/>
      <c r="R2600" s="5"/>
    </row>
    <row r="2601" spans="1:18" x14ac:dyDescent="0.25">
      <c r="B2601" s="12" t="s">
        <v>20</v>
      </c>
      <c r="C2601" s="12">
        <v>1197831</v>
      </c>
      <c r="D2601" s="13">
        <v>44219</v>
      </c>
      <c r="E2601" s="12" t="s">
        <v>49</v>
      </c>
      <c r="F2601" s="12" t="s">
        <v>94</v>
      </c>
      <c r="G2601" s="12" t="s">
        <v>95</v>
      </c>
      <c r="H2601" s="12" t="s">
        <v>14</v>
      </c>
      <c r="I2601" s="14">
        <v>0.2</v>
      </c>
      <c r="J2601" s="15">
        <v>3000</v>
      </c>
      <c r="K2601" s="16">
        <f t="shared" si="853"/>
        <v>600</v>
      </c>
      <c r="L2601" s="16">
        <f t="shared" si="854"/>
        <v>240</v>
      </c>
      <c r="M2601" s="17">
        <v>0.4</v>
      </c>
      <c r="O2601" s="1"/>
      <c r="P2601" s="2"/>
      <c r="Q2601" s="3"/>
      <c r="R2601" s="5"/>
    </row>
    <row r="2602" spans="1:18" x14ac:dyDescent="0.25">
      <c r="B2602" s="12" t="s">
        <v>20</v>
      </c>
      <c r="C2602" s="12">
        <v>1197831</v>
      </c>
      <c r="D2602" s="13">
        <v>44219</v>
      </c>
      <c r="E2602" s="12" t="s">
        <v>49</v>
      </c>
      <c r="F2602" s="12" t="s">
        <v>94</v>
      </c>
      <c r="G2602" s="12" t="s">
        <v>95</v>
      </c>
      <c r="H2602" s="12" t="s">
        <v>16</v>
      </c>
      <c r="I2602" s="14">
        <v>0.35000000000000003</v>
      </c>
      <c r="J2602" s="15">
        <v>3500</v>
      </c>
      <c r="K2602" s="16">
        <f t="shared" si="853"/>
        <v>1225.0000000000002</v>
      </c>
      <c r="L2602" s="16">
        <f t="shared" si="854"/>
        <v>428.75000000000006</v>
      </c>
      <c r="M2602" s="17">
        <v>0.35</v>
      </c>
      <c r="O2602" s="1"/>
      <c r="P2602" s="2"/>
      <c r="Q2602" s="3"/>
      <c r="R2602" s="5"/>
    </row>
    <row r="2603" spans="1:18" x14ac:dyDescent="0.25">
      <c r="B2603" s="12" t="s">
        <v>20</v>
      </c>
      <c r="C2603" s="12">
        <v>1197831</v>
      </c>
      <c r="D2603" s="13">
        <v>44219</v>
      </c>
      <c r="E2603" s="12" t="s">
        <v>49</v>
      </c>
      <c r="F2603" s="12" t="s">
        <v>94</v>
      </c>
      <c r="G2603" s="12" t="s">
        <v>95</v>
      </c>
      <c r="H2603" s="12" t="s">
        <v>17</v>
      </c>
      <c r="I2603" s="14">
        <v>0.25000000000000006</v>
      </c>
      <c r="J2603" s="15">
        <v>4500</v>
      </c>
      <c r="K2603" s="16">
        <f t="shared" si="853"/>
        <v>1125.0000000000002</v>
      </c>
      <c r="L2603" s="16">
        <f t="shared" si="854"/>
        <v>450.00000000000011</v>
      </c>
      <c r="M2603" s="17">
        <v>0.4</v>
      </c>
      <c r="O2603" s="1"/>
      <c r="P2603" s="2"/>
      <c r="Q2603" s="3"/>
      <c r="R2603" s="5"/>
    </row>
    <row r="2604" spans="1:18" x14ac:dyDescent="0.25">
      <c r="B2604" s="12" t="s">
        <v>20</v>
      </c>
      <c r="C2604" s="12">
        <v>1197831</v>
      </c>
      <c r="D2604" s="13">
        <v>44248</v>
      </c>
      <c r="E2604" s="12" t="s">
        <v>49</v>
      </c>
      <c r="F2604" s="12" t="s">
        <v>94</v>
      </c>
      <c r="G2604" s="12" t="s">
        <v>95</v>
      </c>
      <c r="H2604" s="12" t="s">
        <v>12</v>
      </c>
      <c r="I2604" s="14">
        <v>0.25000000000000006</v>
      </c>
      <c r="J2604" s="15">
        <v>7000</v>
      </c>
      <c r="K2604" s="16">
        <f>I2604*J2604</f>
        <v>1750.0000000000005</v>
      </c>
      <c r="L2604" s="16">
        <f>K2604*M2604</f>
        <v>700.00000000000023</v>
      </c>
      <c r="M2604" s="17">
        <v>0.4</v>
      </c>
      <c r="O2604" s="1"/>
      <c r="P2604" s="2"/>
      <c r="Q2604" s="3"/>
      <c r="R2604" s="5"/>
    </row>
    <row r="2605" spans="1:18" x14ac:dyDescent="0.25">
      <c r="B2605" s="12" t="s">
        <v>20</v>
      </c>
      <c r="C2605" s="12">
        <v>1197831</v>
      </c>
      <c r="D2605" s="13">
        <v>44248</v>
      </c>
      <c r="E2605" s="12" t="s">
        <v>49</v>
      </c>
      <c r="F2605" s="12" t="s">
        <v>94</v>
      </c>
      <c r="G2605" s="12" t="s">
        <v>95</v>
      </c>
      <c r="H2605" s="12" t="s">
        <v>15</v>
      </c>
      <c r="I2605" s="14">
        <v>0.25000000000000006</v>
      </c>
      <c r="J2605" s="15">
        <v>3500</v>
      </c>
      <c r="K2605" s="16">
        <f>I2605*J2605</f>
        <v>875.00000000000023</v>
      </c>
      <c r="L2605" s="16">
        <f>K2605*M2605</f>
        <v>306.25000000000006</v>
      </c>
      <c r="M2605" s="17">
        <v>0.35</v>
      </c>
      <c r="O2605" s="1"/>
      <c r="P2605" s="2"/>
      <c r="Q2605" s="3"/>
      <c r="R2605" s="5"/>
    </row>
    <row r="2606" spans="1:18" x14ac:dyDescent="0.25">
      <c r="B2606" s="12" t="s">
        <v>20</v>
      </c>
      <c r="C2606" s="12">
        <v>1197831</v>
      </c>
      <c r="D2606" s="13">
        <v>44248</v>
      </c>
      <c r="E2606" s="12" t="s">
        <v>49</v>
      </c>
      <c r="F2606" s="12" t="s">
        <v>94</v>
      </c>
      <c r="G2606" s="12" t="s">
        <v>95</v>
      </c>
      <c r="H2606" s="12" t="s">
        <v>13</v>
      </c>
      <c r="I2606" s="14">
        <v>0.15000000000000008</v>
      </c>
      <c r="J2606" s="15">
        <v>4000</v>
      </c>
      <c r="K2606" s="16">
        <f t="shared" ref="K2606:K2609" si="855">I2606*J2606</f>
        <v>600.00000000000034</v>
      </c>
      <c r="L2606" s="16">
        <f t="shared" si="854"/>
        <v>240.00000000000014</v>
      </c>
      <c r="M2606" s="17">
        <v>0.4</v>
      </c>
      <c r="O2606" s="1"/>
      <c r="P2606" s="2"/>
      <c r="Q2606" s="3"/>
      <c r="R2606" s="5"/>
    </row>
    <row r="2607" spans="1:18" x14ac:dyDescent="0.25">
      <c r="B2607" s="12" t="s">
        <v>20</v>
      </c>
      <c r="C2607" s="12">
        <v>1197831</v>
      </c>
      <c r="D2607" s="13">
        <v>44248</v>
      </c>
      <c r="E2607" s="12" t="s">
        <v>49</v>
      </c>
      <c r="F2607" s="12" t="s">
        <v>94</v>
      </c>
      <c r="G2607" s="12" t="s">
        <v>95</v>
      </c>
      <c r="H2607" s="12" t="s">
        <v>14</v>
      </c>
      <c r="I2607" s="14">
        <v>0.2</v>
      </c>
      <c r="J2607" s="15">
        <v>2500</v>
      </c>
      <c r="K2607" s="16">
        <f t="shared" si="855"/>
        <v>500</v>
      </c>
      <c r="L2607" s="16">
        <f t="shared" si="854"/>
        <v>200</v>
      </c>
      <c r="M2607" s="17">
        <v>0.4</v>
      </c>
      <c r="O2607" s="1"/>
      <c r="P2607" s="2"/>
      <c r="Q2607" s="3"/>
      <c r="R2607" s="5"/>
    </row>
    <row r="2608" spans="1:18" x14ac:dyDescent="0.25">
      <c r="B2608" s="12" t="s">
        <v>20</v>
      </c>
      <c r="C2608" s="12">
        <v>1197831</v>
      </c>
      <c r="D2608" s="13">
        <v>44248</v>
      </c>
      <c r="E2608" s="12" t="s">
        <v>49</v>
      </c>
      <c r="F2608" s="12" t="s">
        <v>94</v>
      </c>
      <c r="G2608" s="12" t="s">
        <v>95</v>
      </c>
      <c r="H2608" s="12" t="s">
        <v>16</v>
      </c>
      <c r="I2608" s="14">
        <v>0.35000000000000003</v>
      </c>
      <c r="J2608" s="15">
        <v>3250</v>
      </c>
      <c r="K2608" s="16">
        <f t="shared" si="855"/>
        <v>1137.5</v>
      </c>
      <c r="L2608" s="16">
        <f t="shared" si="854"/>
        <v>398.125</v>
      </c>
      <c r="M2608" s="17">
        <v>0.35</v>
      </c>
      <c r="O2608" s="1"/>
      <c r="P2608" s="2"/>
      <c r="Q2608" s="3"/>
      <c r="R2608" s="5"/>
    </row>
    <row r="2609" spans="2:18" x14ac:dyDescent="0.25">
      <c r="B2609" s="12" t="s">
        <v>20</v>
      </c>
      <c r="C2609" s="12">
        <v>1197831</v>
      </c>
      <c r="D2609" s="13">
        <v>44248</v>
      </c>
      <c r="E2609" s="12" t="s">
        <v>49</v>
      </c>
      <c r="F2609" s="12" t="s">
        <v>94</v>
      </c>
      <c r="G2609" s="12" t="s">
        <v>95</v>
      </c>
      <c r="H2609" s="12" t="s">
        <v>17</v>
      </c>
      <c r="I2609" s="14">
        <v>0.2</v>
      </c>
      <c r="J2609" s="15">
        <v>4250</v>
      </c>
      <c r="K2609" s="16">
        <f t="shared" si="855"/>
        <v>850</v>
      </c>
      <c r="L2609" s="16">
        <f t="shared" si="854"/>
        <v>340</v>
      </c>
      <c r="M2609" s="17">
        <v>0.4</v>
      </c>
      <c r="O2609" s="1"/>
      <c r="P2609" s="2"/>
      <c r="Q2609" s="3"/>
      <c r="R2609" s="5"/>
    </row>
    <row r="2610" spans="2:18" x14ac:dyDescent="0.25">
      <c r="B2610" s="12" t="s">
        <v>20</v>
      </c>
      <c r="C2610" s="12">
        <v>1197831</v>
      </c>
      <c r="D2610" s="13">
        <v>44274</v>
      </c>
      <c r="E2610" s="12" t="s">
        <v>49</v>
      </c>
      <c r="F2610" s="12" t="s">
        <v>94</v>
      </c>
      <c r="G2610" s="12" t="s">
        <v>95</v>
      </c>
      <c r="H2610" s="12" t="s">
        <v>12</v>
      </c>
      <c r="I2610" s="14">
        <v>0.2</v>
      </c>
      <c r="J2610" s="15">
        <v>6450</v>
      </c>
      <c r="K2610" s="16">
        <f>I2610*J2610</f>
        <v>1290</v>
      </c>
      <c r="L2610" s="16">
        <f>K2610*M2610</f>
        <v>516</v>
      </c>
      <c r="M2610" s="17">
        <v>0.4</v>
      </c>
      <c r="O2610" s="1"/>
      <c r="P2610" s="2"/>
      <c r="Q2610" s="3"/>
      <c r="R2610" s="5"/>
    </row>
    <row r="2611" spans="2:18" x14ac:dyDescent="0.25">
      <c r="B2611" s="12" t="s">
        <v>20</v>
      </c>
      <c r="C2611" s="12">
        <v>1197831</v>
      </c>
      <c r="D2611" s="13">
        <v>44274</v>
      </c>
      <c r="E2611" s="12" t="s">
        <v>49</v>
      </c>
      <c r="F2611" s="12" t="s">
        <v>94</v>
      </c>
      <c r="G2611" s="12" t="s">
        <v>95</v>
      </c>
      <c r="H2611" s="12" t="s">
        <v>15</v>
      </c>
      <c r="I2611" s="14">
        <v>0.2</v>
      </c>
      <c r="J2611" s="15">
        <v>3250</v>
      </c>
      <c r="K2611" s="16">
        <f>I2611*J2611</f>
        <v>650</v>
      </c>
      <c r="L2611" s="16">
        <f>K2611*M2611</f>
        <v>227.49999999999997</v>
      </c>
      <c r="M2611" s="17">
        <v>0.35</v>
      </c>
      <c r="O2611" s="1"/>
      <c r="P2611" s="2"/>
      <c r="Q2611" s="3"/>
      <c r="R2611" s="5"/>
    </row>
    <row r="2612" spans="2:18" x14ac:dyDescent="0.25">
      <c r="B2612" s="12" t="s">
        <v>20</v>
      </c>
      <c r="C2612" s="12">
        <v>1197831</v>
      </c>
      <c r="D2612" s="13">
        <v>44274</v>
      </c>
      <c r="E2612" s="12" t="s">
        <v>49</v>
      </c>
      <c r="F2612" s="12" t="s">
        <v>94</v>
      </c>
      <c r="G2612" s="12" t="s">
        <v>95</v>
      </c>
      <c r="H2612" s="12" t="s">
        <v>13</v>
      </c>
      <c r="I2612" s="14">
        <v>0.10000000000000002</v>
      </c>
      <c r="J2612" s="15">
        <v>3500</v>
      </c>
      <c r="K2612" s="16">
        <f t="shared" ref="K2612:K2615" si="856">I2612*J2612</f>
        <v>350.00000000000006</v>
      </c>
      <c r="L2612" s="16">
        <f t="shared" ref="L2612:L2615" si="857">K2612*M2612</f>
        <v>140.00000000000003</v>
      </c>
      <c r="M2612" s="17">
        <v>0.4</v>
      </c>
      <c r="O2612" s="1"/>
      <c r="P2612" s="2"/>
      <c r="Q2612" s="3"/>
      <c r="R2612" s="5"/>
    </row>
    <row r="2613" spans="2:18" x14ac:dyDescent="0.25">
      <c r="B2613" s="12" t="s">
        <v>20</v>
      </c>
      <c r="C2613" s="12">
        <v>1197831</v>
      </c>
      <c r="D2613" s="13">
        <v>44274</v>
      </c>
      <c r="E2613" s="12" t="s">
        <v>49</v>
      </c>
      <c r="F2613" s="12" t="s">
        <v>94</v>
      </c>
      <c r="G2613" s="12" t="s">
        <v>95</v>
      </c>
      <c r="H2613" s="12" t="s">
        <v>14</v>
      </c>
      <c r="I2613" s="14">
        <v>0.19999999999999996</v>
      </c>
      <c r="J2613" s="15">
        <v>2000</v>
      </c>
      <c r="K2613" s="16">
        <f t="shared" si="856"/>
        <v>399.99999999999989</v>
      </c>
      <c r="L2613" s="16">
        <f t="shared" si="857"/>
        <v>159.99999999999997</v>
      </c>
      <c r="M2613" s="17">
        <v>0.4</v>
      </c>
      <c r="O2613" s="1"/>
      <c r="P2613" s="2"/>
      <c r="Q2613" s="3"/>
      <c r="R2613" s="5"/>
    </row>
    <row r="2614" spans="2:18" x14ac:dyDescent="0.25">
      <c r="B2614" s="12" t="s">
        <v>20</v>
      </c>
      <c r="C2614" s="12">
        <v>1197831</v>
      </c>
      <c r="D2614" s="13">
        <v>44274</v>
      </c>
      <c r="E2614" s="12" t="s">
        <v>49</v>
      </c>
      <c r="F2614" s="12" t="s">
        <v>94</v>
      </c>
      <c r="G2614" s="12" t="s">
        <v>95</v>
      </c>
      <c r="H2614" s="12" t="s">
        <v>16</v>
      </c>
      <c r="I2614" s="14">
        <v>0.35000000000000009</v>
      </c>
      <c r="J2614" s="15">
        <v>2500</v>
      </c>
      <c r="K2614" s="16">
        <f t="shared" si="856"/>
        <v>875.00000000000023</v>
      </c>
      <c r="L2614" s="16">
        <f t="shared" si="857"/>
        <v>306.25000000000006</v>
      </c>
      <c r="M2614" s="17">
        <v>0.35</v>
      </c>
      <c r="O2614" s="1"/>
      <c r="P2614" s="2"/>
      <c r="Q2614" s="3"/>
      <c r="R2614" s="5"/>
    </row>
    <row r="2615" spans="2:18" x14ac:dyDescent="0.25">
      <c r="B2615" s="12" t="s">
        <v>20</v>
      </c>
      <c r="C2615" s="12">
        <v>1197831</v>
      </c>
      <c r="D2615" s="13">
        <v>44274</v>
      </c>
      <c r="E2615" s="12" t="s">
        <v>49</v>
      </c>
      <c r="F2615" s="12" t="s">
        <v>94</v>
      </c>
      <c r="G2615" s="12" t="s">
        <v>95</v>
      </c>
      <c r="H2615" s="12" t="s">
        <v>17</v>
      </c>
      <c r="I2615" s="14">
        <v>0.25</v>
      </c>
      <c r="J2615" s="15">
        <v>3500</v>
      </c>
      <c r="K2615" s="16">
        <f t="shared" si="856"/>
        <v>875</v>
      </c>
      <c r="L2615" s="16">
        <f t="shared" si="857"/>
        <v>350</v>
      </c>
      <c r="M2615" s="17">
        <v>0.4</v>
      </c>
      <c r="O2615" s="1"/>
      <c r="P2615" s="2"/>
      <c r="Q2615" s="3"/>
      <c r="R2615" s="5"/>
    </row>
    <row r="2616" spans="2:18" x14ac:dyDescent="0.25">
      <c r="B2616" s="12" t="s">
        <v>20</v>
      </c>
      <c r="C2616" s="12">
        <v>1197831</v>
      </c>
      <c r="D2616" s="13">
        <v>44306</v>
      </c>
      <c r="E2616" s="12" t="s">
        <v>49</v>
      </c>
      <c r="F2616" s="12" t="s">
        <v>94</v>
      </c>
      <c r="G2616" s="12" t="s">
        <v>95</v>
      </c>
      <c r="H2616" s="12" t="s">
        <v>12</v>
      </c>
      <c r="I2616" s="14">
        <v>0.25</v>
      </c>
      <c r="J2616" s="15">
        <v>6000</v>
      </c>
      <c r="K2616" s="16">
        <f>I2616*J2616</f>
        <v>1500</v>
      </c>
      <c r="L2616" s="16">
        <f>K2616*M2616</f>
        <v>600</v>
      </c>
      <c r="M2616" s="17">
        <v>0.4</v>
      </c>
      <c r="O2616" s="1"/>
      <c r="P2616" s="2"/>
      <c r="Q2616" s="3"/>
      <c r="R2616" s="5"/>
    </row>
    <row r="2617" spans="2:18" x14ac:dyDescent="0.25">
      <c r="B2617" s="12" t="s">
        <v>20</v>
      </c>
      <c r="C2617" s="12">
        <v>1197831</v>
      </c>
      <c r="D2617" s="13">
        <v>44306</v>
      </c>
      <c r="E2617" s="12" t="s">
        <v>49</v>
      </c>
      <c r="F2617" s="12" t="s">
        <v>94</v>
      </c>
      <c r="G2617" s="12" t="s">
        <v>95</v>
      </c>
      <c r="H2617" s="12" t="s">
        <v>15</v>
      </c>
      <c r="I2617" s="14">
        <v>0.25</v>
      </c>
      <c r="J2617" s="15">
        <v>3000</v>
      </c>
      <c r="K2617" s="16">
        <f>I2617*J2617</f>
        <v>750</v>
      </c>
      <c r="L2617" s="16">
        <f>K2617*M2617</f>
        <v>262.5</v>
      </c>
      <c r="M2617" s="17">
        <v>0.35</v>
      </c>
      <c r="O2617" s="1"/>
      <c r="P2617" s="2"/>
      <c r="Q2617" s="3"/>
      <c r="R2617" s="5"/>
    </row>
    <row r="2618" spans="2:18" x14ac:dyDescent="0.25">
      <c r="B2618" s="12" t="s">
        <v>20</v>
      </c>
      <c r="C2618" s="12">
        <v>1197831</v>
      </c>
      <c r="D2618" s="13">
        <v>44306</v>
      </c>
      <c r="E2618" s="12" t="s">
        <v>49</v>
      </c>
      <c r="F2618" s="12" t="s">
        <v>94</v>
      </c>
      <c r="G2618" s="12" t="s">
        <v>95</v>
      </c>
      <c r="H2618" s="12" t="s">
        <v>13</v>
      </c>
      <c r="I2618" s="14">
        <v>0.15000000000000002</v>
      </c>
      <c r="J2618" s="15">
        <v>3000</v>
      </c>
      <c r="K2618" s="16">
        <f t="shared" ref="K2618:K2621" si="858">I2618*J2618</f>
        <v>450.00000000000006</v>
      </c>
      <c r="L2618" s="16">
        <f t="shared" ref="L2618:L2621" si="859">K2618*M2618</f>
        <v>180.00000000000003</v>
      </c>
      <c r="M2618" s="17">
        <v>0.4</v>
      </c>
      <c r="O2618" s="1"/>
      <c r="P2618" s="2"/>
      <c r="Q2618" s="3"/>
      <c r="R2618" s="5"/>
    </row>
    <row r="2619" spans="2:18" x14ac:dyDescent="0.25">
      <c r="B2619" s="12" t="s">
        <v>20</v>
      </c>
      <c r="C2619" s="12">
        <v>1197831</v>
      </c>
      <c r="D2619" s="13">
        <v>44306</v>
      </c>
      <c r="E2619" s="12" t="s">
        <v>49</v>
      </c>
      <c r="F2619" s="12" t="s">
        <v>94</v>
      </c>
      <c r="G2619" s="12" t="s">
        <v>95</v>
      </c>
      <c r="H2619" s="12" t="s">
        <v>14</v>
      </c>
      <c r="I2619" s="14">
        <v>0.19999999999999996</v>
      </c>
      <c r="J2619" s="15">
        <v>2250</v>
      </c>
      <c r="K2619" s="16">
        <f t="shared" si="858"/>
        <v>449.99999999999989</v>
      </c>
      <c r="L2619" s="16">
        <f t="shared" si="859"/>
        <v>179.99999999999997</v>
      </c>
      <c r="M2619" s="17">
        <v>0.4</v>
      </c>
      <c r="O2619" s="1"/>
      <c r="P2619" s="2"/>
      <c r="Q2619" s="3"/>
      <c r="R2619" s="5"/>
    </row>
    <row r="2620" spans="2:18" x14ac:dyDescent="0.25">
      <c r="B2620" s="12" t="s">
        <v>20</v>
      </c>
      <c r="C2620" s="12">
        <v>1197831</v>
      </c>
      <c r="D2620" s="13">
        <v>44306</v>
      </c>
      <c r="E2620" s="12" t="s">
        <v>49</v>
      </c>
      <c r="F2620" s="12" t="s">
        <v>94</v>
      </c>
      <c r="G2620" s="12" t="s">
        <v>95</v>
      </c>
      <c r="H2620" s="12" t="s">
        <v>16</v>
      </c>
      <c r="I2620" s="14">
        <v>0.4</v>
      </c>
      <c r="J2620" s="15">
        <v>2500</v>
      </c>
      <c r="K2620" s="16">
        <f t="shared" si="858"/>
        <v>1000</v>
      </c>
      <c r="L2620" s="16">
        <f t="shared" si="859"/>
        <v>350</v>
      </c>
      <c r="M2620" s="17">
        <v>0.35</v>
      </c>
      <c r="O2620" s="1"/>
      <c r="P2620" s="2"/>
      <c r="Q2620" s="3"/>
      <c r="R2620" s="5"/>
    </row>
    <row r="2621" spans="2:18" x14ac:dyDescent="0.25">
      <c r="B2621" s="12" t="s">
        <v>20</v>
      </c>
      <c r="C2621" s="12">
        <v>1197831</v>
      </c>
      <c r="D2621" s="13">
        <v>44306</v>
      </c>
      <c r="E2621" s="12" t="s">
        <v>49</v>
      </c>
      <c r="F2621" s="12" t="s">
        <v>94</v>
      </c>
      <c r="G2621" s="12" t="s">
        <v>95</v>
      </c>
      <c r="H2621" s="12" t="s">
        <v>17</v>
      </c>
      <c r="I2621" s="14">
        <v>0.30000000000000004</v>
      </c>
      <c r="J2621" s="15">
        <v>4000</v>
      </c>
      <c r="K2621" s="16">
        <f t="shared" si="858"/>
        <v>1200.0000000000002</v>
      </c>
      <c r="L2621" s="16">
        <f t="shared" si="859"/>
        <v>480.00000000000011</v>
      </c>
      <c r="M2621" s="17">
        <v>0.4</v>
      </c>
      <c r="O2621" s="1"/>
      <c r="P2621" s="2"/>
      <c r="Q2621" s="3"/>
      <c r="R2621" s="5"/>
    </row>
    <row r="2622" spans="2:18" x14ac:dyDescent="0.25">
      <c r="B2622" s="12" t="s">
        <v>20</v>
      </c>
      <c r="C2622" s="12">
        <v>1197831</v>
      </c>
      <c r="D2622" s="13">
        <v>44335</v>
      </c>
      <c r="E2622" s="12" t="s">
        <v>49</v>
      </c>
      <c r="F2622" s="12" t="s">
        <v>94</v>
      </c>
      <c r="G2622" s="12" t="s">
        <v>95</v>
      </c>
      <c r="H2622" s="12" t="s">
        <v>12</v>
      </c>
      <c r="I2622" s="14">
        <v>0.4</v>
      </c>
      <c r="J2622" s="15">
        <v>6700</v>
      </c>
      <c r="K2622" s="16">
        <f>I2622*J2622</f>
        <v>2680</v>
      </c>
      <c r="L2622" s="16">
        <f>K2622*M2622</f>
        <v>1072</v>
      </c>
      <c r="M2622" s="17">
        <v>0.4</v>
      </c>
      <c r="O2622" s="1"/>
      <c r="P2622" s="2"/>
      <c r="Q2622" s="3"/>
      <c r="R2622" s="5"/>
    </row>
    <row r="2623" spans="2:18" x14ac:dyDescent="0.25">
      <c r="B2623" s="12" t="s">
        <v>20</v>
      </c>
      <c r="C2623" s="12">
        <v>1197831</v>
      </c>
      <c r="D2623" s="13">
        <v>44335</v>
      </c>
      <c r="E2623" s="12" t="s">
        <v>49</v>
      </c>
      <c r="F2623" s="12" t="s">
        <v>94</v>
      </c>
      <c r="G2623" s="12" t="s">
        <v>95</v>
      </c>
      <c r="H2623" s="12" t="s">
        <v>15</v>
      </c>
      <c r="I2623" s="14">
        <v>0.4</v>
      </c>
      <c r="J2623" s="15">
        <v>3750</v>
      </c>
      <c r="K2623" s="16">
        <f>I2623*J2623</f>
        <v>1500</v>
      </c>
      <c r="L2623" s="16">
        <f>K2623*M2623</f>
        <v>525</v>
      </c>
      <c r="M2623" s="17">
        <v>0.35</v>
      </c>
      <c r="O2623" s="1"/>
      <c r="P2623" s="2"/>
      <c r="Q2623" s="3"/>
      <c r="R2623" s="5"/>
    </row>
    <row r="2624" spans="2:18" x14ac:dyDescent="0.25">
      <c r="B2624" s="12" t="s">
        <v>20</v>
      </c>
      <c r="C2624" s="12">
        <v>1197831</v>
      </c>
      <c r="D2624" s="13">
        <v>44335</v>
      </c>
      <c r="E2624" s="12" t="s">
        <v>49</v>
      </c>
      <c r="F2624" s="12" t="s">
        <v>94</v>
      </c>
      <c r="G2624" s="12" t="s">
        <v>95</v>
      </c>
      <c r="H2624" s="12" t="s">
        <v>13</v>
      </c>
      <c r="I2624" s="14">
        <v>0.35000000000000003</v>
      </c>
      <c r="J2624" s="15">
        <v>3500</v>
      </c>
      <c r="K2624" s="16">
        <f t="shared" ref="K2624:K2627" si="860">I2624*J2624</f>
        <v>1225.0000000000002</v>
      </c>
      <c r="L2624" s="16">
        <f t="shared" ref="L2624:L2627" si="861">K2624*M2624</f>
        <v>490.00000000000011</v>
      </c>
      <c r="M2624" s="17">
        <v>0.4</v>
      </c>
      <c r="O2624" s="1"/>
      <c r="P2624" s="2"/>
      <c r="Q2624" s="3"/>
      <c r="R2624" s="5"/>
    </row>
    <row r="2625" spans="2:18" x14ac:dyDescent="0.25">
      <c r="B2625" s="12" t="s">
        <v>20</v>
      </c>
      <c r="C2625" s="12">
        <v>1197831</v>
      </c>
      <c r="D2625" s="13">
        <v>44335</v>
      </c>
      <c r="E2625" s="12" t="s">
        <v>49</v>
      </c>
      <c r="F2625" s="12" t="s">
        <v>94</v>
      </c>
      <c r="G2625" s="12" t="s">
        <v>95</v>
      </c>
      <c r="H2625" s="12" t="s">
        <v>14</v>
      </c>
      <c r="I2625" s="14">
        <v>0.35000000000000003</v>
      </c>
      <c r="J2625" s="15">
        <v>3000</v>
      </c>
      <c r="K2625" s="16">
        <f t="shared" si="860"/>
        <v>1050</v>
      </c>
      <c r="L2625" s="16">
        <f t="shared" si="861"/>
        <v>420</v>
      </c>
      <c r="M2625" s="17">
        <v>0.4</v>
      </c>
      <c r="O2625" s="1"/>
      <c r="P2625" s="2"/>
      <c r="Q2625" s="3"/>
      <c r="R2625" s="5"/>
    </row>
    <row r="2626" spans="2:18" x14ac:dyDescent="0.25">
      <c r="B2626" s="12" t="s">
        <v>20</v>
      </c>
      <c r="C2626" s="12">
        <v>1197831</v>
      </c>
      <c r="D2626" s="13">
        <v>44335</v>
      </c>
      <c r="E2626" s="12" t="s">
        <v>49</v>
      </c>
      <c r="F2626" s="12" t="s">
        <v>94</v>
      </c>
      <c r="G2626" s="12" t="s">
        <v>95</v>
      </c>
      <c r="H2626" s="12" t="s">
        <v>16</v>
      </c>
      <c r="I2626" s="14">
        <v>0.44999999999999996</v>
      </c>
      <c r="J2626" s="15">
        <v>3250</v>
      </c>
      <c r="K2626" s="16">
        <f t="shared" si="860"/>
        <v>1462.4999999999998</v>
      </c>
      <c r="L2626" s="16">
        <f t="shared" si="861"/>
        <v>511.87499999999989</v>
      </c>
      <c r="M2626" s="17">
        <v>0.35</v>
      </c>
      <c r="O2626" s="1"/>
      <c r="P2626" s="2"/>
      <c r="Q2626" s="3"/>
      <c r="R2626" s="5"/>
    </row>
    <row r="2627" spans="2:18" x14ac:dyDescent="0.25">
      <c r="B2627" s="12" t="s">
        <v>20</v>
      </c>
      <c r="C2627" s="12">
        <v>1197831</v>
      </c>
      <c r="D2627" s="13">
        <v>44335</v>
      </c>
      <c r="E2627" s="12" t="s">
        <v>49</v>
      </c>
      <c r="F2627" s="12" t="s">
        <v>94</v>
      </c>
      <c r="G2627" s="12" t="s">
        <v>95</v>
      </c>
      <c r="H2627" s="12" t="s">
        <v>17</v>
      </c>
      <c r="I2627" s="14">
        <v>0.44999999999999996</v>
      </c>
      <c r="J2627" s="15">
        <v>4250</v>
      </c>
      <c r="K2627" s="16">
        <f t="shared" si="860"/>
        <v>1912.4999999999998</v>
      </c>
      <c r="L2627" s="16">
        <f t="shared" si="861"/>
        <v>765</v>
      </c>
      <c r="M2627" s="17">
        <v>0.4</v>
      </c>
      <c r="O2627" s="1"/>
      <c r="P2627" s="2"/>
      <c r="Q2627" s="3"/>
      <c r="R2627" s="5"/>
    </row>
    <row r="2628" spans="2:18" x14ac:dyDescent="0.25">
      <c r="B2628" s="12" t="s">
        <v>20</v>
      </c>
      <c r="C2628" s="12">
        <v>1197831</v>
      </c>
      <c r="D2628" s="13">
        <v>44368</v>
      </c>
      <c r="E2628" s="12" t="s">
        <v>49</v>
      </c>
      <c r="F2628" s="12" t="s">
        <v>94</v>
      </c>
      <c r="G2628" s="12" t="s">
        <v>95</v>
      </c>
      <c r="H2628" s="12" t="s">
        <v>12</v>
      </c>
      <c r="I2628" s="14">
        <v>0.39999999999999997</v>
      </c>
      <c r="J2628" s="15">
        <v>6750</v>
      </c>
      <c r="K2628" s="16">
        <f>I2628*J2628</f>
        <v>2700</v>
      </c>
      <c r="L2628" s="16">
        <f>K2628*M2628</f>
        <v>1080</v>
      </c>
      <c r="M2628" s="17">
        <v>0.4</v>
      </c>
      <c r="O2628" s="1"/>
      <c r="P2628" s="2"/>
      <c r="Q2628" s="3"/>
      <c r="R2628" s="5"/>
    </row>
    <row r="2629" spans="2:18" x14ac:dyDescent="0.25">
      <c r="B2629" s="12" t="s">
        <v>20</v>
      </c>
      <c r="C2629" s="12">
        <v>1197831</v>
      </c>
      <c r="D2629" s="13">
        <v>44368</v>
      </c>
      <c r="E2629" s="12" t="s">
        <v>49</v>
      </c>
      <c r="F2629" s="12" t="s">
        <v>94</v>
      </c>
      <c r="G2629" s="12" t="s">
        <v>95</v>
      </c>
      <c r="H2629" s="12" t="s">
        <v>15</v>
      </c>
      <c r="I2629" s="14">
        <v>0.35000000000000003</v>
      </c>
      <c r="J2629" s="15">
        <v>4250</v>
      </c>
      <c r="K2629" s="16">
        <f>I2629*J2629</f>
        <v>1487.5000000000002</v>
      </c>
      <c r="L2629" s="16">
        <f>K2629*M2629</f>
        <v>520.625</v>
      </c>
      <c r="M2629" s="17">
        <v>0.35</v>
      </c>
      <c r="O2629" s="1"/>
      <c r="P2629" s="2"/>
      <c r="Q2629" s="3"/>
      <c r="R2629" s="5"/>
    </row>
    <row r="2630" spans="2:18" x14ac:dyDescent="0.25">
      <c r="B2630" s="12" t="s">
        <v>20</v>
      </c>
      <c r="C2630" s="12">
        <v>1197831</v>
      </c>
      <c r="D2630" s="13">
        <v>44368</v>
      </c>
      <c r="E2630" s="12" t="s">
        <v>49</v>
      </c>
      <c r="F2630" s="12" t="s">
        <v>94</v>
      </c>
      <c r="G2630" s="12" t="s">
        <v>95</v>
      </c>
      <c r="H2630" s="12" t="s">
        <v>13</v>
      </c>
      <c r="I2630" s="14">
        <v>0.4</v>
      </c>
      <c r="J2630" s="15">
        <v>4000</v>
      </c>
      <c r="K2630" s="16">
        <f t="shared" ref="K2630:K2633" si="862">I2630*J2630</f>
        <v>1600</v>
      </c>
      <c r="L2630" s="16">
        <f t="shared" ref="L2630:L2633" si="863">K2630*M2630</f>
        <v>640</v>
      </c>
      <c r="M2630" s="17">
        <v>0.4</v>
      </c>
      <c r="O2630" s="1"/>
      <c r="P2630" s="2"/>
      <c r="Q2630" s="3"/>
      <c r="R2630" s="5"/>
    </row>
    <row r="2631" spans="2:18" x14ac:dyDescent="0.25">
      <c r="B2631" s="12" t="s">
        <v>20</v>
      </c>
      <c r="C2631" s="12">
        <v>1197831</v>
      </c>
      <c r="D2631" s="13">
        <v>44368</v>
      </c>
      <c r="E2631" s="12" t="s">
        <v>49</v>
      </c>
      <c r="F2631" s="12" t="s">
        <v>94</v>
      </c>
      <c r="G2631" s="12" t="s">
        <v>95</v>
      </c>
      <c r="H2631" s="12" t="s">
        <v>14</v>
      </c>
      <c r="I2631" s="14">
        <v>0.4</v>
      </c>
      <c r="J2631" s="15">
        <v>3750</v>
      </c>
      <c r="K2631" s="16">
        <f t="shared" si="862"/>
        <v>1500</v>
      </c>
      <c r="L2631" s="16">
        <f t="shared" si="863"/>
        <v>600</v>
      </c>
      <c r="M2631" s="17">
        <v>0.4</v>
      </c>
      <c r="O2631" s="1"/>
      <c r="P2631" s="2"/>
      <c r="Q2631" s="3"/>
      <c r="R2631" s="5"/>
    </row>
    <row r="2632" spans="2:18" x14ac:dyDescent="0.25">
      <c r="B2632" s="12" t="s">
        <v>20</v>
      </c>
      <c r="C2632" s="12">
        <v>1197831</v>
      </c>
      <c r="D2632" s="13">
        <v>44368</v>
      </c>
      <c r="E2632" s="12" t="s">
        <v>49</v>
      </c>
      <c r="F2632" s="12" t="s">
        <v>94</v>
      </c>
      <c r="G2632" s="12" t="s">
        <v>95</v>
      </c>
      <c r="H2632" s="12" t="s">
        <v>16</v>
      </c>
      <c r="I2632" s="14">
        <v>0.54999999999999993</v>
      </c>
      <c r="J2632" s="15">
        <v>3750</v>
      </c>
      <c r="K2632" s="16">
        <f t="shared" si="862"/>
        <v>2062.4999999999995</v>
      </c>
      <c r="L2632" s="16">
        <f t="shared" si="863"/>
        <v>721.87499999999977</v>
      </c>
      <c r="M2632" s="17">
        <v>0.35</v>
      </c>
      <c r="O2632" s="1"/>
      <c r="P2632" s="2"/>
      <c r="Q2632" s="3"/>
      <c r="R2632" s="5"/>
    </row>
    <row r="2633" spans="2:18" x14ac:dyDescent="0.25">
      <c r="B2633" s="12" t="s">
        <v>20</v>
      </c>
      <c r="C2633" s="12">
        <v>1197831</v>
      </c>
      <c r="D2633" s="13">
        <v>44368</v>
      </c>
      <c r="E2633" s="12" t="s">
        <v>49</v>
      </c>
      <c r="F2633" s="12" t="s">
        <v>94</v>
      </c>
      <c r="G2633" s="12" t="s">
        <v>95</v>
      </c>
      <c r="H2633" s="12" t="s">
        <v>17</v>
      </c>
      <c r="I2633" s="14">
        <v>0.6</v>
      </c>
      <c r="J2633" s="15">
        <v>5500</v>
      </c>
      <c r="K2633" s="16">
        <f t="shared" si="862"/>
        <v>3300</v>
      </c>
      <c r="L2633" s="16">
        <f t="shared" si="863"/>
        <v>1320</v>
      </c>
      <c r="M2633" s="17">
        <v>0.4</v>
      </c>
      <c r="O2633" s="1"/>
      <c r="P2633" s="2"/>
      <c r="Q2633" s="3"/>
      <c r="R2633" s="5"/>
    </row>
    <row r="2634" spans="2:18" x14ac:dyDescent="0.25">
      <c r="B2634" s="12" t="s">
        <v>20</v>
      </c>
      <c r="C2634" s="12">
        <v>1197831</v>
      </c>
      <c r="D2634" s="13">
        <v>44396</v>
      </c>
      <c r="E2634" s="12" t="s">
        <v>49</v>
      </c>
      <c r="F2634" s="12" t="s">
        <v>94</v>
      </c>
      <c r="G2634" s="12" t="s">
        <v>95</v>
      </c>
      <c r="H2634" s="12" t="s">
        <v>12</v>
      </c>
      <c r="I2634" s="14">
        <v>0.54999999999999993</v>
      </c>
      <c r="J2634" s="15">
        <v>7750</v>
      </c>
      <c r="K2634" s="16">
        <f>I2634*J2634</f>
        <v>4262.4999999999991</v>
      </c>
      <c r="L2634" s="16">
        <f>K2634*M2634</f>
        <v>1704.9999999999998</v>
      </c>
      <c r="M2634" s="17">
        <v>0.4</v>
      </c>
      <c r="O2634" s="1"/>
      <c r="P2634" s="2"/>
      <c r="Q2634" s="3"/>
      <c r="R2634" s="5"/>
    </row>
    <row r="2635" spans="2:18" x14ac:dyDescent="0.25">
      <c r="B2635" s="12" t="s">
        <v>20</v>
      </c>
      <c r="C2635" s="12">
        <v>1197831</v>
      </c>
      <c r="D2635" s="13">
        <v>44396</v>
      </c>
      <c r="E2635" s="12" t="s">
        <v>49</v>
      </c>
      <c r="F2635" s="12" t="s">
        <v>94</v>
      </c>
      <c r="G2635" s="12" t="s">
        <v>95</v>
      </c>
      <c r="H2635" s="12" t="s">
        <v>15</v>
      </c>
      <c r="I2635" s="14">
        <v>0.5</v>
      </c>
      <c r="J2635" s="15">
        <v>5250</v>
      </c>
      <c r="K2635" s="16">
        <f>I2635*J2635</f>
        <v>2625</v>
      </c>
      <c r="L2635" s="16">
        <f>K2635*M2635</f>
        <v>918.74999999999989</v>
      </c>
      <c r="M2635" s="17">
        <v>0.35</v>
      </c>
      <c r="O2635" s="1"/>
      <c r="P2635" s="2"/>
      <c r="Q2635" s="3"/>
      <c r="R2635" s="5"/>
    </row>
    <row r="2636" spans="2:18" x14ac:dyDescent="0.25">
      <c r="B2636" s="12" t="s">
        <v>20</v>
      </c>
      <c r="C2636" s="12">
        <v>1197831</v>
      </c>
      <c r="D2636" s="13">
        <v>44396</v>
      </c>
      <c r="E2636" s="12" t="s">
        <v>49</v>
      </c>
      <c r="F2636" s="12" t="s">
        <v>94</v>
      </c>
      <c r="G2636" s="12" t="s">
        <v>95</v>
      </c>
      <c r="H2636" s="12" t="s">
        <v>13</v>
      </c>
      <c r="I2636" s="14">
        <v>0.45</v>
      </c>
      <c r="J2636" s="15">
        <v>4500</v>
      </c>
      <c r="K2636" s="16">
        <f t="shared" ref="K2636:K2639" si="864">I2636*J2636</f>
        <v>2025</v>
      </c>
      <c r="L2636" s="16">
        <f t="shared" ref="L2636:L2639" si="865">K2636*M2636</f>
        <v>810</v>
      </c>
      <c r="M2636" s="17">
        <v>0.4</v>
      </c>
      <c r="O2636" s="1"/>
      <c r="P2636" s="2"/>
      <c r="Q2636" s="3"/>
      <c r="R2636" s="5"/>
    </row>
    <row r="2637" spans="2:18" x14ac:dyDescent="0.25">
      <c r="B2637" s="12" t="s">
        <v>20</v>
      </c>
      <c r="C2637" s="12">
        <v>1197831</v>
      </c>
      <c r="D2637" s="13">
        <v>44396</v>
      </c>
      <c r="E2637" s="12" t="s">
        <v>49</v>
      </c>
      <c r="F2637" s="12" t="s">
        <v>94</v>
      </c>
      <c r="G2637" s="12" t="s">
        <v>95</v>
      </c>
      <c r="H2637" s="12" t="s">
        <v>14</v>
      </c>
      <c r="I2637" s="14">
        <v>0.45</v>
      </c>
      <c r="J2637" s="15">
        <v>4000</v>
      </c>
      <c r="K2637" s="16">
        <f t="shared" si="864"/>
        <v>1800</v>
      </c>
      <c r="L2637" s="16">
        <f t="shared" si="865"/>
        <v>720</v>
      </c>
      <c r="M2637" s="17">
        <v>0.4</v>
      </c>
      <c r="O2637" s="1"/>
      <c r="P2637" s="2"/>
      <c r="Q2637" s="3"/>
      <c r="R2637" s="5"/>
    </row>
    <row r="2638" spans="2:18" x14ac:dyDescent="0.25">
      <c r="B2638" s="12" t="s">
        <v>20</v>
      </c>
      <c r="C2638" s="12">
        <v>1197831</v>
      </c>
      <c r="D2638" s="13">
        <v>44396</v>
      </c>
      <c r="E2638" s="12" t="s">
        <v>49</v>
      </c>
      <c r="F2638" s="12" t="s">
        <v>94</v>
      </c>
      <c r="G2638" s="12" t="s">
        <v>95</v>
      </c>
      <c r="H2638" s="12" t="s">
        <v>16</v>
      </c>
      <c r="I2638" s="14">
        <v>0.6</v>
      </c>
      <c r="J2638" s="15">
        <v>4250</v>
      </c>
      <c r="K2638" s="16">
        <f t="shared" si="864"/>
        <v>2550</v>
      </c>
      <c r="L2638" s="16">
        <f t="shared" si="865"/>
        <v>892.5</v>
      </c>
      <c r="M2638" s="17">
        <v>0.35</v>
      </c>
      <c r="O2638" s="1"/>
      <c r="P2638" s="2"/>
      <c r="Q2638" s="3"/>
      <c r="R2638" s="5"/>
    </row>
    <row r="2639" spans="2:18" x14ac:dyDescent="0.25">
      <c r="B2639" s="12" t="s">
        <v>20</v>
      </c>
      <c r="C2639" s="12">
        <v>1197831</v>
      </c>
      <c r="D2639" s="13">
        <v>44396</v>
      </c>
      <c r="E2639" s="12" t="s">
        <v>49</v>
      </c>
      <c r="F2639" s="12" t="s">
        <v>94</v>
      </c>
      <c r="G2639" s="12" t="s">
        <v>95</v>
      </c>
      <c r="H2639" s="12" t="s">
        <v>17</v>
      </c>
      <c r="I2639" s="14">
        <v>0.65</v>
      </c>
      <c r="J2639" s="15">
        <v>6000</v>
      </c>
      <c r="K2639" s="16">
        <f t="shared" si="864"/>
        <v>3900</v>
      </c>
      <c r="L2639" s="16">
        <f t="shared" si="865"/>
        <v>1560</v>
      </c>
      <c r="M2639" s="17">
        <v>0.4</v>
      </c>
      <c r="O2639" s="1"/>
      <c r="P2639" s="2"/>
      <c r="Q2639" s="3"/>
      <c r="R2639" s="5"/>
    </row>
    <row r="2640" spans="2:18" x14ac:dyDescent="0.25">
      <c r="B2640" s="12" t="s">
        <v>20</v>
      </c>
      <c r="C2640" s="12">
        <v>1197831</v>
      </c>
      <c r="D2640" s="13">
        <v>44428</v>
      </c>
      <c r="E2640" s="12" t="s">
        <v>49</v>
      </c>
      <c r="F2640" s="12" t="s">
        <v>94</v>
      </c>
      <c r="G2640" s="12" t="s">
        <v>95</v>
      </c>
      <c r="H2640" s="12" t="s">
        <v>12</v>
      </c>
      <c r="I2640" s="14">
        <v>0.6</v>
      </c>
      <c r="J2640" s="15">
        <v>7500</v>
      </c>
      <c r="K2640" s="16">
        <f>I2640*J2640</f>
        <v>4500</v>
      </c>
      <c r="L2640" s="16">
        <f>K2640*M2640</f>
        <v>1800</v>
      </c>
      <c r="M2640" s="17">
        <v>0.4</v>
      </c>
      <c r="O2640" s="1"/>
      <c r="P2640" s="2"/>
      <c r="Q2640" s="3"/>
      <c r="R2640" s="5"/>
    </row>
    <row r="2641" spans="2:18" x14ac:dyDescent="0.25">
      <c r="B2641" s="12" t="s">
        <v>20</v>
      </c>
      <c r="C2641" s="12">
        <v>1197831</v>
      </c>
      <c r="D2641" s="13">
        <v>44428</v>
      </c>
      <c r="E2641" s="12" t="s">
        <v>49</v>
      </c>
      <c r="F2641" s="12" t="s">
        <v>94</v>
      </c>
      <c r="G2641" s="12" t="s">
        <v>95</v>
      </c>
      <c r="H2641" s="12" t="s">
        <v>15</v>
      </c>
      <c r="I2641" s="14">
        <v>0.55000000000000004</v>
      </c>
      <c r="J2641" s="15">
        <v>5250</v>
      </c>
      <c r="K2641" s="16">
        <f>I2641*J2641</f>
        <v>2887.5000000000005</v>
      </c>
      <c r="L2641" s="16">
        <f>K2641*M2641</f>
        <v>1010.6250000000001</v>
      </c>
      <c r="M2641" s="17">
        <v>0.35</v>
      </c>
      <c r="O2641" s="1"/>
      <c r="P2641" s="2"/>
      <c r="Q2641" s="3"/>
      <c r="R2641" s="5"/>
    </row>
    <row r="2642" spans="2:18" x14ac:dyDescent="0.25">
      <c r="B2642" s="12" t="s">
        <v>20</v>
      </c>
      <c r="C2642" s="12">
        <v>1197831</v>
      </c>
      <c r="D2642" s="13">
        <v>44428</v>
      </c>
      <c r="E2642" s="12" t="s">
        <v>49</v>
      </c>
      <c r="F2642" s="12" t="s">
        <v>94</v>
      </c>
      <c r="G2642" s="12" t="s">
        <v>95</v>
      </c>
      <c r="H2642" s="12" t="s">
        <v>13</v>
      </c>
      <c r="I2642" s="14">
        <v>0.5</v>
      </c>
      <c r="J2642" s="15">
        <v>4500</v>
      </c>
      <c r="K2642" s="16">
        <f t="shared" ref="K2642:K2645" si="866">I2642*J2642</f>
        <v>2250</v>
      </c>
      <c r="L2642" s="16">
        <f t="shared" ref="L2642:L2645" si="867">K2642*M2642</f>
        <v>900</v>
      </c>
      <c r="M2642" s="17">
        <v>0.4</v>
      </c>
      <c r="O2642" s="1"/>
      <c r="P2642" s="2"/>
      <c r="Q2642" s="3"/>
      <c r="R2642" s="5"/>
    </row>
    <row r="2643" spans="2:18" x14ac:dyDescent="0.25">
      <c r="B2643" s="12" t="s">
        <v>20</v>
      </c>
      <c r="C2643" s="12">
        <v>1197831</v>
      </c>
      <c r="D2643" s="13">
        <v>44428</v>
      </c>
      <c r="E2643" s="12" t="s">
        <v>49</v>
      </c>
      <c r="F2643" s="12" t="s">
        <v>94</v>
      </c>
      <c r="G2643" s="12" t="s">
        <v>95</v>
      </c>
      <c r="H2643" s="12" t="s">
        <v>14</v>
      </c>
      <c r="I2643" s="14">
        <v>0.4</v>
      </c>
      <c r="J2643" s="15">
        <v>4000</v>
      </c>
      <c r="K2643" s="16">
        <f t="shared" si="866"/>
        <v>1600</v>
      </c>
      <c r="L2643" s="16">
        <f t="shared" si="867"/>
        <v>640</v>
      </c>
      <c r="M2643" s="17">
        <v>0.4</v>
      </c>
      <c r="O2643" s="1"/>
      <c r="P2643" s="2"/>
      <c r="Q2643" s="3"/>
      <c r="R2643" s="5"/>
    </row>
    <row r="2644" spans="2:18" x14ac:dyDescent="0.25">
      <c r="B2644" s="12" t="s">
        <v>20</v>
      </c>
      <c r="C2644" s="12">
        <v>1197831</v>
      </c>
      <c r="D2644" s="13">
        <v>44428</v>
      </c>
      <c r="E2644" s="12" t="s">
        <v>49</v>
      </c>
      <c r="F2644" s="12" t="s">
        <v>94</v>
      </c>
      <c r="G2644" s="12" t="s">
        <v>95</v>
      </c>
      <c r="H2644" s="12" t="s">
        <v>16</v>
      </c>
      <c r="I2644" s="14">
        <v>0.5</v>
      </c>
      <c r="J2644" s="15">
        <v>3750</v>
      </c>
      <c r="K2644" s="16">
        <f t="shared" si="866"/>
        <v>1875</v>
      </c>
      <c r="L2644" s="16">
        <f t="shared" si="867"/>
        <v>656.25</v>
      </c>
      <c r="M2644" s="17">
        <v>0.35</v>
      </c>
      <c r="O2644" s="1"/>
      <c r="P2644" s="2"/>
      <c r="Q2644" s="3"/>
      <c r="R2644" s="5"/>
    </row>
    <row r="2645" spans="2:18" x14ac:dyDescent="0.25">
      <c r="B2645" s="12" t="s">
        <v>20</v>
      </c>
      <c r="C2645" s="12">
        <v>1197831</v>
      </c>
      <c r="D2645" s="13">
        <v>44428</v>
      </c>
      <c r="E2645" s="12" t="s">
        <v>49</v>
      </c>
      <c r="F2645" s="12" t="s">
        <v>94</v>
      </c>
      <c r="G2645" s="12" t="s">
        <v>95</v>
      </c>
      <c r="H2645" s="12" t="s">
        <v>17</v>
      </c>
      <c r="I2645" s="14">
        <v>0.55000000000000004</v>
      </c>
      <c r="J2645" s="15">
        <v>5500</v>
      </c>
      <c r="K2645" s="16">
        <f t="shared" si="866"/>
        <v>3025.0000000000005</v>
      </c>
      <c r="L2645" s="16">
        <f t="shared" si="867"/>
        <v>1210.0000000000002</v>
      </c>
      <c r="M2645" s="17">
        <v>0.4</v>
      </c>
      <c r="O2645" s="1"/>
      <c r="P2645" s="2"/>
      <c r="Q2645" s="3"/>
      <c r="R2645" s="5"/>
    </row>
    <row r="2646" spans="2:18" x14ac:dyDescent="0.25">
      <c r="B2646" s="12" t="s">
        <v>20</v>
      </c>
      <c r="C2646" s="12">
        <v>1197831</v>
      </c>
      <c r="D2646" s="13">
        <v>44458</v>
      </c>
      <c r="E2646" s="12" t="s">
        <v>49</v>
      </c>
      <c r="F2646" s="12" t="s">
        <v>94</v>
      </c>
      <c r="G2646" s="12" t="s">
        <v>95</v>
      </c>
      <c r="H2646" s="12" t="s">
        <v>12</v>
      </c>
      <c r="I2646" s="14">
        <v>0.5</v>
      </c>
      <c r="J2646" s="15">
        <v>6500</v>
      </c>
      <c r="K2646" s="16">
        <f>I2646*J2646</f>
        <v>3250</v>
      </c>
      <c r="L2646" s="16">
        <f>K2646*M2646</f>
        <v>1300</v>
      </c>
      <c r="M2646" s="17">
        <v>0.4</v>
      </c>
      <c r="O2646" s="1"/>
      <c r="P2646" s="2"/>
      <c r="Q2646" s="3"/>
      <c r="R2646" s="5"/>
    </row>
    <row r="2647" spans="2:18" x14ac:dyDescent="0.25">
      <c r="B2647" s="12" t="s">
        <v>20</v>
      </c>
      <c r="C2647" s="12">
        <v>1197831</v>
      </c>
      <c r="D2647" s="13">
        <v>44458</v>
      </c>
      <c r="E2647" s="12" t="s">
        <v>49</v>
      </c>
      <c r="F2647" s="12" t="s">
        <v>94</v>
      </c>
      <c r="G2647" s="12" t="s">
        <v>95</v>
      </c>
      <c r="H2647" s="12" t="s">
        <v>15</v>
      </c>
      <c r="I2647" s="14">
        <v>0.40000000000000013</v>
      </c>
      <c r="J2647" s="15">
        <v>4500</v>
      </c>
      <c r="K2647" s="16">
        <f>I2647*J2647</f>
        <v>1800.0000000000007</v>
      </c>
      <c r="L2647" s="16">
        <f>K2647*M2647</f>
        <v>630.00000000000023</v>
      </c>
      <c r="M2647" s="17">
        <v>0.35</v>
      </c>
      <c r="O2647" s="1"/>
      <c r="P2647" s="2"/>
      <c r="Q2647" s="3"/>
      <c r="R2647" s="5"/>
    </row>
    <row r="2648" spans="2:18" x14ac:dyDescent="0.25">
      <c r="B2648" s="12" t="s">
        <v>20</v>
      </c>
      <c r="C2648" s="12">
        <v>1197831</v>
      </c>
      <c r="D2648" s="13">
        <v>44458</v>
      </c>
      <c r="E2648" s="12" t="s">
        <v>49</v>
      </c>
      <c r="F2648" s="12" t="s">
        <v>94</v>
      </c>
      <c r="G2648" s="12" t="s">
        <v>95</v>
      </c>
      <c r="H2648" s="12" t="s">
        <v>13</v>
      </c>
      <c r="I2648" s="14">
        <v>0.15000000000000008</v>
      </c>
      <c r="J2648" s="15">
        <v>3500</v>
      </c>
      <c r="K2648" s="16">
        <f t="shared" ref="K2648:K2651" si="868">I2648*J2648</f>
        <v>525.00000000000023</v>
      </c>
      <c r="L2648" s="16">
        <f t="shared" ref="L2648:L2651" si="869">K2648*M2648</f>
        <v>210.00000000000011</v>
      </c>
      <c r="M2648" s="17">
        <v>0.4</v>
      </c>
      <c r="O2648" s="1"/>
      <c r="P2648" s="2"/>
      <c r="Q2648" s="3"/>
      <c r="R2648" s="5"/>
    </row>
    <row r="2649" spans="2:18" x14ac:dyDescent="0.25">
      <c r="B2649" s="12" t="s">
        <v>20</v>
      </c>
      <c r="C2649" s="12">
        <v>1197831</v>
      </c>
      <c r="D2649" s="13">
        <v>44458</v>
      </c>
      <c r="E2649" s="12" t="s">
        <v>49</v>
      </c>
      <c r="F2649" s="12" t="s">
        <v>94</v>
      </c>
      <c r="G2649" s="12" t="s">
        <v>95</v>
      </c>
      <c r="H2649" s="12" t="s">
        <v>14</v>
      </c>
      <c r="I2649" s="14">
        <v>0.15000000000000008</v>
      </c>
      <c r="J2649" s="15">
        <v>3250</v>
      </c>
      <c r="K2649" s="16">
        <f t="shared" si="868"/>
        <v>487.50000000000023</v>
      </c>
      <c r="L2649" s="16">
        <f t="shared" si="869"/>
        <v>195.00000000000011</v>
      </c>
      <c r="M2649" s="17">
        <v>0.4</v>
      </c>
      <c r="O2649" s="1"/>
      <c r="P2649" s="2"/>
      <c r="Q2649" s="3"/>
      <c r="R2649" s="5"/>
    </row>
    <row r="2650" spans="2:18" x14ac:dyDescent="0.25">
      <c r="B2650" s="12" t="s">
        <v>20</v>
      </c>
      <c r="C2650" s="12">
        <v>1197831</v>
      </c>
      <c r="D2650" s="13">
        <v>44458</v>
      </c>
      <c r="E2650" s="12" t="s">
        <v>49</v>
      </c>
      <c r="F2650" s="12" t="s">
        <v>94</v>
      </c>
      <c r="G2650" s="12" t="s">
        <v>95</v>
      </c>
      <c r="H2650" s="12" t="s">
        <v>16</v>
      </c>
      <c r="I2650" s="14">
        <v>0.25000000000000006</v>
      </c>
      <c r="J2650" s="15">
        <v>3250</v>
      </c>
      <c r="K2650" s="16">
        <f t="shared" si="868"/>
        <v>812.50000000000023</v>
      </c>
      <c r="L2650" s="16">
        <f t="shared" si="869"/>
        <v>284.37500000000006</v>
      </c>
      <c r="M2650" s="17">
        <v>0.35</v>
      </c>
      <c r="O2650" s="1"/>
      <c r="P2650" s="2"/>
      <c r="Q2650" s="3"/>
      <c r="R2650" s="5"/>
    </row>
    <row r="2651" spans="2:18" x14ac:dyDescent="0.25">
      <c r="B2651" s="12" t="s">
        <v>20</v>
      </c>
      <c r="C2651" s="12">
        <v>1197831</v>
      </c>
      <c r="D2651" s="13">
        <v>44458</v>
      </c>
      <c r="E2651" s="12" t="s">
        <v>49</v>
      </c>
      <c r="F2651" s="12" t="s">
        <v>94</v>
      </c>
      <c r="G2651" s="12" t="s">
        <v>95</v>
      </c>
      <c r="H2651" s="12" t="s">
        <v>17</v>
      </c>
      <c r="I2651" s="14">
        <v>0.3000000000000001</v>
      </c>
      <c r="J2651" s="15">
        <v>4250</v>
      </c>
      <c r="K2651" s="16">
        <f t="shared" si="868"/>
        <v>1275.0000000000005</v>
      </c>
      <c r="L2651" s="16">
        <f t="shared" si="869"/>
        <v>510.00000000000023</v>
      </c>
      <c r="M2651" s="17">
        <v>0.4</v>
      </c>
      <c r="O2651" s="1"/>
      <c r="P2651" s="2"/>
      <c r="Q2651" s="3"/>
      <c r="R2651" s="5"/>
    </row>
    <row r="2652" spans="2:18" x14ac:dyDescent="0.25">
      <c r="B2652" s="12" t="s">
        <v>20</v>
      </c>
      <c r="C2652" s="12">
        <v>1197831</v>
      </c>
      <c r="D2652" s="13">
        <v>44490</v>
      </c>
      <c r="E2652" s="12" t="s">
        <v>49</v>
      </c>
      <c r="F2652" s="12" t="s">
        <v>94</v>
      </c>
      <c r="G2652" s="12" t="s">
        <v>95</v>
      </c>
      <c r="H2652" s="12" t="s">
        <v>12</v>
      </c>
      <c r="I2652" s="14">
        <v>0.3000000000000001</v>
      </c>
      <c r="J2652" s="15">
        <v>6000</v>
      </c>
      <c r="K2652" s="16">
        <f>I2652*J2652</f>
        <v>1800.0000000000007</v>
      </c>
      <c r="L2652" s="16">
        <f>K2652*M2652</f>
        <v>720.00000000000034</v>
      </c>
      <c r="M2652" s="17">
        <v>0.4</v>
      </c>
      <c r="O2652" s="1"/>
      <c r="P2652" s="2"/>
      <c r="Q2652" s="3"/>
      <c r="R2652" s="5"/>
    </row>
    <row r="2653" spans="2:18" x14ac:dyDescent="0.25">
      <c r="B2653" s="12" t="s">
        <v>20</v>
      </c>
      <c r="C2653" s="12">
        <v>1197831</v>
      </c>
      <c r="D2653" s="13">
        <v>44490</v>
      </c>
      <c r="E2653" s="12" t="s">
        <v>49</v>
      </c>
      <c r="F2653" s="12" t="s">
        <v>94</v>
      </c>
      <c r="G2653" s="12" t="s">
        <v>95</v>
      </c>
      <c r="H2653" s="12" t="s">
        <v>15</v>
      </c>
      <c r="I2653" s="14">
        <v>0.20000000000000012</v>
      </c>
      <c r="J2653" s="15">
        <v>4250</v>
      </c>
      <c r="K2653" s="16">
        <f>I2653*J2653</f>
        <v>850.00000000000057</v>
      </c>
      <c r="L2653" s="16">
        <f>K2653*M2653</f>
        <v>297.50000000000017</v>
      </c>
      <c r="M2653" s="17">
        <v>0.35</v>
      </c>
      <c r="O2653" s="1"/>
      <c r="P2653" s="2"/>
      <c r="Q2653" s="3"/>
      <c r="R2653" s="5"/>
    </row>
    <row r="2654" spans="2:18" x14ac:dyDescent="0.25">
      <c r="B2654" s="12" t="s">
        <v>20</v>
      </c>
      <c r="C2654" s="12">
        <v>1197831</v>
      </c>
      <c r="D2654" s="13">
        <v>44490</v>
      </c>
      <c r="E2654" s="12" t="s">
        <v>49</v>
      </c>
      <c r="F2654" s="12" t="s">
        <v>94</v>
      </c>
      <c r="G2654" s="12" t="s">
        <v>95</v>
      </c>
      <c r="H2654" s="12" t="s">
        <v>13</v>
      </c>
      <c r="I2654" s="14">
        <v>0.20000000000000012</v>
      </c>
      <c r="J2654" s="15">
        <v>3000</v>
      </c>
      <c r="K2654" s="16">
        <f t="shared" ref="K2654:K2657" si="870">I2654*J2654</f>
        <v>600.00000000000034</v>
      </c>
      <c r="L2654" s="16">
        <f t="shared" ref="L2654:L2657" si="871">K2654*M2654</f>
        <v>240.00000000000014</v>
      </c>
      <c r="M2654" s="17">
        <v>0.4</v>
      </c>
      <c r="O2654" s="1"/>
      <c r="P2654" s="2"/>
      <c r="Q2654" s="3"/>
      <c r="R2654" s="5"/>
    </row>
    <row r="2655" spans="2:18" x14ac:dyDescent="0.25">
      <c r="B2655" s="12" t="s">
        <v>20</v>
      </c>
      <c r="C2655" s="12">
        <v>1197831</v>
      </c>
      <c r="D2655" s="13">
        <v>44490</v>
      </c>
      <c r="E2655" s="12" t="s">
        <v>49</v>
      </c>
      <c r="F2655" s="12" t="s">
        <v>94</v>
      </c>
      <c r="G2655" s="12" t="s">
        <v>95</v>
      </c>
      <c r="H2655" s="12" t="s">
        <v>14</v>
      </c>
      <c r="I2655" s="14">
        <v>0.20000000000000012</v>
      </c>
      <c r="J2655" s="15">
        <v>2750</v>
      </c>
      <c r="K2655" s="16">
        <f t="shared" si="870"/>
        <v>550.00000000000034</v>
      </c>
      <c r="L2655" s="16">
        <f t="shared" si="871"/>
        <v>220.00000000000014</v>
      </c>
      <c r="M2655" s="17">
        <v>0.4</v>
      </c>
      <c r="O2655" s="1"/>
      <c r="P2655" s="2"/>
      <c r="Q2655" s="3"/>
      <c r="R2655" s="5"/>
    </row>
    <row r="2656" spans="2:18" x14ac:dyDescent="0.25">
      <c r="B2656" s="12" t="s">
        <v>20</v>
      </c>
      <c r="C2656" s="12">
        <v>1197831</v>
      </c>
      <c r="D2656" s="13">
        <v>44490</v>
      </c>
      <c r="E2656" s="12" t="s">
        <v>49</v>
      </c>
      <c r="F2656" s="12" t="s">
        <v>94</v>
      </c>
      <c r="G2656" s="12" t="s">
        <v>95</v>
      </c>
      <c r="H2656" s="12" t="s">
        <v>16</v>
      </c>
      <c r="I2656" s="14">
        <v>0.3000000000000001</v>
      </c>
      <c r="J2656" s="15">
        <v>2750</v>
      </c>
      <c r="K2656" s="16">
        <f t="shared" si="870"/>
        <v>825.00000000000023</v>
      </c>
      <c r="L2656" s="16">
        <f t="shared" si="871"/>
        <v>288.75000000000006</v>
      </c>
      <c r="M2656" s="17">
        <v>0.35</v>
      </c>
      <c r="O2656" s="1"/>
      <c r="P2656" s="2"/>
      <c r="Q2656" s="3"/>
      <c r="R2656" s="5"/>
    </row>
    <row r="2657" spans="1:18" x14ac:dyDescent="0.25">
      <c r="B2657" s="12" t="s">
        <v>20</v>
      </c>
      <c r="C2657" s="12">
        <v>1197831</v>
      </c>
      <c r="D2657" s="13">
        <v>44490</v>
      </c>
      <c r="E2657" s="12" t="s">
        <v>49</v>
      </c>
      <c r="F2657" s="12" t="s">
        <v>94</v>
      </c>
      <c r="G2657" s="12" t="s">
        <v>95</v>
      </c>
      <c r="H2657" s="12" t="s">
        <v>17</v>
      </c>
      <c r="I2657" s="14">
        <v>0.30000000000000004</v>
      </c>
      <c r="J2657" s="15">
        <v>4000</v>
      </c>
      <c r="K2657" s="16">
        <f t="shared" si="870"/>
        <v>1200.0000000000002</v>
      </c>
      <c r="L2657" s="16">
        <f t="shared" si="871"/>
        <v>480.00000000000011</v>
      </c>
      <c r="M2657" s="17">
        <v>0.4</v>
      </c>
      <c r="O2657" s="1"/>
      <c r="P2657" s="2"/>
      <c r="Q2657" s="3"/>
      <c r="R2657" s="5"/>
    </row>
    <row r="2658" spans="1:18" x14ac:dyDescent="0.25">
      <c r="B2658" s="12" t="s">
        <v>20</v>
      </c>
      <c r="C2658" s="12">
        <v>1197831</v>
      </c>
      <c r="D2658" s="13">
        <v>44520</v>
      </c>
      <c r="E2658" s="12" t="s">
        <v>49</v>
      </c>
      <c r="F2658" s="12" t="s">
        <v>94</v>
      </c>
      <c r="G2658" s="12" t="s">
        <v>95</v>
      </c>
      <c r="H2658" s="12" t="s">
        <v>12</v>
      </c>
      <c r="I2658" s="14">
        <v>0.25000000000000011</v>
      </c>
      <c r="J2658" s="15">
        <v>5500</v>
      </c>
      <c r="K2658" s="16">
        <f>I2658*J2658</f>
        <v>1375.0000000000007</v>
      </c>
      <c r="L2658" s="16">
        <f>K2658*M2658</f>
        <v>550.00000000000034</v>
      </c>
      <c r="M2658" s="17">
        <v>0.4</v>
      </c>
      <c r="O2658" s="1"/>
      <c r="P2658" s="2"/>
      <c r="Q2658" s="3"/>
      <c r="R2658" s="5"/>
    </row>
    <row r="2659" spans="1:18" x14ac:dyDescent="0.25">
      <c r="B2659" s="12" t="s">
        <v>20</v>
      </c>
      <c r="C2659" s="12">
        <v>1197831</v>
      </c>
      <c r="D2659" s="13">
        <v>44520</v>
      </c>
      <c r="E2659" s="12" t="s">
        <v>49</v>
      </c>
      <c r="F2659" s="12" t="s">
        <v>94</v>
      </c>
      <c r="G2659" s="12" t="s">
        <v>95</v>
      </c>
      <c r="H2659" s="12" t="s">
        <v>15</v>
      </c>
      <c r="I2659" s="14">
        <v>0.15000000000000013</v>
      </c>
      <c r="J2659" s="15">
        <v>3750</v>
      </c>
      <c r="K2659" s="16">
        <f>I2659*J2659</f>
        <v>562.50000000000045</v>
      </c>
      <c r="L2659" s="16">
        <f>K2659*M2659</f>
        <v>196.87500000000014</v>
      </c>
      <c r="M2659" s="17">
        <v>0.35</v>
      </c>
      <c r="O2659" s="1"/>
      <c r="P2659" s="2"/>
      <c r="Q2659" s="3"/>
      <c r="R2659" s="5"/>
    </row>
    <row r="2660" spans="1:18" x14ac:dyDescent="0.25">
      <c r="B2660" s="12" t="s">
        <v>20</v>
      </c>
      <c r="C2660" s="12">
        <v>1197831</v>
      </c>
      <c r="D2660" s="13">
        <v>44520</v>
      </c>
      <c r="E2660" s="12" t="s">
        <v>49</v>
      </c>
      <c r="F2660" s="12" t="s">
        <v>94</v>
      </c>
      <c r="G2660" s="12" t="s">
        <v>95</v>
      </c>
      <c r="H2660" s="12" t="s">
        <v>13</v>
      </c>
      <c r="I2660" s="14">
        <v>0.25000000000000017</v>
      </c>
      <c r="J2660" s="15">
        <v>3200</v>
      </c>
      <c r="K2660" s="16">
        <f t="shared" ref="K2660:K2663" si="872">I2660*J2660</f>
        <v>800.00000000000057</v>
      </c>
      <c r="L2660" s="16">
        <f t="shared" ref="L2660:L2663" si="873">K2660*M2660</f>
        <v>320.00000000000023</v>
      </c>
      <c r="M2660" s="17">
        <v>0.4</v>
      </c>
      <c r="O2660" s="1"/>
      <c r="P2660" s="2"/>
      <c r="Q2660" s="3"/>
      <c r="R2660" s="5"/>
    </row>
    <row r="2661" spans="1:18" x14ac:dyDescent="0.25">
      <c r="B2661" s="12" t="s">
        <v>20</v>
      </c>
      <c r="C2661" s="12">
        <v>1197831</v>
      </c>
      <c r="D2661" s="13">
        <v>44520</v>
      </c>
      <c r="E2661" s="12" t="s">
        <v>49</v>
      </c>
      <c r="F2661" s="12" t="s">
        <v>94</v>
      </c>
      <c r="G2661" s="12" t="s">
        <v>95</v>
      </c>
      <c r="H2661" s="12" t="s">
        <v>14</v>
      </c>
      <c r="I2661" s="14">
        <v>0.55000000000000016</v>
      </c>
      <c r="J2661" s="15">
        <v>3750</v>
      </c>
      <c r="K2661" s="16">
        <f t="shared" si="872"/>
        <v>2062.5000000000005</v>
      </c>
      <c r="L2661" s="16">
        <f t="shared" si="873"/>
        <v>825.00000000000023</v>
      </c>
      <c r="M2661" s="17">
        <v>0.4</v>
      </c>
      <c r="O2661" s="1"/>
      <c r="P2661" s="2"/>
      <c r="Q2661" s="3"/>
      <c r="R2661" s="5"/>
    </row>
    <row r="2662" spans="1:18" x14ac:dyDescent="0.25">
      <c r="B2662" s="12" t="s">
        <v>20</v>
      </c>
      <c r="C2662" s="12">
        <v>1197831</v>
      </c>
      <c r="D2662" s="13">
        <v>44520</v>
      </c>
      <c r="E2662" s="12" t="s">
        <v>49</v>
      </c>
      <c r="F2662" s="12" t="s">
        <v>94</v>
      </c>
      <c r="G2662" s="12" t="s">
        <v>95</v>
      </c>
      <c r="H2662" s="12" t="s">
        <v>16</v>
      </c>
      <c r="I2662" s="14">
        <v>0.75000000000000011</v>
      </c>
      <c r="J2662" s="15">
        <v>3500</v>
      </c>
      <c r="K2662" s="16">
        <f t="shared" si="872"/>
        <v>2625.0000000000005</v>
      </c>
      <c r="L2662" s="16">
        <f t="shared" si="873"/>
        <v>918.75000000000011</v>
      </c>
      <c r="M2662" s="17">
        <v>0.35</v>
      </c>
      <c r="O2662" s="1"/>
      <c r="P2662" s="2"/>
      <c r="Q2662" s="3"/>
      <c r="R2662" s="5"/>
    </row>
    <row r="2663" spans="1:18" x14ac:dyDescent="0.25">
      <c r="B2663" s="12" t="s">
        <v>20</v>
      </c>
      <c r="C2663" s="12">
        <v>1197831</v>
      </c>
      <c r="D2663" s="13">
        <v>44520</v>
      </c>
      <c r="E2663" s="12" t="s">
        <v>49</v>
      </c>
      <c r="F2663" s="12" t="s">
        <v>94</v>
      </c>
      <c r="G2663" s="12" t="s">
        <v>95</v>
      </c>
      <c r="H2663" s="12" t="s">
        <v>17</v>
      </c>
      <c r="I2663" s="14">
        <v>0.75</v>
      </c>
      <c r="J2663" s="15">
        <v>4500</v>
      </c>
      <c r="K2663" s="16">
        <f t="shared" si="872"/>
        <v>3375</v>
      </c>
      <c r="L2663" s="16">
        <f t="shared" si="873"/>
        <v>1350</v>
      </c>
      <c r="M2663" s="17">
        <v>0.4</v>
      </c>
      <c r="O2663" s="1"/>
      <c r="P2663" s="2"/>
      <c r="Q2663" s="3"/>
      <c r="R2663" s="5"/>
    </row>
    <row r="2664" spans="1:18" x14ac:dyDescent="0.25">
      <c r="B2664" s="12" t="s">
        <v>20</v>
      </c>
      <c r="C2664" s="12">
        <v>1197831</v>
      </c>
      <c r="D2664" s="13">
        <v>44549</v>
      </c>
      <c r="E2664" s="12" t="s">
        <v>49</v>
      </c>
      <c r="F2664" s="12" t="s">
        <v>94</v>
      </c>
      <c r="G2664" s="12" t="s">
        <v>95</v>
      </c>
      <c r="H2664" s="12" t="s">
        <v>12</v>
      </c>
      <c r="I2664" s="14">
        <v>0.70000000000000007</v>
      </c>
      <c r="J2664" s="15">
        <v>7000</v>
      </c>
      <c r="K2664" s="16">
        <f>I2664*J2664</f>
        <v>4900.0000000000009</v>
      </c>
      <c r="L2664" s="16">
        <f>K2664*M2664</f>
        <v>1960.0000000000005</v>
      </c>
      <c r="M2664" s="17">
        <v>0.4</v>
      </c>
      <c r="O2664" s="1"/>
      <c r="P2664" s="2"/>
      <c r="Q2664" s="3"/>
      <c r="R2664" s="5"/>
    </row>
    <row r="2665" spans="1:18" x14ac:dyDescent="0.25">
      <c r="B2665" s="12" t="s">
        <v>20</v>
      </c>
      <c r="C2665" s="12">
        <v>1197831</v>
      </c>
      <c r="D2665" s="13">
        <v>44549</v>
      </c>
      <c r="E2665" s="12" t="s">
        <v>49</v>
      </c>
      <c r="F2665" s="12" t="s">
        <v>94</v>
      </c>
      <c r="G2665" s="12" t="s">
        <v>95</v>
      </c>
      <c r="H2665" s="12" t="s">
        <v>15</v>
      </c>
      <c r="I2665" s="14">
        <v>0.60000000000000009</v>
      </c>
      <c r="J2665" s="15">
        <v>5000</v>
      </c>
      <c r="K2665" s="16">
        <f>I2665*J2665</f>
        <v>3000.0000000000005</v>
      </c>
      <c r="L2665" s="16">
        <f>K2665*M2665</f>
        <v>1050</v>
      </c>
      <c r="M2665" s="17">
        <v>0.35</v>
      </c>
      <c r="O2665" s="1"/>
      <c r="P2665" s="2"/>
      <c r="Q2665" s="3"/>
      <c r="R2665" s="5"/>
    </row>
    <row r="2666" spans="1:18" x14ac:dyDescent="0.25">
      <c r="B2666" s="12" t="s">
        <v>20</v>
      </c>
      <c r="C2666" s="12">
        <v>1197831</v>
      </c>
      <c r="D2666" s="13">
        <v>44549</v>
      </c>
      <c r="E2666" s="12" t="s">
        <v>49</v>
      </c>
      <c r="F2666" s="12" t="s">
        <v>94</v>
      </c>
      <c r="G2666" s="12" t="s">
        <v>95</v>
      </c>
      <c r="H2666" s="12" t="s">
        <v>13</v>
      </c>
      <c r="I2666" s="14">
        <v>0.60000000000000009</v>
      </c>
      <c r="J2666" s="15">
        <v>4500</v>
      </c>
      <c r="K2666" s="16">
        <f t="shared" ref="K2666:K2669" si="874">I2666*J2666</f>
        <v>2700.0000000000005</v>
      </c>
      <c r="L2666" s="16">
        <f t="shared" ref="L2666:L2669" si="875">K2666*M2666</f>
        <v>1080.0000000000002</v>
      </c>
      <c r="M2666" s="17">
        <v>0.4</v>
      </c>
      <c r="O2666" s="1"/>
      <c r="P2666" s="2"/>
      <c r="Q2666" s="3"/>
      <c r="R2666" s="5"/>
    </row>
    <row r="2667" spans="1:18" x14ac:dyDescent="0.25">
      <c r="B2667" s="12" t="s">
        <v>20</v>
      </c>
      <c r="C2667" s="12">
        <v>1197831</v>
      </c>
      <c r="D2667" s="13">
        <v>44549</v>
      </c>
      <c r="E2667" s="12" t="s">
        <v>49</v>
      </c>
      <c r="F2667" s="12" t="s">
        <v>94</v>
      </c>
      <c r="G2667" s="12" t="s">
        <v>95</v>
      </c>
      <c r="H2667" s="12" t="s">
        <v>14</v>
      </c>
      <c r="I2667" s="14">
        <v>0.60000000000000009</v>
      </c>
      <c r="J2667" s="15">
        <v>4000</v>
      </c>
      <c r="K2667" s="16">
        <f t="shared" si="874"/>
        <v>2400.0000000000005</v>
      </c>
      <c r="L2667" s="16">
        <f t="shared" si="875"/>
        <v>960.00000000000023</v>
      </c>
      <c r="M2667" s="17">
        <v>0.4</v>
      </c>
      <c r="O2667" s="1"/>
      <c r="P2667" s="2"/>
      <c r="Q2667" s="3"/>
      <c r="R2667" s="5"/>
    </row>
    <row r="2668" spans="1:18" x14ac:dyDescent="0.25">
      <c r="B2668" s="12" t="s">
        <v>20</v>
      </c>
      <c r="C2668" s="12">
        <v>1197831</v>
      </c>
      <c r="D2668" s="13">
        <v>44549</v>
      </c>
      <c r="E2668" s="12" t="s">
        <v>49</v>
      </c>
      <c r="F2668" s="12" t="s">
        <v>94</v>
      </c>
      <c r="G2668" s="12" t="s">
        <v>95</v>
      </c>
      <c r="H2668" s="12" t="s">
        <v>16</v>
      </c>
      <c r="I2668" s="14">
        <v>0.70000000000000007</v>
      </c>
      <c r="J2668" s="15">
        <v>4000</v>
      </c>
      <c r="K2668" s="16">
        <f t="shared" si="874"/>
        <v>2800.0000000000005</v>
      </c>
      <c r="L2668" s="16">
        <f t="shared" si="875"/>
        <v>980.00000000000011</v>
      </c>
      <c r="M2668" s="17">
        <v>0.35</v>
      </c>
      <c r="O2668" s="1"/>
      <c r="P2668" s="2"/>
      <c r="Q2668" s="3"/>
      <c r="R2668" s="5"/>
    </row>
    <row r="2669" spans="1:18" x14ac:dyDescent="0.25">
      <c r="B2669" s="12" t="s">
        <v>20</v>
      </c>
      <c r="C2669" s="12">
        <v>1197831</v>
      </c>
      <c r="D2669" s="13">
        <v>44549</v>
      </c>
      <c r="E2669" s="12" t="s">
        <v>49</v>
      </c>
      <c r="F2669" s="12" t="s">
        <v>94</v>
      </c>
      <c r="G2669" s="12" t="s">
        <v>95</v>
      </c>
      <c r="H2669" s="12" t="s">
        <v>17</v>
      </c>
      <c r="I2669" s="14">
        <v>0.75</v>
      </c>
      <c r="J2669" s="15">
        <v>5000</v>
      </c>
      <c r="K2669" s="16">
        <f t="shared" si="874"/>
        <v>3750</v>
      </c>
      <c r="L2669" s="16">
        <f t="shared" si="875"/>
        <v>1500</v>
      </c>
      <c r="M2669" s="17">
        <v>0.4</v>
      </c>
      <c r="O2669" s="1"/>
      <c r="P2669" s="2"/>
      <c r="Q2669" s="3"/>
      <c r="R2669" s="5"/>
    </row>
    <row r="2670" spans="1:18" x14ac:dyDescent="0.25">
      <c r="A2670" s="8" t="s">
        <v>40</v>
      </c>
      <c r="B2670" s="12" t="s">
        <v>20</v>
      </c>
      <c r="C2670" s="12">
        <v>1197831</v>
      </c>
      <c r="D2670" s="13">
        <v>44219</v>
      </c>
      <c r="E2670" s="12" t="s">
        <v>49</v>
      </c>
      <c r="F2670" s="12" t="s">
        <v>97</v>
      </c>
      <c r="G2670" s="12" t="s">
        <v>96</v>
      </c>
      <c r="H2670" s="12" t="s">
        <v>12</v>
      </c>
      <c r="I2670" s="14">
        <v>0.25000000000000006</v>
      </c>
      <c r="J2670" s="15">
        <v>5750</v>
      </c>
      <c r="K2670" s="16">
        <f>I2670*J2670</f>
        <v>1437.5000000000002</v>
      </c>
      <c r="L2670" s="16">
        <f>K2670*M2670</f>
        <v>575.00000000000011</v>
      </c>
      <c r="M2670" s="17">
        <v>0.4</v>
      </c>
      <c r="O2670" s="1"/>
      <c r="P2670" s="2"/>
      <c r="Q2670" s="3"/>
      <c r="R2670" s="5"/>
    </row>
    <row r="2671" spans="1:18" x14ac:dyDescent="0.25">
      <c r="B2671" s="12" t="s">
        <v>20</v>
      </c>
      <c r="C2671" s="12">
        <v>1197831</v>
      </c>
      <c r="D2671" s="13">
        <v>44219</v>
      </c>
      <c r="E2671" s="12" t="s">
        <v>49</v>
      </c>
      <c r="F2671" s="12" t="s">
        <v>97</v>
      </c>
      <c r="G2671" s="12" t="s">
        <v>96</v>
      </c>
      <c r="H2671" s="12" t="s">
        <v>15</v>
      </c>
      <c r="I2671" s="14">
        <v>0.25000000000000006</v>
      </c>
      <c r="J2671" s="15">
        <v>3750</v>
      </c>
      <c r="K2671" s="16">
        <f>I2671*J2671</f>
        <v>937.50000000000023</v>
      </c>
      <c r="L2671" s="16">
        <f>K2671*M2671</f>
        <v>328.12500000000006</v>
      </c>
      <c r="M2671" s="17">
        <v>0.35</v>
      </c>
      <c r="O2671" s="1"/>
      <c r="P2671" s="2"/>
      <c r="Q2671" s="3"/>
      <c r="R2671" s="5"/>
    </row>
    <row r="2672" spans="1:18" x14ac:dyDescent="0.25">
      <c r="B2672" s="12" t="s">
        <v>20</v>
      </c>
      <c r="C2672" s="12">
        <v>1197831</v>
      </c>
      <c r="D2672" s="13">
        <v>44219</v>
      </c>
      <c r="E2672" s="12" t="s">
        <v>49</v>
      </c>
      <c r="F2672" s="12" t="s">
        <v>97</v>
      </c>
      <c r="G2672" s="12" t="s">
        <v>96</v>
      </c>
      <c r="H2672" s="12" t="s">
        <v>13</v>
      </c>
      <c r="I2672" s="14">
        <v>0.15000000000000008</v>
      </c>
      <c r="J2672" s="15">
        <v>3750</v>
      </c>
      <c r="K2672" s="16">
        <f t="shared" ref="K2672:K2675" si="876">I2672*J2672</f>
        <v>562.50000000000034</v>
      </c>
      <c r="L2672" s="16">
        <f t="shared" ref="L2672:L2681" si="877">K2672*M2672</f>
        <v>225.00000000000014</v>
      </c>
      <c r="M2672" s="17">
        <v>0.4</v>
      </c>
      <c r="O2672" s="1"/>
      <c r="P2672" s="2"/>
      <c r="Q2672" s="3"/>
      <c r="R2672" s="5"/>
    </row>
    <row r="2673" spans="2:18" x14ac:dyDescent="0.25">
      <c r="B2673" s="12" t="s">
        <v>20</v>
      </c>
      <c r="C2673" s="12">
        <v>1197831</v>
      </c>
      <c r="D2673" s="13">
        <v>44219</v>
      </c>
      <c r="E2673" s="12" t="s">
        <v>49</v>
      </c>
      <c r="F2673" s="12" t="s">
        <v>97</v>
      </c>
      <c r="G2673" s="12" t="s">
        <v>96</v>
      </c>
      <c r="H2673" s="12" t="s">
        <v>14</v>
      </c>
      <c r="I2673" s="14">
        <v>0.2</v>
      </c>
      <c r="J2673" s="15">
        <v>2250</v>
      </c>
      <c r="K2673" s="16">
        <f t="shared" si="876"/>
        <v>450</v>
      </c>
      <c r="L2673" s="16">
        <f t="shared" si="877"/>
        <v>180</v>
      </c>
      <c r="M2673" s="17">
        <v>0.4</v>
      </c>
      <c r="O2673" s="1"/>
      <c r="P2673" s="2"/>
      <c r="Q2673" s="3"/>
      <c r="R2673" s="5"/>
    </row>
    <row r="2674" spans="2:18" x14ac:dyDescent="0.25">
      <c r="B2674" s="12" t="s">
        <v>20</v>
      </c>
      <c r="C2674" s="12">
        <v>1197831</v>
      </c>
      <c r="D2674" s="13">
        <v>44219</v>
      </c>
      <c r="E2674" s="12" t="s">
        <v>49</v>
      </c>
      <c r="F2674" s="12" t="s">
        <v>97</v>
      </c>
      <c r="G2674" s="12" t="s">
        <v>96</v>
      </c>
      <c r="H2674" s="12" t="s">
        <v>16</v>
      </c>
      <c r="I2674" s="14">
        <v>0.35000000000000003</v>
      </c>
      <c r="J2674" s="15">
        <v>2750</v>
      </c>
      <c r="K2674" s="16">
        <f t="shared" si="876"/>
        <v>962.50000000000011</v>
      </c>
      <c r="L2674" s="16">
        <f t="shared" si="877"/>
        <v>336.875</v>
      </c>
      <c r="M2674" s="17">
        <v>0.35</v>
      </c>
      <c r="O2674" s="1"/>
      <c r="P2674" s="2"/>
      <c r="Q2674" s="3"/>
      <c r="R2674" s="5"/>
    </row>
    <row r="2675" spans="2:18" x14ac:dyDescent="0.25">
      <c r="B2675" s="12" t="s">
        <v>20</v>
      </c>
      <c r="C2675" s="12">
        <v>1197831</v>
      </c>
      <c r="D2675" s="13">
        <v>44219</v>
      </c>
      <c r="E2675" s="12" t="s">
        <v>49</v>
      </c>
      <c r="F2675" s="12" t="s">
        <v>97</v>
      </c>
      <c r="G2675" s="12" t="s">
        <v>96</v>
      </c>
      <c r="H2675" s="12" t="s">
        <v>17</v>
      </c>
      <c r="I2675" s="14">
        <v>0.25000000000000006</v>
      </c>
      <c r="J2675" s="15">
        <v>3750</v>
      </c>
      <c r="K2675" s="16">
        <f t="shared" si="876"/>
        <v>937.50000000000023</v>
      </c>
      <c r="L2675" s="16">
        <f t="shared" si="877"/>
        <v>375.00000000000011</v>
      </c>
      <c r="M2675" s="17">
        <v>0.4</v>
      </c>
      <c r="O2675" s="1"/>
      <c r="P2675" s="2"/>
      <c r="Q2675" s="3"/>
      <c r="R2675" s="5"/>
    </row>
    <row r="2676" spans="2:18" x14ac:dyDescent="0.25">
      <c r="B2676" s="12" t="s">
        <v>20</v>
      </c>
      <c r="C2676" s="12">
        <v>1197831</v>
      </c>
      <c r="D2676" s="13">
        <v>44248</v>
      </c>
      <c r="E2676" s="12" t="s">
        <v>49</v>
      </c>
      <c r="F2676" s="12" t="s">
        <v>97</v>
      </c>
      <c r="G2676" s="12" t="s">
        <v>96</v>
      </c>
      <c r="H2676" s="12" t="s">
        <v>12</v>
      </c>
      <c r="I2676" s="14">
        <v>0.25000000000000006</v>
      </c>
      <c r="J2676" s="15">
        <v>6250</v>
      </c>
      <c r="K2676" s="16">
        <f>I2676*J2676</f>
        <v>1562.5000000000005</v>
      </c>
      <c r="L2676" s="16">
        <f>K2676*M2676</f>
        <v>625.00000000000023</v>
      </c>
      <c r="M2676" s="17">
        <v>0.4</v>
      </c>
      <c r="O2676" s="1"/>
      <c r="P2676" s="2"/>
      <c r="Q2676" s="3"/>
      <c r="R2676" s="5"/>
    </row>
    <row r="2677" spans="2:18" x14ac:dyDescent="0.25">
      <c r="B2677" s="12" t="s">
        <v>20</v>
      </c>
      <c r="C2677" s="12">
        <v>1197831</v>
      </c>
      <c r="D2677" s="13">
        <v>44248</v>
      </c>
      <c r="E2677" s="12" t="s">
        <v>49</v>
      </c>
      <c r="F2677" s="12" t="s">
        <v>97</v>
      </c>
      <c r="G2677" s="12" t="s">
        <v>96</v>
      </c>
      <c r="H2677" s="12" t="s">
        <v>15</v>
      </c>
      <c r="I2677" s="14">
        <v>0.25000000000000006</v>
      </c>
      <c r="J2677" s="15">
        <v>2750</v>
      </c>
      <c r="K2677" s="16">
        <f>I2677*J2677</f>
        <v>687.50000000000011</v>
      </c>
      <c r="L2677" s="16">
        <f>K2677*M2677</f>
        <v>240.62500000000003</v>
      </c>
      <c r="M2677" s="17">
        <v>0.35</v>
      </c>
      <c r="O2677" s="1"/>
      <c r="P2677" s="2"/>
      <c r="Q2677" s="3"/>
      <c r="R2677" s="5"/>
    </row>
    <row r="2678" spans="2:18" x14ac:dyDescent="0.25">
      <c r="B2678" s="12" t="s">
        <v>20</v>
      </c>
      <c r="C2678" s="12">
        <v>1197831</v>
      </c>
      <c r="D2678" s="13">
        <v>44248</v>
      </c>
      <c r="E2678" s="12" t="s">
        <v>49</v>
      </c>
      <c r="F2678" s="12" t="s">
        <v>97</v>
      </c>
      <c r="G2678" s="12" t="s">
        <v>96</v>
      </c>
      <c r="H2678" s="12" t="s">
        <v>13</v>
      </c>
      <c r="I2678" s="14">
        <v>0.15000000000000008</v>
      </c>
      <c r="J2678" s="15">
        <v>3250</v>
      </c>
      <c r="K2678" s="16">
        <f t="shared" ref="K2678:K2681" si="878">I2678*J2678</f>
        <v>487.50000000000023</v>
      </c>
      <c r="L2678" s="16">
        <f t="shared" si="877"/>
        <v>195.00000000000011</v>
      </c>
      <c r="M2678" s="17">
        <v>0.4</v>
      </c>
      <c r="O2678" s="1"/>
      <c r="P2678" s="2"/>
      <c r="Q2678" s="3"/>
      <c r="R2678" s="5"/>
    </row>
    <row r="2679" spans="2:18" x14ac:dyDescent="0.25">
      <c r="B2679" s="12" t="s">
        <v>20</v>
      </c>
      <c r="C2679" s="12">
        <v>1197831</v>
      </c>
      <c r="D2679" s="13">
        <v>44248</v>
      </c>
      <c r="E2679" s="12" t="s">
        <v>49</v>
      </c>
      <c r="F2679" s="12" t="s">
        <v>97</v>
      </c>
      <c r="G2679" s="12" t="s">
        <v>96</v>
      </c>
      <c r="H2679" s="12" t="s">
        <v>14</v>
      </c>
      <c r="I2679" s="14">
        <v>0.2</v>
      </c>
      <c r="J2679" s="15">
        <v>1750</v>
      </c>
      <c r="K2679" s="16">
        <f t="shared" si="878"/>
        <v>350</v>
      </c>
      <c r="L2679" s="16">
        <f t="shared" si="877"/>
        <v>140</v>
      </c>
      <c r="M2679" s="17">
        <v>0.4</v>
      </c>
      <c r="O2679" s="1"/>
      <c r="P2679" s="2"/>
      <c r="Q2679" s="3"/>
      <c r="R2679" s="5"/>
    </row>
    <row r="2680" spans="2:18" x14ac:dyDescent="0.25">
      <c r="B2680" s="12" t="s">
        <v>20</v>
      </c>
      <c r="C2680" s="12">
        <v>1197831</v>
      </c>
      <c r="D2680" s="13">
        <v>44248</v>
      </c>
      <c r="E2680" s="12" t="s">
        <v>49</v>
      </c>
      <c r="F2680" s="12" t="s">
        <v>97</v>
      </c>
      <c r="G2680" s="12" t="s">
        <v>96</v>
      </c>
      <c r="H2680" s="12" t="s">
        <v>16</v>
      </c>
      <c r="I2680" s="14">
        <v>0.35000000000000003</v>
      </c>
      <c r="J2680" s="15">
        <v>2500</v>
      </c>
      <c r="K2680" s="16">
        <f t="shared" si="878"/>
        <v>875.00000000000011</v>
      </c>
      <c r="L2680" s="16">
        <f t="shared" si="877"/>
        <v>306.25</v>
      </c>
      <c r="M2680" s="17">
        <v>0.35</v>
      </c>
      <c r="O2680" s="1"/>
      <c r="P2680" s="2"/>
      <c r="Q2680" s="3"/>
      <c r="R2680" s="5"/>
    </row>
    <row r="2681" spans="2:18" x14ac:dyDescent="0.25">
      <c r="B2681" s="12" t="s">
        <v>20</v>
      </c>
      <c r="C2681" s="12">
        <v>1197831</v>
      </c>
      <c r="D2681" s="13">
        <v>44248</v>
      </c>
      <c r="E2681" s="12" t="s">
        <v>49</v>
      </c>
      <c r="F2681" s="12" t="s">
        <v>97</v>
      </c>
      <c r="G2681" s="12" t="s">
        <v>96</v>
      </c>
      <c r="H2681" s="12" t="s">
        <v>17</v>
      </c>
      <c r="I2681" s="14">
        <v>0.2</v>
      </c>
      <c r="J2681" s="15">
        <v>3500</v>
      </c>
      <c r="K2681" s="16">
        <f t="shared" si="878"/>
        <v>700</v>
      </c>
      <c r="L2681" s="16">
        <f t="shared" si="877"/>
        <v>280</v>
      </c>
      <c r="M2681" s="17">
        <v>0.4</v>
      </c>
      <c r="O2681" s="1"/>
      <c r="P2681" s="2"/>
      <c r="Q2681" s="3"/>
      <c r="R2681" s="5"/>
    </row>
    <row r="2682" spans="2:18" x14ac:dyDescent="0.25">
      <c r="B2682" s="12" t="s">
        <v>20</v>
      </c>
      <c r="C2682" s="12">
        <v>1197831</v>
      </c>
      <c r="D2682" s="13">
        <v>44274</v>
      </c>
      <c r="E2682" s="12" t="s">
        <v>49</v>
      </c>
      <c r="F2682" s="12" t="s">
        <v>97</v>
      </c>
      <c r="G2682" s="12" t="s">
        <v>96</v>
      </c>
      <c r="H2682" s="12" t="s">
        <v>12</v>
      </c>
      <c r="I2682" s="14">
        <v>0.2</v>
      </c>
      <c r="J2682" s="15">
        <v>5700</v>
      </c>
      <c r="K2682" s="16">
        <f>I2682*J2682</f>
        <v>1140</v>
      </c>
      <c r="L2682" s="16">
        <f>K2682*M2682</f>
        <v>456</v>
      </c>
      <c r="M2682" s="17">
        <v>0.4</v>
      </c>
      <c r="O2682" s="1"/>
      <c r="P2682" s="2"/>
      <c r="Q2682" s="3"/>
      <c r="R2682" s="5"/>
    </row>
    <row r="2683" spans="2:18" x14ac:dyDescent="0.25">
      <c r="B2683" s="12" t="s">
        <v>20</v>
      </c>
      <c r="C2683" s="12">
        <v>1197831</v>
      </c>
      <c r="D2683" s="13">
        <v>44274</v>
      </c>
      <c r="E2683" s="12" t="s">
        <v>49</v>
      </c>
      <c r="F2683" s="12" t="s">
        <v>97</v>
      </c>
      <c r="G2683" s="12" t="s">
        <v>96</v>
      </c>
      <c r="H2683" s="12" t="s">
        <v>15</v>
      </c>
      <c r="I2683" s="14">
        <v>0.2</v>
      </c>
      <c r="J2683" s="15">
        <v>2500</v>
      </c>
      <c r="K2683" s="16">
        <f>I2683*J2683</f>
        <v>500</v>
      </c>
      <c r="L2683" s="16">
        <f>K2683*M2683</f>
        <v>175</v>
      </c>
      <c r="M2683" s="17">
        <v>0.35</v>
      </c>
      <c r="O2683" s="1"/>
      <c r="P2683" s="2"/>
      <c r="Q2683" s="3"/>
      <c r="R2683" s="5"/>
    </row>
    <row r="2684" spans="2:18" x14ac:dyDescent="0.25">
      <c r="B2684" s="12" t="s">
        <v>20</v>
      </c>
      <c r="C2684" s="12">
        <v>1197831</v>
      </c>
      <c r="D2684" s="13">
        <v>44274</v>
      </c>
      <c r="E2684" s="12" t="s">
        <v>49</v>
      </c>
      <c r="F2684" s="12" t="s">
        <v>97</v>
      </c>
      <c r="G2684" s="12" t="s">
        <v>96</v>
      </c>
      <c r="H2684" s="12" t="s">
        <v>13</v>
      </c>
      <c r="I2684" s="14">
        <v>0.10000000000000002</v>
      </c>
      <c r="J2684" s="15">
        <v>2750</v>
      </c>
      <c r="K2684" s="16">
        <f t="shared" ref="K2684:K2687" si="879">I2684*J2684</f>
        <v>275.00000000000006</v>
      </c>
      <c r="L2684" s="16">
        <f t="shared" ref="L2684:L2687" si="880">K2684*M2684</f>
        <v>110.00000000000003</v>
      </c>
      <c r="M2684" s="17">
        <v>0.4</v>
      </c>
      <c r="O2684" s="1"/>
      <c r="P2684" s="2"/>
      <c r="Q2684" s="3"/>
      <c r="R2684" s="5"/>
    </row>
    <row r="2685" spans="2:18" x14ac:dyDescent="0.25">
      <c r="B2685" s="12" t="s">
        <v>20</v>
      </c>
      <c r="C2685" s="12">
        <v>1197831</v>
      </c>
      <c r="D2685" s="13">
        <v>44274</v>
      </c>
      <c r="E2685" s="12" t="s">
        <v>49</v>
      </c>
      <c r="F2685" s="12" t="s">
        <v>97</v>
      </c>
      <c r="G2685" s="12" t="s">
        <v>96</v>
      </c>
      <c r="H2685" s="12" t="s">
        <v>14</v>
      </c>
      <c r="I2685" s="14">
        <v>0.19999999999999996</v>
      </c>
      <c r="J2685" s="15">
        <v>1250</v>
      </c>
      <c r="K2685" s="16">
        <f t="shared" si="879"/>
        <v>249.99999999999994</v>
      </c>
      <c r="L2685" s="16">
        <f t="shared" si="880"/>
        <v>99.999999999999986</v>
      </c>
      <c r="M2685" s="17">
        <v>0.4</v>
      </c>
      <c r="O2685" s="1"/>
      <c r="P2685" s="2"/>
      <c r="Q2685" s="3"/>
      <c r="R2685" s="5"/>
    </row>
    <row r="2686" spans="2:18" x14ac:dyDescent="0.25">
      <c r="B2686" s="12" t="s">
        <v>20</v>
      </c>
      <c r="C2686" s="12">
        <v>1197831</v>
      </c>
      <c r="D2686" s="13">
        <v>44274</v>
      </c>
      <c r="E2686" s="12" t="s">
        <v>49</v>
      </c>
      <c r="F2686" s="12" t="s">
        <v>97</v>
      </c>
      <c r="G2686" s="12" t="s">
        <v>96</v>
      </c>
      <c r="H2686" s="12" t="s">
        <v>16</v>
      </c>
      <c r="I2686" s="14">
        <v>0.35000000000000009</v>
      </c>
      <c r="J2686" s="15">
        <v>1750</v>
      </c>
      <c r="K2686" s="16">
        <f t="shared" si="879"/>
        <v>612.50000000000011</v>
      </c>
      <c r="L2686" s="16">
        <f t="shared" si="880"/>
        <v>214.37500000000003</v>
      </c>
      <c r="M2686" s="17">
        <v>0.35</v>
      </c>
      <c r="O2686" s="1"/>
      <c r="P2686" s="2"/>
      <c r="Q2686" s="3"/>
      <c r="R2686" s="5"/>
    </row>
    <row r="2687" spans="2:18" x14ac:dyDescent="0.25">
      <c r="B2687" s="12" t="s">
        <v>20</v>
      </c>
      <c r="C2687" s="12">
        <v>1197831</v>
      </c>
      <c r="D2687" s="13">
        <v>44274</v>
      </c>
      <c r="E2687" s="12" t="s">
        <v>49</v>
      </c>
      <c r="F2687" s="12" t="s">
        <v>97</v>
      </c>
      <c r="G2687" s="12" t="s">
        <v>96</v>
      </c>
      <c r="H2687" s="12" t="s">
        <v>17</v>
      </c>
      <c r="I2687" s="14">
        <v>0.25</v>
      </c>
      <c r="J2687" s="15">
        <v>2750</v>
      </c>
      <c r="K2687" s="16">
        <f t="shared" si="879"/>
        <v>687.5</v>
      </c>
      <c r="L2687" s="16">
        <f t="shared" si="880"/>
        <v>275</v>
      </c>
      <c r="M2687" s="17">
        <v>0.4</v>
      </c>
      <c r="O2687" s="1"/>
      <c r="P2687" s="2"/>
      <c r="Q2687" s="3"/>
      <c r="R2687" s="5"/>
    </row>
    <row r="2688" spans="2:18" x14ac:dyDescent="0.25">
      <c r="B2688" s="12" t="s">
        <v>20</v>
      </c>
      <c r="C2688" s="12">
        <v>1197831</v>
      </c>
      <c r="D2688" s="13">
        <v>44306</v>
      </c>
      <c r="E2688" s="12" t="s">
        <v>49</v>
      </c>
      <c r="F2688" s="12" t="s">
        <v>97</v>
      </c>
      <c r="G2688" s="12" t="s">
        <v>96</v>
      </c>
      <c r="H2688" s="12" t="s">
        <v>12</v>
      </c>
      <c r="I2688" s="14">
        <v>0.25</v>
      </c>
      <c r="J2688" s="15">
        <v>5250</v>
      </c>
      <c r="K2688" s="16">
        <f>I2688*J2688</f>
        <v>1312.5</v>
      </c>
      <c r="L2688" s="16">
        <f>K2688*M2688</f>
        <v>525</v>
      </c>
      <c r="M2688" s="17">
        <v>0.4</v>
      </c>
      <c r="O2688" s="1"/>
      <c r="P2688" s="2"/>
      <c r="Q2688" s="3"/>
      <c r="R2688" s="5"/>
    </row>
    <row r="2689" spans="2:18" x14ac:dyDescent="0.25">
      <c r="B2689" s="12" t="s">
        <v>20</v>
      </c>
      <c r="C2689" s="12">
        <v>1197831</v>
      </c>
      <c r="D2689" s="13">
        <v>44306</v>
      </c>
      <c r="E2689" s="12" t="s">
        <v>49</v>
      </c>
      <c r="F2689" s="12" t="s">
        <v>97</v>
      </c>
      <c r="G2689" s="12" t="s">
        <v>96</v>
      </c>
      <c r="H2689" s="12" t="s">
        <v>15</v>
      </c>
      <c r="I2689" s="14">
        <v>0.25</v>
      </c>
      <c r="J2689" s="15">
        <v>2250</v>
      </c>
      <c r="K2689" s="16">
        <f>I2689*J2689</f>
        <v>562.5</v>
      </c>
      <c r="L2689" s="16">
        <f>K2689*M2689</f>
        <v>196.875</v>
      </c>
      <c r="M2689" s="17">
        <v>0.35</v>
      </c>
      <c r="O2689" s="1"/>
      <c r="P2689" s="2"/>
      <c r="Q2689" s="3"/>
      <c r="R2689" s="5"/>
    </row>
    <row r="2690" spans="2:18" x14ac:dyDescent="0.25">
      <c r="B2690" s="12" t="s">
        <v>20</v>
      </c>
      <c r="C2690" s="12">
        <v>1197831</v>
      </c>
      <c r="D2690" s="13">
        <v>44306</v>
      </c>
      <c r="E2690" s="12" t="s">
        <v>49</v>
      </c>
      <c r="F2690" s="12" t="s">
        <v>97</v>
      </c>
      <c r="G2690" s="12" t="s">
        <v>96</v>
      </c>
      <c r="H2690" s="12" t="s">
        <v>13</v>
      </c>
      <c r="I2690" s="14">
        <v>0.15000000000000002</v>
      </c>
      <c r="J2690" s="15">
        <v>2250</v>
      </c>
      <c r="K2690" s="16">
        <f t="shared" ref="K2690:K2693" si="881">I2690*J2690</f>
        <v>337.50000000000006</v>
      </c>
      <c r="L2690" s="16">
        <f t="shared" ref="L2690:L2693" si="882">K2690*M2690</f>
        <v>135.00000000000003</v>
      </c>
      <c r="M2690" s="17">
        <v>0.4</v>
      </c>
      <c r="O2690" s="1"/>
      <c r="P2690" s="2"/>
      <c r="Q2690" s="3"/>
      <c r="R2690" s="5"/>
    </row>
    <row r="2691" spans="2:18" x14ac:dyDescent="0.25">
      <c r="B2691" s="12" t="s">
        <v>20</v>
      </c>
      <c r="C2691" s="12">
        <v>1197831</v>
      </c>
      <c r="D2691" s="13">
        <v>44306</v>
      </c>
      <c r="E2691" s="12" t="s">
        <v>49</v>
      </c>
      <c r="F2691" s="12" t="s">
        <v>97</v>
      </c>
      <c r="G2691" s="12" t="s">
        <v>96</v>
      </c>
      <c r="H2691" s="12" t="s">
        <v>14</v>
      </c>
      <c r="I2691" s="14">
        <v>0.19999999999999996</v>
      </c>
      <c r="J2691" s="15">
        <v>1500</v>
      </c>
      <c r="K2691" s="16">
        <f t="shared" si="881"/>
        <v>299.99999999999994</v>
      </c>
      <c r="L2691" s="16">
        <f t="shared" si="882"/>
        <v>119.99999999999999</v>
      </c>
      <c r="M2691" s="17">
        <v>0.4</v>
      </c>
      <c r="O2691" s="1"/>
      <c r="P2691" s="2"/>
      <c r="Q2691" s="3"/>
      <c r="R2691" s="5"/>
    </row>
    <row r="2692" spans="2:18" x14ac:dyDescent="0.25">
      <c r="B2692" s="12" t="s">
        <v>20</v>
      </c>
      <c r="C2692" s="12">
        <v>1197831</v>
      </c>
      <c r="D2692" s="13">
        <v>44306</v>
      </c>
      <c r="E2692" s="12" t="s">
        <v>49</v>
      </c>
      <c r="F2692" s="12" t="s">
        <v>97</v>
      </c>
      <c r="G2692" s="12" t="s">
        <v>96</v>
      </c>
      <c r="H2692" s="12" t="s">
        <v>16</v>
      </c>
      <c r="I2692" s="14">
        <v>0.4</v>
      </c>
      <c r="J2692" s="15">
        <v>1750</v>
      </c>
      <c r="K2692" s="16">
        <f t="shared" si="881"/>
        <v>700</v>
      </c>
      <c r="L2692" s="16">
        <f t="shared" si="882"/>
        <v>244.99999999999997</v>
      </c>
      <c r="M2692" s="17">
        <v>0.35</v>
      </c>
      <c r="O2692" s="1"/>
      <c r="P2692" s="2"/>
      <c r="Q2692" s="3"/>
      <c r="R2692" s="5"/>
    </row>
    <row r="2693" spans="2:18" x14ac:dyDescent="0.25">
      <c r="B2693" s="12" t="s">
        <v>20</v>
      </c>
      <c r="C2693" s="12">
        <v>1197831</v>
      </c>
      <c r="D2693" s="13">
        <v>44306</v>
      </c>
      <c r="E2693" s="12" t="s">
        <v>49</v>
      </c>
      <c r="F2693" s="12" t="s">
        <v>97</v>
      </c>
      <c r="G2693" s="12" t="s">
        <v>96</v>
      </c>
      <c r="H2693" s="12" t="s">
        <v>17</v>
      </c>
      <c r="I2693" s="14">
        <v>0.30000000000000004</v>
      </c>
      <c r="J2693" s="15">
        <v>3250</v>
      </c>
      <c r="K2693" s="16">
        <f t="shared" si="881"/>
        <v>975.00000000000011</v>
      </c>
      <c r="L2693" s="16">
        <f t="shared" si="882"/>
        <v>390.00000000000006</v>
      </c>
      <c r="M2693" s="17">
        <v>0.4</v>
      </c>
      <c r="O2693" s="1"/>
      <c r="P2693" s="2"/>
      <c r="Q2693" s="3"/>
      <c r="R2693" s="5"/>
    </row>
    <row r="2694" spans="2:18" x14ac:dyDescent="0.25">
      <c r="B2694" s="12" t="s">
        <v>20</v>
      </c>
      <c r="C2694" s="12">
        <v>1197831</v>
      </c>
      <c r="D2694" s="13">
        <v>44335</v>
      </c>
      <c r="E2694" s="12" t="s">
        <v>49</v>
      </c>
      <c r="F2694" s="12" t="s">
        <v>97</v>
      </c>
      <c r="G2694" s="12" t="s">
        <v>96</v>
      </c>
      <c r="H2694" s="12" t="s">
        <v>12</v>
      </c>
      <c r="I2694" s="14">
        <v>0.4</v>
      </c>
      <c r="J2694" s="15">
        <v>5950</v>
      </c>
      <c r="K2694" s="16">
        <f>I2694*J2694</f>
        <v>2380</v>
      </c>
      <c r="L2694" s="16">
        <f>K2694*M2694</f>
        <v>952</v>
      </c>
      <c r="M2694" s="17">
        <v>0.4</v>
      </c>
      <c r="O2694" s="1"/>
      <c r="P2694" s="2"/>
      <c r="Q2694" s="3"/>
      <c r="R2694" s="5"/>
    </row>
    <row r="2695" spans="2:18" x14ac:dyDescent="0.25">
      <c r="B2695" s="12" t="s">
        <v>20</v>
      </c>
      <c r="C2695" s="12">
        <v>1197831</v>
      </c>
      <c r="D2695" s="13">
        <v>44335</v>
      </c>
      <c r="E2695" s="12" t="s">
        <v>49</v>
      </c>
      <c r="F2695" s="12" t="s">
        <v>97</v>
      </c>
      <c r="G2695" s="12" t="s">
        <v>96</v>
      </c>
      <c r="H2695" s="12" t="s">
        <v>15</v>
      </c>
      <c r="I2695" s="14">
        <v>0.4</v>
      </c>
      <c r="J2695" s="15">
        <v>3000</v>
      </c>
      <c r="K2695" s="16">
        <f>I2695*J2695</f>
        <v>1200</v>
      </c>
      <c r="L2695" s="16">
        <f>K2695*M2695</f>
        <v>420</v>
      </c>
      <c r="M2695" s="17">
        <v>0.35</v>
      </c>
      <c r="O2695" s="1"/>
      <c r="P2695" s="2"/>
      <c r="Q2695" s="3"/>
      <c r="R2695" s="5"/>
    </row>
    <row r="2696" spans="2:18" x14ac:dyDescent="0.25">
      <c r="B2696" s="12" t="s">
        <v>20</v>
      </c>
      <c r="C2696" s="12">
        <v>1197831</v>
      </c>
      <c r="D2696" s="13">
        <v>44335</v>
      </c>
      <c r="E2696" s="12" t="s">
        <v>49</v>
      </c>
      <c r="F2696" s="12" t="s">
        <v>97</v>
      </c>
      <c r="G2696" s="12" t="s">
        <v>96</v>
      </c>
      <c r="H2696" s="12" t="s">
        <v>13</v>
      </c>
      <c r="I2696" s="14">
        <v>0.35000000000000003</v>
      </c>
      <c r="J2696" s="15">
        <v>2750</v>
      </c>
      <c r="K2696" s="16">
        <f t="shared" ref="K2696:K2699" si="883">I2696*J2696</f>
        <v>962.50000000000011</v>
      </c>
      <c r="L2696" s="16">
        <f t="shared" ref="L2696:L2699" si="884">K2696*M2696</f>
        <v>385.00000000000006</v>
      </c>
      <c r="M2696" s="17">
        <v>0.4</v>
      </c>
      <c r="O2696" s="1"/>
      <c r="P2696" s="2"/>
      <c r="Q2696" s="3"/>
      <c r="R2696" s="5"/>
    </row>
    <row r="2697" spans="2:18" x14ac:dyDescent="0.25">
      <c r="B2697" s="12" t="s">
        <v>20</v>
      </c>
      <c r="C2697" s="12">
        <v>1197831</v>
      </c>
      <c r="D2697" s="13">
        <v>44335</v>
      </c>
      <c r="E2697" s="12" t="s">
        <v>49</v>
      </c>
      <c r="F2697" s="12" t="s">
        <v>97</v>
      </c>
      <c r="G2697" s="12" t="s">
        <v>96</v>
      </c>
      <c r="H2697" s="12" t="s">
        <v>14</v>
      </c>
      <c r="I2697" s="14">
        <v>0.35000000000000003</v>
      </c>
      <c r="J2697" s="15">
        <v>2250</v>
      </c>
      <c r="K2697" s="16">
        <f t="shared" si="883"/>
        <v>787.50000000000011</v>
      </c>
      <c r="L2697" s="16">
        <f t="shared" si="884"/>
        <v>315.00000000000006</v>
      </c>
      <c r="M2697" s="17">
        <v>0.4</v>
      </c>
      <c r="O2697" s="1"/>
      <c r="P2697" s="2"/>
      <c r="Q2697" s="3"/>
      <c r="R2697" s="5"/>
    </row>
    <row r="2698" spans="2:18" x14ac:dyDescent="0.25">
      <c r="B2698" s="12" t="s">
        <v>20</v>
      </c>
      <c r="C2698" s="12">
        <v>1197831</v>
      </c>
      <c r="D2698" s="13">
        <v>44335</v>
      </c>
      <c r="E2698" s="12" t="s">
        <v>49</v>
      </c>
      <c r="F2698" s="12" t="s">
        <v>97</v>
      </c>
      <c r="G2698" s="12" t="s">
        <v>96</v>
      </c>
      <c r="H2698" s="12" t="s">
        <v>16</v>
      </c>
      <c r="I2698" s="14">
        <v>0.44999999999999996</v>
      </c>
      <c r="J2698" s="15">
        <v>2500</v>
      </c>
      <c r="K2698" s="16">
        <f t="shared" si="883"/>
        <v>1125</v>
      </c>
      <c r="L2698" s="16">
        <f t="shared" si="884"/>
        <v>393.75</v>
      </c>
      <c r="M2698" s="17">
        <v>0.35</v>
      </c>
      <c r="O2698" s="1"/>
      <c r="P2698" s="2"/>
      <c r="Q2698" s="3"/>
      <c r="R2698" s="5"/>
    </row>
    <row r="2699" spans="2:18" x14ac:dyDescent="0.25">
      <c r="B2699" s="12" t="s">
        <v>20</v>
      </c>
      <c r="C2699" s="12">
        <v>1197831</v>
      </c>
      <c r="D2699" s="13">
        <v>44335</v>
      </c>
      <c r="E2699" s="12" t="s">
        <v>49</v>
      </c>
      <c r="F2699" s="12" t="s">
        <v>97</v>
      </c>
      <c r="G2699" s="12" t="s">
        <v>96</v>
      </c>
      <c r="H2699" s="12" t="s">
        <v>17</v>
      </c>
      <c r="I2699" s="14">
        <v>0.44999999999999996</v>
      </c>
      <c r="J2699" s="15">
        <v>3500</v>
      </c>
      <c r="K2699" s="16">
        <f t="shared" si="883"/>
        <v>1574.9999999999998</v>
      </c>
      <c r="L2699" s="16">
        <f t="shared" si="884"/>
        <v>630</v>
      </c>
      <c r="M2699" s="17">
        <v>0.4</v>
      </c>
      <c r="O2699" s="1"/>
      <c r="P2699" s="2"/>
      <c r="Q2699" s="3"/>
      <c r="R2699" s="5"/>
    </row>
    <row r="2700" spans="2:18" x14ac:dyDescent="0.25">
      <c r="B2700" s="12" t="s">
        <v>20</v>
      </c>
      <c r="C2700" s="12">
        <v>1197831</v>
      </c>
      <c r="D2700" s="13">
        <v>44368</v>
      </c>
      <c r="E2700" s="12" t="s">
        <v>49</v>
      </c>
      <c r="F2700" s="12" t="s">
        <v>97</v>
      </c>
      <c r="G2700" s="12" t="s">
        <v>96</v>
      </c>
      <c r="H2700" s="12" t="s">
        <v>12</v>
      </c>
      <c r="I2700" s="14">
        <v>0.39999999999999997</v>
      </c>
      <c r="J2700" s="15">
        <v>6000</v>
      </c>
      <c r="K2700" s="16">
        <f>I2700*J2700</f>
        <v>2400</v>
      </c>
      <c r="L2700" s="16">
        <f>K2700*M2700</f>
        <v>960</v>
      </c>
      <c r="M2700" s="17">
        <v>0.4</v>
      </c>
      <c r="O2700" s="1"/>
      <c r="P2700" s="2"/>
      <c r="Q2700" s="3"/>
      <c r="R2700" s="5"/>
    </row>
    <row r="2701" spans="2:18" x14ac:dyDescent="0.25">
      <c r="B2701" s="12" t="s">
        <v>20</v>
      </c>
      <c r="C2701" s="12">
        <v>1197831</v>
      </c>
      <c r="D2701" s="13">
        <v>44368</v>
      </c>
      <c r="E2701" s="12" t="s">
        <v>49</v>
      </c>
      <c r="F2701" s="12" t="s">
        <v>97</v>
      </c>
      <c r="G2701" s="12" t="s">
        <v>96</v>
      </c>
      <c r="H2701" s="12" t="s">
        <v>15</v>
      </c>
      <c r="I2701" s="14">
        <v>0.35000000000000003</v>
      </c>
      <c r="J2701" s="15">
        <v>3500</v>
      </c>
      <c r="K2701" s="16">
        <f>I2701*J2701</f>
        <v>1225.0000000000002</v>
      </c>
      <c r="L2701" s="16">
        <f>K2701*M2701</f>
        <v>428.75000000000006</v>
      </c>
      <c r="M2701" s="17">
        <v>0.35</v>
      </c>
      <c r="O2701" s="1"/>
      <c r="P2701" s="2"/>
      <c r="Q2701" s="3"/>
      <c r="R2701" s="5"/>
    </row>
    <row r="2702" spans="2:18" x14ac:dyDescent="0.25">
      <c r="B2702" s="12" t="s">
        <v>20</v>
      </c>
      <c r="C2702" s="12">
        <v>1197831</v>
      </c>
      <c r="D2702" s="13">
        <v>44368</v>
      </c>
      <c r="E2702" s="12" t="s">
        <v>49</v>
      </c>
      <c r="F2702" s="12" t="s">
        <v>97</v>
      </c>
      <c r="G2702" s="12" t="s">
        <v>96</v>
      </c>
      <c r="H2702" s="12" t="s">
        <v>13</v>
      </c>
      <c r="I2702" s="14">
        <v>0.4</v>
      </c>
      <c r="J2702" s="15">
        <v>3250</v>
      </c>
      <c r="K2702" s="16">
        <f t="shared" ref="K2702:K2705" si="885">I2702*J2702</f>
        <v>1300</v>
      </c>
      <c r="L2702" s="16">
        <f t="shared" ref="L2702:L2705" si="886">K2702*M2702</f>
        <v>520</v>
      </c>
      <c r="M2702" s="17">
        <v>0.4</v>
      </c>
      <c r="O2702" s="1"/>
      <c r="P2702" s="2"/>
      <c r="Q2702" s="3"/>
      <c r="R2702" s="5"/>
    </row>
    <row r="2703" spans="2:18" x14ac:dyDescent="0.25">
      <c r="B2703" s="12" t="s">
        <v>20</v>
      </c>
      <c r="C2703" s="12">
        <v>1197831</v>
      </c>
      <c r="D2703" s="13">
        <v>44368</v>
      </c>
      <c r="E2703" s="12" t="s">
        <v>49</v>
      </c>
      <c r="F2703" s="12" t="s">
        <v>97</v>
      </c>
      <c r="G2703" s="12" t="s">
        <v>96</v>
      </c>
      <c r="H2703" s="12" t="s">
        <v>14</v>
      </c>
      <c r="I2703" s="14">
        <v>0.4</v>
      </c>
      <c r="J2703" s="15">
        <v>3000</v>
      </c>
      <c r="K2703" s="16">
        <f t="shared" si="885"/>
        <v>1200</v>
      </c>
      <c r="L2703" s="16">
        <f t="shared" si="886"/>
        <v>480</v>
      </c>
      <c r="M2703" s="17">
        <v>0.4</v>
      </c>
      <c r="O2703" s="1"/>
      <c r="P2703" s="2"/>
      <c r="Q2703" s="3"/>
      <c r="R2703" s="5"/>
    </row>
    <row r="2704" spans="2:18" x14ac:dyDescent="0.25">
      <c r="B2704" s="12" t="s">
        <v>20</v>
      </c>
      <c r="C2704" s="12">
        <v>1197831</v>
      </c>
      <c r="D2704" s="13">
        <v>44368</v>
      </c>
      <c r="E2704" s="12" t="s">
        <v>49</v>
      </c>
      <c r="F2704" s="12" t="s">
        <v>97</v>
      </c>
      <c r="G2704" s="12" t="s">
        <v>96</v>
      </c>
      <c r="H2704" s="12" t="s">
        <v>16</v>
      </c>
      <c r="I2704" s="14">
        <v>0.54999999999999993</v>
      </c>
      <c r="J2704" s="15">
        <v>3000</v>
      </c>
      <c r="K2704" s="16">
        <f t="shared" si="885"/>
        <v>1649.9999999999998</v>
      </c>
      <c r="L2704" s="16">
        <f t="shared" si="886"/>
        <v>577.49999999999989</v>
      </c>
      <c r="M2704" s="17">
        <v>0.35</v>
      </c>
      <c r="O2704" s="1"/>
      <c r="P2704" s="2"/>
      <c r="Q2704" s="3"/>
      <c r="R2704" s="5"/>
    </row>
    <row r="2705" spans="2:18" x14ac:dyDescent="0.25">
      <c r="B2705" s="12" t="s">
        <v>20</v>
      </c>
      <c r="C2705" s="12">
        <v>1197831</v>
      </c>
      <c r="D2705" s="13">
        <v>44368</v>
      </c>
      <c r="E2705" s="12" t="s">
        <v>49</v>
      </c>
      <c r="F2705" s="12" t="s">
        <v>97</v>
      </c>
      <c r="G2705" s="12" t="s">
        <v>96</v>
      </c>
      <c r="H2705" s="12" t="s">
        <v>17</v>
      </c>
      <c r="I2705" s="14">
        <v>0.6</v>
      </c>
      <c r="J2705" s="15">
        <v>4750</v>
      </c>
      <c r="K2705" s="16">
        <f t="shared" si="885"/>
        <v>2850</v>
      </c>
      <c r="L2705" s="16">
        <f t="shared" si="886"/>
        <v>1140</v>
      </c>
      <c r="M2705" s="17">
        <v>0.4</v>
      </c>
      <c r="O2705" s="1"/>
      <c r="P2705" s="2"/>
      <c r="Q2705" s="3"/>
      <c r="R2705" s="5"/>
    </row>
    <row r="2706" spans="2:18" x14ac:dyDescent="0.25">
      <c r="B2706" s="12" t="s">
        <v>20</v>
      </c>
      <c r="C2706" s="12">
        <v>1197831</v>
      </c>
      <c r="D2706" s="13">
        <v>44396</v>
      </c>
      <c r="E2706" s="12" t="s">
        <v>49</v>
      </c>
      <c r="F2706" s="12" t="s">
        <v>97</v>
      </c>
      <c r="G2706" s="12" t="s">
        <v>96</v>
      </c>
      <c r="H2706" s="12" t="s">
        <v>12</v>
      </c>
      <c r="I2706" s="14">
        <v>0.54999999999999993</v>
      </c>
      <c r="J2706" s="15">
        <v>7000</v>
      </c>
      <c r="K2706" s="16">
        <f>I2706*J2706</f>
        <v>3849.9999999999995</v>
      </c>
      <c r="L2706" s="16">
        <f>K2706*M2706</f>
        <v>1540</v>
      </c>
      <c r="M2706" s="17">
        <v>0.4</v>
      </c>
      <c r="O2706" s="1"/>
      <c r="P2706" s="2"/>
      <c r="Q2706" s="3"/>
      <c r="R2706" s="5"/>
    </row>
    <row r="2707" spans="2:18" x14ac:dyDescent="0.25">
      <c r="B2707" s="12" t="s">
        <v>20</v>
      </c>
      <c r="C2707" s="12">
        <v>1197831</v>
      </c>
      <c r="D2707" s="13">
        <v>44396</v>
      </c>
      <c r="E2707" s="12" t="s">
        <v>49</v>
      </c>
      <c r="F2707" s="12" t="s">
        <v>97</v>
      </c>
      <c r="G2707" s="12" t="s">
        <v>96</v>
      </c>
      <c r="H2707" s="12" t="s">
        <v>15</v>
      </c>
      <c r="I2707" s="14">
        <v>0.5</v>
      </c>
      <c r="J2707" s="15">
        <v>4500</v>
      </c>
      <c r="K2707" s="16">
        <f>I2707*J2707</f>
        <v>2250</v>
      </c>
      <c r="L2707" s="16">
        <f>K2707*M2707</f>
        <v>787.5</v>
      </c>
      <c r="M2707" s="17">
        <v>0.35</v>
      </c>
      <c r="O2707" s="1"/>
      <c r="P2707" s="2"/>
      <c r="Q2707" s="3"/>
      <c r="R2707" s="5"/>
    </row>
    <row r="2708" spans="2:18" x14ac:dyDescent="0.25">
      <c r="B2708" s="12" t="s">
        <v>20</v>
      </c>
      <c r="C2708" s="12">
        <v>1197831</v>
      </c>
      <c r="D2708" s="13">
        <v>44396</v>
      </c>
      <c r="E2708" s="12" t="s">
        <v>49</v>
      </c>
      <c r="F2708" s="12" t="s">
        <v>97</v>
      </c>
      <c r="G2708" s="12" t="s">
        <v>96</v>
      </c>
      <c r="H2708" s="12" t="s">
        <v>13</v>
      </c>
      <c r="I2708" s="14">
        <v>0.45</v>
      </c>
      <c r="J2708" s="15">
        <v>3750</v>
      </c>
      <c r="K2708" s="16">
        <f t="shared" ref="K2708:K2711" si="887">I2708*J2708</f>
        <v>1687.5</v>
      </c>
      <c r="L2708" s="16">
        <f t="shared" ref="L2708:L2711" si="888">K2708*M2708</f>
        <v>675</v>
      </c>
      <c r="M2708" s="17">
        <v>0.4</v>
      </c>
      <c r="O2708" s="1"/>
      <c r="P2708" s="2"/>
      <c r="Q2708" s="3"/>
      <c r="R2708" s="5"/>
    </row>
    <row r="2709" spans="2:18" x14ac:dyDescent="0.25">
      <c r="B2709" s="12" t="s">
        <v>20</v>
      </c>
      <c r="C2709" s="12">
        <v>1197831</v>
      </c>
      <c r="D2709" s="13">
        <v>44396</v>
      </c>
      <c r="E2709" s="12" t="s">
        <v>49</v>
      </c>
      <c r="F2709" s="12" t="s">
        <v>97</v>
      </c>
      <c r="G2709" s="12" t="s">
        <v>96</v>
      </c>
      <c r="H2709" s="12" t="s">
        <v>14</v>
      </c>
      <c r="I2709" s="14">
        <v>0.45</v>
      </c>
      <c r="J2709" s="15">
        <v>3250</v>
      </c>
      <c r="K2709" s="16">
        <f t="shared" si="887"/>
        <v>1462.5</v>
      </c>
      <c r="L2709" s="16">
        <f t="shared" si="888"/>
        <v>585</v>
      </c>
      <c r="M2709" s="17">
        <v>0.4</v>
      </c>
      <c r="O2709" s="1"/>
      <c r="P2709" s="2"/>
      <c r="Q2709" s="3"/>
      <c r="R2709" s="5"/>
    </row>
    <row r="2710" spans="2:18" x14ac:dyDescent="0.25">
      <c r="B2710" s="12" t="s">
        <v>20</v>
      </c>
      <c r="C2710" s="12">
        <v>1197831</v>
      </c>
      <c r="D2710" s="13">
        <v>44396</v>
      </c>
      <c r="E2710" s="12" t="s">
        <v>49</v>
      </c>
      <c r="F2710" s="12" t="s">
        <v>97</v>
      </c>
      <c r="G2710" s="12" t="s">
        <v>96</v>
      </c>
      <c r="H2710" s="12" t="s">
        <v>16</v>
      </c>
      <c r="I2710" s="14">
        <v>0.6</v>
      </c>
      <c r="J2710" s="15">
        <v>3500</v>
      </c>
      <c r="K2710" s="16">
        <f t="shared" si="887"/>
        <v>2100</v>
      </c>
      <c r="L2710" s="16">
        <f t="shared" si="888"/>
        <v>735</v>
      </c>
      <c r="M2710" s="17">
        <v>0.35</v>
      </c>
      <c r="O2710" s="1"/>
      <c r="P2710" s="2"/>
      <c r="Q2710" s="3"/>
      <c r="R2710" s="5"/>
    </row>
    <row r="2711" spans="2:18" x14ac:dyDescent="0.25">
      <c r="B2711" s="12" t="s">
        <v>20</v>
      </c>
      <c r="C2711" s="12">
        <v>1197831</v>
      </c>
      <c r="D2711" s="13">
        <v>44396</v>
      </c>
      <c r="E2711" s="12" t="s">
        <v>49</v>
      </c>
      <c r="F2711" s="12" t="s">
        <v>97</v>
      </c>
      <c r="G2711" s="12" t="s">
        <v>96</v>
      </c>
      <c r="H2711" s="12" t="s">
        <v>17</v>
      </c>
      <c r="I2711" s="14">
        <v>0.65</v>
      </c>
      <c r="J2711" s="15">
        <v>5250</v>
      </c>
      <c r="K2711" s="16">
        <f t="shared" si="887"/>
        <v>3412.5</v>
      </c>
      <c r="L2711" s="16">
        <f t="shared" si="888"/>
        <v>1365</v>
      </c>
      <c r="M2711" s="17">
        <v>0.4</v>
      </c>
      <c r="O2711" s="1"/>
      <c r="P2711" s="2"/>
      <c r="Q2711" s="3"/>
      <c r="R2711" s="5"/>
    </row>
    <row r="2712" spans="2:18" x14ac:dyDescent="0.25">
      <c r="B2712" s="12" t="s">
        <v>20</v>
      </c>
      <c r="C2712" s="12">
        <v>1197831</v>
      </c>
      <c r="D2712" s="13">
        <v>44428</v>
      </c>
      <c r="E2712" s="12" t="s">
        <v>49</v>
      </c>
      <c r="F2712" s="12" t="s">
        <v>97</v>
      </c>
      <c r="G2712" s="12" t="s">
        <v>96</v>
      </c>
      <c r="H2712" s="12" t="s">
        <v>12</v>
      </c>
      <c r="I2712" s="14">
        <v>0.6</v>
      </c>
      <c r="J2712" s="15">
        <v>6750</v>
      </c>
      <c r="K2712" s="16">
        <f>I2712*J2712</f>
        <v>4050</v>
      </c>
      <c r="L2712" s="16">
        <f>K2712*M2712</f>
        <v>1620</v>
      </c>
      <c r="M2712" s="17">
        <v>0.4</v>
      </c>
      <c r="O2712" s="1"/>
      <c r="P2712" s="2"/>
      <c r="Q2712" s="3"/>
      <c r="R2712" s="5"/>
    </row>
    <row r="2713" spans="2:18" x14ac:dyDescent="0.25">
      <c r="B2713" s="12" t="s">
        <v>20</v>
      </c>
      <c r="C2713" s="12">
        <v>1197831</v>
      </c>
      <c r="D2713" s="13">
        <v>44428</v>
      </c>
      <c r="E2713" s="12" t="s">
        <v>49</v>
      </c>
      <c r="F2713" s="12" t="s">
        <v>97</v>
      </c>
      <c r="G2713" s="12" t="s">
        <v>96</v>
      </c>
      <c r="H2713" s="12" t="s">
        <v>15</v>
      </c>
      <c r="I2713" s="14">
        <v>0.55000000000000004</v>
      </c>
      <c r="J2713" s="15">
        <v>4500</v>
      </c>
      <c r="K2713" s="16">
        <f>I2713*J2713</f>
        <v>2475</v>
      </c>
      <c r="L2713" s="16">
        <f>K2713*M2713</f>
        <v>866.25</v>
      </c>
      <c r="M2713" s="17">
        <v>0.35</v>
      </c>
      <c r="O2713" s="1"/>
      <c r="P2713" s="2"/>
      <c r="Q2713" s="3"/>
      <c r="R2713" s="5"/>
    </row>
    <row r="2714" spans="2:18" x14ac:dyDescent="0.25">
      <c r="B2714" s="12" t="s">
        <v>20</v>
      </c>
      <c r="C2714" s="12">
        <v>1197831</v>
      </c>
      <c r="D2714" s="13">
        <v>44428</v>
      </c>
      <c r="E2714" s="12" t="s">
        <v>49</v>
      </c>
      <c r="F2714" s="12" t="s">
        <v>97</v>
      </c>
      <c r="G2714" s="12" t="s">
        <v>96</v>
      </c>
      <c r="H2714" s="12" t="s">
        <v>13</v>
      </c>
      <c r="I2714" s="14">
        <v>0.5</v>
      </c>
      <c r="J2714" s="15">
        <v>3750</v>
      </c>
      <c r="K2714" s="16">
        <f t="shared" ref="K2714:K2717" si="889">I2714*J2714</f>
        <v>1875</v>
      </c>
      <c r="L2714" s="16">
        <f t="shared" ref="L2714:L2717" si="890">K2714*M2714</f>
        <v>750</v>
      </c>
      <c r="M2714" s="17">
        <v>0.4</v>
      </c>
      <c r="O2714" s="1"/>
      <c r="P2714" s="2"/>
      <c r="Q2714" s="3"/>
      <c r="R2714" s="5"/>
    </row>
    <row r="2715" spans="2:18" x14ac:dyDescent="0.25">
      <c r="B2715" s="12" t="s">
        <v>20</v>
      </c>
      <c r="C2715" s="12">
        <v>1197831</v>
      </c>
      <c r="D2715" s="13">
        <v>44428</v>
      </c>
      <c r="E2715" s="12" t="s">
        <v>49</v>
      </c>
      <c r="F2715" s="12" t="s">
        <v>97</v>
      </c>
      <c r="G2715" s="12" t="s">
        <v>96</v>
      </c>
      <c r="H2715" s="12" t="s">
        <v>14</v>
      </c>
      <c r="I2715" s="14">
        <v>0.4</v>
      </c>
      <c r="J2715" s="15">
        <v>3250</v>
      </c>
      <c r="K2715" s="16">
        <f t="shared" si="889"/>
        <v>1300</v>
      </c>
      <c r="L2715" s="16">
        <f t="shared" si="890"/>
        <v>520</v>
      </c>
      <c r="M2715" s="17">
        <v>0.4</v>
      </c>
      <c r="O2715" s="1"/>
      <c r="P2715" s="2"/>
      <c r="Q2715" s="3"/>
      <c r="R2715" s="5"/>
    </row>
    <row r="2716" spans="2:18" x14ac:dyDescent="0.25">
      <c r="B2716" s="12" t="s">
        <v>20</v>
      </c>
      <c r="C2716" s="12">
        <v>1197831</v>
      </c>
      <c r="D2716" s="13">
        <v>44428</v>
      </c>
      <c r="E2716" s="12" t="s">
        <v>49</v>
      </c>
      <c r="F2716" s="12" t="s">
        <v>97</v>
      </c>
      <c r="G2716" s="12" t="s">
        <v>96</v>
      </c>
      <c r="H2716" s="12" t="s">
        <v>16</v>
      </c>
      <c r="I2716" s="14">
        <v>0.5</v>
      </c>
      <c r="J2716" s="15">
        <v>3000</v>
      </c>
      <c r="K2716" s="16">
        <f t="shared" si="889"/>
        <v>1500</v>
      </c>
      <c r="L2716" s="16">
        <f t="shared" si="890"/>
        <v>525</v>
      </c>
      <c r="M2716" s="17">
        <v>0.35</v>
      </c>
      <c r="O2716" s="1"/>
      <c r="P2716" s="2"/>
      <c r="Q2716" s="3"/>
      <c r="R2716" s="5"/>
    </row>
    <row r="2717" spans="2:18" x14ac:dyDescent="0.25">
      <c r="B2717" s="12" t="s">
        <v>20</v>
      </c>
      <c r="C2717" s="12">
        <v>1197831</v>
      </c>
      <c r="D2717" s="13">
        <v>44428</v>
      </c>
      <c r="E2717" s="12" t="s">
        <v>49</v>
      </c>
      <c r="F2717" s="12" t="s">
        <v>97</v>
      </c>
      <c r="G2717" s="12" t="s">
        <v>96</v>
      </c>
      <c r="H2717" s="12" t="s">
        <v>17</v>
      </c>
      <c r="I2717" s="14">
        <v>0.55000000000000004</v>
      </c>
      <c r="J2717" s="15">
        <v>4750</v>
      </c>
      <c r="K2717" s="16">
        <f t="shared" si="889"/>
        <v>2612.5</v>
      </c>
      <c r="L2717" s="16">
        <f t="shared" si="890"/>
        <v>1045</v>
      </c>
      <c r="M2717" s="17">
        <v>0.4</v>
      </c>
      <c r="O2717" s="1"/>
      <c r="P2717" s="2"/>
      <c r="Q2717" s="3"/>
      <c r="R2717" s="5"/>
    </row>
    <row r="2718" spans="2:18" x14ac:dyDescent="0.25">
      <c r="B2718" s="12" t="s">
        <v>20</v>
      </c>
      <c r="C2718" s="12">
        <v>1197831</v>
      </c>
      <c r="D2718" s="13">
        <v>44458</v>
      </c>
      <c r="E2718" s="12" t="s">
        <v>49</v>
      </c>
      <c r="F2718" s="12" t="s">
        <v>97</v>
      </c>
      <c r="G2718" s="12" t="s">
        <v>96</v>
      </c>
      <c r="H2718" s="12" t="s">
        <v>12</v>
      </c>
      <c r="I2718" s="14">
        <v>0.5</v>
      </c>
      <c r="J2718" s="15">
        <v>5750</v>
      </c>
      <c r="K2718" s="16">
        <f>I2718*J2718</f>
        <v>2875</v>
      </c>
      <c r="L2718" s="16">
        <f>K2718*M2718</f>
        <v>1150</v>
      </c>
      <c r="M2718" s="17">
        <v>0.4</v>
      </c>
      <c r="O2718" s="1"/>
      <c r="P2718" s="2"/>
      <c r="Q2718" s="3"/>
      <c r="R2718" s="5"/>
    </row>
    <row r="2719" spans="2:18" x14ac:dyDescent="0.25">
      <c r="B2719" s="12" t="s">
        <v>20</v>
      </c>
      <c r="C2719" s="12">
        <v>1197831</v>
      </c>
      <c r="D2719" s="13">
        <v>44458</v>
      </c>
      <c r="E2719" s="12" t="s">
        <v>49</v>
      </c>
      <c r="F2719" s="12" t="s">
        <v>97</v>
      </c>
      <c r="G2719" s="12" t="s">
        <v>96</v>
      </c>
      <c r="H2719" s="12" t="s">
        <v>15</v>
      </c>
      <c r="I2719" s="14">
        <v>0.40000000000000013</v>
      </c>
      <c r="J2719" s="15">
        <v>3750</v>
      </c>
      <c r="K2719" s="16">
        <f>I2719*J2719</f>
        <v>1500.0000000000005</v>
      </c>
      <c r="L2719" s="16">
        <f>K2719*M2719</f>
        <v>525.00000000000011</v>
      </c>
      <c r="M2719" s="17">
        <v>0.35</v>
      </c>
      <c r="O2719" s="1"/>
      <c r="P2719" s="2"/>
      <c r="Q2719" s="3"/>
      <c r="R2719" s="5"/>
    </row>
    <row r="2720" spans="2:18" x14ac:dyDescent="0.25">
      <c r="B2720" s="12" t="s">
        <v>20</v>
      </c>
      <c r="C2720" s="12">
        <v>1197831</v>
      </c>
      <c r="D2720" s="13">
        <v>44458</v>
      </c>
      <c r="E2720" s="12" t="s">
        <v>49</v>
      </c>
      <c r="F2720" s="12" t="s">
        <v>97</v>
      </c>
      <c r="G2720" s="12" t="s">
        <v>96</v>
      </c>
      <c r="H2720" s="12" t="s">
        <v>13</v>
      </c>
      <c r="I2720" s="14">
        <v>0.15000000000000008</v>
      </c>
      <c r="J2720" s="15">
        <v>2750</v>
      </c>
      <c r="K2720" s="16">
        <f t="shared" ref="K2720:K2723" si="891">I2720*J2720</f>
        <v>412.50000000000023</v>
      </c>
      <c r="L2720" s="16">
        <f t="shared" ref="L2720:L2723" si="892">K2720*M2720</f>
        <v>165.00000000000011</v>
      </c>
      <c r="M2720" s="17">
        <v>0.4</v>
      </c>
      <c r="O2720" s="1"/>
      <c r="P2720" s="2"/>
      <c r="Q2720" s="3"/>
      <c r="R2720" s="5"/>
    </row>
    <row r="2721" spans="2:18" x14ac:dyDescent="0.25">
      <c r="B2721" s="12" t="s">
        <v>20</v>
      </c>
      <c r="C2721" s="12">
        <v>1197831</v>
      </c>
      <c r="D2721" s="13">
        <v>44458</v>
      </c>
      <c r="E2721" s="12" t="s">
        <v>49</v>
      </c>
      <c r="F2721" s="12" t="s">
        <v>97</v>
      </c>
      <c r="G2721" s="12" t="s">
        <v>96</v>
      </c>
      <c r="H2721" s="12" t="s">
        <v>14</v>
      </c>
      <c r="I2721" s="14">
        <v>0.15000000000000008</v>
      </c>
      <c r="J2721" s="15">
        <v>2500</v>
      </c>
      <c r="K2721" s="16">
        <f t="shared" si="891"/>
        <v>375.00000000000017</v>
      </c>
      <c r="L2721" s="16">
        <f t="shared" si="892"/>
        <v>150.00000000000009</v>
      </c>
      <c r="M2721" s="17">
        <v>0.4</v>
      </c>
      <c r="O2721" s="1"/>
      <c r="P2721" s="2"/>
      <c r="Q2721" s="3"/>
      <c r="R2721" s="5"/>
    </row>
    <row r="2722" spans="2:18" x14ac:dyDescent="0.25">
      <c r="B2722" s="12" t="s">
        <v>20</v>
      </c>
      <c r="C2722" s="12">
        <v>1197831</v>
      </c>
      <c r="D2722" s="13">
        <v>44458</v>
      </c>
      <c r="E2722" s="12" t="s">
        <v>49</v>
      </c>
      <c r="F2722" s="12" t="s">
        <v>97</v>
      </c>
      <c r="G2722" s="12" t="s">
        <v>96</v>
      </c>
      <c r="H2722" s="12" t="s">
        <v>16</v>
      </c>
      <c r="I2722" s="14">
        <v>0.25000000000000006</v>
      </c>
      <c r="J2722" s="15">
        <v>2500</v>
      </c>
      <c r="K2722" s="16">
        <f t="shared" si="891"/>
        <v>625.00000000000011</v>
      </c>
      <c r="L2722" s="16">
        <f t="shared" si="892"/>
        <v>218.75000000000003</v>
      </c>
      <c r="M2722" s="17">
        <v>0.35</v>
      </c>
      <c r="O2722" s="1"/>
      <c r="P2722" s="2"/>
      <c r="Q2722" s="3"/>
      <c r="R2722" s="5"/>
    </row>
    <row r="2723" spans="2:18" x14ac:dyDescent="0.25">
      <c r="B2723" s="12" t="s">
        <v>20</v>
      </c>
      <c r="C2723" s="12">
        <v>1197831</v>
      </c>
      <c r="D2723" s="13">
        <v>44458</v>
      </c>
      <c r="E2723" s="12" t="s">
        <v>49</v>
      </c>
      <c r="F2723" s="12" t="s">
        <v>97</v>
      </c>
      <c r="G2723" s="12" t="s">
        <v>96</v>
      </c>
      <c r="H2723" s="12" t="s">
        <v>17</v>
      </c>
      <c r="I2723" s="14">
        <v>0.3000000000000001</v>
      </c>
      <c r="J2723" s="15">
        <v>3500</v>
      </c>
      <c r="K2723" s="16">
        <f t="shared" si="891"/>
        <v>1050.0000000000005</v>
      </c>
      <c r="L2723" s="16">
        <f t="shared" si="892"/>
        <v>420.00000000000023</v>
      </c>
      <c r="M2723" s="17">
        <v>0.4</v>
      </c>
      <c r="O2723" s="1"/>
      <c r="P2723" s="2"/>
      <c r="Q2723" s="3"/>
      <c r="R2723" s="5"/>
    </row>
    <row r="2724" spans="2:18" x14ac:dyDescent="0.25">
      <c r="B2724" s="12" t="s">
        <v>20</v>
      </c>
      <c r="C2724" s="12">
        <v>1197831</v>
      </c>
      <c r="D2724" s="13">
        <v>44490</v>
      </c>
      <c r="E2724" s="12" t="s">
        <v>49</v>
      </c>
      <c r="F2724" s="12" t="s">
        <v>97</v>
      </c>
      <c r="G2724" s="12" t="s">
        <v>96</v>
      </c>
      <c r="H2724" s="12" t="s">
        <v>12</v>
      </c>
      <c r="I2724" s="14">
        <v>0.3000000000000001</v>
      </c>
      <c r="J2724" s="15">
        <v>5250</v>
      </c>
      <c r="K2724" s="16">
        <f>I2724*J2724</f>
        <v>1575.0000000000005</v>
      </c>
      <c r="L2724" s="16">
        <f>K2724*M2724</f>
        <v>630.00000000000023</v>
      </c>
      <c r="M2724" s="17">
        <v>0.4</v>
      </c>
      <c r="O2724" s="1"/>
      <c r="P2724" s="2"/>
      <c r="Q2724" s="3"/>
      <c r="R2724" s="5"/>
    </row>
    <row r="2725" spans="2:18" x14ac:dyDescent="0.25">
      <c r="B2725" s="12" t="s">
        <v>20</v>
      </c>
      <c r="C2725" s="12">
        <v>1197831</v>
      </c>
      <c r="D2725" s="13">
        <v>44490</v>
      </c>
      <c r="E2725" s="12" t="s">
        <v>49</v>
      </c>
      <c r="F2725" s="12" t="s">
        <v>97</v>
      </c>
      <c r="G2725" s="12" t="s">
        <v>96</v>
      </c>
      <c r="H2725" s="12" t="s">
        <v>15</v>
      </c>
      <c r="I2725" s="14">
        <v>0.20000000000000012</v>
      </c>
      <c r="J2725" s="15">
        <v>3500</v>
      </c>
      <c r="K2725" s="16">
        <f>I2725*J2725</f>
        <v>700.00000000000045</v>
      </c>
      <c r="L2725" s="16">
        <f>K2725*M2725</f>
        <v>245.00000000000014</v>
      </c>
      <c r="M2725" s="17">
        <v>0.35</v>
      </c>
      <c r="O2725" s="1"/>
      <c r="P2725" s="2"/>
      <c r="Q2725" s="3"/>
      <c r="R2725" s="5"/>
    </row>
    <row r="2726" spans="2:18" x14ac:dyDescent="0.25">
      <c r="B2726" s="12" t="s">
        <v>20</v>
      </c>
      <c r="C2726" s="12">
        <v>1197831</v>
      </c>
      <c r="D2726" s="13">
        <v>44490</v>
      </c>
      <c r="E2726" s="12" t="s">
        <v>49</v>
      </c>
      <c r="F2726" s="12" t="s">
        <v>97</v>
      </c>
      <c r="G2726" s="12" t="s">
        <v>96</v>
      </c>
      <c r="H2726" s="12" t="s">
        <v>13</v>
      </c>
      <c r="I2726" s="14">
        <v>0.20000000000000012</v>
      </c>
      <c r="J2726" s="15">
        <v>2250</v>
      </c>
      <c r="K2726" s="16">
        <f t="shared" ref="K2726:K2729" si="893">I2726*J2726</f>
        <v>450.00000000000028</v>
      </c>
      <c r="L2726" s="16">
        <f t="shared" ref="L2726:L2729" si="894">K2726*M2726</f>
        <v>180.00000000000011</v>
      </c>
      <c r="M2726" s="17">
        <v>0.4</v>
      </c>
      <c r="O2726" s="1"/>
      <c r="P2726" s="2"/>
      <c r="Q2726" s="3"/>
      <c r="R2726" s="5"/>
    </row>
    <row r="2727" spans="2:18" x14ac:dyDescent="0.25">
      <c r="B2727" s="12" t="s">
        <v>20</v>
      </c>
      <c r="C2727" s="12">
        <v>1197831</v>
      </c>
      <c r="D2727" s="13">
        <v>44490</v>
      </c>
      <c r="E2727" s="12" t="s">
        <v>49</v>
      </c>
      <c r="F2727" s="12" t="s">
        <v>97</v>
      </c>
      <c r="G2727" s="12" t="s">
        <v>96</v>
      </c>
      <c r="H2727" s="12" t="s">
        <v>14</v>
      </c>
      <c r="I2727" s="14">
        <v>0.20000000000000012</v>
      </c>
      <c r="J2727" s="15">
        <v>2000</v>
      </c>
      <c r="K2727" s="16">
        <f t="shared" si="893"/>
        <v>400.00000000000023</v>
      </c>
      <c r="L2727" s="16">
        <f t="shared" si="894"/>
        <v>160.00000000000011</v>
      </c>
      <c r="M2727" s="17">
        <v>0.4</v>
      </c>
      <c r="O2727" s="1"/>
      <c r="P2727" s="2"/>
      <c r="Q2727" s="3"/>
      <c r="R2727" s="5"/>
    </row>
    <row r="2728" spans="2:18" x14ac:dyDescent="0.25">
      <c r="B2728" s="12" t="s">
        <v>20</v>
      </c>
      <c r="C2728" s="12">
        <v>1197831</v>
      </c>
      <c r="D2728" s="13">
        <v>44490</v>
      </c>
      <c r="E2728" s="12" t="s">
        <v>49</v>
      </c>
      <c r="F2728" s="12" t="s">
        <v>97</v>
      </c>
      <c r="G2728" s="12" t="s">
        <v>96</v>
      </c>
      <c r="H2728" s="12" t="s">
        <v>16</v>
      </c>
      <c r="I2728" s="14">
        <v>0.3000000000000001</v>
      </c>
      <c r="J2728" s="15">
        <v>2000</v>
      </c>
      <c r="K2728" s="16">
        <f t="shared" si="893"/>
        <v>600.00000000000023</v>
      </c>
      <c r="L2728" s="16">
        <f t="shared" si="894"/>
        <v>210.00000000000006</v>
      </c>
      <c r="M2728" s="17">
        <v>0.35</v>
      </c>
      <c r="O2728" s="1"/>
      <c r="P2728" s="2"/>
      <c r="Q2728" s="3"/>
      <c r="R2728" s="5"/>
    </row>
    <row r="2729" spans="2:18" x14ac:dyDescent="0.25">
      <c r="B2729" s="12" t="s">
        <v>20</v>
      </c>
      <c r="C2729" s="12">
        <v>1197831</v>
      </c>
      <c r="D2729" s="13">
        <v>44490</v>
      </c>
      <c r="E2729" s="12" t="s">
        <v>49</v>
      </c>
      <c r="F2729" s="12" t="s">
        <v>97</v>
      </c>
      <c r="G2729" s="12" t="s">
        <v>96</v>
      </c>
      <c r="H2729" s="12" t="s">
        <v>17</v>
      </c>
      <c r="I2729" s="14">
        <v>0.30000000000000004</v>
      </c>
      <c r="J2729" s="15">
        <v>3250</v>
      </c>
      <c r="K2729" s="16">
        <f t="shared" si="893"/>
        <v>975.00000000000011</v>
      </c>
      <c r="L2729" s="16">
        <f t="shared" si="894"/>
        <v>390.00000000000006</v>
      </c>
      <c r="M2729" s="17">
        <v>0.4</v>
      </c>
      <c r="O2729" s="1"/>
      <c r="P2729" s="2"/>
      <c r="Q2729" s="3"/>
      <c r="R2729" s="5"/>
    </row>
    <row r="2730" spans="2:18" x14ac:dyDescent="0.25">
      <c r="B2730" s="12" t="s">
        <v>20</v>
      </c>
      <c r="C2730" s="12">
        <v>1197831</v>
      </c>
      <c r="D2730" s="13">
        <v>44520</v>
      </c>
      <c r="E2730" s="12" t="s">
        <v>49</v>
      </c>
      <c r="F2730" s="12" t="s">
        <v>97</v>
      </c>
      <c r="G2730" s="12" t="s">
        <v>96</v>
      </c>
      <c r="H2730" s="12" t="s">
        <v>12</v>
      </c>
      <c r="I2730" s="14">
        <v>0.25000000000000011</v>
      </c>
      <c r="J2730" s="15">
        <v>4750</v>
      </c>
      <c r="K2730" s="16">
        <f>I2730*J2730</f>
        <v>1187.5000000000005</v>
      </c>
      <c r="L2730" s="16">
        <f>K2730*M2730</f>
        <v>475.00000000000023</v>
      </c>
      <c r="M2730" s="17">
        <v>0.4</v>
      </c>
      <c r="O2730" s="1"/>
      <c r="P2730" s="2"/>
      <c r="Q2730" s="3"/>
      <c r="R2730" s="5"/>
    </row>
    <row r="2731" spans="2:18" x14ac:dyDescent="0.25">
      <c r="B2731" s="12" t="s">
        <v>20</v>
      </c>
      <c r="C2731" s="12">
        <v>1197831</v>
      </c>
      <c r="D2731" s="13">
        <v>44520</v>
      </c>
      <c r="E2731" s="12" t="s">
        <v>49</v>
      </c>
      <c r="F2731" s="12" t="s">
        <v>97</v>
      </c>
      <c r="G2731" s="12" t="s">
        <v>96</v>
      </c>
      <c r="H2731" s="12" t="s">
        <v>15</v>
      </c>
      <c r="I2731" s="14">
        <v>0.15000000000000013</v>
      </c>
      <c r="J2731" s="15">
        <v>3000</v>
      </c>
      <c r="K2731" s="16">
        <f>I2731*J2731</f>
        <v>450.0000000000004</v>
      </c>
      <c r="L2731" s="16">
        <f>K2731*M2731</f>
        <v>157.50000000000014</v>
      </c>
      <c r="M2731" s="17">
        <v>0.35</v>
      </c>
      <c r="O2731" s="1"/>
      <c r="P2731" s="2"/>
      <c r="Q2731" s="3"/>
      <c r="R2731" s="5"/>
    </row>
    <row r="2732" spans="2:18" x14ac:dyDescent="0.25">
      <c r="B2732" s="12" t="s">
        <v>20</v>
      </c>
      <c r="C2732" s="12">
        <v>1197831</v>
      </c>
      <c r="D2732" s="13">
        <v>44520</v>
      </c>
      <c r="E2732" s="12" t="s">
        <v>49</v>
      </c>
      <c r="F2732" s="12" t="s">
        <v>97</v>
      </c>
      <c r="G2732" s="12" t="s">
        <v>96</v>
      </c>
      <c r="H2732" s="12" t="s">
        <v>13</v>
      </c>
      <c r="I2732" s="14">
        <v>0.25000000000000017</v>
      </c>
      <c r="J2732" s="15">
        <v>2450</v>
      </c>
      <c r="K2732" s="16">
        <f t="shared" ref="K2732:K2735" si="895">I2732*J2732</f>
        <v>612.50000000000045</v>
      </c>
      <c r="L2732" s="16">
        <f t="shared" ref="L2732:L2735" si="896">K2732*M2732</f>
        <v>245.0000000000002</v>
      </c>
      <c r="M2732" s="17">
        <v>0.4</v>
      </c>
      <c r="O2732" s="1"/>
      <c r="P2732" s="2"/>
      <c r="Q2732" s="3"/>
      <c r="R2732" s="5"/>
    </row>
    <row r="2733" spans="2:18" x14ac:dyDescent="0.25">
      <c r="B2733" s="12" t="s">
        <v>20</v>
      </c>
      <c r="C2733" s="12">
        <v>1197831</v>
      </c>
      <c r="D2733" s="13">
        <v>44520</v>
      </c>
      <c r="E2733" s="12" t="s">
        <v>49</v>
      </c>
      <c r="F2733" s="12" t="s">
        <v>97</v>
      </c>
      <c r="G2733" s="12" t="s">
        <v>96</v>
      </c>
      <c r="H2733" s="12" t="s">
        <v>14</v>
      </c>
      <c r="I2733" s="14">
        <v>0.55000000000000016</v>
      </c>
      <c r="J2733" s="15">
        <v>3000</v>
      </c>
      <c r="K2733" s="16">
        <f t="shared" si="895"/>
        <v>1650.0000000000005</v>
      </c>
      <c r="L2733" s="16">
        <f t="shared" si="896"/>
        <v>660.00000000000023</v>
      </c>
      <c r="M2733" s="17">
        <v>0.4</v>
      </c>
      <c r="O2733" s="1"/>
      <c r="P2733" s="2"/>
      <c r="Q2733" s="3"/>
      <c r="R2733" s="5"/>
    </row>
    <row r="2734" spans="2:18" x14ac:dyDescent="0.25">
      <c r="B2734" s="12" t="s">
        <v>20</v>
      </c>
      <c r="C2734" s="12">
        <v>1197831</v>
      </c>
      <c r="D2734" s="13">
        <v>44520</v>
      </c>
      <c r="E2734" s="12" t="s">
        <v>49</v>
      </c>
      <c r="F2734" s="12" t="s">
        <v>97</v>
      </c>
      <c r="G2734" s="12" t="s">
        <v>96</v>
      </c>
      <c r="H2734" s="12" t="s">
        <v>16</v>
      </c>
      <c r="I2734" s="14">
        <v>0.75000000000000011</v>
      </c>
      <c r="J2734" s="15">
        <v>2750</v>
      </c>
      <c r="K2734" s="16">
        <f t="shared" si="895"/>
        <v>2062.5000000000005</v>
      </c>
      <c r="L2734" s="16">
        <f t="shared" si="896"/>
        <v>721.87500000000011</v>
      </c>
      <c r="M2734" s="17">
        <v>0.35</v>
      </c>
      <c r="O2734" s="1"/>
      <c r="P2734" s="2"/>
      <c r="Q2734" s="3"/>
      <c r="R2734" s="5"/>
    </row>
    <row r="2735" spans="2:18" x14ac:dyDescent="0.25">
      <c r="B2735" s="12" t="s">
        <v>20</v>
      </c>
      <c r="C2735" s="12">
        <v>1197831</v>
      </c>
      <c r="D2735" s="13">
        <v>44520</v>
      </c>
      <c r="E2735" s="12" t="s">
        <v>49</v>
      </c>
      <c r="F2735" s="12" t="s">
        <v>97</v>
      </c>
      <c r="G2735" s="12" t="s">
        <v>96</v>
      </c>
      <c r="H2735" s="12" t="s">
        <v>17</v>
      </c>
      <c r="I2735" s="14">
        <v>0.75</v>
      </c>
      <c r="J2735" s="15">
        <v>3750</v>
      </c>
      <c r="K2735" s="16">
        <f t="shared" si="895"/>
        <v>2812.5</v>
      </c>
      <c r="L2735" s="16">
        <f t="shared" si="896"/>
        <v>1125</v>
      </c>
      <c r="M2735" s="17">
        <v>0.4</v>
      </c>
      <c r="O2735" s="1"/>
      <c r="P2735" s="2"/>
      <c r="Q2735" s="3"/>
      <c r="R2735" s="5"/>
    </row>
    <row r="2736" spans="2:18" x14ac:dyDescent="0.25">
      <c r="B2736" s="12" t="s">
        <v>20</v>
      </c>
      <c r="C2736" s="12">
        <v>1197831</v>
      </c>
      <c r="D2736" s="13">
        <v>44549</v>
      </c>
      <c r="E2736" s="12" t="s">
        <v>49</v>
      </c>
      <c r="F2736" s="12" t="s">
        <v>97</v>
      </c>
      <c r="G2736" s="12" t="s">
        <v>96</v>
      </c>
      <c r="H2736" s="12" t="s">
        <v>12</v>
      </c>
      <c r="I2736" s="14">
        <v>0.70000000000000007</v>
      </c>
      <c r="J2736" s="15">
        <v>6250</v>
      </c>
      <c r="K2736" s="16">
        <f>I2736*J2736</f>
        <v>4375</v>
      </c>
      <c r="L2736" s="16">
        <f>K2736*M2736</f>
        <v>1750</v>
      </c>
      <c r="M2736" s="17">
        <v>0.4</v>
      </c>
      <c r="O2736" s="1"/>
      <c r="P2736" s="2"/>
      <c r="Q2736" s="3"/>
      <c r="R2736" s="5"/>
    </row>
    <row r="2737" spans="1:18" x14ac:dyDescent="0.25">
      <c r="B2737" s="12" t="s">
        <v>20</v>
      </c>
      <c r="C2737" s="12">
        <v>1197831</v>
      </c>
      <c r="D2737" s="13">
        <v>44549</v>
      </c>
      <c r="E2737" s="12" t="s">
        <v>49</v>
      </c>
      <c r="F2737" s="12" t="s">
        <v>97</v>
      </c>
      <c r="G2737" s="12" t="s">
        <v>96</v>
      </c>
      <c r="H2737" s="12" t="s">
        <v>15</v>
      </c>
      <c r="I2737" s="14">
        <v>0.60000000000000009</v>
      </c>
      <c r="J2737" s="15">
        <v>4250</v>
      </c>
      <c r="K2737" s="16">
        <f>I2737*J2737</f>
        <v>2550.0000000000005</v>
      </c>
      <c r="L2737" s="16">
        <f>K2737*M2737</f>
        <v>892.50000000000011</v>
      </c>
      <c r="M2737" s="17">
        <v>0.35</v>
      </c>
      <c r="O2737" s="1"/>
      <c r="P2737" s="2"/>
      <c r="Q2737" s="3"/>
      <c r="R2737" s="5"/>
    </row>
    <row r="2738" spans="1:18" x14ac:dyDescent="0.25">
      <c r="B2738" s="12" t="s">
        <v>20</v>
      </c>
      <c r="C2738" s="12">
        <v>1197831</v>
      </c>
      <c r="D2738" s="13">
        <v>44549</v>
      </c>
      <c r="E2738" s="12" t="s">
        <v>49</v>
      </c>
      <c r="F2738" s="12" t="s">
        <v>97</v>
      </c>
      <c r="G2738" s="12" t="s">
        <v>96</v>
      </c>
      <c r="H2738" s="12" t="s">
        <v>13</v>
      </c>
      <c r="I2738" s="14">
        <v>0.60000000000000009</v>
      </c>
      <c r="J2738" s="15">
        <v>3750</v>
      </c>
      <c r="K2738" s="16">
        <f t="shared" ref="K2738:K2741" si="897">I2738*J2738</f>
        <v>2250.0000000000005</v>
      </c>
      <c r="L2738" s="16">
        <f t="shared" ref="L2738:L2741" si="898">K2738*M2738</f>
        <v>900.00000000000023</v>
      </c>
      <c r="M2738" s="17">
        <v>0.4</v>
      </c>
      <c r="O2738" s="1"/>
      <c r="P2738" s="2"/>
      <c r="Q2738" s="3"/>
      <c r="R2738" s="5"/>
    </row>
    <row r="2739" spans="1:18" x14ac:dyDescent="0.25">
      <c r="B2739" s="12" t="s">
        <v>20</v>
      </c>
      <c r="C2739" s="12">
        <v>1197831</v>
      </c>
      <c r="D2739" s="13">
        <v>44549</v>
      </c>
      <c r="E2739" s="12" t="s">
        <v>49</v>
      </c>
      <c r="F2739" s="12" t="s">
        <v>97</v>
      </c>
      <c r="G2739" s="12" t="s">
        <v>96</v>
      </c>
      <c r="H2739" s="12" t="s">
        <v>14</v>
      </c>
      <c r="I2739" s="14">
        <v>0.60000000000000009</v>
      </c>
      <c r="J2739" s="15">
        <v>3250</v>
      </c>
      <c r="K2739" s="16">
        <f t="shared" si="897"/>
        <v>1950.0000000000002</v>
      </c>
      <c r="L2739" s="16">
        <f t="shared" si="898"/>
        <v>780.00000000000011</v>
      </c>
      <c r="M2739" s="17">
        <v>0.4</v>
      </c>
      <c r="O2739" s="1"/>
      <c r="P2739" s="2"/>
      <c r="Q2739" s="3"/>
      <c r="R2739" s="5"/>
    </row>
    <row r="2740" spans="1:18" x14ac:dyDescent="0.25">
      <c r="B2740" s="12" t="s">
        <v>20</v>
      </c>
      <c r="C2740" s="12">
        <v>1197831</v>
      </c>
      <c r="D2740" s="13">
        <v>44549</v>
      </c>
      <c r="E2740" s="12" t="s">
        <v>49</v>
      </c>
      <c r="F2740" s="12" t="s">
        <v>97</v>
      </c>
      <c r="G2740" s="12" t="s">
        <v>96</v>
      </c>
      <c r="H2740" s="12" t="s">
        <v>16</v>
      </c>
      <c r="I2740" s="14">
        <v>0.70000000000000007</v>
      </c>
      <c r="J2740" s="15">
        <v>3250</v>
      </c>
      <c r="K2740" s="16">
        <f t="shared" si="897"/>
        <v>2275</v>
      </c>
      <c r="L2740" s="16">
        <f t="shared" si="898"/>
        <v>796.25</v>
      </c>
      <c r="M2740" s="17">
        <v>0.35</v>
      </c>
      <c r="O2740" s="1"/>
      <c r="P2740" s="2"/>
      <c r="Q2740" s="3"/>
      <c r="R2740" s="5"/>
    </row>
    <row r="2741" spans="1:18" x14ac:dyDescent="0.25">
      <c r="B2741" s="12" t="s">
        <v>20</v>
      </c>
      <c r="C2741" s="12">
        <v>1197831</v>
      </c>
      <c r="D2741" s="13">
        <v>44549</v>
      </c>
      <c r="E2741" s="12" t="s">
        <v>49</v>
      </c>
      <c r="F2741" s="12" t="s">
        <v>97</v>
      </c>
      <c r="G2741" s="12" t="s">
        <v>96</v>
      </c>
      <c r="H2741" s="12" t="s">
        <v>17</v>
      </c>
      <c r="I2741" s="14">
        <v>0.75</v>
      </c>
      <c r="J2741" s="15">
        <v>4250</v>
      </c>
      <c r="K2741" s="16">
        <f t="shared" si="897"/>
        <v>3187.5</v>
      </c>
      <c r="L2741" s="16">
        <f t="shared" si="898"/>
        <v>1275</v>
      </c>
      <c r="M2741" s="17">
        <v>0.4</v>
      </c>
      <c r="O2741" s="1"/>
      <c r="P2741" s="2"/>
      <c r="Q2741" s="3"/>
      <c r="R2741" s="5"/>
    </row>
    <row r="2742" spans="1:18" x14ac:dyDescent="0.25">
      <c r="A2742" s="8" t="s">
        <v>40</v>
      </c>
      <c r="B2742" s="12" t="s">
        <v>20</v>
      </c>
      <c r="C2742" s="12">
        <v>1197831</v>
      </c>
      <c r="D2742" s="13">
        <v>44212</v>
      </c>
      <c r="E2742" s="12" t="s">
        <v>49</v>
      </c>
      <c r="F2742" s="12" t="s">
        <v>98</v>
      </c>
      <c r="G2742" s="12" t="s">
        <v>99</v>
      </c>
      <c r="H2742" s="12" t="s">
        <v>12</v>
      </c>
      <c r="I2742" s="14">
        <v>0.25000000000000006</v>
      </c>
      <c r="J2742" s="15">
        <v>5500</v>
      </c>
      <c r="K2742" s="16">
        <f>I2742*J2742</f>
        <v>1375.0000000000002</v>
      </c>
      <c r="L2742" s="16">
        <f>K2742*M2742</f>
        <v>481.25000000000006</v>
      </c>
      <c r="M2742" s="17">
        <v>0.35</v>
      </c>
      <c r="O2742" s="1"/>
      <c r="P2742" s="2"/>
      <c r="Q2742" s="3"/>
      <c r="R2742" s="5"/>
    </row>
    <row r="2743" spans="1:18" x14ac:dyDescent="0.25">
      <c r="B2743" s="12" t="s">
        <v>20</v>
      </c>
      <c r="C2743" s="12">
        <v>1197831</v>
      </c>
      <c r="D2743" s="13">
        <v>44212</v>
      </c>
      <c r="E2743" s="12" t="s">
        <v>49</v>
      </c>
      <c r="F2743" s="12" t="s">
        <v>98</v>
      </c>
      <c r="G2743" s="12" t="s">
        <v>99</v>
      </c>
      <c r="H2743" s="12" t="s">
        <v>15</v>
      </c>
      <c r="I2743" s="14">
        <v>0.25000000000000006</v>
      </c>
      <c r="J2743" s="15">
        <v>3500</v>
      </c>
      <c r="K2743" s="16">
        <f>I2743*J2743</f>
        <v>875.00000000000023</v>
      </c>
      <c r="L2743" s="16">
        <f>K2743*M2743</f>
        <v>306.25000000000006</v>
      </c>
      <c r="M2743" s="17">
        <v>0.35</v>
      </c>
      <c r="O2743" s="1"/>
      <c r="P2743" s="2"/>
      <c r="Q2743" s="3"/>
      <c r="R2743" s="5"/>
    </row>
    <row r="2744" spans="1:18" x14ac:dyDescent="0.25">
      <c r="B2744" s="12" t="s">
        <v>20</v>
      </c>
      <c r="C2744" s="12">
        <v>1197831</v>
      </c>
      <c r="D2744" s="13">
        <v>44212</v>
      </c>
      <c r="E2744" s="12" t="s">
        <v>49</v>
      </c>
      <c r="F2744" s="12" t="s">
        <v>98</v>
      </c>
      <c r="G2744" s="12" t="s">
        <v>99</v>
      </c>
      <c r="H2744" s="12" t="s">
        <v>13</v>
      </c>
      <c r="I2744" s="14">
        <v>0.15000000000000008</v>
      </c>
      <c r="J2744" s="15">
        <v>3500</v>
      </c>
      <c r="K2744" s="16">
        <f t="shared" ref="K2744:K2747" si="899">I2744*J2744</f>
        <v>525.00000000000023</v>
      </c>
      <c r="L2744" s="16">
        <f t="shared" ref="L2744:L2753" si="900">K2744*M2744</f>
        <v>183.75000000000006</v>
      </c>
      <c r="M2744" s="17">
        <v>0.35</v>
      </c>
      <c r="O2744" s="1"/>
      <c r="P2744" s="2"/>
      <c r="Q2744" s="3"/>
      <c r="R2744" s="5"/>
    </row>
    <row r="2745" spans="1:18" x14ac:dyDescent="0.25">
      <c r="B2745" s="12" t="s">
        <v>20</v>
      </c>
      <c r="C2745" s="12">
        <v>1197831</v>
      </c>
      <c r="D2745" s="13">
        <v>44212</v>
      </c>
      <c r="E2745" s="12" t="s">
        <v>49</v>
      </c>
      <c r="F2745" s="12" t="s">
        <v>98</v>
      </c>
      <c r="G2745" s="12" t="s">
        <v>99</v>
      </c>
      <c r="H2745" s="12" t="s">
        <v>14</v>
      </c>
      <c r="I2745" s="14">
        <v>0.2</v>
      </c>
      <c r="J2745" s="15">
        <v>2000</v>
      </c>
      <c r="K2745" s="16">
        <f t="shared" si="899"/>
        <v>400</v>
      </c>
      <c r="L2745" s="16">
        <f t="shared" si="900"/>
        <v>140</v>
      </c>
      <c r="M2745" s="17">
        <v>0.35</v>
      </c>
      <c r="O2745" s="1"/>
      <c r="P2745" s="2"/>
      <c r="Q2745" s="3"/>
      <c r="R2745" s="5"/>
    </row>
    <row r="2746" spans="1:18" x14ac:dyDescent="0.25">
      <c r="B2746" s="12" t="s">
        <v>20</v>
      </c>
      <c r="C2746" s="12">
        <v>1197831</v>
      </c>
      <c r="D2746" s="13">
        <v>44212</v>
      </c>
      <c r="E2746" s="12" t="s">
        <v>49</v>
      </c>
      <c r="F2746" s="12" t="s">
        <v>98</v>
      </c>
      <c r="G2746" s="12" t="s">
        <v>99</v>
      </c>
      <c r="H2746" s="12" t="s">
        <v>16</v>
      </c>
      <c r="I2746" s="14">
        <v>0.35000000000000003</v>
      </c>
      <c r="J2746" s="15">
        <v>2500</v>
      </c>
      <c r="K2746" s="16">
        <f t="shared" si="899"/>
        <v>875.00000000000011</v>
      </c>
      <c r="L2746" s="16">
        <f t="shared" si="900"/>
        <v>306.25</v>
      </c>
      <c r="M2746" s="17">
        <v>0.35</v>
      </c>
      <c r="O2746" s="1"/>
      <c r="P2746" s="2"/>
      <c r="Q2746" s="3"/>
      <c r="R2746" s="5"/>
    </row>
    <row r="2747" spans="1:18" x14ac:dyDescent="0.25">
      <c r="B2747" s="12" t="s">
        <v>20</v>
      </c>
      <c r="C2747" s="12">
        <v>1197831</v>
      </c>
      <c r="D2747" s="13">
        <v>44212</v>
      </c>
      <c r="E2747" s="12" t="s">
        <v>49</v>
      </c>
      <c r="F2747" s="12" t="s">
        <v>98</v>
      </c>
      <c r="G2747" s="12" t="s">
        <v>99</v>
      </c>
      <c r="H2747" s="12" t="s">
        <v>17</v>
      </c>
      <c r="I2747" s="14">
        <v>0.25000000000000006</v>
      </c>
      <c r="J2747" s="15">
        <v>3500</v>
      </c>
      <c r="K2747" s="16">
        <f t="shared" si="899"/>
        <v>875.00000000000023</v>
      </c>
      <c r="L2747" s="16">
        <f t="shared" si="900"/>
        <v>306.25000000000006</v>
      </c>
      <c r="M2747" s="17">
        <v>0.35</v>
      </c>
      <c r="O2747" s="1"/>
      <c r="P2747" s="2"/>
      <c r="Q2747" s="3"/>
      <c r="R2747" s="5"/>
    </row>
    <row r="2748" spans="1:18" x14ac:dyDescent="0.25">
      <c r="B2748" s="12" t="s">
        <v>20</v>
      </c>
      <c r="C2748" s="12">
        <v>1197831</v>
      </c>
      <c r="D2748" s="13">
        <v>44241</v>
      </c>
      <c r="E2748" s="12" t="s">
        <v>49</v>
      </c>
      <c r="F2748" s="12" t="s">
        <v>98</v>
      </c>
      <c r="G2748" s="12" t="s">
        <v>99</v>
      </c>
      <c r="H2748" s="12" t="s">
        <v>12</v>
      </c>
      <c r="I2748" s="14">
        <v>0.25000000000000006</v>
      </c>
      <c r="J2748" s="15">
        <v>6000</v>
      </c>
      <c r="K2748" s="16">
        <f>I2748*J2748</f>
        <v>1500.0000000000002</v>
      </c>
      <c r="L2748" s="16">
        <f>K2748*M2748</f>
        <v>525</v>
      </c>
      <c r="M2748" s="17">
        <v>0.35</v>
      </c>
      <c r="O2748" s="1"/>
      <c r="P2748" s="2"/>
      <c r="Q2748" s="3"/>
      <c r="R2748" s="5"/>
    </row>
    <row r="2749" spans="1:18" x14ac:dyDescent="0.25">
      <c r="B2749" s="12" t="s">
        <v>20</v>
      </c>
      <c r="C2749" s="12">
        <v>1197831</v>
      </c>
      <c r="D2749" s="13">
        <v>44241</v>
      </c>
      <c r="E2749" s="12" t="s">
        <v>49</v>
      </c>
      <c r="F2749" s="12" t="s">
        <v>98</v>
      </c>
      <c r="G2749" s="12" t="s">
        <v>99</v>
      </c>
      <c r="H2749" s="12" t="s">
        <v>15</v>
      </c>
      <c r="I2749" s="14">
        <v>0.25000000000000006</v>
      </c>
      <c r="J2749" s="15">
        <v>2500</v>
      </c>
      <c r="K2749" s="16">
        <f>I2749*J2749</f>
        <v>625.00000000000011</v>
      </c>
      <c r="L2749" s="16">
        <f>K2749*M2749</f>
        <v>218.75000000000003</v>
      </c>
      <c r="M2749" s="17">
        <v>0.35</v>
      </c>
      <c r="O2749" s="1"/>
      <c r="P2749" s="2"/>
      <c r="Q2749" s="3"/>
      <c r="R2749" s="5"/>
    </row>
    <row r="2750" spans="1:18" x14ac:dyDescent="0.25">
      <c r="B2750" s="12" t="s">
        <v>20</v>
      </c>
      <c r="C2750" s="12">
        <v>1197831</v>
      </c>
      <c r="D2750" s="13">
        <v>44241</v>
      </c>
      <c r="E2750" s="12" t="s">
        <v>49</v>
      </c>
      <c r="F2750" s="12" t="s">
        <v>98</v>
      </c>
      <c r="G2750" s="12" t="s">
        <v>99</v>
      </c>
      <c r="H2750" s="12" t="s">
        <v>13</v>
      </c>
      <c r="I2750" s="14">
        <v>0.15000000000000008</v>
      </c>
      <c r="J2750" s="15">
        <v>3000</v>
      </c>
      <c r="K2750" s="16">
        <f t="shared" ref="K2750:K2753" si="901">I2750*J2750</f>
        <v>450.00000000000023</v>
      </c>
      <c r="L2750" s="16">
        <f t="shared" si="900"/>
        <v>157.50000000000006</v>
      </c>
      <c r="M2750" s="17">
        <v>0.35</v>
      </c>
      <c r="O2750" s="1"/>
      <c r="P2750" s="2"/>
      <c r="Q2750" s="3"/>
      <c r="R2750" s="5"/>
    </row>
    <row r="2751" spans="1:18" x14ac:dyDescent="0.25">
      <c r="B2751" s="12" t="s">
        <v>20</v>
      </c>
      <c r="C2751" s="12">
        <v>1197831</v>
      </c>
      <c r="D2751" s="13">
        <v>44241</v>
      </c>
      <c r="E2751" s="12" t="s">
        <v>49</v>
      </c>
      <c r="F2751" s="12" t="s">
        <v>98</v>
      </c>
      <c r="G2751" s="12" t="s">
        <v>99</v>
      </c>
      <c r="H2751" s="12" t="s">
        <v>14</v>
      </c>
      <c r="I2751" s="14">
        <v>0.2</v>
      </c>
      <c r="J2751" s="15">
        <v>1500</v>
      </c>
      <c r="K2751" s="16">
        <f t="shared" si="901"/>
        <v>300</v>
      </c>
      <c r="L2751" s="16">
        <f t="shared" si="900"/>
        <v>105</v>
      </c>
      <c r="M2751" s="17">
        <v>0.35</v>
      </c>
      <c r="O2751" s="1"/>
      <c r="P2751" s="2"/>
      <c r="Q2751" s="3"/>
      <c r="R2751" s="5"/>
    </row>
    <row r="2752" spans="1:18" x14ac:dyDescent="0.25">
      <c r="B2752" s="12" t="s">
        <v>20</v>
      </c>
      <c r="C2752" s="12">
        <v>1197831</v>
      </c>
      <c r="D2752" s="13">
        <v>44241</v>
      </c>
      <c r="E2752" s="12" t="s">
        <v>49</v>
      </c>
      <c r="F2752" s="12" t="s">
        <v>98</v>
      </c>
      <c r="G2752" s="12" t="s">
        <v>99</v>
      </c>
      <c r="H2752" s="12" t="s">
        <v>16</v>
      </c>
      <c r="I2752" s="14">
        <v>0.35000000000000003</v>
      </c>
      <c r="J2752" s="15">
        <v>2250</v>
      </c>
      <c r="K2752" s="16">
        <f t="shared" si="901"/>
        <v>787.50000000000011</v>
      </c>
      <c r="L2752" s="16">
        <f t="shared" si="900"/>
        <v>275.625</v>
      </c>
      <c r="M2752" s="17">
        <v>0.35</v>
      </c>
      <c r="O2752" s="1"/>
      <c r="P2752" s="2"/>
      <c r="Q2752" s="3"/>
      <c r="R2752" s="5"/>
    </row>
    <row r="2753" spans="2:18" x14ac:dyDescent="0.25">
      <c r="B2753" s="12" t="s">
        <v>20</v>
      </c>
      <c r="C2753" s="12">
        <v>1197831</v>
      </c>
      <c r="D2753" s="13">
        <v>44241</v>
      </c>
      <c r="E2753" s="12" t="s">
        <v>49</v>
      </c>
      <c r="F2753" s="12" t="s">
        <v>98</v>
      </c>
      <c r="G2753" s="12" t="s">
        <v>99</v>
      </c>
      <c r="H2753" s="12" t="s">
        <v>17</v>
      </c>
      <c r="I2753" s="14">
        <v>0.2</v>
      </c>
      <c r="J2753" s="15">
        <v>3250</v>
      </c>
      <c r="K2753" s="16">
        <f t="shared" si="901"/>
        <v>650</v>
      </c>
      <c r="L2753" s="16">
        <f t="shared" si="900"/>
        <v>227.49999999999997</v>
      </c>
      <c r="M2753" s="17">
        <v>0.35</v>
      </c>
      <c r="O2753" s="1"/>
      <c r="P2753" s="2"/>
      <c r="Q2753" s="3"/>
      <c r="R2753" s="5"/>
    </row>
    <row r="2754" spans="2:18" x14ac:dyDescent="0.25">
      <c r="B2754" s="12" t="s">
        <v>20</v>
      </c>
      <c r="C2754" s="12">
        <v>1197831</v>
      </c>
      <c r="D2754" s="13">
        <v>44267</v>
      </c>
      <c r="E2754" s="12" t="s">
        <v>49</v>
      </c>
      <c r="F2754" s="12" t="s">
        <v>98</v>
      </c>
      <c r="G2754" s="12" t="s">
        <v>99</v>
      </c>
      <c r="H2754" s="12" t="s">
        <v>12</v>
      </c>
      <c r="I2754" s="14">
        <v>0.2</v>
      </c>
      <c r="J2754" s="15">
        <v>5450</v>
      </c>
      <c r="K2754" s="16">
        <f>I2754*J2754</f>
        <v>1090</v>
      </c>
      <c r="L2754" s="16">
        <f>K2754*M2754</f>
        <v>381.5</v>
      </c>
      <c r="M2754" s="17">
        <v>0.35</v>
      </c>
      <c r="O2754" s="1"/>
      <c r="P2754" s="2"/>
      <c r="Q2754" s="3"/>
      <c r="R2754" s="5"/>
    </row>
    <row r="2755" spans="2:18" x14ac:dyDescent="0.25">
      <c r="B2755" s="12" t="s">
        <v>20</v>
      </c>
      <c r="C2755" s="12">
        <v>1197831</v>
      </c>
      <c r="D2755" s="13">
        <v>44267</v>
      </c>
      <c r="E2755" s="12" t="s">
        <v>49</v>
      </c>
      <c r="F2755" s="12" t="s">
        <v>98</v>
      </c>
      <c r="G2755" s="12" t="s">
        <v>99</v>
      </c>
      <c r="H2755" s="12" t="s">
        <v>15</v>
      </c>
      <c r="I2755" s="14">
        <v>0.2</v>
      </c>
      <c r="J2755" s="15">
        <v>2250</v>
      </c>
      <c r="K2755" s="16">
        <f>I2755*J2755</f>
        <v>450</v>
      </c>
      <c r="L2755" s="16">
        <f>K2755*M2755</f>
        <v>157.5</v>
      </c>
      <c r="M2755" s="17">
        <v>0.35</v>
      </c>
      <c r="O2755" s="1"/>
      <c r="P2755" s="2"/>
      <c r="Q2755" s="3"/>
      <c r="R2755" s="5"/>
    </row>
    <row r="2756" spans="2:18" x14ac:dyDescent="0.25">
      <c r="B2756" s="12" t="s">
        <v>20</v>
      </c>
      <c r="C2756" s="12">
        <v>1197831</v>
      </c>
      <c r="D2756" s="13">
        <v>44267</v>
      </c>
      <c r="E2756" s="12" t="s">
        <v>49</v>
      </c>
      <c r="F2756" s="12" t="s">
        <v>98</v>
      </c>
      <c r="G2756" s="12" t="s">
        <v>99</v>
      </c>
      <c r="H2756" s="12" t="s">
        <v>13</v>
      </c>
      <c r="I2756" s="14">
        <v>0.10000000000000002</v>
      </c>
      <c r="J2756" s="15">
        <v>2500</v>
      </c>
      <c r="K2756" s="16">
        <f t="shared" ref="K2756:K2759" si="902">I2756*J2756</f>
        <v>250.00000000000006</v>
      </c>
      <c r="L2756" s="16">
        <f t="shared" ref="L2756:L2759" si="903">K2756*M2756</f>
        <v>87.500000000000014</v>
      </c>
      <c r="M2756" s="17">
        <v>0.35</v>
      </c>
      <c r="O2756" s="1"/>
      <c r="P2756" s="2"/>
      <c r="Q2756" s="3"/>
      <c r="R2756" s="5"/>
    </row>
    <row r="2757" spans="2:18" x14ac:dyDescent="0.25">
      <c r="B2757" s="12" t="s">
        <v>20</v>
      </c>
      <c r="C2757" s="12">
        <v>1197831</v>
      </c>
      <c r="D2757" s="13">
        <v>44267</v>
      </c>
      <c r="E2757" s="12" t="s">
        <v>49</v>
      </c>
      <c r="F2757" s="12" t="s">
        <v>98</v>
      </c>
      <c r="G2757" s="12" t="s">
        <v>99</v>
      </c>
      <c r="H2757" s="12" t="s">
        <v>14</v>
      </c>
      <c r="I2757" s="14">
        <v>0.19999999999999996</v>
      </c>
      <c r="J2757" s="15">
        <v>1000</v>
      </c>
      <c r="K2757" s="16">
        <f t="shared" si="902"/>
        <v>199.99999999999994</v>
      </c>
      <c r="L2757" s="16">
        <f t="shared" si="903"/>
        <v>69.999999999999972</v>
      </c>
      <c r="M2757" s="17">
        <v>0.35</v>
      </c>
      <c r="O2757" s="1"/>
      <c r="P2757" s="2"/>
      <c r="Q2757" s="3"/>
      <c r="R2757" s="5"/>
    </row>
    <row r="2758" spans="2:18" x14ac:dyDescent="0.25">
      <c r="B2758" s="12" t="s">
        <v>20</v>
      </c>
      <c r="C2758" s="12">
        <v>1197831</v>
      </c>
      <c r="D2758" s="13">
        <v>44267</v>
      </c>
      <c r="E2758" s="12" t="s">
        <v>49</v>
      </c>
      <c r="F2758" s="12" t="s">
        <v>98</v>
      </c>
      <c r="G2758" s="12" t="s">
        <v>99</v>
      </c>
      <c r="H2758" s="12" t="s">
        <v>16</v>
      </c>
      <c r="I2758" s="14">
        <v>0.35000000000000009</v>
      </c>
      <c r="J2758" s="15">
        <v>1500</v>
      </c>
      <c r="K2758" s="16">
        <f t="shared" si="902"/>
        <v>525.00000000000011</v>
      </c>
      <c r="L2758" s="16">
        <f t="shared" si="903"/>
        <v>183.75000000000003</v>
      </c>
      <c r="M2758" s="17">
        <v>0.35</v>
      </c>
      <c r="O2758" s="1"/>
      <c r="P2758" s="2"/>
      <c r="Q2758" s="3"/>
      <c r="R2758" s="5"/>
    </row>
    <row r="2759" spans="2:18" x14ac:dyDescent="0.25">
      <c r="B2759" s="12" t="s">
        <v>20</v>
      </c>
      <c r="C2759" s="12">
        <v>1197831</v>
      </c>
      <c r="D2759" s="13">
        <v>44267</v>
      </c>
      <c r="E2759" s="12" t="s">
        <v>49</v>
      </c>
      <c r="F2759" s="12" t="s">
        <v>98</v>
      </c>
      <c r="G2759" s="12" t="s">
        <v>99</v>
      </c>
      <c r="H2759" s="12" t="s">
        <v>17</v>
      </c>
      <c r="I2759" s="14">
        <v>0.25</v>
      </c>
      <c r="J2759" s="15">
        <v>2500</v>
      </c>
      <c r="K2759" s="16">
        <f t="shared" si="902"/>
        <v>625</v>
      </c>
      <c r="L2759" s="16">
        <f t="shared" si="903"/>
        <v>218.75</v>
      </c>
      <c r="M2759" s="17">
        <v>0.35</v>
      </c>
      <c r="O2759" s="1"/>
      <c r="P2759" s="2"/>
      <c r="Q2759" s="3"/>
      <c r="R2759" s="5"/>
    </row>
    <row r="2760" spans="2:18" x14ac:dyDescent="0.25">
      <c r="B2760" s="12" t="s">
        <v>20</v>
      </c>
      <c r="C2760" s="12">
        <v>1197831</v>
      </c>
      <c r="D2760" s="13">
        <v>44299</v>
      </c>
      <c r="E2760" s="12" t="s">
        <v>49</v>
      </c>
      <c r="F2760" s="12" t="s">
        <v>98</v>
      </c>
      <c r="G2760" s="12" t="s">
        <v>99</v>
      </c>
      <c r="H2760" s="12" t="s">
        <v>12</v>
      </c>
      <c r="I2760" s="14">
        <v>0.25</v>
      </c>
      <c r="J2760" s="15">
        <v>5000</v>
      </c>
      <c r="K2760" s="16">
        <f>I2760*J2760</f>
        <v>1250</v>
      </c>
      <c r="L2760" s="16">
        <f>K2760*M2760</f>
        <v>437.5</v>
      </c>
      <c r="M2760" s="17">
        <v>0.35</v>
      </c>
      <c r="O2760" s="1"/>
      <c r="P2760" s="2"/>
      <c r="Q2760" s="3"/>
      <c r="R2760" s="5"/>
    </row>
    <row r="2761" spans="2:18" x14ac:dyDescent="0.25">
      <c r="B2761" s="12" t="s">
        <v>20</v>
      </c>
      <c r="C2761" s="12">
        <v>1197831</v>
      </c>
      <c r="D2761" s="13">
        <v>44299</v>
      </c>
      <c r="E2761" s="12" t="s">
        <v>49</v>
      </c>
      <c r="F2761" s="12" t="s">
        <v>98</v>
      </c>
      <c r="G2761" s="12" t="s">
        <v>99</v>
      </c>
      <c r="H2761" s="12" t="s">
        <v>15</v>
      </c>
      <c r="I2761" s="14">
        <v>0.25</v>
      </c>
      <c r="J2761" s="15">
        <v>2000</v>
      </c>
      <c r="K2761" s="16">
        <f>I2761*J2761</f>
        <v>500</v>
      </c>
      <c r="L2761" s="16">
        <f>K2761*M2761</f>
        <v>175</v>
      </c>
      <c r="M2761" s="17">
        <v>0.35</v>
      </c>
      <c r="O2761" s="1"/>
      <c r="P2761" s="2"/>
      <c r="Q2761" s="3"/>
      <c r="R2761" s="5"/>
    </row>
    <row r="2762" spans="2:18" x14ac:dyDescent="0.25">
      <c r="B2762" s="12" t="s">
        <v>20</v>
      </c>
      <c r="C2762" s="12">
        <v>1197831</v>
      </c>
      <c r="D2762" s="13">
        <v>44299</v>
      </c>
      <c r="E2762" s="12" t="s">
        <v>49</v>
      </c>
      <c r="F2762" s="12" t="s">
        <v>98</v>
      </c>
      <c r="G2762" s="12" t="s">
        <v>99</v>
      </c>
      <c r="H2762" s="12" t="s">
        <v>13</v>
      </c>
      <c r="I2762" s="14">
        <v>0.15000000000000002</v>
      </c>
      <c r="J2762" s="15">
        <v>2000</v>
      </c>
      <c r="K2762" s="16">
        <f t="shared" ref="K2762:K2765" si="904">I2762*J2762</f>
        <v>300.00000000000006</v>
      </c>
      <c r="L2762" s="16">
        <f t="shared" ref="L2762:L2765" si="905">K2762*M2762</f>
        <v>105.00000000000001</v>
      </c>
      <c r="M2762" s="17">
        <v>0.35</v>
      </c>
      <c r="O2762" s="1"/>
      <c r="P2762" s="2"/>
      <c r="Q2762" s="3"/>
      <c r="R2762" s="5"/>
    </row>
    <row r="2763" spans="2:18" x14ac:dyDescent="0.25">
      <c r="B2763" s="12" t="s">
        <v>20</v>
      </c>
      <c r="C2763" s="12">
        <v>1197831</v>
      </c>
      <c r="D2763" s="13">
        <v>44299</v>
      </c>
      <c r="E2763" s="12" t="s">
        <v>49</v>
      </c>
      <c r="F2763" s="12" t="s">
        <v>98</v>
      </c>
      <c r="G2763" s="12" t="s">
        <v>99</v>
      </c>
      <c r="H2763" s="12" t="s">
        <v>14</v>
      </c>
      <c r="I2763" s="14">
        <v>0.19999999999999996</v>
      </c>
      <c r="J2763" s="15">
        <v>1250</v>
      </c>
      <c r="K2763" s="16">
        <f t="shared" si="904"/>
        <v>249.99999999999994</v>
      </c>
      <c r="L2763" s="16">
        <f t="shared" si="905"/>
        <v>87.499999999999972</v>
      </c>
      <c r="M2763" s="17">
        <v>0.35</v>
      </c>
      <c r="O2763" s="1"/>
      <c r="P2763" s="2"/>
      <c r="Q2763" s="3"/>
      <c r="R2763" s="5"/>
    </row>
    <row r="2764" spans="2:18" x14ac:dyDescent="0.25">
      <c r="B2764" s="12" t="s">
        <v>20</v>
      </c>
      <c r="C2764" s="12">
        <v>1197831</v>
      </c>
      <c r="D2764" s="13">
        <v>44299</v>
      </c>
      <c r="E2764" s="12" t="s">
        <v>49</v>
      </c>
      <c r="F2764" s="12" t="s">
        <v>98</v>
      </c>
      <c r="G2764" s="12" t="s">
        <v>99</v>
      </c>
      <c r="H2764" s="12" t="s">
        <v>16</v>
      </c>
      <c r="I2764" s="14">
        <v>0.4</v>
      </c>
      <c r="J2764" s="15">
        <v>1500</v>
      </c>
      <c r="K2764" s="16">
        <f t="shared" si="904"/>
        <v>600</v>
      </c>
      <c r="L2764" s="16">
        <f t="shared" si="905"/>
        <v>210</v>
      </c>
      <c r="M2764" s="17">
        <v>0.35</v>
      </c>
      <c r="O2764" s="1"/>
      <c r="P2764" s="2"/>
      <c r="Q2764" s="3"/>
      <c r="R2764" s="5"/>
    </row>
    <row r="2765" spans="2:18" x14ac:dyDescent="0.25">
      <c r="B2765" s="12" t="s">
        <v>20</v>
      </c>
      <c r="C2765" s="12">
        <v>1197831</v>
      </c>
      <c r="D2765" s="13">
        <v>44299</v>
      </c>
      <c r="E2765" s="12" t="s">
        <v>49</v>
      </c>
      <c r="F2765" s="12" t="s">
        <v>98</v>
      </c>
      <c r="G2765" s="12" t="s">
        <v>99</v>
      </c>
      <c r="H2765" s="12" t="s">
        <v>17</v>
      </c>
      <c r="I2765" s="14">
        <v>0.30000000000000004</v>
      </c>
      <c r="J2765" s="15">
        <v>3000</v>
      </c>
      <c r="K2765" s="16">
        <f t="shared" si="904"/>
        <v>900.00000000000011</v>
      </c>
      <c r="L2765" s="16">
        <f t="shared" si="905"/>
        <v>315</v>
      </c>
      <c r="M2765" s="17">
        <v>0.35</v>
      </c>
      <c r="O2765" s="1"/>
      <c r="P2765" s="2"/>
      <c r="Q2765" s="3"/>
      <c r="R2765" s="5"/>
    </row>
    <row r="2766" spans="2:18" x14ac:dyDescent="0.25">
      <c r="B2766" s="12" t="s">
        <v>20</v>
      </c>
      <c r="C2766" s="12">
        <v>1197831</v>
      </c>
      <c r="D2766" s="13">
        <v>44328</v>
      </c>
      <c r="E2766" s="12" t="s">
        <v>49</v>
      </c>
      <c r="F2766" s="12" t="s">
        <v>98</v>
      </c>
      <c r="G2766" s="12" t="s">
        <v>99</v>
      </c>
      <c r="H2766" s="12" t="s">
        <v>12</v>
      </c>
      <c r="I2766" s="14">
        <v>0.4</v>
      </c>
      <c r="J2766" s="15">
        <v>5700</v>
      </c>
      <c r="K2766" s="16">
        <f>I2766*J2766</f>
        <v>2280</v>
      </c>
      <c r="L2766" s="16">
        <f>K2766*M2766</f>
        <v>798</v>
      </c>
      <c r="M2766" s="17">
        <v>0.35</v>
      </c>
      <c r="O2766" s="1"/>
      <c r="P2766" s="2"/>
      <c r="Q2766" s="3"/>
      <c r="R2766" s="5"/>
    </row>
    <row r="2767" spans="2:18" x14ac:dyDescent="0.25">
      <c r="B2767" s="12" t="s">
        <v>20</v>
      </c>
      <c r="C2767" s="12">
        <v>1197831</v>
      </c>
      <c r="D2767" s="13">
        <v>44328</v>
      </c>
      <c r="E2767" s="12" t="s">
        <v>49</v>
      </c>
      <c r="F2767" s="12" t="s">
        <v>98</v>
      </c>
      <c r="G2767" s="12" t="s">
        <v>99</v>
      </c>
      <c r="H2767" s="12" t="s">
        <v>15</v>
      </c>
      <c r="I2767" s="14">
        <v>0.4</v>
      </c>
      <c r="J2767" s="15">
        <v>2750</v>
      </c>
      <c r="K2767" s="16">
        <f>I2767*J2767</f>
        <v>1100</v>
      </c>
      <c r="L2767" s="16">
        <f>K2767*M2767</f>
        <v>385</v>
      </c>
      <c r="M2767" s="17">
        <v>0.35</v>
      </c>
      <c r="O2767" s="1"/>
      <c r="P2767" s="2"/>
      <c r="Q2767" s="3"/>
      <c r="R2767" s="5"/>
    </row>
    <row r="2768" spans="2:18" x14ac:dyDescent="0.25">
      <c r="B2768" s="12" t="s">
        <v>20</v>
      </c>
      <c r="C2768" s="12">
        <v>1197831</v>
      </c>
      <c r="D2768" s="13">
        <v>44328</v>
      </c>
      <c r="E2768" s="12" t="s">
        <v>49</v>
      </c>
      <c r="F2768" s="12" t="s">
        <v>98</v>
      </c>
      <c r="G2768" s="12" t="s">
        <v>99</v>
      </c>
      <c r="H2768" s="12" t="s">
        <v>13</v>
      </c>
      <c r="I2768" s="14">
        <v>0.35000000000000003</v>
      </c>
      <c r="J2768" s="15">
        <v>2500</v>
      </c>
      <c r="K2768" s="16">
        <f t="shared" ref="K2768:K2771" si="906">I2768*J2768</f>
        <v>875.00000000000011</v>
      </c>
      <c r="L2768" s="16">
        <f t="shared" ref="L2768:L2771" si="907">K2768*M2768</f>
        <v>306.25</v>
      </c>
      <c r="M2768" s="17">
        <v>0.35</v>
      </c>
      <c r="O2768" s="1"/>
      <c r="P2768" s="2"/>
      <c r="Q2768" s="3"/>
      <c r="R2768" s="5"/>
    </row>
    <row r="2769" spans="2:18" x14ac:dyDescent="0.25">
      <c r="B2769" s="12" t="s">
        <v>20</v>
      </c>
      <c r="C2769" s="12">
        <v>1197831</v>
      </c>
      <c r="D2769" s="13">
        <v>44328</v>
      </c>
      <c r="E2769" s="12" t="s">
        <v>49</v>
      </c>
      <c r="F2769" s="12" t="s">
        <v>98</v>
      </c>
      <c r="G2769" s="12" t="s">
        <v>99</v>
      </c>
      <c r="H2769" s="12" t="s">
        <v>14</v>
      </c>
      <c r="I2769" s="14">
        <v>0.35000000000000003</v>
      </c>
      <c r="J2769" s="15">
        <v>2000</v>
      </c>
      <c r="K2769" s="16">
        <f t="shared" si="906"/>
        <v>700.00000000000011</v>
      </c>
      <c r="L2769" s="16">
        <f t="shared" si="907"/>
        <v>245.00000000000003</v>
      </c>
      <c r="M2769" s="17">
        <v>0.35</v>
      </c>
      <c r="O2769" s="1"/>
      <c r="P2769" s="2"/>
      <c r="Q2769" s="3"/>
      <c r="R2769" s="5"/>
    </row>
    <row r="2770" spans="2:18" x14ac:dyDescent="0.25">
      <c r="B2770" s="12" t="s">
        <v>20</v>
      </c>
      <c r="C2770" s="12">
        <v>1197831</v>
      </c>
      <c r="D2770" s="13">
        <v>44328</v>
      </c>
      <c r="E2770" s="12" t="s">
        <v>49</v>
      </c>
      <c r="F2770" s="12" t="s">
        <v>98</v>
      </c>
      <c r="G2770" s="12" t="s">
        <v>99</v>
      </c>
      <c r="H2770" s="12" t="s">
        <v>16</v>
      </c>
      <c r="I2770" s="14">
        <v>0.44999999999999996</v>
      </c>
      <c r="J2770" s="15">
        <v>2250</v>
      </c>
      <c r="K2770" s="16">
        <f t="shared" si="906"/>
        <v>1012.4999999999999</v>
      </c>
      <c r="L2770" s="16">
        <f t="shared" si="907"/>
        <v>354.37499999999994</v>
      </c>
      <c r="M2770" s="17">
        <v>0.35</v>
      </c>
      <c r="O2770" s="1"/>
      <c r="P2770" s="2"/>
      <c r="Q2770" s="3"/>
      <c r="R2770" s="5"/>
    </row>
    <row r="2771" spans="2:18" x14ac:dyDescent="0.25">
      <c r="B2771" s="12" t="s">
        <v>20</v>
      </c>
      <c r="C2771" s="12">
        <v>1197831</v>
      </c>
      <c r="D2771" s="13">
        <v>44328</v>
      </c>
      <c r="E2771" s="12" t="s">
        <v>49</v>
      </c>
      <c r="F2771" s="12" t="s">
        <v>98</v>
      </c>
      <c r="G2771" s="12" t="s">
        <v>99</v>
      </c>
      <c r="H2771" s="12" t="s">
        <v>17</v>
      </c>
      <c r="I2771" s="14">
        <v>0.44999999999999996</v>
      </c>
      <c r="J2771" s="15">
        <v>3250</v>
      </c>
      <c r="K2771" s="16">
        <f t="shared" si="906"/>
        <v>1462.4999999999998</v>
      </c>
      <c r="L2771" s="16">
        <f t="shared" si="907"/>
        <v>511.87499999999989</v>
      </c>
      <c r="M2771" s="17">
        <v>0.35</v>
      </c>
      <c r="O2771" s="1"/>
      <c r="P2771" s="2"/>
      <c r="Q2771" s="3"/>
      <c r="R2771" s="5"/>
    </row>
    <row r="2772" spans="2:18" x14ac:dyDescent="0.25">
      <c r="B2772" s="12" t="s">
        <v>20</v>
      </c>
      <c r="C2772" s="12">
        <v>1197831</v>
      </c>
      <c r="D2772" s="13">
        <v>44361</v>
      </c>
      <c r="E2772" s="12" t="s">
        <v>49</v>
      </c>
      <c r="F2772" s="12" t="s">
        <v>98</v>
      </c>
      <c r="G2772" s="12" t="s">
        <v>99</v>
      </c>
      <c r="H2772" s="12" t="s">
        <v>12</v>
      </c>
      <c r="I2772" s="14">
        <v>0.39999999999999997</v>
      </c>
      <c r="J2772" s="15">
        <v>5750</v>
      </c>
      <c r="K2772" s="16">
        <f>I2772*J2772</f>
        <v>2300</v>
      </c>
      <c r="L2772" s="16">
        <f>K2772*M2772</f>
        <v>805</v>
      </c>
      <c r="M2772" s="17">
        <v>0.35</v>
      </c>
      <c r="O2772" s="1"/>
      <c r="P2772" s="2"/>
      <c r="Q2772" s="3"/>
      <c r="R2772" s="5"/>
    </row>
    <row r="2773" spans="2:18" x14ac:dyDescent="0.25">
      <c r="B2773" s="12" t="s">
        <v>20</v>
      </c>
      <c r="C2773" s="12">
        <v>1197831</v>
      </c>
      <c r="D2773" s="13">
        <v>44361</v>
      </c>
      <c r="E2773" s="12" t="s">
        <v>49</v>
      </c>
      <c r="F2773" s="12" t="s">
        <v>98</v>
      </c>
      <c r="G2773" s="12" t="s">
        <v>99</v>
      </c>
      <c r="H2773" s="12" t="s">
        <v>15</v>
      </c>
      <c r="I2773" s="14">
        <v>0.35000000000000003</v>
      </c>
      <c r="J2773" s="15">
        <v>3250</v>
      </c>
      <c r="K2773" s="16">
        <f>I2773*J2773</f>
        <v>1137.5</v>
      </c>
      <c r="L2773" s="16">
        <f>K2773*M2773</f>
        <v>398.125</v>
      </c>
      <c r="M2773" s="17">
        <v>0.35</v>
      </c>
      <c r="O2773" s="1"/>
      <c r="P2773" s="2"/>
      <c r="Q2773" s="3"/>
      <c r="R2773" s="5"/>
    </row>
    <row r="2774" spans="2:18" x14ac:dyDescent="0.25">
      <c r="B2774" s="12" t="s">
        <v>20</v>
      </c>
      <c r="C2774" s="12">
        <v>1197831</v>
      </c>
      <c r="D2774" s="13">
        <v>44361</v>
      </c>
      <c r="E2774" s="12" t="s">
        <v>49</v>
      </c>
      <c r="F2774" s="12" t="s">
        <v>98</v>
      </c>
      <c r="G2774" s="12" t="s">
        <v>99</v>
      </c>
      <c r="H2774" s="12" t="s">
        <v>13</v>
      </c>
      <c r="I2774" s="14">
        <v>0.4</v>
      </c>
      <c r="J2774" s="15">
        <v>3000</v>
      </c>
      <c r="K2774" s="16">
        <f t="shared" ref="K2774:K2777" si="908">I2774*J2774</f>
        <v>1200</v>
      </c>
      <c r="L2774" s="16">
        <f t="shared" ref="L2774:L2777" si="909">K2774*M2774</f>
        <v>420</v>
      </c>
      <c r="M2774" s="17">
        <v>0.35</v>
      </c>
      <c r="O2774" s="1"/>
      <c r="P2774" s="2"/>
      <c r="Q2774" s="3"/>
      <c r="R2774" s="5"/>
    </row>
    <row r="2775" spans="2:18" x14ac:dyDescent="0.25">
      <c r="B2775" s="12" t="s">
        <v>20</v>
      </c>
      <c r="C2775" s="12">
        <v>1197831</v>
      </c>
      <c r="D2775" s="13">
        <v>44361</v>
      </c>
      <c r="E2775" s="12" t="s">
        <v>49</v>
      </c>
      <c r="F2775" s="12" t="s">
        <v>98</v>
      </c>
      <c r="G2775" s="12" t="s">
        <v>99</v>
      </c>
      <c r="H2775" s="12" t="s">
        <v>14</v>
      </c>
      <c r="I2775" s="14">
        <v>0.4</v>
      </c>
      <c r="J2775" s="15">
        <v>2750</v>
      </c>
      <c r="K2775" s="16">
        <f t="shared" si="908"/>
        <v>1100</v>
      </c>
      <c r="L2775" s="16">
        <f t="shared" si="909"/>
        <v>385</v>
      </c>
      <c r="M2775" s="17">
        <v>0.35</v>
      </c>
      <c r="O2775" s="1"/>
      <c r="P2775" s="2"/>
      <c r="Q2775" s="3"/>
      <c r="R2775" s="5"/>
    </row>
    <row r="2776" spans="2:18" x14ac:dyDescent="0.25">
      <c r="B2776" s="12" t="s">
        <v>20</v>
      </c>
      <c r="C2776" s="12">
        <v>1197831</v>
      </c>
      <c r="D2776" s="13">
        <v>44361</v>
      </c>
      <c r="E2776" s="12" t="s">
        <v>49</v>
      </c>
      <c r="F2776" s="12" t="s">
        <v>98</v>
      </c>
      <c r="G2776" s="12" t="s">
        <v>99</v>
      </c>
      <c r="H2776" s="12" t="s">
        <v>16</v>
      </c>
      <c r="I2776" s="14">
        <v>0.54999999999999993</v>
      </c>
      <c r="J2776" s="15">
        <v>2750</v>
      </c>
      <c r="K2776" s="16">
        <f t="shared" si="908"/>
        <v>1512.4999999999998</v>
      </c>
      <c r="L2776" s="16">
        <f t="shared" si="909"/>
        <v>529.37499999999989</v>
      </c>
      <c r="M2776" s="17">
        <v>0.35</v>
      </c>
      <c r="O2776" s="1"/>
      <c r="P2776" s="2"/>
      <c r="Q2776" s="3"/>
      <c r="R2776" s="5"/>
    </row>
    <row r="2777" spans="2:18" x14ac:dyDescent="0.25">
      <c r="B2777" s="12" t="s">
        <v>20</v>
      </c>
      <c r="C2777" s="12">
        <v>1197831</v>
      </c>
      <c r="D2777" s="13">
        <v>44361</v>
      </c>
      <c r="E2777" s="12" t="s">
        <v>49</v>
      </c>
      <c r="F2777" s="12" t="s">
        <v>98</v>
      </c>
      <c r="G2777" s="12" t="s">
        <v>99</v>
      </c>
      <c r="H2777" s="12" t="s">
        <v>17</v>
      </c>
      <c r="I2777" s="14">
        <v>0.6</v>
      </c>
      <c r="J2777" s="15">
        <v>4500</v>
      </c>
      <c r="K2777" s="16">
        <f t="shared" si="908"/>
        <v>2700</v>
      </c>
      <c r="L2777" s="16">
        <f t="shared" si="909"/>
        <v>944.99999999999989</v>
      </c>
      <c r="M2777" s="17">
        <v>0.35</v>
      </c>
      <c r="O2777" s="1"/>
      <c r="P2777" s="2"/>
      <c r="Q2777" s="3"/>
      <c r="R2777" s="5"/>
    </row>
    <row r="2778" spans="2:18" x14ac:dyDescent="0.25">
      <c r="B2778" s="12" t="s">
        <v>20</v>
      </c>
      <c r="C2778" s="12">
        <v>1197831</v>
      </c>
      <c r="D2778" s="13">
        <v>44389</v>
      </c>
      <c r="E2778" s="12" t="s">
        <v>49</v>
      </c>
      <c r="F2778" s="12" t="s">
        <v>98</v>
      </c>
      <c r="G2778" s="12" t="s">
        <v>99</v>
      </c>
      <c r="H2778" s="12" t="s">
        <v>12</v>
      </c>
      <c r="I2778" s="14">
        <v>0.54999999999999993</v>
      </c>
      <c r="J2778" s="15">
        <v>6750</v>
      </c>
      <c r="K2778" s="16">
        <f>I2778*J2778</f>
        <v>3712.4999999999995</v>
      </c>
      <c r="L2778" s="16">
        <f>K2778*M2778</f>
        <v>1299.3749999999998</v>
      </c>
      <c r="M2778" s="17">
        <v>0.35</v>
      </c>
      <c r="O2778" s="1"/>
      <c r="P2778" s="2"/>
      <c r="Q2778" s="3"/>
      <c r="R2778" s="5"/>
    </row>
    <row r="2779" spans="2:18" x14ac:dyDescent="0.25">
      <c r="B2779" s="12" t="s">
        <v>20</v>
      </c>
      <c r="C2779" s="12">
        <v>1197831</v>
      </c>
      <c r="D2779" s="13">
        <v>44389</v>
      </c>
      <c r="E2779" s="12" t="s">
        <v>49</v>
      </c>
      <c r="F2779" s="12" t="s">
        <v>98</v>
      </c>
      <c r="G2779" s="12" t="s">
        <v>99</v>
      </c>
      <c r="H2779" s="12" t="s">
        <v>15</v>
      </c>
      <c r="I2779" s="14">
        <v>0.5</v>
      </c>
      <c r="J2779" s="15">
        <v>4250</v>
      </c>
      <c r="K2779" s="16">
        <f>I2779*J2779</f>
        <v>2125</v>
      </c>
      <c r="L2779" s="16">
        <f>K2779*M2779</f>
        <v>743.75</v>
      </c>
      <c r="M2779" s="17">
        <v>0.35</v>
      </c>
      <c r="O2779" s="1"/>
      <c r="P2779" s="2"/>
      <c r="Q2779" s="3"/>
      <c r="R2779" s="5"/>
    </row>
    <row r="2780" spans="2:18" x14ac:dyDescent="0.25">
      <c r="B2780" s="12" t="s">
        <v>20</v>
      </c>
      <c r="C2780" s="12">
        <v>1197831</v>
      </c>
      <c r="D2780" s="13">
        <v>44389</v>
      </c>
      <c r="E2780" s="12" t="s">
        <v>49</v>
      </c>
      <c r="F2780" s="12" t="s">
        <v>98</v>
      </c>
      <c r="G2780" s="12" t="s">
        <v>99</v>
      </c>
      <c r="H2780" s="12" t="s">
        <v>13</v>
      </c>
      <c r="I2780" s="14">
        <v>0.45</v>
      </c>
      <c r="J2780" s="15">
        <v>3500</v>
      </c>
      <c r="K2780" s="16">
        <f t="shared" ref="K2780:K2783" si="910">I2780*J2780</f>
        <v>1575</v>
      </c>
      <c r="L2780" s="16">
        <f t="shared" ref="L2780:L2783" si="911">K2780*M2780</f>
        <v>551.25</v>
      </c>
      <c r="M2780" s="17">
        <v>0.35</v>
      </c>
      <c r="O2780" s="1"/>
      <c r="P2780" s="2"/>
      <c r="Q2780" s="3"/>
      <c r="R2780" s="5"/>
    </row>
    <row r="2781" spans="2:18" x14ac:dyDescent="0.25">
      <c r="B2781" s="12" t="s">
        <v>20</v>
      </c>
      <c r="C2781" s="12">
        <v>1197831</v>
      </c>
      <c r="D2781" s="13">
        <v>44389</v>
      </c>
      <c r="E2781" s="12" t="s">
        <v>49</v>
      </c>
      <c r="F2781" s="12" t="s">
        <v>98</v>
      </c>
      <c r="G2781" s="12" t="s">
        <v>99</v>
      </c>
      <c r="H2781" s="12" t="s">
        <v>14</v>
      </c>
      <c r="I2781" s="14">
        <v>0.45</v>
      </c>
      <c r="J2781" s="15">
        <v>3000</v>
      </c>
      <c r="K2781" s="16">
        <f t="shared" si="910"/>
        <v>1350</v>
      </c>
      <c r="L2781" s="16">
        <f t="shared" si="911"/>
        <v>472.49999999999994</v>
      </c>
      <c r="M2781" s="17">
        <v>0.35</v>
      </c>
      <c r="O2781" s="1"/>
      <c r="P2781" s="2"/>
      <c r="Q2781" s="3"/>
      <c r="R2781" s="5"/>
    </row>
    <row r="2782" spans="2:18" x14ac:dyDescent="0.25">
      <c r="B2782" s="12" t="s">
        <v>20</v>
      </c>
      <c r="C2782" s="12">
        <v>1197831</v>
      </c>
      <c r="D2782" s="13">
        <v>44389</v>
      </c>
      <c r="E2782" s="12" t="s">
        <v>49</v>
      </c>
      <c r="F2782" s="12" t="s">
        <v>98</v>
      </c>
      <c r="G2782" s="12" t="s">
        <v>99</v>
      </c>
      <c r="H2782" s="12" t="s">
        <v>16</v>
      </c>
      <c r="I2782" s="14">
        <v>0.6</v>
      </c>
      <c r="J2782" s="15">
        <v>3250</v>
      </c>
      <c r="K2782" s="16">
        <f t="shared" si="910"/>
        <v>1950</v>
      </c>
      <c r="L2782" s="16">
        <f t="shared" si="911"/>
        <v>682.5</v>
      </c>
      <c r="M2782" s="17">
        <v>0.35</v>
      </c>
      <c r="O2782" s="1"/>
      <c r="P2782" s="2"/>
      <c r="Q2782" s="3"/>
      <c r="R2782" s="5"/>
    </row>
    <row r="2783" spans="2:18" x14ac:dyDescent="0.25">
      <c r="B2783" s="12" t="s">
        <v>20</v>
      </c>
      <c r="C2783" s="12">
        <v>1197831</v>
      </c>
      <c r="D2783" s="13">
        <v>44389</v>
      </c>
      <c r="E2783" s="12" t="s">
        <v>49</v>
      </c>
      <c r="F2783" s="12" t="s">
        <v>98</v>
      </c>
      <c r="G2783" s="12" t="s">
        <v>99</v>
      </c>
      <c r="H2783" s="12" t="s">
        <v>17</v>
      </c>
      <c r="I2783" s="14">
        <v>0.65</v>
      </c>
      <c r="J2783" s="15">
        <v>5000</v>
      </c>
      <c r="K2783" s="16">
        <f t="shared" si="910"/>
        <v>3250</v>
      </c>
      <c r="L2783" s="16">
        <f t="shared" si="911"/>
        <v>1137.5</v>
      </c>
      <c r="M2783" s="17">
        <v>0.35</v>
      </c>
      <c r="O2783" s="1"/>
      <c r="P2783" s="2"/>
      <c r="Q2783" s="3"/>
      <c r="R2783" s="5"/>
    </row>
    <row r="2784" spans="2:18" x14ac:dyDescent="0.25">
      <c r="B2784" s="12" t="s">
        <v>20</v>
      </c>
      <c r="C2784" s="12">
        <v>1197831</v>
      </c>
      <c r="D2784" s="13">
        <v>44421</v>
      </c>
      <c r="E2784" s="12" t="s">
        <v>49</v>
      </c>
      <c r="F2784" s="12" t="s">
        <v>98</v>
      </c>
      <c r="G2784" s="12" t="s">
        <v>99</v>
      </c>
      <c r="H2784" s="12" t="s">
        <v>12</v>
      </c>
      <c r="I2784" s="14">
        <v>0.6</v>
      </c>
      <c r="J2784" s="15">
        <v>6500</v>
      </c>
      <c r="K2784" s="16">
        <f>I2784*J2784</f>
        <v>3900</v>
      </c>
      <c r="L2784" s="16">
        <f>K2784*M2784</f>
        <v>1365</v>
      </c>
      <c r="M2784" s="17">
        <v>0.35</v>
      </c>
      <c r="O2784" s="1"/>
      <c r="P2784" s="2"/>
      <c r="Q2784" s="3"/>
      <c r="R2784" s="5"/>
    </row>
    <row r="2785" spans="2:18" x14ac:dyDescent="0.25">
      <c r="B2785" s="12" t="s">
        <v>20</v>
      </c>
      <c r="C2785" s="12">
        <v>1197831</v>
      </c>
      <c r="D2785" s="13">
        <v>44421</v>
      </c>
      <c r="E2785" s="12" t="s">
        <v>49</v>
      </c>
      <c r="F2785" s="12" t="s">
        <v>98</v>
      </c>
      <c r="G2785" s="12" t="s">
        <v>99</v>
      </c>
      <c r="H2785" s="12" t="s">
        <v>15</v>
      </c>
      <c r="I2785" s="14">
        <v>0.55000000000000004</v>
      </c>
      <c r="J2785" s="15">
        <v>4250</v>
      </c>
      <c r="K2785" s="16">
        <f>I2785*J2785</f>
        <v>2337.5</v>
      </c>
      <c r="L2785" s="16">
        <f>K2785*M2785</f>
        <v>818.125</v>
      </c>
      <c r="M2785" s="17">
        <v>0.35</v>
      </c>
      <c r="O2785" s="1"/>
      <c r="P2785" s="2"/>
      <c r="Q2785" s="3"/>
      <c r="R2785" s="5"/>
    </row>
    <row r="2786" spans="2:18" x14ac:dyDescent="0.25">
      <c r="B2786" s="12" t="s">
        <v>20</v>
      </c>
      <c r="C2786" s="12">
        <v>1197831</v>
      </c>
      <c r="D2786" s="13">
        <v>44421</v>
      </c>
      <c r="E2786" s="12" t="s">
        <v>49</v>
      </c>
      <c r="F2786" s="12" t="s">
        <v>98</v>
      </c>
      <c r="G2786" s="12" t="s">
        <v>99</v>
      </c>
      <c r="H2786" s="12" t="s">
        <v>13</v>
      </c>
      <c r="I2786" s="14">
        <v>0.5</v>
      </c>
      <c r="J2786" s="15">
        <v>3500</v>
      </c>
      <c r="K2786" s="16">
        <f t="shared" ref="K2786:K2789" si="912">I2786*J2786</f>
        <v>1750</v>
      </c>
      <c r="L2786" s="16">
        <f t="shared" ref="L2786:L2789" si="913">K2786*M2786</f>
        <v>612.5</v>
      </c>
      <c r="M2786" s="17">
        <v>0.35</v>
      </c>
      <c r="O2786" s="1"/>
      <c r="P2786" s="2"/>
      <c r="Q2786" s="3"/>
      <c r="R2786" s="5"/>
    </row>
    <row r="2787" spans="2:18" x14ac:dyDescent="0.25">
      <c r="B2787" s="12" t="s">
        <v>20</v>
      </c>
      <c r="C2787" s="12">
        <v>1197831</v>
      </c>
      <c r="D2787" s="13">
        <v>44421</v>
      </c>
      <c r="E2787" s="12" t="s">
        <v>49</v>
      </c>
      <c r="F2787" s="12" t="s">
        <v>98</v>
      </c>
      <c r="G2787" s="12" t="s">
        <v>99</v>
      </c>
      <c r="H2787" s="12" t="s">
        <v>14</v>
      </c>
      <c r="I2787" s="14">
        <v>0.4</v>
      </c>
      <c r="J2787" s="15">
        <v>3000</v>
      </c>
      <c r="K2787" s="16">
        <f t="shared" si="912"/>
        <v>1200</v>
      </c>
      <c r="L2787" s="16">
        <f t="shared" si="913"/>
        <v>420</v>
      </c>
      <c r="M2787" s="17">
        <v>0.35</v>
      </c>
      <c r="O2787" s="1"/>
      <c r="P2787" s="2"/>
      <c r="Q2787" s="3"/>
      <c r="R2787" s="5"/>
    </row>
    <row r="2788" spans="2:18" x14ac:dyDescent="0.25">
      <c r="B2788" s="12" t="s">
        <v>20</v>
      </c>
      <c r="C2788" s="12">
        <v>1197831</v>
      </c>
      <c r="D2788" s="13">
        <v>44421</v>
      </c>
      <c r="E2788" s="12" t="s">
        <v>49</v>
      </c>
      <c r="F2788" s="12" t="s">
        <v>98</v>
      </c>
      <c r="G2788" s="12" t="s">
        <v>99</v>
      </c>
      <c r="H2788" s="12" t="s">
        <v>16</v>
      </c>
      <c r="I2788" s="14">
        <v>0.5</v>
      </c>
      <c r="J2788" s="15">
        <v>2750</v>
      </c>
      <c r="K2788" s="16">
        <f t="shared" si="912"/>
        <v>1375</v>
      </c>
      <c r="L2788" s="16">
        <f t="shared" si="913"/>
        <v>481.24999999999994</v>
      </c>
      <c r="M2788" s="17">
        <v>0.35</v>
      </c>
      <c r="O2788" s="1"/>
      <c r="P2788" s="2"/>
      <c r="Q2788" s="3"/>
      <c r="R2788" s="5"/>
    </row>
    <row r="2789" spans="2:18" x14ac:dyDescent="0.25">
      <c r="B2789" s="12" t="s">
        <v>20</v>
      </c>
      <c r="C2789" s="12">
        <v>1197831</v>
      </c>
      <c r="D2789" s="13">
        <v>44421</v>
      </c>
      <c r="E2789" s="12" t="s">
        <v>49</v>
      </c>
      <c r="F2789" s="12" t="s">
        <v>98</v>
      </c>
      <c r="G2789" s="12" t="s">
        <v>99</v>
      </c>
      <c r="H2789" s="12" t="s">
        <v>17</v>
      </c>
      <c r="I2789" s="14">
        <v>0.55000000000000004</v>
      </c>
      <c r="J2789" s="15">
        <v>4500</v>
      </c>
      <c r="K2789" s="16">
        <f t="shared" si="912"/>
        <v>2475</v>
      </c>
      <c r="L2789" s="16">
        <f t="shared" si="913"/>
        <v>866.25</v>
      </c>
      <c r="M2789" s="17">
        <v>0.35</v>
      </c>
      <c r="O2789" s="1"/>
      <c r="P2789" s="2"/>
      <c r="Q2789" s="3"/>
      <c r="R2789" s="5"/>
    </row>
    <row r="2790" spans="2:18" x14ac:dyDescent="0.25">
      <c r="B2790" s="12" t="s">
        <v>20</v>
      </c>
      <c r="C2790" s="12">
        <v>1197831</v>
      </c>
      <c r="D2790" s="13">
        <v>44451</v>
      </c>
      <c r="E2790" s="12" t="s">
        <v>49</v>
      </c>
      <c r="F2790" s="12" t="s">
        <v>98</v>
      </c>
      <c r="G2790" s="12" t="s">
        <v>99</v>
      </c>
      <c r="H2790" s="12" t="s">
        <v>12</v>
      </c>
      <c r="I2790" s="14">
        <v>0.5</v>
      </c>
      <c r="J2790" s="15">
        <v>5500</v>
      </c>
      <c r="K2790" s="16">
        <f>I2790*J2790</f>
        <v>2750</v>
      </c>
      <c r="L2790" s="16">
        <f>K2790*M2790</f>
        <v>962.49999999999989</v>
      </c>
      <c r="M2790" s="17">
        <v>0.35</v>
      </c>
      <c r="O2790" s="1"/>
      <c r="P2790" s="2"/>
      <c r="Q2790" s="3"/>
      <c r="R2790" s="5"/>
    </row>
    <row r="2791" spans="2:18" x14ac:dyDescent="0.25">
      <c r="B2791" s="12" t="s">
        <v>20</v>
      </c>
      <c r="C2791" s="12">
        <v>1197831</v>
      </c>
      <c r="D2791" s="13">
        <v>44451</v>
      </c>
      <c r="E2791" s="12" t="s">
        <v>49</v>
      </c>
      <c r="F2791" s="12" t="s">
        <v>98</v>
      </c>
      <c r="G2791" s="12" t="s">
        <v>99</v>
      </c>
      <c r="H2791" s="12" t="s">
        <v>15</v>
      </c>
      <c r="I2791" s="14">
        <v>0.40000000000000013</v>
      </c>
      <c r="J2791" s="15">
        <v>3500</v>
      </c>
      <c r="K2791" s="16">
        <f>I2791*J2791</f>
        <v>1400.0000000000005</v>
      </c>
      <c r="L2791" s="16">
        <f>K2791*M2791</f>
        <v>490.00000000000011</v>
      </c>
      <c r="M2791" s="17">
        <v>0.35</v>
      </c>
      <c r="O2791" s="1"/>
      <c r="P2791" s="2"/>
      <c r="Q2791" s="3"/>
      <c r="R2791" s="5"/>
    </row>
    <row r="2792" spans="2:18" x14ac:dyDescent="0.25">
      <c r="B2792" s="12" t="s">
        <v>20</v>
      </c>
      <c r="C2792" s="12">
        <v>1197831</v>
      </c>
      <c r="D2792" s="13">
        <v>44451</v>
      </c>
      <c r="E2792" s="12" t="s">
        <v>49</v>
      </c>
      <c r="F2792" s="12" t="s">
        <v>98</v>
      </c>
      <c r="G2792" s="12" t="s">
        <v>99</v>
      </c>
      <c r="H2792" s="12" t="s">
        <v>13</v>
      </c>
      <c r="I2792" s="14">
        <v>0.15000000000000008</v>
      </c>
      <c r="J2792" s="15">
        <v>2500</v>
      </c>
      <c r="K2792" s="16">
        <f t="shared" ref="K2792:K2795" si="914">I2792*J2792</f>
        <v>375.00000000000017</v>
      </c>
      <c r="L2792" s="16">
        <f t="shared" ref="L2792:L2795" si="915">K2792*M2792</f>
        <v>131.25000000000006</v>
      </c>
      <c r="M2792" s="17">
        <v>0.35</v>
      </c>
      <c r="O2792" s="1"/>
      <c r="P2792" s="2"/>
      <c r="Q2792" s="3"/>
      <c r="R2792" s="5"/>
    </row>
    <row r="2793" spans="2:18" x14ac:dyDescent="0.25">
      <c r="B2793" s="12" t="s">
        <v>20</v>
      </c>
      <c r="C2793" s="12">
        <v>1197831</v>
      </c>
      <c r="D2793" s="13">
        <v>44451</v>
      </c>
      <c r="E2793" s="12" t="s">
        <v>49</v>
      </c>
      <c r="F2793" s="12" t="s">
        <v>98</v>
      </c>
      <c r="G2793" s="12" t="s">
        <v>99</v>
      </c>
      <c r="H2793" s="12" t="s">
        <v>14</v>
      </c>
      <c r="I2793" s="14">
        <v>0.15000000000000008</v>
      </c>
      <c r="J2793" s="15">
        <v>2250</v>
      </c>
      <c r="K2793" s="16">
        <f t="shared" si="914"/>
        <v>337.50000000000017</v>
      </c>
      <c r="L2793" s="16">
        <f t="shared" si="915"/>
        <v>118.12500000000006</v>
      </c>
      <c r="M2793" s="17">
        <v>0.35</v>
      </c>
      <c r="O2793" s="1"/>
      <c r="P2793" s="2"/>
      <c r="Q2793" s="3"/>
      <c r="R2793" s="5"/>
    </row>
    <row r="2794" spans="2:18" x14ac:dyDescent="0.25">
      <c r="B2794" s="12" t="s">
        <v>20</v>
      </c>
      <c r="C2794" s="12">
        <v>1197831</v>
      </c>
      <c r="D2794" s="13">
        <v>44451</v>
      </c>
      <c r="E2794" s="12" t="s">
        <v>49</v>
      </c>
      <c r="F2794" s="12" t="s">
        <v>98</v>
      </c>
      <c r="G2794" s="12" t="s">
        <v>99</v>
      </c>
      <c r="H2794" s="12" t="s">
        <v>16</v>
      </c>
      <c r="I2794" s="14">
        <v>0.25000000000000006</v>
      </c>
      <c r="J2794" s="15">
        <v>2250</v>
      </c>
      <c r="K2794" s="16">
        <f t="shared" si="914"/>
        <v>562.50000000000011</v>
      </c>
      <c r="L2794" s="16">
        <f t="shared" si="915"/>
        <v>196.87500000000003</v>
      </c>
      <c r="M2794" s="17">
        <v>0.35</v>
      </c>
      <c r="O2794" s="1"/>
      <c r="P2794" s="2"/>
      <c r="Q2794" s="3"/>
      <c r="R2794" s="5"/>
    </row>
    <row r="2795" spans="2:18" x14ac:dyDescent="0.25">
      <c r="B2795" s="12" t="s">
        <v>20</v>
      </c>
      <c r="C2795" s="12">
        <v>1197831</v>
      </c>
      <c r="D2795" s="13">
        <v>44451</v>
      </c>
      <c r="E2795" s="12" t="s">
        <v>49</v>
      </c>
      <c r="F2795" s="12" t="s">
        <v>98</v>
      </c>
      <c r="G2795" s="12" t="s">
        <v>99</v>
      </c>
      <c r="H2795" s="12" t="s">
        <v>17</v>
      </c>
      <c r="I2795" s="14">
        <v>0.3000000000000001</v>
      </c>
      <c r="J2795" s="15">
        <v>3250</v>
      </c>
      <c r="K2795" s="16">
        <f t="shared" si="914"/>
        <v>975.00000000000034</v>
      </c>
      <c r="L2795" s="16">
        <f t="shared" si="915"/>
        <v>341.25000000000011</v>
      </c>
      <c r="M2795" s="17">
        <v>0.35</v>
      </c>
      <c r="O2795" s="1"/>
      <c r="P2795" s="2"/>
      <c r="Q2795" s="3"/>
      <c r="R2795" s="5"/>
    </row>
    <row r="2796" spans="2:18" x14ac:dyDescent="0.25">
      <c r="B2796" s="12" t="s">
        <v>20</v>
      </c>
      <c r="C2796" s="12">
        <v>1197831</v>
      </c>
      <c r="D2796" s="13">
        <v>44483</v>
      </c>
      <c r="E2796" s="12" t="s">
        <v>49</v>
      </c>
      <c r="F2796" s="12" t="s">
        <v>98</v>
      </c>
      <c r="G2796" s="12" t="s">
        <v>99</v>
      </c>
      <c r="H2796" s="12" t="s">
        <v>12</v>
      </c>
      <c r="I2796" s="14">
        <v>0.3000000000000001</v>
      </c>
      <c r="J2796" s="15">
        <v>5000</v>
      </c>
      <c r="K2796" s="16">
        <f>I2796*J2796</f>
        <v>1500.0000000000005</v>
      </c>
      <c r="L2796" s="16">
        <f>K2796*M2796</f>
        <v>525.00000000000011</v>
      </c>
      <c r="M2796" s="17">
        <v>0.35</v>
      </c>
      <c r="O2796" s="1"/>
      <c r="P2796" s="2"/>
      <c r="Q2796" s="3"/>
      <c r="R2796" s="5"/>
    </row>
    <row r="2797" spans="2:18" x14ac:dyDescent="0.25">
      <c r="B2797" s="12" t="s">
        <v>20</v>
      </c>
      <c r="C2797" s="12">
        <v>1197831</v>
      </c>
      <c r="D2797" s="13">
        <v>44483</v>
      </c>
      <c r="E2797" s="12" t="s">
        <v>49</v>
      </c>
      <c r="F2797" s="12" t="s">
        <v>98</v>
      </c>
      <c r="G2797" s="12" t="s">
        <v>99</v>
      </c>
      <c r="H2797" s="12" t="s">
        <v>15</v>
      </c>
      <c r="I2797" s="14">
        <v>0.20000000000000012</v>
      </c>
      <c r="J2797" s="15">
        <v>3250</v>
      </c>
      <c r="K2797" s="16">
        <f>I2797*J2797</f>
        <v>650.00000000000034</v>
      </c>
      <c r="L2797" s="16">
        <f>K2797*M2797</f>
        <v>227.50000000000011</v>
      </c>
      <c r="M2797" s="17">
        <v>0.35</v>
      </c>
      <c r="O2797" s="1"/>
      <c r="P2797" s="2"/>
      <c r="Q2797" s="3"/>
      <c r="R2797" s="5"/>
    </row>
    <row r="2798" spans="2:18" x14ac:dyDescent="0.25">
      <c r="B2798" s="12" t="s">
        <v>20</v>
      </c>
      <c r="C2798" s="12">
        <v>1197831</v>
      </c>
      <c r="D2798" s="13">
        <v>44483</v>
      </c>
      <c r="E2798" s="12" t="s">
        <v>49</v>
      </c>
      <c r="F2798" s="12" t="s">
        <v>98</v>
      </c>
      <c r="G2798" s="12" t="s">
        <v>99</v>
      </c>
      <c r="H2798" s="12" t="s">
        <v>13</v>
      </c>
      <c r="I2798" s="14">
        <v>0.20000000000000012</v>
      </c>
      <c r="J2798" s="15">
        <v>2000</v>
      </c>
      <c r="K2798" s="16">
        <f t="shared" ref="K2798:K2801" si="916">I2798*J2798</f>
        <v>400.00000000000023</v>
      </c>
      <c r="L2798" s="16">
        <f t="shared" ref="L2798:L2801" si="917">K2798*M2798</f>
        <v>140.00000000000006</v>
      </c>
      <c r="M2798" s="17">
        <v>0.35</v>
      </c>
      <c r="O2798" s="1"/>
      <c r="P2798" s="2"/>
      <c r="Q2798" s="3"/>
      <c r="R2798" s="5"/>
    </row>
    <row r="2799" spans="2:18" x14ac:dyDescent="0.25">
      <c r="B2799" s="12" t="s">
        <v>20</v>
      </c>
      <c r="C2799" s="12">
        <v>1197831</v>
      </c>
      <c r="D2799" s="13">
        <v>44483</v>
      </c>
      <c r="E2799" s="12" t="s">
        <v>49</v>
      </c>
      <c r="F2799" s="12" t="s">
        <v>98</v>
      </c>
      <c r="G2799" s="12" t="s">
        <v>99</v>
      </c>
      <c r="H2799" s="12" t="s">
        <v>14</v>
      </c>
      <c r="I2799" s="14">
        <v>0.20000000000000012</v>
      </c>
      <c r="J2799" s="15">
        <v>1750</v>
      </c>
      <c r="K2799" s="16">
        <f t="shared" si="916"/>
        <v>350.00000000000023</v>
      </c>
      <c r="L2799" s="16">
        <f t="shared" si="917"/>
        <v>122.50000000000007</v>
      </c>
      <c r="M2799" s="17">
        <v>0.35</v>
      </c>
      <c r="O2799" s="1"/>
      <c r="P2799" s="2"/>
      <c r="Q2799" s="3"/>
      <c r="R2799" s="5"/>
    </row>
    <row r="2800" spans="2:18" x14ac:dyDescent="0.25">
      <c r="B2800" s="12" t="s">
        <v>20</v>
      </c>
      <c r="C2800" s="12">
        <v>1197831</v>
      </c>
      <c r="D2800" s="13">
        <v>44483</v>
      </c>
      <c r="E2800" s="12" t="s">
        <v>49</v>
      </c>
      <c r="F2800" s="12" t="s">
        <v>98</v>
      </c>
      <c r="G2800" s="12" t="s">
        <v>99</v>
      </c>
      <c r="H2800" s="12" t="s">
        <v>16</v>
      </c>
      <c r="I2800" s="14">
        <v>0.3000000000000001</v>
      </c>
      <c r="J2800" s="15">
        <v>1750</v>
      </c>
      <c r="K2800" s="16">
        <f t="shared" si="916"/>
        <v>525.00000000000023</v>
      </c>
      <c r="L2800" s="16">
        <f t="shared" si="917"/>
        <v>183.75000000000006</v>
      </c>
      <c r="M2800" s="17">
        <v>0.35</v>
      </c>
      <c r="O2800" s="1"/>
      <c r="P2800" s="2"/>
      <c r="Q2800" s="3"/>
      <c r="R2800" s="5"/>
    </row>
    <row r="2801" spans="1:18" x14ac:dyDescent="0.25">
      <c r="B2801" s="12" t="s">
        <v>20</v>
      </c>
      <c r="C2801" s="12">
        <v>1197831</v>
      </c>
      <c r="D2801" s="13">
        <v>44483</v>
      </c>
      <c r="E2801" s="12" t="s">
        <v>49</v>
      </c>
      <c r="F2801" s="12" t="s">
        <v>98</v>
      </c>
      <c r="G2801" s="12" t="s">
        <v>99</v>
      </c>
      <c r="H2801" s="12" t="s">
        <v>17</v>
      </c>
      <c r="I2801" s="14">
        <v>0.30000000000000004</v>
      </c>
      <c r="J2801" s="15">
        <v>3000</v>
      </c>
      <c r="K2801" s="16">
        <f t="shared" si="916"/>
        <v>900.00000000000011</v>
      </c>
      <c r="L2801" s="16">
        <f t="shared" si="917"/>
        <v>315</v>
      </c>
      <c r="M2801" s="17">
        <v>0.35</v>
      </c>
      <c r="O2801" s="1"/>
      <c r="P2801" s="2"/>
      <c r="Q2801" s="3"/>
      <c r="R2801" s="5"/>
    </row>
    <row r="2802" spans="1:18" x14ac:dyDescent="0.25">
      <c r="B2802" s="12" t="s">
        <v>20</v>
      </c>
      <c r="C2802" s="12">
        <v>1197831</v>
      </c>
      <c r="D2802" s="13">
        <v>44513</v>
      </c>
      <c r="E2802" s="12" t="s">
        <v>49</v>
      </c>
      <c r="F2802" s="12" t="s">
        <v>98</v>
      </c>
      <c r="G2802" s="12" t="s">
        <v>99</v>
      </c>
      <c r="H2802" s="12" t="s">
        <v>12</v>
      </c>
      <c r="I2802" s="14">
        <v>0.25000000000000011</v>
      </c>
      <c r="J2802" s="15">
        <v>4500</v>
      </c>
      <c r="K2802" s="16">
        <f>I2802*J2802</f>
        <v>1125.0000000000005</v>
      </c>
      <c r="L2802" s="16">
        <f>K2802*M2802</f>
        <v>393.75000000000011</v>
      </c>
      <c r="M2802" s="17">
        <v>0.35</v>
      </c>
      <c r="O2802" s="1"/>
      <c r="P2802" s="2"/>
      <c r="Q2802" s="3"/>
      <c r="R2802" s="5"/>
    </row>
    <row r="2803" spans="1:18" x14ac:dyDescent="0.25">
      <c r="B2803" s="12" t="s">
        <v>20</v>
      </c>
      <c r="C2803" s="12">
        <v>1197831</v>
      </c>
      <c r="D2803" s="13">
        <v>44513</v>
      </c>
      <c r="E2803" s="12" t="s">
        <v>49</v>
      </c>
      <c r="F2803" s="12" t="s">
        <v>98</v>
      </c>
      <c r="G2803" s="12" t="s">
        <v>99</v>
      </c>
      <c r="H2803" s="12" t="s">
        <v>15</v>
      </c>
      <c r="I2803" s="14">
        <v>0.15000000000000013</v>
      </c>
      <c r="J2803" s="15">
        <v>2750</v>
      </c>
      <c r="K2803" s="16">
        <f>I2803*J2803</f>
        <v>412.50000000000034</v>
      </c>
      <c r="L2803" s="16">
        <f>K2803*M2803</f>
        <v>144.37500000000011</v>
      </c>
      <c r="M2803" s="17">
        <v>0.35</v>
      </c>
      <c r="O2803" s="1"/>
      <c r="P2803" s="2"/>
      <c r="Q2803" s="3"/>
      <c r="R2803" s="5"/>
    </row>
    <row r="2804" spans="1:18" x14ac:dyDescent="0.25">
      <c r="B2804" s="12" t="s">
        <v>20</v>
      </c>
      <c r="C2804" s="12">
        <v>1197831</v>
      </c>
      <c r="D2804" s="13">
        <v>44513</v>
      </c>
      <c r="E2804" s="12" t="s">
        <v>49</v>
      </c>
      <c r="F2804" s="12" t="s">
        <v>98</v>
      </c>
      <c r="G2804" s="12" t="s">
        <v>99</v>
      </c>
      <c r="H2804" s="12" t="s">
        <v>13</v>
      </c>
      <c r="I2804" s="14">
        <v>0.25000000000000017</v>
      </c>
      <c r="J2804" s="15">
        <v>2200</v>
      </c>
      <c r="K2804" s="16">
        <f t="shared" ref="K2804:K2807" si="918">I2804*J2804</f>
        <v>550.00000000000034</v>
      </c>
      <c r="L2804" s="16">
        <f t="shared" ref="L2804:L2807" si="919">K2804*M2804</f>
        <v>192.50000000000011</v>
      </c>
      <c r="M2804" s="17">
        <v>0.35</v>
      </c>
      <c r="O2804" s="1"/>
      <c r="P2804" s="2"/>
      <c r="Q2804" s="3"/>
      <c r="R2804" s="5"/>
    </row>
    <row r="2805" spans="1:18" x14ac:dyDescent="0.25">
      <c r="B2805" s="12" t="s">
        <v>20</v>
      </c>
      <c r="C2805" s="12">
        <v>1197831</v>
      </c>
      <c r="D2805" s="13">
        <v>44513</v>
      </c>
      <c r="E2805" s="12" t="s">
        <v>49</v>
      </c>
      <c r="F2805" s="12" t="s">
        <v>98</v>
      </c>
      <c r="G2805" s="12" t="s">
        <v>99</v>
      </c>
      <c r="H2805" s="12" t="s">
        <v>14</v>
      </c>
      <c r="I2805" s="14">
        <v>0.55000000000000016</v>
      </c>
      <c r="J2805" s="15">
        <v>2750</v>
      </c>
      <c r="K2805" s="16">
        <f t="shared" si="918"/>
        <v>1512.5000000000005</v>
      </c>
      <c r="L2805" s="16">
        <f t="shared" si="919"/>
        <v>529.37500000000011</v>
      </c>
      <c r="M2805" s="17">
        <v>0.35</v>
      </c>
      <c r="O2805" s="1"/>
      <c r="P2805" s="2"/>
      <c r="Q2805" s="3"/>
      <c r="R2805" s="5"/>
    </row>
    <row r="2806" spans="1:18" x14ac:dyDescent="0.25">
      <c r="B2806" s="12" t="s">
        <v>20</v>
      </c>
      <c r="C2806" s="12">
        <v>1197831</v>
      </c>
      <c r="D2806" s="13">
        <v>44513</v>
      </c>
      <c r="E2806" s="12" t="s">
        <v>49</v>
      </c>
      <c r="F2806" s="12" t="s">
        <v>98</v>
      </c>
      <c r="G2806" s="12" t="s">
        <v>99</v>
      </c>
      <c r="H2806" s="12" t="s">
        <v>16</v>
      </c>
      <c r="I2806" s="14">
        <v>0.75000000000000011</v>
      </c>
      <c r="J2806" s="15">
        <v>2500</v>
      </c>
      <c r="K2806" s="16">
        <f t="shared" si="918"/>
        <v>1875.0000000000002</v>
      </c>
      <c r="L2806" s="16">
        <f t="shared" si="919"/>
        <v>656.25</v>
      </c>
      <c r="M2806" s="17">
        <v>0.35</v>
      </c>
      <c r="O2806" s="1"/>
      <c r="P2806" s="2"/>
      <c r="Q2806" s="3"/>
      <c r="R2806" s="5"/>
    </row>
    <row r="2807" spans="1:18" x14ac:dyDescent="0.25">
      <c r="B2807" s="12" t="s">
        <v>20</v>
      </c>
      <c r="C2807" s="12">
        <v>1197831</v>
      </c>
      <c r="D2807" s="13">
        <v>44513</v>
      </c>
      <c r="E2807" s="12" t="s">
        <v>49</v>
      </c>
      <c r="F2807" s="12" t="s">
        <v>98</v>
      </c>
      <c r="G2807" s="12" t="s">
        <v>99</v>
      </c>
      <c r="H2807" s="12" t="s">
        <v>17</v>
      </c>
      <c r="I2807" s="14">
        <v>0.75</v>
      </c>
      <c r="J2807" s="15">
        <v>3500</v>
      </c>
      <c r="K2807" s="16">
        <f t="shared" si="918"/>
        <v>2625</v>
      </c>
      <c r="L2807" s="16">
        <f t="shared" si="919"/>
        <v>918.74999999999989</v>
      </c>
      <c r="M2807" s="17">
        <v>0.35</v>
      </c>
      <c r="O2807" s="1"/>
      <c r="P2807" s="2"/>
      <c r="Q2807" s="3"/>
      <c r="R2807" s="5"/>
    </row>
    <row r="2808" spans="1:18" x14ac:dyDescent="0.25">
      <c r="B2808" s="12" t="s">
        <v>20</v>
      </c>
      <c r="C2808" s="12">
        <v>1197831</v>
      </c>
      <c r="D2808" s="13">
        <v>44542</v>
      </c>
      <c r="E2808" s="12" t="s">
        <v>49</v>
      </c>
      <c r="F2808" s="12" t="s">
        <v>98</v>
      </c>
      <c r="G2808" s="12" t="s">
        <v>99</v>
      </c>
      <c r="H2808" s="12" t="s">
        <v>12</v>
      </c>
      <c r="I2808" s="14">
        <v>0.70000000000000007</v>
      </c>
      <c r="J2808" s="15">
        <v>6000</v>
      </c>
      <c r="K2808" s="16">
        <f>I2808*J2808</f>
        <v>4200</v>
      </c>
      <c r="L2808" s="16">
        <f>K2808*M2808</f>
        <v>1470</v>
      </c>
      <c r="M2808" s="17">
        <v>0.35</v>
      </c>
      <c r="O2808" s="1"/>
      <c r="P2808" s="2"/>
      <c r="Q2808" s="3"/>
      <c r="R2808" s="5"/>
    </row>
    <row r="2809" spans="1:18" x14ac:dyDescent="0.25">
      <c r="B2809" s="12" t="s">
        <v>20</v>
      </c>
      <c r="C2809" s="12">
        <v>1197831</v>
      </c>
      <c r="D2809" s="13">
        <v>44542</v>
      </c>
      <c r="E2809" s="12" t="s">
        <v>49</v>
      </c>
      <c r="F2809" s="12" t="s">
        <v>98</v>
      </c>
      <c r="G2809" s="12" t="s">
        <v>99</v>
      </c>
      <c r="H2809" s="12" t="s">
        <v>15</v>
      </c>
      <c r="I2809" s="14">
        <v>0.60000000000000009</v>
      </c>
      <c r="J2809" s="15">
        <v>4000</v>
      </c>
      <c r="K2809" s="16">
        <f>I2809*J2809</f>
        <v>2400.0000000000005</v>
      </c>
      <c r="L2809" s="16">
        <f>K2809*M2809</f>
        <v>840.00000000000011</v>
      </c>
      <c r="M2809" s="17">
        <v>0.35</v>
      </c>
      <c r="O2809" s="1"/>
      <c r="P2809" s="2"/>
      <c r="Q2809" s="3"/>
      <c r="R2809" s="5"/>
    </row>
    <row r="2810" spans="1:18" x14ac:dyDescent="0.25">
      <c r="B2810" s="12" t="s">
        <v>20</v>
      </c>
      <c r="C2810" s="12">
        <v>1197831</v>
      </c>
      <c r="D2810" s="13">
        <v>44542</v>
      </c>
      <c r="E2810" s="12" t="s">
        <v>49</v>
      </c>
      <c r="F2810" s="12" t="s">
        <v>98</v>
      </c>
      <c r="G2810" s="12" t="s">
        <v>99</v>
      </c>
      <c r="H2810" s="12" t="s">
        <v>13</v>
      </c>
      <c r="I2810" s="14">
        <v>0.60000000000000009</v>
      </c>
      <c r="J2810" s="15">
        <v>3500</v>
      </c>
      <c r="K2810" s="16">
        <f t="shared" ref="K2810:K2813" si="920">I2810*J2810</f>
        <v>2100.0000000000005</v>
      </c>
      <c r="L2810" s="16">
        <f t="shared" ref="L2810:L2813" si="921">K2810*M2810</f>
        <v>735.00000000000011</v>
      </c>
      <c r="M2810" s="17">
        <v>0.35</v>
      </c>
      <c r="O2810" s="1"/>
      <c r="P2810" s="2"/>
      <c r="Q2810" s="3"/>
      <c r="R2810" s="5"/>
    </row>
    <row r="2811" spans="1:18" x14ac:dyDescent="0.25">
      <c r="B2811" s="12" t="s">
        <v>20</v>
      </c>
      <c r="C2811" s="12">
        <v>1197831</v>
      </c>
      <c r="D2811" s="13">
        <v>44542</v>
      </c>
      <c r="E2811" s="12" t="s">
        <v>49</v>
      </c>
      <c r="F2811" s="12" t="s">
        <v>98</v>
      </c>
      <c r="G2811" s="12" t="s">
        <v>99</v>
      </c>
      <c r="H2811" s="12" t="s">
        <v>14</v>
      </c>
      <c r="I2811" s="14">
        <v>0.60000000000000009</v>
      </c>
      <c r="J2811" s="15">
        <v>3000</v>
      </c>
      <c r="K2811" s="16">
        <f t="shared" si="920"/>
        <v>1800.0000000000002</v>
      </c>
      <c r="L2811" s="16">
        <f t="shared" si="921"/>
        <v>630</v>
      </c>
      <c r="M2811" s="17">
        <v>0.35</v>
      </c>
      <c r="O2811" s="1"/>
      <c r="P2811" s="2"/>
      <c r="Q2811" s="3"/>
      <c r="R2811" s="5"/>
    </row>
    <row r="2812" spans="1:18" x14ac:dyDescent="0.25">
      <c r="B2812" s="12" t="s">
        <v>20</v>
      </c>
      <c r="C2812" s="12">
        <v>1197831</v>
      </c>
      <c r="D2812" s="13">
        <v>44542</v>
      </c>
      <c r="E2812" s="12" t="s">
        <v>49</v>
      </c>
      <c r="F2812" s="12" t="s">
        <v>98</v>
      </c>
      <c r="G2812" s="12" t="s">
        <v>99</v>
      </c>
      <c r="H2812" s="12" t="s">
        <v>16</v>
      </c>
      <c r="I2812" s="14">
        <v>0.70000000000000007</v>
      </c>
      <c r="J2812" s="15">
        <v>3000</v>
      </c>
      <c r="K2812" s="16">
        <f t="shared" si="920"/>
        <v>2100</v>
      </c>
      <c r="L2812" s="16">
        <f t="shared" si="921"/>
        <v>735</v>
      </c>
      <c r="M2812" s="17">
        <v>0.35</v>
      </c>
      <c r="O2812" s="1"/>
      <c r="P2812" s="2"/>
      <c r="Q2812" s="3"/>
      <c r="R2812" s="5"/>
    </row>
    <row r="2813" spans="1:18" x14ac:dyDescent="0.25">
      <c r="B2813" s="12" t="s">
        <v>20</v>
      </c>
      <c r="C2813" s="12">
        <v>1197831</v>
      </c>
      <c r="D2813" s="13">
        <v>44542</v>
      </c>
      <c r="E2813" s="12" t="s">
        <v>49</v>
      </c>
      <c r="F2813" s="12" t="s">
        <v>98</v>
      </c>
      <c r="G2813" s="12" t="s">
        <v>99</v>
      </c>
      <c r="H2813" s="12" t="s">
        <v>17</v>
      </c>
      <c r="I2813" s="14">
        <v>0.75</v>
      </c>
      <c r="J2813" s="15">
        <v>4000</v>
      </c>
      <c r="K2813" s="16">
        <f t="shared" si="920"/>
        <v>3000</v>
      </c>
      <c r="L2813" s="16">
        <f t="shared" si="921"/>
        <v>1050</v>
      </c>
      <c r="M2813" s="17">
        <v>0.35</v>
      </c>
      <c r="O2813" s="1"/>
      <c r="P2813" s="2"/>
      <c r="Q2813" s="3"/>
      <c r="R2813" s="5"/>
    </row>
    <row r="2814" spans="1:18" x14ac:dyDescent="0.25">
      <c r="A2814" s="8" t="s">
        <v>40</v>
      </c>
      <c r="B2814" s="12" t="s">
        <v>10</v>
      </c>
      <c r="C2814" s="12">
        <v>1185732</v>
      </c>
      <c r="D2814" s="13">
        <v>44208</v>
      </c>
      <c r="E2814" s="12" t="s">
        <v>30</v>
      </c>
      <c r="F2814" s="12" t="s">
        <v>100</v>
      </c>
      <c r="G2814" s="12" t="s">
        <v>101</v>
      </c>
      <c r="H2814" s="12" t="s">
        <v>12</v>
      </c>
      <c r="I2814" s="14">
        <v>0.4</v>
      </c>
      <c r="J2814" s="15">
        <v>4750</v>
      </c>
      <c r="K2814" s="16">
        <f>I2814*J2814</f>
        <v>1900</v>
      </c>
      <c r="L2814" s="16">
        <f>K2814*M2814</f>
        <v>665</v>
      </c>
      <c r="M2814" s="17">
        <v>0.35</v>
      </c>
      <c r="O2814" s="1"/>
      <c r="P2814" s="2"/>
      <c r="Q2814" s="3"/>
      <c r="R2814" s="5"/>
    </row>
    <row r="2815" spans="1:18" x14ac:dyDescent="0.25">
      <c r="B2815" s="12" t="s">
        <v>10</v>
      </c>
      <c r="C2815" s="12">
        <v>1185732</v>
      </c>
      <c r="D2815" s="13">
        <v>44208</v>
      </c>
      <c r="E2815" s="12" t="s">
        <v>30</v>
      </c>
      <c r="F2815" s="12" t="s">
        <v>100</v>
      </c>
      <c r="G2815" s="12" t="s">
        <v>101</v>
      </c>
      <c r="H2815" s="12" t="s">
        <v>15</v>
      </c>
      <c r="I2815" s="14">
        <v>0.4</v>
      </c>
      <c r="J2815" s="15">
        <v>2750</v>
      </c>
      <c r="K2815" s="16">
        <f>I2815*J2815</f>
        <v>1100</v>
      </c>
      <c r="L2815" s="16">
        <f>K2815*M2815</f>
        <v>330</v>
      </c>
      <c r="M2815" s="17">
        <v>0.3</v>
      </c>
      <c r="O2815" s="1"/>
      <c r="P2815" s="2"/>
      <c r="Q2815" s="3"/>
      <c r="R2815" s="5"/>
    </row>
    <row r="2816" spans="1:18" x14ac:dyDescent="0.25">
      <c r="B2816" s="12" t="s">
        <v>10</v>
      </c>
      <c r="C2816" s="12">
        <v>1185732</v>
      </c>
      <c r="D2816" s="13">
        <v>44208</v>
      </c>
      <c r="E2816" s="12" t="s">
        <v>30</v>
      </c>
      <c r="F2816" s="12" t="s">
        <v>100</v>
      </c>
      <c r="G2816" s="12" t="s">
        <v>101</v>
      </c>
      <c r="H2816" s="12" t="s">
        <v>13</v>
      </c>
      <c r="I2816" s="14">
        <v>0.30000000000000004</v>
      </c>
      <c r="J2816" s="15">
        <v>2750</v>
      </c>
      <c r="K2816" s="16">
        <f t="shared" ref="K2816:K2819" si="922">I2816*J2816</f>
        <v>825.00000000000011</v>
      </c>
      <c r="L2816" s="16">
        <f t="shared" ref="L2816:L2819" si="923">K2816*M2816</f>
        <v>247.50000000000003</v>
      </c>
      <c r="M2816" s="17">
        <v>0.3</v>
      </c>
      <c r="O2816" s="1"/>
      <c r="P2816" s="2"/>
      <c r="Q2816" s="3"/>
      <c r="R2816" s="5"/>
    </row>
    <row r="2817" spans="2:18" x14ac:dyDescent="0.25">
      <c r="B2817" s="12" t="s">
        <v>10</v>
      </c>
      <c r="C2817" s="12">
        <v>1185732</v>
      </c>
      <c r="D2817" s="13">
        <v>44208</v>
      </c>
      <c r="E2817" s="12" t="s">
        <v>30</v>
      </c>
      <c r="F2817" s="12" t="s">
        <v>100</v>
      </c>
      <c r="G2817" s="12" t="s">
        <v>101</v>
      </c>
      <c r="H2817" s="12" t="s">
        <v>14</v>
      </c>
      <c r="I2817" s="14">
        <v>0.35000000000000003</v>
      </c>
      <c r="J2817" s="15">
        <v>1250</v>
      </c>
      <c r="K2817" s="16">
        <f t="shared" si="922"/>
        <v>437.50000000000006</v>
      </c>
      <c r="L2817" s="16">
        <f t="shared" si="923"/>
        <v>131.25</v>
      </c>
      <c r="M2817" s="17">
        <v>0.3</v>
      </c>
      <c r="O2817" s="1"/>
      <c r="P2817" s="2"/>
      <c r="Q2817" s="3"/>
      <c r="R2817" s="5"/>
    </row>
    <row r="2818" spans="2:18" x14ac:dyDescent="0.25">
      <c r="B2818" s="12" t="s">
        <v>10</v>
      </c>
      <c r="C2818" s="12">
        <v>1185732</v>
      </c>
      <c r="D2818" s="13">
        <v>44208</v>
      </c>
      <c r="E2818" s="12" t="s">
        <v>30</v>
      </c>
      <c r="F2818" s="12" t="s">
        <v>100</v>
      </c>
      <c r="G2818" s="12" t="s">
        <v>101</v>
      </c>
      <c r="H2818" s="12" t="s">
        <v>16</v>
      </c>
      <c r="I2818" s="14">
        <v>0.49999999999999994</v>
      </c>
      <c r="J2818" s="15">
        <v>1750</v>
      </c>
      <c r="K2818" s="16">
        <f t="shared" si="922"/>
        <v>874.99999999999989</v>
      </c>
      <c r="L2818" s="16">
        <f t="shared" si="923"/>
        <v>306.24999999999994</v>
      </c>
      <c r="M2818" s="17">
        <v>0.35</v>
      </c>
      <c r="O2818" s="1"/>
      <c r="P2818" s="2"/>
      <c r="Q2818" s="3"/>
      <c r="R2818" s="5"/>
    </row>
    <row r="2819" spans="2:18" x14ac:dyDescent="0.25">
      <c r="B2819" s="12" t="s">
        <v>10</v>
      </c>
      <c r="C2819" s="12">
        <v>1185732</v>
      </c>
      <c r="D2819" s="13">
        <v>44208</v>
      </c>
      <c r="E2819" s="12" t="s">
        <v>30</v>
      </c>
      <c r="F2819" s="12" t="s">
        <v>100</v>
      </c>
      <c r="G2819" s="12" t="s">
        <v>101</v>
      </c>
      <c r="H2819" s="12" t="s">
        <v>17</v>
      </c>
      <c r="I2819" s="14">
        <v>0.4</v>
      </c>
      <c r="J2819" s="15">
        <v>2750</v>
      </c>
      <c r="K2819" s="16">
        <f t="shared" si="922"/>
        <v>1100</v>
      </c>
      <c r="L2819" s="16">
        <f t="shared" si="923"/>
        <v>440</v>
      </c>
      <c r="M2819" s="17">
        <v>0.4</v>
      </c>
      <c r="O2819" s="1"/>
      <c r="P2819" s="2"/>
      <c r="Q2819" s="3"/>
      <c r="R2819" s="5"/>
    </row>
    <row r="2820" spans="2:18" x14ac:dyDescent="0.25">
      <c r="B2820" s="12" t="s">
        <v>10</v>
      </c>
      <c r="C2820" s="12">
        <v>1185732</v>
      </c>
      <c r="D2820" s="13">
        <v>44239</v>
      </c>
      <c r="E2820" s="12" t="s">
        <v>30</v>
      </c>
      <c r="F2820" s="12" t="s">
        <v>100</v>
      </c>
      <c r="G2820" s="12" t="s">
        <v>101</v>
      </c>
      <c r="H2820" s="12" t="s">
        <v>12</v>
      </c>
      <c r="I2820" s="14">
        <v>0.4</v>
      </c>
      <c r="J2820" s="15">
        <v>5250</v>
      </c>
      <c r="K2820" s="16">
        <f>I2820*J2820</f>
        <v>2100</v>
      </c>
      <c r="L2820" s="16">
        <f>K2820*M2820</f>
        <v>735</v>
      </c>
      <c r="M2820" s="17">
        <v>0.35</v>
      </c>
      <c r="O2820" s="1"/>
      <c r="P2820" s="2"/>
      <c r="Q2820" s="3"/>
      <c r="R2820" s="5"/>
    </row>
    <row r="2821" spans="2:18" x14ac:dyDescent="0.25">
      <c r="B2821" s="12" t="s">
        <v>10</v>
      </c>
      <c r="C2821" s="12">
        <v>1185732</v>
      </c>
      <c r="D2821" s="13">
        <v>44239</v>
      </c>
      <c r="E2821" s="12" t="s">
        <v>30</v>
      </c>
      <c r="F2821" s="12" t="s">
        <v>100</v>
      </c>
      <c r="G2821" s="12" t="s">
        <v>101</v>
      </c>
      <c r="H2821" s="12" t="s">
        <v>15</v>
      </c>
      <c r="I2821" s="14">
        <v>0.4</v>
      </c>
      <c r="J2821" s="15">
        <v>1750</v>
      </c>
      <c r="K2821" s="16">
        <f>I2821*J2821</f>
        <v>700</v>
      </c>
      <c r="L2821" s="16">
        <f>K2821*M2821</f>
        <v>210</v>
      </c>
      <c r="M2821" s="17">
        <v>0.3</v>
      </c>
      <c r="O2821" s="1"/>
      <c r="P2821" s="2"/>
      <c r="Q2821" s="3"/>
      <c r="R2821" s="5"/>
    </row>
    <row r="2822" spans="2:18" x14ac:dyDescent="0.25">
      <c r="B2822" s="12" t="s">
        <v>10</v>
      </c>
      <c r="C2822" s="12">
        <v>1185732</v>
      </c>
      <c r="D2822" s="13">
        <v>44239</v>
      </c>
      <c r="E2822" s="12" t="s">
        <v>30</v>
      </c>
      <c r="F2822" s="12" t="s">
        <v>100</v>
      </c>
      <c r="G2822" s="12" t="s">
        <v>101</v>
      </c>
      <c r="H2822" s="12" t="s">
        <v>13</v>
      </c>
      <c r="I2822" s="14">
        <v>0.30000000000000004</v>
      </c>
      <c r="J2822" s="15">
        <v>2250</v>
      </c>
      <c r="K2822" s="16">
        <f t="shared" ref="K2822:K2825" si="924">I2822*J2822</f>
        <v>675.00000000000011</v>
      </c>
      <c r="L2822" s="16">
        <f t="shared" ref="L2822:L2825" si="925">K2822*M2822</f>
        <v>202.50000000000003</v>
      </c>
      <c r="M2822" s="17">
        <v>0.3</v>
      </c>
      <c r="O2822" s="1"/>
      <c r="P2822" s="2"/>
      <c r="Q2822" s="3"/>
      <c r="R2822" s="5"/>
    </row>
    <row r="2823" spans="2:18" x14ac:dyDescent="0.25">
      <c r="B2823" s="12" t="s">
        <v>10</v>
      </c>
      <c r="C2823" s="12">
        <v>1185732</v>
      </c>
      <c r="D2823" s="13">
        <v>44239</v>
      </c>
      <c r="E2823" s="12" t="s">
        <v>30</v>
      </c>
      <c r="F2823" s="12" t="s">
        <v>100</v>
      </c>
      <c r="G2823" s="12" t="s">
        <v>101</v>
      </c>
      <c r="H2823" s="12" t="s">
        <v>14</v>
      </c>
      <c r="I2823" s="14">
        <v>0.35000000000000003</v>
      </c>
      <c r="J2823" s="15">
        <v>1000</v>
      </c>
      <c r="K2823" s="16">
        <f t="shared" si="924"/>
        <v>350.00000000000006</v>
      </c>
      <c r="L2823" s="16">
        <f t="shared" si="925"/>
        <v>105.00000000000001</v>
      </c>
      <c r="M2823" s="17">
        <v>0.3</v>
      </c>
      <c r="O2823" s="1"/>
      <c r="P2823" s="2"/>
      <c r="Q2823" s="3"/>
      <c r="R2823" s="5"/>
    </row>
    <row r="2824" spans="2:18" x14ac:dyDescent="0.25">
      <c r="B2824" s="12" t="s">
        <v>10</v>
      </c>
      <c r="C2824" s="12">
        <v>1185732</v>
      </c>
      <c r="D2824" s="13">
        <v>44239</v>
      </c>
      <c r="E2824" s="12" t="s">
        <v>30</v>
      </c>
      <c r="F2824" s="12" t="s">
        <v>100</v>
      </c>
      <c r="G2824" s="12" t="s">
        <v>101</v>
      </c>
      <c r="H2824" s="12" t="s">
        <v>16</v>
      </c>
      <c r="I2824" s="14">
        <v>0.49999999999999994</v>
      </c>
      <c r="J2824" s="15">
        <v>1750</v>
      </c>
      <c r="K2824" s="16">
        <f t="shared" si="924"/>
        <v>874.99999999999989</v>
      </c>
      <c r="L2824" s="16">
        <f t="shared" si="925"/>
        <v>306.24999999999994</v>
      </c>
      <c r="M2824" s="17">
        <v>0.35</v>
      </c>
      <c r="O2824" s="1"/>
      <c r="P2824" s="2"/>
      <c r="Q2824" s="3"/>
      <c r="R2824" s="5"/>
    </row>
    <row r="2825" spans="2:18" x14ac:dyDescent="0.25">
      <c r="B2825" s="12" t="s">
        <v>10</v>
      </c>
      <c r="C2825" s="12">
        <v>1185732</v>
      </c>
      <c r="D2825" s="13">
        <v>44239</v>
      </c>
      <c r="E2825" s="12" t="s">
        <v>30</v>
      </c>
      <c r="F2825" s="12" t="s">
        <v>100</v>
      </c>
      <c r="G2825" s="12" t="s">
        <v>101</v>
      </c>
      <c r="H2825" s="12" t="s">
        <v>17</v>
      </c>
      <c r="I2825" s="14">
        <v>0.35</v>
      </c>
      <c r="J2825" s="15">
        <v>2750</v>
      </c>
      <c r="K2825" s="16">
        <f t="shared" si="924"/>
        <v>962.49999999999989</v>
      </c>
      <c r="L2825" s="16">
        <f t="shared" si="925"/>
        <v>385</v>
      </c>
      <c r="M2825" s="17">
        <v>0.4</v>
      </c>
      <c r="O2825" s="1"/>
      <c r="P2825" s="2"/>
      <c r="Q2825" s="3"/>
      <c r="R2825" s="5"/>
    </row>
    <row r="2826" spans="2:18" x14ac:dyDescent="0.25">
      <c r="B2826" s="12" t="s">
        <v>10</v>
      </c>
      <c r="C2826" s="12">
        <v>1185732</v>
      </c>
      <c r="D2826" s="13">
        <v>44266</v>
      </c>
      <c r="E2826" s="12" t="s">
        <v>30</v>
      </c>
      <c r="F2826" s="12" t="s">
        <v>100</v>
      </c>
      <c r="G2826" s="12" t="s">
        <v>101</v>
      </c>
      <c r="H2826" s="12" t="s">
        <v>12</v>
      </c>
      <c r="I2826" s="14">
        <v>0.4</v>
      </c>
      <c r="J2826" s="15">
        <v>4950</v>
      </c>
      <c r="K2826" s="16">
        <f>I2826*J2826</f>
        <v>1980</v>
      </c>
      <c r="L2826" s="16">
        <f>K2826*M2826</f>
        <v>693</v>
      </c>
      <c r="M2826" s="17">
        <v>0.35</v>
      </c>
      <c r="O2826" s="1"/>
      <c r="P2826" s="2"/>
      <c r="Q2826" s="3"/>
      <c r="R2826" s="5"/>
    </row>
    <row r="2827" spans="2:18" x14ac:dyDescent="0.25">
      <c r="B2827" s="12" t="s">
        <v>10</v>
      </c>
      <c r="C2827" s="12">
        <v>1185732</v>
      </c>
      <c r="D2827" s="13">
        <v>44266</v>
      </c>
      <c r="E2827" s="12" t="s">
        <v>30</v>
      </c>
      <c r="F2827" s="12" t="s">
        <v>100</v>
      </c>
      <c r="G2827" s="12" t="s">
        <v>101</v>
      </c>
      <c r="H2827" s="12" t="s">
        <v>15</v>
      </c>
      <c r="I2827" s="14">
        <v>0.4</v>
      </c>
      <c r="J2827" s="15">
        <v>2000</v>
      </c>
      <c r="K2827" s="16">
        <f>I2827*J2827</f>
        <v>800</v>
      </c>
      <c r="L2827" s="16">
        <f>K2827*M2827</f>
        <v>240</v>
      </c>
      <c r="M2827" s="17">
        <v>0.3</v>
      </c>
      <c r="O2827" s="1"/>
      <c r="P2827" s="2"/>
      <c r="Q2827" s="3"/>
      <c r="R2827" s="5"/>
    </row>
    <row r="2828" spans="2:18" x14ac:dyDescent="0.25">
      <c r="B2828" s="12" t="s">
        <v>10</v>
      </c>
      <c r="C2828" s="12">
        <v>1185732</v>
      </c>
      <c r="D2828" s="13">
        <v>44266</v>
      </c>
      <c r="E2828" s="12" t="s">
        <v>30</v>
      </c>
      <c r="F2828" s="12" t="s">
        <v>100</v>
      </c>
      <c r="G2828" s="12" t="s">
        <v>101</v>
      </c>
      <c r="H2828" s="12" t="s">
        <v>13</v>
      </c>
      <c r="I2828" s="14">
        <v>0.30000000000000004</v>
      </c>
      <c r="J2828" s="15">
        <v>2250</v>
      </c>
      <c r="K2828" s="16">
        <f t="shared" ref="K2828:K2831" si="926">I2828*J2828</f>
        <v>675.00000000000011</v>
      </c>
      <c r="L2828" s="16">
        <f t="shared" ref="L2828:L2831" si="927">K2828*M2828</f>
        <v>202.50000000000003</v>
      </c>
      <c r="M2828" s="17">
        <v>0.3</v>
      </c>
      <c r="O2828" s="1"/>
      <c r="P2828" s="2"/>
      <c r="Q2828" s="3"/>
      <c r="R2828" s="5"/>
    </row>
    <row r="2829" spans="2:18" x14ac:dyDescent="0.25">
      <c r="B2829" s="12" t="s">
        <v>10</v>
      </c>
      <c r="C2829" s="12">
        <v>1185732</v>
      </c>
      <c r="D2829" s="13">
        <v>44266</v>
      </c>
      <c r="E2829" s="12" t="s">
        <v>30</v>
      </c>
      <c r="F2829" s="12" t="s">
        <v>100</v>
      </c>
      <c r="G2829" s="12" t="s">
        <v>101</v>
      </c>
      <c r="H2829" s="12" t="s">
        <v>14</v>
      </c>
      <c r="I2829" s="14">
        <v>0.35</v>
      </c>
      <c r="J2829" s="15">
        <v>750</v>
      </c>
      <c r="K2829" s="16">
        <f t="shared" si="926"/>
        <v>262.5</v>
      </c>
      <c r="L2829" s="16">
        <f t="shared" si="927"/>
        <v>78.75</v>
      </c>
      <c r="M2829" s="17">
        <v>0.3</v>
      </c>
      <c r="O2829" s="1"/>
      <c r="P2829" s="2"/>
      <c r="Q2829" s="3"/>
      <c r="R2829" s="5"/>
    </row>
    <row r="2830" spans="2:18" x14ac:dyDescent="0.25">
      <c r="B2830" s="12" t="s">
        <v>10</v>
      </c>
      <c r="C2830" s="12">
        <v>1185732</v>
      </c>
      <c r="D2830" s="13">
        <v>44266</v>
      </c>
      <c r="E2830" s="12" t="s">
        <v>30</v>
      </c>
      <c r="F2830" s="12" t="s">
        <v>100</v>
      </c>
      <c r="G2830" s="12" t="s">
        <v>101</v>
      </c>
      <c r="H2830" s="12" t="s">
        <v>16</v>
      </c>
      <c r="I2830" s="14">
        <v>0.5</v>
      </c>
      <c r="J2830" s="15">
        <v>1250</v>
      </c>
      <c r="K2830" s="16">
        <f t="shared" si="926"/>
        <v>625</v>
      </c>
      <c r="L2830" s="16">
        <f t="shared" si="927"/>
        <v>218.75</v>
      </c>
      <c r="M2830" s="17">
        <v>0.35</v>
      </c>
      <c r="O2830" s="1"/>
      <c r="P2830" s="2"/>
      <c r="Q2830" s="3"/>
      <c r="R2830" s="5"/>
    </row>
    <row r="2831" spans="2:18" x14ac:dyDescent="0.25">
      <c r="B2831" s="12" t="s">
        <v>10</v>
      </c>
      <c r="C2831" s="12">
        <v>1185732</v>
      </c>
      <c r="D2831" s="13">
        <v>44266</v>
      </c>
      <c r="E2831" s="12" t="s">
        <v>30</v>
      </c>
      <c r="F2831" s="12" t="s">
        <v>100</v>
      </c>
      <c r="G2831" s="12" t="s">
        <v>101</v>
      </c>
      <c r="H2831" s="12" t="s">
        <v>17</v>
      </c>
      <c r="I2831" s="14">
        <v>0.4</v>
      </c>
      <c r="J2831" s="15">
        <v>2250</v>
      </c>
      <c r="K2831" s="16">
        <f t="shared" si="926"/>
        <v>900</v>
      </c>
      <c r="L2831" s="16">
        <f t="shared" si="927"/>
        <v>360</v>
      </c>
      <c r="M2831" s="17">
        <v>0.4</v>
      </c>
      <c r="O2831" s="1"/>
      <c r="P2831" s="2"/>
      <c r="Q2831" s="3"/>
      <c r="R2831" s="5"/>
    </row>
    <row r="2832" spans="2:18" x14ac:dyDescent="0.25">
      <c r="B2832" s="12" t="s">
        <v>10</v>
      </c>
      <c r="C2832" s="12">
        <v>1185732</v>
      </c>
      <c r="D2832" s="13">
        <v>44298</v>
      </c>
      <c r="E2832" s="12" t="s">
        <v>30</v>
      </c>
      <c r="F2832" s="12" t="s">
        <v>100</v>
      </c>
      <c r="G2832" s="12" t="s">
        <v>101</v>
      </c>
      <c r="H2832" s="12" t="s">
        <v>12</v>
      </c>
      <c r="I2832" s="14">
        <v>0.4</v>
      </c>
      <c r="J2832" s="15">
        <v>4500</v>
      </c>
      <c r="K2832" s="16">
        <f>I2832*J2832</f>
        <v>1800</v>
      </c>
      <c r="L2832" s="16">
        <f>K2832*M2832</f>
        <v>630</v>
      </c>
      <c r="M2832" s="17">
        <v>0.35</v>
      </c>
      <c r="O2832" s="1"/>
      <c r="P2832" s="2"/>
      <c r="Q2832" s="3"/>
      <c r="R2832" s="5"/>
    </row>
    <row r="2833" spans="2:18" x14ac:dyDescent="0.25">
      <c r="B2833" s="12" t="s">
        <v>10</v>
      </c>
      <c r="C2833" s="12">
        <v>1185732</v>
      </c>
      <c r="D2833" s="13">
        <v>44298</v>
      </c>
      <c r="E2833" s="12" t="s">
        <v>30</v>
      </c>
      <c r="F2833" s="12" t="s">
        <v>100</v>
      </c>
      <c r="G2833" s="12" t="s">
        <v>101</v>
      </c>
      <c r="H2833" s="12" t="s">
        <v>15</v>
      </c>
      <c r="I2833" s="14">
        <v>0.4</v>
      </c>
      <c r="J2833" s="15">
        <v>1500</v>
      </c>
      <c r="K2833" s="16">
        <f>I2833*J2833</f>
        <v>600</v>
      </c>
      <c r="L2833" s="16">
        <f>K2833*M2833</f>
        <v>180</v>
      </c>
      <c r="M2833" s="17">
        <v>0.3</v>
      </c>
      <c r="O2833" s="1"/>
      <c r="P2833" s="2"/>
      <c r="Q2833" s="3"/>
      <c r="R2833" s="5"/>
    </row>
    <row r="2834" spans="2:18" x14ac:dyDescent="0.25">
      <c r="B2834" s="12" t="s">
        <v>10</v>
      </c>
      <c r="C2834" s="12">
        <v>1185732</v>
      </c>
      <c r="D2834" s="13">
        <v>44298</v>
      </c>
      <c r="E2834" s="12" t="s">
        <v>30</v>
      </c>
      <c r="F2834" s="12" t="s">
        <v>100</v>
      </c>
      <c r="G2834" s="12" t="s">
        <v>101</v>
      </c>
      <c r="H2834" s="12" t="s">
        <v>13</v>
      </c>
      <c r="I2834" s="14">
        <v>0.30000000000000004</v>
      </c>
      <c r="J2834" s="15">
        <v>1500</v>
      </c>
      <c r="K2834" s="16">
        <f t="shared" ref="K2834:K2837" si="928">I2834*J2834</f>
        <v>450.00000000000006</v>
      </c>
      <c r="L2834" s="16">
        <f t="shared" ref="L2834:L2837" si="929">K2834*M2834</f>
        <v>135</v>
      </c>
      <c r="M2834" s="17">
        <v>0.3</v>
      </c>
      <c r="O2834" s="1"/>
      <c r="P2834" s="2"/>
      <c r="Q2834" s="3"/>
      <c r="R2834" s="5"/>
    </row>
    <row r="2835" spans="2:18" x14ac:dyDescent="0.25">
      <c r="B2835" s="12" t="s">
        <v>10</v>
      </c>
      <c r="C2835" s="12">
        <v>1185732</v>
      </c>
      <c r="D2835" s="13">
        <v>44298</v>
      </c>
      <c r="E2835" s="12" t="s">
        <v>30</v>
      </c>
      <c r="F2835" s="12" t="s">
        <v>100</v>
      </c>
      <c r="G2835" s="12" t="s">
        <v>101</v>
      </c>
      <c r="H2835" s="12" t="s">
        <v>14</v>
      </c>
      <c r="I2835" s="14">
        <v>0.35</v>
      </c>
      <c r="J2835" s="15">
        <v>750</v>
      </c>
      <c r="K2835" s="16">
        <f t="shared" si="928"/>
        <v>262.5</v>
      </c>
      <c r="L2835" s="16">
        <f t="shared" si="929"/>
        <v>78.75</v>
      </c>
      <c r="M2835" s="17">
        <v>0.3</v>
      </c>
      <c r="O2835" s="1"/>
      <c r="P2835" s="2"/>
      <c r="Q2835" s="3"/>
      <c r="R2835" s="5"/>
    </row>
    <row r="2836" spans="2:18" x14ac:dyDescent="0.25">
      <c r="B2836" s="12" t="s">
        <v>10</v>
      </c>
      <c r="C2836" s="12">
        <v>1185732</v>
      </c>
      <c r="D2836" s="13">
        <v>44298</v>
      </c>
      <c r="E2836" s="12" t="s">
        <v>30</v>
      </c>
      <c r="F2836" s="12" t="s">
        <v>100</v>
      </c>
      <c r="G2836" s="12" t="s">
        <v>101</v>
      </c>
      <c r="H2836" s="12" t="s">
        <v>16</v>
      </c>
      <c r="I2836" s="14">
        <v>0.6</v>
      </c>
      <c r="J2836" s="15">
        <v>1000</v>
      </c>
      <c r="K2836" s="16">
        <f t="shared" si="928"/>
        <v>600</v>
      </c>
      <c r="L2836" s="16">
        <f t="shared" si="929"/>
        <v>210</v>
      </c>
      <c r="M2836" s="17">
        <v>0.35</v>
      </c>
      <c r="O2836" s="1"/>
      <c r="P2836" s="2"/>
      <c r="Q2836" s="3"/>
      <c r="R2836" s="5"/>
    </row>
    <row r="2837" spans="2:18" x14ac:dyDescent="0.25">
      <c r="B2837" s="12" t="s">
        <v>10</v>
      </c>
      <c r="C2837" s="12">
        <v>1185732</v>
      </c>
      <c r="D2837" s="13">
        <v>44298</v>
      </c>
      <c r="E2837" s="12" t="s">
        <v>30</v>
      </c>
      <c r="F2837" s="12" t="s">
        <v>100</v>
      </c>
      <c r="G2837" s="12" t="s">
        <v>101</v>
      </c>
      <c r="H2837" s="12" t="s">
        <v>17</v>
      </c>
      <c r="I2837" s="14">
        <v>0.5</v>
      </c>
      <c r="J2837" s="15">
        <v>2250</v>
      </c>
      <c r="K2837" s="16">
        <f t="shared" si="928"/>
        <v>1125</v>
      </c>
      <c r="L2837" s="16">
        <f t="shared" si="929"/>
        <v>450</v>
      </c>
      <c r="M2837" s="17">
        <v>0.4</v>
      </c>
      <c r="O2837" s="1"/>
      <c r="P2837" s="2"/>
      <c r="Q2837" s="3"/>
      <c r="R2837" s="5"/>
    </row>
    <row r="2838" spans="2:18" x14ac:dyDescent="0.25">
      <c r="B2838" s="12" t="s">
        <v>10</v>
      </c>
      <c r="C2838" s="12">
        <v>1185732</v>
      </c>
      <c r="D2838" s="13">
        <v>44329</v>
      </c>
      <c r="E2838" s="12" t="s">
        <v>30</v>
      </c>
      <c r="F2838" s="12" t="s">
        <v>100</v>
      </c>
      <c r="G2838" s="12" t="s">
        <v>101</v>
      </c>
      <c r="H2838" s="12" t="s">
        <v>12</v>
      </c>
      <c r="I2838" s="14">
        <v>0.6</v>
      </c>
      <c r="J2838" s="15">
        <v>4950</v>
      </c>
      <c r="K2838" s="16">
        <f>I2838*J2838</f>
        <v>2970</v>
      </c>
      <c r="L2838" s="16">
        <f>K2838*M2838</f>
        <v>1039.5</v>
      </c>
      <c r="M2838" s="17">
        <v>0.35</v>
      </c>
      <c r="O2838" s="1"/>
      <c r="P2838" s="2"/>
      <c r="Q2838" s="3"/>
      <c r="R2838" s="5"/>
    </row>
    <row r="2839" spans="2:18" x14ac:dyDescent="0.25">
      <c r="B2839" s="12" t="s">
        <v>10</v>
      </c>
      <c r="C2839" s="12">
        <v>1185732</v>
      </c>
      <c r="D2839" s="13">
        <v>44329</v>
      </c>
      <c r="E2839" s="12" t="s">
        <v>30</v>
      </c>
      <c r="F2839" s="12" t="s">
        <v>100</v>
      </c>
      <c r="G2839" s="12" t="s">
        <v>101</v>
      </c>
      <c r="H2839" s="12" t="s">
        <v>15</v>
      </c>
      <c r="I2839" s="14">
        <v>0.5</v>
      </c>
      <c r="J2839" s="15">
        <v>2000</v>
      </c>
      <c r="K2839" s="16">
        <f>I2839*J2839</f>
        <v>1000</v>
      </c>
      <c r="L2839" s="16">
        <f>K2839*M2839</f>
        <v>300</v>
      </c>
      <c r="M2839" s="17">
        <v>0.3</v>
      </c>
      <c r="O2839" s="1"/>
      <c r="P2839" s="2"/>
      <c r="Q2839" s="3"/>
      <c r="R2839" s="5"/>
    </row>
    <row r="2840" spans="2:18" x14ac:dyDescent="0.25">
      <c r="B2840" s="12" t="s">
        <v>10</v>
      </c>
      <c r="C2840" s="12">
        <v>1185732</v>
      </c>
      <c r="D2840" s="13">
        <v>44329</v>
      </c>
      <c r="E2840" s="12" t="s">
        <v>30</v>
      </c>
      <c r="F2840" s="12" t="s">
        <v>100</v>
      </c>
      <c r="G2840" s="12" t="s">
        <v>101</v>
      </c>
      <c r="H2840" s="12" t="s">
        <v>13</v>
      </c>
      <c r="I2840" s="14">
        <v>0.45</v>
      </c>
      <c r="J2840" s="15">
        <v>1750</v>
      </c>
      <c r="K2840" s="16">
        <f t="shared" ref="K2840:K2843" si="930">I2840*J2840</f>
        <v>787.5</v>
      </c>
      <c r="L2840" s="16">
        <f t="shared" ref="L2840:L2843" si="931">K2840*M2840</f>
        <v>236.25</v>
      </c>
      <c r="M2840" s="17">
        <v>0.3</v>
      </c>
      <c r="O2840" s="1"/>
      <c r="P2840" s="2"/>
      <c r="Q2840" s="3"/>
      <c r="R2840" s="5"/>
    </row>
    <row r="2841" spans="2:18" x14ac:dyDescent="0.25">
      <c r="B2841" s="12" t="s">
        <v>10</v>
      </c>
      <c r="C2841" s="12">
        <v>1185732</v>
      </c>
      <c r="D2841" s="13">
        <v>44329</v>
      </c>
      <c r="E2841" s="12" t="s">
        <v>30</v>
      </c>
      <c r="F2841" s="12" t="s">
        <v>100</v>
      </c>
      <c r="G2841" s="12" t="s">
        <v>101</v>
      </c>
      <c r="H2841" s="12" t="s">
        <v>14</v>
      </c>
      <c r="I2841" s="14">
        <v>0.45</v>
      </c>
      <c r="J2841" s="15">
        <v>1000</v>
      </c>
      <c r="K2841" s="16">
        <f t="shared" si="930"/>
        <v>450</v>
      </c>
      <c r="L2841" s="16">
        <f t="shared" si="931"/>
        <v>135</v>
      </c>
      <c r="M2841" s="17">
        <v>0.3</v>
      </c>
      <c r="O2841" s="1"/>
      <c r="P2841" s="2"/>
      <c r="Q2841" s="3"/>
      <c r="R2841" s="5"/>
    </row>
    <row r="2842" spans="2:18" x14ac:dyDescent="0.25">
      <c r="B2842" s="12" t="s">
        <v>10</v>
      </c>
      <c r="C2842" s="12">
        <v>1185732</v>
      </c>
      <c r="D2842" s="13">
        <v>44329</v>
      </c>
      <c r="E2842" s="12" t="s">
        <v>30</v>
      </c>
      <c r="F2842" s="12" t="s">
        <v>100</v>
      </c>
      <c r="G2842" s="12" t="s">
        <v>101</v>
      </c>
      <c r="H2842" s="12" t="s">
        <v>16</v>
      </c>
      <c r="I2842" s="14">
        <v>0.54999999999999993</v>
      </c>
      <c r="J2842" s="15">
        <v>1250</v>
      </c>
      <c r="K2842" s="16">
        <f t="shared" si="930"/>
        <v>687.49999999999989</v>
      </c>
      <c r="L2842" s="16">
        <f t="shared" si="931"/>
        <v>240.62499999999994</v>
      </c>
      <c r="M2842" s="17">
        <v>0.35</v>
      </c>
      <c r="O2842" s="1"/>
      <c r="P2842" s="2"/>
      <c r="Q2842" s="3"/>
      <c r="R2842" s="5"/>
    </row>
    <row r="2843" spans="2:18" x14ac:dyDescent="0.25">
      <c r="B2843" s="12" t="s">
        <v>10</v>
      </c>
      <c r="C2843" s="12">
        <v>1185732</v>
      </c>
      <c r="D2843" s="13">
        <v>44329</v>
      </c>
      <c r="E2843" s="12" t="s">
        <v>30</v>
      </c>
      <c r="F2843" s="12" t="s">
        <v>100</v>
      </c>
      <c r="G2843" s="12" t="s">
        <v>101</v>
      </c>
      <c r="H2843" s="12" t="s">
        <v>17</v>
      </c>
      <c r="I2843" s="14">
        <v>0.6</v>
      </c>
      <c r="J2843" s="15">
        <v>2500</v>
      </c>
      <c r="K2843" s="16">
        <f t="shared" si="930"/>
        <v>1500</v>
      </c>
      <c r="L2843" s="16">
        <f t="shared" si="931"/>
        <v>600</v>
      </c>
      <c r="M2843" s="17">
        <v>0.4</v>
      </c>
      <c r="O2843" s="1"/>
      <c r="P2843" s="2"/>
      <c r="Q2843" s="3"/>
      <c r="R2843" s="5"/>
    </row>
    <row r="2844" spans="2:18" x14ac:dyDescent="0.25">
      <c r="B2844" s="12" t="s">
        <v>10</v>
      </c>
      <c r="C2844" s="12">
        <v>1185732</v>
      </c>
      <c r="D2844" s="13">
        <v>44359</v>
      </c>
      <c r="E2844" s="12" t="s">
        <v>30</v>
      </c>
      <c r="F2844" s="12" t="s">
        <v>100</v>
      </c>
      <c r="G2844" s="12" t="s">
        <v>101</v>
      </c>
      <c r="H2844" s="12" t="s">
        <v>12</v>
      </c>
      <c r="I2844" s="14">
        <v>0.45</v>
      </c>
      <c r="J2844" s="15">
        <v>5000</v>
      </c>
      <c r="K2844" s="16">
        <f>I2844*J2844</f>
        <v>2250</v>
      </c>
      <c r="L2844" s="16">
        <f>K2844*M2844</f>
        <v>787.5</v>
      </c>
      <c r="M2844" s="17">
        <v>0.35</v>
      </c>
      <c r="O2844" s="1"/>
      <c r="P2844" s="2"/>
      <c r="Q2844" s="3"/>
      <c r="R2844" s="5"/>
    </row>
    <row r="2845" spans="2:18" x14ac:dyDescent="0.25">
      <c r="B2845" s="12" t="s">
        <v>10</v>
      </c>
      <c r="C2845" s="12">
        <v>1185732</v>
      </c>
      <c r="D2845" s="13">
        <v>44359</v>
      </c>
      <c r="E2845" s="12" t="s">
        <v>30</v>
      </c>
      <c r="F2845" s="12" t="s">
        <v>100</v>
      </c>
      <c r="G2845" s="12" t="s">
        <v>101</v>
      </c>
      <c r="H2845" s="12" t="s">
        <v>15</v>
      </c>
      <c r="I2845" s="14">
        <v>0.40000000000000008</v>
      </c>
      <c r="J2845" s="15">
        <v>2500</v>
      </c>
      <c r="K2845" s="16">
        <f>I2845*J2845</f>
        <v>1000.0000000000002</v>
      </c>
      <c r="L2845" s="16">
        <f>K2845*M2845</f>
        <v>300.00000000000006</v>
      </c>
      <c r="M2845" s="17">
        <v>0.3</v>
      </c>
      <c r="O2845" s="1"/>
      <c r="P2845" s="2"/>
      <c r="Q2845" s="3"/>
      <c r="R2845" s="5"/>
    </row>
    <row r="2846" spans="2:18" x14ac:dyDescent="0.25">
      <c r="B2846" s="12" t="s">
        <v>10</v>
      </c>
      <c r="C2846" s="12">
        <v>1185732</v>
      </c>
      <c r="D2846" s="13">
        <v>44359</v>
      </c>
      <c r="E2846" s="12" t="s">
        <v>30</v>
      </c>
      <c r="F2846" s="12" t="s">
        <v>100</v>
      </c>
      <c r="G2846" s="12" t="s">
        <v>101</v>
      </c>
      <c r="H2846" s="12" t="s">
        <v>13</v>
      </c>
      <c r="I2846" s="14">
        <v>0.35000000000000003</v>
      </c>
      <c r="J2846" s="15">
        <v>2000</v>
      </c>
      <c r="K2846" s="16">
        <f t="shared" ref="K2846:K2849" si="932">I2846*J2846</f>
        <v>700.00000000000011</v>
      </c>
      <c r="L2846" s="16">
        <f t="shared" ref="L2846:L2849" si="933">K2846*M2846</f>
        <v>210.00000000000003</v>
      </c>
      <c r="M2846" s="17">
        <v>0.3</v>
      </c>
      <c r="O2846" s="1"/>
      <c r="P2846" s="2"/>
      <c r="Q2846" s="3"/>
      <c r="R2846" s="5"/>
    </row>
    <row r="2847" spans="2:18" x14ac:dyDescent="0.25">
      <c r="B2847" s="12" t="s">
        <v>10</v>
      </c>
      <c r="C2847" s="12">
        <v>1185732</v>
      </c>
      <c r="D2847" s="13">
        <v>44359</v>
      </c>
      <c r="E2847" s="12" t="s">
        <v>30</v>
      </c>
      <c r="F2847" s="12" t="s">
        <v>100</v>
      </c>
      <c r="G2847" s="12" t="s">
        <v>101</v>
      </c>
      <c r="H2847" s="12" t="s">
        <v>14</v>
      </c>
      <c r="I2847" s="14">
        <v>0.35000000000000003</v>
      </c>
      <c r="J2847" s="15">
        <v>1750</v>
      </c>
      <c r="K2847" s="16">
        <f t="shared" si="932"/>
        <v>612.50000000000011</v>
      </c>
      <c r="L2847" s="16">
        <f t="shared" si="933"/>
        <v>183.75000000000003</v>
      </c>
      <c r="M2847" s="17">
        <v>0.3</v>
      </c>
      <c r="O2847" s="1"/>
      <c r="P2847" s="2"/>
      <c r="Q2847" s="3"/>
      <c r="R2847" s="5"/>
    </row>
    <row r="2848" spans="2:18" x14ac:dyDescent="0.25">
      <c r="B2848" s="12" t="s">
        <v>10</v>
      </c>
      <c r="C2848" s="12">
        <v>1185732</v>
      </c>
      <c r="D2848" s="13">
        <v>44359</v>
      </c>
      <c r="E2848" s="12" t="s">
        <v>30</v>
      </c>
      <c r="F2848" s="12" t="s">
        <v>100</v>
      </c>
      <c r="G2848" s="12" t="s">
        <v>101</v>
      </c>
      <c r="H2848" s="12" t="s">
        <v>16</v>
      </c>
      <c r="I2848" s="14">
        <v>0.45</v>
      </c>
      <c r="J2848" s="15">
        <v>1750</v>
      </c>
      <c r="K2848" s="16">
        <f t="shared" si="932"/>
        <v>787.5</v>
      </c>
      <c r="L2848" s="16">
        <f t="shared" si="933"/>
        <v>275.625</v>
      </c>
      <c r="M2848" s="17">
        <v>0.35</v>
      </c>
      <c r="O2848" s="1"/>
      <c r="P2848" s="2"/>
      <c r="Q2848" s="3"/>
      <c r="R2848" s="5"/>
    </row>
    <row r="2849" spans="2:18" x14ac:dyDescent="0.25">
      <c r="B2849" s="12" t="s">
        <v>10</v>
      </c>
      <c r="C2849" s="12">
        <v>1185732</v>
      </c>
      <c r="D2849" s="13">
        <v>44359</v>
      </c>
      <c r="E2849" s="12" t="s">
        <v>30</v>
      </c>
      <c r="F2849" s="12" t="s">
        <v>100</v>
      </c>
      <c r="G2849" s="12" t="s">
        <v>101</v>
      </c>
      <c r="H2849" s="12" t="s">
        <v>17</v>
      </c>
      <c r="I2849" s="14">
        <v>0.55000000000000004</v>
      </c>
      <c r="J2849" s="15">
        <v>3250</v>
      </c>
      <c r="K2849" s="16">
        <f t="shared" si="932"/>
        <v>1787.5000000000002</v>
      </c>
      <c r="L2849" s="16">
        <f t="shared" si="933"/>
        <v>715.00000000000011</v>
      </c>
      <c r="M2849" s="17">
        <v>0.4</v>
      </c>
      <c r="O2849" s="1"/>
      <c r="P2849" s="2"/>
      <c r="Q2849" s="3"/>
      <c r="R2849" s="5"/>
    </row>
    <row r="2850" spans="2:18" x14ac:dyDescent="0.25">
      <c r="B2850" s="12" t="s">
        <v>10</v>
      </c>
      <c r="C2850" s="12">
        <v>1185732</v>
      </c>
      <c r="D2850" s="13">
        <v>44388</v>
      </c>
      <c r="E2850" s="12" t="s">
        <v>30</v>
      </c>
      <c r="F2850" s="12" t="s">
        <v>100</v>
      </c>
      <c r="G2850" s="12" t="s">
        <v>101</v>
      </c>
      <c r="H2850" s="12" t="s">
        <v>12</v>
      </c>
      <c r="I2850" s="14">
        <v>0.5</v>
      </c>
      <c r="J2850" s="15">
        <v>5500</v>
      </c>
      <c r="K2850" s="16">
        <f>I2850*J2850</f>
        <v>2750</v>
      </c>
      <c r="L2850" s="16">
        <f>K2850*M2850</f>
        <v>962.49999999999989</v>
      </c>
      <c r="M2850" s="17">
        <v>0.35</v>
      </c>
      <c r="O2850" s="1"/>
      <c r="P2850" s="2"/>
      <c r="Q2850" s="3"/>
      <c r="R2850" s="5"/>
    </row>
    <row r="2851" spans="2:18" x14ac:dyDescent="0.25">
      <c r="B2851" s="12" t="s">
        <v>10</v>
      </c>
      <c r="C2851" s="12">
        <v>1185732</v>
      </c>
      <c r="D2851" s="13">
        <v>44388</v>
      </c>
      <c r="E2851" s="12" t="s">
        <v>30</v>
      </c>
      <c r="F2851" s="12" t="s">
        <v>100</v>
      </c>
      <c r="G2851" s="12" t="s">
        <v>101</v>
      </c>
      <c r="H2851" s="12" t="s">
        <v>15</v>
      </c>
      <c r="I2851" s="14">
        <v>0.45000000000000007</v>
      </c>
      <c r="J2851" s="15">
        <v>3000</v>
      </c>
      <c r="K2851" s="16">
        <f>I2851*J2851</f>
        <v>1350.0000000000002</v>
      </c>
      <c r="L2851" s="16">
        <f>K2851*M2851</f>
        <v>405.00000000000006</v>
      </c>
      <c r="M2851" s="17">
        <v>0.3</v>
      </c>
      <c r="O2851" s="1"/>
      <c r="P2851" s="2"/>
      <c r="Q2851" s="3"/>
      <c r="R2851" s="5"/>
    </row>
    <row r="2852" spans="2:18" x14ac:dyDescent="0.25">
      <c r="B2852" s="12" t="s">
        <v>10</v>
      </c>
      <c r="C2852" s="12">
        <v>1185732</v>
      </c>
      <c r="D2852" s="13">
        <v>44388</v>
      </c>
      <c r="E2852" s="12" t="s">
        <v>30</v>
      </c>
      <c r="F2852" s="12" t="s">
        <v>100</v>
      </c>
      <c r="G2852" s="12" t="s">
        <v>101</v>
      </c>
      <c r="H2852" s="12" t="s">
        <v>13</v>
      </c>
      <c r="I2852" s="14">
        <v>0.4</v>
      </c>
      <c r="J2852" s="15">
        <v>2250</v>
      </c>
      <c r="K2852" s="16">
        <f t="shared" ref="K2852:K2855" si="934">I2852*J2852</f>
        <v>900</v>
      </c>
      <c r="L2852" s="16">
        <f t="shared" ref="L2852:L2855" si="935">K2852*M2852</f>
        <v>270</v>
      </c>
      <c r="M2852" s="17">
        <v>0.3</v>
      </c>
      <c r="O2852" s="1"/>
      <c r="P2852" s="2"/>
      <c r="Q2852" s="3"/>
      <c r="R2852" s="5"/>
    </row>
    <row r="2853" spans="2:18" x14ac:dyDescent="0.25">
      <c r="B2853" s="12" t="s">
        <v>10</v>
      </c>
      <c r="C2853" s="12">
        <v>1185732</v>
      </c>
      <c r="D2853" s="13">
        <v>44388</v>
      </c>
      <c r="E2853" s="12" t="s">
        <v>30</v>
      </c>
      <c r="F2853" s="12" t="s">
        <v>100</v>
      </c>
      <c r="G2853" s="12" t="s">
        <v>101</v>
      </c>
      <c r="H2853" s="12" t="s">
        <v>14</v>
      </c>
      <c r="I2853" s="14">
        <v>0.4</v>
      </c>
      <c r="J2853" s="15">
        <v>1750</v>
      </c>
      <c r="K2853" s="16">
        <f t="shared" si="934"/>
        <v>700</v>
      </c>
      <c r="L2853" s="16">
        <f t="shared" si="935"/>
        <v>210</v>
      </c>
      <c r="M2853" s="17">
        <v>0.3</v>
      </c>
      <c r="O2853" s="1"/>
      <c r="P2853" s="2"/>
      <c r="Q2853" s="3"/>
      <c r="R2853" s="5"/>
    </row>
    <row r="2854" spans="2:18" x14ac:dyDescent="0.25">
      <c r="B2854" s="12" t="s">
        <v>10</v>
      </c>
      <c r="C2854" s="12">
        <v>1185732</v>
      </c>
      <c r="D2854" s="13">
        <v>44388</v>
      </c>
      <c r="E2854" s="12" t="s">
        <v>30</v>
      </c>
      <c r="F2854" s="12" t="s">
        <v>100</v>
      </c>
      <c r="G2854" s="12" t="s">
        <v>101</v>
      </c>
      <c r="H2854" s="12" t="s">
        <v>16</v>
      </c>
      <c r="I2854" s="14">
        <v>0.5</v>
      </c>
      <c r="J2854" s="15">
        <v>2000</v>
      </c>
      <c r="K2854" s="16">
        <f t="shared" si="934"/>
        <v>1000</v>
      </c>
      <c r="L2854" s="16">
        <f t="shared" si="935"/>
        <v>350</v>
      </c>
      <c r="M2854" s="17">
        <v>0.35</v>
      </c>
      <c r="O2854" s="1"/>
      <c r="P2854" s="2"/>
      <c r="Q2854" s="3"/>
      <c r="R2854" s="5"/>
    </row>
    <row r="2855" spans="2:18" x14ac:dyDescent="0.25">
      <c r="B2855" s="12" t="s">
        <v>10</v>
      </c>
      <c r="C2855" s="12">
        <v>1185732</v>
      </c>
      <c r="D2855" s="13">
        <v>44388</v>
      </c>
      <c r="E2855" s="12" t="s">
        <v>30</v>
      </c>
      <c r="F2855" s="12" t="s">
        <v>100</v>
      </c>
      <c r="G2855" s="12" t="s">
        <v>101</v>
      </c>
      <c r="H2855" s="12" t="s">
        <v>17</v>
      </c>
      <c r="I2855" s="14">
        <v>0.55000000000000004</v>
      </c>
      <c r="J2855" s="15">
        <v>3750</v>
      </c>
      <c r="K2855" s="16">
        <f t="shared" si="934"/>
        <v>2062.5</v>
      </c>
      <c r="L2855" s="16">
        <f t="shared" si="935"/>
        <v>825</v>
      </c>
      <c r="M2855" s="17">
        <v>0.4</v>
      </c>
      <c r="O2855" s="1"/>
      <c r="P2855" s="2"/>
      <c r="Q2855" s="3"/>
      <c r="R2855" s="5"/>
    </row>
    <row r="2856" spans="2:18" x14ac:dyDescent="0.25">
      <c r="B2856" s="12" t="s">
        <v>10</v>
      </c>
      <c r="C2856" s="12">
        <v>1185732</v>
      </c>
      <c r="D2856" s="13">
        <v>44420</v>
      </c>
      <c r="E2856" s="12" t="s">
        <v>30</v>
      </c>
      <c r="F2856" s="12" t="s">
        <v>100</v>
      </c>
      <c r="G2856" s="12" t="s">
        <v>101</v>
      </c>
      <c r="H2856" s="12" t="s">
        <v>12</v>
      </c>
      <c r="I2856" s="14">
        <v>0.5</v>
      </c>
      <c r="J2856" s="15">
        <v>5250</v>
      </c>
      <c r="K2856" s="16">
        <f>I2856*J2856</f>
        <v>2625</v>
      </c>
      <c r="L2856" s="16">
        <f>K2856*M2856</f>
        <v>918.74999999999989</v>
      </c>
      <c r="M2856" s="17">
        <v>0.35</v>
      </c>
      <c r="O2856" s="1"/>
      <c r="P2856" s="2"/>
      <c r="Q2856" s="3"/>
      <c r="R2856" s="5"/>
    </row>
    <row r="2857" spans="2:18" x14ac:dyDescent="0.25">
      <c r="B2857" s="12" t="s">
        <v>10</v>
      </c>
      <c r="C2857" s="12">
        <v>1185732</v>
      </c>
      <c r="D2857" s="13">
        <v>44420</v>
      </c>
      <c r="E2857" s="12" t="s">
        <v>30</v>
      </c>
      <c r="F2857" s="12" t="s">
        <v>100</v>
      </c>
      <c r="G2857" s="12" t="s">
        <v>101</v>
      </c>
      <c r="H2857" s="12" t="s">
        <v>15</v>
      </c>
      <c r="I2857" s="14">
        <v>0.45000000000000007</v>
      </c>
      <c r="J2857" s="15">
        <v>3000</v>
      </c>
      <c r="K2857" s="16">
        <f>I2857*J2857</f>
        <v>1350.0000000000002</v>
      </c>
      <c r="L2857" s="16">
        <f>K2857*M2857</f>
        <v>405.00000000000006</v>
      </c>
      <c r="M2857" s="17">
        <v>0.3</v>
      </c>
      <c r="O2857" s="1"/>
      <c r="P2857" s="2"/>
      <c r="Q2857" s="3"/>
      <c r="R2857" s="5"/>
    </row>
    <row r="2858" spans="2:18" x14ac:dyDescent="0.25">
      <c r="B2858" s="12" t="s">
        <v>10</v>
      </c>
      <c r="C2858" s="12">
        <v>1185732</v>
      </c>
      <c r="D2858" s="13">
        <v>44420</v>
      </c>
      <c r="E2858" s="12" t="s">
        <v>30</v>
      </c>
      <c r="F2858" s="12" t="s">
        <v>100</v>
      </c>
      <c r="G2858" s="12" t="s">
        <v>101</v>
      </c>
      <c r="H2858" s="12" t="s">
        <v>13</v>
      </c>
      <c r="I2858" s="14">
        <v>0.4</v>
      </c>
      <c r="J2858" s="15">
        <v>2250</v>
      </c>
      <c r="K2858" s="16">
        <f t="shared" ref="K2858:K2861" si="936">I2858*J2858</f>
        <v>900</v>
      </c>
      <c r="L2858" s="16">
        <f t="shared" ref="L2858:L2861" si="937">K2858*M2858</f>
        <v>270</v>
      </c>
      <c r="M2858" s="17">
        <v>0.3</v>
      </c>
      <c r="O2858" s="1"/>
      <c r="P2858" s="2"/>
      <c r="Q2858" s="3"/>
      <c r="R2858" s="5"/>
    </row>
    <row r="2859" spans="2:18" x14ac:dyDescent="0.25">
      <c r="B2859" s="12" t="s">
        <v>10</v>
      </c>
      <c r="C2859" s="12">
        <v>1185732</v>
      </c>
      <c r="D2859" s="13">
        <v>44420</v>
      </c>
      <c r="E2859" s="12" t="s">
        <v>30</v>
      </c>
      <c r="F2859" s="12" t="s">
        <v>100</v>
      </c>
      <c r="G2859" s="12" t="s">
        <v>101</v>
      </c>
      <c r="H2859" s="12" t="s">
        <v>14</v>
      </c>
      <c r="I2859" s="14">
        <v>0.4</v>
      </c>
      <c r="J2859" s="15">
        <v>2000</v>
      </c>
      <c r="K2859" s="16">
        <f t="shared" si="936"/>
        <v>800</v>
      </c>
      <c r="L2859" s="16">
        <f t="shared" si="937"/>
        <v>240</v>
      </c>
      <c r="M2859" s="17">
        <v>0.3</v>
      </c>
      <c r="O2859" s="1"/>
      <c r="P2859" s="2"/>
      <c r="Q2859" s="3"/>
      <c r="R2859" s="5"/>
    </row>
    <row r="2860" spans="2:18" x14ac:dyDescent="0.25">
      <c r="B2860" s="12" t="s">
        <v>10</v>
      </c>
      <c r="C2860" s="12">
        <v>1185732</v>
      </c>
      <c r="D2860" s="13">
        <v>44420</v>
      </c>
      <c r="E2860" s="12" t="s">
        <v>30</v>
      </c>
      <c r="F2860" s="12" t="s">
        <v>100</v>
      </c>
      <c r="G2860" s="12" t="s">
        <v>101</v>
      </c>
      <c r="H2860" s="12" t="s">
        <v>16</v>
      </c>
      <c r="I2860" s="14">
        <v>0.5</v>
      </c>
      <c r="J2860" s="15">
        <v>1750</v>
      </c>
      <c r="K2860" s="16">
        <f t="shared" si="936"/>
        <v>875</v>
      </c>
      <c r="L2860" s="16">
        <f t="shared" si="937"/>
        <v>306.25</v>
      </c>
      <c r="M2860" s="17">
        <v>0.35</v>
      </c>
      <c r="O2860" s="1"/>
      <c r="P2860" s="2"/>
      <c r="Q2860" s="3"/>
      <c r="R2860" s="5"/>
    </row>
    <row r="2861" spans="2:18" x14ac:dyDescent="0.25">
      <c r="B2861" s="12" t="s">
        <v>10</v>
      </c>
      <c r="C2861" s="12">
        <v>1185732</v>
      </c>
      <c r="D2861" s="13">
        <v>44420</v>
      </c>
      <c r="E2861" s="12" t="s">
        <v>30</v>
      </c>
      <c r="F2861" s="12" t="s">
        <v>100</v>
      </c>
      <c r="G2861" s="12" t="s">
        <v>101</v>
      </c>
      <c r="H2861" s="12" t="s">
        <v>17</v>
      </c>
      <c r="I2861" s="14">
        <v>0.55000000000000004</v>
      </c>
      <c r="J2861" s="15">
        <v>3500</v>
      </c>
      <c r="K2861" s="16">
        <f t="shared" si="936"/>
        <v>1925.0000000000002</v>
      </c>
      <c r="L2861" s="16">
        <f t="shared" si="937"/>
        <v>770.00000000000011</v>
      </c>
      <c r="M2861" s="17">
        <v>0.4</v>
      </c>
      <c r="O2861" s="1"/>
      <c r="P2861" s="2"/>
      <c r="Q2861" s="3"/>
      <c r="R2861" s="5"/>
    </row>
    <row r="2862" spans="2:18" x14ac:dyDescent="0.25">
      <c r="B2862" s="12" t="s">
        <v>10</v>
      </c>
      <c r="C2862" s="12">
        <v>1185732</v>
      </c>
      <c r="D2862" s="13">
        <v>44452</v>
      </c>
      <c r="E2862" s="12" t="s">
        <v>30</v>
      </c>
      <c r="F2862" s="12" t="s">
        <v>100</v>
      </c>
      <c r="G2862" s="12" t="s">
        <v>101</v>
      </c>
      <c r="H2862" s="12" t="s">
        <v>12</v>
      </c>
      <c r="I2862" s="14">
        <v>0.45</v>
      </c>
      <c r="J2862" s="15">
        <v>4750</v>
      </c>
      <c r="K2862" s="16">
        <f>I2862*J2862</f>
        <v>2137.5</v>
      </c>
      <c r="L2862" s="16">
        <f>K2862*M2862</f>
        <v>748.125</v>
      </c>
      <c r="M2862" s="17">
        <v>0.35</v>
      </c>
      <c r="O2862" s="1"/>
      <c r="P2862" s="2"/>
      <c r="Q2862" s="3"/>
      <c r="R2862" s="5"/>
    </row>
    <row r="2863" spans="2:18" x14ac:dyDescent="0.25">
      <c r="B2863" s="12" t="s">
        <v>10</v>
      </c>
      <c r="C2863" s="12">
        <v>1185732</v>
      </c>
      <c r="D2863" s="13">
        <v>44452</v>
      </c>
      <c r="E2863" s="12" t="s">
        <v>30</v>
      </c>
      <c r="F2863" s="12" t="s">
        <v>100</v>
      </c>
      <c r="G2863" s="12" t="s">
        <v>101</v>
      </c>
      <c r="H2863" s="12" t="s">
        <v>15</v>
      </c>
      <c r="I2863" s="14">
        <v>0.40000000000000008</v>
      </c>
      <c r="J2863" s="15">
        <v>2750</v>
      </c>
      <c r="K2863" s="16">
        <f>I2863*J2863</f>
        <v>1100.0000000000002</v>
      </c>
      <c r="L2863" s="16">
        <f>K2863*M2863</f>
        <v>330.00000000000006</v>
      </c>
      <c r="M2863" s="17">
        <v>0.3</v>
      </c>
      <c r="O2863" s="1"/>
      <c r="P2863" s="2"/>
      <c r="Q2863" s="3"/>
      <c r="R2863" s="5"/>
    </row>
    <row r="2864" spans="2:18" x14ac:dyDescent="0.25">
      <c r="B2864" s="12" t="s">
        <v>10</v>
      </c>
      <c r="C2864" s="12">
        <v>1185732</v>
      </c>
      <c r="D2864" s="13">
        <v>44452</v>
      </c>
      <c r="E2864" s="12" t="s">
        <v>30</v>
      </c>
      <c r="F2864" s="12" t="s">
        <v>100</v>
      </c>
      <c r="G2864" s="12" t="s">
        <v>101</v>
      </c>
      <c r="H2864" s="12" t="s">
        <v>13</v>
      </c>
      <c r="I2864" s="14">
        <v>0.35000000000000003</v>
      </c>
      <c r="J2864" s="15">
        <v>1750</v>
      </c>
      <c r="K2864" s="16">
        <f t="shared" ref="K2864:K2867" si="938">I2864*J2864</f>
        <v>612.50000000000011</v>
      </c>
      <c r="L2864" s="16">
        <f t="shared" ref="L2864:L2867" si="939">K2864*M2864</f>
        <v>183.75000000000003</v>
      </c>
      <c r="M2864" s="17">
        <v>0.3</v>
      </c>
      <c r="O2864" s="1"/>
      <c r="P2864" s="2"/>
      <c r="Q2864" s="3"/>
      <c r="R2864" s="5"/>
    </row>
    <row r="2865" spans="2:18" x14ac:dyDescent="0.25">
      <c r="B2865" s="12" t="s">
        <v>10</v>
      </c>
      <c r="C2865" s="12">
        <v>1185732</v>
      </c>
      <c r="D2865" s="13">
        <v>44452</v>
      </c>
      <c r="E2865" s="12" t="s">
        <v>30</v>
      </c>
      <c r="F2865" s="12" t="s">
        <v>100</v>
      </c>
      <c r="G2865" s="12" t="s">
        <v>101</v>
      </c>
      <c r="H2865" s="12" t="s">
        <v>14</v>
      </c>
      <c r="I2865" s="14">
        <v>0.35000000000000003</v>
      </c>
      <c r="J2865" s="15">
        <v>1500</v>
      </c>
      <c r="K2865" s="16">
        <f t="shared" si="938"/>
        <v>525</v>
      </c>
      <c r="L2865" s="16">
        <f t="shared" si="939"/>
        <v>157.5</v>
      </c>
      <c r="M2865" s="17">
        <v>0.3</v>
      </c>
      <c r="O2865" s="1"/>
      <c r="P2865" s="2"/>
      <c r="Q2865" s="3"/>
      <c r="R2865" s="5"/>
    </row>
    <row r="2866" spans="2:18" x14ac:dyDescent="0.25">
      <c r="B2866" s="12" t="s">
        <v>10</v>
      </c>
      <c r="C2866" s="12">
        <v>1185732</v>
      </c>
      <c r="D2866" s="13">
        <v>44452</v>
      </c>
      <c r="E2866" s="12" t="s">
        <v>30</v>
      </c>
      <c r="F2866" s="12" t="s">
        <v>100</v>
      </c>
      <c r="G2866" s="12" t="s">
        <v>101</v>
      </c>
      <c r="H2866" s="12" t="s">
        <v>16</v>
      </c>
      <c r="I2866" s="14">
        <v>0.45</v>
      </c>
      <c r="J2866" s="15">
        <v>1500</v>
      </c>
      <c r="K2866" s="16">
        <f t="shared" si="938"/>
        <v>675</v>
      </c>
      <c r="L2866" s="16">
        <f t="shared" si="939"/>
        <v>236.24999999999997</v>
      </c>
      <c r="M2866" s="17">
        <v>0.35</v>
      </c>
      <c r="O2866" s="1"/>
      <c r="P2866" s="2"/>
      <c r="Q2866" s="3"/>
      <c r="R2866" s="5"/>
    </row>
    <row r="2867" spans="2:18" x14ac:dyDescent="0.25">
      <c r="B2867" s="12" t="s">
        <v>10</v>
      </c>
      <c r="C2867" s="12">
        <v>1185732</v>
      </c>
      <c r="D2867" s="13">
        <v>44452</v>
      </c>
      <c r="E2867" s="12" t="s">
        <v>30</v>
      </c>
      <c r="F2867" s="12" t="s">
        <v>100</v>
      </c>
      <c r="G2867" s="12" t="s">
        <v>101</v>
      </c>
      <c r="H2867" s="12" t="s">
        <v>17</v>
      </c>
      <c r="I2867" s="14">
        <v>0.5</v>
      </c>
      <c r="J2867" s="15">
        <v>2250</v>
      </c>
      <c r="K2867" s="16">
        <f t="shared" si="938"/>
        <v>1125</v>
      </c>
      <c r="L2867" s="16">
        <f t="shared" si="939"/>
        <v>450</v>
      </c>
      <c r="M2867" s="17">
        <v>0.4</v>
      </c>
      <c r="O2867" s="1"/>
      <c r="P2867" s="2"/>
      <c r="Q2867" s="3"/>
      <c r="R2867" s="5"/>
    </row>
    <row r="2868" spans="2:18" x14ac:dyDescent="0.25">
      <c r="B2868" s="12" t="s">
        <v>10</v>
      </c>
      <c r="C2868" s="12">
        <v>1185732</v>
      </c>
      <c r="D2868" s="13">
        <v>44481</v>
      </c>
      <c r="E2868" s="12" t="s">
        <v>30</v>
      </c>
      <c r="F2868" s="12" t="s">
        <v>100</v>
      </c>
      <c r="G2868" s="12" t="s">
        <v>101</v>
      </c>
      <c r="H2868" s="12" t="s">
        <v>12</v>
      </c>
      <c r="I2868" s="14">
        <v>0.54999999999999993</v>
      </c>
      <c r="J2868" s="15">
        <v>4000</v>
      </c>
      <c r="K2868" s="16">
        <f>I2868*J2868</f>
        <v>2199.9999999999995</v>
      </c>
      <c r="L2868" s="16">
        <f>K2868*M2868</f>
        <v>769.99999999999977</v>
      </c>
      <c r="M2868" s="17">
        <v>0.35</v>
      </c>
      <c r="O2868" s="1"/>
      <c r="P2868" s="2"/>
      <c r="Q2868" s="3"/>
      <c r="R2868" s="5"/>
    </row>
    <row r="2869" spans="2:18" x14ac:dyDescent="0.25">
      <c r="B2869" s="12" t="s">
        <v>10</v>
      </c>
      <c r="C2869" s="12">
        <v>1185732</v>
      </c>
      <c r="D2869" s="13">
        <v>44481</v>
      </c>
      <c r="E2869" s="12" t="s">
        <v>30</v>
      </c>
      <c r="F2869" s="12" t="s">
        <v>100</v>
      </c>
      <c r="G2869" s="12" t="s">
        <v>101</v>
      </c>
      <c r="H2869" s="12" t="s">
        <v>15</v>
      </c>
      <c r="I2869" s="14">
        <v>0.45</v>
      </c>
      <c r="J2869" s="15">
        <v>2500</v>
      </c>
      <c r="K2869" s="16">
        <f>I2869*J2869</f>
        <v>1125</v>
      </c>
      <c r="L2869" s="16">
        <f>K2869*M2869</f>
        <v>337.5</v>
      </c>
      <c r="M2869" s="17">
        <v>0.3</v>
      </c>
      <c r="O2869" s="1"/>
      <c r="P2869" s="2"/>
      <c r="Q2869" s="3"/>
      <c r="R2869" s="5"/>
    </row>
    <row r="2870" spans="2:18" x14ac:dyDescent="0.25">
      <c r="B2870" s="12" t="s">
        <v>10</v>
      </c>
      <c r="C2870" s="12">
        <v>1185732</v>
      </c>
      <c r="D2870" s="13">
        <v>44481</v>
      </c>
      <c r="E2870" s="12" t="s">
        <v>30</v>
      </c>
      <c r="F2870" s="12" t="s">
        <v>100</v>
      </c>
      <c r="G2870" s="12" t="s">
        <v>101</v>
      </c>
      <c r="H2870" s="12" t="s">
        <v>13</v>
      </c>
      <c r="I2870" s="14">
        <v>0.45</v>
      </c>
      <c r="J2870" s="15">
        <v>1500</v>
      </c>
      <c r="K2870" s="16">
        <f t="shared" ref="K2870:K2873" si="940">I2870*J2870</f>
        <v>675</v>
      </c>
      <c r="L2870" s="16">
        <f t="shared" ref="L2870:L2873" si="941">K2870*M2870</f>
        <v>202.5</v>
      </c>
      <c r="M2870" s="17">
        <v>0.3</v>
      </c>
      <c r="O2870" s="1"/>
      <c r="P2870" s="2"/>
      <c r="Q2870" s="3"/>
      <c r="R2870" s="5"/>
    </row>
    <row r="2871" spans="2:18" x14ac:dyDescent="0.25">
      <c r="B2871" s="12" t="s">
        <v>10</v>
      </c>
      <c r="C2871" s="12">
        <v>1185732</v>
      </c>
      <c r="D2871" s="13">
        <v>44481</v>
      </c>
      <c r="E2871" s="12" t="s">
        <v>30</v>
      </c>
      <c r="F2871" s="12" t="s">
        <v>100</v>
      </c>
      <c r="G2871" s="12" t="s">
        <v>101</v>
      </c>
      <c r="H2871" s="12" t="s">
        <v>14</v>
      </c>
      <c r="I2871" s="14">
        <v>0.45</v>
      </c>
      <c r="J2871" s="15">
        <v>1250</v>
      </c>
      <c r="K2871" s="16">
        <f t="shared" si="940"/>
        <v>562.5</v>
      </c>
      <c r="L2871" s="16">
        <f t="shared" si="941"/>
        <v>168.75</v>
      </c>
      <c r="M2871" s="17">
        <v>0.3</v>
      </c>
      <c r="O2871" s="1"/>
      <c r="P2871" s="2"/>
      <c r="Q2871" s="3"/>
      <c r="R2871" s="5"/>
    </row>
    <row r="2872" spans="2:18" x14ac:dyDescent="0.25">
      <c r="B2872" s="12" t="s">
        <v>10</v>
      </c>
      <c r="C2872" s="12">
        <v>1185732</v>
      </c>
      <c r="D2872" s="13">
        <v>44481</v>
      </c>
      <c r="E2872" s="12" t="s">
        <v>30</v>
      </c>
      <c r="F2872" s="12" t="s">
        <v>100</v>
      </c>
      <c r="G2872" s="12" t="s">
        <v>101</v>
      </c>
      <c r="H2872" s="12" t="s">
        <v>16</v>
      </c>
      <c r="I2872" s="14">
        <v>0.54999999999999993</v>
      </c>
      <c r="J2872" s="15">
        <v>1250</v>
      </c>
      <c r="K2872" s="16">
        <f t="shared" si="940"/>
        <v>687.49999999999989</v>
      </c>
      <c r="L2872" s="16">
        <f t="shared" si="941"/>
        <v>240.62499999999994</v>
      </c>
      <c r="M2872" s="17">
        <v>0.35</v>
      </c>
      <c r="O2872" s="1"/>
      <c r="P2872" s="2"/>
      <c r="Q2872" s="3"/>
      <c r="R2872" s="5"/>
    </row>
    <row r="2873" spans="2:18" x14ac:dyDescent="0.25">
      <c r="B2873" s="12" t="s">
        <v>10</v>
      </c>
      <c r="C2873" s="12">
        <v>1185732</v>
      </c>
      <c r="D2873" s="13">
        <v>44481</v>
      </c>
      <c r="E2873" s="12" t="s">
        <v>30</v>
      </c>
      <c r="F2873" s="12" t="s">
        <v>100</v>
      </c>
      <c r="G2873" s="12" t="s">
        <v>101</v>
      </c>
      <c r="H2873" s="12" t="s">
        <v>17</v>
      </c>
      <c r="I2873" s="14">
        <v>0.59999999999999987</v>
      </c>
      <c r="J2873" s="15">
        <v>2500</v>
      </c>
      <c r="K2873" s="16">
        <f t="shared" si="940"/>
        <v>1499.9999999999998</v>
      </c>
      <c r="L2873" s="16">
        <f t="shared" si="941"/>
        <v>599.99999999999989</v>
      </c>
      <c r="M2873" s="17">
        <v>0.4</v>
      </c>
      <c r="O2873" s="1"/>
      <c r="P2873" s="2"/>
      <c r="Q2873" s="3"/>
      <c r="R2873" s="5"/>
    </row>
    <row r="2874" spans="2:18" x14ac:dyDescent="0.25">
      <c r="B2874" s="12" t="s">
        <v>10</v>
      </c>
      <c r="C2874" s="12">
        <v>1185732</v>
      </c>
      <c r="D2874" s="13">
        <v>44512</v>
      </c>
      <c r="E2874" s="12" t="s">
        <v>30</v>
      </c>
      <c r="F2874" s="12" t="s">
        <v>100</v>
      </c>
      <c r="G2874" s="12" t="s">
        <v>101</v>
      </c>
      <c r="H2874" s="12" t="s">
        <v>12</v>
      </c>
      <c r="I2874" s="14">
        <v>0.54999999999999993</v>
      </c>
      <c r="J2874" s="15">
        <v>4000</v>
      </c>
      <c r="K2874" s="16">
        <f>I2874*J2874</f>
        <v>2199.9999999999995</v>
      </c>
      <c r="L2874" s="16">
        <f>K2874*M2874</f>
        <v>769.99999999999977</v>
      </c>
      <c r="M2874" s="17">
        <v>0.35</v>
      </c>
      <c r="O2874" s="1"/>
      <c r="P2874" s="2"/>
      <c r="Q2874" s="3"/>
      <c r="R2874" s="5"/>
    </row>
    <row r="2875" spans="2:18" x14ac:dyDescent="0.25">
      <c r="B2875" s="12" t="s">
        <v>10</v>
      </c>
      <c r="C2875" s="12">
        <v>1185732</v>
      </c>
      <c r="D2875" s="13">
        <v>44512</v>
      </c>
      <c r="E2875" s="12" t="s">
        <v>30</v>
      </c>
      <c r="F2875" s="12" t="s">
        <v>100</v>
      </c>
      <c r="G2875" s="12" t="s">
        <v>101</v>
      </c>
      <c r="H2875" s="12" t="s">
        <v>15</v>
      </c>
      <c r="I2875" s="14">
        <v>0.45</v>
      </c>
      <c r="J2875" s="15">
        <v>2500</v>
      </c>
      <c r="K2875" s="16">
        <f>I2875*J2875</f>
        <v>1125</v>
      </c>
      <c r="L2875" s="16">
        <f>K2875*M2875</f>
        <v>337.5</v>
      </c>
      <c r="M2875" s="17">
        <v>0.3</v>
      </c>
      <c r="O2875" s="1"/>
      <c r="P2875" s="2"/>
      <c r="Q2875" s="3"/>
      <c r="R2875" s="5"/>
    </row>
    <row r="2876" spans="2:18" x14ac:dyDescent="0.25">
      <c r="B2876" s="12" t="s">
        <v>10</v>
      </c>
      <c r="C2876" s="12">
        <v>1185732</v>
      </c>
      <c r="D2876" s="13">
        <v>44512</v>
      </c>
      <c r="E2876" s="12" t="s">
        <v>30</v>
      </c>
      <c r="F2876" s="12" t="s">
        <v>100</v>
      </c>
      <c r="G2876" s="12" t="s">
        <v>101</v>
      </c>
      <c r="H2876" s="12" t="s">
        <v>13</v>
      </c>
      <c r="I2876" s="14">
        <v>0.45</v>
      </c>
      <c r="J2876" s="15">
        <v>1950</v>
      </c>
      <c r="K2876" s="16">
        <f t="shared" ref="K2876:K2879" si="942">I2876*J2876</f>
        <v>877.5</v>
      </c>
      <c r="L2876" s="16">
        <f t="shared" ref="L2876:L2879" si="943">K2876*M2876</f>
        <v>263.25</v>
      </c>
      <c r="M2876" s="17">
        <v>0.3</v>
      </c>
      <c r="O2876" s="1"/>
      <c r="P2876" s="2"/>
      <c r="Q2876" s="3"/>
      <c r="R2876" s="5"/>
    </row>
    <row r="2877" spans="2:18" x14ac:dyDescent="0.25">
      <c r="B2877" s="12" t="s">
        <v>10</v>
      </c>
      <c r="C2877" s="12">
        <v>1185732</v>
      </c>
      <c r="D2877" s="13">
        <v>44512</v>
      </c>
      <c r="E2877" s="12" t="s">
        <v>30</v>
      </c>
      <c r="F2877" s="12" t="s">
        <v>100</v>
      </c>
      <c r="G2877" s="12" t="s">
        <v>101</v>
      </c>
      <c r="H2877" s="12" t="s">
        <v>14</v>
      </c>
      <c r="I2877" s="14">
        <v>0.45</v>
      </c>
      <c r="J2877" s="15">
        <v>1750</v>
      </c>
      <c r="K2877" s="16">
        <f t="shared" si="942"/>
        <v>787.5</v>
      </c>
      <c r="L2877" s="16">
        <f t="shared" si="943"/>
        <v>236.25</v>
      </c>
      <c r="M2877" s="17">
        <v>0.3</v>
      </c>
      <c r="O2877" s="1"/>
      <c r="P2877" s="2"/>
      <c r="Q2877" s="3"/>
      <c r="R2877" s="5"/>
    </row>
    <row r="2878" spans="2:18" x14ac:dyDescent="0.25">
      <c r="B2878" s="12" t="s">
        <v>10</v>
      </c>
      <c r="C2878" s="12">
        <v>1185732</v>
      </c>
      <c r="D2878" s="13">
        <v>44512</v>
      </c>
      <c r="E2878" s="12" t="s">
        <v>30</v>
      </c>
      <c r="F2878" s="12" t="s">
        <v>100</v>
      </c>
      <c r="G2878" s="12" t="s">
        <v>101</v>
      </c>
      <c r="H2878" s="12" t="s">
        <v>16</v>
      </c>
      <c r="I2878" s="14">
        <v>0.6</v>
      </c>
      <c r="J2878" s="15">
        <v>1500</v>
      </c>
      <c r="K2878" s="16">
        <f t="shared" si="942"/>
        <v>900</v>
      </c>
      <c r="L2878" s="16">
        <f t="shared" si="943"/>
        <v>315</v>
      </c>
      <c r="M2878" s="17">
        <v>0.35</v>
      </c>
      <c r="O2878" s="1"/>
      <c r="P2878" s="2"/>
      <c r="Q2878" s="3"/>
      <c r="R2878" s="5"/>
    </row>
    <row r="2879" spans="2:18" x14ac:dyDescent="0.25">
      <c r="B2879" s="12" t="s">
        <v>10</v>
      </c>
      <c r="C2879" s="12">
        <v>1185732</v>
      </c>
      <c r="D2879" s="13">
        <v>44512</v>
      </c>
      <c r="E2879" s="12" t="s">
        <v>30</v>
      </c>
      <c r="F2879" s="12" t="s">
        <v>100</v>
      </c>
      <c r="G2879" s="12" t="s">
        <v>101</v>
      </c>
      <c r="H2879" s="12" t="s">
        <v>17</v>
      </c>
      <c r="I2879" s="14">
        <v>0.64999999999999991</v>
      </c>
      <c r="J2879" s="15">
        <v>2500</v>
      </c>
      <c r="K2879" s="16">
        <f t="shared" si="942"/>
        <v>1624.9999999999998</v>
      </c>
      <c r="L2879" s="16">
        <f t="shared" si="943"/>
        <v>650</v>
      </c>
      <c r="M2879" s="17">
        <v>0.4</v>
      </c>
      <c r="O2879" s="1"/>
      <c r="P2879" s="2"/>
      <c r="Q2879" s="3"/>
      <c r="R2879" s="5"/>
    </row>
    <row r="2880" spans="2:18" x14ac:dyDescent="0.25">
      <c r="B2880" s="12" t="s">
        <v>10</v>
      </c>
      <c r="C2880" s="12">
        <v>1185732</v>
      </c>
      <c r="D2880" s="13">
        <v>44541</v>
      </c>
      <c r="E2880" s="12" t="s">
        <v>30</v>
      </c>
      <c r="F2880" s="12" t="s">
        <v>100</v>
      </c>
      <c r="G2880" s="12" t="s">
        <v>101</v>
      </c>
      <c r="H2880" s="12" t="s">
        <v>12</v>
      </c>
      <c r="I2880" s="14">
        <v>0.6</v>
      </c>
      <c r="J2880" s="15">
        <v>5000</v>
      </c>
      <c r="K2880" s="16">
        <f>I2880*J2880</f>
        <v>3000</v>
      </c>
      <c r="L2880" s="16">
        <f>K2880*M2880</f>
        <v>1050</v>
      </c>
      <c r="M2880" s="17">
        <v>0.35</v>
      </c>
      <c r="O2880" s="1"/>
      <c r="P2880" s="2"/>
      <c r="Q2880" s="3"/>
      <c r="R2880" s="5"/>
    </row>
    <row r="2881" spans="1:18" x14ac:dyDescent="0.25">
      <c r="B2881" s="12" t="s">
        <v>10</v>
      </c>
      <c r="C2881" s="12">
        <v>1185732</v>
      </c>
      <c r="D2881" s="13">
        <v>44541</v>
      </c>
      <c r="E2881" s="12" t="s">
        <v>30</v>
      </c>
      <c r="F2881" s="12" t="s">
        <v>100</v>
      </c>
      <c r="G2881" s="12" t="s">
        <v>101</v>
      </c>
      <c r="H2881" s="12" t="s">
        <v>15</v>
      </c>
      <c r="I2881" s="14">
        <v>0.5</v>
      </c>
      <c r="J2881" s="15">
        <v>3000</v>
      </c>
      <c r="K2881" s="16">
        <f>I2881*J2881</f>
        <v>1500</v>
      </c>
      <c r="L2881" s="16">
        <f>K2881*M2881</f>
        <v>450</v>
      </c>
      <c r="M2881" s="17">
        <v>0.3</v>
      </c>
      <c r="O2881" s="1"/>
      <c r="P2881" s="2"/>
      <c r="Q2881" s="3"/>
      <c r="R2881" s="5"/>
    </row>
    <row r="2882" spans="1:18" x14ac:dyDescent="0.25">
      <c r="B2882" s="12" t="s">
        <v>10</v>
      </c>
      <c r="C2882" s="12">
        <v>1185732</v>
      </c>
      <c r="D2882" s="13">
        <v>44541</v>
      </c>
      <c r="E2882" s="12" t="s">
        <v>30</v>
      </c>
      <c r="F2882" s="12" t="s">
        <v>100</v>
      </c>
      <c r="G2882" s="12" t="s">
        <v>101</v>
      </c>
      <c r="H2882" s="12" t="s">
        <v>13</v>
      </c>
      <c r="I2882" s="14">
        <v>0.5</v>
      </c>
      <c r="J2882" s="15">
        <v>2500</v>
      </c>
      <c r="K2882" s="16">
        <f t="shared" ref="K2882:K2885" si="944">I2882*J2882</f>
        <v>1250</v>
      </c>
      <c r="L2882" s="16">
        <f t="shared" ref="L2882:L2885" si="945">K2882*M2882</f>
        <v>375</v>
      </c>
      <c r="M2882" s="17">
        <v>0.3</v>
      </c>
      <c r="O2882" s="1"/>
      <c r="P2882" s="2"/>
      <c r="Q2882" s="3"/>
      <c r="R2882" s="5"/>
    </row>
    <row r="2883" spans="1:18" x14ac:dyDescent="0.25">
      <c r="B2883" s="12" t="s">
        <v>10</v>
      </c>
      <c r="C2883" s="12">
        <v>1185732</v>
      </c>
      <c r="D2883" s="13">
        <v>44541</v>
      </c>
      <c r="E2883" s="12" t="s">
        <v>30</v>
      </c>
      <c r="F2883" s="12" t="s">
        <v>100</v>
      </c>
      <c r="G2883" s="12" t="s">
        <v>101</v>
      </c>
      <c r="H2883" s="12" t="s">
        <v>14</v>
      </c>
      <c r="I2883" s="14">
        <v>0.5</v>
      </c>
      <c r="J2883" s="15">
        <v>2000</v>
      </c>
      <c r="K2883" s="16">
        <f t="shared" si="944"/>
        <v>1000</v>
      </c>
      <c r="L2883" s="16">
        <f t="shared" si="945"/>
        <v>300</v>
      </c>
      <c r="M2883" s="17">
        <v>0.3</v>
      </c>
      <c r="O2883" s="1"/>
      <c r="P2883" s="2"/>
      <c r="Q2883" s="3"/>
      <c r="R2883" s="5"/>
    </row>
    <row r="2884" spans="1:18" x14ac:dyDescent="0.25">
      <c r="B2884" s="12" t="s">
        <v>10</v>
      </c>
      <c r="C2884" s="12">
        <v>1185732</v>
      </c>
      <c r="D2884" s="13">
        <v>44541</v>
      </c>
      <c r="E2884" s="12" t="s">
        <v>30</v>
      </c>
      <c r="F2884" s="12" t="s">
        <v>100</v>
      </c>
      <c r="G2884" s="12" t="s">
        <v>101</v>
      </c>
      <c r="H2884" s="12" t="s">
        <v>16</v>
      </c>
      <c r="I2884" s="14">
        <v>0.6</v>
      </c>
      <c r="J2884" s="15">
        <v>2000</v>
      </c>
      <c r="K2884" s="16">
        <f t="shared" si="944"/>
        <v>1200</v>
      </c>
      <c r="L2884" s="16">
        <f t="shared" si="945"/>
        <v>420</v>
      </c>
      <c r="M2884" s="17">
        <v>0.35</v>
      </c>
      <c r="O2884" s="1"/>
      <c r="P2884" s="2"/>
      <c r="Q2884" s="3"/>
      <c r="R2884" s="5"/>
    </row>
    <row r="2885" spans="1:18" x14ac:dyDescent="0.25">
      <c r="B2885" s="12" t="s">
        <v>10</v>
      </c>
      <c r="C2885" s="12">
        <v>1185732</v>
      </c>
      <c r="D2885" s="13">
        <v>44541</v>
      </c>
      <c r="E2885" s="12" t="s">
        <v>30</v>
      </c>
      <c r="F2885" s="12" t="s">
        <v>100</v>
      </c>
      <c r="G2885" s="12" t="s">
        <v>101</v>
      </c>
      <c r="H2885" s="12" t="s">
        <v>17</v>
      </c>
      <c r="I2885" s="14">
        <v>0.64999999999999991</v>
      </c>
      <c r="J2885" s="15">
        <v>3000</v>
      </c>
      <c r="K2885" s="16">
        <f t="shared" si="944"/>
        <v>1949.9999999999998</v>
      </c>
      <c r="L2885" s="16">
        <f t="shared" si="945"/>
        <v>780</v>
      </c>
      <c r="M2885" s="17">
        <v>0.4</v>
      </c>
      <c r="O2885" s="1"/>
      <c r="P2885" s="2"/>
      <c r="Q2885" s="3"/>
      <c r="R2885" s="5"/>
    </row>
    <row r="2886" spans="1:18" x14ac:dyDescent="0.25">
      <c r="A2886" s="8" t="s">
        <v>40</v>
      </c>
      <c r="B2886" s="12" t="s">
        <v>10</v>
      </c>
      <c r="C2886" s="12">
        <v>1185732</v>
      </c>
      <c r="D2886" s="13">
        <v>44205</v>
      </c>
      <c r="E2886" s="12" t="s">
        <v>30</v>
      </c>
      <c r="F2886" s="12" t="s">
        <v>102</v>
      </c>
      <c r="G2886" s="12" t="s">
        <v>103</v>
      </c>
      <c r="H2886" s="12" t="s">
        <v>12</v>
      </c>
      <c r="I2886" s="14">
        <v>0.35000000000000003</v>
      </c>
      <c r="J2886" s="15">
        <v>4750</v>
      </c>
      <c r="K2886" s="16">
        <f>I2886*J2886</f>
        <v>1662.5000000000002</v>
      </c>
      <c r="L2886" s="16">
        <f>K2886*M2886</f>
        <v>581.875</v>
      </c>
      <c r="M2886" s="17">
        <v>0.35</v>
      </c>
      <c r="O2886" s="1"/>
      <c r="P2886" s="2"/>
      <c r="Q2886" s="3"/>
      <c r="R2886" s="5"/>
    </row>
    <row r="2887" spans="1:18" x14ac:dyDescent="0.25">
      <c r="B2887" s="12" t="s">
        <v>10</v>
      </c>
      <c r="C2887" s="12">
        <v>1185732</v>
      </c>
      <c r="D2887" s="13">
        <v>44205</v>
      </c>
      <c r="E2887" s="12" t="s">
        <v>30</v>
      </c>
      <c r="F2887" s="12" t="s">
        <v>102</v>
      </c>
      <c r="G2887" s="12" t="s">
        <v>103</v>
      </c>
      <c r="H2887" s="12" t="s">
        <v>15</v>
      </c>
      <c r="I2887" s="14">
        <v>0.35000000000000003</v>
      </c>
      <c r="J2887" s="15">
        <v>2750</v>
      </c>
      <c r="K2887" s="16">
        <f>I2887*J2887</f>
        <v>962.50000000000011</v>
      </c>
      <c r="L2887" s="16">
        <f>K2887*M2887</f>
        <v>288.75</v>
      </c>
      <c r="M2887" s="17">
        <v>0.3</v>
      </c>
      <c r="O2887" s="1"/>
      <c r="P2887" s="2"/>
      <c r="Q2887" s="3"/>
      <c r="R2887" s="5"/>
    </row>
    <row r="2888" spans="1:18" x14ac:dyDescent="0.25">
      <c r="B2888" s="12" t="s">
        <v>10</v>
      </c>
      <c r="C2888" s="12">
        <v>1185732</v>
      </c>
      <c r="D2888" s="13">
        <v>44205</v>
      </c>
      <c r="E2888" s="12" t="s">
        <v>30</v>
      </c>
      <c r="F2888" s="12" t="s">
        <v>102</v>
      </c>
      <c r="G2888" s="12" t="s">
        <v>103</v>
      </c>
      <c r="H2888" s="12" t="s">
        <v>13</v>
      </c>
      <c r="I2888" s="14">
        <v>0.25000000000000006</v>
      </c>
      <c r="J2888" s="15">
        <v>2750</v>
      </c>
      <c r="K2888" s="16">
        <f t="shared" ref="K2888:K2891" si="946">I2888*J2888</f>
        <v>687.50000000000011</v>
      </c>
      <c r="L2888" s="16">
        <f t="shared" ref="L2888:L2891" si="947">K2888*M2888</f>
        <v>206.25000000000003</v>
      </c>
      <c r="M2888" s="17">
        <v>0.3</v>
      </c>
      <c r="O2888" s="1"/>
      <c r="P2888" s="2"/>
      <c r="Q2888" s="3"/>
      <c r="R2888" s="5"/>
    </row>
    <row r="2889" spans="1:18" x14ac:dyDescent="0.25">
      <c r="B2889" s="12" t="s">
        <v>10</v>
      </c>
      <c r="C2889" s="12">
        <v>1185732</v>
      </c>
      <c r="D2889" s="13">
        <v>44205</v>
      </c>
      <c r="E2889" s="12" t="s">
        <v>30</v>
      </c>
      <c r="F2889" s="12" t="s">
        <v>102</v>
      </c>
      <c r="G2889" s="12" t="s">
        <v>103</v>
      </c>
      <c r="H2889" s="12" t="s">
        <v>14</v>
      </c>
      <c r="I2889" s="14">
        <v>0.30000000000000004</v>
      </c>
      <c r="J2889" s="15">
        <v>1250</v>
      </c>
      <c r="K2889" s="16">
        <f t="shared" si="946"/>
        <v>375.00000000000006</v>
      </c>
      <c r="L2889" s="16">
        <f t="shared" si="947"/>
        <v>112.50000000000001</v>
      </c>
      <c r="M2889" s="17">
        <v>0.3</v>
      </c>
      <c r="O2889" s="1"/>
      <c r="P2889" s="2"/>
      <c r="Q2889" s="3"/>
      <c r="R2889" s="5"/>
    </row>
    <row r="2890" spans="1:18" x14ac:dyDescent="0.25">
      <c r="B2890" s="12" t="s">
        <v>10</v>
      </c>
      <c r="C2890" s="12">
        <v>1185732</v>
      </c>
      <c r="D2890" s="13">
        <v>44205</v>
      </c>
      <c r="E2890" s="12" t="s">
        <v>30</v>
      </c>
      <c r="F2890" s="12" t="s">
        <v>102</v>
      </c>
      <c r="G2890" s="12" t="s">
        <v>103</v>
      </c>
      <c r="H2890" s="12" t="s">
        <v>16</v>
      </c>
      <c r="I2890" s="14">
        <v>0.44999999999999996</v>
      </c>
      <c r="J2890" s="15">
        <v>1750</v>
      </c>
      <c r="K2890" s="16">
        <f t="shared" si="946"/>
        <v>787.49999999999989</v>
      </c>
      <c r="L2890" s="16">
        <f t="shared" si="947"/>
        <v>275.62499999999994</v>
      </c>
      <c r="M2890" s="17">
        <v>0.35</v>
      </c>
      <c r="O2890" s="1"/>
      <c r="P2890" s="2"/>
      <c r="Q2890" s="3"/>
      <c r="R2890" s="5"/>
    </row>
    <row r="2891" spans="1:18" x14ac:dyDescent="0.25">
      <c r="B2891" s="12" t="s">
        <v>10</v>
      </c>
      <c r="C2891" s="12">
        <v>1185732</v>
      </c>
      <c r="D2891" s="13">
        <v>44205</v>
      </c>
      <c r="E2891" s="12" t="s">
        <v>30</v>
      </c>
      <c r="F2891" s="12" t="s">
        <v>102</v>
      </c>
      <c r="G2891" s="12" t="s">
        <v>103</v>
      </c>
      <c r="H2891" s="12" t="s">
        <v>17</v>
      </c>
      <c r="I2891" s="14">
        <v>0.35000000000000003</v>
      </c>
      <c r="J2891" s="15">
        <v>2750</v>
      </c>
      <c r="K2891" s="16">
        <f t="shared" si="946"/>
        <v>962.50000000000011</v>
      </c>
      <c r="L2891" s="16">
        <f t="shared" si="947"/>
        <v>385.00000000000006</v>
      </c>
      <c r="M2891" s="17">
        <v>0.4</v>
      </c>
      <c r="O2891" s="1"/>
      <c r="P2891" s="2"/>
      <c r="Q2891" s="3"/>
      <c r="R2891" s="5"/>
    </row>
    <row r="2892" spans="1:18" x14ac:dyDescent="0.25">
      <c r="B2892" s="12" t="s">
        <v>10</v>
      </c>
      <c r="C2892" s="12">
        <v>1185732</v>
      </c>
      <c r="D2892" s="13">
        <v>44236</v>
      </c>
      <c r="E2892" s="12" t="s">
        <v>30</v>
      </c>
      <c r="F2892" s="12" t="s">
        <v>102</v>
      </c>
      <c r="G2892" s="12" t="s">
        <v>103</v>
      </c>
      <c r="H2892" s="12" t="s">
        <v>12</v>
      </c>
      <c r="I2892" s="14">
        <v>0.35000000000000003</v>
      </c>
      <c r="J2892" s="15">
        <v>5250</v>
      </c>
      <c r="K2892" s="16">
        <f>I2892*J2892</f>
        <v>1837.5000000000002</v>
      </c>
      <c r="L2892" s="16">
        <f>K2892*M2892</f>
        <v>643.125</v>
      </c>
      <c r="M2892" s="17">
        <v>0.35</v>
      </c>
      <c r="O2892" s="1"/>
      <c r="P2892" s="2"/>
      <c r="Q2892" s="3"/>
      <c r="R2892" s="5"/>
    </row>
    <row r="2893" spans="1:18" x14ac:dyDescent="0.25">
      <c r="B2893" s="12" t="s">
        <v>10</v>
      </c>
      <c r="C2893" s="12">
        <v>1185732</v>
      </c>
      <c r="D2893" s="13">
        <v>44236</v>
      </c>
      <c r="E2893" s="12" t="s">
        <v>30</v>
      </c>
      <c r="F2893" s="12" t="s">
        <v>102</v>
      </c>
      <c r="G2893" s="12" t="s">
        <v>103</v>
      </c>
      <c r="H2893" s="12" t="s">
        <v>15</v>
      </c>
      <c r="I2893" s="14">
        <v>0.35000000000000003</v>
      </c>
      <c r="J2893" s="15">
        <v>1750</v>
      </c>
      <c r="K2893" s="16">
        <f>I2893*J2893</f>
        <v>612.50000000000011</v>
      </c>
      <c r="L2893" s="16">
        <f>K2893*M2893</f>
        <v>183.75000000000003</v>
      </c>
      <c r="M2893" s="17">
        <v>0.3</v>
      </c>
      <c r="O2893" s="1"/>
      <c r="P2893" s="2"/>
      <c r="Q2893" s="3"/>
      <c r="R2893" s="5"/>
    </row>
    <row r="2894" spans="1:18" x14ac:dyDescent="0.25">
      <c r="B2894" s="12" t="s">
        <v>10</v>
      </c>
      <c r="C2894" s="12">
        <v>1185732</v>
      </c>
      <c r="D2894" s="13">
        <v>44236</v>
      </c>
      <c r="E2894" s="12" t="s">
        <v>30</v>
      </c>
      <c r="F2894" s="12" t="s">
        <v>102</v>
      </c>
      <c r="G2894" s="12" t="s">
        <v>103</v>
      </c>
      <c r="H2894" s="12" t="s">
        <v>13</v>
      </c>
      <c r="I2894" s="14">
        <v>0.25000000000000006</v>
      </c>
      <c r="J2894" s="15">
        <v>2250</v>
      </c>
      <c r="K2894" s="16">
        <f t="shared" ref="K2894:K2897" si="948">I2894*J2894</f>
        <v>562.50000000000011</v>
      </c>
      <c r="L2894" s="16">
        <f t="shared" ref="L2894:L2897" si="949">K2894*M2894</f>
        <v>168.75000000000003</v>
      </c>
      <c r="M2894" s="17">
        <v>0.3</v>
      </c>
      <c r="O2894" s="1"/>
      <c r="P2894" s="2"/>
      <c r="Q2894" s="3"/>
      <c r="R2894" s="5"/>
    </row>
    <row r="2895" spans="1:18" x14ac:dyDescent="0.25">
      <c r="B2895" s="12" t="s">
        <v>10</v>
      </c>
      <c r="C2895" s="12">
        <v>1185732</v>
      </c>
      <c r="D2895" s="13">
        <v>44236</v>
      </c>
      <c r="E2895" s="12" t="s">
        <v>30</v>
      </c>
      <c r="F2895" s="12" t="s">
        <v>102</v>
      </c>
      <c r="G2895" s="12" t="s">
        <v>103</v>
      </c>
      <c r="H2895" s="12" t="s">
        <v>14</v>
      </c>
      <c r="I2895" s="14">
        <v>0.30000000000000004</v>
      </c>
      <c r="J2895" s="15">
        <v>1000</v>
      </c>
      <c r="K2895" s="16">
        <f t="shared" si="948"/>
        <v>300.00000000000006</v>
      </c>
      <c r="L2895" s="16">
        <f t="shared" si="949"/>
        <v>90.000000000000014</v>
      </c>
      <c r="M2895" s="17">
        <v>0.3</v>
      </c>
      <c r="O2895" s="1"/>
      <c r="P2895" s="2"/>
      <c r="Q2895" s="3"/>
      <c r="R2895" s="5"/>
    </row>
    <row r="2896" spans="1:18" x14ac:dyDescent="0.25">
      <c r="B2896" s="12" t="s">
        <v>10</v>
      </c>
      <c r="C2896" s="12">
        <v>1185732</v>
      </c>
      <c r="D2896" s="13">
        <v>44236</v>
      </c>
      <c r="E2896" s="12" t="s">
        <v>30</v>
      </c>
      <c r="F2896" s="12" t="s">
        <v>102</v>
      </c>
      <c r="G2896" s="12" t="s">
        <v>103</v>
      </c>
      <c r="H2896" s="12" t="s">
        <v>16</v>
      </c>
      <c r="I2896" s="14">
        <v>0.44999999999999996</v>
      </c>
      <c r="J2896" s="15">
        <v>1750</v>
      </c>
      <c r="K2896" s="16">
        <f t="shared" si="948"/>
        <v>787.49999999999989</v>
      </c>
      <c r="L2896" s="16">
        <f t="shared" si="949"/>
        <v>275.62499999999994</v>
      </c>
      <c r="M2896" s="17">
        <v>0.35</v>
      </c>
      <c r="O2896" s="1"/>
      <c r="P2896" s="2"/>
      <c r="Q2896" s="3"/>
      <c r="R2896" s="5"/>
    </row>
    <row r="2897" spans="2:18" x14ac:dyDescent="0.25">
      <c r="B2897" s="12" t="s">
        <v>10</v>
      </c>
      <c r="C2897" s="12">
        <v>1185732</v>
      </c>
      <c r="D2897" s="13">
        <v>44236</v>
      </c>
      <c r="E2897" s="12" t="s">
        <v>30</v>
      </c>
      <c r="F2897" s="12" t="s">
        <v>102</v>
      </c>
      <c r="G2897" s="12" t="s">
        <v>103</v>
      </c>
      <c r="H2897" s="12" t="s">
        <v>17</v>
      </c>
      <c r="I2897" s="14">
        <v>0.24999999999999997</v>
      </c>
      <c r="J2897" s="15">
        <v>2750</v>
      </c>
      <c r="K2897" s="16">
        <f t="shared" si="948"/>
        <v>687.49999999999989</v>
      </c>
      <c r="L2897" s="16">
        <f t="shared" si="949"/>
        <v>274.99999999999994</v>
      </c>
      <c r="M2897" s="17">
        <v>0.4</v>
      </c>
      <c r="O2897" s="1"/>
      <c r="P2897" s="2"/>
      <c r="Q2897" s="3"/>
      <c r="R2897" s="5"/>
    </row>
    <row r="2898" spans="2:18" x14ac:dyDescent="0.25">
      <c r="B2898" s="12" t="s">
        <v>10</v>
      </c>
      <c r="C2898" s="12">
        <v>1185732</v>
      </c>
      <c r="D2898" s="13">
        <v>44263</v>
      </c>
      <c r="E2898" s="12" t="s">
        <v>30</v>
      </c>
      <c r="F2898" s="12" t="s">
        <v>102</v>
      </c>
      <c r="G2898" s="12" t="s">
        <v>103</v>
      </c>
      <c r="H2898" s="12" t="s">
        <v>12</v>
      </c>
      <c r="I2898" s="14">
        <v>0.30000000000000004</v>
      </c>
      <c r="J2898" s="15">
        <v>4950</v>
      </c>
      <c r="K2898" s="16">
        <f>I2898*J2898</f>
        <v>1485.0000000000002</v>
      </c>
      <c r="L2898" s="16">
        <f>K2898*M2898</f>
        <v>519.75</v>
      </c>
      <c r="M2898" s="17">
        <v>0.35</v>
      </c>
      <c r="O2898" s="1"/>
      <c r="P2898" s="2"/>
      <c r="Q2898" s="3"/>
      <c r="R2898" s="5"/>
    </row>
    <row r="2899" spans="2:18" x14ac:dyDescent="0.25">
      <c r="B2899" s="12" t="s">
        <v>10</v>
      </c>
      <c r="C2899" s="12">
        <v>1185732</v>
      </c>
      <c r="D2899" s="13">
        <v>44263</v>
      </c>
      <c r="E2899" s="12" t="s">
        <v>30</v>
      </c>
      <c r="F2899" s="12" t="s">
        <v>102</v>
      </c>
      <c r="G2899" s="12" t="s">
        <v>103</v>
      </c>
      <c r="H2899" s="12" t="s">
        <v>15</v>
      </c>
      <c r="I2899" s="14">
        <v>0.30000000000000004</v>
      </c>
      <c r="J2899" s="15">
        <v>2000</v>
      </c>
      <c r="K2899" s="16">
        <f>I2899*J2899</f>
        <v>600.00000000000011</v>
      </c>
      <c r="L2899" s="16">
        <f>K2899*M2899</f>
        <v>180.00000000000003</v>
      </c>
      <c r="M2899" s="17">
        <v>0.3</v>
      </c>
      <c r="O2899" s="1"/>
      <c r="P2899" s="2"/>
      <c r="Q2899" s="3"/>
      <c r="R2899" s="5"/>
    </row>
    <row r="2900" spans="2:18" x14ac:dyDescent="0.25">
      <c r="B2900" s="12" t="s">
        <v>10</v>
      </c>
      <c r="C2900" s="12">
        <v>1185732</v>
      </c>
      <c r="D2900" s="13">
        <v>44263</v>
      </c>
      <c r="E2900" s="12" t="s">
        <v>30</v>
      </c>
      <c r="F2900" s="12" t="s">
        <v>102</v>
      </c>
      <c r="G2900" s="12" t="s">
        <v>103</v>
      </c>
      <c r="H2900" s="12" t="s">
        <v>13</v>
      </c>
      <c r="I2900" s="14">
        <v>0.20000000000000004</v>
      </c>
      <c r="J2900" s="15">
        <v>2250</v>
      </c>
      <c r="K2900" s="16">
        <f t="shared" ref="K2900:K2903" si="950">I2900*J2900</f>
        <v>450.00000000000011</v>
      </c>
      <c r="L2900" s="16">
        <f t="shared" ref="L2900:L2903" si="951">K2900*M2900</f>
        <v>135.00000000000003</v>
      </c>
      <c r="M2900" s="17">
        <v>0.3</v>
      </c>
      <c r="O2900" s="1"/>
      <c r="P2900" s="2"/>
      <c r="Q2900" s="3"/>
      <c r="R2900" s="5"/>
    </row>
    <row r="2901" spans="2:18" x14ac:dyDescent="0.25">
      <c r="B2901" s="12" t="s">
        <v>10</v>
      </c>
      <c r="C2901" s="12">
        <v>1185732</v>
      </c>
      <c r="D2901" s="13">
        <v>44263</v>
      </c>
      <c r="E2901" s="12" t="s">
        <v>30</v>
      </c>
      <c r="F2901" s="12" t="s">
        <v>102</v>
      </c>
      <c r="G2901" s="12" t="s">
        <v>103</v>
      </c>
      <c r="H2901" s="12" t="s">
        <v>14</v>
      </c>
      <c r="I2901" s="14">
        <v>0.24999999999999997</v>
      </c>
      <c r="J2901" s="15">
        <v>750</v>
      </c>
      <c r="K2901" s="16">
        <f t="shared" si="950"/>
        <v>187.49999999999997</v>
      </c>
      <c r="L2901" s="16">
        <f t="shared" si="951"/>
        <v>56.249999999999993</v>
      </c>
      <c r="M2901" s="17">
        <v>0.3</v>
      </c>
      <c r="O2901" s="1"/>
      <c r="P2901" s="2"/>
      <c r="Q2901" s="3"/>
      <c r="R2901" s="5"/>
    </row>
    <row r="2902" spans="2:18" x14ac:dyDescent="0.25">
      <c r="B2902" s="12" t="s">
        <v>10</v>
      </c>
      <c r="C2902" s="12">
        <v>1185732</v>
      </c>
      <c r="D2902" s="13">
        <v>44263</v>
      </c>
      <c r="E2902" s="12" t="s">
        <v>30</v>
      </c>
      <c r="F2902" s="12" t="s">
        <v>102</v>
      </c>
      <c r="G2902" s="12" t="s">
        <v>103</v>
      </c>
      <c r="H2902" s="12" t="s">
        <v>16</v>
      </c>
      <c r="I2902" s="14">
        <v>0.4</v>
      </c>
      <c r="J2902" s="15">
        <v>1250</v>
      </c>
      <c r="K2902" s="16">
        <f t="shared" si="950"/>
        <v>500</v>
      </c>
      <c r="L2902" s="16">
        <f t="shared" si="951"/>
        <v>175</v>
      </c>
      <c r="M2902" s="17">
        <v>0.35</v>
      </c>
      <c r="O2902" s="1"/>
      <c r="P2902" s="2"/>
      <c r="Q2902" s="3"/>
      <c r="R2902" s="5"/>
    </row>
    <row r="2903" spans="2:18" x14ac:dyDescent="0.25">
      <c r="B2903" s="12" t="s">
        <v>10</v>
      </c>
      <c r="C2903" s="12">
        <v>1185732</v>
      </c>
      <c r="D2903" s="13">
        <v>44263</v>
      </c>
      <c r="E2903" s="12" t="s">
        <v>30</v>
      </c>
      <c r="F2903" s="12" t="s">
        <v>102</v>
      </c>
      <c r="G2903" s="12" t="s">
        <v>103</v>
      </c>
      <c r="H2903" s="12" t="s">
        <v>17</v>
      </c>
      <c r="I2903" s="14">
        <v>0.30000000000000004</v>
      </c>
      <c r="J2903" s="15">
        <v>2250</v>
      </c>
      <c r="K2903" s="16">
        <f t="shared" si="950"/>
        <v>675.00000000000011</v>
      </c>
      <c r="L2903" s="16">
        <f t="shared" si="951"/>
        <v>270.00000000000006</v>
      </c>
      <c r="M2903" s="17">
        <v>0.4</v>
      </c>
      <c r="O2903" s="1"/>
      <c r="P2903" s="2"/>
      <c r="Q2903" s="3"/>
      <c r="R2903" s="5"/>
    </row>
    <row r="2904" spans="2:18" x14ac:dyDescent="0.25">
      <c r="B2904" s="12" t="s">
        <v>10</v>
      </c>
      <c r="C2904" s="12">
        <v>1185732</v>
      </c>
      <c r="D2904" s="13">
        <v>44295</v>
      </c>
      <c r="E2904" s="12" t="s">
        <v>30</v>
      </c>
      <c r="F2904" s="12" t="s">
        <v>102</v>
      </c>
      <c r="G2904" s="12" t="s">
        <v>103</v>
      </c>
      <c r="H2904" s="12" t="s">
        <v>12</v>
      </c>
      <c r="I2904" s="14">
        <v>0.30000000000000004</v>
      </c>
      <c r="J2904" s="15">
        <v>4500</v>
      </c>
      <c r="K2904" s="16">
        <f>I2904*J2904</f>
        <v>1350.0000000000002</v>
      </c>
      <c r="L2904" s="16">
        <f>K2904*M2904</f>
        <v>472.50000000000006</v>
      </c>
      <c r="M2904" s="17">
        <v>0.35</v>
      </c>
      <c r="O2904" s="1"/>
      <c r="P2904" s="2"/>
      <c r="Q2904" s="3"/>
      <c r="R2904" s="5"/>
    </row>
    <row r="2905" spans="2:18" x14ac:dyDescent="0.25">
      <c r="B2905" s="12" t="s">
        <v>10</v>
      </c>
      <c r="C2905" s="12">
        <v>1185732</v>
      </c>
      <c r="D2905" s="13">
        <v>44295</v>
      </c>
      <c r="E2905" s="12" t="s">
        <v>30</v>
      </c>
      <c r="F2905" s="12" t="s">
        <v>102</v>
      </c>
      <c r="G2905" s="12" t="s">
        <v>103</v>
      </c>
      <c r="H2905" s="12" t="s">
        <v>15</v>
      </c>
      <c r="I2905" s="14">
        <v>0.30000000000000004</v>
      </c>
      <c r="J2905" s="15">
        <v>1500</v>
      </c>
      <c r="K2905" s="16">
        <f>I2905*J2905</f>
        <v>450.00000000000006</v>
      </c>
      <c r="L2905" s="16">
        <f>K2905*M2905</f>
        <v>135</v>
      </c>
      <c r="M2905" s="17">
        <v>0.3</v>
      </c>
      <c r="O2905" s="1"/>
      <c r="P2905" s="2"/>
      <c r="Q2905" s="3"/>
      <c r="R2905" s="5"/>
    </row>
    <row r="2906" spans="2:18" x14ac:dyDescent="0.25">
      <c r="B2906" s="12" t="s">
        <v>10</v>
      </c>
      <c r="C2906" s="12">
        <v>1185732</v>
      </c>
      <c r="D2906" s="13">
        <v>44295</v>
      </c>
      <c r="E2906" s="12" t="s">
        <v>30</v>
      </c>
      <c r="F2906" s="12" t="s">
        <v>102</v>
      </c>
      <c r="G2906" s="12" t="s">
        <v>103</v>
      </c>
      <c r="H2906" s="12" t="s">
        <v>13</v>
      </c>
      <c r="I2906" s="14">
        <v>0.20000000000000004</v>
      </c>
      <c r="J2906" s="15">
        <v>1500</v>
      </c>
      <c r="K2906" s="16">
        <f t="shared" ref="K2906:K2909" si="952">I2906*J2906</f>
        <v>300.00000000000006</v>
      </c>
      <c r="L2906" s="16">
        <f t="shared" ref="L2906:L2909" si="953">K2906*M2906</f>
        <v>90.000000000000014</v>
      </c>
      <c r="M2906" s="17">
        <v>0.3</v>
      </c>
      <c r="O2906" s="1"/>
      <c r="P2906" s="2"/>
      <c r="Q2906" s="3"/>
      <c r="R2906" s="5"/>
    </row>
    <row r="2907" spans="2:18" x14ac:dyDescent="0.25">
      <c r="B2907" s="12" t="s">
        <v>10</v>
      </c>
      <c r="C2907" s="12">
        <v>1185732</v>
      </c>
      <c r="D2907" s="13">
        <v>44295</v>
      </c>
      <c r="E2907" s="12" t="s">
        <v>30</v>
      </c>
      <c r="F2907" s="12" t="s">
        <v>102</v>
      </c>
      <c r="G2907" s="12" t="s">
        <v>103</v>
      </c>
      <c r="H2907" s="12" t="s">
        <v>14</v>
      </c>
      <c r="I2907" s="14">
        <v>0.24999999999999997</v>
      </c>
      <c r="J2907" s="15">
        <v>750</v>
      </c>
      <c r="K2907" s="16">
        <f t="shared" si="952"/>
        <v>187.49999999999997</v>
      </c>
      <c r="L2907" s="16">
        <f t="shared" si="953"/>
        <v>56.249999999999993</v>
      </c>
      <c r="M2907" s="17">
        <v>0.3</v>
      </c>
      <c r="O2907" s="1"/>
      <c r="P2907" s="2"/>
      <c r="Q2907" s="3"/>
      <c r="R2907" s="5"/>
    </row>
    <row r="2908" spans="2:18" x14ac:dyDescent="0.25">
      <c r="B2908" s="12" t="s">
        <v>10</v>
      </c>
      <c r="C2908" s="12">
        <v>1185732</v>
      </c>
      <c r="D2908" s="13">
        <v>44295</v>
      </c>
      <c r="E2908" s="12" t="s">
        <v>30</v>
      </c>
      <c r="F2908" s="12" t="s">
        <v>102</v>
      </c>
      <c r="G2908" s="12" t="s">
        <v>103</v>
      </c>
      <c r="H2908" s="12" t="s">
        <v>16</v>
      </c>
      <c r="I2908" s="14">
        <v>0.6</v>
      </c>
      <c r="J2908" s="15">
        <v>1000</v>
      </c>
      <c r="K2908" s="16">
        <f t="shared" si="952"/>
        <v>600</v>
      </c>
      <c r="L2908" s="16">
        <f t="shared" si="953"/>
        <v>210</v>
      </c>
      <c r="M2908" s="17">
        <v>0.35</v>
      </c>
      <c r="O2908" s="1"/>
      <c r="P2908" s="2"/>
      <c r="Q2908" s="3"/>
      <c r="R2908" s="5"/>
    </row>
    <row r="2909" spans="2:18" x14ac:dyDescent="0.25">
      <c r="B2909" s="12" t="s">
        <v>10</v>
      </c>
      <c r="C2909" s="12">
        <v>1185732</v>
      </c>
      <c r="D2909" s="13">
        <v>44295</v>
      </c>
      <c r="E2909" s="12" t="s">
        <v>30</v>
      </c>
      <c r="F2909" s="12" t="s">
        <v>102</v>
      </c>
      <c r="G2909" s="12" t="s">
        <v>103</v>
      </c>
      <c r="H2909" s="12" t="s">
        <v>17</v>
      </c>
      <c r="I2909" s="14">
        <v>0.5</v>
      </c>
      <c r="J2909" s="15">
        <v>2250</v>
      </c>
      <c r="K2909" s="16">
        <f t="shared" si="952"/>
        <v>1125</v>
      </c>
      <c r="L2909" s="16">
        <f t="shared" si="953"/>
        <v>450</v>
      </c>
      <c r="M2909" s="17">
        <v>0.4</v>
      </c>
      <c r="O2909" s="1"/>
      <c r="P2909" s="2"/>
      <c r="Q2909" s="3"/>
      <c r="R2909" s="5"/>
    </row>
    <row r="2910" spans="2:18" x14ac:dyDescent="0.25">
      <c r="B2910" s="12" t="s">
        <v>10</v>
      </c>
      <c r="C2910" s="12">
        <v>1185732</v>
      </c>
      <c r="D2910" s="13">
        <v>44326</v>
      </c>
      <c r="E2910" s="12" t="s">
        <v>30</v>
      </c>
      <c r="F2910" s="12" t="s">
        <v>102</v>
      </c>
      <c r="G2910" s="12" t="s">
        <v>103</v>
      </c>
      <c r="H2910" s="12" t="s">
        <v>12</v>
      </c>
      <c r="I2910" s="14">
        <v>0.6</v>
      </c>
      <c r="J2910" s="15">
        <v>4950</v>
      </c>
      <c r="K2910" s="16">
        <f>I2910*J2910</f>
        <v>2970</v>
      </c>
      <c r="L2910" s="16">
        <f>K2910*M2910</f>
        <v>1039.5</v>
      </c>
      <c r="M2910" s="17">
        <v>0.35</v>
      </c>
      <c r="O2910" s="1"/>
      <c r="P2910" s="2"/>
      <c r="Q2910" s="3"/>
      <c r="R2910" s="5"/>
    </row>
    <row r="2911" spans="2:18" x14ac:dyDescent="0.25">
      <c r="B2911" s="12" t="s">
        <v>10</v>
      </c>
      <c r="C2911" s="12">
        <v>1185732</v>
      </c>
      <c r="D2911" s="13">
        <v>44326</v>
      </c>
      <c r="E2911" s="12" t="s">
        <v>30</v>
      </c>
      <c r="F2911" s="12" t="s">
        <v>102</v>
      </c>
      <c r="G2911" s="12" t="s">
        <v>103</v>
      </c>
      <c r="H2911" s="12" t="s">
        <v>15</v>
      </c>
      <c r="I2911" s="14">
        <v>0.45</v>
      </c>
      <c r="J2911" s="15">
        <v>2000</v>
      </c>
      <c r="K2911" s="16">
        <f>I2911*J2911</f>
        <v>900</v>
      </c>
      <c r="L2911" s="16">
        <f>K2911*M2911</f>
        <v>270</v>
      </c>
      <c r="M2911" s="17">
        <v>0.3</v>
      </c>
      <c r="O2911" s="1"/>
      <c r="P2911" s="2"/>
      <c r="Q2911" s="3"/>
      <c r="R2911" s="5"/>
    </row>
    <row r="2912" spans="2:18" x14ac:dyDescent="0.25">
      <c r="B2912" s="12" t="s">
        <v>10</v>
      </c>
      <c r="C2912" s="12">
        <v>1185732</v>
      </c>
      <c r="D2912" s="13">
        <v>44326</v>
      </c>
      <c r="E2912" s="12" t="s">
        <v>30</v>
      </c>
      <c r="F2912" s="12" t="s">
        <v>102</v>
      </c>
      <c r="G2912" s="12" t="s">
        <v>103</v>
      </c>
      <c r="H2912" s="12" t="s">
        <v>13</v>
      </c>
      <c r="I2912" s="14">
        <v>0.4</v>
      </c>
      <c r="J2912" s="15">
        <v>1750</v>
      </c>
      <c r="K2912" s="16">
        <f t="shared" ref="K2912:K2915" si="954">I2912*J2912</f>
        <v>700</v>
      </c>
      <c r="L2912" s="16">
        <f t="shared" ref="L2912:L2915" si="955">K2912*M2912</f>
        <v>210</v>
      </c>
      <c r="M2912" s="17">
        <v>0.3</v>
      </c>
      <c r="O2912" s="1"/>
      <c r="P2912" s="2"/>
      <c r="Q2912" s="3"/>
      <c r="R2912" s="5"/>
    </row>
    <row r="2913" spans="2:18" x14ac:dyDescent="0.25">
      <c r="B2913" s="12" t="s">
        <v>10</v>
      </c>
      <c r="C2913" s="12">
        <v>1185732</v>
      </c>
      <c r="D2913" s="13">
        <v>44326</v>
      </c>
      <c r="E2913" s="12" t="s">
        <v>30</v>
      </c>
      <c r="F2913" s="12" t="s">
        <v>102</v>
      </c>
      <c r="G2913" s="12" t="s">
        <v>103</v>
      </c>
      <c r="H2913" s="12" t="s">
        <v>14</v>
      </c>
      <c r="I2913" s="14">
        <v>0.4</v>
      </c>
      <c r="J2913" s="15">
        <v>1000</v>
      </c>
      <c r="K2913" s="16">
        <f t="shared" si="954"/>
        <v>400</v>
      </c>
      <c r="L2913" s="16">
        <f t="shared" si="955"/>
        <v>120</v>
      </c>
      <c r="M2913" s="17">
        <v>0.3</v>
      </c>
      <c r="O2913" s="1"/>
      <c r="P2913" s="2"/>
      <c r="Q2913" s="3"/>
      <c r="R2913" s="5"/>
    </row>
    <row r="2914" spans="2:18" x14ac:dyDescent="0.25">
      <c r="B2914" s="12" t="s">
        <v>10</v>
      </c>
      <c r="C2914" s="12">
        <v>1185732</v>
      </c>
      <c r="D2914" s="13">
        <v>44326</v>
      </c>
      <c r="E2914" s="12" t="s">
        <v>30</v>
      </c>
      <c r="F2914" s="12" t="s">
        <v>102</v>
      </c>
      <c r="G2914" s="12" t="s">
        <v>103</v>
      </c>
      <c r="H2914" s="12" t="s">
        <v>16</v>
      </c>
      <c r="I2914" s="14">
        <v>0.49999999999999994</v>
      </c>
      <c r="J2914" s="15">
        <v>1250</v>
      </c>
      <c r="K2914" s="16">
        <f t="shared" si="954"/>
        <v>624.99999999999989</v>
      </c>
      <c r="L2914" s="16">
        <f t="shared" si="955"/>
        <v>218.74999999999994</v>
      </c>
      <c r="M2914" s="17">
        <v>0.35</v>
      </c>
      <c r="O2914" s="1"/>
      <c r="P2914" s="2"/>
      <c r="Q2914" s="3"/>
      <c r="R2914" s="5"/>
    </row>
    <row r="2915" spans="2:18" x14ac:dyDescent="0.25">
      <c r="B2915" s="12" t="s">
        <v>10</v>
      </c>
      <c r="C2915" s="12">
        <v>1185732</v>
      </c>
      <c r="D2915" s="13">
        <v>44326</v>
      </c>
      <c r="E2915" s="12" t="s">
        <v>30</v>
      </c>
      <c r="F2915" s="12" t="s">
        <v>102</v>
      </c>
      <c r="G2915" s="12" t="s">
        <v>103</v>
      </c>
      <c r="H2915" s="12" t="s">
        <v>17</v>
      </c>
      <c r="I2915" s="14">
        <v>0.54999999999999993</v>
      </c>
      <c r="J2915" s="15">
        <v>2500</v>
      </c>
      <c r="K2915" s="16">
        <f t="shared" si="954"/>
        <v>1374.9999999999998</v>
      </c>
      <c r="L2915" s="16">
        <f t="shared" si="955"/>
        <v>549.99999999999989</v>
      </c>
      <c r="M2915" s="17">
        <v>0.4</v>
      </c>
      <c r="O2915" s="1"/>
      <c r="P2915" s="2"/>
      <c r="Q2915" s="3"/>
      <c r="R2915" s="5"/>
    </row>
    <row r="2916" spans="2:18" x14ac:dyDescent="0.25">
      <c r="B2916" s="12" t="s">
        <v>10</v>
      </c>
      <c r="C2916" s="12">
        <v>1185732</v>
      </c>
      <c r="D2916" s="13">
        <v>44356</v>
      </c>
      <c r="E2916" s="12" t="s">
        <v>30</v>
      </c>
      <c r="F2916" s="12" t="s">
        <v>102</v>
      </c>
      <c r="G2916" s="12" t="s">
        <v>103</v>
      </c>
      <c r="H2916" s="12" t="s">
        <v>12</v>
      </c>
      <c r="I2916" s="14">
        <v>0.4</v>
      </c>
      <c r="J2916" s="15">
        <v>5000</v>
      </c>
      <c r="K2916" s="16">
        <f>I2916*J2916</f>
        <v>2000</v>
      </c>
      <c r="L2916" s="16">
        <f>K2916*M2916</f>
        <v>700</v>
      </c>
      <c r="M2916" s="17">
        <v>0.35</v>
      </c>
      <c r="O2916" s="1"/>
      <c r="P2916" s="2"/>
      <c r="Q2916" s="3"/>
      <c r="R2916" s="5"/>
    </row>
    <row r="2917" spans="2:18" x14ac:dyDescent="0.25">
      <c r="B2917" s="12" t="s">
        <v>10</v>
      </c>
      <c r="C2917" s="12">
        <v>1185732</v>
      </c>
      <c r="D2917" s="13">
        <v>44356</v>
      </c>
      <c r="E2917" s="12" t="s">
        <v>30</v>
      </c>
      <c r="F2917" s="12" t="s">
        <v>102</v>
      </c>
      <c r="G2917" s="12" t="s">
        <v>103</v>
      </c>
      <c r="H2917" s="12" t="s">
        <v>15</v>
      </c>
      <c r="I2917" s="14">
        <v>0.35000000000000009</v>
      </c>
      <c r="J2917" s="15">
        <v>2500</v>
      </c>
      <c r="K2917" s="16">
        <f>I2917*J2917</f>
        <v>875.00000000000023</v>
      </c>
      <c r="L2917" s="16">
        <f>K2917*M2917</f>
        <v>262.50000000000006</v>
      </c>
      <c r="M2917" s="17">
        <v>0.3</v>
      </c>
      <c r="O2917" s="1"/>
      <c r="P2917" s="2"/>
      <c r="Q2917" s="3"/>
      <c r="R2917" s="5"/>
    </row>
    <row r="2918" spans="2:18" x14ac:dyDescent="0.25">
      <c r="B2918" s="12" t="s">
        <v>10</v>
      </c>
      <c r="C2918" s="12">
        <v>1185732</v>
      </c>
      <c r="D2918" s="13">
        <v>44356</v>
      </c>
      <c r="E2918" s="12" t="s">
        <v>30</v>
      </c>
      <c r="F2918" s="12" t="s">
        <v>102</v>
      </c>
      <c r="G2918" s="12" t="s">
        <v>103</v>
      </c>
      <c r="H2918" s="12" t="s">
        <v>13</v>
      </c>
      <c r="I2918" s="14">
        <v>0.30000000000000004</v>
      </c>
      <c r="J2918" s="15">
        <v>2000</v>
      </c>
      <c r="K2918" s="16">
        <f t="shared" ref="K2918:K2921" si="956">I2918*J2918</f>
        <v>600.00000000000011</v>
      </c>
      <c r="L2918" s="16">
        <f t="shared" ref="L2918:L2921" si="957">K2918*M2918</f>
        <v>180.00000000000003</v>
      </c>
      <c r="M2918" s="17">
        <v>0.3</v>
      </c>
      <c r="O2918" s="1"/>
      <c r="P2918" s="2"/>
      <c r="Q2918" s="3"/>
      <c r="R2918" s="5"/>
    </row>
    <row r="2919" spans="2:18" x14ac:dyDescent="0.25">
      <c r="B2919" s="12" t="s">
        <v>10</v>
      </c>
      <c r="C2919" s="12">
        <v>1185732</v>
      </c>
      <c r="D2919" s="13">
        <v>44356</v>
      </c>
      <c r="E2919" s="12" t="s">
        <v>30</v>
      </c>
      <c r="F2919" s="12" t="s">
        <v>102</v>
      </c>
      <c r="G2919" s="12" t="s">
        <v>103</v>
      </c>
      <c r="H2919" s="12" t="s">
        <v>14</v>
      </c>
      <c r="I2919" s="14">
        <v>0.30000000000000004</v>
      </c>
      <c r="J2919" s="15">
        <v>1750</v>
      </c>
      <c r="K2919" s="16">
        <f t="shared" si="956"/>
        <v>525.00000000000011</v>
      </c>
      <c r="L2919" s="16">
        <f t="shared" si="957"/>
        <v>157.50000000000003</v>
      </c>
      <c r="M2919" s="17">
        <v>0.3</v>
      </c>
      <c r="O2919" s="1"/>
      <c r="P2919" s="2"/>
      <c r="Q2919" s="3"/>
      <c r="R2919" s="5"/>
    </row>
    <row r="2920" spans="2:18" x14ac:dyDescent="0.25">
      <c r="B2920" s="12" t="s">
        <v>10</v>
      </c>
      <c r="C2920" s="12">
        <v>1185732</v>
      </c>
      <c r="D2920" s="13">
        <v>44356</v>
      </c>
      <c r="E2920" s="12" t="s">
        <v>30</v>
      </c>
      <c r="F2920" s="12" t="s">
        <v>102</v>
      </c>
      <c r="G2920" s="12" t="s">
        <v>103</v>
      </c>
      <c r="H2920" s="12" t="s">
        <v>16</v>
      </c>
      <c r="I2920" s="14">
        <v>0.4</v>
      </c>
      <c r="J2920" s="15">
        <v>1750</v>
      </c>
      <c r="K2920" s="16">
        <f t="shared" si="956"/>
        <v>700</v>
      </c>
      <c r="L2920" s="16">
        <f t="shared" si="957"/>
        <v>244.99999999999997</v>
      </c>
      <c r="M2920" s="17">
        <v>0.35</v>
      </c>
      <c r="O2920" s="1"/>
      <c r="P2920" s="2"/>
      <c r="Q2920" s="3"/>
      <c r="R2920" s="5"/>
    </row>
    <row r="2921" spans="2:18" x14ac:dyDescent="0.25">
      <c r="B2921" s="12" t="s">
        <v>10</v>
      </c>
      <c r="C2921" s="12">
        <v>1185732</v>
      </c>
      <c r="D2921" s="13">
        <v>44356</v>
      </c>
      <c r="E2921" s="12" t="s">
        <v>30</v>
      </c>
      <c r="F2921" s="12" t="s">
        <v>102</v>
      </c>
      <c r="G2921" s="12" t="s">
        <v>103</v>
      </c>
      <c r="H2921" s="12" t="s">
        <v>17</v>
      </c>
      <c r="I2921" s="14">
        <v>0.55000000000000004</v>
      </c>
      <c r="J2921" s="15">
        <v>3250</v>
      </c>
      <c r="K2921" s="16">
        <f t="shared" si="956"/>
        <v>1787.5000000000002</v>
      </c>
      <c r="L2921" s="16">
        <f t="shared" si="957"/>
        <v>715.00000000000011</v>
      </c>
      <c r="M2921" s="17">
        <v>0.4</v>
      </c>
      <c r="O2921" s="1"/>
      <c r="P2921" s="2"/>
      <c r="Q2921" s="3"/>
      <c r="R2921" s="5"/>
    </row>
    <row r="2922" spans="2:18" x14ac:dyDescent="0.25">
      <c r="B2922" s="12" t="s">
        <v>10</v>
      </c>
      <c r="C2922" s="12">
        <v>1185732</v>
      </c>
      <c r="D2922" s="13">
        <v>44385</v>
      </c>
      <c r="E2922" s="12" t="s">
        <v>30</v>
      </c>
      <c r="F2922" s="12" t="s">
        <v>102</v>
      </c>
      <c r="G2922" s="12" t="s">
        <v>103</v>
      </c>
      <c r="H2922" s="12" t="s">
        <v>12</v>
      </c>
      <c r="I2922" s="14">
        <v>0.5</v>
      </c>
      <c r="J2922" s="15">
        <v>5500</v>
      </c>
      <c r="K2922" s="16">
        <f>I2922*J2922</f>
        <v>2750</v>
      </c>
      <c r="L2922" s="16">
        <f>K2922*M2922</f>
        <v>962.49999999999989</v>
      </c>
      <c r="M2922" s="17">
        <v>0.35</v>
      </c>
      <c r="O2922" s="1"/>
      <c r="P2922" s="2"/>
      <c r="Q2922" s="3"/>
      <c r="R2922" s="5"/>
    </row>
    <row r="2923" spans="2:18" x14ac:dyDescent="0.25">
      <c r="B2923" s="12" t="s">
        <v>10</v>
      </c>
      <c r="C2923" s="12">
        <v>1185732</v>
      </c>
      <c r="D2923" s="13">
        <v>44385</v>
      </c>
      <c r="E2923" s="12" t="s">
        <v>30</v>
      </c>
      <c r="F2923" s="12" t="s">
        <v>102</v>
      </c>
      <c r="G2923" s="12" t="s">
        <v>103</v>
      </c>
      <c r="H2923" s="12" t="s">
        <v>15</v>
      </c>
      <c r="I2923" s="14">
        <v>0.45000000000000007</v>
      </c>
      <c r="J2923" s="15">
        <v>3000</v>
      </c>
      <c r="K2923" s="16">
        <f>I2923*J2923</f>
        <v>1350.0000000000002</v>
      </c>
      <c r="L2923" s="16">
        <f>K2923*M2923</f>
        <v>405.00000000000006</v>
      </c>
      <c r="M2923" s="17">
        <v>0.3</v>
      </c>
      <c r="O2923" s="1"/>
      <c r="P2923" s="2"/>
      <c r="Q2923" s="3"/>
      <c r="R2923" s="5"/>
    </row>
    <row r="2924" spans="2:18" x14ac:dyDescent="0.25">
      <c r="B2924" s="12" t="s">
        <v>10</v>
      </c>
      <c r="C2924" s="12">
        <v>1185732</v>
      </c>
      <c r="D2924" s="13">
        <v>44385</v>
      </c>
      <c r="E2924" s="12" t="s">
        <v>30</v>
      </c>
      <c r="F2924" s="12" t="s">
        <v>102</v>
      </c>
      <c r="G2924" s="12" t="s">
        <v>103</v>
      </c>
      <c r="H2924" s="12" t="s">
        <v>13</v>
      </c>
      <c r="I2924" s="14">
        <v>0.4</v>
      </c>
      <c r="J2924" s="15">
        <v>2250</v>
      </c>
      <c r="K2924" s="16">
        <f t="shared" ref="K2924:K2927" si="958">I2924*J2924</f>
        <v>900</v>
      </c>
      <c r="L2924" s="16">
        <f t="shared" ref="L2924:L2927" si="959">K2924*M2924</f>
        <v>270</v>
      </c>
      <c r="M2924" s="17">
        <v>0.3</v>
      </c>
      <c r="O2924" s="1"/>
      <c r="P2924" s="2"/>
      <c r="Q2924" s="3"/>
      <c r="R2924" s="5"/>
    </row>
    <row r="2925" spans="2:18" x14ac:dyDescent="0.25">
      <c r="B2925" s="12" t="s">
        <v>10</v>
      </c>
      <c r="C2925" s="12">
        <v>1185732</v>
      </c>
      <c r="D2925" s="13">
        <v>44385</v>
      </c>
      <c r="E2925" s="12" t="s">
        <v>30</v>
      </c>
      <c r="F2925" s="12" t="s">
        <v>102</v>
      </c>
      <c r="G2925" s="12" t="s">
        <v>103</v>
      </c>
      <c r="H2925" s="12" t="s">
        <v>14</v>
      </c>
      <c r="I2925" s="14">
        <v>0.4</v>
      </c>
      <c r="J2925" s="15">
        <v>1750</v>
      </c>
      <c r="K2925" s="16">
        <f t="shared" si="958"/>
        <v>700</v>
      </c>
      <c r="L2925" s="16">
        <f t="shared" si="959"/>
        <v>210</v>
      </c>
      <c r="M2925" s="17">
        <v>0.3</v>
      </c>
      <c r="O2925" s="1"/>
      <c r="P2925" s="2"/>
      <c r="Q2925" s="3"/>
      <c r="R2925" s="5"/>
    </row>
    <row r="2926" spans="2:18" x14ac:dyDescent="0.25">
      <c r="B2926" s="12" t="s">
        <v>10</v>
      </c>
      <c r="C2926" s="12">
        <v>1185732</v>
      </c>
      <c r="D2926" s="13">
        <v>44385</v>
      </c>
      <c r="E2926" s="12" t="s">
        <v>30</v>
      </c>
      <c r="F2926" s="12" t="s">
        <v>102</v>
      </c>
      <c r="G2926" s="12" t="s">
        <v>103</v>
      </c>
      <c r="H2926" s="12" t="s">
        <v>16</v>
      </c>
      <c r="I2926" s="14">
        <v>0.5</v>
      </c>
      <c r="J2926" s="15">
        <v>2000</v>
      </c>
      <c r="K2926" s="16">
        <f t="shared" si="958"/>
        <v>1000</v>
      </c>
      <c r="L2926" s="16">
        <f t="shared" si="959"/>
        <v>350</v>
      </c>
      <c r="M2926" s="17">
        <v>0.35</v>
      </c>
      <c r="O2926" s="1"/>
      <c r="P2926" s="2"/>
      <c r="Q2926" s="3"/>
      <c r="R2926" s="5"/>
    </row>
    <row r="2927" spans="2:18" x14ac:dyDescent="0.25">
      <c r="B2927" s="12" t="s">
        <v>10</v>
      </c>
      <c r="C2927" s="12">
        <v>1185732</v>
      </c>
      <c r="D2927" s="13">
        <v>44385</v>
      </c>
      <c r="E2927" s="12" t="s">
        <v>30</v>
      </c>
      <c r="F2927" s="12" t="s">
        <v>102</v>
      </c>
      <c r="G2927" s="12" t="s">
        <v>103</v>
      </c>
      <c r="H2927" s="12" t="s">
        <v>17</v>
      </c>
      <c r="I2927" s="14">
        <v>0.55000000000000004</v>
      </c>
      <c r="J2927" s="15">
        <v>3750</v>
      </c>
      <c r="K2927" s="16">
        <f t="shared" si="958"/>
        <v>2062.5</v>
      </c>
      <c r="L2927" s="16">
        <f t="shared" si="959"/>
        <v>825</v>
      </c>
      <c r="M2927" s="17">
        <v>0.4</v>
      </c>
      <c r="O2927" s="1"/>
      <c r="P2927" s="2"/>
      <c r="Q2927" s="3"/>
      <c r="R2927" s="5"/>
    </row>
    <row r="2928" spans="2:18" x14ac:dyDescent="0.25">
      <c r="B2928" s="12" t="s">
        <v>10</v>
      </c>
      <c r="C2928" s="12">
        <v>1185732</v>
      </c>
      <c r="D2928" s="13">
        <v>44417</v>
      </c>
      <c r="E2928" s="12" t="s">
        <v>30</v>
      </c>
      <c r="F2928" s="12" t="s">
        <v>102</v>
      </c>
      <c r="G2928" s="12" t="s">
        <v>103</v>
      </c>
      <c r="H2928" s="12" t="s">
        <v>12</v>
      </c>
      <c r="I2928" s="14">
        <v>0.5</v>
      </c>
      <c r="J2928" s="15">
        <v>5250</v>
      </c>
      <c r="K2928" s="16">
        <f>I2928*J2928</f>
        <v>2625</v>
      </c>
      <c r="L2928" s="16">
        <f>K2928*M2928</f>
        <v>918.74999999999989</v>
      </c>
      <c r="M2928" s="17">
        <v>0.35</v>
      </c>
      <c r="O2928" s="1"/>
      <c r="P2928" s="2"/>
      <c r="Q2928" s="3"/>
      <c r="R2928" s="5"/>
    </row>
    <row r="2929" spans="2:18" x14ac:dyDescent="0.25">
      <c r="B2929" s="12" t="s">
        <v>10</v>
      </c>
      <c r="C2929" s="12">
        <v>1185732</v>
      </c>
      <c r="D2929" s="13">
        <v>44417</v>
      </c>
      <c r="E2929" s="12" t="s">
        <v>30</v>
      </c>
      <c r="F2929" s="12" t="s">
        <v>102</v>
      </c>
      <c r="G2929" s="12" t="s">
        <v>103</v>
      </c>
      <c r="H2929" s="12" t="s">
        <v>15</v>
      </c>
      <c r="I2929" s="14">
        <v>0.45000000000000007</v>
      </c>
      <c r="J2929" s="15">
        <v>3000</v>
      </c>
      <c r="K2929" s="16">
        <f>I2929*J2929</f>
        <v>1350.0000000000002</v>
      </c>
      <c r="L2929" s="16">
        <f>K2929*M2929</f>
        <v>405.00000000000006</v>
      </c>
      <c r="M2929" s="17">
        <v>0.3</v>
      </c>
      <c r="O2929" s="1"/>
      <c r="P2929" s="2"/>
      <c r="Q2929" s="3"/>
      <c r="R2929" s="5"/>
    </row>
    <row r="2930" spans="2:18" x14ac:dyDescent="0.25">
      <c r="B2930" s="12" t="s">
        <v>10</v>
      </c>
      <c r="C2930" s="12">
        <v>1185732</v>
      </c>
      <c r="D2930" s="13">
        <v>44417</v>
      </c>
      <c r="E2930" s="12" t="s">
        <v>30</v>
      </c>
      <c r="F2930" s="12" t="s">
        <v>102</v>
      </c>
      <c r="G2930" s="12" t="s">
        <v>103</v>
      </c>
      <c r="H2930" s="12" t="s">
        <v>13</v>
      </c>
      <c r="I2930" s="14">
        <v>0.4</v>
      </c>
      <c r="J2930" s="15">
        <v>2250</v>
      </c>
      <c r="K2930" s="16">
        <f t="shared" ref="K2930:K2933" si="960">I2930*J2930</f>
        <v>900</v>
      </c>
      <c r="L2930" s="16">
        <f t="shared" ref="L2930:L2933" si="961">K2930*M2930</f>
        <v>270</v>
      </c>
      <c r="M2930" s="17">
        <v>0.3</v>
      </c>
      <c r="O2930" s="1"/>
      <c r="P2930" s="2"/>
      <c r="Q2930" s="3"/>
      <c r="R2930" s="5"/>
    </row>
    <row r="2931" spans="2:18" x14ac:dyDescent="0.25">
      <c r="B2931" s="12" t="s">
        <v>10</v>
      </c>
      <c r="C2931" s="12">
        <v>1185732</v>
      </c>
      <c r="D2931" s="13">
        <v>44417</v>
      </c>
      <c r="E2931" s="12" t="s">
        <v>30</v>
      </c>
      <c r="F2931" s="12" t="s">
        <v>102</v>
      </c>
      <c r="G2931" s="12" t="s">
        <v>103</v>
      </c>
      <c r="H2931" s="12" t="s">
        <v>14</v>
      </c>
      <c r="I2931" s="14">
        <v>0.4</v>
      </c>
      <c r="J2931" s="15">
        <v>2000</v>
      </c>
      <c r="K2931" s="16">
        <f t="shared" si="960"/>
        <v>800</v>
      </c>
      <c r="L2931" s="16">
        <f t="shared" si="961"/>
        <v>240</v>
      </c>
      <c r="M2931" s="17">
        <v>0.3</v>
      </c>
      <c r="O2931" s="1"/>
      <c r="P2931" s="2"/>
      <c r="Q2931" s="3"/>
      <c r="R2931" s="5"/>
    </row>
    <row r="2932" spans="2:18" x14ac:dyDescent="0.25">
      <c r="B2932" s="12" t="s">
        <v>10</v>
      </c>
      <c r="C2932" s="12">
        <v>1185732</v>
      </c>
      <c r="D2932" s="13">
        <v>44417</v>
      </c>
      <c r="E2932" s="12" t="s">
        <v>30</v>
      </c>
      <c r="F2932" s="12" t="s">
        <v>102</v>
      </c>
      <c r="G2932" s="12" t="s">
        <v>103</v>
      </c>
      <c r="H2932" s="12" t="s">
        <v>16</v>
      </c>
      <c r="I2932" s="14">
        <v>0.5</v>
      </c>
      <c r="J2932" s="15">
        <v>1750</v>
      </c>
      <c r="K2932" s="16">
        <f t="shared" si="960"/>
        <v>875</v>
      </c>
      <c r="L2932" s="16">
        <f t="shared" si="961"/>
        <v>306.25</v>
      </c>
      <c r="M2932" s="17">
        <v>0.35</v>
      </c>
      <c r="O2932" s="1"/>
      <c r="P2932" s="2"/>
      <c r="Q2932" s="3"/>
      <c r="R2932" s="5"/>
    </row>
    <row r="2933" spans="2:18" x14ac:dyDescent="0.25">
      <c r="B2933" s="12" t="s">
        <v>10</v>
      </c>
      <c r="C2933" s="12">
        <v>1185732</v>
      </c>
      <c r="D2933" s="13">
        <v>44417</v>
      </c>
      <c r="E2933" s="12" t="s">
        <v>30</v>
      </c>
      <c r="F2933" s="12" t="s">
        <v>102</v>
      </c>
      <c r="G2933" s="12" t="s">
        <v>103</v>
      </c>
      <c r="H2933" s="12" t="s">
        <v>17</v>
      </c>
      <c r="I2933" s="14">
        <v>0.55000000000000004</v>
      </c>
      <c r="J2933" s="15">
        <v>3500</v>
      </c>
      <c r="K2933" s="16">
        <f t="shared" si="960"/>
        <v>1925.0000000000002</v>
      </c>
      <c r="L2933" s="16">
        <f t="shared" si="961"/>
        <v>770.00000000000011</v>
      </c>
      <c r="M2933" s="17">
        <v>0.4</v>
      </c>
      <c r="O2933" s="1"/>
      <c r="P2933" s="2"/>
      <c r="Q2933" s="3"/>
      <c r="R2933" s="5"/>
    </row>
    <row r="2934" spans="2:18" x14ac:dyDescent="0.25">
      <c r="B2934" s="12" t="s">
        <v>10</v>
      </c>
      <c r="C2934" s="12">
        <v>1185732</v>
      </c>
      <c r="D2934" s="13">
        <v>44449</v>
      </c>
      <c r="E2934" s="12" t="s">
        <v>30</v>
      </c>
      <c r="F2934" s="12" t="s">
        <v>102</v>
      </c>
      <c r="G2934" s="12" t="s">
        <v>103</v>
      </c>
      <c r="H2934" s="12" t="s">
        <v>12</v>
      </c>
      <c r="I2934" s="14">
        <v>0.4</v>
      </c>
      <c r="J2934" s="15">
        <v>4750</v>
      </c>
      <c r="K2934" s="16">
        <f>I2934*J2934</f>
        <v>1900</v>
      </c>
      <c r="L2934" s="16">
        <f>K2934*M2934</f>
        <v>665</v>
      </c>
      <c r="M2934" s="17">
        <v>0.35</v>
      </c>
      <c r="O2934" s="1"/>
      <c r="P2934" s="2"/>
      <c r="Q2934" s="3"/>
      <c r="R2934" s="5"/>
    </row>
    <row r="2935" spans="2:18" x14ac:dyDescent="0.25">
      <c r="B2935" s="12" t="s">
        <v>10</v>
      </c>
      <c r="C2935" s="12">
        <v>1185732</v>
      </c>
      <c r="D2935" s="13">
        <v>44449</v>
      </c>
      <c r="E2935" s="12" t="s">
        <v>30</v>
      </c>
      <c r="F2935" s="12" t="s">
        <v>102</v>
      </c>
      <c r="G2935" s="12" t="s">
        <v>103</v>
      </c>
      <c r="H2935" s="12" t="s">
        <v>15</v>
      </c>
      <c r="I2935" s="14">
        <v>0.35000000000000009</v>
      </c>
      <c r="J2935" s="15">
        <v>2750</v>
      </c>
      <c r="K2935" s="16">
        <f>I2935*J2935</f>
        <v>962.50000000000023</v>
      </c>
      <c r="L2935" s="16">
        <f>K2935*M2935</f>
        <v>288.75000000000006</v>
      </c>
      <c r="M2935" s="17">
        <v>0.3</v>
      </c>
      <c r="O2935" s="1"/>
      <c r="P2935" s="2"/>
      <c r="Q2935" s="3"/>
      <c r="R2935" s="5"/>
    </row>
    <row r="2936" spans="2:18" x14ac:dyDescent="0.25">
      <c r="B2936" s="12" t="s">
        <v>10</v>
      </c>
      <c r="C2936" s="12">
        <v>1185732</v>
      </c>
      <c r="D2936" s="13">
        <v>44449</v>
      </c>
      <c r="E2936" s="12" t="s">
        <v>30</v>
      </c>
      <c r="F2936" s="12" t="s">
        <v>102</v>
      </c>
      <c r="G2936" s="12" t="s">
        <v>103</v>
      </c>
      <c r="H2936" s="12" t="s">
        <v>13</v>
      </c>
      <c r="I2936" s="14">
        <v>0.30000000000000004</v>
      </c>
      <c r="J2936" s="15">
        <v>1750</v>
      </c>
      <c r="K2936" s="16">
        <f t="shared" ref="K2936:K2939" si="962">I2936*J2936</f>
        <v>525.00000000000011</v>
      </c>
      <c r="L2936" s="16">
        <f t="shared" ref="L2936:L2939" si="963">K2936*M2936</f>
        <v>157.50000000000003</v>
      </c>
      <c r="M2936" s="17">
        <v>0.3</v>
      </c>
      <c r="O2936" s="1"/>
      <c r="P2936" s="2"/>
      <c r="Q2936" s="3"/>
      <c r="R2936" s="5"/>
    </row>
    <row r="2937" spans="2:18" x14ac:dyDescent="0.25">
      <c r="B2937" s="12" t="s">
        <v>10</v>
      </c>
      <c r="C2937" s="12">
        <v>1185732</v>
      </c>
      <c r="D2937" s="13">
        <v>44449</v>
      </c>
      <c r="E2937" s="12" t="s">
        <v>30</v>
      </c>
      <c r="F2937" s="12" t="s">
        <v>102</v>
      </c>
      <c r="G2937" s="12" t="s">
        <v>103</v>
      </c>
      <c r="H2937" s="12" t="s">
        <v>14</v>
      </c>
      <c r="I2937" s="14">
        <v>0.30000000000000004</v>
      </c>
      <c r="J2937" s="15">
        <v>1500</v>
      </c>
      <c r="K2937" s="16">
        <f t="shared" si="962"/>
        <v>450.00000000000006</v>
      </c>
      <c r="L2937" s="16">
        <f t="shared" si="963"/>
        <v>135</v>
      </c>
      <c r="M2937" s="17">
        <v>0.3</v>
      </c>
      <c r="O2937" s="1"/>
      <c r="P2937" s="2"/>
      <c r="Q2937" s="3"/>
      <c r="R2937" s="5"/>
    </row>
    <row r="2938" spans="2:18" x14ac:dyDescent="0.25">
      <c r="B2938" s="12" t="s">
        <v>10</v>
      </c>
      <c r="C2938" s="12">
        <v>1185732</v>
      </c>
      <c r="D2938" s="13">
        <v>44449</v>
      </c>
      <c r="E2938" s="12" t="s">
        <v>30</v>
      </c>
      <c r="F2938" s="12" t="s">
        <v>102</v>
      </c>
      <c r="G2938" s="12" t="s">
        <v>103</v>
      </c>
      <c r="H2938" s="12" t="s">
        <v>16</v>
      </c>
      <c r="I2938" s="14">
        <v>0.4</v>
      </c>
      <c r="J2938" s="15">
        <v>1500</v>
      </c>
      <c r="K2938" s="16">
        <f t="shared" si="962"/>
        <v>600</v>
      </c>
      <c r="L2938" s="16">
        <f t="shared" si="963"/>
        <v>210</v>
      </c>
      <c r="M2938" s="17">
        <v>0.35</v>
      </c>
      <c r="O2938" s="1"/>
      <c r="P2938" s="2"/>
      <c r="Q2938" s="3"/>
      <c r="R2938" s="5"/>
    </row>
    <row r="2939" spans="2:18" x14ac:dyDescent="0.25">
      <c r="B2939" s="12" t="s">
        <v>10</v>
      </c>
      <c r="C2939" s="12">
        <v>1185732</v>
      </c>
      <c r="D2939" s="13">
        <v>44449</v>
      </c>
      <c r="E2939" s="12" t="s">
        <v>30</v>
      </c>
      <c r="F2939" s="12" t="s">
        <v>102</v>
      </c>
      <c r="G2939" s="12" t="s">
        <v>103</v>
      </c>
      <c r="H2939" s="12" t="s">
        <v>17</v>
      </c>
      <c r="I2939" s="14">
        <v>0.45</v>
      </c>
      <c r="J2939" s="15">
        <v>2250</v>
      </c>
      <c r="K2939" s="16">
        <f t="shared" si="962"/>
        <v>1012.5</v>
      </c>
      <c r="L2939" s="16">
        <f t="shared" si="963"/>
        <v>405</v>
      </c>
      <c r="M2939" s="17">
        <v>0.4</v>
      </c>
      <c r="O2939" s="1"/>
      <c r="P2939" s="2"/>
      <c r="Q2939" s="3"/>
      <c r="R2939" s="5"/>
    </row>
    <row r="2940" spans="2:18" x14ac:dyDescent="0.25">
      <c r="B2940" s="12" t="s">
        <v>10</v>
      </c>
      <c r="C2940" s="12">
        <v>1185732</v>
      </c>
      <c r="D2940" s="13">
        <v>44478</v>
      </c>
      <c r="E2940" s="12" t="s">
        <v>30</v>
      </c>
      <c r="F2940" s="12" t="s">
        <v>102</v>
      </c>
      <c r="G2940" s="12" t="s">
        <v>103</v>
      </c>
      <c r="H2940" s="12" t="s">
        <v>12</v>
      </c>
      <c r="I2940" s="14">
        <v>0.49999999999999994</v>
      </c>
      <c r="J2940" s="15">
        <v>4000</v>
      </c>
      <c r="K2940" s="16">
        <f>I2940*J2940</f>
        <v>1999.9999999999998</v>
      </c>
      <c r="L2940" s="16">
        <f>K2940*M2940</f>
        <v>699.99999999999989</v>
      </c>
      <c r="M2940" s="17">
        <v>0.35</v>
      </c>
      <c r="O2940" s="1"/>
      <c r="P2940" s="2"/>
      <c r="Q2940" s="3"/>
      <c r="R2940" s="5"/>
    </row>
    <row r="2941" spans="2:18" x14ac:dyDescent="0.25">
      <c r="B2941" s="12" t="s">
        <v>10</v>
      </c>
      <c r="C2941" s="12">
        <v>1185732</v>
      </c>
      <c r="D2941" s="13">
        <v>44478</v>
      </c>
      <c r="E2941" s="12" t="s">
        <v>30</v>
      </c>
      <c r="F2941" s="12" t="s">
        <v>102</v>
      </c>
      <c r="G2941" s="12" t="s">
        <v>103</v>
      </c>
      <c r="H2941" s="12" t="s">
        <v>15</v>
      </c>
      <c r="I2941" s="14">
        <v>0.4</v>
      </c>
      <c r="J2941" s="15">
        <v>2500</v>
      </c>
      <c r="K2941" s="16">
        <f>I2941*J2941</f>
        <v>1000</v>
      </c>
      <c r="L2941" s="16">
        <f>K2941*M2941</f>
        <v>300</v>
      </c>
      <c r="M2941" s="17">
        <v>0.3</v>
      </c>
      <c r="O2941" s="1"/>
      <c r="P2941" s="2"/>
      <c r="Q2941" s="3"/>
      <c r="R2941" s="5"/>
    </row>
    <row r="2942" spans="2:18" x14ac:dyDescent="0.25">
      <c r="B2942" s="12" t="s">
        <v>10</v>
      </c>
      <c r="C2942" s="12">
        <v>1185732</v>
      </c>
      <c r="D2942" s="13">
        <v>44478</v>
      </c>
      <c r="E2942" s="12" t="s">
        <v>30</v>
      </c>
      <c r="F2942" s="12" t="s">
        <v>102</v>
      </c>
      <c r="G2942" s="12" t="s">
        <v>103</v>
      </c>
      <c r="H2942" s="12" t="s">
        <v>13</v>
      </c>
      <c r="I2942" s="14">
        <v>0.4</v>
      </c>
      <c r="J2942" s="15">
        <v>1500</v>
      </c>
      <c r="K2942" s="16">
        <f t="shared" ref="K2942:K2945" si="964">I2942*J2942</f>
        <v>600</v>
      </c>
      <c r="L2942" s="16">
        <f t="shared" ref="L2942:L2945" si="965">K2942*M2942</f>
        <v>180</v>
      </c>
      <c r="M2942" s="17">
        <v>0.3</v>
      </c>
      <c r="O2942" s="1"/>
      <c r="P2942" s="2"/>
      <c r="Q2942" s="3"/>
      <c r="R2942" s="5"/>
    </row>
    <row r="2943" spans="2:18" x14ac:dyDescent="0.25">
      <c r="B2943" s="12" t="s">
        <v>10</v>
      </c>
      <c r="C2943" s="12">
        <v>1185732</v>
      </c>
      <c r="D2943" s="13">
        <v>44478</v>
      </c>
      <c r="E2943" s="12" t="s">
        <v>30</v>
      </c>
      <c r="F2943" s="12" t="s">
        <v>102</v>
      </c>
      <c r="G2943" s="12" t="s">
        <v>103</v>
      </c>
      <c r="H2943" s="12" t="s">
        <v>14</v>
      </c>
      <c r="I2943" s="14">
        <v>0.4</v>
      </c>
      <c r="J2943" s="15">
        <v>1250</v>
      </c>
      <c r="K2943" s="16">
        <f t="shared" si="964"/>
        <v>500</v>
      </c>
      <c r="L2943" s="16">
        <f t="shared" si="965"/>
        <v>150</v>
      </c>
      <c r="M2943" s="17">
        <v>0.3</v>
      </c>
      <c r="O2943" s="1"/>
      <c r="P2943" s="2"/>
      <c r="Q2943" s="3"/>
      <c r="R2943" s="5"/>
    </row>
    <row r="2944" spans="2:18" x14ac:dyDescent="0.25">
      <c r="B2944" s="12" t="s">
        <v>10</v>
      </c>
      <c r="C2944" s="12">
        <v>1185732</v>
      </c>
      <c r="D2944" s="13">
        <v>44478</v>
      </c>
      <c r="E2944" s="12" t="s">
        <v>30</v>
      </c>
      <c r="F2944" s="12" t="s">
        <v>102</v>
      </c>
      <c r="G2944" s="12" t="s">
        <v>103</v>
      </c>
      <c r="H2944" s="12" t="s">
        <v>16</v>
      </c>
      <c r="I2944" s="14">
        <v>0.49999999999999994</v>
      </c>
      <c r="J2944" s="15">
        <v>1250</v>
      </c>
      <c r="K2944" s="16">
        <f t="shared" si="964"/>
        <v>624.99999999999989</v>
      </c>
      <c r="L2944" s="16">
        <f t="shared" si="965"/>
        <v>218.74999999999994</v>
      </c>
      <c r="M2944" s="17">
        <v>0.35</v>
      </c>
      <c r="O2944" s="1"/>
      <c r="P2944" s="2"/>
      <c r="Q2944" s="3"/>
      <c r="R2944" s="5"/>
    </row>
    <row r="2945" spans="1:18" x14ac:dyDescent="0.25">
      <c r="B2945" s="12" t="s">
        <v>10</v>
      </c>
      <c r="C2945" s="12">
        <v>1185732</v>
      </c>
      <c r="D2945" s="13">
        <v>44478</v>
      </c>
      <c r="E2945" s="12" t="s">
        <v>30</v>
      </c>
      <c r="F2945" s="12" t="s">
        <v>102</v>
      </c>
      <c r="G2945" s="12" t="s">
        <v>103</v>
      </c>
      <c r="H2945" s="12" t="s">
        <v>17</v>
      </c>
      <c r="I2945" s="14">
        <v>0.54999999999999982</v>
      </c>
      <c r="J2945" s="15">
        <v>2500</v>
      </c>
      <c r="K2945" s="16">
        <f t="shared" si="964"/>
        <v>1374.9999999999995</v>
      </c>
      <c r="L2945" s="16">
        <f t="shared" si="965"/>
        <v>549.99999999999989</v>
      </c>
      <c r="M2945" s="17">
        <v>0.4</v>
      </c>
      <c r="O2945" s="1"/>
      <c r="P2945" s="2"/>
      <c r="Q2945" s="3"/>
      <c r="R2945" s="5"/>
    </row>
    <row r="2946" spans="1:18" x14ac:dyDescent="0.25">
      <c r="B2946" s="12" t="s">
        <v>10</v>
      </c>
      <c r="C2946" s="12">
        <v>1185732</v>
      </c>
      <c r="D2946" s="13">
        <v>44509</v>
      </c>
      <c r="E2946" s="12" t="s">
        <v>30</v>
      </c>
      <c r="F2946" s="12" t="s">
        <v>102</v>
      </c>
      <c r="G2946" s="12" t="s">
        <v>103</v>
      </c>
      <c r="H2946" s="12" t="s">
        <v>12</v>
      </c>
      <c r="I2946" s="14">
        <v>0.49999999999999994</v>
      </c>
      <c r="J2946" s="15">
        <v>4000</v>
      </c>
      <c r="K2946" s="16">
        <f>I2946*J2946</f>
        <v>1999.9999999999998</v>
      </c>
      <c r="L2946" s="16">
        <f>K2946*M2946</f>
        <v>699.99999999999989</v>
      </c>
      <c r="M2946" s="17">
        <v>0.35</v>
      </c>
      <c r="O2946" s="1"/>
      <c r="P2946" s="2"/>
      <c r="Q2946" s="3"/>
      <c r="R2946" s="5"/>
    </row>
    <row r="2947" spans="1:18" x14ac:dyDescent="0.25">
      <c r="B2947" s="12" t="s">
        <v>10</v>
      </c>
      <c r="C2947" s="12">
        <v>1185732</v>
      </c>
      <c r="D2947" s="13">
        <v>44509</v>
      </c>
      <c r="E2947" s="12" t="s">
        <v>30</v>
      </c>
      <c r="F2947" s="12" t="s">
        <v>102</v>
      </c>
      <c r="G2947" s="12" t="s">
        <v>103</v>
      </c>
      <c r="H2947" s="12" t="s">
        <v>15</v>
      </c>
      <c r="I2947" s="14">
        <v>0.4</v>
      </c>
      <c r="J2947" s="15">
        <v>2500</v>
      </c>
      <c r="K2947" s="16">
        <f>I2947*J2947</f>
        <v>1000</v>
      </c>
      <c r="L2947" s="16">
        <f>K2947*M2947</f>
        <v>300</v>
      </c>
      <c r="M2947" s="17">
        <v>0.3</v>
      </c>
      <c r="O2947" s="1"/>
      <c r="P2947" s="2"/>
      <c r="Q2947" s="3"/>
      <c r="R2947" s="5"/>
    </row>
    <row r="2948" spans="1:18" x14ac:dyDescent="0.25">
      <c r="B2948" s="12" t="s">
        <v>10</v>
      </c>
      <c r="C2948" s="12">
        <v>1185732</v>
      </c>
      <c r="D2948" s="13">
        <v>44509</v>
      </c>
      <c r="E2948" s="12" t="s">
        <v>30</v>
      </c>
      <c r="F2948" s="12" t="s">
        <v>102</v>
      </c>
      <c r="G2948" s="12" t="s">
        <v>103</v>
      </c>
      <c r="H2948" s="12" t="s">
        <v>13</v>
      </c>
      <c r="I2948" s="14">
        <v>0.4</v>
      </c>
      <c r="J2948" s="15">
        <v>1950</v>
      </c>
      <c r="K2948" s="16">
        <f t="shared" ref="K2948:K2951" si="966">I2948*J2948</f>
        <v>780</v>
      </c>
      <c r="L2948" s="16">
        <f t="shared" ref="L2948:L2951" si="967">K2948*M2948</f>
        <v>234</v>
      </c>
      <c r="M2948" s="17">
        <v>0.3</v>
      </c>
      <c r="O2948" s="1"/>
      <c r="P2948" s="2"/>
      <c r="Q2948" s="3"/>
      <c r="R2948" s="5"/>
    </row>
    <row r="2949" spans="1:18" x14ac:dyDescent="0.25">
      <c r="B2949" s="12" t="s">
        <v>10</v>
      </c>
      <c r="C2949" s="12">
        <v>1185732</v>
      </c>
      <c r="D2949" s="13">
        <v>44509</v>
      </c>
      <c r="E2949" s="12" t="s">
        <v>30</v>
      </c>
      <c r="F2949" s="12" t="s">
        <v>102</v>
      </c>
      <c r="G2949" s="12" t="s">
        <v>103</v>
      </c>
      <c r="H2949" s="12" t="s">
        <v>14</v>
      </c>
      <c r="I2949" s="14">
        <v>0.4</v>
      </c>
      <c r="J2949" s="15">
        <v>1750</v>
      </c>
      <c r="K2949" s="16">
        <f t="shared" si="966"/>
        <v>700</v>
      </c>
      <c r="L2949" s="16">
        <f t="shared" si="967"/>
        <v>210</v>
      </c>
      <c r="M2949" s="17">
        <v>0.3</v>
      </c>
      <c r="O2949" s="1"/>
      <c r="P2949" s="2"/>
      <c r="Q2949" s="3"/>
      <c r="R2949" s="5"/>
    </row>
    <row r="2950" spans="1:18" x14ac:dyDescent="0.25">
      <c r="B2950" s="12" t="s">
        <v>10</v>
      </c>
      <c r="C2950" s="12">
        <v>1185732</v>
      </c>
      <c r="D2950" s="13">
        <v>44509</v>
      </c>
      <c r="E2950" s="12" t="s">
        <v>30</v>
      </c>
      <c r="F2950" s="12" t="s">
        <v>102</v>
      </c>
      <c r="G2950" s="12" t="s">
        <v>103</v>
      </c>
      <c r="H2950" s="12" t="s">
        <v>16</v>
      </c>
      <c r="I2950" s="14">
        <v>0.6</v>
      </c>
      <c r="J2950" s="15">
        <v>1500</v>
      </c>
      <c r="K2950" s="16">
        <f t="shared" si="966"/>
        <v>900</v>
      </c>
      <c r="L2950" s="16">
        <f t="shared" si="967"/>
        <v>315</v>
      </c>
      <c r="M2950" s="17">
        <v>0.35</v>
      </c>
      <c r="O2950" s="1"/>
      <c r="P2950" s="2"/>
      <c r="Q2950" s="3"/>
      <c r="R2950" s="5"/>
    </row>
    <row r="2951" spans="1:18" x14ac:dyDescent="0.25">
      <c r="B2951" s="12" t="s">
        <v>10</v>
      </c>
      <c r="C2951" s="12">
        <v>1185732</v>
      </c>
      <c r="D2951" s="13">
        <v>44509</v>
      </c>
      <c r="E2951" s="12" t="s">
        <v>30</v>
      </c>
      <c r="F2951" s="12" t="s">
        <v>102</v>
      </c>
      <c r="G2951" s="12" t="s">
        <v>103</v>
      </c>
      <c r="H2951" s="12" t="s">
        <v>17</v>
      </c>
      <c r="I2951" s="14">
        <v>0.64999999999999991</v>
      </c>
      <c r="J2951" s="15">
        <v>2500</v>
      </c>
      <c r="K2951" s="16">
        <f t="shared" si="966"/>
        <v>1624.9999999999998</v>
      </c>
      <c r="L2951" s="16">
        <f t="shared" si="967"/>
        <v>650</v>
      </c>
      <c r="M2951" s="17">
        <v>0.4</v>
      </c>
      <c r="O2951" s="1"/>
      <c r="P2951" s="2"/>
      <c r="Q2951" s="3"/>
      <c r="R2951" s="5"/>
    </row>
    <row r="2952" spans="1:18" x14ac:dyDescent="0.25">
      <c r="B2952" s="12" t="s">
        <v>10</v>
      </c>
      <c r="C2952" s="12">
        <v>1185732</v>
      </c>
      <c r="D2952" s="13">
        <v>44538</v>
      </c>
      <c r="E2952" s="12" t="s">
        <v>30</v>
      </c>
      <c r="F2952" s="12" t="s">
        <v>102</v>
      </c>
      <c r="G2952" s="12" t="s">
        <v>103</v>
      </c>
      <c r="H2952" s="12" t="s">
        <v>12</v>
      </c>
      <c r="I2952" s="14">
        <v>0.6</v>
      </c>
      <c r="J2952" s="15">
        <v>5000</v>
      </c>
      <c r="K2952" s="16">
        <f>I2952*J2952</f>
        <v>3000</v>
      </c>
      <c r="L2952" s="16">
        <f>K2952*M2952</f>
        <v>1050</v>
      </c>
      <c r="M2952" s="17">
        <v>0.35</v>
      </c>
      <c r="O2952" s="1"/>
      <c r="P2952" s="2"/>
      <c r="Q2952" s="3"/>
      <c r="R2952" s="5"/>
    </row>
    <row r="2953" spans="1:18" x14ac:dyDescent="0.25">
      <c r="B2953" s="12" t="s">
        <v>10</v>
      </c>
      <c r="C2953" s="12">
        <v>1185732</v>
      </c>
      <c r="D2953" s="13">
        <v>44538</v>
      </c>
      <c r="E2953" s="12" t="s">
        <v>30</v>
      </c>
      <c r="F2953" s="12" t="s">
        <v>102</v>
      </c>
      <c r="G2953" s="12" t="s">
        <v>103</v>
      </c>
      <c r="H2953" s="12" t="s">
        <v>15</v>
      </c>
      <c r="I2953" s="14">
        <v>0.5</v>
      </c>
      <c r="J2953" s="15">
        <v>3000</v>
      </c>
      <c r="K2953" s="16">
        <f>I2953*J2953</f>
        <v>1500</v>
      </c>
      <c r="L2953" s="16">
        <f>K2953*M2953</f>
        <v>450</v>
      </c>
      <c r="M2953" s="17">
        <v>0.3</v>
      </c>
      <c r="O2953" s="1"/>
      <c r="P2953" s="2"/>
      <c r="Q2953" s="3"/>
      <c r="R2953" s="5"/>
    </row>
    <row r="2954" spans="1:18" x14ac:dyDescent="0.25">
      <c r="B2954" s="12" t="s">
        <v>10</v>
      </c>
      <c r="C2954" s="12">
        <v>1185732</v>
      </c>
      <c r="D2954" s="13">
        <v>44538</v>
      </c>
      <c r="E2954" s="12" t="s">
        <v>30</v>
      </c>
      <c r="F2954" s="12" t="s">
        <v>102</v>
      </c>
      <c r="G2954" s="12" t="s">
        <v>103</v>
      </c>
      <c r="H2954" s="12" t="s">
        <v>13</v>
      </c>
      <c r="I2954" s="14">
        <v>0.5</v>
      </c>
      <c r="J2954" s="15">
        <v>2500</v>
      </c>
      <c r="K2954" s="16">
        <f t="shared" ref="K2954:K2957" si="968">I2954*J2954</f>
        <v>1250</v>
      </c>
      <c r="L2954" s="16">
        <f t="shared" ref="L2954:L2957" si="969">K2954*M2954</f>
        <v>375</v>
      </c>
      <c r="M2954" s="17">
        <v>0.3</v>
      </c>
      <c r="O2954" s="1"/>
      <c r="P2954" s="2"/>
      <c r="Q2954" s="3"/>
      <c r="R2954" s="5"/>
    </row>
    <row r="2955" spans="1:18" x14ac:dyDescent="0.25">
      <c r="B2955" s="12" t="s">
        <v>10</v>
      </c>
      <c r="C2955" s="12">
        <v>1185732</v>
      </c>
      <c r="D2955" s="13">
        <v>44538</v>
      </c>
      <c r="E2955" s="12" t="s">
        <v>30</v>
      </c>
      <c r="F2955" s="12" t="s">
        <v>102</v>
      </c>
      <c r="G2955" s="12" t="s">
        <v>103</v>
      </c>
      <c r="H2955" s="12" t="s">
        <v>14</v>
      </c>
      <c r="I2955" s="14">
        <v>0.5</v>
      </c>
      <c r="J2955" s="15">
        <v>2000</v>
      </c>
      <c r="K2955" s="16">
        <f t="shared" si="968"/>
        <v>1000</v>
      </c>
      <c r="L2955" s="16">
        <f t="shared" si="969"/>
        <v>300</v>
      </c>
      <c r="M2955" s="17">
        <v>0.3</v>
      </c>
      <c r="O2955" s="1"/>
      <c r="P2955" s="2"/>
      <c r="Q2955" s="3"/>
      <c r="R2955" s="5"/>
    </row>
    <row r="2956" spans="1:18" x14ac:dyDescent="0.25">
      <c r="B2956" s="12" t="s">
        <v>10</v>
      </c>
      <c r="C2956" s="12">
        <v>1185732</v>
      </c>
      <c r="D2956" s="13">
        <v>44538</v>
      </c>
      <c r="E2956" s="12" t="s">
        <v>30</v>
      </c>
      <c r="F2956" s="12" t="s">
        <v>102</v>
      </c>
      <c r="G2956" s="12" t="s">
        <v>103</v>
      </c>
      <c r="H2956" s="12" t="s">
        <v>16</v>
      </c>
      <c r="I2956" s="14">
        <v>0.6</v>
      </c>
      <c r="J2956" s="15">
        <v>2000</v>
      </c>
      <c r="K2956" s="16">
        <f t="shared" si="968"/>
        <v>1200</v>
      </c>
      <c r="L2956" s="16">
        <f t="shared" si="969"/>
        <v>420</v>
      </c>
      <c r="M2956" s="17">
        <v>0.35</v>
      </c>
      <c r="O2956" s="1"/>
      <c r="P2956" s="2"/>
      <c r="Q2956" s="3"/>
      <c r="R2956" s="5"/>
    </row>
    <row r="2957" spans="1:18" x14ac:dyDescent="0.25">
      <c r="B2957" s="12" t="s">
        <v>10</v>
      </c>
      <c r="C2957" s="12">
        <v>1185732</v>
      </c>
      <c r="D2957" s="13">
        <v>44538</v>
      </c>
      <c r="E2957" s="12" t="s">
        <v>30</v>
      </c>
      <c r="F2957" s="12" t="s">
        <v>102</v>
      </c>
      <c r="G2957" s="12" t="s">
        <v>103</v>
      </c>
      <c r="H2957" s="12" t="s">
        <v>17</v>
      </c>
      <c r="I2957" s="14">
        <v>0.64999999999999991</v>
      </c>
      <c r="J2957" s="15">
        <v>3000</v>
      </c>
      <c r="K2957" s="16">
        <f t="shared" si="968"/>
        <v>1949.9999999999998</v>
      </c>
      <c r="L2957" s="16">
        <f t="shared" si="969"/>
        <v>780</v>
      </c>
      <c r="M2957" s="17">
        <v>0.4</v>
      </c>
      <c r="O2957" s="1"/>
      <c r="P2957" s="2"/>
      <c r="Q2957" s="3"/>
      <c r="R2957" s="5"/>
    </row>
    <row r="2958" spans="1:18" x14ac:dyDescent="0.25">
      <c r="A2958" s="8" t="s">
        <v>40</v>
      </c>
      <c r="B2958" s="12" t="s">
        <v>10</v>
      </c>
      <c r="C2958" s="12">
        <v>1185732</v>
      </c>
      <c r="D2958" s="13">
        <v>44202</v>
      </c>
      <c r="E2958" s="12" t="s">
        <v>30</v>
      </c>
      <c r="F2958" s="12" t="s">
        <v>105</v>
      </c>
      <c r="G2958" s="12" t="s">
        <v>104</v>
      </c>
      <c r="H2958" s="12" t="s">
        <v>12</v>
      </c>
      <c r="I2958" s="14">
        <v>0.30000000000000004</v>
      </c>
      <c r="J2958" s="15">
        <v>4500</v>
      </c>
      <c r="K2958" s="16">
        <f>I2958*J2958</f>
        <v>1350.0000000000002</v>
      </c>
      <c r="L2958" s="16">
        <f>K2958*M2958</f>
        <v>405.00000000000006</v>
      </c>
      <c r="M2958" s="17">
        <v>0.3</v>
      </c>
      <c r="O2958" s="1"/>
      <c r="P2958" s="2"/>
      <c r="Q2958" s="3"/>
      <c r="R2958" s="5"/>
    </row>
    <row r="2959" spans="1:18" x14ac:dyDescent="0.25">
      <c r="B2959" s="12" t="s">
        <v>10</v>
      </c>
      <c r="C2959" s="12">
        <v>1185732</v>
      </c>
      <c r="D2959" s="13">
        <v>44202</v>
      </c>
      <c r="E2959" s="12" t="s">
        <v>30</v>
      </c>
      <c r="F2959" s="12" t="s">
        <v>105</v>
      </c>
      <c r="G2959" s="12" t="s">
        <v>104</v>
      </c>
      <c r="H2959" s="12" t="s">
        <v>15</v>
      </c>
      <c r="I2959" s="14">
        <v>0.30000000000000004</v>
      </c>
      <c r="J2959" s="15">
        <v>2500</v>
      </c>
      <c r="K2959" s="16">
        <f>I2959*J2959</f>
        <v>750.00000000000011</v>
      </c>
      <c r="L2959" s="16">
        <f>K2959*M2959</f>
        <v>262.5</v>
      </c>
      <c r="M2959" s="17">
        <v>0.35</v>
      </c>
      <c r="O2959" s="1"/>
      <c r="P2959" s="2"/>
      <c r="Q2959" s="3"/>
      <c r="R2959" s="5"/>
    </row>
    <row r="2960" spans="1:18" x14ac:dyDescent="0.25">
      <c r="B2960" s="12" t="s">
        <v>10</v>
      </c>
      <c r="C2960" s="12">
        <v>1185732</v>
      </c>
      <c r="D2960" s="13">
        <v>44202</v>
      </c>
      <c r="E2960" s="12" t="s">
        <v>30</v>
      </c>
      <c r="F2960" s="12" t="s">
        <v>105</v>
      </c>
      <c r="G2960" s="12" t="s">
        <v>104</v>
      </c>
      <c r="H2960" s="12" t="s">
        <v>13</v>
      </c>
      <c r="I2960" s="14">
        <v>0.20000000000000007</v>
      </c>
      <c r="J2960" s="15">
        <v>2500</v>
      </c>
      <c r="K2960" s="16">
        <f t="shared" ref="K2960:K2963" si="970">I2960*J2960</f>
        <v>500.00000000000017</v>
      </c>
      <c r="L2960" s="16">
        <f t="shared" ref="L2960:L2963" si="971">K2960*M2960</f>
        <v>150.00000000000006</v>
      </c>
      <c r="M2960" s="17">
        <v>0.3</v>
      </c>
      <c r="O2960" s="1"/>
      <c r="P2960" s="2"/>
      <c r="Q2960" s="3"/>
      <c r="R2960" s="5"/>
    </row>
    <row r="2961" spans="2:18" x14ac:dyDescent="0.25">
      <c r="B2961" s="12" t="s">
        <v>10</v>
      </c>
      <c r="C2961" s="12">
        <v>1185732</v>
      </c>
      <c r="D2961" s="13">
        <v>44202</v>
      </c>
      <c r="E2961" s="12" t="s">
        <v>30</v>
      </c>
      <c r="F2961" s="12" t="s">
        <v>105</v>
      </c>
      <c r="G2961" s="12" t="s">
        <v>104</v>
      </c>
      <c r="H2961" s="12" t="s">
        <v>14</v>
      </c>
      <c r="I2961" s="14">
        <v>0.25000000000000006</v>
      </c>
      <c r="J2961" s="15">
        <v>1000</v>
      </c>
      <c r="K2961" s="16">
        <f t="shared" si="970"/>
        <v>250.00000000000006</v>
      </c>
      <c r="L2961" s="16">
        <f t="shared" si="971"/>
        <v>75.000000000000014</v>
      </c>
      <c r="M2961" s="17">
        <v>0.3</v>
      </c>
      <c r="O2961" s="1"/>
      <c r="P2961" s="2"/>
      <c r="Q2961" s="3"/>
      <c r="R2961" s="5"/>
    </row>
    <row r="2962" spans="2:18" x14ac:dyDescent="0.25">
      <c r="B2962" s="12" t="s">
        <v>10</v>
      </c>
      <c r="C2962" s="12">
        <v>1185732</v>
      </c>
      <c r="D2962" s="13">
        <v>44202</v>
      </c>
      <c r="E2962" s="12" t="s">
        <v>30</v>
      </c>
      <c r="F2962" s="12" t="s">
        <v>105</v>
      </c>
      <c r="G2962" s="12" t="s">
        <v>104</v>
      </c>
      <c r="H2962" s="12" t="s">
        <v>16</v>
      </c>
      <c r="I2962" s="14">
        <v>0.39999999999999997</v>
      </c>
      <c r="J2962" s="15">
        <v>1500</v>
      </c>
      <c r="K2962" s="16">
        <f t="shared" si="970"/>
        <v>600</v>
      </c>
      <c r="L2962" s="16">
        <f t="shared" si="971"/>
        <v>300</v>
      </c>
      <c r="M2962" s="17">
        <v>0.5</v>
      </c>
      <c r="O2962" s="1"/>
      <c r="P2962" s="2"/>
      <c r="Q2962" s="3"/>
      <c r="R2962" s="5"/>
    </row>
    <row r="2963" spans="2:18" x14ac:dyDescent="0.25">
      <c r="B2963" s="12" t="s">
        <v>10</v>
      </c>
      <c r="C2963" s="12">
        <v>1185732</v>
      </c>
      <c r="D2963" s="13">
        <v>44202</v>
      </c>
      <c r="E2963" s="12" t="s">
        <v>30</v>
      </c>
      <c r="F2963" s="12" t="s">
        <v>105</v>
      </c>
      <c r="G2963" s="12" t="s">
        <v>104</v>
      </c>
      <c r="H2963" s="12" t="s">
        <v>17</v>
      </c>
      <c r="I2963" s="14">
        <v>0.30000000000000004</v>
      </c>
      <c r="J2963" s="15">
        <v>2500</v>
      </c>
      <c r="K2963" s="16">
        <f t="shared" si="970"/>
        <v>750.00000000000011</v>
      </c>
      <c r="L2963" s="16">
        <f t="shared" si="971"/>
        <v>300.00000000000006</v>
      </c>
      <c r="M2963" s="17">
        <v>0.4</v>
      </c>
      <c r="O2963" s="1"/>
      <c r="P2963" s="2"/>
      <c r="Q2963" s="3"/>
      <c r="R2963" s="5"/>
    </row>
    <row r="2964" spans="2:18" x14ac:dyDescent="0.25">
      <c r="B2964" s="12" t="s">
        <v>10</v>
      </c>
      <c r="C2964" s="12">
        <v>1185732</v>
      </c>
      <c r="D2964" s="13">
        <v>44233</v>
      </c>
      <c r="E2964" s="12" t="s">
        <v>30</v>
      </c>
      <c r="F2964" s="12" t="s">
        <v>105</v>
      </c>
      <c r="G2964" s="12" t="s">
        <v>104</v>
      </c>
      <c r="H2964" s="12" t="s">
        <v>12</v>
      </c>
      <c r="I2964" s="14">
        <v>0.30000000000000004</v>
      </c>
      <c r="J2964" s="15">
        <v>5000</v>
      </c>
      <c r="K2964" s="16">
        <f>I2964*J2964</f>
        <v>1500.0000000000002</v>
      </c>
      <c r="L2964" s="16">
        <f>K2964*M2964</f>
        <v>450.00000000000006</v>
      </c>
      <c r="M2964" s="17">
        <v>0.3</v>
      </c>
      <c r="O2964" s="1"/>
      <c r="P2964" s="2"/>
      <c r="Q2964" s="3"/>
      <c r="R2964" s="5"/>
    </row>
    <row r="2965" spans="2:18" x14ac:dyDescent="0.25">
      <c r="B2965" s="12" t="s">
        <v>10</v>
      </c>
      <c r="C2965" s="12">
        <v>1185732</v>
      </c>
      <c r="D2965" s="13">
        <v>44233</v>
      </c>
      <c r="E2965" s="12" t="s">
        <v>30</v>
      </c>
      <c r="F2965" s="12" t="s">
        <v>105</v>
      </c>
      <c r="G2965" s="12" t="s">
        <v>104</v>
      </c>
      <c r="H2965" s="12" t="s">
        <v>15</v>
      </c>
      <c r="I2965" s="14">
        <v>0.30000000000000004</v>
      </c>
      <c r="J2965" s="15">
        <v>1500</v>
      </c>
      <c r="K2965" s="16">
        <f>I2965*J2965</f>
        <v>450.00000000000006</v>
      </c>
      <c r="L2965" s="16">
        <f>K2965*M2965</f>
        <v>157.5</v>
      </c>
      <c r="M2965" s="17">
        <v>0.35</v>
      </c>
      <c r="O2965" s="1"/>
      <c r="P2965" s="2"/>
      <c r="Q2965" s="3"/>
      <c r="R2965" s="5"/>
    </row>
    <row r="2966" spans="2:18" x14ac:dyDescent="0.25">
      <c r="B2966" s="12" t="s">
        <v>10</v>
      </c>
      <c r="C2966" s="12">
        <v>1185732</v>
      </c>
      <c r="D2966" s="13">
        <v>44233</v>
      </c>
      <c r="E2966" s="12" t="s">
        <v>30</v>
      </c>
      <c r="F2966" s="12" t="s">
        <v>105</v>
      </c>
      <c r="G2966" s="12" t="s">
        <v>104</v>
      </c>
      <c r="H2966" s="12" t="s">
        <v>13</v>
      </c>
      <c r="I2966" s="14">
        <v>0.20000000000000007</v>
      </c>
      <c r="J2966" s="15">
        <v>2000</v>
      </c>
      <c r="K2966" s="16">
        <f t="shared" ref="K2966:K2969" si="972">I2966*J2966</f>
        <v>400.00000000000011</v>
      </c>
      <c r="L2966" s="16">
        <f t="shared" ref="L2966:L2969" si="973">K2966*M2966</f>
        <v>120.00000000000003</v>
      </c>
      <c r="M2966" s="17">
        <v>0.3</v>
      </c>
      <c r="O2966" s="1"/>
      <c r="P2966" s="2"/>
      <c r="Q2966" s="3"/>
      <c r="R2966" s="5"/>
    </row>
    <row r="2967" spans="2:18" x14ac:dyDescent="0.25">
      <c r="B2967" s="12" t="s">
        <v>10</v>
      </c>
      <c r="C2967" s="12">
        <v>1185732</v>
      </c>
      <c r="D2967" s="13">
        <v>44233</v>
      </c>
      <c r="E2967" s="12" t="s">
        <v>30</v>
      </c>
      <c r="F2967" s="12" t="s">
        <v>105</v>
      </c>
      <c r="G2967" s="12" t="s">
        <v>104</v>
      </c>
      <c r="H2967" s="12" t="s">
        <v>14</v>
      </c>
      <c r="I2967" s="14">
        <v>0.25000000000000006</v>
      </c>
      <c r="J2967" s="15">
        <v>750</v>
      </c>
      <c r="K2967" s="16">
        <f t="shared" si="972"/>
        <v>187.50000000000003</v>
      </c>
      <c r="L2967" s="16">
        <f t="shared" si="973"/>
        <v>56.250000000000007</v>
      </c>
      <c r="M2967" s="17">
        <v>0.3</v>
      </c>
      <c r="O2967" s="1"/>
      <c r="P2967" s="2"/>
      <c r="Q2967" s="3"/>
      <c r="R2967" s="5"/>
    </row>
    <row r="2968" spans="2:18" x14ac:dyDescent="0.25">
      <c r="B2968" s="12" t="s">
        <v>10</v>
      </c>
      <c r="C2968" s="12">
        <v>1185732</v>
      </c>
      <c r="D2968" s="13">
        <v>44233</v>
      </c>
      <c r="E2968" s="12" t="s">
        <v>30</v>
      </c>
      <c r="F2968" s="12" t="s">
        <v>105</v>
      </c>
      <c r="G2968" s="12" t="s">
        <v>104</v>
      </c>
      <c r="H2968" s="12" t="s">
        <v>16</v>
      </c>
      <c r="I2968" s="14">
        <v>0.39999999999999997</v>
      </c>
      <c r="J2968" s="15">
        <v>1500</v>
      </c>
      <c r="K2968" s="16">
        <f t="shared" si="972"/>
        <v>600</v>
      </c>
      <c r="L2968" s="16">
        <f t="shared" si="973"/>
        <v>300</v>
      </c>
      <c r="M2968" s="17">
        <v>0.5</v>
      </c>
      <c r="O2968" s="1"/>
      <c r="P2968" s="2"/>
      <c r="Q2968" s="3"/>
      <c r="R2968" s="5"/>
    </row>
    <row r="2969" spans="2:18" x14ac:dyDescent="0.25">
      <c r="B2969" s="12" t="s">
        <v>10</v>
      </c>
      <c r="C2969" s="12">
        <v>1185732</v>
      </c>
      <c r="D2969" s="13">
        <v>44233</v>
      </c>
      <c r="E2969" s="12" t="s">
        <v>30</v>
      </c>
      <c r="F2969" s="12" t="s">
        <v>105</v>
      </c>
      <c r="G2969" s="12" t="s">
        <v>104</v>
      </c>
      <c r="H2969" s="12" t="s">
        <v>17</v>
      </c>
      <c r="I2969" s="14">
        <v>0.14999999999999997</v>
      </c>
      <c r="J2969" s="15">
        <v>2500</v>
      </c>
      <c r="K2969" s="16">
        <f t="shared" si="972"/>
        <v>374.99999999999994</v>
      </c>
      <c r="L2969" s="16">
        <f t="shared" si="973"/>
        <v>149.99999999999997</v>
      </c>
      <c r="M2969" s="17">
        <v>0.4</v>
      </c>
      <c r="O2969" s="1"/>
      <c r="P2969" s="2"/>
      <c r="Q2969" s="3"/>
      <c r="R2969" s="5"/>
    </row>
    <row r="2970" spans="2:18" x14ac:dyDescent="0.25">
      <c r="B2970" s="12" t="s">
        <v>10</v>
      </c>
      <c r="C2970" s="12">
        <v>1185732</v>
      </c>
      <c r="D2970" s="13">
        <v>44260</v>
      </c>
      <c r="E2970" s="12" t="s">
        <v>30</v>
      </c>
      <c r="F2970" s="12" t="s">
        <v>105</v>
      </c>
      <c r="G2970" s="12" t="s">
        <v>104</v>
      </c>
      <c r="H2970" s="12" t="s">
        <v>12</v>
      </c>
      <c r="I2970" s="14">
        <v>0.20000000000000004</v>
      </c>
      <c r="J2970" s="15">
        <v>4700</v>
      </c>
      <c r="K2970" s="16">
        <f>I2970*J2970</f>
        <v>940.00000000000023</v>
      </c>
      <c r="L2970" s="16">
        <f>K2970*M2970</f>
        <v>282.00000000000006</v>
      </c>
      <c r="M2970" s="17">
        <v>0.3</v>
      </c>
      <c r="O2970" s="1"/>
      <c r="P2970" s="2"/>
      <c r="Q2970" s="3"/>
      <c r="R2970" s="5"/>
    </row>
    <row r="2971" spans="2:18" x14ac:dyDescent="0.25">
      <c r="B2971" s="12" t="s">
        <v>10</v>
      </c>
      <c r="C2971" s="12">
        <v>1185732</v>
      </c>
      <c r="D2971" s="13">
        <v>44260</v>
      </c>
      <c r="E2971" s="12" t="s">
        <v>30</v>
      </c>
      <c r="F2971" s="12" t="s">
        <v>105</v>
      </c>
      <c r="G2971" s="12" t="s">
        <v>104</v>
      </c>
      <c r="H2971" s="12" t="s">
        <v>15</v>
      </c>
      <c r="I2971" s="14">
        <v>0.20000000000000004</v>
      </c>
      <c r="J2971" s="15">
        <v>1750</v>
      </c>
      <c r="K2971" s="16">
        <f>I2971*J2971</f>
        <v>350.00000000000006</v>
      </c>
      <c r="L2971" s="16">
        <f>K2971*M2971</f>
        <v>122.50000000000001</v>
      </c>
      <c r="M2971" s="17">
        <v>0.35</v>
      </c>
      <c r="O2971" s="1"/>
      <c r="P2971" s="2"/>
      <c r="Q2971" s="3"/>
      <c r="R2971" s="5"/>
    </row>
    <row r="2972" spans="2:18" x14ac:dyDescent="0.25">
      <c r="B2972" s="12" t="s">
        <v>10</v>
      </c>
      <c r="C2972" s="12">
        <v>1185732</v>
      </c>
      <c r="D2972" s="13">
        <v>44260</v>
      </c>
      <c r="E2972" s="12" t="s">
        <v>30</v>
      </c>
      <c r="F2972" s="12" t="s">
        <v>105</v>
      </c>
      <c r="G2972" s="12" t="s">
        <v>104</v>
      </c>
      <c r="H2972" s="12" t="s">
        <v>13</v>
      </c>
      <c r="I2972" s="14">
        <v>0.10000000000000003</v>
      </c>
      <c r="J2972" s="15">
        <v>2250</v>
      </c>
      <c r="K2972" s="16">
        <f t="shared" ref="K2972:K2975" si="974">I2972*J2972</f>
        <v>225.00000000000009</v>
      </c>
      <c r="L2972" s="16">
        <f t="shared" ref="L2972:L2975" si="975">K2972*M2972</f>
        <v>67.500000000000028</v>
      </c>
      <c r="M2972" s="17">
        <v>0.3</v>
      </c>
      <c r="O2972" s="1"/>
      <c r="P2972" s="2"/>
      <c r="Q2972" s="3"/>
      <c r="R2972" s="5"/>
    </row>
    <row r="2973" spans="2:18" x14ac:dyDescent="0.25">
      <c r="B2973" s="12" t="s">
        <v>10</v>
      </c>
      <c r="C2973" s="12">
        <v>1185732</v>
      </c>
      <c r="D2973" s="13">
        <v>44260</v>
      </c>
      <c r="E2973" s="12" t="s">
        <v>30</v>
      </c>
      <c r="F2973" s="12" t="s">
        <v>105</v>
      </c>
      <c r="G2973" s="12" t="s">
        <v>104</v>
      </c>
      <c r="H2973" s="12" t="s">
        <v>14</v>
      </c>
      <c r="I2973" s="14">
        <v>0.14999999999999997</v>
      </c>
      <c r="J2973" s="15">
        <v>1000</v>
      </c>
      <c r="K2973" s="16">
        <f t="shared" si="974"/>
        <v>149.99999999999997</v>
      </c>
      <c r="L2973" s="16">
        <f t="shared" si="975"/>
        <v>44.999999999999993</v>
      </c>
      <c r="M2973" s="17">
        <v>0.3</v>
      </c>
      <c r="O2973" s="1"/>
      <c r="P2973" s="2"/>
      <c r="Q2973" s="3"/>
      <c r="R2973" s="5"/>
    </row>
    <row r="2974" spans="2:18" x14ac:dyDescent="0.25">
      <c r="B2974" s="12" t="s">
        <v>10</v>
      </c>
      <c r="C2974" s="12">
        <v>1185732</v>
      </c>
      <c r="D2974" s="13">
        <v>44260</v>
      </c>
      <c r="E2974" s="12" t="s">
        <v>30</v>
      </c>
      <c r="F2974" s="12" t="s">
        <v>105</v>
      </c>
      <c r="G2974" s="12" t="s">
        <v>104</v>
      </c>
      <c r="H2974" s="12" t="s">
        <v>16</v>
      </c>
      <c r="I2974" s="14">
        <v>0.30000000000000004</v>
      </c>
      <c r="J2974" s="15">
        <v>1500</v>
      </c>
      <c r="K2974" s="16">
        <f t="shared" si="974"/>
        <v>450.00000000000006</v>
      </c>
      <c r="L2974" s="16">
        <f t="shared" si="975"/>
        <v>225.00000000000003</v>
      </c>
      <c r="M2974" s="17">
        <v>0.5</v>
      </c>
      <c r="O2974" s="1"/>
      <c r="P2974" s="2"/>
      <c r="Q2974" s="3"/>
      <c r="R2974" s="5"/>
    </row>
    <row r="2975" spans="2:18" x14ac:dyDescent="0.25">
      <c r="B2975" s="12" t="s">
        <v>10</v>
      </c>
      <c r="C2975" s="12">
        <v>1185732</v>
      </c>
      <c r="D2975" s="13">
        <v>44260</v>
      </c>
      <c r="E2975" s="12" t="s">
        <v>30</v>
      </c>
      <c r="F2975" s="12" t="s">
        <v>105</v>
      </c>
      <c r="G2975" s="12" t="s">
        <v>104</v>
      </c>
      <c r="H2975" s="12" t="s">
        <v>17</v>
      </c>
      <c r="I2975" s="14">
        <v>0.20000000000000004</v>
      </c>
      <c r="J2975" s="15">
        <v>2500</v>
      </c>
      <c r="K2975" s="16">
        <f t="shared" si="974"/>
        <v>500.00000000000011</v>
      </c>
      <c r="L2975" s="16">
        <f t="shared" si="975"/>
        <v>200.00000000000006</v>
      </c>
      <c r="M2975" s="17">
        <v>0.4</v>
      </c>
      <c r="O2975" s="1"/>
      <c r="P2975" s="2"/>
      <c r="Q2975" s="3"/>
      <c r="R2975" s="5"/>
    </row>
    <row r="2976" spans="2:18" x14ac:dyDescent="0.25">
      <c r="B2976" s="12" t="s">
        <v>10</v>
      </c>
      <c r="C2976" s="12">
        <v>1185732</v>
      </c>
      <c r="D2976" s="13">
        <v>44292</v>
      </c>
      <c r="E2976" s="12" t="s">
        <v>30</v>
      </c>
      <c r="F2976" s="12" t="s">
        <v>105</v>
      </c>
      <c r="G2976" s="12" t="s">
        <v>104</v>
      </c>
      <c r="H2976" s="12" t="s">
        <v>12</v>
      </c>
      <c r="I2976" s="14">
        <v>0.20000000000000004</v>
      </c>
      <c r="J2976" s="15">
        <v>4750</v>
      </c>
      <c r="K2976" s="16">
        <f>I2976*J2976</f>
        <v>950.00000000000023</v>
      </c>
      <c r="L2976" s="16">
        <f>K2976*M2976</f>
        <v>285.00000000000006</v>
      </c>
      <c r="M2976" s="17">
        <v>0.3</v>
      </c>
      <c r="O2976" s="1"/>
      <c r="P2976" s="2"/>
      <c r="Q2976" s="3"/>
      <c r="R2976" s="5"/>
    </row>
    <row r="2977" spans="2:18" x14ac:dyDescent="0.25">
      <c r="B2977" s="12" t="s">
        <v>10</v>
      </c>
      <c r="C2977" s="12">
        <v>1185732</v>
      </c>
      <c r="D2977" s="13">
        <v>44292</v>
      </c>
      <c r="E2977" s="12" t="s">
        <v>30</v>
      </c>
      <c r="F2977" s="12" t="s">
        <v>105</v>
      </c>
      <c r="G2977" s="12" t="s">
        <v>104</v>
      </c>
      <c r="H2977" s="12" t="s">
        <v>15</v>
      </c>
      <c r="I2977" s="14">
        <v>0.20000000000000004</v>
      </c>
      <c r="J2977" s="15">
        <v>1750</v>
      </c>
      <c r="K2977" s="16">
        <f>I2977*J2977</f>
        <v>350.00000000000006</v>
      </c>
      <c r="L2977" s="16">
        <f>K2977*M2977</f>
        <v>122.50000000000001</v>
      </c>
      <c r="M2977" s="17">
        <v>0.35</v>
      </c>
      <c r="O2977" s="1"/>
      <c r="P2977" s="2"/>
      <c r="Q2977" s="3"/>
      <c r="R2977" s="5"/>
    </row>
    <row r="2978" spans="2:18" x14ac:dyDescent="0.25">
      <c r="B2978" s="12" t="s">
        <v>10</v>
      </c>
      <c r="C2978" s="12">
        <v>1185732</v>
      </c>
      <c r="D2978" s="13">
        <v>44292</v>
      </c>
      <c r="E2978" s="12" t="s">
        <v>30</v>
      </c>
      <c r="F2978" s="12" t="s">
        <v>105</v>
      </c>
      <c r="G2978" s="12" t="s">
        <v>104</v>
      </c>
      <c r="H2978" s="12" t="s">
        <v>13</v>
      </c>
      <c r="I2978" s="14">
        <v>0.10000000000000003</v>
      </c>
      <c r="J2978" s="15">
        <v>1750</v>
      </c>
      <c r="K2978" s="16">
        <f t="shared" ref="K2978:K2981" si="976">I2978*J2978</f>
        <v>175.00000000000006</v>
      </c>
      <c r="L2978" s="16">
        <f t="shared" ref="L2978:L2981" si="977">K2978*M2978</f>
        <v>52.500000000000014</v>
      </c>
      <c r="M2978" s="17">
        <v>0.3</v>
      </c>
      <c r="O2978" s="1"/>
      <c r="P2978" s="2"/>
      <c r="Q2978" s="3"/>
      <c r="R2978" s="5"/>
    </row>
    <row r="2979" spans="2:18" x14ac:dyDescent="0.25">
      <c r="B2979" s="12" t="s">
        <v>10</v>
      </c>
      <c r="C2979" s="12">
        <v>1185732</v>
      </c>
      <c r="D2979" s="13">
        <v>44292</v>
      </c>
      <c r="E2979" s="12" t="s">
        <v>30</v>
      </c>
      <c r="F2979" s="12" t="s">
        <v>105</v>
      </c>
      <c r="G2979" s="12" t="s">
        <v>104</v>
      </c>
      <c r="H2979" s="12" t="s">
        <v>14</v>
      </c>
      <c r="I2979" s="14">
        <v>0.14999999999999997</v>
      </c>
      <c r="J2979" s="15">
        <v>1000</v>
      </c>
      <c r="K2979" s="16">
        <f t="shared" si="976"/>
        <v>149.99999999999997</v>
      </c>
      <c r="L2979" s="16">
        <f t="shared" si="977"/>
        <v>44.999999999999993</v>
      </c>
      <c r="M2979" s="17">
        <v>0.3</v>
      </c>
      <c r="O2979" s="1"/>
      <c r="P2979" s="2"/>
      <c r="Q2979" s="3"/>
      <c r="R2979" s="5"/>
    </row>
    <row r="2980" spans="2:18" x14ac:dyDescent="0.25">
      <c r="B2980" s="12" t="s">
        <v>10</v>
      </c>
      <c r="C2980" s="12">
        <v>1185732</v>
      </c>
      <c r="D2980" s="13">
        <v>44292</v>
      </c>
      <c r="E2980" s="12" t="s">
        <v>30</v>
      </c>
      <c r="F2980" s="12" t="s">
        <v>105</v>
      </c>
      <c r="G2980" s="12" t="s">
        <v>104</v>
      </c>
      <c r="H2980" s="12" t="s">
        <v>16</v>
      </c>
      <c r="I2980" s="14">
        <v>0.6</v>
      </c>
      <c r="J2980" s="15">
        <v>1250</v>
      </c>
      <c r="K2980" s="16">
        <f t="shared" si="976"/>
        <v>750</v>
      </c>
      <c r="L2980" s="16">
        <f t="shared" si="977"/>
        <v>375</v>
      </c>
      <c r="M2980" s="17">
        <v>0.5</v>
      </c>
      <c r="O2980" s="1"/>
      <c r="P2980" s="2"/>
      <c r="Q2980" s="3"/>
      <c r="R2980" s="5"/>
    </row>
    <row r="2981" spans="2:18" x14ac:dyDescent="0.25">
      <c r="B2981" s="12" t="s">
        <v>10</v>
      </c>
      <c r="C2981" s="12">
        <v>1185732</v>
      </c>
      <c r="D2981" s="13">
        <v>44292</v>
      </c>
      <c r="E2981" s="12" t="s">
        <v>30</v>
      </c>
      <c r="F2981" s="12" t="s">
        <v>105</v>
      </c>
      <c r="G2981" s="12" t="s">
        <v>104</v>
      </c>
      <c r="H2981" s="12" t="s">
        <v>17</v>
      </c>
      <c r="I2981" s="14">
        <v>0.5</v>
      </c>
      <c r="J2981" s="15">
        <v>2500</v>
      </c>
      <c r="K2981" s="16">
        <f t="shared" si="976"/>
        <v>1250</v>
      </c>
      <c r="L2981" s="16">
        <f t="shared" si="977"/>
        <v>500</v>
      </c>
      <c r="M2981" s="17">
        <v>0.4</v>
      </c>
      <c r="O2981" s="1"/>
      <c r="P2981" s="2"/>
      <c r="Q2981" s="3"/>
      <c r="R2981" s="5"/>
    </row>
    <row r="2982" spans="2:18" x14ac:dyDescent="0.25">
      <c r="B2982" s="12" t="s">
        <v>10</v>
      </c>
      <c r="C2982" s="12">
        <v>1185732</v>
      </c>
      <c r="D2982" s="13">
        <v>44323</v>
      </c>
      <c r="E2982" s="12" t="s">
        <v>30</v>
      </c>
      <c r="F2982" s="12" t="s">
        <v>105</v>
      </c>
      <c r="G2982" s="12" t="s">
        <v>104</v>
      </c>
      <c r="H2982" s="12" t="s">
        <v>12</v>
      </c>
      <c r="I2982" s="14">
        <v>0.6</v>
      </c>
      <c r="J2982" s="15">
        <v>5200</v>
      </c>
      <c r="K2982" s="16">
        <f>I2982*J2982</f>
        <v>3120</v>
      </c>
      <c r="L2982" s="16">
        <f>K2982*M2982</f>
        <v>936</v>
      </c>
      <c r="M2982" s="17">
        <v>0.3</v>
      </c>
      <c r="O2982" s="1"/>
      <c r="P2982" s="2"/>
      <c r="Q2982" s="3"/>
      <c r="R2982" s="5"/>
    </row>
    <row r="2983" spans="2:18" x14ac:dyDescent="0.25">
      <c r="B2983" s="12" t="s">
        <v>10</v>
      </c>
      <c r="C2983" s="12">
        <v>1185732</v>
      </c>
      <c r="D2983" s="13">
        <v>44323</v>
      </c>
      <c r="E2983" s="12" t="s">
        <v>30</v>
      </c>
      <c r="F2983" s="12" t="s">
        <v>105</v>
      </c>
      <c r="G2983" s="12" t="s">
        <v>104</v>
      </c>
      <c r="H2983" s="12" t="s">
        <v>15</v>
      </c>
      <c r="I2983" s="14">
        <v>0.4</v>
      </c>
      <c r="J2983" s="15">
        <v>2250</v>
      </c>
      <c r="K2983" s="16">
        <f>I2983*J2983</f>
        <v>900</v>
      </c>
      <c r="L2983" s="16">
        <f>K2983*M2983</f>
        <v>315</v>
      </c>
      <c r="M2983" s="17">
        <v>0.35</v>
      </c>
      <c r="O2983" s="1"/>
      <c r="P2983" s="2"/>
      <c r="Q2983" s="3"/>
      <c r="R2983" s="5"/>
    </row>
    <row r="2984" spans="2:18" x14ac:dyDescent="0.25">
      <c r="B2984" s="12" t="s">
        <v>10</v>
      </c>
      <c r="C2984" s="12">
        <v>1185732</v>
      </c>
      <c r="D2984" s="13">
        <v>44323</v>
      </c>
      <c r="E2984" s="12" t="s">
        <v>30</v>
      </c>
      <c r="F2984" s="12" t="s">
        <v>105</v>
      </c>
      <c r="G2984" s="12" t="s">
        <v>104</v>
      </c>
      <c r="H2984" s="12" t="s">
        <v>13</v>
      </c>
      <c r="I2984" s="14">
        <v>0.35000000000000003</v>
      </c>
      <c r="J2984" s="15">
        <v>2000</v>
      </c>
      <c r="K2984" s="16">
        <f t="shared" ref="K2984:K2987" si="978">I2984*J2984</f>
        <v>700.00000000000011</v>
      </c>
      <c r="L2984" s="16">
        <f t="shared" ref="L2984:L2987" si="979">K2984*M2984</f>
        <v>210.00000000000003</v>
      </c>
      <c r="M2984" s="17">
        <v>0.3</v>
      </c>
      <c r="O2984" s="1"/>
      <c r="P2984" s="2"/>
      <c r="Q2984" s="3"/>
      <c r="R2984" s="5"/>
    </row>
    <row r="2985" spans="2:18" x14ac:dyDescent="0.25">
      <c r="B2985" s="12" t="s">
        <v>10</v>
      </c>
      <c r="C2985" s="12">
        <v>1185732</v>
      </c>
      <c r="D2985" s="13">
        <v>44323</v>
      </c>
      <c r="E2985" s="12" t="s">
        <v>30</v>
      </c>
      <c r="F2985" s="12" t="s">
        <v>105</v>
      </c>
      <c r="G2985" s="12" t="s">
        <v>104</v>
      </c>
      <c r="H2985" s="12" t="s">
        <v>14</v>
      </c>
      <c r="I2985" s="14">
        <v>0.35000000000000003</v>
      </c>
      <c r="J2985" s="15">
        <v>1250</v>
      </c>
      <c r="K2985" s="16">
        <f t="shared" si="978"/>
        <v>437.50000000000006</v>
      </c>
      <c r="L2985" s="16">
        <f t="shared" si="979"/>
        <v>131.25</v>
      </c>
      <c r="M2985" s="17">
        <v>0.3</v>
      </c>
      <c r="O2985" s="1"/>
      <c r="P2985" s="2"/>
      <c r="Q2985" s="3"/>
      <c r="R2985" s="5"/>
    </row>
    <row r="2986" spans="2:18" x14ac:dyDescent="0.25">
      <c r="B2986" s="12" t="s">
        <v>10</v>
      </c>
      <c r="C2986" s="12">
        <v>1185732</v>
      </c>
      <c r="D2986" s="13">
        <v>44323</v>
      </c>
      <c r="E2986" s="12" t="s">
        <v>30</v>
      </c>
      <c r="F2986" s="12" t="s">
        <v>105</v>
      </c>
      <c r="G2986" s="12" t="s">
        <v>104</v>
      </c>
      <c r="H2986" s="12" t="s">
        <v>16</v>
      </c>
      <c r="I2986" s="14">
        <v>0.44999999999999996</v>
      </c>
      <c r="J2986" s="15">
        <v>1500</v>
      </c>
      <c r="K2986" s="16">
        <f t="shared" si="978"/>
        <v>674.99999999999989</v>
      </c>
      <c r="L2986" s="16">
        <f t="shared" si="979"/>
        <v>337.49999999999994</v>
      </c>
      <c r="M2986" s="17">
        <v>0.5</v>
      </c>
      <c r="O2986" s="1"/>
      <c r="P2986" s="2"/>
      <c r="Q2986" s="3"/>
      <c r="R2986" s="5"/>
    </row>
    <row r="2987" spans="2:18" x14ac:dyDescent="0.25">
      <c r="B2987" s="12" t="s">
        <v>10</v>
      </c>
      <c r="C2987" s="12">
        <v>1185732</v>
      </c>
      <c r="D2987" s="13">
        <v>44323</v>
      </c>
      <c r="E2987" s="12" t="s">
        <v>30</v>
      </c>
      <c r="F2987" s="12" t="s">
        <v>105</v>
      </c>
      <c r="G2987" s="12" t="s">
        <v>104</v>
      </c>
      <c r="H2987" s="12" t="s">
        <v>17</v>
      </c>
      <c r="I2987" s="14">
        <v>0.49999999999999994</v>
      </c>
      <c r="J2987" s="15">
        <v>2750</v>
      </c>
      <c r="K2987" s="16">
        <f t="shared" si="978"/>
        <v>1374.9999999999998</v>
      </c>
      <c r="L2987" s="16">
        <f t="shared" si="979"/>
        <v>549.99999999999989</v>
      </c>
      <c r="M2987" s="17">
        <v>0.4</v>
      </c>
      <c r="O2987" s="1"/>
      <c r="P2987" s="2"/>
      <c r="Q2987" s="3"/>
      <c r="R2987" s="5"/>
    </row>
    <row r="2988" spans="2:18" x14ac:dyDescent="0.25">
      <c r="B2988" s="12" t="s">
        <v>10</v>
      </c>
      <c r="C2988" s="12">
        <v>1185732</v>
      </c>
      <c r="D2988" s="13">
        <v>44353</v>
      </c>
      <c r="E2988" s="12" t="s">
        <v>30</v>
      </c>
      <c r="F2988" s="12" t="s">
        <v>105</v>
      </c>
      <c r="G2988" s="12" t="s">
        <v>104</v>
      </c>
      <c r="H2988" s="12" t="s">
        <v>12</v>
      </c>
      <c r="I2988" s="14">
        <v>0.35000000000000003</v>
      </c>
      <c r="J2988" s="15">
        <v>5250</v>
      </c>
      <c r="K2988" s="16">
        <f>I2988*J2988</f>
        <v>1837.5000000000002</v>
      </c>
      <c r="L2988" s="16">
        <f>K2988*M2988</f>
        <v>551.25</v>
      </c>
      <c r="M2988" s="17">
        <v>0.3</v>
      </c>
      <c r="O2988" s="1"/>
      <c r="P2988" s="2"/>
      <c r="Q2988" s="3"/>
      <c r="R2988" s="5"/>
    </row>
    <row r="2989" spans="2:18" x14ac:dyDescent="0.25">
      <c r="B2989" s="12" t="s">
        <v>10</v>
      </c>
      <c r="C2989" s="12">
        <v>1185732</v>
      </c>
      <c r="D2989" s="13">
        <v>44353</v>
      </c>
      <c r="E2989" s="12" t="s">
        <v>30</v>
      </c>
      <c r="F2989" s="12" t="s">
        <v>105</v>
      </c>
      <c r="G2989" s="12" t="s">
        <v>104</v>
      </c>
      <c r="H2989" s="12" t="s">
        <v>15</v>
      </c>
      <c r="I2989" s="14">
        <v>0.3000000000000001</v>
      </c>
      <c r="J2989" s="15">
        <v>2750</v>
      </c>
      <c r="K2989" s="16">
        <f>I2989*J2989</f>
        <v>825.00000000000023</v>
      </c>
      <c r="L2989" s="16">
        <f>K2989*M2989</f>
        <v>288.75000000000006</v>
      </c>
      <c r="M2989" s="17">
        <v>0.35</v>
      </c>
      <c r="O2989" s="1"/>
      <c r="P2989" s="2"/>
      <c r="Q2989" s="3"/>
      <c r="R2989" s="5"/>
    </row>
    <row r="2990" spans="2:18" x14ac:dyDescent="0.25">
      <c r="B2990" s="12" t="s">
        <v>10</v>
      </c>
      <c r="C2990" s="12">
        <v>1185732</v>
      </c>
      <c r="D2990" s="13">
        <v>44353</v>
      </c>
      <c r="E2990" s="12" t="s">
        <v>30</v>
      </c>
      <c r="F2990" s="12" t="s">
        <v>105</v>
      </c>
      <c r="G2990" s="12" t="s">
        <v>104</v>
      </c>
      <c r="H2990" s="12" t="s">
        <v>13</v>
      </c>
      <c r="I2990" s="14">
        <v>0.25000000000000006</v>
      </c>
      <c r="J2990" s="15">
        <v>2000</v>
      </c>
      <c r="K2990" s="16">
        <f t="shared" ref="K2990:K2993" si="980">I2990*J2990</f>
        <v>500.00000000000011</v>
      </c>
      <c r="L2990" s="16">
        <f t="shared" ref="L2990:L2993" si="981">K2990*M2990</f>
        <v>150.00000000000003</v>
      </c>
      <c r="M2990" s="17">
        <v>0.3</v>
      </c>
      <c r="O2990" s="1"/>
      <c r="P2990" s="2"/>
      <c r="Q2990" s="3"/>
      <c r="R2990" s="5"/>
    </row>
    <row r="2991" spans="2:18" x14ac:dyDescent="0.25">
      <c r="B2991" s="12" t="s">
        <v>10</v>
      </c>
      <c r="C2991" s="12">
        <v>1185732</v>
      </c>
      <c r="D2991" s="13">
        <v>44353</v>
      </c>
      <c r="E2991" s="12" t="s">
        <v>30</v>
      </c>
      <c r="F2991" s="12" t="s">
        <v>105</v>
      </c>
      <c r="G2991" s="12" t="s">
        <v>104</v>
      </c>
      <c r="H2991" s="12" t="s">
        <v>14</v>
      </c>
      <c r="I2991" s="14">
        <v>0.25000000000000006</v>
      </c>
      <c r="J2991" s="15">
        <v>1750</v>
      </c>
      <c r="K2991" s="16">
        <f t="shared" si="980"/>
        <v>437.50000000000011</v>
      </c>
      <c r="L2991" s="16">
        <f t="shared" si="981"/>
        <v>131.25000000000003</v>
      </c>
      <c r="M2991" s="17">
        <v>0.3</v>
      </c>
      <c r="O2991" s="1"/>
      <c r="P2991" s="2"/>
      <c r="Q2991" s="3"/>
      <c r="R2991" s="5"/>
    </row>
    <row r="2992" spans="2:18" x14ac:dyDescent="0.25">
      <c r="B2992" s="12" t="s">
        <v>10</v>
      </c>
      <c r="C2992" s="12">
        <v>1185732</v>
      </c>
      <c r="D2992" s="13">
        <v>44353</v>
      </c>
      <c r="E2992" s="12" t="s">
        <v>30</v>
      </c>
      <c r="F2992" s="12" t="s">
        <v>105</v>
      </c>
      <c r="G2992" s="12" t="s">
        <v>104</v>
      </c>
      <c r="H2992" s="12" t="s">
        <v>16</v>
      </c>
      <c r="I2992" s="14">
        <v>0.35000000000000003</v>
      </c>
      <c r="J2992" s="15">
        <v>1750</v>
      </c>
      <c r="K2992" s="16">
        <f t="shared" si="980"/>
        <v>612.50000000000011</v>
      </c>
      <c r="L2992" s="16">
        <f t="shared" si="981"/>
        <v>306.25000000000006</v>
      </c>
      <c r="M2992" s="17">
        <v>0.5</v>
      </c>
      <c r="O2992" s="1"/>
      <c r="P2992" s="2"/>
      <c r="Q2992" s="3"/>
      <c r="R2992" s="5"/>
    </row>
    <row r="2993" spans="2:18" x14ac:dyDescent="0.25">
      <c r="B2993" s="12" t="s">
        <v>10</v>
      </c>
      <c r="C2993" s="12">
        <v>1185732</v>
      </c>
      <c r="D2993" s="13">
        <v>44353</v>
      </c>
      <c r="E2993" s="12" t="s">
        <v>30</v>
      </c>
      <c r="F2993" s="12" t="s">
        <v>105</v>
      </c>
      <c r="G2993" s="12" t="s">
        <v>104</v>
      </c>
      <c r="H2993" s="12" t="s">
        <v>17</v>
      </c>
      <c r="I2993" s="14">
        <v>0.55000000000000004</v>
      </c>
      <c r="J2993" s="15">
        <v>3250</v>
      </c>
      <c r="K2993" s="16">
        <f t="shared" si="980"/>
        <v>1787.5000000000002</v>
      </c>
      <c r="L2993" s="16">
        <f t="shared" si="981"/>
        <v>715.00000000000011</v>
      </c>
      <c r="M2993" s="17">
        <v>0.4</v>
      </c>
      <c r="O2993" s="1"/>
      <c r="P2993" s="2"/>
      <c r="Q2993" s="3"/>
      <c r="R2993" s="5"/>
    </row>
    <row r="2994" spans="2:18" x14ac:dyDescent="0.25">
      <c r="B2994" s="12" t="s">
        <v>10</v>
      </c>
      <c r="C2994" s="12">
        <v>1185732</v>
      </c>
      <c r="D2994" s="13">
        <v>44382</v>
      </c>
      <c r="E2994" s="12" t="s">
        <v>30</v>
      </c>
      <c r="F2994" s="12" t="s">
        <v>105</v>
      </c>
      <c r="G2994" s="12" t="s">
        <v>104</v>
      </c>
      <c r="H2994" s="12" t="s">
        <v>12</v>
      </c>
      <c r="I2994" s="14">
        <v>0.5</v>
      </c>
      <c r="J2994" s="15">
        <v>5500</v>
      </c>
      <c r="K2994" s="16">
        <f>I2994*J2994</f>
        <v>2750</v>
      </c>
      <c r="L2994" s="16">
        <f>K2994*M2994</f>
        <v>825</v>
      </c>
      <c r="M2994" s="17">
        <v>0.3</v>
      </c>
      <c r="O2994" s="1"/>
      <c r="P2994" s="2"/>
      <c r="Q2994" s="3"/>
      <c r="R2994" s="5"/>
    </row>
    <row r="2995" spans="2:18" x14ac:dyDescent="0.25">
      <c r="B2995" s="12" t="s">
        <v>10</v>
      </c>
      <c r="C2995" s="12">
        <v>1185732</v>
      </c>
      <c r="D2995" s="13">
        <v>44382</v>
      </c>
      <c r="E2995" s="12" t="s">
        <v>30</v>
      </c>
      <c r="F2995" s="12" t="s">
        <v>105</v>
      </c>
      <c r="G2995" s="12" t="s">
        <v>104</v>
      </c>
      <c r="H2995" s="12" t="s">
        <v>15</v>
      </c>
      <c r="I2995" s="14">
        <v>0.45000000000000007</v>
      </c>
      <c r="J2995" s="15">
        <v>3000</v>
      </c>
      <c r="K2995" s="16">
        <f>I2995*J2995</f>
        <v>1350.0000000000002</v>
      </c>
      <c r="L2995" s="16">
        <f>K2995*M2995</f>
        <v>472.50000000000006</v>
      </c>
      <c r="M2995" s="17">
        <v>0.35</v>
      </c>
      <c r="O2995" s="1"/>
      <c r="P2995" s="2"/>
      <c r="Q2995" s="3"/>
      <c r="R2995" s="5"/>
    </row>
    <row r="2996" spans="2:18" x14ac:dyDescent="0.25">
      <c r="B2996" s="12" t="s">
        <v>10</v>
      </c>
      <c r="C2996" s="12">
        <v>1185732</v>
      </c>
      <c r="D2996" s="13">
        <v>44382</v>
      </c>
      <c r="E2996" s="12" t="s">
        <v>30</v>
      </c>
      <c r="F2996" s="12" t="s">
        <v>105</v>
      </c>
      <c r="G2996" s="12" t="s">
        <v>104</v>
      </c>
      <c r="H2996" s="12" t="s">
        <v>13</v>
      </c>
      <c r="I2996" s="14">
        <v>0.4</v>
      </c>
      <c r="J2996" s="15">
        <v>2250</v>
      </c>
      <c r="K2996" s="16">
        <f t="shared" ref="K2996:K2999" si="982">I2996*J2996</f>
        <v>900</v>
      </c>
      <c r="L2996" s="16">
        <f t="shared" ref="L2996:L2999" si="983">K2996*M2996</f>
        <v>270</v>
      </c>
      <c r="M2996" s="17">
        <v>0.3</v>
      </c>
      <c r="O2996" s="1"/>
      <c r="P2996" s="2"/>
      <c r="Q2996" s="3"/>
      <c r="R2996" s="5"/>
    </row>
    <row r="2997" spans="2:18" x14ac:dyDescent="0.25">
      <c r="B2997" s="12" t="s">
        <v>10</v>
      </c>
      <c r="C2997" s="12">
        <v>1185732</v>
      </c>
      <c r="D2997" s="13">
        <v>44382</v>
      </c>
      <c r="E2997" s="12" t="s">
        <v>30</v>
      </c>
      <c r="F2997" s="12" t="s">
        <v>105</v>
      </c>
      <c r="G2997" s="12" t="s">
        <v>104</v>
      </c>
      <c r="H2997" s="12" t="s">
        <v>14</v>
      </c>
      <c r="I2997" s="14">
        <v>0.4</v>
      </c>
      <c r="J2997" s="15">
        <v>1750</v>
      </c>
      <c r="K2997" s="16">
        <f t="shared" si="982"/>
        <v>700</v>
      </c>
      <c r="L2997" s="16">
        <f t="shared" si="983"/>
        <v>210</v>
      </c>
      <c r="M2997" s="17">
        <v>0.3</v>
      </c>
      <c r="O2997" s="1"/>
      <c r="P2997" s="2"/>
      <c r="Q2997" s="3"/>
      <c r="R2997" s="5"/>
    </row>
    <row r="2998" spans="2:18" x14ac:dyDescent="0.25">
      <c r="B2998" s="12" t="s">
        <v>10</v>
      </c>
      <c r="C2998" s="12">
        <v>1185732</v>
      </c>
      <c r="D2998" s="13">
        <v>44382</v>
      </c>
      <c r="E2998" s="12" t="s">
        <v>30</v>
      </c>
      <c r="F2998" s="12" t="s">
        <v>105</v>
      </c>
      <c r="G2998" s="12" t="s">
        <v>104</v>
      </c>
      <c r="H2998" s="12" t="s">
        <v>16</v>
      </c>
      <c r="I2998" s="14">
        <v>0.5</v>
      </c>
      <c r="J2998" s="15">
        <v>2000</v>
      </c>
      <c r="K2998" s="16">
        <f t="shared" si="982"/>
        <v>1000</v>
      </c>
      <c r="L2998" s="16">
        <f t="shared" si="983"/>
        <v>500</v>
      </c>
      <c r="M2998" s="17">
        <v>0.5</v>
      </c>
      <c r="O2998" s="1"/>
      <c r="P2998" s="2"/>
      <c r="Q2998" s="3"/>
      <c r="R2998" s="5"/>
    </row>
    <row r="2999" spans="2:18" x14ac:dyDescent="0.25">
      <c r="B2999" s="12" t="s">
        <v>10</v>
      </c>
      <c r="C2999" s="12">
        <v>1185732</v>
      </c>
      <c r="D2999" s="13">
        <v>44382</v>
      </c>
      <c r="E2999" s="12" t="s">
        <v>30</v>
      </c>
      <c r="F2999" s="12" t="s">
        <v>105</v>
      </c>
      <c r="G2999" s="12" t="s">
        <v>104</v>
      </c>
      <c r="H2999" s="12" t="s">
        <v>17</v>
      </c>
      <c r="I2999" s="14">
        <v>0.55000000000000004</v>
      </c>
      <c r="J2999" s="15">
        <v>3750</v>
      </c>
      <c r="K2999" s="16">
        <f t="shared" si="982"/>
        <v>2062.5</v>
      </c>
      <c r="L2999" s="16">
        <f t="shared" si="983"/>
        <v>825</v>
      </c>
      <c r="M2999" s="17">
        <v>0.4</v>
      </c>
      <c r="O2999" s="1"/>
      <c r="P2999" s="2"/>
      <c r="Q2999" s="3"/>
      <c r="R2999" s="5"/>
    </row>
    <row r="3000" spans="2:18" x14ac:dyDescent="0.25">
      <c r="B3000" s="12" t="s">
        <v>10</v>
      </c>
      <c r="C3000" s="12">
        <v>1185732</v>
      </c>
      <c r="D3000" s="13">
        <v>44414</v>
      </c>
      <c r="E3000" s="12" t="s">
        <v>30</v>
      </c>
      <c r="F3000" s="12" t="s">
        <v>105</v>
      </c>
      <c r="G3000" s="12" t="s">
        <v>104</v>
      </c>
      <c r="H3000" s="12" t="s">
        <v>12</v>
      </c>
      <c r="I3000" s="14">
        <v>0.5</v>
      </c>
      <c r="J3000" s="15">
        <v>5250</v>
      </c>
      <c r="K3000" s="16">
        <f>I3000*J3000</f>
        <v>2625</v>
      </c>
      <c r="L3000" s="16">
        <f>K3000*M3000</f>
        <v>787.5</v>
      </c>
      <c r="M3000" s="17">
        <v>0.3</v>
      </c>
      <c r="O3000" s="1"/>
      <c r="P3000" s="2"/>
      <c r="Q3000" s="3"/>
      <c r="R3000" s="5"/>
    </row>
    <row r="3001" spans="2:18" x14ac:dyDescent="0.25">
      <c r="B3001" s="12" t="s">
        <v>10</v>
      </c>
      <c r="C3001" s="12">
        <v>1185732</v>
      </c>
      <c r="D3001" s="13">
        <v>44414</v>
      </c>
      <c r="E3001" s="12" t="s">
        <v>30</v>
      </c>
      <c r="F3001" s="12" t="s">
        <v>105</v>
      </c>
      <c r="G3001" s="12" t="s">
        <v>104</v>
      </c>
      <c r="H3001" s="12" t="s">
        <v>15</v>
      </c>
      <c r="I3001" s="14">
        <v>0.45000000000000007</v>
      </c>
      <c r="J3001" s="15">
        <v>3000</v>
      </c>
      <c r="K3001" s="16">
        <f>I3001*J3001</f>
        <v>1350.0000000000002</v>
      </c>
      <c r="L3001" s="16">
        <f>K3001*M3001</f>
        <v>472.50000000000006</v>
      </c>
      <c r="M3001" s="17">
        <v>0.35</v>
      </c>
      <c r="O3001" s="1"/>
      <c r="P3001" s="2"/>
      <c r="Q3001" s="3"/>
      <c r="R3001" s="5"/>
    </row>
    <row r="3002" spans="2:18" x14ac:dyDescent="0.25">
      <c r="B3002" s="12" t="s">
        <v>10</v>
      </c>
      <c r="C3002" s="12">
        <v>1185732</v>
      </c>
      <c r="D3002" s="13">
        <v>44414</v>
      </c>
      <c r="E3002" s="12" t="s">
        <v>30</v>
      </c>
      <c r="F3002" s="12" t="s">
        <v>105</v>
      </c>
      <c r="G3002" s="12" t="s">
        <v>104</v>
      </c>
      <c r="H3002" s="12" t="s">
        <v>13</v>
      </c>
      <c r="I3002" s="14">
        <v>0.4</v>
      </c>
      <c r="J3002" s="15">
        <v>2250</v>
      </c>
      <c r="K3002" s="16">
        <f t="shared" ref="K3002:K3005" si="984">I3002*J3002</f>
        <v>900</v>
      </c>
      <c r="L3002" s="16">
        <f t="shared" ref="L3002:L3005" si="985">K3002*M3002</f>
        <v>270</v>
      </c>
      <c r="M3002" s="17">
        <v>0.3</v>
      </c>
      <c r="O3002" s="1"/>
      <c r="P3002" s="2"/>
      <c r="Q3002" s="3"/>
      <c r="R3002" s="5"/>
    </row>
    <row r="3003" spans="2:18" x14ac:dyDescent="0.25">
      <c r="B3003" s="12" t="s">
        <v>10</v>
      </c>
      <c r="C3003" s="12">
        <v>1185732</v>
      </c>
      <c r="D3003" s="13">
        <v>44414</v>
      </c>
      <c r="E3003" s="12" t="s">
        <v>30</v>
      </c>
      <c r="F3003" s="12" t="s">
        <v>105</v>
      </c>
      <c r="G3003" s="12" t="s">
        <v>104</v>
      </c>
      <c r="H3003" s="12" t="s">
        <v>14</v>
      </c>
      <c r="I3003" s="14">
        <v>0.4</v>
      </c>
      <c r="J3003" s="15">
        <v>2000</v>
      </c>
      <c r="K3003" s="16">
        <f t="shared" si="984"/>
        <v>800</v>
      </c>
      <c r="L3003" s="16">
        <f t="shared" si="985"/>
        <v>240</v>
      </c>
      <c r="M3003" s="17">
        <v>0.3</v>
      </c>
      <c r="O3003" s="1"/>
      <c r="P3003" s="2"/>
      <c r="Q3003" s="3"/>
      <c r="R3003" s="5"/>
    </row>
    <row r="3004" spans="2:18" x14ac:dyDescent="0.25">
      <c r="B3004" s="12" t="s">
        <v>10</v>
      </c>
      <c r="C3004" s="12">
        <v>1185732</v>
      </c>
      <c r="D3004" s="13">
        <v>44414</v>
      </c>
      <c r="E3004" s="12" t="s">
        <v>30</v>
      </c>
      <c r="F3004" s="12" t="s">
        <v>105</v>
      </c>
      <c r="G3004" s="12" t="s">
        <v>104</v>
      </c>
      <c r="H3004" s="12" t="s">
        <v>16</v>
      </c>
      <c r="I3004" s="14">
        <v>0.5</v>
      </c>
      <c r="J3004" s="15">
        <v>1750</v>
      </c>
      <c r="K3004" s="16">
        <f t="shared" si="984"/>
        <v>875</v>
      </c>
      <c r="L3004" s="16">
        <f t="shared" si="985"/>
        <v>437.5</v>
      </c>
      <c r="M3004" s="17">
        <v>0.5</v>
      </c>
      <c r="O3004" s="1"/>
      <c r="P3004" s="2"/>
      <c r="Q3004" s="3"/>
      <c r="R3004" s="5"/>
    </row>
    <row r="3005" spans="2:18" x14ac:dyDescent="0.25">
      <c r="B3005" s="12" t="s">
        <v>10</v>
      </c>
      <c r="C3005" s="12">
        <v>1185732</v>
      </c>
      <c r="D3005" s="13">
        <v>44414</v>
      </c>
      <c r="E3005" s="12" t="s">
        <v>30</v>
      </c>
      <c r="F3005" s="12" t="s">
        <v>105</v>
      </c>
      <c r="G3005" s="12" t="s">
        <v>104</v>
      </c>
      <c r="H3005" s="12" t="s">
        <v>17</v>
      </c>
      <c r="I3005" s="14">
        <v>0.55000000000000004</v>
      </c>
      <c r="J3005" s="15">
        <v>3500</v>
      </c>
      <c r="K3005" s="16">
        <f t="shared" si="984"/>
        <v>1925.0000000000002</v>
      </c>
      <c r="L3005" s="16">
        <f t="shared" si="985"/>
        <v>770.00000000000011</v>
      </c>
      <c r="M3005" s="17">
        <v>0.4</v>
      </c>
      <c r="O3005" s="1"/>
      <c r="P3005" s="2"/>
      <c r="Q3005" s="3"/>
      <c r="R3005" s="5"/>
    </row>
    <row r="3006" spans="2:18" x14ac:dyDescent="0.25">
      <c r="B3006" s="12" t="s">
        <v>10</v>
      </c>
      <c r="C3006" s="12">
        <v>1185732</v>
      </c>
      <c r="D3006" s="13">
        <v>44446</v>
      </c>
      <c r="E3006" s="12" t="s">
        <v>30</v>
      </c>
      <c r="F3006" s="12" t="s">
        <v>105</v>
      </c>
      <c r="G3006" s="12" t="s">
        <v>104</v>
      </c>
      <c r="H3006" s="12" t="s">
        <v>12</v>
      </c>
      <c r="I3006" s="14">
        <v>0.35000000000000003</v>
      </c>
      <c r="J3006" s="15">
        <v>4750</v>
      </c>
      <c r="K3006" s="16">
        <f>I3006*J3006</f>
        <v>1662.5000000000002</v>
      </c>
      <c r="L3006" s="16">
        <f>K3006*M3006</f>
        <v>498.75000000000006</v>
      </c>
      <c r="M3006" s="17">
        <v>0.3</v>
      </c>
      <c r="O3006" s="1"/>
      <c r="P3006" s="2"/>
      <c r="Q3006" s="3"/>
      <c r="R3006" s="5"/>
    </row>
    <row r="3007" spans="2:18" x14ac:dyDescent="0.25">
      <c r="B3007" s="12" t="s">
        <v>10</v>
      </c>
      <c r="C3007" s="12">
        <v>1185732</v>
      </c>
      <c r="D3007" s="13">
        <v>44446</v>
      </c>
      <c r="E3007" s="12" t="s">
        <v>30</v>
      </c>
      <c r="F3007" s="12" t="s">
        <v>105</v>
      </c>
      <c r="G3007" s="12" t="s">
        <v>104</v>
      </c>
      <c r="H3007" s="12" t="s">
        <v>15</v>
      </c>
      <c r="I3007" s="14">
        <v>0.3000000000000001</v>
      </c>
      <c r="J3007" s="15">
        <v>2750</v>
      </c>
      <c r="K3007" s="16">
        <f>I3007*J3007</f>
        <v>825.00000000000023</v>
      </c>
      <c r="L3007" s="16">
        <f>K3007*M3007</f>
        <v>288.75000000000006</v>
      </c>
      <c r="M3007" s="17">
        <v>0.35</v>
      </c>
      <c r="O3007" s="1"/>
      <c r="P3007" s="2"/>
      <c r="Q3007" s="3"/>
      <c r="R3007" s="5"/>
    </row>
    <row r="3008" spans="2:18" x14ac:dyDescent="0.25">
      <c r="B3008" s="12" t="s">
        <v>10</v>
      </c>
      <c r="C3008" s="12">
        <v>1185732</v>
      </c>
      <c r="D3008" s="13">
        <v>44446</v>
      </c>
      <c r="E3008" s="12" t="s">
        <v>30</v>
      </c>
      <c r="F3008" s="12" t="s">
        <v>105</v>
      </c>
      <c r="G3008" s="12" t="s">
        <v>104</v>
      </c>
      <c r="H3008" s="12" t="s">
        <v>13</v>
      </c>
      <c r="I3008" s="14">
        <v>0.25000000000000006</v>
      </c>
      <c r="J3008" s="15">
        <v>1750</v>
      </c>
      <c r="K3008" s="16">
        <f t="shared" ref="K3008:K3011" si="986">I3008*J3008</f>
        <v>437.50000000000011</v>
      </c>
      <c r="L3008" s="16">
        <f t="shared" ref="L3008:L3011" si="987">K3008*M3008</f>
        <v>131.25000000000003</v>
      </c>
      <c r="M3008" s="17">
        <v>0.3</v>
      </c>
      <c r="O3008" s="1"/>
      <c r="P3008" s="2"/>
      <c r="Q3008" s="3"/>
      <c r="R3008" s="5"/>
    </row>
    <row r="3009" spans="2:18" x14ac:dyDescent="0.25">
      <c r="B3009" s="12" t="s">
        <v>10</v>
      </c>
      <c r="C3009" s="12">
        <v>1185732</v>
      </c>
      <c r="D3009" s="13">
        <v>44446</v>
      </c>
      <c r="E3009" s="12" t="s">
        <v>30</v>
      </c>
      <c r="F3009" s="12" t="s">
        <v>105</v>
      </c>
      <c r="G3009" s="12" t="s">
        <v>104</v>
      </c>
      <c r="H3009" s="12" t="s">
        <v>14</v>
      </c>
      <c r="I3009" s="14">
        <v>0.25000000000000006</v>
      </c>
      <c r="J3009" s="15">
        <v>1500</v>
      </c>
      <c r="K3009" s="16">
        <f t="shared" si="986"/>
        <v>375.00000000000006</v>
      </c>
      <c r="L3009" s="16">
        <f t="shared" si="987"/>
        <v>112.50000000000001</v>
      </c>
      <c r="M3009" s="17">
        <v>0.3</v>
      </c>
      <c r="O3009" s="1"/>
      <c r="P3009" s="2"/>
      <c r="Q3009" s="3"/>
      <c r="R3009" s="5"/>
    </row>
    <row r="3010" spans="2:18" x14ac:dyDescent="0.25">
      <c r="B3010" s="12" t="s">
        <v>10</v>
      </c>
      <c r="C3010" s="12">
        <v>1185732</v>
      </c>
      <c r="D3010" s="13">
        <v>44446</v>
      </c>
      <c r="E3010" s="12" t="s">
        <v>30</v>
      </c>
      <c r="F3010" s="12" t="s">
        <v>105</v>
      </c>
      <c r="G3010" s="12" t="s">
        <v>104</v>
      </c>
      <c r="H3010" s="12" t="s">
        <v>16</v>
      </c>
      <c r="I3010" s="14">
        <v>0.35000000000000003</v>
      </c>
      <c r="J3010" s="15">
        <v>1500</v>
      </c>
      <c r="K3010" s="16">
        <f t="shared" si="986"/>
        <v>525</v>
      </c>
      <c r="L3010" s="16">
        <f t="shared" si="987"/>
        <v>262.5</v>
      </c>
      <c r="M3010" s="17">
        <v>0.5</v>
      </c>
      <c r="O3010" s="1"/>
      <c r="P3010" s="2"/>
      <c r="Q3010" s="3"/>
      <c r="R3010" s="5"/>
    </row>
    <row r="3011" spans="2:18" x14ac:dyDescent="0.25">
      <c r="B3011" s="12" t="s">
        <v>10</v>
      </c>
      <c r="C3011" s="12">
        <v>1185732</v>
      </c>
      <c r="D3011" s="13">
        <v>44446</v>
      </c>
      <c r="E3011" s="12" t="s">
        <v>30</v>
      </c>
      <c r="F3011" s="12" t="s">
        <v>105</v>
      </c>
      <c r="G3011" s="12" t="s">
        <v>104</v>
      </c>
      <c r="H3011" s="12" t="s">
        <v>17</v>
      </c>
      <c r="I3011" s="14">
        <v>0.4</v>
      </c>
      <c r="J3011" s="15">
        <v>2250</v>
      </c>
      <c r="K3011" s="16">
        <f t="shared" si="986"/>
        <v>900</v>
      </c>
      <c r="L3011" s="16">
        <f t="shared" si="987"/>
        <v>360</v>
      </c>
      <c r="M3011" s="17">
        <v>0.4</v>
      </c>
      <c r="O3011" s="1"/>
      <c r="P3011" s="2"/>
      <c r="Q3011" s="3"/>
      <c r="R3011" s="5"/>
    </row>
    <row r="3012" spans="2:18" x14ac:dyDescent="0.25">
      <c r="B3012" s="12" t="s">
        <v>10</v>
      </c>
      <c r="C3012" s="12">
        <v>1185732</v>
      </c>
      <c r="D3012" s="13">
        <v>44475</v>
      </c>
      <c r="E3012" s="12" t="s">
        <v>30</v>
      </c>
      <c r="F3012" s="12" t="s">
        <v>105</v>
      </c>
      <c r="G3012" s="12" t="s">
        <v>104</v>
      </c>
      <c r="H3012" s="12" t="s">
        <v>12</v>
      </c>
      <c r="I3012" s="14">
        <v>0.44999999999999996</v>
      </c>
      <c r="J3012" s="15">
        <v>4000</v>
      </c>
      <c r="K3012" s="16">
        <f>I3012*J3012</f>
        <v>1799.9999999999998</v>
      </c>
      <c r="L3012" s="16">
        <f>K3012*M3012</f>
        <v>539.99999999999989</v>
      </c>
      <c r="M3012" s="17">
        <v>0.3</v>
      </c>
      <c r="O3012" s="1"/>
      <c r="P3012" s="2"/>
      <c r="Q3012" s="3"/>
      <c r="R3012" s="5"/>
    </row>
    <row r="3013" spans="2:18" x14ac:dyDescent="0.25">
      <c r="B3013" s="12" t="s">
        <v>10</v>
      </c>
      <c r="C3013" s="12">
        <v>1185732</v>
      </c>
      <c r="D3013" s="13">
        <v>44475</v>
      </c>
      <c r="E3013" s="12" t="s">
        <v>30</v>
      </c>
      <c r="F3013" s="12" t="s">
        <v>105</v>
      </c>
      <c r="G3013" s="12" t="s">
        <v>104</v>
      </c>
      <c r="H3013" s="12" t="s">
        <v>15</v>
      </c>
      <c r="I3013" s="14">
        <v>0.35000000000000003</v>
      </c>
      <c r="J3013" s="15">
        <v>2500</v>
      </c>
      <c r="K3013" s="16">
        <f>I3013*J3013</f>
        <v>875.00000000000011</v>
      </c>
      <c r="L3013" s="16">
        <f>K3013*M3013</f>
        <v>306.25</v>
      </c>
      <c r="M3013" s="17">
        <v>0.35</v>
      </c>
      <c r="O3013" s="1"/>
      <c r="P3013" s="2"/>
      <c r="Q3013" s="3"/>
      <c r="R3013" s="5"/>
    </row>
    <row r="3014" spans="2:18" x14ac:dyDescent="0.25">
      <c r="B3014" s="12" t="s">
        <v>10</v>
      </c>
      <c r="C3014" s="12">
        <v>1185732</v>
      </c>
      <c r="D3014" s="13">
        <v>44475</v>
      </c>
      <c r="E3014" s="12" t="s">
        <v>30</v>
      </c>
      <c r="F3014" s="12" t="s">
        <v>105</v>
      </c>
      <c r="G3014" s="12" t="s">
        <v>104</v>
      </c>
      <c r="H3014" s="12" t="s">
        <v>13</v>
      </c>
      <c r="I3014" s="14">
        <v>0.35000000000000003</v>
      </c>
      <c r="J3014" s="15">
        <v>1500</v>
      </c>
      <c r="K3014" s="16">
        <f t="shared" ref="K3014:K3017" si="988">I3014*J3014</f>
        <v>525</v>
      </c>
      <c r="L3014" s="16">
        <f t="shared" ref="L3014:L3017" si="989">K3014*M3014</f>
        <v>157.5</v>
      </c>
      <c r="M3014" s="17">
        <v>0.3</v>
      </c>
      <c r="O3014" s="1"/>
      <c r="P3014" s="2"/>
      <c r="Q3014" s="3"/>
      <c r="R3014" s="5"/>
    </row>
    <row r="3015" spans="2:18" x14ac:dyDescent="0.25">
      <c r="B3015" s="12" t="s">
        <v>10</v>
      </c>
      <c r="C3015" s="12">
        <v>1185732</v>
      </c>
      <c r="D3015" s="13">
        <v>44475</v>
      </c>
      <c r="E3015" s="12" t="s">
        <v>30</v>
      </c>
      <c r="F3015" s="12" t="s">
        <v>105</v>
      </c>
      <c r="G3015" s="12" t="s">
        <v>104</v>
      </c>
      <c r="H3015" s="12" t="s">
        <v>14</v>
      </c>
      <c r="I3015" s="14">
        <v>0.35000000000000003</v>
      </c>
      <c r="J3015" s="15">
        <v>1250</v>
      </c>
      <c r="K3015" s="16">
        <f t="shared" si="988"/>
        <v>437.50000000000006</v>
      </c>
      <c r="L3015" s="16">
        <f t="shared" si="989"/>
        <v>131.25</v>
      </c>
      <c r="M3015" s="17">
        <v>0.3</v>
      </c>
      <c r="O3015" s="1"/>
      <c r="P3015" s="2"/>
      <c r="Q3015" s="3"/>
      <c r="R3015" s="5"/>
    </row>
    <row r="3016" spans="2:18" x14ac:dyDescent="0.25">
      <c r="B3016" s="12" t="s">
        <v>10</v>
      </c>
      <c r="C3016" s="12">
        <v>1185732</v>
      </c>
      <c r="D3016" s="13">
        <v>44475</v>
      </c>
      <c r="E3016" s="12" t="s">
        <v>30</v>
      </c>
      <c r="F3016" s="12" t="s">
        <v>105</v>
      </c>
      <c r="G3016" s="12" t="s">
        <v>104</v>
      </c>
      <c r="H3016" s="12" t="s">
        <v>16</v>
      </c>
      <c r="I3016" s="14">
        <v>0.44999999999999996</v>
      </c>
      <c r="J3016" s="15">
        <v>1250</v>
      </c>
      <c r="K3016" s="16">
        <f t="shared" si="988"/>
        <v>562.5</v>
      </c>
      <c r="L3016" s="16">
        <f t="shared" si="989"/>
        <v>281.25</v>
      </c>
      <c r="M3016" s="17">
        <v>0.5</v>
      </c>
      <c r="O3016" s="1"/>
      <c r="P3016" s="2"/>
      <c r="Q3016" s="3"/>
      <c r="R3016" s="5"/>
    </row>
    <row r="3017" spans="2:18" x14ac:dyDescent="0.25">
      <c r="B3017" s="12" t="s">
        <v>10</v>
      </c>
      <c r="C3017" s="12">
        <v>1185732</v>
      </c>
      <c r="D3017" s="13">
        <v>44475</v>
      </c>
      <c r="E3017" s="12" t="s">
        <v>30</v>
      </c>
      <c r="F3017" s="12" t="s">
        <v>105</v>
      </c>
      <c r="G3017" s="12" t="s">
        <v>104</v>
      </c>
      <c r="H3017" s="12" t="s">
        <v>17</v>
      </c>
      <c r="I3017" s="14">
        <v>0.49999999999999983</v>
      </c>
      <c r="J3017" s="15">
        <v>2500</v>
      </c>
      <c r="K3017" s="16">
        <f t="shared" si="988"/>
        <v>1249.9999999999995</v>
      </c>
      <c r="L3017" s="16">
        <f t="shared" si="989"/>
        <v>499.99999999999983</v>
      </c>
      <c r="M3017" s="17">
        <v>0.4</v>
      </c>
      <c r="O3017" s="1"/>
      <c r="P3017" s="2"/>
      <c r="Q3017" s="3"/>
      <c r="R3017" s="5"/>
    </row>
    <row r="3018" spans="2:18" x14ac:dyDescent="0.25">
      <c r="B3018" s="12" t="s">
        <v>10</v>
      </c>
      <c r="C3018" s="12">
        <v>1185732</v>
      </c>
      <c r="D3018" s="13">
        <v>44506</v>
      </c>
      <c r="E3018" s="12" t="s">
        <v>30</v>
      </c>
      <c r="F3018" s="12" t="s">
        <v>105</v>
      </c>
      <c r="G3018" s="12" t="s">
        <v>104</v>
      </c>
      <c r="H3018" s="12" t="s">
        <v>12</v>
      </c>
      <c r="I3018" s="14">
        <v>0.44999999999999996</v>
      </c>
      <c r="J3018" s="15">
        <v>4000</v>
      </c>
      <c r="K3018" s="16">
        <f>I3018*J3018</f>
        <v>1799.9999999999998</v>
      </c>
      <c r="L3018" s="16">
        <f>K3018*M3018</f>
        <v>539.99999999999989</v>
      </c>
      <c r="M3018" s="17">
        <v>0.3</v>
      </c>
      <c r="O3018" s="1"/>
      <c r="P3018" s="2"/>
      <c r="Q3018" s="3"/>
      <c r="R3018" s="5"/>
    </row>
    <row r="3019" spans="2:18" x14ac:dyDescent="0.25">
      <c r="B3019" s="12" t="s">
        <v>10</v>
      </c>
      <c r="C3019" s="12">
        <v>1185732</v>
      </c>
      <c r="D3019" s="13">
        <v>44506</v>
      </c>
      <c r="E3019" s="12" t="s">
        <v>30</v>
      </c>
      <c r="F3019" s="12" t="s">
        <v>105</v>
      </c>
      <c r="G3019" s="12" t="s">
        <v>104</v>
      </c>
      <c r="H3019" s="12" t="s">
        <v>15</v>
      </c>
      <c r="I3019" s="14">
        <v>0.35000000000000003</v>
      </c>
      <c r="J3019" s="15">
        <v>2750</v>
      </c>
      <c r="K3019" s="16">
        <f>I3019*J3019</f>
        <v>962.50000000000011</v>
      </c>
      <c r="L3019" s="16">
        <f>K3019*M3019</f>
        <v>336.875</v>
      </c>
      <c r="M3019" s="17">
        <v>0.35</v>
      </c>
      <c r="O3019" s="1"/>
      <c r="P3019" s="2"/>
      <c r="Q3019" s="3"/>
      <c r="R3019" s="5"/>
    </row>
    <row r="3020" spans="2:18" x14ac:dyDescent="0.25">
      <c r="B3020" s="12" t="s">
        <v>10</v>
      </c>
      <c r="C3020" s="12">
        <v>1185732</v>
      </c>
      <c r="D3020" s="13">
        <v>44506</v>
      </c>
      <c r="E3020" s="12" t="s">
        <v>30</v>
      </c>
      <c r="F3020" s="12" t="s">
        <v>105</v>
      </c>
      <c r="G3020" s="12" t="s">
        <v>104</v>
      </c>
      <c r="H3020" s="12" t="s">
        <v>13</v>
      </c>
      <c r="I3020" s="14">
        <v>0.35000000000000003</v>
      </c>
      <c r="J3020" s="15">
        <v>2200</v>
      </c>
      <c r="K3020" s="16">
        <f t="shared" ref="K3020:K3023" si="990">I3020*J3020</f>
        <v>770.00000000000011</v>
      </c>
      <c r="L3020" s="16">
        <f t="shared" ref="L3020:L3023" si="991">K3020*M3020</f>
        <v>231.00000000000003</v>
      </c>
      <c r="M3020" s="17">
        <v>0.3</v>
      </c>
      <c r="O3020" s="1"/>
      <c r="P3020" s="2"/>
      <c r="Q3020" s="3"/>
      <c r="R3020" s="5"/>
    </row>
    <row r="3021" spans="2:18" x14ac:dyDescent="0.25">
      <c r="B3021" s="12" t="s">
        <v>10</v>
      </c>
      <c r="C3021" s="12">
        <v>1185732</v>
      </c>
      <c r="D3021" s="13">
        <v>44506</v>
      </c>
      <c r="E3021" s="12" t="s">
        <v>30</v>
      </c>
      <c r="F3021" s="12" t="s">
        <v>105</v>
      </c>
      <c r="G3021" s="12" t="s">
        <v>104</v>
      </c>
      <c r="H3021" s="12" t="s">
        <v>14</v>
      </c>
      <c r="I3021" s="14">
        <v>0.35000000000000003</v>
      </c>
      <c r="J3021" s="15">
        <v>2000</v>
      </c>
      <c r="K3021" s="16">
        <f t="shared" si="990"/>
        <v>700.00000000000011</v>
      </c>
      <c r="L3021" s="16">
        <f t="shared" si="991"/>
        <v>210.00000000000003</v>
      </c>
      <c r="M3021" s="17">
        <v>0.3</v>
      </c>
      <c r="O3021" s="1"/>
      <c r="P3021" s="2"/>
      <c r="Q3021" s="3"/>
      <c r="R3021" s="5"/>
    </row>
    <row r="3022" spans="2:18" x14ac:dyDescent="0.25">
      <c r="B3022" s="12" t="s">
        <v>10</v>
      </c>
      <c r="C3022" s="12">
        <v>1185732</v>
      </c>
      <c r="D3022" s="13">
        <v>44506</v>
      </c>
      <c r="E3022" s="12" t="s">
        <v>30</v>
      </c>
      <c r="F3022" s="12" t="s">
        <v>105</v>
      </c>
      <c r="G3022" s="12" t="s">
        <v>104</v>
      </c>
      <c r="H3022" s="12" t="s">
        <v>16</v>
      </c>
      <c r="I3022" s="14">
        <v>0.6</v>
      </c>
      <c r="J3022" s="15">
        <v>1750</v>
      </c>
      <c r="K3022" s="16">
        <f t="shared" si="990"/>
        <v>1050</v>
      </c>
      <c r="L3022" s="16">
        <f t="shared" si="991"/>
        <v>525</v>
      </c>
      <c r="M3022" s="17">
        <v>0.5</v>
      </c>
      <c r="O3022" s="1"/>
      <c r="P3022" s="2"/>
      <c r="Q3022" s="3"/>
      <c r="R3022" s="5"/>
    </row>
    <row r="3023" spans="2:18" x14ac:dyDescent="0.25">
      <c r="B3023" s="12" t="s">
        <v>10</v>
      </c>
      <c r="C3023" s="12">
        <v>1185732</v>
      </c>
      <c r="D3023" s="13">
        <v>44506</v>
      </c>
      <c r="E3023" s="12" t="s">
        <v>30</v>
      </c>
      <c r="F3023" s="12" t="s">
        <v>105</v>
      </c>
      <c r="G3023" s="12" t="s">
        <v>104</v>
      </c>
      <c r="H3023" s="12" t="s">
        <v>17</v>
      </c>
      <c r="I3023" s="14">
        <v>0.64999999999999991</v>
      </c>
      <c r="J3023" s="15">
        <v>2750</v>
      </c>
      <c r="K3023" s="16">
        <f t="shared" si="990"/>
        <v>1787.4999999999998</v>
      </c>
      <c r="L3023" s="16">
        <f t="shared" si="991"/>
        <v>715</v>
      </c>
      <c r="M3023" s="17">
        <v>0.4</v>
      </c>
      <c r="O3023" s="1"/>
      <c r="P3023" s="2"/>
      <c r="Q3023" s="3"/>
      <c r="R3023" s="5"/>
    </row>
    <row r="3024" spans="2:18" x14ac:dyDescent="0.25">
      <c r="B3024" s="12" t="s">
        <v>10</v>
      </c>
      <c r="C3024" s="12">
        <v>1185732</v>
      </c>
      <c r="D3024" s="13">
        <v>44535</v>
      </c>
      <c r="E3024" s="12" t="s">
        <v>30</v>
      </c>
      <c r="F3024" s="12" t="s">
        <v>105</v>
      </c>
      <c r="G3024" s="12" t="s">
        <v>104</v>
      </c>
      <c r="H3024" s="12" t="s">
        <v>12</v>
      </c>
      <c r="I3024" s="14">
        <v>0.6</v>
      </c>
      <c r="J3024" s="15">
        <v>5250</v>
      </c>
      <c r="K3024" s="16">
        <f>I3024*J3024</f>
        <v>3150</v>
      </c>
      <c r="L3024" s="16">
        <f>K3024*M3024</f>
        <v>945</v>
      </c>
      <c r="M3024" s="17">
        <v>0.3</v>
      </c>
      <c r="O3024" s="1"/>
      <c r="P3024" s="2"/>
      <c r="Q3024" s="3"/>
      <c r="R3024" s="5"/>
    </row>
    <row r="3025" spans="1:18" x14ac:dyDescent="0.25">
      <c r="B3025" s="12" t="s">
        <v>10</v>
      </c>
      <c r="C3025" s="12">
        <v>1185732</v>
      </c>
      <c r="D3025" s="13">
        <v>44535</v>
      </c>
      <c r="E3025" s="12" t="s">
        <v>30</v>
      </c>
      <c r="F3025" s="12" t="s">
        <v>105</v>
      </c>
      <c r="G3025" s="12" t="s">
        <v>104</v>
      </c>
      <c r="H3025" s="12" t="s">
        <v>15</v>
      </c>
      <c r="I3025" s="14">
        <v>0.5</v>
      </c>
      <c r="J3025" s="15">
        <v>3250</v>
      </c>
      <c r="K3025" s="16">
        <f>I3025*J3025</f>
        <v>1625</v>
      </c>
      <c r="L3025" s="16">
        <f>K3025*M3025</f>
        <v>568.75</v>
      </c>
      <c r="M3025" s="17">
        <v>0.35</v>
      </c>
      <c r="O3025" s="1"/>
      <c r="P3025" s="2"/>
      <c r="Q3025" s="3"/>
      <c r="R3025" s="5"/>
    </row>
    <row r="3026" spans="1:18" x14ac:dyDescent="0.25">
      <c r="B3026" s="12" t="s">
        <v>10</v>
      </c>
      <c r="C3026" s="12">
        <v>1185732</v>
      </c>
      <c r="D3026" s="13">
        <v>44535</v>
      </c>
      <c r="E3026" s="12" t="s">
        <v>30</v>
      </c>
      <c r="F3026" s="12" t="s">
        <v>105</v>
      </c>
      <c r="G3026" s="12" t="s">
        <v>104</v>
      </c>
      <c r="H3026" s="12" t="s">
        <v>13</v>
      </c>
      <c r="I3026" s="14">
        <v>0.5</v>
      </c>
      <c r="J3026" s="15">
        <v>2750</v>
      </c>
      <c r="K3026" s="16">
        <f t="shared" ref="K3026:K3029" si="992">I3026*J3026</f>
        <v>1375</v>
      </c>
      <c r="L3026" s="16">
        <f t="shared" ref="L3026:L3029" si="993">K3026*M3026</f>
        <v>412.5</v>
      </c>
      <c r="M3026" s="17">
        <v>0.3</v>
      </c>
      <c r="O3026" s="1"/>
      <c r="P3026" s="2"/>
      <c r="Q3026" s="3"/>
      <c r="R3026" s="5"/>
    </row>
    <row r="3027" spans="1:18" x14ac:dyDescent="0.25">
      <c r="B3027" s="12" t="s">
        <v>10</v>
      </c>
      <c r="C3027" s="12">
        <v>1185732</v>
      </c>
      <c r="D3027" s="13">
        <v>44535</v>
      </c>
      <c r="E3027" s="12" t="s">
        <v>30</v>
      </c>
      <c r="F3027" s="12" t="s">
        <v>105</v>
      </c>
      <c r="G3027" s="12" t="s">
        <v>104</v>
      </c>
      <c r="H3027" s="12" t="s">
        <v>14</v>
      </c>
      <c r="I3027" s="14">
        <v>0.5</v>
      </c>
      <c r="J3027" s="15">
        <v>2250</v>
      </c>
      <c r="K3027" s="16">
        <f t="shared" si="992"/>
        <v>1125</v>
      </c>
      <c r="L3027" s="16">
        <f t="shared" si="993"/>
        <v>337.5</v>
      </c>
      <c r="M3027" s="17">
        <v>0.3</v>
      </c>
      <c r="O3027" s="1"/>
      <c r="P3027" s="2"/>
      <c r="Q3027" s="3"/>
      <c r="R3027" s="5"/>
    </row>
    <row r="3028" spans="1:18" x14ac:dyDescent="0.25">
      <c r="B3028" s="12" t="s">
        <v>10</v>
      </c>
      <c r="C3028" s="12">
        <v>1185732</v>
      </c>
      <c r="D3028" s="13">
        <v>44535</v>
      </c>
      <c r="E3028" s="12" t="s">
        <v>30</v>
      </c>
      <c r="F3028" s="12" t="s">
        <v>105</v>
      </c>
      <c r="G3028" s="12" t="s">
        <v>104</v>
      </c>
      <c r="H3028" s="12" t="s">
        <v>16</v>
      </c>
      <c r="I3028" s="14">
        <v>0.6</v>
      </c>
      <c r="J3028" s="15">
        <v>2250</v>
      </c>
      <c r="K3028" s="16">
        <f t="shared" si="992"/>
        <v>1350</v>
      </c>
      <c r="L3028" s="16">
        <f t="shared" si="993"/>
        <v>675</v>
      </c>
      <c r="M3028" s="17">
        <v>0.5</v>
      </c>
      <c r="O3028" s="1"/>
      <c r="P3028" s="2"/>
      <c r="Q3028" s="3"/>
      <c r="R3028" s="5"/>
    </row>
    <row r="3029" spans="1:18" x14ac:dyDescent="0.25">
      <c r="B3029" s="12" t="s">
        <v>10</v>
      </c>
      <c r="C3029" s="12">
        <v>1185732</v>
      </c>
      <c r="D3029" s="13">
        <v>44535</v>
      </c>
      <c r="E3029" s="12" t="s">
        <v>30</v>
      </c>
      <c r="F3029" s="12" t="s">
        <v>105</v>
      </c>
      <c r="G3029" s="12" t="s">
        <v>104</v>
      </c>
      <c r="H3029" s="12" t="s">
        <v>17</v>
      </c>
      <c r="I3029" s="14">
        <v>0.64999999999999991</v>
      </c>
      <c r="J3029" s="15">
        <v>3250</v>
      </c>
      <c r="K3029" s="16">
        <f t="shared" si="992"/>
        <v>2112.4999999999995</v>
      </c>
      <c r="L3029" s="16">
        <f t="shared" si="993"/>
        <v>844.99999999999989</v>
      </c>
      <c r="M3029" s="17">
        <v>0.4</v>
      </c>
      <c r="O3029" s="1"/>
      <c r="P3029" s="2"/>
      <c r="Q3029" s="3"/>
      <c r="R3029" s="5"/>
    </row>
    <row r="3030" spans="1:18" x14ac:dyDescent="0.25">
      <c r="A3030" s="8" t="s">
        <v>40</v>
      </c>
      <c r="B3030" s="12" t="s">
        <v>10</v>
      </c>
      <c r="C3030" s="12">
        <v>1185732</v>
      </c>
      <c r="D3030" s="13">
        <v>44199</v>
      </c>
      <c r="E3030" s="12" t="s">
        <v>30</v>
      </c>
      <c r="F3030" s="12" t="s">
        <v>106</v>
      </c>
      <c r="G3030" s="12" t="s">
        <v>107</v>
      </c>
      <c r="H3030" s="12" t="s">
        <v>12</v>
      </c>
      <c r="I3030" s="14">
        <v>0.30000000000000004</v>
      </c>
      <c r="J3030" s="15">
        <v>4500</v>
      </c>
      <c r="K3030" s="16">
        <f>I3030*J3030</f>
        <v>1350.0000000000002</v>
      </c>
      <c r="L3030" s="16">
        <f>K3030*M3030</f>
        <v>405.00000000000006</v>
      </c>
      <c r="M3030" s="17">
        <v>0.3</v>
      </c>
      <c r="O3030" s="1"/>
      <c r="P3030" s="2"/>
      <c r="Q3030" s="3"/>
      <c r="R3030" s="5"/>
    </row>
    <row r="3031" spans="1:18" x14ac:dyDescent="0.25">
      <c r="B3031" s="12" t="s">
        <v>10</v>
      </c>
      <c r="C3031" s="12">
        <v>1185732</v>
      </c>
      <c r="D3031" s="13">
        <v>44199</v>
      </c>
      <c r="E3031" s="12" t="s">
        <v>30</v>
      </c>
      <c r="F3031" s="12" t="s">
        <v>106</v>
      </c>
      <c r="G3031" s="12" t="s">
        <v>107</v>
      </c>
      <c r="H3031" s="12" t="s">
        <v>15</v>
      </c>
      <c r="I3031" s="14">
        <v>0.30000000000000004</v>
      </c>
      <c r="J3031" s="15">
        <v>2500</v>
      </c>
      <c r="K3031" s="16">
        <f>I3031*J3031</f>
        <v>750.00000000000011</v>
      </c>
      <c r="L3031" s="16">
        <f>K3031*M3031</f>
        <v>262.5</v>
      </c>
      <c r="M3031" s="17">
        <v>0.35</v>
      </c>
      <c r="O3031" s="1"/>
      <c r="P3031" s="2"/>
      <c r="Q3031" s="3"/>
      <c r="R3031" s="5"/>
    </row>
    <row r="3032" spans="1:18" x14ac:dyDescent="0.25">
      <c r="B3032" s="12" t="s">
        <v>10</v>
      </c>
      <c r="C3032" s="12">
        <v>1185732</v>
      </c>
      <c r="D3032" s="13">
        <v>44199</v>
      </c>
      <c r="E3032" s="12" t="s">
        <v>30</v>
      </c>
      <c r="F3032" s="12" t="s">
        <v>106</v>
      </c>
      <c r="G3032" s="12" t="s">
        <v>107</v>
      </c>
      <c r="H3032" s="12" t="s">
        <v>13</v>
      </c>
      <c r="I3032" s="14">
        <v>0.20000000000000007</v>
      </c>
      <c r="J3032" s="15">
        <v>2500</v>
      </c>
      <c r="K3032" s="16">
        <f t="shared" ref="K3032:K3035" si="994">I3032*J3032</f>
        <v>500.00000000000017</v>
      </c>
      <c r="L3032" s="16">
        <f t="shared" ref="L3032:L3035" si="995">K3032*M3032</f>
        <v>150.00000000000006</v>
      </c>
      <c r="M3032" s="17">
        <v>0.3</v>
      </c>
      <c r="O3032" s="1"/>
      <c r="P3032" s="2"/>
      <c r="Q3032" s="3"/>
      <c r="R3032" s="5"/>
    </row>
    <row r="3033" spans="1:18" x14ac:dyDescent="0.25">
      <c r="B3033" s="12" t="s">
        <v>10</v>
      </c>
      <c r="C3033" s="12">
        <v>1185732</v>
      </c>
      <c r="D3033" s="13">
        <v>44199</v>
      </c>
      <c r="E3033" s="12" t="s">
        <v>30</v>
      </c>
      <c r="F3033" s="12" t="s">
        <v>106</v>
      </c>
      <c r="G3033" s="12" t="s">
        <v>107</v>
      </c>
      <c r="H3033" s="12" t="s">
        <v>14</v>
      </c>
      <c r="I3033" s="14">
        <v>0.25000000000000006</v>
      </c>
      <c r="J3033" s="15">
        <v>1000</v>
      </c>
      <c r="K3033" s="16">
        <f t="shared" si="994"/>
        <v>250.00000000000006</v>
      </c>
      <c r="L3033" s="16">
        <f t="shared" si="995"/>
        <v>75.000000000000014</v>
      </c>
      <c r="M3033" s="17">
        <v>0.3</v>
      </c>
      <c r="O3033" s="1"/>
      <c r="P3033" s="2"/>
      <c r="Q3033" s="3"/>
      <c r="R3033" s="5"/>
    </row>
    <row r="3034" spans="1:18" x14ac:dyDescent="0.25">
      <c r="B3034" s="12" t="s">
        <v>10</v>
      </c>
      <c r="C3034" s="12">
        <v>1185732</v>
      </c>
      <c r="D3034" s="13">
        <v>44199</v>
      </c>
      <c r="E3034" s="12" t="s">
        <v>30</v>
      </c>
      <c r="F3034" s="12" t="s">
        <v>106</v>
      </c>
      <c r="G3034" s="12" t="s">
        <v>107</v>
      </c>
      <c r="H3034" s="12" t="s">
        <v>16</v>
      </c>
      <c r="I3034" s="14">
        <v>0.39999999999999997</v>
      </c>
      <c r="J3034" s="15">
        <v>1500</v>
      </c>
      <c r="K3034" s="16">
        <f t="shared" si="994"/>
        <v>600</v>
      </c>
      <c r="L3034" s="16">
        <f t="shared" si="995"/>
        <v>300</v>
      </c>
      <c r="M3034" s="17">
        <v>0.5</v>
      </c>
      <c r="O3034" s="1"/>
      <c r="P3034" s="2"/>
      <c r="Q3034" s="3"/>
      <c r="R3034" s="5"/>
    </row>
    <row r="3035" spans="1:18" x14ac:dyDescent="0.25">
      <c r="B3035" s="12" t="s">
        <v>10</v>
      </c>
      <c r="C3035" s="12">
        <v>1185732</v>
      </c>
      <c r="D3035" s="13">
        <v>44199</v>
      </c>
      <c r="E3035" s="12" t="s">
        <v>30</v>
      </c>
      <c r="F3035" s="12" t="s">
        <v>106</v>
      </c>
      <c r="G3035" s="12" t="s">
        <v>107</v>
      </c>
      <c r="H3035" s="12" t="s">
        <v>17</v>
      </c>
      <c r="I3035" s="14">
        <v>0.30000000000000004</v>
      </c>
      <c r="J3035" s="15">
        <v>2500</v>
      </c>
      <c r="K3035" s="16">
        <f t="shared" si="994"/>
        <v>750.00000000000011</v>
      </c>
      <c r="L3035" s="16">
        <f t="shared" si="995"/>
        <v>300.00000000000006</v>
      </c>
      <c r="M3035" s="17">
        <v>0.4</v>
      </c>
      <c r="O3035" s="1"/>
      <c r="P3035" s="2"/>
      <c r="Q3035" s="3"/>
      <c r="R3035" s="5"/>
    </row>
    <row r="3036" spans="1:18" x14ac:dyDescent="0.25">
      <c r="B3036" s="12" t="s">
        <v>10</v>
      </c>
      <c r="C3036" s="12">
        <v>1185732</v>
      </c>
      <c r="D3036" s="13">
        <v>44230</v>
      </c>
      <c r="E3036" s="12" t="s">
        <v>30</v>
      </c>
      <c r="F3036" s="12" t="s">
        <v>106</v>
      </c>
      <c r="G3036" s="12" t="s">
        <v>107</v>
      </c>
      <c r="H3036" s="12" t="s">
        <v>12</v>
      </c>
      <c r="I3036" s="14">
        <v>0.30000000000000004</v>
      </c>
      <c r="J3036" s="15">
        <v>5000</v>
      </c>
      <c r="K3036" s="16">
        <f>I3036*J3036</f>
        <v>1500.0000000000002</v>
      </c>
      <c r="L3036" s="16">
        <f>K3036*M3036</f>
        <v>450.00000000000006</v>
      </c>
      <c r="M3036" s="17">
        <v>0.3</v>
      </c>
      <c r="O3036" s="1"/>
      <c r="P3036" s="2"/>
      <c r="Q3036" s="3"/>
      <c r="R3036" s="5"/>
    </row>
    <row r="3037" spans="1:18" x14ac:dyDescent="0.25">
      <c r="B3037" s="12" t="s">
        <v>10</v>
      </c>
      <c r="C3037" s="12">
        <v>1185732</v>
      </c>
      <c r="D3037" s="13">
        <v>44230</v>
      </c>
      <c r="E3037" s="12" t="s">
        <v>30</v>
      </c>
      <c r="F3037" s="12" t="s">
        <v>106</v>
      </c>
      <c r="G3037" s="12" t="s">
        <v>107</v>
      </c>
      <c r="H3037" s="12" t="s">
        <v>15</v>
      </c>
      <c r="I3037" s="14">
        <v>0.30000000000000004</v>
      </c>
      <c r="J3037" s="15">
        <v>1500</v>
      </c>
      <c r="K3037" s="16">
        <f>I3037*J3037</f>
        <v>450.00000000000006</v>
      </c>
      <c r="L3037" s="16">
        <f>K3037*M3037</f>
        <v>157.5</v>
      </c>
      <c r="M3037" s="17">
        <v>0.35</v>
      </c>
      <c r="O3037" s="1"/>
      <c r="P3037" s="2"/>
      <c r="Q3037" s="3"/>
      <c r="R3037" s="5"/>
    </row>
    <row r="3038" spans="1:18" x14ac:dyDescent="0.25">
      <c r="B3038" s="12" t="s">
        <v>10</v>
      </c>
      <c r="C3038" s="12">
        <v>1185732</v>
      </c>
      <c r="D3038" s="13">
        <v>44230</v>
      </c>
      <c r="E3038" s="12" t="s">
        <v>30</v>
      </c>
      <c r="F3038" s="12" t="s">
        <v>106</v>
      </c>
      <c r="G3038" s="12" t="s">
        <v>107</v>
      </c>
      <c r="H3038" s="12" t="s">
        <v>13</v>
      </c>
      <c r="I3038" s="14">
        <v>0.20000000000000007</v>
      </c>
      <c r="J3038" s="15">
        <v>2000</v>
      </c>
      <c r="K3038" s="16">
        <f t="shared" ref="K3038:K3041" si="996">I3038*J3038</f>
        <v>400.00000000000011</v>
      </c>
      <c r="L3038" s="16">
        <f t="shared" ref="L3038:L3041" si="997">K3038*M3038</f>
        <v>120.00000000000003</v>
      </c>
      <c r="M3038" s="17">
        <v>0.3</v>
      </c>
      <c r="O3038" s="1"/>
      <c r="P3038" s="2"/>
      <c r="Q3038" s="3"/>
      <c r="R3038" s="5"/>
    </row>
    <row r="3039" spans="1:18" x14ac:dyDescent="0.25">
      <c r="B3039" s="12" t="s">
        <v>10</v>
      </c>
      <c r="C3039" s="12">
        <v>1185732</v>
      </c>
      <c r="D3039" s="13">
        <v>44230</v>
      </c>
      <c r="E3039" s="12" t="s">
        <v>30</v>
      </c>
      <c r="F3039" s="12" t="s">
        <v>106</v>
      </c>
      <c r="G3039" s="12" t="s">
        <v>107</v>
      </c>
      <c r="H3039" s="12" t="s">
        <v>14</v>
      </c>
      <c r="I3039" s="14">
        <v>0.25000000000000006</v>
      </c>
      <c r="J3039" s="15">
        <v>750</v>
      </c>
      <c r="K3039" s="16">
        <f t="shared" si="996"/>
        <v>187.50000000000003</v>
      </c>
      <c r="L3039" s="16">
        <f t="shared" si="997"/>
        <v>56.250000000000007</v>
      </c>
      <c r="M3039" s="17">
        <v>0.3</v>
      </c>
      <c r="O3039" s="1"/>
      <c r="P3039" s="2"/>
      <c r="Q3039" s="3"/>
      <c r="R3039" s="5"/>
    </row>
    <row r="3040" spans="1:18" x14ac:dyDescent="0.25">
      <c r="B3040" s="12" t="s">
        <v>10</v>
      </c>
      <c r="C3040" s="12">
        <v>1185732</v>
      </c>
      <c r="D3040" s="13">
        <v>44230</v>
      </c>
      <c r="E3040" s="12" t="s">
        <v>30</v>
      </c>
      <c r="F3040" s="12" t="s">
        <v>106</v>
      </c>
      <c r="G3040" s="12" t="s">
        <v>107</v>
      </c>
      <c r="H3040" s="12" t="s">
        <v>16</v>
      </c>
      <c r="I3040" s="14">
        <v>0.39999999999999997</v>
      </c>
      <c r="J3040" s="15">
        <v>1500</v>
      </c>
      <c r="K3040" s="16">
        <f t="shared" si="996"/>
        <v>600</v>
      </c>
      <c r="L3040" s="16">
        <f t="shared" si="997"/>
        <v>300</v>
      </c>
      <c r="M3040" s="17">
        <v>0.5</v>
      </c>
      <c r="O3040" s="1"/>
      <c r="P3040" s="2"/>
      <c r="Q3040" s="3"/>
      <c r="R3040" s="5"/>
    </row>
    <row r="3041" spans="2:18" x14ac:dyDescent="0.25">
      <c r="B3041" s="12" t="s">
        <v>10</v>
      </c>
      <c r="C3041" s="12">
        <v>1185732</v>
      </c>
      <c r="D3041" s="13">
        <v>44230</v>
      </c>
      <c r="E3041" s="12" t="s">
        <v>30</v>
      </c>
      <c r="F3041" s="12" t="s">
        <v>106</v>
      </c>
      <c r="G3041" s="12" t="s">
        <v>107</v>
      </c>
      <c r="H3041" s="12" t="s">
        <v>17</v>
      </c>
      <c r="I3041" s="14">
        <v>0.14999999999999997</v>
      </c>
      <c r="J3041" s="15">
        <v>2500</v>
      </c>
      <c r="K3041" s="16">
        <f t="shared" si="996"/>
        <v>374.99999999999994</v>
      </c>
      <c r="L3041" s="16">
        <f t="shared" si="997"/>
        <v>149.99999999999997</v>
      </c>
      <c r="M3041" s="17">
        <v>0.4</v>
      </c>
      <c r="O3041" s="1"/>
      <c r="P3041" s="2"/>
      <c r="Q3041" s="3"/>
      <c r="R3041" s="5"/>
    </row>
    <row r="3042" spans="2:18" x14ac:dyDescent="0.25">
      <c r="B3042" s="12" t="s">
        <v>10</v>
      </c>
      <c r="C3042" s="12">
        <v>1185732</v>
      </c>
      <c r="D3042" s="13">
        <v>44257</v>
      </c>
      <c r="E3042" s="12" t="s">
        <v>30</v>
      </c>
      <c r="F3042" s="12" t="s">
        <v>106</v>
      </c>
      <c r="G3042" s="12" t="s">
        <v>107</v>
      </c>
      <c r="H3042" s="12" t="s">
        <v>12</v>
      </c>
      <c r="I3042" s="14">
        <v>0.20000000000000004</v>
      </c>
      <c r="J3042" s="15">
        <v>4700</v>
      </c>
      <c r="K3042" s="16">
        <f>I3042*J3042</f>
        <v>940.00000000000023</v>
      </c>
      <c r="L3042" s="16">
        <f>K3042*M3042</f>
        <v>282.00000000000006</v>
      </c>
      <c r="M3042" s="17">
        <v>0.3</v>
      </c>
      <c r="O3042" s="1"/>
      <c r="P3042" s="2"/>
      <c r="Q3042" s="3"/>
      <c r="R3042" s="5"/>
    </row>
    <row r="3043" spans="2:18" x14ac:dyDescent="0.25">
      <c r="B3043" s="12" t="s">
        <v>10</v>
      </c>
      <c r="C3043" s="12">
        <v>1185732</v>
      </c>
      <c r="D3043" s="13">
        <v>44257</v>
      </c>
      <c r="E3043" s="12" t="s">
        <v>30</v>
      </c>
      <c r="F3043" s="12" t="s">
        <v>106</v>
      </c>
      <c r="G3043" s="12" t="s">
        <v>107</v>
      </c>
      <c r="H3043" s="12" t="s">
        <v>15</v>
      </c>
      <c r="I3043" s="14">
        <v>0.20000000000000004</v>
      </c>
      <c r="J3043" s="15">
        <v>1750</v>
      </c>
      <c r="K3043" s="16">
        <f>I3043*J3043</f>
        <v>350.00000000000006</v>
      </c>
      <c r="L3043" s="16">
        <f>K3043*M3043</f>
        <v>122.50000000000001</v>
      </c>
      <c r="M3043" s="17">
        <v>0.35</v>
      </c>
      <c r="O3043" s="1"/>
      <c r="P3043" s="2"/>
      <c r="Q3043" s="3"/>
      <c r="R3043" s="5"/>
    </row>
    <row r="3044" spans="2:18" x14ac:dyDescent="0.25">
      <c r="B3044" s="12" t="s">
        <v>10</v>
      </c>
      <c r="C3044" s="12">
        <v>1185732</v>
      </c>
      <c r="D3044" s="13">
        <v>44257</v>
      </c>
      <c r="E3044" s="12" t="s">
        <v>30</v>
      </c>
      <c r="F3044" s="12" t="s">
        <v>106</v>
      </c>
      <c r="G3044" s="12" t="s">
        <v>107</v>
      </c>
      <c r="H3044" s="12" t="s">
        <v>13</v>
      </c>
      <c r="I3044" s="14">
        <v>0.10000000000000003</v>
      </c>
      <c r="J3044" s="15">
        <v>2250</v>
      </c>
      <c r="K3044" s="16">
        <f t="shared" ref="K3044:K3047" si="998">I3044*J3044</f>
        <v>225.00000000000009</v>
      </c>
      <c r="L3044" s="16">
        <f t="shared" ref="L3044:L3047" si="999">K3044*M3044</f>
        <v>67.500000000000028</v>
      </c>
      <c r="M3044" s="17">
        <v>0.3</v>
      </c>
      <c r="O3044" s="1"/>
      <c r="P3044" s="2"/>
      <c r="Q3044" s="3"/>
      <c r="R3044" s="5"/>
    </row>
    <row r="3045" spans="2:18" x14ac:dyDescent="0.25">
      <c r="B3045" s="12" t="s">
        <v>10</v>
      </c>
      <c r="C3045" s="12">
        <v>1185732</v>
      </c>
      <c r="D3045" s="13">
        <v>44257</v>
      </c>
      <c r="E3045" s="12" t="s">
        <v>30</v>
      </c>
      <c r="F3045" s="12" t="s">
        <v>106</v>
      </c>
      <c r="G3045" s="12" t="s">
        <v>107</v>
      </c>
      <c r="H3045" s="12" t="s">
        <v>14</v>
      </c>
      <c r="I3045" s="14">
        <v>0.14999999999999997</v>
      </c>
      <c r="J3045" s="15">
        <v>750</v>
      </c>
      <c r="K3045" s="16">
        <f t="shared" si="998"/>
        <v>112.49999999999997</v>
      </c>
      <c r="L3045" s="16">
        <f t="shared" si="999"/>
        <v>33.749999999999993</v>
      </c>
      <c r="M3045" s="17">
        <v>0.3</v>
      </c>
      <c r="O3045" s="1"/>
      <c r="P3045" s="2"/>
      <c r="Q3045" s="3"/>
      <c r="R3045" s="5"/>
    </row>
    <row r="3046" spans="2:18" x14ac:dyDescent="0.25">
      <c r="B3046" s="12" t="s">
        <v>10</v>
      </c>
      <c r="C3046" s="12">
        <v>1185732</v>
      </c>
      <c r="D3046" s="13">
        <v>44257</v>
      </c>
      <c r="E3046" s="12" t="s">
        <v>30</v>
      </c>
      <c r="F3046" s="12" t="s">
        <v>106</v>
      </c>
      <c r="G3046" s="12" t="s">
        <v>107</v>
      </c>
      <c r="H3046" s="12" t="s">
        <v>16</v>
      </c>
      <c r="I3046" s="14">
        <v>0.30000000000000004</v>
      </c>
      <c r="J3046" s="15">
        <v>1250</v>
      </c>
      <c r="K3046" s="16">
        <f t="shared" si="998"/>
        <v>375.00000000000006</v>
      </c>
      <c r="L3046" s="16">
        <f t="shared" si="999"/>
        <v>187.50000000000003</v>
      </c>
      <c r="M3046" s="17">
        <v>0.5</v>
      </c>
      <c r="O3046" s="1"/>
      <c r="P3046" s="2"/>
      <c r="Q3046" s="3"/>
      <c r="R3046" s="5"/>
    </row>
    <row r="3047" spans="2:18" x14ac:dyDescent="0.25">
      <c r="B3047" s="12" t="s">
        <v>10</v>
      </c>
      <c r="C3047" s="12">
        <v>1185732</v>
      </c>
      <c r="D3047" s="13">
        <v>44257</v>
      </c>
      <c r="E3047" s="12" t="s">
        <v>30</v>
      </c>
      <c r="F3047" s="12" t="s">
        <v>106</v>
      </c>
      <c r="G3047" s="12" t="s">
        <v>107</v>
      </c>
      <c r="H3047" s="12" t="s">
        <v>17</v>
      </c>
      <c r="I3047" s="14">
        <v>0.20000000000000004</v>
      </c>
      <c r="J3047" s="15">
        <v>2250</v>
      </c>
      <c r="K3047" s="16">
        <f t="shared" si="998"/>
        <v>450.00000000000011</v>
      </c>
      <c r="L3047" s="16">
        <f t="shared" si="999"/>
        <v>180.00000000000006</v>
      </c>
      <c r="M3047" s="17">
        <v>0.4</v>
      </c>
      <c r="O3047" s="1"/>
      <c r="P3047" s="2"/>
      <c r="Q3047" s="3"/>
      <c r="R3047" s="5"/>
    </row>
    <row r="3048" spans="2:18" x14ac:dyDescent="0.25">
      <c r="B3048" s="12" t="s">
        <v>10</v>
      </c>
      <c r="C3048" s="12">
        <v>1185732</v>
      </c>
      <c r="D3048" s="13">
        <v>44289</v>
      </c>
      <c r="E3048" s="12" t="s">
        <v>30</v>
      </c>
      <c r="F3048" s="12" t="s">
        <v>106</v>
      </c>
      <c r="G3048" s="12" t="s">
        <v>107</v>
      </c>
      <c r="H3048" s="12" t="s">
        <v>12</v>
      </c>
      <c r="I3048" s="14">
        <v>0.20000000000000004</v>
      </c>
      <c r="J3048" s="15">
        <v>4500</v>
      </c>
      <c r="K3048" s="16">
        <f>I3048*J3048</f>
        <v>900.00000000000023</v>
      </c>
      <c r="L3048" s="16">
        <f>K3048*M3048</f>
        <v>270.00000000000006</v>
      </c>
      <c r="M3048" s="17">
        <v>0.3</v>
      </c>
      <c r="O3048" s="1"/>
      <c r="P3048" s="2"/>
      <c r="Q3048" s="3"/>
      <c r="R3048" s="5"/>
    </row>
    <row r="3049" spans="2:18" x14ac:dyDescent="0.25">
      <c r="B3049" s="12" t="s">
        <v>10</v>
      </c>
      <c r="C3049" s="12">
        <v>1185732</v>
      </c>
      <c r="D3049" s="13">
        <v>44289</v>
      </c>
      <c r="E3049" s="12" t="s">
        <v>30</v>
      </c>
      <c r="F3049" s="12" t="s">
        <v>106</v>
      </c>
      <c r="G3049" s="12" t="s">
        <v>107</v>
      </c>
      <c r="H3049" s="12" t="s">
        <v>15</v>
      </c>
      <c r="I3049" s="14">
        <v>0.20000000000000004</v>
      </c>
      <c r="J3049" s="15">
        <v>1500</v>
      </c>
      <c r="K3049" s="16">
        <f>I3049*J3049</f>
        <v>300.00000000000006</v>
      </c>
      <c r="L3049" s="16">
        <f>K3049*M3049</f>
        <v>105.00000000000001</v>
      </c>
      <c r="M3049" s="17">
        <v>0.35</v>
      </c>
      <c r="O3049" s="1"/>
      <c r="P3049" s="2"/>
      <c r="Q3049" s="3"/>
      <c r="R3049" s="5"/>
    </row>
    <row r="3050" spans="2:18" x14ac:dyDescent="0.25">
      <c r="B3050" s="12" t="s">
        <v>10</v>
      </c>
      <c r="C3050" s="12">
        <v>1185732</v>
      </c>
      <c r="D3050" s="13">
        <v>44289</v>
      </c>
      <c r="E3050" s="12" t="s">
        <v>30</v>
      </c>
      <c r="F3050" s="12" t="s">
        <v>106</v>
      </c>
      <c r="G3050" s="12" t="s">
        <v>107</v>
      </c>
      <c r="H3050" s="12" t="s">
        <v>13</v>
      </c>
      <c r="I3050" s="14">
        <v>0.10000000000000003</v>
      </c>
      <c r="J3050" s="15">
        <v>1500</v>
      </c>
      <c r="K3050" s="16">
        <f t="shared" ref="K3050:K3053" si="1000">I3050*J3050</f>
        <v>150.00000000000006</v>
      </c>
      <c r="L3050" s="16">
        <f t="shared" ref="L3050:L3053" si="1001">K3050*M3050</f>
        <v>45.000000000000014</v>
      </c>
      <c r="M3050" s="17">
        <v>0.3</v>
      </c>
      <c r="O3050" s="1"/>
      <c r="P3050" s="2"/>
      <c r="Q3050" s="3"/>
      <c r="R3050" s="5"/>
    </row>
    <row r="3051" spans="2:18" x14ac:dyDescent="0.25">
      <c r="B3051" s="12" t="s">
        <v>10</v>
      </c>
      <c r="C3051" s="12">
        <v>1185732</v>
      </c>
      <c r="D3051" s="13">
        <v>44289</v>
      </c>
      <c r="E3051" s="12" t="s">
        <v>30</v>
      </c>
      <c r="F3051" s="12" t="s">
        <v>106</v>
      </c>
      <c r="G3051" s="12" t="s">
        <v>107</v>
      </c>
      <c r="H3051" s="12" t="s">
        <v>14</v>
      </c>
      <c r="I3051" s="14">
        <v>0.14999999999999997</v>
      </c>
      <c r="J3051" s="15">
        <v>750</v>
      </c>
      <c r="K3051" s="16">
        <f t="shared" si="1000"/>
        <v>112.49999999999997</v>
      </c>
      <c r="L3051" s="16">
        <f t="shared" si="1001"/>
        <v>33.749999999999993</v>
      </c>
      <c r="M3051" s="17">
        <v>0.3</v>
      </c>
      <c r="O3051" s="1"/>
      <c r="P3051" s="2"/>
      <c r="Q3051" s="3"/>
      <c r="R3051" s="5"/>
    </row>
    <row r="3052" spans="2:18" x14ac:dyDescent="0.25">
      <c r="B3052" s="12" t="s">
        <v>10</v>
      </c>
      <c r="C3052" s="12">
        <v>1185732</v>
      </c>
      <c r="D3052" s="13">
        <v>44289</v>
      </c>
      <c r="E3052" s="12" t="s">
        <v>30</v>
      </c>
      <c r="F3052" s="12" t="s">
        <v>106</v>
      </c>
      <c r="G3052" s="12" t="s">
        <v>107</v>
      </c>
      <c r="H3052" s="12" t="s">
        <v>16</v>
      </c>
      <c r="I3052" s="14">
        <v>0.6</v>
      </c>
      <c r="J3052" s="15">
        <v>1000</v>
      </c>
      <c r="K3052" s="16">
        <f t="shared" si="1000"/>
        <v>600</v>
      </c>
      <c r="L3052" s="16">
        <f t="shared" si="1001"/>
        <v>300</v>
      </c>
      <c r="M3052" s="17">
        <v>0.5</v>
      </c>
      <c r="O3052" s="1"/>
      <c r="P3052" s="2"/>
      <c r="Q3052" s="3"/>
      <c r="R3052" s="5"/>
    </row>
    <row r="3053" spans="2:18" x14ac:dyDescent="0.25">
      <c r="B3053" s="12" t="s">
        <v>10</v>
      </c>
      <c r="C3053" s="12">
        <v>1185732</v>
      </c>
      <c r="D3053" s="13">
        <v>44289</v>
      </c>
      <c r="E3053" s="12" t="s">
        <v>30</v>
      </c>
      <c r="F3053" s="12" t="s">
        <v>106</v>
      </c>
      <c r="G3053" s="12" t="s">
        <v>107</v>
      </c>
      <c r="H3053" s="12" t="s">
        <v>17</v>
      </c>
      <c r="I3053" s="14">
        <v>0.5</v>
      </c>
      <c r="J3053" s="15">
        <v>2250</v>
      </c>
      <c r="K3053" s="16">
        <f t="shared" si="1000"/>
        <v>1125</v>
      </c>
      <c r="L3053" s="16">
        <f t="shared" si="1001"/>
        <v>450</v>
      </c>
      <c r="M3053" s="17">
        <v>0.4</v>
      </c>
      <c r="O3053" s="1"/>
      <c r="P3053" s="2"/>
      <c r="Q3053" s="3"/>
      <c r="R3053" s="5"/>
    </row>
    <row r="3054" spans="2:18" x14ac:dyDescent="0.25">
      <c r="B3054" s="12" t="s">
        <v>10</v>
      </c>
      <c r="C3054" s="12">
        <v>1185732</v>
      </c>
      <c r="D3054" s="13">
        <v>44320</v>
      </c>
      <c r="E3054" s="12" t="s">
        <v>30</v>
      </c>
      <c r="F3054" s="12" t="s">
        <v>106</v>
      </c>
      <c r="G3054" s="12" t="s">
        <v>107</v>
      </c>
      <c r="H3054" s="12" t="s">
        <v>12</v>
      </c>
      <c r="I3054" s="14">
        <v>0.6</v>
      </c>
      <c r="J3054" s="15">
        <v>4950</v>
      </c>
      <c r="K3054" s="16">
        <f>I3054*J3054</f>
        <v>2970</v>
      </c>
      <c r="L3054" s="16">
        <f>K3054*M3054</f>
        <v>891</v>
      </c>
      <c r="M3054" s="17">
        <v>0.3</v>
      </c>
      <c r="O3054" s="1"/>
      <c r="P3054" s="2"/>
      <c r="Q3054" s="3"/>
      <c r="R3054" s="5"/>
    </row>
    <row r="3055" spans="2:18" x14ac:dyDescent="0.25">
      <c r="B3055" s="12" t="s">
        <v>10</v>
      </c>
      <c r="C3055" s="12">
        <v>1185732</v>
      </c>
      <c r="D3055" s="13">
        <v>44320</v>
      </c>
      <c r="E3055" s="12" t="s">
        <v>30</v>
      </c>
      <c r="F3055" s="12" t="s">
        <v>106</v>
      </c>
      <c r="G3055" s="12" t="s">
        <v>107</v>
      </c>
      <c r="H3055" s="12" t="s">
        <v>15</v>
      </c>
      <c r="I3055" s="14">
        <v>0.4</v>
      </c>
      <c r="J3055" s="15">
        <v>2000</v>
      </c>
      <c r="K3055" s="16">
        <f>I3055*J3055</f>
        <v>800</v>
      </c>
      <c r="L3055" s="16">
        <f>K3055*M3055</f>
        <v>280</v>
      </c>
      <c r="M3055" s="17">
        <v>0.35</v>
      </c>
      <c r="O3055" s="1"/>
      <c r="P3055" s="2"/>
      <c r="Q3055" s="3"/>
      <c r="R3055" s="5"/>
    </row>
    <row r="3056" spans="2:18" x14ac:dyDescent="0.25">
      <c r="B3056" s="12" t="s">
        <v>10</v>
      </c>
      <c r="C3056" s="12">
        <v>1185732</v>
      </c>
      <c r="D3056" s="13">
        <v>44320</v>
      </c>
      <c r="E3056" s="12" t="s">
        <v>30</v>
      </c>
      <c r="F3056" s="12" t="s">
        <v>106</v>
      </c>
      <c r="G3056" s="12" t="s">
        <v>107</v>
      </c>
      <c r="H3056" s="12" t="s">
        <v>13</v>
      </c>
      <c r="I3056" s="14">
        <v>0.35000000000000003</v>
      </c>
      <c r="J3056" s="15">
        <v>1750</v>
      </c>
      <c r="K3056" s="16">
        <f t="shared" ref="K3056:K3059" si="1002">I3056*J3056</f>
        <v>612.50000000000011</v>
      </c>
      <c r="L3056" s="16">
        <f t="shared" ref="L3056:L3059" si="1003">K3056*M3056</f>
        <v>183.75000000000003</v>
      </c>
      <c r="M3056" s="17">
        <v>0.3</v>
      </c>
      <c r="O3056" s="1"/>
      <c r="P3056" s="2"/>
      <c r="Q3056" s="3"/>
      <c r="R3056" s="5"/>
    </row>
    <row r="3057" spans="2:18" x14ac:dyDescent="0.25">
      <c r="B3057" s="12" t="s">
        <v>10</v>
      </c>
      <c r="C3057" s="12">
        <v>1185732</v>
      </c>
      <c r="D3057" s="13">
        <v>44320</v>
      </c>
      <c r="E3057" s="12" t="s">
        <v>30</v>
      </c>
      <c r="F3057" s="12" t="s">
        <v>106</v>
      </c>
      <c r="G3057" s="12" t="s">
        <v>107</v>
      </c>
      <c r="H3057" s="12" t="s">
        <v>14</v>
      </c>
      <c r="I3057" s="14">
        <v>0.35000000000000003</v>
      </c>
      <c r="J3057" s="15">
        <v>1500</v>
      </c>
      <c r="K3057" s="16">
        <f t="shared" si="1002"/>
        <v>525</v>
      </c>
      <c r="L3057" s="16">
        <f t="shared" si="1003"/>
        <v>157.5</v>
      </c>
      <c r="M3057" s="17">
        <v>0.3</v>
      </c>
      <c r="O3057" s="1"/>
      <c r="P3057" s="2"/>
      <c r="Q3057" s="3"/>
      <c r="R3057" s="5"/>
    </row>
    <row r="3058" spans="2:18" x14ac:dyDescent="0.25">
      <c r="B3058" s="12" t="s">
        <v>10</v>
      </c>
      <c r="C3058" s="12">
        <v>1185732</v>
      </c>
      <c r="D3058" s="13">
        <v>44320</v>
      </c>
      <c r="E3058" s="12" t="s">
        <v>30</v>
      </c>
      <c r="F3058" s="12" t="s">
        <v>106</v>
      </c>
      <c r="G3058" s="12" t="s">
        <v>107</v>
      </c>
      <c r="H3058" s="12" t="s">
        <v>16</v>
      </c>
      <c r="I3058" s="14">
        <v>0.44999999999999996</v>
      </c>
      <c r="J3058" s="15">
        <v>1750</v>
      </c>
      <c r="K3058" s="16">
        <f t="shared" si="1002"/>
        <v>787.49999999999989</v>
      </c>
      <c r="L3058" s="16">
        <f t="shared" si="1003"/>
        <v>393.74999999999994</v>
      </c>
      <c r="M3058" s="17">
        <v>0.5</v>
      </c>
      <c r="O3058" s="1"/>
      <c r="P3058" s="2"/>
      <c r="Q3058" s="3"/>
      <c r="R3058" s="5"/>
    </row>
    <row r="3059" spans="2:18" x14ac:dyDescent="0.25">
      <c r="B3059" s="12" t="s">
        <v>10</v>
      </c>
      <c r="C3059" s="12">
        <v>1185732</v>
      </c>
      <c r="D3059" s="13">
        <v>44320</v>
      </c>
      <c r="E3059" s="12" t="s">
        <v>30</v>
      </c>
      <c r="F3059" s="12" t="s">
        <v>106</v>
      </c>
      <c r="G3059" s="12" t="s">
        <v>107</v>
      </c>
      <c r="H3059" s="12" t="s">
        <v>17</v>
      </c>
      <c r="I3059" s="14">
        <v>0.49999999999999994</v>
      </c>
      <c r="J3059" s="15">
        <v>3000</v>
      </c>
      <c r="K3059" s="16">
        <f t="shared" si="1002"/>
        <v>1499.9999999999998</v>
      </c>
      <c r="L3059" s="16">
        <f t="shared" si="1003"/>
        <v>599.99999999999989</v>
      </c>
      <c r="M3059" s="17">
        <v>0.4</v>
      </c>
      <c r="O3059" s="1"/>
      <c r="P3059" s="2"/>
      <c r="Q3059" s="3"/>
      <c r="R3059" s="5"/>
    </row>
    <row r="3060" spans="2:18" x14ac:dyDescent="0.25">
      <c r="B3060" s="12" t="s">
        <v>10</v>
      </c>
      <c r="C3060" s="12">
        <v>1185732</v>
      </c>
      <c r="D3060" s="13">
        <v>44350</v>
      </c>
      <c r="E3060" s="12" t="s">
        <v>30</v>
      </c>
      <c r="F3060" s="12" t="s">
        <v>106</v>
      </c>
      <c r="G3060" s="12" t="s">
        <v>107</v>
      </c>
      <c r="H3060" s="12" t="s">
        <v>12</v>
      </c>
      <c r="I3060" s="14">
        <v>0.35000000000000003</v>
      </c>
      <c r="J3060" s="15">
        <v>5500</v>
      </c>
      <c r="K3060" s="16">
        <f>I3060*J3060</f>
        <v>1925.0000000000002</v>
      </c>
      <c r="L3060" s="16">
        <f>K3060*M3060</f>
        <v>577.5</v>
      </c>
      <c r="M3060" s="17">
        <v>0.3</v>
      </c>
      <c r="O3060" s="1"/>
      <c r="P3060" s="2"/>
      <c r="Q3060" s="3"/>
      <c r="R3060" s="5"/>
    </row>
    <row r="3061" spans="2:18" x14ac:dyDescent="0.25">
      <c r="B3061" s="12" t="s">
        <v>10</v>
      </c>
      <c r="C3061" s="12">
        <v>1185732</v>
      </c>
      <c r="D3061" s="13">
        <v>44350</v>
      </c>
      <c r="E3061" s="12" t="s">
        <v>30</v>
      </c>
      <c r="F3061" s="12" t="s">
        <v>106</v>
      </c>
      <c r="G3061" s="12" t="s">
        <v>107</v>
      </c>
      <c r="H3061" s="12" t="s">
        <v>15</v>
      </c>
      <c r="I3061" s="14">
        <v>0.3000000000000001</v>
      </c>
      <c r="J3061" s="15">
        <v>3000</v>
      </c>
      <c r="K3061" s="16">
        <f>I3061*J3061</f>
        <v>900.00000000000034</v>
      </c>
      <c r="L3061" s="16">
        <f>K3061*M3061</f>
        <v>315.00000000000011</v>
      </c>
      <c r="M3061" s="17">
        <v>0.35</v>
      </c>
      <c r="O3061" s="1"/>
      <c r="P3061" s="2"/>
      <c r="Q3061" s="3"/>
      <c r="R3061" s="5"/>
    </row>
    <row r="3062" spans="2:18" x14ac:dyDescent="0.25">
      <c r="B3062" s="12" t="s">
        <v>10</v>
      </c>
      <c r="C3062" s="12">
        <v>1185732</v>
      </c>
      <c r="D3062" s="13">
        <v>44350</v>
      </c>
      <c r="E3062" s="12" t="s">
        <v>30</v>
      </c>
      <c r="F3062" s="12" t="s">
        <v>106</v>
      </c>
      <c r="G3062" s="12" t="s">
        <v>107</v>
      </c>
      <c r="H3062" s="12" t="s">
        <v>13</v>
      </c>
      <c r="I3062" s="14">
        <v>0.25000000000000006</v>
      </c>
      <c r="J3062" s="15">
        <v>2000</v>
      </c>
      <c r="K3062" s="16">
        <f t="shared" ref="K3062:K3065" si="1004">I3062*J3062</f>
        <v>500.00000000000011</v>
      </c>
      <c r="L3062" s="16">
        <f t="shared" ref="L3062:L3065" si="1005">K3062*M3062</f>
        <v>150.00000000000003</v>
      </c>
      <c r="M3062" s="17">
        <v>0.3</v>
      </c>
      <c r="O3062" s="1"/>
      <c r="P3062" s="2"/>
      <c r="Q3062" s="3"/>
      <c r="R3062" s="5"/>
    </row>
    <row r="3063" spans="2:18" x14ac:dyDescent="0.25">
      <c r="B3063" s="12" t="s">
        <v>10</v>
      </c>
      <c r="C3063" s="12">
        <v>1185732</v>
      </c>
      <c r="D3063" s="13">
        <v>44350</v>
      </c>
      <c r="E3063" s="12" t="s">
        <v>30</v>
      </c>
      <c r="F3063" s="12" t="s">
        <v>106</v>
      </c>
      <c r="G3063" s="12" t="s">
        <v>107</v>
      </c>
      <c r="H3063" s="12" t="s">
        <v>14</v>
      </c>
      <c r="I3063" s="14">
        <v>0.25000000000000006</v>
      </c>
      <c r="J3063" s="15">
        <v>1750</v>
      </c>
      <c r="K3063" s="16">
        <f t="shared" si="1004"/>
        <v>437.50000000000011</v>
      </c>
      <c r="L3063" s="16">
        <f t="shared" si="1005"/>
        <v>131.25000000000003</v>
      </c>
      <c r="M3063" s="17">
        <v>0.3</v>
      </c>
      <c r="O3063" s="1"/>
      <c r="P3063" s="2"/>
      <c r="Q3063" s="3"/>
      <c r="R3063" s="5"/>
    </row>
    <row r="3064" spans="2:18" x14ac:dyDescent="0.25">
      <c r="B3064" s="12" t="s">
        <v>10</v>
      </c>
      <c r="C3064" s="12">
        <v>1185732</v>
      </c>
      <c r="D3064" s="13">
        <v>44350</v>
      </c>
      <c r="E3064" s="12" t="s">
        <v>30</v>
      </c>
      <c r="F3064" s="12" t="s">
        <v>106</v>
      </c>
      <c r="G3064" s="12" t="s">
        <v>107</v>
      </c>
      <c r="H3064" s="12" t="s">
        <v>16</v>
      </c>
      <c r="I3064" s="14">
        <v>0.35000000000000003</v>
      </c>
      <c r="J3064" s="15">
        <v>1750</v>
      </c>
      <c r="K3064" s="16">
        <f t="shared" si="1004"/>
        <v>612.50000000000011</v>
      </c>
      <c r="L3064" s="16">
        <f t="shared" si="1005"/>
        <v>306.25000000000006</v>
      </c>
      <c r="M3064" s="17">
        <v>0.5</v>
      </c>
      <c r="O3064" s="1"/>
      <c r="P3064" s="2"/>
      <c r="Q3064" s="3"/>
      <c r="R3064" s="5"/>
    </row>
    <row r="3065" spans="2:18" x14ac:dyDescent="0.25">
      <c r="B3065" s="12" t="s">
        <v>10</v>
      </c>
      <c r="C3065" s="12">
        <v>1185732</v>
      </c>
      <c r="D3065" s="13">
        <v>44350</v>
      </c>
      <c r="E3065" s="12" t="s">
        <v>30</v>
      </c>
      <c r="F3065" s="12" t="s">
        <v>106</v>
      </c>
      <c r="G3065" s="12" t="s">
        <v>107</v>
      </c>
      <c r="H3065" s="12" t="s">
        <v>17</v>
      </c>
      <c r="I3065" s="14">
        <v>0.55000000000000004</v>
      </c>
      <c r="J3065" s="15">
        <v>3250</v>
      </c>
      <c r="K3065" s="16">
        <f t="shared" si="1004"/>
        <v>1787.5000000000002</v>
      </c>
      <c r="L3065" s="16">
        <f t="shared" si="1005"/>
        <v>715.00000000000011</v>
      </c>
      <c r="M3065" s="17">
        <v>0.4</v>
      </c>
      <c r="O3065" s="1"/>
      <c r="P3065" s="2"/>
      <c r="Q3065" s="3"/>
      <c r="R3065" s="5"/>
    </row>
    <row r="3066" spans="2:18" x14ac:dyDescent="0.25">
      <c r="B3066" s="12" t="s">
        <v>10</v>
      </c>
      <c r="C3066" s="12">
        <v>1185732</v>
      </c>
      <c r="D3066" s="13">
        <v>44379</v>
      </c>
      <c r="E3066" s="12" t="s">
        <v>30</v>
      </c>
      <c r="F3066" s="12" t="s">
        <v>106</v>
      </c>
      <c r="G3066" s="12" t="s">
        <v>107</v>
      </c>
      <c r="H3066" s="12" t="s">
        <v>12</v>
      </c>
      <c r="I3066" s="14">
        <v>0.5</v>
      </c>
      <c r="J3066" s="15">
        <v>5500</v>
      </c>
      <c r="K3066" s="16">
        <f>I3066*J3066</f>
        <v>2750</v>
      </c>
      <c r="L3066" s="16">
        <f>K3066*M3066</f>
        <v>825</v>
      </c>
      <c r="M3066" s="17">
        <v>0.3</v>
      </c>
      <c r="O3066" s="1"/>
      <c r="P3066" s="2"/>
      <c r="Q3066" s="3"/>
      <c r="R3066" s="5"/>
    </row>
    <row r="3067" spans="2:18" x14ac:dyDescent="0.25">
      <c r="B3067" s="12" t="s">
        <v>10</v>
      </c>
      <c r="C3067" s="12">
        <v>1185732</v>
      </c>
      <c r="D3067" s="13">
        <v>44379</v>
      </c>
      <c r="E3067" s="12" t="s">
        <v>30</v>
      </c>
      <c r="F3067" s="12" t="s">
        <v>106</v>
      </c>
      <c r="G3067" s="12" t="s">
        <v>107</v>
      </c>
      <c r="H3067" s="12" t="s">
        <v>15</v>
      </c>
      <c r="I3067" s="14">
        <v>0.45000000000000007</v>
      </c>
      <c r="J3067" s="15">
        <v>3000</v>
      </c>
      <c r="K3067" s="16">
        <f>I3067*J3067</f>
        <v>1350.0000000000002</v>
      </c>
      <c r="L3067" s="16">
        <f>K3067*M3067</f>
        <v>472.50000000000006</v>
      </c>
      <c r="M3067" s="17">
        <v>0.35</v>
      </c>
      <c r="O3067" s="1"/>
      <c r="P3067" s="2"/>
      <c r="Q3067" s="3"/>
      <c r="R3067" s="5"/>
    </row>
    <row r="3068" spans="2:18" x14ac:dyDescent="0.25">
      <c r="B3068" s="12" t="s">
        <v>10</v>
      </c>
      <c r="C3068" s="12">
        <v>1185732</v>
      </c>
      <c r="D3068" s="13">
        <v>44379</v>
      </c>
      <c r="E3068" s="12" t="s">
        <v>30</v>
      </c>
      <c r="F3068" s="12" t="s">
        <v>106</v>
      </c>
      <c r="G3068" s="12" t="s">
        <v>107</v>
      </c>
      <c r="H3068" s="12" t="s">
        <v>13</v>
      </c>
      <c r="I3068" s="14">
        <v>0.4</v>
      </c>
      <c r="J3068" s="15">
        <v>2250</v>
      </c>
      <c r="K3068" s="16">
        <f t="shared" ref="K3068:K3071" si="1006">I3068*J3068</f>
        <v>900</v>
      </c>
      <c r="L3068" s="16">
        <f t="shared" ref="L3068:L3071" si="1007">K3068*M3068</f>
        <v>270</v>
      </c>
      <c r="M3068" s="17">
        <v>0.3</v>
      </c>
      <c r="O3068" s="1"/>
      <c r="P3068" s="2"/>
      <c r="Q3068" s="3"/>
      <c r="R3068" s="5"/>
    </row>
    <row r="3069" spans="2:18" x14ac:dyDescent="0.25">
      <c r="B3069" s="12" t="s">
        <v>10</v>
      </c>
      <c r="C3069" s="12">
        <v>1185732</v>
      </c>
      <c r="D3069" s="13">
        <v>44379</v>
      </c>
      <c r="E3069" s="12" t="s">
        <v>30</v>
      </c>
      <c r="F3069" s="12" t="s">
        <v>106</v>
      </c>
      <c r="G3069" s="12" t="s">
        <v>107</v>
      </c>
      <c r="H3069" s="12" t="s">
        <v>14</v>
      </c>
      <c r="I3069" s="14">
        <v>0.4</v>
      </c>
      <c r="J3069" s="15">
        <v>1750</v>
      </c>
      <c r="K3069" s="16">
        <f t="shared" si="1006"/>
        <v>700</v>
      </c>
      <c r="L3069" s="16">
        <f t="shared" si="1007"/>
        <v>210</v>
      </c>
      <c r="M3069" s="17">
        <v>0.3</v>
      </c>
      <c r="O3069" s="1"/>
      <c r="P3069" s="2"/>
      <c r="Q3069" s="3"/>
      <c r="R3069" s="5"/>
    </row>
    <row r="3070" spans="2:18" x14ac:dyDescent="0.25">
      <c r="B3070" s="12" t="s">
        <v>10</v>
      </c>
      <c r="C3070" s="12">
        <v>1185732</v>
      </c>
      <c r="D3070" s="13">
        <v>44379</v>
      </c>
      <c r="E3070" s="12" t="s">
        <v>30</v>
      </c>
      <c r="F3070" s="12" t="s">
        <v>106</v>
      </c>
      <c r="G3070" s="12" t="s">
        <v>107</v>
      </c>
      <c r="H3070" s="12" t="s">
        <v>16</v>
      </c>
      <c r="I3070" s="14">
        <v>0.5</v>
      </c>
      <c r="J3070" s="15">
        <v>2000</v>
      </c>
      <c r="K3070" s="16">
        <f t="shared" si="1006"/>
        <v>1000</v>
      </c>
      <c r="L3070" s="16">
        <f t="shared" si="1007"/>
        <v>500</v>
      </c>
      <c r="M3070" s="17">
        <v>0.5</v>
      </c>
      <c r="O3070" s="1"/>
      <c r="P3070" s="2"/>
      <c r="Q3070" s="3"/>
      <c r="R3070" s="5"/>
    </row>
    <row r="3071" spans="2:18" x14ac:dyDescent="0.25">
      <c r="B3071" s="12" t="s">
        <v>10</v>
      </c>
      <c r="C3071" s="12">
        <v>1185732</v>
      </c>
      <c r="D3071" s="13">
        <v>44379</v>
      </c>
      <c r="E3071" s="12" t="s">
        <v>30</v>
      </c>
      <c r="F3071" s="12" t="s">
        <v>106</v>
      </c>
      <c r="G3071" s="12" t="s">
        <v>107</v>
      </c>
      <c r="H3071" s="12" t="s">
        <v>17</v>
      </c>
      <c r="I3071" s="14">
        <v>0.55000000000000004</v>
      </c>
      <c r="J3071" s="15">
        <v>3750</v>
      </c>
      <c r="K3071" s="16">
        <f t="shared" si="1006"/>
        <v>2062.5</v>
      </c>
      <c r="L3071" s="16">
        <f t="shared" si="1007"/>
        <v>825</v>
      </c>
      <c r="M3071" s="17">
        <v>0.4</v>
      </c>
      <c r="O3071" s="1"/>
      <c r="P3071" s="2"/>
      <c r="Q3071" s="3"/>
      <c r="R3071" s="5"/>
    </row>
    <row r="3072" spans="2:18" x14ac:dyDescent="0.25">
      <c r="B3072" s="12" t="s">
        <v>10</v>
      </c>
      <c r="C3072" s="12">
        <v>1185732</v>
      </c>
      <c r="D3072" s="13">
        <v>44411</v>
      </c>
      <c r="E3072" s="12" t="s">
        <v>30</v>
      </c>
      <c r="F3072" s="12" t="s">
        <v>106</v>
      </c>
      <c r="G3072" s="12" t="s">
        <v>107</v>
      </c>
      <c r="H3072" s="12" t="s">
        <v>12</v>
      </c>
      <c r="I3072" s="14">
        <v>0.5</v>
      </c>
      <c r="J3072" s="15">
        <v>5250</v>
      </c>
      <c r="K3072" s="16">
        <f>I3072*J3072</f>
        <v>2625</v>
      </c>
      <c r="L3072" s="16">
        <f>K3072*M3072</f>
        <v>787.5</v>
      </c>
      <c r="M3072" s="17">
        <v>0.3</v>
      </c>
      <c r="O3072" s="1"/>
      <c r="P3072" s="2"/>
      <c r="Q3072" s="3"/>
      <c r="R3072" s="5"/>
    </row>
    <row r="3073" spans="2:18" x14ac:dyDescent="0.25">
      <c r="B3073" s="12" t="s">
        <v>10</v>
      </c>
      <c r="C3073" s="12">
        <v>1185732</v>
      </c>
      <c r="D3073" s="13">
        <v>44411</v>
      </c>
      <c r="E3073" s="12" t="s">
        <v>30</v>
      </c>
      <c r="F3073" s="12" t="s">
        <v>106</v>
      </c>
      <c r="G3073" s="12" t="s">
        <v>107</v>
      </c>
      <c r="H3073" s="12" t="s">
        <v>15</v>
      </c>
      <c r="I3073" s="14">
        <v>0.45000000000000007</v>
      </c>
      <c r="J3073" s="15">
        <v>3000</v>
      </c>
      <c r="K3073" s="16">
        <f>I3073*J3073</f>
        <v>1350.0000000000002</v>
      </c>
      <c r="L3073" s="16">
        <f>K3073*M3073</f>
        <v>472.50000000000006</v>
      </c>
      <c r="M3073" s="17">
        <v>0.35</v>
      </c>
      <c r="O3073" s="1"/>
      <c r="P3073" s="2"/>
      <c r="Q3073" s="3"/>
      <c r="R3073" s="5"/>
    </row>
    <row r="3074" spans="2:18" x14ac:dyDescent="0.25">
      <c r="B3074" s="12" t="s">
        <v>10</v>
      </c>
      <c r="C3074" s="12">
        <v>1185732</v>
      </c>
      <c r="D3074" s="13">
        <v>44411</v>
      </c>
      <c r="E3074" s="12" t="s">
        <v>30</v>
      </c>
      <c r="F3074" s="12" t="s">
        <v>106</v>
      </c>
      <c r="G3074" s="12" t="s">
        <v>107</v>
      </c>
      <c r="H3074" s="12" t="s">
        <v>13</v>
      </c>
      <c r="I3074" s="14">
        <v>0.4</v>
      </c>
      <c r="J3074" s="15">
        <v>2250</v>
      </c>
      <c r="K3074" s="16">
        <f t="shared" ref="K3074:K3077" si="1008">I3074*J3074</f>
        <v>900</v>
      </c>
      <c r="L3074" s="16">
        <f t="shared" ref="L3074:L3077" si="1009">K3074*M3074</f>
        <v>270</v>
      </c>
      <c r="M3074" s="17">
        <v>0.3</v>
      </c>
      <c r="O3074" s="1"/>
      <c r="P3074" s="2"/>
      <c r="Q3074" s="3"/>
      <c r="R3074" s="5"/>
    </row>
    <row r="3075" spans="2:18" x14ac:dyDescent="0.25">
      <c r="B3075" s="12" t="s">
        <v>10</v>
      </c>
      <c r="C3075" s="12">
        <v>1185732</v>
      </c>
      <c r="D3075" s="13">
        <v>44411</v>
      </c>
      <c r="E3075" s="12" t="s">
        <v>30</v>
      </c>
      <c r="F3075" s="12" t="s">
        <v>106</v>
      </c>
      <c r="G3075" s="12" t="s">
        <v>107</v>
      </c>
      <c r="H3075" s="12" t="s">
        <v>14</v>
      </c>
      <c r="I3075" s="14">
        <v>0.4</v>
      </c>
      <c r="J3075" s="15">
        <v>2000</v>
      </c>
      <c r="K3075" s="16">
        <f t="shared" si="1008"/>
        <v>800</v>
      </c>
      <c r="L3075" s="16">
        <f t="shared" si="1009"/>
        <v>240</v>
      </c>
      <c r="M3075" s="17">
        <v>0.3</v>
      </c>
      <c r="O3075" s="1"/>
      <c r="P3075" s="2"/>
      <c r="Q3075" s="3"/>
      <c r="R3075" s="5"/>
    </row>
    <row r="3076" spans="2:18" x14ac:dyDescent="0.25">
      <c r="B3076" s="12" t="s">
        <v>10</v>
      </c>
      <c r="C3076" s="12">
        <v>1185732</v>
      </c>
      <c r="D3076" s="13">
        <v>44411</v>
      </c>
      <c r="E3076" s="12" t="s">
        <v>30</v>
      </c>
      <c r="F3076" s="12" t="s">
        <v>106</v>
      </c>
      <c r="G3076" s="12" t="s">
        <v>107</v>
      </c>
      <c r="H3076" s="12" t="s">
        <v>16</v>
      </c>
      <c r="I3076" s="14">
        <v>0.5</v>
      </c>
      <c r="J3076" s="15">
        <v>1750</v>
      </c>
      <c r="K3076" s="16">
        <f t="shared" si="1008"/>
        <v>875</v>
      </c>
      <c r="L3076" s="16">
        <f t="shared" si="1009"/>
        <v>437.5</v>
      </c>
      <c r="M3076" s="17">
        <v>0.5</v>
      </c>
      <c r="O3076" s="1"/>
      <c r="P3076" s="2"/>
      <c r="Q3076" s="3"/>
      <c r="R3076" s="5"/>
    </row>
    <row r="3077" spans="2:18" x14ac:dyDescent="0.25">
      <c r="B3077" s="12" t="s">
        <v>10</v>
      </c>
      <c r="C3077" s="12">
        <v>1185732</v>
      </c>
      <c r="D3077" s="13">
        <v>44411</v>
      </c>
      <c r="E3077" s="12" t="s">
        <v>30</v>
      </c>
      <c r="F3077" s="12" t="s">
        <v>106</v>
      </c>
      <c r="G3077" s="12" t="s">
        <v>107</v>
      </c>
      <c r="H3077" s="12" t="s">
        <v>17</v>
      </c>
      <c r="I3077" s="14">
        <v>0.55000000000000004</v>
      </c>
      <c r="J3077" s="15">
        <v>3500</v>
      </c>
      <c r="K3077" s="16">
        <f t="shared" si="1008"/>
        <v>1925.0000000000002</v>
      </c>
      <c r="L3077" s="16">
        <f t="shared" si="1009"/>
        <v>770.00000000000011</v>
      </c>
      <c r="M3077" s="17">
        <v>0.4</v>
      </c>
      <c r="O3077" s="1"/>
      <c r="P3077" s="2"/>
      <c r="Q3077" s="3"/>
      <c r="R3077" s="5"/>
    </row>
    <row r="3078" spans="2:18" x14ac:dyDescent="0.25">
      <c r="B3078" s="12" t="s">
        <v>10</v>
      </c>
      <c r="C3078" s="12">
        <v>1185732</v>
      </c>
      <c r="D3078" s="13">
        <v>44443</v>
      </c>
      <c r="E3078" s="12" t="s">
        <v>30</v>
      </c>
      <c r="F3078" s="12" t="s">
        <v>106</v>
      </c>
      <c r="G3078" s="12" t="s">
        <v>107</v>
      </c>
      <c r="H3078" s="12" t="s">
        <v>12</v>
      </c>
      <c r="I3078" s="14">
        <v>0.35000000000000003</v>
      </c>
      <c r="J3078" s="15">
        <v>4750</v>
      </c>
      <c r="K3078" s="16">
        <f>I3078*J3078</f>
        <v>1662.5000000000002</v>
      </c>
      <c r="L3078" s="16">
        <f>K3078*M3078</f>
        <v>498.75000000000006</v>
      </c>
      <c r="M3078" s="17">
        <v>0.3</v>
      </c>
      <c r="O3078" s="1"/>
      <c r="P3078" s="2"/>
      <c r="Q3078" s="3"/>
      <c r="R3078" s="5"/>
    </row>
    <row r="3079" spans="2:18" x14ac:dyDescent="0.25">
      <c r="B3079" s="12" t="s">
        <v>10</v>
      </c>
      <c r="C3079" s="12">
        <v>1185732</v>
      </c>
      <c r="D3079" s="13">
        <v>44443</v>
      </c>
      <c r="E3079" s="12" t="s">
        <v>30</v>
      </c>
      <c r="F3079" s="12" t="s">
        <v>106</v>
      </c>
      <c r="G3079" s="12" t="s">
        <v>107</v>
      </c>
      <c r="H3079" s="12" t="s">
        <v>15</v>
      </c>
      <c r="I3079" s="14">
        <v>0.3000000000000001</v>
      </c>
      <c r="J3079" s="15">
        <v>2500</v>
      </c>
      <c r="K3079" s="16">
        <f>I3079*J3079</f>
        <v>750.00000000000023</v>
      </c>
      <c r="L3079" s="16">
        <f>K3079*M3079</f>
        <v>262.50000000000006</v>
      </c>
      <c r="M3079" s="17">
        <v>0.35</v>
      </c>
      <c r="O3079" s="1"/>
      <c r="P3079" s="2"/>
      <c r="Q3079" s="3"/>
      <c r="R3079" s="5"/>
    </row>
    <row r="3080" spans="2:18" x14ac:dyDescent="0.25">
      <c r="B3080" s="12" t="s">
        <v>10</v>
      </c>
      <c r="C3080" s="12">
        <v>1185732</v>
      </c>
      <c r="D3080" s="13">
        <v>44443</v>
      </c>
      <c r="E3080" s="12" t="s">
        <v>30</v>
      </c>
      <c r="F3080" s="12" t="s">
        <v>106</v>
      </c>
      <c r="G3080" s="12" t="s">
        <v>107</v>
      </c>
      <c r="H3080" s="12" t="s">
        <v>13</v>
      </c>
      <c r="I3080" s="14">
        <v>0.25000000000000006</v>
      </c>
      <c r="J3080" s="15">
        <v>1500</v>
      </c>
      <c r="K3080" s="16">
        <f t="shared" ref="K3080:K3083" si="1010">I3080*J3080</f>
        <v>375.00000000000006</v>
      </c>
      <c r="L3080" s="16">
        <f t="shared" ref="L3080:L3083" si="1011">K3080*M3080</f>
        <v>112.50000000000001</v>
      </c>
      <c r="M3080" s="17">
        <v>0.3</v>
      </c>
      <c r="O3080" s="1"/>
      <c r="P3080" s="2"/>
      <c r="Q3080" s="3"/>
      <c r="R3080" s="5"/>
    </row>
    <row r="3081" spans="2:18" x14ac:dyDescent="0.25">
      <c r="B3081" s="12" t="s">
        <v>10</v>
      </c>
      <c r="C3081" s="12">
        <v>1185732</v>
      </c>
      <c r="D3081" s="13">
        <v>44443</v>
      </c>
      <c r="E3081" s="12" t="s">
        <v>30</v>
      </c>
      <c r="F3081" s="12" t="s">
        <v>106</v>
      </c>
      <c r="G3081" s="12" t="s">
        <v>107</v>
      </c>
      <c r="H3081" s="12" t="s">
        <v>14</v>
      </c>
      <c r="I3081" s="14">
        <v>0.25000000000000006</v>
      </c>
      <c r="J3081" s="15">
        <v>1250</v>
      </c>
      <c r="K3081" s="16">
        <f t="shared" si="1010"/>
        <v>312.50000000000006</v>
      </c>
      <c r="L3081" s="16">
        <f t="shared" si="1011"/>
        <v>93.750000000000014</v>
      </c>
      <c r="M3081" s="17">
        <v>0.3</v>
      </c>
      <c r="O3081" s="1"/>
      <c r="P3081" s="2"/>
      <c r="Q3081" s="3"/>
      <c r="R3081" s="5"/>
    </row>
    <row r="3082" spans="2:18" x14ac:dyDescent="0.25">
      <c r="B3082" s="12" t="s">
        <v>10</v>
      </c>
      <c r="C3082" s="12">
        <v>1185732</v>
      </c>
      <c r="D3082" s="13">
        <v>44443</v>
      </c>
      <c r="E3082" s="12" t="s">
        <v>30</v>
      </c>
      <c r="F3082" s="12" t="s">
        <v>106</v>
      </c>
      <c r="G3082" s="12" t="s">
        <v>107</v>
      </c>
      <c r="H3082" s="12" t="s">
        <v>16</v>
      </c>
      <c r="I3082" s="14">
        <v>0.35000000000000003</v>
      </c>
      <c r="J3082" s="15">
        <v>1250</v>
      </c>
      <c r="K3082" s="16">
        <f t="shared" si="1010"/>
        <v>437.50000000000006</v>
      </c>
      <c r="L3082" s="16">
        <f t="shared" si="1011"/>
        <v>218.75000000000003</v>
      </c>
      <c r="M3082" s="17">
        <v>0.5</v>
      </c>
      <c r="O3082" s="1"/>
      <c r="P3082" s="2"/>
      <c r="Q3082" s="3"/>
      <c r="R3082" s="5"/>
    </row>
    <row r="3083" spans="2:18" x14ac:dyDescent="0.25">
      <c r="B3083" s="12" t="s">
        <v>10</v>
      </c>
      <c r="C3083" s="12">
        <v>1185732</v>
      </c>
      <c r="D3083" s="13">
        <v>44443</v>
      </c>
      <c r="E3083" s="12" t="s">
        <v>30</v>
      </c>
      <c r="F3083" s="12" t="s">
        <v>106</v>
      </c>
      <c r="G3083" s="12" t="s">
        <v>107</v>
      </c>
      <c r="H3083" s="12" t="s">
        <v>17</v>
      </c>
      <c r="I3083" s="14">
        <v>0.4</v>
      </c>
      <c r="J3083" s="15">
        <v>2000</v>
      </c>
      <c r="K3083" s="16">
        <f t="shared" si="1010"/>
        <v>800</v>
      </c>
      <c r="L3083" s="16">
        <f t="shared" si="1011"/>
        <v>320</v>
      </c>
      <c r="M3083" s="17">
        <v>0.4</v>
      </c>
      <c r="O3083" s="1"/>
      <c r="P3083" s="2"/>
      <c r="Q3083" s="3"/>
      <c r="R3083" s="5"/>
    </row>
    <row r="3084" spans="2:18" x14ac:dyDescent="0.25">
      <c r="B3084" s="12" t="s">
        <v>10</v>
      </c>
      <c r="C3084" s="12">
        <v>1185732</v>
      </c>
      <c r="D3084" s="13">
        <v>44472</v>
      </c>
      <c r="E3084" s="12" t="s">
        <v>30</v>
      </c>
      <c r="F3084" s="12" t="s">
        <v>106</v>
      </c>
      <c r="G3084" s="12" t="s">
        <v>107</v>
      </c>
      <c r="H3084" s="12" t="s">
        <v>12</v>
      </c>
      <c r="I3084" s="14">
        <v>0.44999999999999996</v>
      </c>
      <c r="J3084" s="15">
        <v>3750</v>
      </c>
      <c r="K3084" s="16">
        <f>I3084*J3084</f>
        <v>1687.4999999999998</v>
      </c>
      <c r="L3084" s="16">
        <f>K3084*M3084</f>
        <v>506.24999999999989</v>
      </c>
      <c r="M3084" s="17">
        <v>0.3</v>
      </c>
      <c r="O3084" s="1"/>
      <c r="P3084" s="2"/>
      <c r="Q3084" s="3"/>
      <c r="R3084" s="5"/>
    </row>
    <row r="3085" spans="2:18" x14ac:dyDescent="0.25">
      <c r="B3085" s="12" t="s">
        <v>10</v>
      </c>
      <c r="C3085" s="12">
        <v>1185732</v>
      </c>
      <c r="D3085" s="13">
        <v>44472</v>
      </c>
      <c r="E3085" s="12" t="s">
        <v>30</v>
      </c>
      <c r="F3085" s="12" t="s">
        <v>106</v>
      </c>
      <c r="G3085" s="12" t="s">
        <v>107</v>
      </c>
      <c r="H3085" s="12" t="s">
        <v>15</v>
      </c>
      <c r="I3085" s="14">
        <v>0.35000000000000003</v>
      </c>
      <c r="J3085" s="15">
        <v>2250</v>
      </c>
      <c r="K3085" s="16">
        <f>I3085*J3085</f>
        <v>787.50000000000011</v>
      </c>
      <c r="L3085" s="16">
        <f>K3085*M3085</f>
        <v>275.625</v>
      </c>
      <c r="M3085" s="17">
        <v>0.35</v>
      </c>
      <c r="O3085" s="1"/>
      <c r="P3085" s="2"/>
      <c r="Q3085" s="3"/>
      <c r="R3085" s="5"/>
    </row>
    <row r="3086" spans="2:18" x14ac:dyDescent="0.25">
      <c r="B3086" s="12" t="s">
        <v>10</v>
      </c>
      <c r="C3086" s="12">
        <v>1185732</v>
      </c>
      <c r="D3086" s="13">
        <v>44472</v>
      </c>
      <c r="E3086" s="12" t="s">
        <v>30</v>
      </c>
      <c r="F3086" s="12" t="s">
        <v>106</v>
      </c>
      <c r="G3086" s="12" t="s">
        <v>107</v>
      </c>
      <c r="H3086" s="12" t="s">
        <v>13</v>
      </c>
      <c r="I3086" s="14">
        <v>0.35000000000000003</v>
      </c>
      <c r="J3086" s="15">
        <v>1250</v>
      </c>
      <c r="K3086" s="16">
        <f t="shared" ref="K3086:K3089" si="1012">I3086*J3086</f>
        <v>437.50000000000006</v>
      </c>
      <c r="L3086" s="16">
        <f t="shared" ref="L3086:L3089" si="1013">K3086*M3086</f>
        <v>131.25</v>
      </c>
      <c r="M3086" s="17">
        <v>0.3</v>
      </c>
      <c r="O3086" s="1"/>
      <c r="P3086" s="2"/>
      <c r="Q3086" s="3"/>
      <c r="R3086" s="5"/>
    </row>
    <row r="3087" spans="2:18" x14ac:dyDescent="0.25">
      <c r="B3087" s="12" t="s">
        <v>10</v>
      </c>
      <c r="C3087" s="12">
        <v>1185732</v>
      </c>
      <c r="D3087" s="13">
        <v>44472</v>
      </c>
      <c r="E3087" s="12" t="s">
        <v>30</v>
      </c>
      <c r="F3087" s="12" t="s">
        <v>106</v>
      </c>
      <c r="G3087" s="12" t="s">
        <v>107</v>
      </c>
      <c r="H3087" s="12" t="s">
        <v>14</v>
      </c>
      <c r="I3087" s="14">
        <v>0.35000000000000003</v>
      </c>
      <c r="J3087" s="15">
        <v>1250</v>
      </c>
      <c r="K3087" s="16">
        <f t="shared" si="1012"/>
        <v>437.50000000000006</v>
      </c>
      <c r="L3087" s="16">
        <f t="shared" si="1013"/>
        <v>131.25</v>
      </c>
      <c r="M3087" s="17">
        <v>0.3</v>
      </c>
      <c r="O3087" s="1"/>
      <c r="P3087" s="2"/>
      <c r="Q3087" s="3"/>
      <c r="R3087" s="5"/>
    </row>
    <row r="3088" spans="2:18" x14ac:dyDescent="0.25">
      <c r="B3088" s="12" t="s">
        <v>10</v>
      </c>
      <c r="C3088" s="12">
        <v>1185732</v>
      </c>
      <c r="D3088" s="13">
        <v>44472</v>
      </c>
      <c r="E3088" s="12" t="s">
        <v>30</v>
      </c>
      <c r="F3088" s="12" t="s">
        <v>106</v>
      </c>
      <c r="G3088" s="12" t="s">
        <v>107</v>
      </c>
      <c r="H3088" s="12" t="s">
        <v>16</v>
      </c>
      <c r="I3088" s="14">
        <v>0.44999999999999996</v>
      </c>
      <c r="J3088" s="15">
        <v>1250</v>
      </c>
      <c r="K3088" s="16">
        <f t="shared" si="1012"/>
        <v>562.5</v>
      </c>
      <c r="L3088" s="16">
        <f t="shared" si="1013"/>
        <v>281.25</v>
      </c>
      <c r="M3088" s="17">
        <v>0.5</v>
      </c>
      <c r="O3088" s="1"/>
      <c r="P3088" s="2"/>
      <c r="Q3088" s="3"/>
      <c r="R3088" s="5"/>
    </row>
    <row r="3089" spans="1:18" x14ac:dyDescent="0.25">
      <c r="B3089" s="12" t="s">
        <v>10</v>
      </c>
      <c r="C3089" s="12">
        <v>1185732</v>
      </c>
      <c r="D3089" s="13">
        <v>44472</v>
      </c>
      <c r="E3089" s="12" t="s">
        <v>30</v>
      </c>
      <c r="F3089" s="12" t="s">
        <v>106</v>
      </c>
      <c r="G3089" s="12" t="s">
        <v>107</v>
      </c>
      <c r="H3089" s="12" t="s">
        <v>17</v>
      </c>
      <c r="I3089" s="14">
        <v>0.49999999999999983</v>
      </c>
      <c r="J3089" s="15">
        <v>2500</v>
      </c>
      <c r="K3089" s="16">
        <f t="shared" si="1012"/>
        <v>1249.9999999999995</v>
      </c>
      <c r="L3089" s="16">
        <f t="shared" si="1013"/>
        <v>499.99999999999983</v>
      </c>
      <c r="M3089" s="17">
        <v>0.4</v>
      </c>
      <c r="O3089" s="1"/>
      <c r="P3089" s="2"/>
      <c r="Q3089" s="3"/>
      <c r="R3089" s="5"/>
    </row>
    <row r="3090" spans="1:18" x14ac:dyDescent="0.25">
      <c r="B3090" s="12" t="s">
        <v>10</v>
      </c>
      <c r="C3090" s="12">
        <v>1185732</v>
      </c>
      <c r="D3090" s="13">
        <v>44503</v>
      </c>
      <c r="E3090" s="12" t="s">
        <v>30</v>
      </c>
      <c r="F3090" s="12" t="s">
        <v>106</v>
      </c>
      <c r="G3090" s="12" t="s">
        <v>107</v>
      </c>
      <c r="H3090" s="12" t="s">
        <v>12</v>
      </c>
      <c r="I3090" s="14">
        <v>0.44999999999999996</v>
      </c>
      <c r="J3090" s="15">
        <v>4000</v>
      </c>
      <c r="K3090" s="16">
        <f>I3090*J3090</f>
        <v>1799.9999999999998</v>
      </c>
      <c r="L3090" s="16">
        <f>K3090*M3090</f>
        <v>539.99999999999989</v>
      </c>
      <c r="M3090" s="17">
        <v>0.3</v>
      </c>
      <c r="O3090" s="1"/>
      <c r="P3090" s="2"/>
      <c r="Q3090" s="3"/>
      <c r="R3090" s="5"/>
    </row>
    <row r="3091" spans="1:18" x14ac:dyDescent="0.25">
      <c r="B3091" s="12" t="s">
        <v>10</v>
      </c>
      <c r="C3091" s="12">
        <v>1185732</v>
      </c>
      <c r="D3091" s="13">
        <v>44503</v>
      </c>
      <c r="E3091" s="12" t="s">
        <v>30</v>
      </c>
      <c r="F3091" s="12" t="s">
        <v>106</v>
      </c>
      <c r="G3091" s="12" t="s">
        <v>107</v>
      </c>
      <c r="H3091" s="12" t="s">
        <v>15</v>
      </c>
      <c r="I3091" s="14">
        <v>0.35000000000000003</v>
      </c>
      <c r="J3091" s="15">
        <v>3000</v>
      </c>
      <c r="K3091" s="16">
        <f>I3091*J3091</f>
        <v>1050</v>
      </c>
      <c r="L3091" s="16">
        <f>K3091*M3091</f>
        <v>367.5</v>
      </c>
      <c r="M3091" s="17">
        <v>0.35</v>
      </c>
      <c r="O3091" s="1"/>
      <c r="P3091" s="2"/>
      <c r="Q3091" s="3"/>
      <c r="R3091" s="5"/>
    </row>
    <row r="3092" spans="1:18" x14ac:dyDescent="0.25">
      <c r="B3092" s="12" t="s">
        <v>10</v>
      </c>
      <c r="C3092" s="12">
        <v>1185732</v>
      </c>
      <c r="D3092" s="13">
        <v>44503</v>
      </c>
      <c r="E3092" s="12" t="s">
        <v>30</v>
      </c>
      <c r="F3092" s="12" t="s">
        <v>106</v>
      </c>
      <c r="G3092" s="12" t="s">
        <v>107</v>
      </c>
      <c r="H3092" s="12" t="s">
        <v>13</v>
      </c>
      <c r="I3092" s="14">
        <v>0.35000000000000003</v>
      </c>
      <c r="J3092" s="15">
        <v>2450</v>
      </c>
      <c r="K3092" s="16">
        <f t="shared" ref="K3092:K3095" si="1014">I3092*J3092</f>
        <v>857.50000000000011</v>
      </c>
      <c r="L3092" s="16">
        <f t="shared" ref="L3092:L3095" si="1015">K3092*M3092</f>
        <v>257.25</v>
      </c>
      <c r="M3092" s="17">
        <v>0.3</v>
      </c>
      <c r="O3092" s="1"/>
      <c r="P3092" s="2"/>
      <c r="Q3092" s="3"/>
      <c r="R3092" s="5"/>
    </row>
    <row r="3093" spans="1:18" x14ac:dyDescent="0.25">
      <c r="B3093" s="12" t="s">
        <v>10</v>
      </c>
      <c r="C3093" s="12">
        <v>1185732</v>
      </c>
      <c r="D3093" s="13">
        <v>44503</v>
      </c>
      <c r="E3093" s="12" t="s">
        <v>30</v>
      </c>
      <c r="F3093" s="12" t="s">
        <v>106</v>
      </c>
      <c r="G3093" s="12" t="s">
        <v>107</v>
      </c>
      <c r="H3093" s="12" t="s">
        <v>14</v>
      </c>
      <c r="I3093" s="14">
        <v>0.35000000000000003</v>
      </c>
      <c r="J3093" s="15">
        <v>2250</v>
      </c>
      <c r="K3093" s="16">
        <f t="shared" si="1014"/>
        <v>787.50000000000011</v>
      </c>
      <c r="L3093" s="16">
        <f t="shared" si="1015"/>
        <v>236.25000000000003</v>
      </c>
      <c r="M3093" s="17">
        <v>0.3</v>
      </c>
      <c r="O3093" s="1"/>
      <c r="P3093" s="2"/>
      <c r="Q3093" s="3"/>
      <c r="R3093" s="5"/>
    </row>
    <row r="3094" spans="1:18" x14ac:dyDescent="0.25">
      <c r="B3094" s="12" t="s">
        <v>10</v>
      </c>
      <c r="C3094" s="12">
        <v>1185732</v>
      </c>
      <c r="D3094" s="13">
        <v>44503</v>
      </c>
      <c r="E3094" s="12" t="s">
        <v>30</v>
      </c>
      <c r="F3094" s="12" t="s">
        <v>106</v>
      </c>
      <c r="G3094" s="12" t="s">
        <v>107</v>
      </c>
      <c r="H3094" s="12" t="s">
        <v>16</v>
      </c>
      <c r="I3094" s="14">
        <v>0.6</v>
      </c>
      <c r="J3094" s="15">
        <v>2000</v>
      </c>
      <c r="K3094" s="16">
        <f t="shared" si="1014"/>
        <v>1200</v>
      </c>
      <c r="L3094" s="16">
        <f t="shared" si="1015"/>
        <v>600</v>
      </c>
      <c r="M3094" s="17">
        <v>0.5</v>
      </c>
      <c r="O3094" s="1"/>
      <c r="P3094" s="2"/>
      <c r="Q3094" s="3"/>
      <c r="R3094" s="5"/>
    </row>
    <row r="3095" spans="1:18" x14ac:dyDescent="0.25">
      <c r="B3095" s="12" t="s">
        <v>10</v>
      </c>
      <c r="C3095" s="12">
        <v>1185732</v>
      </c>
      <c r="D3095" s="13">
        <v>44503</v>
      </c>
      <c r="E3095" s="12" t="s">
        <v>30</v>
      </c>
      <c r="F3095" s="12" t="s">
        <v>106</v>
      </c>
      <c r="G3095" s="12" t="s">
        <v>107</v>
      </c>
      <c r="H3095" s="12" t="s">
        <v>17</v>
      </c>
      <c r="I3095" s="14">
        <v>0.64999999999999991</v>
      </c>
      <c r="J3095" s="15">
        <v>3000</v>
      </c>
      <c r="K3095" s="16">
        <f t="shared" si="1014"/>
        <v>1949.9999999999998</v>
      </c>
      <c r="L3095" s="16">
        <f t="shared" si="1015"/>
        <v>780</v>
      </c>
      <c r="M3095" s="17">
        <v>0.4</v>
      </c>
      <c r="O3095" s="1"/>
      <c r="P3095" s="2"/>
      <c r="Q3095" s="3"/>
      <c r="R3095" s="5"/>
    </row>
    <row r="3096" spans="1:18" x14ac:dyDescent="0.25">
      <c r="B3096" s="12" t="s">
        <v>10</v>
      </c>
      <c r="C3096" s="12">
        <v>1185732</v>
      </c>
      <c r="D3096" s="13">
        <v>44532</v>
      </c>
      <c r="E3096" s="12" t="s">
        <v>30</v>
      </c>
      <c r="F3096" s="12" t="s">
        <v>106</v>
      </c>
      <c r="G3096" s="12" t="s">
        <v>107</v>
      </c>
      <c r="H3096" s="12" t="s">
        <v>12</v>
      </c>
      <c r="I3096" s="14">
        <v>0.6</v>
      </c>
      <c r="J3096" s="15">
        <v>5500</v>
      </c>
      <c r="K3096" s="16">
        <f>I3096*J3096</f>
        <v>3300</v>
      </c>
      <c r="L3096" s="16">
        <f>K3096*M3096</f>
        <v>990</v>
      </c>
      <c r="M3096" s="17">
        <v>0.3</v>
      </c>
      <c r="O3096" s="1"/>
      <c r="P3096" s="2"/>
      <c r="Q3096" s="3"/>
      <c r="R3096" s="5"/>
    </row>
    <row r="3097" spans="1:18" x14ac:dyDescent="0.25">
      <c r="B3097" s="12" t="s">
        <v>10</v>
      </c>
      <c r="C3097" s="12">
        <v>1185732</v>
      </c>
      <c r="D3097" s="13">
        <v>44532</v>
      </c>
      <c r="E3097" s="12" t="s">
        <v>30</v>
      </c>
      <c r="F3097" s="12" t="s">
        <v>106</v>
      </c>
      <c r="G3097" s="12" t="s">
        <v>107</v>
      </c>
      <c r="H3097" s="12" t="s">
        <v>15</v>
      </c>
      <c r="I3097" s="14">
        <v>0.5</v>
      </c>
      <c r="J3097" s="15">
        <v>3500</v>
      </c>
      <c r="K3097" s="16">
        <f>I3097*J3097</f>
        <v>1750</v>
      </c>
      <c r="L3097" s="16">
        <f>K3097*M3097</f>
        <v>612.5</v>
      </c>
      <c r="M3097" s="17">
        <v>0.35</v>
      </c>
      <c r="O3097" s="1"/>
      <c r="P3097" s="2"/>
      <c r="Q3097" s="3"/>
      <c r="R3097" s="5"/>
    </row>
    <row r="3098" spans="1:18" x14ac:dyDescent="0.25">
      <c r="B3098" s="12" t="s">
        <v>10</v>
      </c>
      <c r="C3098" s="12">
        <v>1185732</v>
      </c>
      <c r="D3098" s="13">
        <v>44532</v>
      </c>
      <c r="E3098" s="12" t="s">
        <v>30</v>
      </c>
      <c r="F3098" s="12" t="s">
        <v>106</v>
      </c>
      <c r="G3098" s="12" t="s">
        <v>107</v>
      </c>
      <c r="H3098" s="12" t="s">
        <v>13</v>
      </c>
      <c r="I3098" s="14">
        <v>0.5</v>
      </c>
      <c r="J3098" s="15">
        <v>3000</v>
      </c>
      <c r="K3098" s="16">
        <f t="shared" ref="K3098:K3101" si="1016">I3098*J3098</f>
        <v>1500</v>
      </c>
      <c r="L3098" s="16">
        <f t="shared" ref="L3098:L3101" si="1017">K3098*M3098</f>
        <v>450</v>
      </c>
      <c r="M3098" s="17">
        <v>0.3</v>
      </c>
      <c r="O3098" s="1"/>
      <c r="P3098" s="2"/>
      <c r="Q3098" s="3"/>
      <c r="R3098" s="5"/>
    </row>
    <row r="3099" spans="1:18" x14ac:dyDescent="0.25">
      <c r="B3099" s="12" t="s">
        <v>10</v>
      </c>
      <c r="C3099" s="12">
        <v>1185732</v>
      </c>
      <c r="D3099" s="13">
        <v>44532</v>
      </c>
      <c r="E3099" s="12" t="s">
        <v>30</v>
      </c>
      <c r="F3099" s="12" t="s">
        <v>106</v>
      </c>
      <c r="G3099" s="12" t="s">
        <v>107</v>
      </c>
      <c r="H3099" s="12" t="s">
        <v>14</v>
      </c>
      <c r="I3099" s="14">
        <v>0.5</v>
      </c>
      <c r="J3099" s="15">
        <v>2500</v>
      </c>
      <c r="K3099" s="16">
        <f t="shared" si="1016"/>
        <v>1250</v>
      </c>
      <c r="L3099" s="16">
        <f t="shared" si="1017"/>
        <v>375</v>
      </c>
      <c r="M3099" s="17">
        <v>0.3</v>
      </c>
      <c r="O3099" s="1"/>
      <c r="P3099" s="2"/>
      <c r="Q3099" s="3"/>
      <c r="R3099" s="5"/>
    </row>
    <row r="3100" spans="1:18" x14ac:dyDescent="0.25">
      <c r="B3100" s="12" t="s">
        <v>10</v>
      </c>
      <c r="C3100" s="12">
        <v>1185732</v>
      </c>
      <c r="D3100" s="13">
        <v>44532</v>
      </c>
      <c r="E3100" s="12" t="s">
        <v>30</v>
      </c>
      <c r="F3100" s="12" t="s">
        <v>106</v>
      </c>
      <c r="G3100" s="12" t="s">
        <v>107</v>
      </c>
      <c r="H3100" s="12" t="s">
        <v>16</v>
      </c>
      <c r="I3100" s="14">
        <v>0.6</v>
      </c>
      <c r="J3100" s="15">
        <v>2500</v>
      </c>
      <c r="K3100" s="16">
        <f t="shared" si="1016"/>
        <v>1500</v>
      </c>
      <c r="L3100" s="16">
        <f t="shared" si="1017"/>
        <v>750</v>
      </c>
      <c r="M3100" s="17">
        <v>0.5</v>
      </c>
      <c r="O3100" s="1"/>
      <c r="P3100" s="2"/>
      <c r="Q3100" s="3"/>
      <c r="R3100" s="5"/>
    </row>
    <row r="3101" spans="1:18" x14ac:dyDescent="0.25">
      <c r="B3101" s="12" t="s">
        <v>10</v>
      </c>
      <c r="C3101" s="12">
        <v>1185732</v>
      </c>
      <c r="D3101" s="13">
        <v>44532</v>
      </c>
      <c r="E3101" s="12" t="s">
        <v>30</v>
      </c>
      <c r="F3101" s="12" t="s">
        <v>106</v>
      </c>
      <c r="G3101" s="12" t="s">
        <v>107</v>
      </c>
      <c r="H3101" s="12" t="s">
        <v>17</v>
      </c>
      <c r="I3101" s="14">
        <v>0.64999999999999991</v>
      </c>
      <c r="J3101" s="15">
        <v>3500</v>
      </c>
      <c r="K3101" s="16">
        <f t="shared" si="1016"/>
        <v>2274.9999999999995</v>
      </c>
      <c r="L3101" s="16">
        <f t="shared" si="1017"/>
        <v>909.99999999999989</v>
      </c>
      <c r="M3101" s="17">
        <v>0.4</v>
      </c>
      <c r="O3101" s="1"/>
      <c r="P3101" s="2"/>
      <c r="Q3101" s="3"/>
      <c r="R3101" s="5"/>
    </row>
    <row r="3102" spans="1:18" x14ac:dyDescent="0.25">
      <c r="A3102" s="8" t="s">
        <v>40</v>
      </c>
      <c r="B3102" s="12" t="s">
        <v>10</v>
      </c>
      <c r="C3102" s="12">
        <v>1185732</v>
      </c>
      <c r="D3102" s="13">
        <v>44206</v>
      </c>
      <c r="E3102" s="12" t="s">
        <v>30</v>
      </c>
      <c r="F3102" s="12" t="s">
        <v>108</v>
      </c>
      <c r="G3102" s="12" t="s">
        <v>109</v>
      </c>
      <c r="H3102" s="12" t="s">
        <v>12</v>
      </c>
      <c r="I3102" s="14">
        <v>0.35000000000000003</v>
      </c>
      <c r="J3102" s="15">
        <v>5000</v>
      </c>
      <c r="K3102" s="16">
        <f>I3102*J3102</f>
        <v>1750.0000000000002</v>
      </c>
      <c r="L3102" s="16">
        <f>K3102*M3102</f>
        <v>700.00000000000011</v>
      </c>
      <c r="M3102" s="17">
        <v>0.4</v>
      </c>
      <c r="O3102" s="1"/>
      <c r="P3102" s="2"/>
      <c r="Q3102" s="3"/>
      <c r="R3102" s="5"/>
    </row>
    <row r="3103" spans="1:18" x14ac:dyDescent="0.25">
      <c r="B3103" s="12" t="s">
        <v>10</v>
      </c>
      <c r="C3103" s="12">
        <v>1185732</v>
      </c>
      <c r="D3103" s="13">
        <v>44206</v>
      </c>
      <c r="E3103" s="12" t="s">
        <v>30</v>
      </c>
      <c r="F3103" s="12" t="s">
        <v>108</v>
      </c>
      <c r="G3103" s="12" t="s">
        <v>109</v>
      </c>
      <c r="H3103" s="12" t="s">
        <v>15</v>
      </c>
      <c r="I3103" s="14">
        <v>0.35000000000000003</v>
      </c>
      <c r="J3103" s="15">
        <v>3000</v>
      </c>
      <c r="K3103" s="16">
        <f>I3103*J3103</f>
        <v>1050</v>
      </c>
      <c r="L3103" s="16">
        <f>K3103*M3103</f>
        <v>420</v>
      </c>
      <c r="M3103" s="17">
        <v>0.4</v>
      </c>
      <c r="O3103" s="1"/>
      <c r="P3103" s="2"/>
      <c r="Q3103" s="3"/>
      <c r="R3103" s="5"/>
    </row>
    <row r="3104" spans="1:18" x14ac:dyDescent="0.25">
      <c r="B3104" s="12" t="s">
        <v>10</v>
      </c>
      <c r="C3104" s="12">
        <v>1185732</v>
      </c>
      <c r="D3104" s="13">
        <v>44206</v>
      </c>
      <c r="E3104" s="12" t="s">
        <v>30</v>
      </c>
      <c r="F3104" s="12" t="s">
        <v>108</v>
      </c>
      <c r="G3104" s="12" t="s">
        <v>109</v>
      </c>
      <c r="H3104" s="12" t="s">
        <v>13</v>
      </c>
      <c r="I3104" s="14">
        <v>0.25000000000000006</v>
      </c>
      <c r="J3104" s="15">
        <v>3000</v>
      </c>
      <c r="K3104" s="16">
        <f t="shared" ref="K3104:K3107" si="1018">I3104*J3104</f>
        <v>750.00000000000011</v>
      </c>
      <c r="L3104" s="16">
        <f t="shared" ref="L3104:L3107" si="1019">K3104*M3104</f>
        <v>262.5</v>
      </c>
      <c r="M3104" s="17">
        <v>0.35</v>
      </c>
      <c r="O3104" s="1"/>
      <c r="P3104" s="2"/>
      <c r="Q3104" s="3"/>
      <c r="R3104" s="5"/>
    </row>
    <row r="3105" spans="2:18" x14ac:dyDescent="0.25">
      <c r="B3105" s="12" t="s">
        <v>10</v>
      </c>
      <c r="C3105" s="12">
        <v>1185732</v>
      </c>
      <c r="D3105" s="13">
        <v>44206</v>
      </c>
      <c r="E3105" s="12" t="s">
        <v>30</v>
      </c>
      <c r="F3105" s="12" t="s">
        <v>108</v>
      </c>
      <c r="G3105" s="12" t="s">
        <v>109</v>
      </c>
      <c r="H3105" s="12" t="s">
        <v>14</v>
      </c>
      <c r="I3105" s="14">
        <v>0.30000000000000004</v>
      </c>
      <c r="J3105" s="15">
        <v>1500</v>
      </c>
      <c r="K3105" s="16">
        <f t="shared" si="1018"/>
        <v>450.00000000000006</v>
      </c>
      <c r="L3105" s="16">
        <f t="shared" si="1019"/>
        <v>157.5</v>
      </c>
      <c r="M3105" s="17">
        <v>0.35</v>
      </c>
      <c r="O3105" s="1"/>
      <c r="P3105" s="2"/>
      <c r="Q3105" s="3"/>
      <c r="R3105" s="5"/>
    </row>
    <row r="3106" spans="2:18" x14ac:dyDescent="0.25">
      <c r="B3106" s="12" t="s">
        <v>10</v>
      </c>
      <c r="C3106" s="12">
        <v>1185732</v>
      </c>
      <c r="D3106" s="13">
        <v>44206</v>
      </c>
      <c r="E3106" s="12" t="s">
        <v>30</v>
      </c>
      <c r="F3106" s="12" t="s">
        <v>108</v>
      </c>
      <c r="G3106" s="12" t="s">
        <v>109</v>
      </c>
      <c r="H3106" s="12" t="s">
        <v>16</v>
      </c>
      <c r="I3106" s="14">
        <v>0.44999999999999996</v>
      </c>
      <c r="J3106" s="15">
        <v>2000</v>
      </c>
      <c r="K3106" s="16">
        <f t="shared" si="1018"/>
        <v>899.99999999999989</v>
      </c>
      <c r="L3106" s="16">
        <f t="shared" si="1019"/>
        <v>269.99999999999994</v>
      </c>
      <c r="M3106" s="17">
        <v>0.3</v>
      </c>
      <c r="O3106" s="1"/>
      <c r="P3106" s="2"/>
      <c r="Q3106" s="3"/>
      <c r="R3106" s="5"/>
    </row>
    <row r="3107" spans="2:18" x14ac:dyDescent="0.25">
      <c r="B3107" s="12" t="s">
        <v>10</v>
      </c>
      <c r="C3107" s="12">
        <v>1185732</v>
      </c>
      <c r="D3107" s="13">
        <v>44206</v>
      </c>
      <c r="E3107" s="12" t="s">
        <v>30</v>
      </c>
      <c r="F3107" s="12" t="s">
        <v>108</v>
      </c>
      <c r="G3107" s="12" t="s">
        <v>109</v>
      </c>
      <c r="H3107" s="12" t="s">
        <v>17</v>
      </c>
      <c r="I3107" s="14">
        <v>0.35000000000000003</v>
      </c>
      <c r="J3107" s="15">
        <v>3000</v>
      </c>
      <c r="K3107" s="16">
        <f t="shared" si="1018"/>
        <v>1050</v>
      </c>
      <c r="L3107" s="16">
        <f t="shared" si="1019"/>
        <v>420</v>
      </c>
      <c r="M3107" s="17">
        <v>0.4</v>
      </c>
      <c r="O3107" s="1"/>
      <c r="P3107" s="2"/>
      <c r="Q3107" s="3"/>
      <c r="R3107" s="5"/>
    </row>
    <row r="3108" spans="2:18" x14ac:dyDescent="0.25">
      <c r="B3108" s="12" t="s">
        <v>10</v>
      </c>
      <c r="C3108" s="12">
        <v>1185732</v>
      </c>
      <c r="D3108" s="13">
        <v>44237</v>
      </c>
      <c r="E3108" s="12" t="s">
        <v>30</v>
      </c>
      <c r="F3108" s="12" t="s">
        <v>108</v>
      </c>
      <c r="G3108" s="12" t="s">
        <v>109</v>
      </c>
      <c r="H3108" s="12" t="s">
        <v>12</v>
      </c>
      <c r="I3108" s="14">
        <v>0.35000000000000003</v>
      </c>
      <c r="J3108" s="15">
        <v>5500</v>
      </c>
      <c r="K3108" s="16">
        <f>I3108*J3108</f>
        <v>1925.0000000000002</v>
      </c>
      <c r="L3108" s="16">
        <f>K3108*M3108</f>
        <v>770.00000000000011</v>
      </c>
      <c r="M3108" s="17">
        <v>0.4</v>
      </c>
      <c r="O3108" s="1"/>
      <c r="P3108" s="2"/>
      <c r="Q3108" s="3"/>
      <c r="R3108" s="5"/>
    </row>
    <row r="3109" spans="2:18" x14ac:dyDescent="0.25">
      <c r="B3109" s="12" t="s">
        <v>10</v>
      </c>
      <c r="C3109" s="12">
        <v>1185732</v>
      </c>
      <c r="D3109" s="13">
        <v>44237</v>
      </c>
      <c r="E3109" s="12" t="s">
        <v>30</v>
      </c>
      <c r="F3109" s="12" t="s">
        <v>108</v>
      </c>
      <c r="G3109" s="12" t="s">
        <v>109</v>
      </c>
      <c r="H3109" s="12" t="s">
        <v>15</v>
      </c>
      <c r="I3109" s="14">
        <v>0.35000000000000003</v>
      </c>
      <c r="J3109" s="15">
        <v>2000</v>
      </c>
      <c r="K3109" s="16">
        <f>I3109*J3109</f>
        <v>700.00000000000011</v>
      </c>
      <c r="L3109" s="16">
        <f>K3109*M3109</f>
        <v>280.00000000000006</v>
      </c>
      <c r="M3109" s="17">
        <v>0.4</v>
      </c>
      <c r="O3109" s="1"/>
      <c r="P3109" s="2"/>
      <c r="Q3109" s="3"/>
      <c r="R3109" s="5"/>
    </row>
    <row r="3110" spans="2:18" x14ac:dyDescent="0.25">
      <c r="B3110" s="12" t="s">
        <v>10</v>
      </c>
      <c r="C3110" s="12">
        <v>1185732</v>
      </c>
      <c r="D3110" s="13">
        <v>44237</v>
      </c>
      <c r="E3110" s="12" t="s">
        <v>30</v>
      </c>
      <c r="F3110" s="12" t="s">
        <v>108</v>
      </c>
      <c r="G3110" s="12" t="s">
        <v>109</v>
      </c>
      <c r="H3110" s="12" t="s">
        <v>13</v>
      </c>
      <c r="I3110" s="14">
        <v>0.25000000000000006</v>
      </c>
      <c r="J3110" s="15">
        <v>2500</v>
      </c>
      <c r="K3110" s="16">
        <f t="shared" ref="K3110:K3113" si="1020">I3110*J3110</f>
        <v>625.00000000000011</v>
      </c>
      <c r="L3110" s="16">
        <f t="shared" ref="L3110:L3113" si="1021">K3110*M3110</f>
        <v>218.75000000000003</v>
      </c>
      <c r="M3110" s="17">
        <v>0.35</v>
      </c>
      <c r="O3110" s="1"/>
      <c r="P3110" s="2"/>
      <c r="Q3110" s="3"/>
      <c r="R3110" s="5"/>
    </row>
    <row r="3111" spans="2:18" x14ac:dyDescent="0.25">
      <c r="B3111" s="12" t="s">
        <v>10</v>
      </c>
      <c r="C3111" s="12">
        <v>1185732</v>
      </c>
      <c r="D3111" s="13">
        <v>44237</v>
      </c>
      <c r="E3111" s="12" t="s">
        <v>30</v>
      </c>
      <c r="F3111" s="12" t="s">
        <v>108</v>
      </c>
      <c r="G3111" s="12" t="s">
        <v>109</v>
      </c>
      <c r="H3111" s="12" t="s">
        <v>14</v>
      </c>
      <c r="I3111" s="14">
        <v>0.30000000000000004</v>
      </c>
      <c r="J3111" s="15">
        <v>1250</v>
      </c>
      <c r="K3111" s="16">
        <f t="shared" si="1020"/>
        <v>375.00000000000006</v>
      </c>
      <c r="L3111" s="16">
        <f t="shared" si="1021"/>
        <v>131.25</v>
      </c>
      <c r="M3111" s="17">
        <v>0.35</v>
      </c>
      <c r="O3111" s="1"/>
      <c r="P3111" s="2"/>
      <c r="Q3111" s="3"/>
      <c r="R3111" s="5"/>
    </row>
    <row r="3112" spans="2:18" x14ac:dyDescent="0.25">
      <c r="B3112" s="12" t="s">
        <v>10</v>
      </c>
      <c r="C3112" s="12">
        <v>1185732</v>
      </c>
      <c r="D3112" s="13">
        <v>44237</v>
      </c>
      <c r="E3112" s="12" t="s">
        <v>30</v>
      </c>
      <c r="F3112" s="12" t="s">
        <v>108</v>
      </c>
      <c r="G3112" s="12" t="s">
        <v>109</v>
      </c>
      <c r="H3112" s="12" t="s">
        <v>16</v>
      </c>
      <c r="I3112" s="14">
        <v>0.44999999999999996</v>
      </c>
      <c r="J3112" s="15">
        <v>2000</v>
      </c>
      <c r="K3112" s="16">
        <f t="shared" si="1020"/>
        <v>899.99999999999989</v>
      </c>
      <c r="L3112" s="16">
        <f t="shared" si="1021"/>
        <v>269.99999999999994</v>
      </c>
      <c r="M3112" s="17">
        <v>0.3</v>
      </c>
      <c r="O3112" s="1"/>
      <c r="P3112" s="2"/>
      <c r="Q3112" s="3"/>
      <c r="R3112" s="5"/>
    </row>
    <row r="3113" spans="2:18" x14ac:dyDescent="0.25">
      <c r="B3113" s="12" t="s">
        <v>10</v>
      </c>
      <c r="C3113" s="12">
        <v>1185732</v>
      </c>
      <c r="D3113" s="13">
        <v>44237</v>
      </c>
      <c r="E3113" s="12" t="s">
        <v>30</v>
      </c>
      <c r="F3113" s="12" t="s">
        <v>108</v>
      </c>
      <c r="G3113" s="12" t="s">
        <v>109</v>
      </c>
      <c r="H3113" s="12" t="s">
        <v>17</v>
      </c>
      <c r="I3113" s="14">
        <v>0.19999999999999996</v>
      </c>
      <c r="J3113" s="15">
        <v>3000</v>
      </c>
      <c r="K3113" s="16">
        <f t="shared" si="1020"/>
        <v>599.99999999999989</v>
      </c>
      <c r="L3113" s="16">
        <f t="shared" si="1021"/>
        <v>239.99999999999997</v>
      </c>
      <c r="M3113" s="17">
        <v>0.4</v>
      </c>
      <c r="O3113" s="1"/>
      <c r="P3113" s="2"/>
      <c r="Q3113" s="3"/>
      <c r="R3113" s="5"/>
    </row>
    <row r="3114" spans="2:18" x14ac:dyDescent="0.25">
      <c r="B3114" s="12" t="s">
        <v>10</v>
      </c>
      <c r="C3114" s="12">
        <v>1185732</v>
      </c>
      <c r="D3114" s="13">
        <v>44264</v>
      </c>
      <c r="E3114" s="12" t="s">
        <v>30</v>
      </c>
      <c r="F3114" s="12" t="s">
        <v>108</v>
      </c>
      <c r="G3114" s="12" t="s">
        <v>109</v>
      </c>
      <c r="H3114" s="12" t="s">
        <v>12</v>
      </c>
      <c r="I3114" s="14">
        <v>0.25000000000000006</v>
      </c>
      <c r="J3114" s="15">
        <v>5200</v>
      </c>
      <c r="K3114" s="16">
        <f>I3114*J3114</f>
        <v>1300.0000000000002</v>
      </c>
      <c r="L3114" s="16">
        <f>K3114*M3114</f>
        <v>520.00000000000011</v>
      </c>
      <c r="M3114" s="17">
        <v>0.4</v>
      </c>
      <c r="O3114" s="1"/>
      <c r="P3114" s="2"/>
      <c r="Q3114" s="3"/>
      <c r="R3114" s="5"/>
    </row>
    <row r="3115" spans="2:18" x14ac:dyDescent="0.25">
      <c r="B3115" s="12" t="s">
        <v>10</v>
      </c>
      <c r="C3115" s="12">
        <v>1185732</v>
      </c>
      <c r="D3115" s="13">
        <v>44264</v>
      </c>
      <c r="E3115" s="12" t="s">
        <v>30</v>
      </c>
      <c r="F3115" s="12" t="s">
        <v>108</v>
      </c>
      <c r="G3115" s="12" t="s">
        <v>109</v>
      </c>
      <c r="H3115" s="12" t="s">
        <v>15</v>
      </c>
      <c r="I3115" s="14">
        <v>0.25000000000000006</v>
      </c>
      <c r="J3115" s="15">
        <v>2250</v>
      </c>
      <c r="K3115" s="16">
        <f>I3115*J3115</f>
        <v>562.50000000000011</v>
      </c>
      <c r="L3115" s="16">
        <f>K3115*M3115</f>
        <v>225.00000000000006</v>
      </c>
      <c r="M3115" s="17">
        <v>0.4</v>
      </c>
      <c r="O3115" s="1"/>
      <c r="P3115" s="2"/>
      <c r="Q3115" s="3"/>
      <c r="R3115" s="5"/>
    </row>
    <row r="3116" spans="2:18" x14ac:dyDescent="0.25">
      <c r="B3116" s="12" t="s">
        <v>10</v>
      </c>
      <c r="C3116" s="12">
        <v>1185732</v>
      </c>
      <c r="D3116" s="13">
        <v>44264</v>
      </c>
      <c r="E3116" s="12" t="s">
        <v>30</v>
      </c>
      <c r="F3116" s="12" t="s">
        <v>108</v>
      </c>
      <c r="G3116" s="12" t="s">
        <v>109</v>
      </c>
      <c r="H3116" s="12" t="s">
        <v>13</v>
      </c>
      <c r="I3116" s="14">
        <v>0.15000000000000002</v>
      </c>
      <c r="J3116" s="15">
        <v>2750</v>
      </c>
      <c r="K3116" s="16">
        <f t="shared" ref="K3116:K3119" si="1022">I3116*J3116</f>
        <v>412.50000000000006</v>
      </c>
      <c r="L3116" s="16">
        <f t="shared" ref="L3116:L3119" si="1023">K3116*M3116</f>
        <v>144.375</v>
      </c>
      <c r="M3116" s="17">
        <v>0.35</v>
      </c>
      <c r="O3116" s="1"/>
      <c r="P3116" s="2"/>
      <c r="Q3116" s="3"/>
      <c r="R3116" s="5"/>
    </row>
    <row r="3117" spans="2:18" x14ac:dyDescent="0.25">
      <c r="B3117" s="12" t="s">
        <v>10</v>
      </c>
      <c r="C3117" s="12">
        <v>1185732</v>
      </c>
      <c r="D3117" s="13">
        <v>44264</v>
      </c>
      <c r="E3117" s="12" t="s">
        <v>30</v>
      </c>
      <c r="F3117" s="12" t="s">
        <v>108</v>
      </c>
      <c r="G3117" s="12" t="s">
        <v>109</v>
      </c>
      <c r="H3117" s="12" t="s">
        <v>14</v>
      </c>
      <c r="I3117" s="14">
        <v>0.19999999999999996</v>
      </c>
      <c r="J3117" s="15">
        <v>1250</v>
      </c>
      <c r="K3117" s="16">
        <f t="shared" si="1022"/>
        <v>249.99999999999994</v>
      </c>
      <c r="L3117" s="16">
        <f t="shared" si="1023"/>
        <v>87.499999999999972</v>
      </c>
      <c r="M3117" s="17">
        <v>0.35</v>
      </c>
      <c r="O3117" s="1"/>
      <c r="P3117" s="2"/>
      <c r="Q3117" s="3"/>
      <c r="R3117" s="5"/>
    </row>
    <row r="3118" spans="2:18" x14ac:dyDescent="0.25">
      <c r="B3118" s="12" t="s">
        <v>10</v>
      </c>
      <c r="C3118" s="12">
        <v>1185732</v>
      </c>
      <c r="D3118" s="13">
        <v>44264</v>
      </c>
      <c r="E3118" s="12" t="s">
        <v>30</v>
      </c>
      <c r="F3118" s="12" t="s">
        <v>108</v>
      </c>
      <c r="G3118" s="12" t="s">
        <v>109</v>
      </c>
      <c r="H3118" s="12" t="s">
        <v>16</v>
      </c>
      <c r="I3118" s="14">
        <v>0.35000000000000003</v>
      </c>
      <c r="J3118" s="15">
        <v>1750</v>
      </c>
      <c r="K3118" s="16">
        <f t="shared" si="1022"/>
        <v>612.50000000000011</v>
      </c>
      <c r="L3118" s="16">
        <f t="shared" si="1023"/>
        <v>183.75000000000003</v>
      </c>
      <c r="M3118" s="17">
        <v>0.3</v>
      </c>
      <c r="O3118" s="1"/>
      <c r="P3118" s="2"/>
      <c r="Q3118" s="3"/>
      <c r="R3118" s="5"/>
    </row>
    <row r="3119" spans="2:18" x14ac:dyDescent="0.25">
      <c r="B3119" s="12" t="s">
        <v>10</v>
      </c>
      <c r="C3119" s="12">
        <v>1185732</v>
      </c>
      <c r="D3119" s="13">
        <v>44264</v>
      </c>
      <c r="E3119" s="12" t="s">
        <v>30</v>
      </c>
      <c r="F3119" s="12" t="s">
        <v>108</v>
      </c>
      <c r="G3119" s="12" t="s">
        <v>109</v>
      </c>
      <c r="H3119" s="12" t="s">
        <v>17</v>
      </c>
      <c r="I3119" s="14">
        <v>0.25000000000000006</v>
      </c>
      <c r="J3119" s="15">
        <v>2750</v>
      </c>
      <c r="K3119" s="16">
        <f t="shared" si="1022"/>
        <v>687.50000000000011</v>
      </c>
      <c r="L3119" s="16">
        <f t="shared" si="1023"/>
        <v>275.00000000000006</v>
      </c>
      <c r="M3119" s="17">
        <v>0.4</v>
      </c>
      <c r="O3119" s="1"/>
      <c r="P3119" s="2"/>
      <c r="Q3119" s="3"/>
      <c r="R3119" s="5"/>
    </row>
    <row r="3120" spans="2:18" x14ac:dyDescent="0.25">
      <c r="B3120" s="12" t="s">
        <v>10</v>
      </c>
      <c r="C3120" s="12">
        <v>1185732</v>
      </c>
      <c r="D3120" s="13">
        <v>44296</v>
      </c>
      <c r="E3120" s="12" t="s">
        <v>30</v>
      </c>
      <c r="F3120" s="12" t="s">
        <v>108</v>
      </c>
      <c r="G3120" s="12" t="s">
        <v>109</v>
      </c>
      <c r="H3120" s="12" t="s">
        <v>12</v>
      </c>
      <c r="I3120" s="14">
        <v>0.25000000000000006</v>
      </c>
      <c r="J3120" s="15">
        <v>5000</v>
      </c>
      <c r="K3120" s="16">
        <f>I3120*J3120</f>
        <v>1250.0000000000002</v>
      </c>
      <c r="L3120" s="16">
        <f>K3120*M3120</f>
        <v>500.00000000000011</v>
      </c>
      <c r="M3120" s="17">
        <v>0.4</v>
      </c>
      <c r="O3120" s="1"/>
      <c r="P3120" s="2"/>
      <c r="Q3120" s="3"/>
      <c r="R3120" s="5"/>
    </row>
    <row r="3121" spans="2:18" x14ac:dyDescent="0.25">
      <c r="B3121" s="12" t="s">
        <v>10</v>
      </c>
      <c r="C3121" s="12">
        <v>1185732</v>
      </c>
      <c r="D3121" s="13">
        <v>44296</v>
      </c>
      <c r="E3121" s="12" t="s">
        <v>30</v>
      </c>
      <c r="F3121" s="12" t="s">
        <v>108</v>
      </c>
      <c r="G3121" s="12" t="s">
        <v>109</v>
      </c>
      <c r="H3121" s="12" t="s">
        <v>15</v>
      </c>
      <c r="I3121" s="14">
        <v>0.25000000000000006</v>
      </c>
      <c r="J3121" s="15">
        <v>2000</v>
      </c>
      <c r="K3121" s="16">
        <f>I3121*J3121</f>
        <v>500.00000000000011</v>
      </c>
      <c r="L3121" s="16">
        <f>K3121*M3121</f>
        <v>200.00000000000006</v>
      </c>
      <c r="M3121" s="17">
        <v>0.4</v>
      </c>
      <c r="O3121" s="1"/>
      <c r="P3121" s="2"/>
      <c r="Q3121" s="3"/>
      <c r="R3121" s="5"/>
    </row>
    <row r="3122" spans="2:18" x14ac:dyDescent="0.25">
      <c r="B3122" s="12" t="s">
        <v>10</v>
      </c>
      <c r="C3122" s="12">
        <v>1185732</v>
      </c>
      <c r="D3122" s="13">
        <v>44296</v>
      </c>
      <c r="E3122" s="12" t="s">
        <v>30</v>
      </c>
      <c r="F3122" s="12" t="s">
        <v>108</v>
      </c>
      <c r="G3122" s="12" t="s">
        <v>109</v>
      </c>
      <c r="H3122" s="12" t="s">
        <v>13</v>
      </c>
      <c r="I3122" s="14">
        <v>0.15000000000000002</v>
      </c>
      <c r="J3122" s="15">
        <v>2000</v>
      </c>
      <c r="K3122" s="16">
        <f t="shared" ref="K3122:K3125" si="1024">I3122*J3122</f>
        <v>300.00000000000006</v>
      </c>
      <c r="L3122" s="16">
        <f t="shared" ref="L3122:L3125" si="1025">K3122*M3122</f>
        <v>105.00000000000001</v>
      </c>
      <c r="M3122" s="17">
        <v>0.35</v>
      </c>
      <c r="O3122" s="1"/>
      <c r="P3122" s="2"/>
      <c r="Q3122" s="3"/>
      <c r="R3122" s="5"/>
    </row>
    <row r="3123" spans="2:18" x14ac:dyDescent="0.25">
      <c r="B3123" s="12" t="s">
        <v>10</v>
      </c>
      <c r="C3123" s="12">
        <v>1185732</v>
      </c>
      <c r="D3123" s="13">
        <v>44296</v>
      </c>
      <c r="E3123" s="12" t="s">
        <v>30</v>
      </c>
      <c r="F3123" s="12" t="s">
        <v>108</v>
      </c>
      <c r="G3123" s="12" t="s">
        <v>109</v>
      </c>
      <c r="H3123" s="12" t="s">
        <v>14</v>
      </c>
      <c r="I3123" s="14">
        <v>0.19999999999999996</v>
      </c>
      <c r="J3123" s="15">
        <v>1250</v>
      </c>
      <c r="K3123" s="16">
        <f t="shared" si="1024"/>
        <v>249.99999999999994</v>
      </c>
      <c r="L3123" s="16">
        <f t="shared" si="1025"/>
        <v>87.499999999999972</v>
      </c>
      <c r="M3123" s="17">
        <v>0.35</v>
      </c>
      <c r="O3123" s="1"/>
      <c r="P3123" s="2"/>
      <c r="Q3123" s="3"/>
      <c r="R3123" s="5"/>
    </row>
    <row r="3124" spans="2:18" x14ac:dyDescent="0.25">
      <c r="B3124" s="12" t="s">
        <v>10</v>
      </c>
      <c r="C3124" s="12">
        <v>1185732</v>
      </c>
      <c r="D3124" s="13">
        <v>44296</v>
      </c>
      <c r="E3124" s="12" t="s">
        <v>30</v>
      </c>
      <c r="F3124" s="12" t="s">
        <v>108</v>
      </c>
      <c r="G3124" s="12" t="s">
        <v>109</v>
      </c>
      <c r="H3124" s="12" t="s">
        <v>16</v>
      </c>
      <c r="I3124" s="14">
        <v>0.65</v>
      </c>
      <c r="J3124" s="15">
        <v>1500</v>
      </c>
      <c r="K3124" s="16">
        <f t="shared" si="1024"/>
        <v>975</v>
      </c>
      <c r="L3124" s="16">
        <f t="shared" si="1025"/>
        <v>292.5</v>
      </c>
      <c r="M3124" s="17">
        <v>0.3</v>
      </c>
      <c r="O3124" s="1"/>
      <c r="P3124" s="2"/>
      <c r="Q3124" s="3"/>
      <c r="R3124" s="5"/>
    </row>
    <row r="3125" spans="2:18" x14ac:dyDescent="0.25">
      <c r="B3125" s="12" t="s">
        <v>10</v>
      </c>
      <c r="C3125" s="12">
        <v>1185732</v>
      </c>
      <c r="D3125" s="13">
        <v>44296</v>
      </c>
      <c r="E3125" s="12" t="s">
        <v>30</v>
      </c>
      <c r="F3125" s="12" t="s">
        <v>108</v>
      </c>
      <c r="G3125" s="12" t="s">
        <v>109</v>
      </c>
      <c r="H3125" s="12" t="s">
        <v>17</v>
      </c>
      <c r="I3125" s="14">
        <v>0.5</v>
      </c>
      <c r="J3125" s="15">
        <v>2750</v>
      </c>
      <c r="K3125" s="16">
        <f t="shared" si="1024"/>
        <v>1375</v>
      </c>
      <c r="L3125" s="16">
        <f t="shared" si="1025"/>
        <v>550</v>
      </c>
      <c r="M3125" s="17">
        <v>0.4</v>
      </c>
      <c r="O3125" s="1"/>
      <c r="P3125" s="2"/>
      <c r="Q3125" s="3"/>
      <c r="R3125" s="5"/>
    </row>
    <row r="3126" spans="2:18" x14ac:dyDescent="0.25">
      <c r="B3126" s="12" t="s">
        <v>10</v>
      </c>
      <c r="C3126" s="12">
        <v>1185732</v>
      </c>
      <c r="D3126" s="13">
        <v>44327</v>
      </c>
      <c r="E3126" s="12" t="s">
        <v>30</v>
      </c>
      <c r="F3126" s="12" t="s">
        <v>108</v>
      </c>
      <c r="G3126" s="12" t="s">
        <v>109</v>
      </c>
      <c r="H3126" s="12" t="s">
        <v>12</v>
      </c>
      <c r="I3126" s="14">
        <v>0.6</v>
      </c>
      <c r="J3126" s="15">
        <v>5450</v>
      </c>
      <c r="K3126" s="16">
        <f>I3126*J3126</f>
        <v>3270</v>
      </c>
      <c r="L3126" s="16">
        <f>K3126*M3126</f>
        <v>1308</v>
      </c>
      <c r="M3126" s="17">
        <v>0.4</v>
      </c>
      <c r="O3126" s="1"/>
      <c r="P3126" s="2"/>
      <c r="Q3126" s="3"/>
      <c r="R3126" s="5"/>
    </row>
    <row r="3127" spans="2:18" x14ac:dyDescent="0.25">
      <c r="B3127" s="12" t="s">
        <v>10</v>
      </c>
      <c r="C3127" s="12">
        <v>1185732</v>
      </c>
      <c r="D3127" s="13">
        <v>44327</v>
      </c>
      <c r="E3127" s="12" t="s">
        <v>30</v>
      </c>
      <c r="F3127" s="12" t="s">
        <v>108</v>
      </c>
      <c r="G3127" s="12" t="s">
        <v>109</v>
      </c>
      <c r="H3127" s="12" t="s">
        <v>15</v>
      </c>
      <c r="I3127" s="14">
        <v>0.4</v>
      </c>
      <c r="J3127" s="15">
        <v>2500</v>
      </c>
      <c r="K3127" s="16">
        <f>I3127*J3127</f>
        <v>1000</v>
      </c>
      <c r="L3127" s="16">
        <f>K3127*M3127</f>
        <v>400</v>
      </c>
      <c r="M3127" s="17">
        <v>0.4</v>
      </c>
      <c r="O3127" s="1"/>
      <c r="P3127" s="2"/>
      <c r="Q3127" s="3"/>
      <c r="R3127" s="5"/>
    </row>
    <row r="3128" spans="2:18" x14ac:dyDescent="0.25">
      <c r="B3128" s="12" t="s">
        <v>10</v>
      </c>
      <c r="C3128" s="12">
        <v>1185732</v>
      </c>
      <c r="D3128" s="13">
        <v>44327</v>
      </c>
      <c r="E3128" s="12" t="s">
        <v>30</v>
      </c>
      <c r="F3128" s="12" t="s">
        <v>108</v>
      </c>
      <c r="G3128" s="12" t="s">
        <v>109</v>
      </c>
      <c r="H3128" s="12" t="s">
        <v>13</v>
      </c>
      <c r="I3128" s="14">
        <v>0.35000000000000003</v>
      </c>
      <c r="J3128" s="15">
        <v>2250</v>
      </c>
      <c r="K3128" s="16">
        <f t="shared" ref="K3128:K3131" si="1026">I3128*J3128</f>
        <v>787.50000000000011</v>
      </c>
      <c r="L3128" s="16">
        <f t="shared" ref="L3128:L3131" si="1027">K3128*M3128</f>
        <v>275.625</v>
      </c>
      <c r="M3128" s="17">
        <v>0.35</v>
      </c>
      <c r="O3128" s="1"/>
      <c r="P3128" s="2"/>
      <c r="Q3128" s="3"/>
      <c r="R3128" s="5"/>
    </row>
    <row r="3129" spans="2:18" x14ac:dyDescent="0.25">
      <c r="B3129" s="12" t="s">
        <v>10</v>
      </c>
      <c r="C3129" s="12">
        <v>1185732</v>
      </c>
      <c r="D3129" s="13">
        <v>44327</v>
      </c>
      <c r="E3129" s="12" t="s">
        <v>30</v>
      </c>
      <c r="F3129" s="12" t="s">
        <v>108</v>
      </c>
      <c r="G3129" s="12" t="s">
        <v>109</v>
      </c>
      <c r="H3129" s="12" t="s">
        <v>14</v>
      </c>
      <c r="I3129" s="14">
        <v>0.35000000000000003</v>
      </c>
      <c r="J3129" s="15">
        <v>1750</v>
      </c>
      <c r="K3129" s="16">
        <f t="shared" si="1026"/>
        <v>612.50000000000011</v>
      </c>
      <c r="L3129" s="16">
        <f t="shared" si="1027"/>
        <v>214.37500000000003</v>
      </c>
      <c r="M3129" s="17">
        <v>0.35</v>
      </c>
      <c r="O3129" s="1"/>
      <c r="P3129" s="2"/>
      <c r="Q3129" s="3"/>
      <c r="R3129" s="5"/>
    </row>
    <row r="3130" spans="2:18" x14ac:dyDescent="0.25">
      <c r="B3130" s="12" t="s">
        <v>10</v>
      </c>
      <c r="C3130" s="12">
        <v>1185732</v>
      </c>
      <c r="D3130" s="13">
        <v>44327</v>
      </c>
      <c r="E3130" s="12" t="s">
        <v>30</v>
      </c>
      <c r="F3130" s="12" t="s">
        <v>108</v>
      </c>
      <c r="G3130" s="12" t="s">
        <v>109</v>
      </c>
      <c r="H3130" s="12" t="s">
        <v>16</v>
      </c>
      <c r="I3130" s="14">
        <v>0.44999999999999996</v>
      </c>
      <c r="J3130" s="15">
        <v>2000</v>
      </c>
      <c r="K3130" s="16">
        <f t="shared" si="1026"/>
        <v>899.99999999999989</v>
      </c>
      <c r="L3130" s="16">
        <f t="shared" si="1027"/>
        <v>269.99999999999994</v>
      </c>
      <c r="M3130" s="17">
        <v>0.3</v>
      </c>
      <c r="O3130" s="1"/>
      <c r="P3130" s="2"/>
      <c r="Q3130" s="3"/>
      <c r="R3130" s="5"/>
    </row>
    <row r="3131" spans="2:18" x14ac:dyDescent="0.25">
      <c r="B3131" s="12" t="s">
        <v>10</v>
      </c>
      <c r="C3131" s="12">
        <v>1185732</v>
      </c>
      <c r="D3131" s="13">
        <v>44327</v>
      </c>
      <c r="E3131" s="12" t="s">
        <v>30</v>
      </c>
      <c r="F3131" s="12" t="s">
        <v>108</v>
      </c>
      <c r="G3131" s="12" t="s">
        <v>109</v>
      </c>
      <c r="H3131" s="12" t="s">
        <v>17</v>
      </c>
      <c r="I3131" s="14">
        <v>0.54999999999999993</v>
      </c>
      <c r="J3131" s="15">
        <v>3250</v>
      </c>
      <c r="K3131" s="16">
        <f t="shared" si="1026"/>
        <v>1787.4999999999998</v>
      </c>
      <c r="L3131" s="16">
        <f t="shared" si="1027"/>
        <v>715</v>
      </c>
      <c r="M3131" s="17">
        <v>0.4</v>
      </c>
      <c r="O3131" s="1"/>
      <c r="P3131" s="2"/>
      <c r="Q3131" s="3"/>
      <c r="R3131" s="5"/>
    </row>
    <row r="3132" spans="2:18" x14ac:dyDescent="0.25">
      <c r="B3132" s="12" t="s">
        <v>10</v>
      </c>
      <c r="C3132" s="12">
        <v>1185732</v>
      </c>
      <c r="D3132" s="13">
        <v>44357</v>
      </c>
      <c r="E3132" s="12" t="s">
        <v>30</v>
      </c>
      <c r="F3132" s="12" t="s">
        <v>108</v>
      </c>
      <c r="G3132" s="12" t="s">
        <v>109</v>
      </c>
      <c r="H3132" s="12" t="s">
        <v>12</v>
      </c>
      <c r="I3132" s="14">
        <v>0.4</v>
      </c>
      <c r="J3132" s="15">
        <v>5750</v>
      </c>
      <c r="K3132" s="16">
        <f>I3132*J3132</f>
        <v>2300</v>
      </c>
      <c r="L3132" s="16">
        <f>K3132*M3132</f>
        <v>920</v>
      </c>
      <c r="M3132" s="17">
        <v>0.4</v>
      </c>
      <c r="O3132" s="1"/>
      <c r="P3132" s="2"/>
      <c r="Q3132" s="3"/>
      <c r="R3132" s="5"/>
    </row>
    <row r="3133" spans="2:18" x14ac:dyDescent="0.25">
      <c r="B3133" s="12" t="s">
        <v>10</v>
      </c>
      <c r="C3133" s="12">
        <v>1185732</v>
      </c>
      <c r="D3133" s="13">
        <v>44357</v>
      </c>
      <c r="E3133" s="12" t="s">
        <v>30</v>
      </c>
      <c r="F3133" s="12" t="s">
        <v>108</v>
      </c>
      <c r="G3133" s="12" t="s">
        <v>109</v>
      </c>
      <c r="H3133" s="12" t="s">
        <v>15</v>
      </c>
      <c r="I3133" s="14">
        <v>0.35000000000000009</v>
      </c>
      <c r="J3133" s="15">
        <v>3250</v>
      </c>
      <c r="K3133" s="16">
        <f>I3133*J3133</f>
        <v>1137.5000000000002</v>
      </c>
      <c r="L3133" s="16">
        <f>K3133*M3133</f>
        <v>455.00000000000011</v>
      </c>
      <c r="M3133" s="17">
        <v>0.4</v>
      </c>
      <c r="O3133" s="1"/>
      <c r="P3133" s="2"/>
      <c r="Q3133" s="3"/>
      <c r="R3133" s="5"/>
    </row>
    <row r="3134" spans="2:18" x14ac:dyDescent="0.25">
      <c r="B3134" s="12" t="s">
        <v>10</v>
      </c>
      <c r="C3134" s="12">
        <v>1185732</v>
      </c>
      <c r="D3134" s="13">
        <v>44357</v>
      </c>
      <c r="E3134" s="12" t="s">
        <v>30</v>
      </c>
      <c r="F3134" s="12" t="s">
        <v>108</v>
      </c>
      <c r="G3134" s="12" t="s">
        <v>109</v>
      </c>
      <c r="H3134" s="12" t="s">
        <v>13</v>
      </c>
      <c r="I3134" s="14">
        <v>0.30000000000000004</v>
      </c>
      <c r="J3134" s="15">
        <v>2000</v>
      </c>
      <c r="K3134" s="16">
        <f t="shared" ref="K3134:K3137" si="1028">I3134*J3134</f>
        <v>600.00000000000011</v>
      </c>
      <c r="L3134" s="16">
        <f t="shared" ref="L3134:L3137" si="1029">K3134*M3134</f>
        <v>210.00000000000003</v>
      </c>
      <c r="M3134" s="17">
        <v>0.35</v>
      </c>
      <c r="O3134" s="1"/>
      <c r="P3134" s="2"/>
      <c r="Q3134" s="3"/>
      <c r="R3134" s="5"/>
    </row>
    <row r="3135" spans="2:18" x14ac:dyDescent="0.25">
      <c r="B3135" s="12" t="s">
        <v>10</v>
      </c>
      <c r="C3135" s="12">
        <v>1185732</v>
      </c>
      <c r="D3135" s="13">
        <v>44357</v>
      </c>
      <c r="E3135" s="12" t="s">
        <v>30</v>
      </c>
      <c r="F3135" s="12" t="s">
        <v>108</v>
      </c>
      <c r="G3135" s="12" t="s">
        <v>109</v>
      </c>
      <c r="H3135" s="12" t="s">
        <v>14</v>
      </c>
      <c r="I3135" s="14">
        <v>0.30000000000000004</v>
      </c>
      <c r="J3135" s="15">
        <v>1750</v>
      </c>
      <c r="K3135" s="16">
        <f t="shared" si="1028"/>
        <v>525.00000000000011</v>
      </c>
      <c r="L3135" s="16">
        <f t="shared" si="1029"/>
        <v>183.75000000000003</v>
      </c>
      <c r="M3135" s="17">
        <v>0.35</v>
      </c>
      <c r="O3135" s="1"/>
      <c r="P3135" s="2"/>
      <c r="Q3135" s="3"/>
      <c r="R3135" s="5"/>
    </row>
    <row r="3136" spans="2:18" x14ac:dyDescent="0.25">
      <c r="B3136" s="12" t="s">
        <v>10</v>
      </c>
      <c r="C3136" s="12">
        <v>1185732</v>
      </c>
      <c r="D3136" s="13">
        <v>44357</v>
      </c>
      <c r="E3136" s="12" t="s">
        <v>30</v>
      </c>
      <c r="F3136" s="12" t="s">
        <v>108</v>
      </c>
      <c r="G3136" s="12" t="s">
        <v>109</v>
      </c>
      <c r="H3136" s="12" t="s">
        <v>16</v>
      </c>
      <c r="I3136" s="14">
        <v>0.4</v>
      </c>
      <c r="J3136" s="15">
        <v>1750</v>
      </c>
      <c r="K3136" s="16">
        <f t="shared" si="1028"/>
        <v>700</v>
      </c>
      <c r="L3136" s="16">
        <f t="shared" si="1029"/>
        <v>210</v>
      </c>
      <c r="M3136" s="17">
        <v>0.3</v>
      </c>
      <c r="O3136" s="1"/>
      <c r="P3136" s="2"/>
      <c r="Q3136" s="3"/>
      <c r="R3136" s="5"/>
    </row>
    <row r="3137" spans="2:18" x14ac:dyDescent="0.25">
      <c r="B3137" s="12" t="s">
        <v>10</v>
      </c>
      <c r="C3137" s="12">
        <v>1185732</v>
      </c>
      <c r="D3137" s="13">
        <v>44357</v>
      </c>
      <c r="E3137" s="12" t="s">
        <v>30</v>
      </c>
      <c r="F3137" s="12" t="s">
        <v>108</v>
      </c>
      <c r="G3137" s="12" t="s">
        <v>109</v>
      </c>
      <c r="H3137" s="12" t="s">
        <v>17</v>
      </c>
      <c r="I3137" s="14">
        <v>0.60000000000000009</v>
      </c>
      <c r="J3137" s="15">
        <v>3250</v>
      </c>
      <c r="K3137" s="16">
        <f t="shared" si="1028"/>
        <v>1950.0000000000002</v>
      </c>
      <c r="L3137" s="16">
        <f t="shared" si="1029"/>
        <v>780.00000000000011</v>
      </c>
      <c r="M3137" s="17">
        <v>0.4</v>
      </c>
      <c r="O3137" s="1"/>
      <c r="P3137" s="2"/>
      <c r="Q3137" s="3"/>
      <c r="R3137" s="5"/>
    </row>
    <row r="3138" spans="2:18" x14ac:dyDescent="0.25">
      <c r="B3138" s="12" t="s">
        <v>10</v>
      </c>
      <c r="C3138" s="12">
        <v>1185732</v>
      </c>
      <c r="D3138" s="13">
        <v>44386</v>
      </c>
      <c r="E3138" s="12" t="s">
        <v>30</v>
      </c>
      <c r="F3138" s="12" t="s">
        <v>108</v>
      </c>
      <c r="G3138" s="12" t="s">
        <v>109</v>
      </c>
      <c r="H3138" s="12" t="s">
        <v>12</v>
      </c>
      <c r="I3138" s="14">
        <v>0.55000000000000004</v>
      </c>
      <c r="J3138" s="15">
        <v>5500</v>
      </c>
      <c r="K3138" s="16">
        <f>I3138*J3138</f>
        <v>3025.0000000000005</v>
      </c>
      <c r="L3138" s="16">
        <f>K3138*M3138</f>
        <v>1210.0000000000002</v>
      </c>
      <c r="M3138" s="17">
        <v>0.4</v>
      </c>
      <c r="O3138" s="1"/>
      <c r="P3138" s="2"/>
      <c r="Q3138" s="3"/>
      <c r="R3138" s="5"/>
    </row>
    <row r="3139" spans="2:18" x14ac:dyDescent="0.25">
      <c r="B3139" s="12" t="s">
        <v>10</v>
      </c>
      <c r="C3139" s="12">
        <v>1185732</v>
      </c>
      <c r="D3139" s="13">
        <v>44386</v>
      </c>
      <c r="E3139" s="12" t="s">
        <v>30</v>
      </c>
      <c r="F3139" s="12" t="s">
        <v>108</v>
      </c>
      <c r="G3139" s="12" t="s">
        <v>109</v>
      </c>
      <c r="H3139" s="12" t="s">
        <v>15</v>
      </c>
      <c r="I3139" s="14">
        <v>0.50000000000000011</v>
      </c>
      <c r="J3139" s="15">
        <v>3000</v>
      </c>
      <c r="K3139" s="16">
        <f>I3139*J3139</f>
        <v>1500.0000000000002</v>
      </c>
      <c r="L3139" s="16">
        <f>K3139*M3139</f>
        <v>600.00000000000011</v>
      </c>
      <c r="M3139" s="17">
        <v>0.4</v>
      </c>
      <c r="O3139" s="1"/>
      <c r="P3139" s="2"/>
      <c r="Q3139" s="3"/>
      <c r="R3139" s="5"/>
    </row>
    <row r="3140" spans="2:18" x14ac:dyDescent="0.25">
      <c r="B3140" s="12" t="s">
        <v>10</v>
      </c>
      <c r="C3140" s="12">
        <v>1185732</v>
      </c>
      <c r="D3140" s="13">
        <v>44386</v>
      </c>
      <c r="E3140" s="12" t="s">
        <v>30</v>
      </c>
      <c r="F3140" s="12" t="s">
        <v>108</v>
      </c>
      <c r="G3140" s="12" t="s">
        <v>109</v>
      </c>
      <c r="H3140" s="12" t="s">
        <v>13</v>
      </c>
      <c r="I3140" s="14">
        <v>0.45</v>
      </c>
      <c r="J3140" s="15">
        <v>2250</v>
      </c>
      <c r="K3140" s="16">
        <f t="shared" ref="K3140:K3143" si="1030">I3140*J3140</f>
        <v>1012.5</v>
      </c>
      <c r="L3140" s="16">
        <f t="shared" ref="L3140:L3143" si="1031">K3140*M3140</f>
        <v>354.375</v>
      </c>
      <c r="M3140" s="17">
        <v>0.35</v>
      </c>
      <c r="O3140" s="1"/>
      <c r="P3140" s="2"/>
      <c r="Q3140" s="3"/>
      <c r="R3140" s="5"/>
    </row>
    <row r="3141" spans="2:18" x14ac:dyDescent="0.25">
      <c r="B3141" s="12" t="s">
        <v>10</v>
      </c>
      <c r="C3141" s="12">
        <v>1185732</v>
      </c>
      <c r="D3141" s="13">
        <v>44386</v>
      </c>
      <c r="E3141" s="12" t="s">
        <v>30</v>
      </c>
      <c r="F3141" s="12" t="s">
        <v>108</v>
      </c>
      <c r="G3141" s="12" t="s">
        <v>109</v>
      </c>
      <c r="H3141" s="12" t="s">
        <v>14</v>
      </c>
      <c r="I3141" s="14">
        <v>0.45</v>
      </c>
      <c r="J3141" s="15">
        <v>1750</v>
      </c>
      <c r="K3141" s="16">
        <f t="shared" si="1030"/>
        <v>787.5</v>
      </c>
      <c r="L3141" s="16">
        <f t="shared" si="1031"/>
        <v>275.625</v>
      </c>
      <c r="M3141" s="17">
        <v>0.35</v>
      </c>
      <c r="O3141" s="1"/>
      <c r="P3141" s="2"/>
      <c r="Q3141" s="3"/>
      <c r="R3141" s="5"/>
    </row>
    <row r="3142" spans="2:18" x14ac:dyDescent="0.25">
      <c r="B3142" s="12" t="s">
        <v>10</v>
      </c>
      <c r="C3142" s="12">
        <v>1185732</v>
      </c>
      <c r="D3142" s="13">
        <v>44386</v>
      </c>
      <c r="E3142" s="12" t="s">
        <v>30</v>
      </c>
      <c r="F3142" s="12" t="s">
        <v>108</v>
      </c>
      <c r="G3142" s="12" t="s">
        <v>109</v>
      </c>
      <c r="H3142" s="12" t="s">
        <v>16</v>
      </c>
      <c r="I3142" s="14">
        <v>0.55000000000000004</v>
      </c>
      <c r="J3142" s="15">
        <v>2000</v>
      </c>
      <c r="K3142" s="16">
        <f t="shared" si="1030"/>
        <v>1100</v>
      </c>
      <c r="L3142" s="16">
        <f t="shared" si="1031"/>
        <v>330</v>
      </c>
      <c r="M3142" s="17">
        <v>0.3</v>
      </c>
      <c r="O3142" s="1"/>
      <c r="P3142" s="2"/>
      <c r="Q3142" s="3"/>
      <c r="R3142" s="5"/>
    </row>
    <row r="3143" spans="2:18" x14ac:dyDescent="0.25">
      <c r="B3143" s="12" t="s">
        <v>10</v>
      </c>
      <c r="C3143" s="12">
        <v>1185732</v>
      </c>
      <c r="D3143" s="13">
        <v>44386</v>
      </c>
      <c r="E3143" s="12" t="s">
        <v>30</v>
      </c>
      <c r="F3143" s="12" t="s">
        <v>108</v>
      </c>
      <c r="G3143" s="12" t="s">
        <v>109</v>
      </c>
      <c r="H3143" s="12" t="s">
        <v>17</v>
      </c>
      <c r="I3143" s="14">
        <v>0.60000000000000009</v>
      </c>
      <c r="J3143" s="15">
        <v>3750</v>
      </c>
      <c r="K3143" s="16">
        <f t="shared" si="1030"/>
        <v>2250.0000000000005</v>
      </c>
      <c r="L3143" s="16">
        <f t="shared" si="1031"/>
        <v>900.00000000000023</v>
      </c>
      <c r="M3143" s="17">
        <v>0.4</v>
      </c>
      <c r="O3143" s="1"/>
      <c r="P3143" s="2"/>
      <c r="Q3143" s="3"/>
      <c r="R3143" s="5"/>
    </row>
    <row r="3144" spans="2:18" x14ac:dyDescent="0.25">
      <c r="B3144" s="12" t="s">
        <v>10</v>
      </c>
      <c r="C3144" s="12">
        <v>1185732</v>
      </c>
      <c r="D3144" s="13">
        <v>44418</v>
      </c>
      <c r="E3144" s="12" t="s">
        <v>30</v>
      </c>
      <c r="F3144" s="12" t="s">
        <v>108</v>
      </c>
      <c r="G3144" s="12" t="s">
        <v>109</v>
      </c>
      <c r="H3144" s="12" t="s">
        <v>12</v>
      </c>
      <c r="I3144" s="14">
        <v>0.5</v>
      </c>
      <c r="J3144" s="15">
        <v>5250</v>
      </c>
      <c r="K3144" s="16">
        <f>I3144*J3144</f>
        <v>2625</v>
      </c>
      <c r="L3144" s="16">
        <f>K3144*M3144</f>
        <v>1050</v>
      </c>
      <c r="M3144" s="17">
        <v>0.4</v>
      </c>
      <c r="O3144" s="1"/>
      <c r="P3144" s="2"/>
      <c r="Q3144" s="3"/>
      <c r="R3144" s="5"/>
    </row>
    <row r="3145" spans="2:18" x14ac:dyDescent="0.25">
      <c r="B3145" s="12" t="s">
        <v>10</v>
      </c>
      <c r="C3145" s="12">
        <v>1185732</v>
      </c>
      <c r="D3145" s="13">
        <v>44418</v>
      </c>
      <c r="E3145" s="12" t="s">
        <v>30</v>
      </c>
      <c r="F3145" s="12" t="s">
        <v>108</v>
      </c>
      <c r="G3145" s="12" t="s">
        <v>109</v>
      </c>
      <c r="H3145" s="12" t="s">
        <v>15</v>
      </c>
      <c r="I3145" s="14">
        <v>0.45000000000000007</v>
      </c>
      <c r="J3145" s="15">
        <v>3000</v>
      </c>
      <c r="K3145" s="16">
        <f>I3145*J3145</f>
        <v>1350.0000000000002</v>
      </c>
      <c r="L3145" s="16">
        <f>K3145*M3145</f>
        <v>540.00000000000011</v>
      </c>
      <c r="M3145" s="17">
        <v>0.4</v>
      </c>
      <c r="O3145" s="1"/>
      <c r="P3145" s="2"/>
      <c r="Q3145" s="3"/>
      <c r="R3145" s="5"/>
    </row>
    <row r="3146" spans="2:18" x14ac:dyDescent="0.25">
      <c r="B3146" s="12" t="s">
        <v>10</v>
      </c>
      <c r="C3146" s="12">
        <v>1185732</v>
      </c>
      <c r="D3146" s="13">
        <v>44418</v>
      </c>
      <c r="E3146" s="12" t="s">
        <v>30</v>
      </c>
      <c r="F3146" s="12" t="s">
        <v>108</v>
      </c>
      <c r="G3146" s="12" t="s">
        <v>109</v>
      </c>
      <c r="H3146" s="12" t="s">
        <v>13</v>
      </c>
      <c r="I3146" s="14">
        <v>0.4</v>
      </c>
      <c r="J3146" s="15">
        <v>2250</v>
      </c>
      <c r="K3146" s="16">
        <f t="shared" ref="K3146:K3149" si="1032">I3146*J3146</f>
        <v>900</v>
      </c>
      <c r="L3146" s="16">
        <f t="shared" ref="L3146:L3149" si="1033">K3146*M3146</f>
        <v>315</v>
      </c>
      <c r="M3146" s="17">
        <v>0.35</v>
      </c>
      <c r="O3146" s="1"/>
      <c r="P3146" s="2"/>
      <c r="Q3146" s="3"/>
      <c r="R3146" s="5"/>
    </row>
    <row r="3147" spans="2:18" x14ac:dyDescent="0.25">
      <c r="B3147" s="12" t="s">
        <v>10</v>
      </c>
      <c r="C3147" s="12">
        <v>1185732</v>
      </c>
      <c r="D3147" s="13">
        <v>44418</v>
      </c>
      <c r="E3147" s="12" t="s">
        <v>30</v>
      </c>
      <c r="F3147" s="12" t="s">
        <v>108</v>
      </c>
      <c r="G3147" s="12" t="s">
        <v>109</v>
      </c>
      <c r="H3147" s="12" t="s">
        <v>14</v>
      </c>
      <c r="I3147" s="14">
        <v>0.4</v>
      </c>
      <c r="J3147" s="15">
        <v>2000</v>
      </c>
      <c r="K3147" s="16">
        <f t="shared" si="1032"/>
        <v>800</v>
      </c>
      <c r="L3147" s="16">
        <f t="shared" si="1033"/>
        <v>280</v>
      </c>
      <c r="M3147" s="17">
        <v>0.35</v>
      </c>
      <c r="O3147" s="1"/>
      <c r="P3147" s="2"/>
      <c r="Q3147" s="3"/>
      <c r="R3147" s="5"/>
    </row>
    <row r="3148" spans="2:18" x14ac:dyDescent="0.25">
      <c r="B3148" s="12" t="s">
        <v>10</v>
      </c>
      <c r="C3148" s="12">
        <v>1185732</v>
      </c>
      <c r="D3148" s="13">
        <v>44418</v>
      </c>
      <c r="E3148" s="12" t="s">
        <v>30</v>
      </c>
      <c r="F3148" s="12" t="s">
        <v>108</v>
      </c>
      <c r="G3148" s="12" t="s">
        <v>109</v>
      </c>
      <c r="H3148" s="12" t="s">
        <v>16</v>
      </c>
      <c r="I3148" s="14">
        <v>0.5</v>
      </c>
      <c r="J3148" s="15">
        <v>1750</v>
      </c>
      <c r="K3148" s="16">
        <f t="shared" si="1032"/>
        <v>875</v>
      </c>
      <c r="L3148" s="16">
        <f t="shared" si="1033"/>
        <v>262.5</v>
      </c>
      <c r="M3148" s="17">
        <v>0.3</v>
      </c>
      <c r="O3148" s="1"/>
      <c r="P3148" s="2"/>
      <c r="Q3148" s="3"/>
      <c r="R3148" s="5"/>
    </row>
    <row r="3149" spans="2:18" x14ac:dyDescent="0.25">
      <c r="B3149" s="12" t="s">
        <v>10</v>
      </c>
      <c r="C3149" s="12">
        <v>1185732</v>
      </c>
      <c r="D3149" s="13">
        <v>44418</v>
      </c>
      <c r="E3149" s="12" t="s">
        <v>30</v>
      </c>
      <c r="F3149" s="12" t="s">
        <v>108</v>
      </c>
      <c r="G3149" s="12" t="s">
        <v>109</v>
      </c>
      <c r="H3149" s="12" t="s">
        <v>17</v>
      </c>
      <c r="I3149" s="14">
        <v>0.55000000000000004</v>
      </c>
      <c r="J3149" s="15">
        <v>3500</v>
      </c>
      <c r="K3149" s="16">
        <f t="shared" si="1032"/>
        <v>1925.0000000000002</v>
      </c>
      <c r="L3149" s="16">
        <f t="shared" si="1033"/>
        <v>770.00000000000011</v>
      </c>
      <c r="M3149" s="17">
        <v>0.4</v>
      </c>
      <c r="O3149" s="1"/>
      <c r="P3149" s="2"/>
      <c r="Q3149" s="3"/>
      <c r="R3149" s="5"/>
    </row>
    <row r="3150" spans="2:18" x14ac:dyDescent="0.25">
      <c r="B3150" s="12" t="s">
        <v>10</v>
      </c>
      <c r="C3150" s="12">
        <v>1185732</v>
      </c>
      <c r="D3150" s="13">
        <v>44450</v>
      </c>
      <c r="E3150" s="12" t="s">
        <v>30</v>
      </c>
      <c r="F3150" s="12" t="s">
        <v>108</v>
      </c>
      <c r="G3150" s="12" t="s">
        <v>109</v>
      </c>
      <c r="H3150" s="12" t="s">
        <v>12</v>
      </c>
      <c r="I3150" s="14">
        <v>0.35000000000000003</v>
      </c>
      <c r="J3150" s="15">
        <v>4750</v>
      </c>
      <c r="K3150" s="16">
        <f>I3150*J3150</f>
        <v>1662.5000000000002</v>
      </c>
      <c r="L3150" s="16">
        <f>K3150*M3150</f>
        <v>665.00000000000011</v>
      </c>
      <c r="M3150" s="17">
        <v>0.4</v>
      </c>
      <c r="O3150" s="1"/>
      <c r="P3150" s="2"/>
      <c r="Q3150" s="3"/>
      <c r="R3150" s="5"/>
    </row>
    <row r="3151" spans="2:18" x14ac:dyDescent="0.25">
      <c r="B3151" s="12" t="s">
        <v>10</v>
      </c>
      <c r="C3151" s="12">
        <v>1185732</v>
      </c>
      <c r="D3151" s="13">
        <v>44450</v>
      </c>
      <c r="E3151" s="12" t="s">
        <v>30</v>
      </c>
      <c r="F3151" s="12" t="s">
        <v>108</v>
      </c>
      <c r="G3151" s="12" t="s">
        <v>109</v>
      </c>
      <c r="H3151" s="12" t="s">
        <v>15</v>
      </c>
      <c r="I3151" s="14">
        <v>0.3000000000000001</v>
      </c>
      <c r="J3151" s="15">
        <v>2750</v>
      </c>
      <c r="K3151" s="16">
        <f>I3151*J3151</f>
        <v>825.00000000000023</v>
      </c>
      <c r="L3151" s="16">
        <f>K3151*M3151</f>
        <v>330.00000000000011</v>
      </c>
      <c r="M3151" s="17">
        <v>0.4</v>
      </c>
      <c r="O3151" s="1"/>
      <c r="P3151" s="2"/>
      <c r="Q3151" s="3"/>
      <c r="R3151" s="5"/>
    </row>
    <row r="3152" spans="2:18" x14ac:dyDescent="0.25">
      <c r="B3152" s="12" t="s">
        <v>10</v>
      </c>
      <c r="C3152" s="12">
        <v>1185732</v>
      </c>
      <c r="D3152" s="13">
        <v>44450</v>
      </c>
      <c r="E3152" s="12" t="s">
        <v>30</v>
      </c>
      <c r="F3152" s="12" t="s">
        <v>108</v>
      </c>
      <c r="G3152" s="12" t="s">
        <v>109</v>
      </c>
      <c r="H3152" s="12" t="s">
        <v>13</v>
      </c>
      <c r="I3152" s="14">
        <v>0.25000000000000006</v>
      </c>
      <c r="J3152" s="15">
        <v>1750</v>
      </c>
      <c r="K3152" s="16">
        <f t="shared" ref="K3152:K3155" si="1034">I3152*J3152</f>
        <v>437.50000000000011</v>
      </c>
      <c r="L3152" s="16">
        <f t="shared" ref="L3152:L3155" si="1035">K3152*M3152</f>
        <v>153.12500000000003</v>
      </c>
      <c r="M3152" s="17">
        <v>0.35</v>
      </c>
      <c r="O3152" s="1"/>
      <c r="P3152" s="2"/>
      <c r="Q3152" s="3"/>
      <c r="R3152" s="5"/>
    </row>
    <row r="3153" spans="2:18" x14ac:dyDescent="0.25">
      <c r="B3153" s="12" t="s">
        <v>10</v>
      </c>
      <c r="C3153" s="12">
        <v>1185732</v>
      </c>
      <c r="D3153" s="13">
        <v>44450</v>
      </c>
      <c r="E3153" s="12" t="s">
        <v>30</v>
      </c>
      <c r="F3153" s="12" t="s">
        <v>108</v>
      </c>
      <c r="G3153" s="12" t="s">
        <v>109</v>
      </c>
      <c r="H3153" s="12" t="s">
        <v>14</v>
      </c>
      <c r="I3153" s="14">
        <v>0.25000000000000006</v>
      </c>
      <c r="J3153" s="15">
        <v>1500</v>
      </c>
      <c r="K3153" s="16">
        <f t="shared" si="1034"/>
        <v>375.00000000000006</v>
      </c>
      <c r="L3153" s="16">
        <f t="shared" si="1035"/>
        <v>131.25</v>
      </c>
      <c r="M3153" s="17">
        <v>0.35</v>
      </c>
      <c r="O3153" s="1"/>
      <c r="P3153" s="2"/>
      <c r="Q3153" s="3"/>
      <c r="R3153" s="5"/>
    </row>
    <row r="3154" spans="2:18" x14ac:dyDescent="0.25">
      <c r="B3154" s="12" t="s">
        <v>10</v>
      </c>
      <c r="C3154" s="12">
        <v>1185732</v>
      </c>
      <c r="D3154" s="13">
        <v>44450</v>
      </c>
      <c r="E3154" s="12" t="s">
        <v>30</v>
      </c>
      <c r="F3154" s="12" t="s">
        <v>108</v>
      </c>
      <c r="G3154" s="12" t="s">
        <v>109</v>
      </c>
      <c r="H3154" s="12" t="s">
        <v>16</v>
      </c>
      <c r="I3154" s="14">
        <v>0.35000000000000003</v>
      </c>
      <c r="J3154" s="15">
        <v>1500</v>
      </c>
      <c r="K3154" s="16">
        <f t="shared" si="1034"/>
        <v>525</v>
      </c>
      <c r="L3154" s="16">
        <f t="shared" si="1035"/>
        <v>157.5</v>
      </c>
      <c r="M3154" s="17">
        <v>0.3</v>
      </c>
      <c r="O3154" s="1"/>
      <c r="P3154" s="2"/>
      <c r="Q3154" s="3"/>
      <c r="R3154" s="5"/>
    </row>
    <row r="3155" spans="2:18" x14ac:dyDescent="0.25">
      <c r="B3155" s="12" t="s">
        <v>10</v>
      </c>
      <c r="C3155" s="12">
        <v>1185732</v>
      </c>
      <c r="D3155" s="13">
        <v>44450</v>
      </c>
      <c r="E3155" s="12" t="s">
        <v>30</v>
      </c>
      <c r="F3155" s="12" t="s">
        <v>108</v>
      </c>
      <c r="G3155" s="12" t="s">
        <v>109</v>
      </c>
      <c r="H3155" s="12" t="s">
        <v>17</v>
      </c>
      <c r="I3155" s="14">
        <v>0.4</v>
      </c>
      <c r="J3155" s="15">
        <v>2250</v>
      </c>
      <c r="K3155" s="16">
        <f t="shared" si="1034"/>
        <v>900</v>
      </c>
      <c r="L3155" s="16">
        <f t="shared" si="1035"/>
        <v>360</v>
      </c>
      <c r="M3155" s="17">
        <v>0.4</v>
      </c>
      <c r="O3155" s="1"/>
      <c r="P3155" s="2"/>
      <c r="Q3155" s="3"/>
      <c r="R3155" s="5"/>
    </row>
    <row r="3156" spans="2:18" x14ac:dyDescent="0.25">
      <c r="B3156" s="12" t="s">
        <v>10</v>
      </c>
      <c r="C3156" s="12">
        <v>1185732</v>
      </c>
      <c r="D3156" s="13">
        <v>44479</v>
      </c>
      <c r="E3156" s="12" t="s">
        <v>30</v>
      </c>
      <c r="F3156" s="12" t="s">
        <v>108</v>
      </c>
      <c r="G3156" s="12" t="s">
        <v>109</v>
      </c>
      <c r="H3156" s="12" t="s">
        <v>12</v>
      </c>
      <c r="I3156" s="14">
        <v>0.44999999999999996</v>
      </c>
      <c r="J3156" s="15">
        <v>4000</v>
      </c>
      <c r="K3156" s="16">
        <f>I3156*J3156</f>
        <v>1799.9999999999998</v>
      </c>
      <c r="L3156" s="16">
        <f>K3156*M3156</f>
        <v>720</v>
      </c>
      <c r="M3156" s="17">
        <v>0.4</v>
      </c>
      <c r="O3156" s="1"/>
      <c r="P3156" s="2"/>
      <c r="Q3156" s="3"/>
      <c r="R3156" s="5"/>
    </row>
    <row r="3157" spans="2:18" x14ac:dyDescent="0.25">
      <c r="B3157" s="12" t="s">
        <v>10</v>
      </c>
      <c r="C3157" s="12">
        <v>1185732</v>
      </c>
      <c r="D3157" s="13">
        <v>44479</v>
      </c>
      <c r="E3157" s="12" t="s">
        <v>30</v>
      </c>
      <c r="F3157" s="12" t="s">
        <v>108</v>
      </c>
      <c r="G3157" s="12" t="s">
        <v>109</v>
      </c>
      <c r="H3157" s="12" t="s">
        <v>15</v>
      </c>
      <c r="I3157" s="14">
        <v>0.35000000000000003</v>
      </c>
      <c r="J3157" s="15">
        <v>2500</v>
      </c>
      <c r="K3157" s="16">
        <f>I3157*J3157</f>
        <v>875.00000000000011</v>
      </c>
      <c r="L3157" s="16">
        <f>K3157*M3157</f>
        <v>350.00000000000006</v>
      </c>
      <c r="M3157" s="17">
        <v>0.4</v>
      </c>
      <c r="O3157" s="1"/>
      <c r="P3157" s="2"/>
      <c r="Q3157" s="3"/>
      <c r="R3157" s="5"/>
    </row>
    <row r="3158" spans="2:18" x14ac:dyDescent="0.25">
      <c r="B3158" s="12" t="s">
        <v>10</v>
      </c>
      <c r="C3158" s="12">
        <v>1185732</v>
      </c>
      <c r="D3158" s="13">
        <v>44479</v>
      </c>
      <c r="E3158" s="12" t="s">
        <v>30</v>
      </c>
      <c r="F3158" s="12" t="s">
        <v>108</v>
      </c>
      <c r="G3158" s="12" t="s">
        <v>109</v>
      </c>
      <c r="H3158" s="12" t="s">
        <v>13</v>
      </c>
      <c r="I3158" s="14">
        <v>0.35000000000000003</v>
      </c>
      <c r="J3158" s="15">
        <v>1500</v>
      </c>
      <c r="K3158" s="16">
        <f t="shared" ref="K3158:K3161" si="1036">I3158*J3158</f>
        <v>525</v>
      </c>
      <c r="L3158" s="16">
        <f t="shared" ref="L3158:L3161" si="1037">K3158*M3158</f>
        <v>183.75</v>
      </c>
      <c r="M3158" s="17">
        <v>0.35</v>
      </c>
      <c r="O3158" s="1"/>
      <c r="P3158" s="2"/>
      <c r="Q3158" s="3"/>
      <c r="R3158" s="5"/>
    </row>
    <row r="3159" spans="2:18" x14ac:dyDescent="0.25">
      <c r="B3159" s="12" t="s">
        <v>10</v>
      </c>
      <c r="C3159" s="12">
        <v>1185732</v>
      </c>
      <c r="D3159" s="13">
        <v>44479</v>
      </c>
      <c r="E3159" s="12" t="s">
        <v>30</v>
      </c>
      <c r="F3159" s="12" t="s">
        <v>108</v>
      </c>
      <c r="G3159" s="12" t="s">
        <v>109</v>
      </c>
      <c r="H3159" s="12" t="s">
        <v>14</v>
      </c>
      <c r="I3159" s="14">
        <v>0.35000000000000003</v>
      </c>
      <c r="J3159" s="15">
        <v>1500</v>
      </c>
      <c r="K3159" s="16">
        <f t="shared" si="1036"/>
        <v>525</v>
      </c>
      <c r="L3159" s="16">
        <f t="shared" si="1037"/>
        <v>183.75</v>
      </c>
      <c r="M3159" s="17">
        <v>0.35</v>
      </c>
      <c r="O3159" s="1"/>
      <c r="P3159" s="2"/>
      <c r="Q3159" s="3"/>
      <c r="R3159" s="5"/>
    </row>
    <row r="3160" spans="2:18" x14ac:dyDescent="0.25">
      <c r="B3160" s="12" t="s">
        <v>10</v>
      </c>
      <c r="C3160" s="12">
        <v>1185732</v>
      </c>
      <c r="D3160" s="13">
        <v>44479</v>
      </c>
      <c r="E3160" s="12" t="s">
        <v>30</v>
      </c>
      <c r="F3160" s="12" t="s">
        <v>108</v>
      </c>
      <c r="G3160" s="12" t="s">
        <v>109</v>
      </c>
      <c r="H3160" s="12" t="s">
        <v>16</v>
      </c>
      <c r="I3160" s="14">
        <v>0.44999999999999996</v>
      </c>
      <c r="J3160" s="15">
        <v>1500</v>
      </c>
      <c r="K3160" s="16">
        <f t="shared" si="1036"/>
        <v>674.99999999999989</v>
      </c>
      <c r="L3160" s="16">
        <f t="shared" si="1037"/>
        <v>202.49999999999997</v>
      </c>
      <c r="M3160" s="17">
        <v>0.3</v>
      </c>
      <c r="O3160" s="1"/>
      <c r="P3160" s="2"/>
      <c r="Q3160" s="3"/>
      <c r="R3160" s="5"/>
    </row>
    <row r="3161" spans="2:18" x14ac:dyDescent="0.25">
      <c r="B3161" s="12" t="s">
        <v>10</v>
      </c>
      <c r="C3161" s="12">
        <v>1185732</v>
      </c>
      <c r="D3161" s="13">
        <v>44479</v>
      </c>
      <c r="E3161" s="12" t="s">
        <v>30</v>
      </c>
      <c r="F3161" s="12" t="s">
        <v>108</v>
      </c>
      <c r="G3161" s="12" t="s">
        <v>109</v>
      </c>
      <c r="H3161" s="12" t="s">
        <v>17</v>
      </c>
      <c r="I3161" s="14">
        <v>0.49999999999999983</v>
      </c>
      <c r="J3161" s="15">
        <v>2750</v>
      </c>
      <c r="K3161" s="16">
        <f t="shared" si="1036"/>
        <v>1374.9999999999995</v>
      </c>
      <c r="L3161" s="16">
        <f t="shared" si="1037"/>
        <v>549.99999999999989</v>
      </c>
      <c r="M3161" s="17">
        <v>0.4</v>
      </c>
      <c r="O3161" s="1"/>
      <c r="P3161" s="2"/>
      <c r="Q3161" s="3"/>
      <c r="R3161" s="5"/>
    </row>
    <row r="3162" spans="2:18" x14ac:dyDescent="0.25">
      <c r="B3162" s="12" t="s">
        <v>10</v>
      </c>
      <c r="C3162" s="12">
        <v>1185732</v>
      </c>
      <c r="D3162" s="13">
        <v>44510</v>
      </c>
      <c r="E3162" s="12" t="s">
        <v>30</v>
      </c>
      <c r="F3162" s="12" t="s">
        <v>108</v>
      </c>
      <c r="G3162" s="12" t="s">
        <v>109</v>
      </c>
      <c r="H3162" s="12" t="s">
        <v>12</v>
      </c>
      <c r="I3162" s="14">
        <v>0.44999999999999996</v>
      </c>
      <c r="J3162" s="15">
        <v>4250</v>
      </c>
      <c r="K3162" s="16">
        <f>I3162*J3162</f>
        <v>1912.4999999999998</v>
      </c>
      <c r="L3162" s="16">
        <f>K3162*M3162</f>
        <v>765</v>
      </c>
      <c r="M3162" s="17">
        <v>0.4</v>
      </c>
      <c r="O3162" s="1"/>
      <c r="P3162" s="2"/>
      <c r="Q3162" s="3"/>
      <c r="R3162" s="5"/>
    </row>
    <row r="3163" spans="2:18" x14ac:dyDescent="0.25">
      <c r="B3163" s="12" t="s">
        <v>10</v>
      </c>
      <c r="C3163" s="12">
        <v>1185732</v>
      </c>
      <c r="D3163" s="13">
        <v>44510</v>
      </c>
      <c r="E3163" s="12" t="s">
        <v>30</v>
      </c>
      <c r="F3163" s="12" t="s">
        <v>108</v>
      </c>
      <c r="G3163" s="12" t="s">
        <v>109</v>
      </c>
      <c r="H3163" s="12" t="s">
        <v>15</v>
      </c>
      <c r="I3163" s="14">
        <v>0.35000000000000003</v>
      </c>
      <c r="J3163" s="15">
        <v>3250</v>
      </c>
      <c r="K3163" s="16">
        <f>I3163*J3163</f>
        <v>1137.5</v>
      </c>
      <c r="L3163" s="16">
        <f>K3163*M3163</f>
        <v>455</v>
      </c>
      <c r="M3163" s="17">
        <v>0.4</v>
      </c>
      <c r="O3163" s="1"/>
      <c r="P3163" s="2"/>
      <c r="Q3163" s="3"/>
      <c r="R3163" s="5"/>
    </row>
    <row r="3164" spans="2:18" x14ac:dyDescent="0.25">
      <c r="B3164" s="12" t="s">
        <v>10</v>
      </c>
      <c r="C3164" s="12">
        <v>1185732</v>
      </c>
      <c r="D3164" s="13">
        <v>44510</v>
      </c>
      <c r="E3164" s="12" t="s">
        <v>30</v>
      </c>
      <c r="F3164" s="12" t="s">
        <v>108</v>
      </c>
      <c r="G3164" s="12" t="s">
        <v>109</v>
      </c>
      <c r="H3164" s="12" t="s">
        <v>13</v>
      </c>
      <c r="I3164" s="14">
        <v>0.35000000000000003</v>
      </c>
      <c r="J3164" s="15">
        <v>2700</v>
      </c>
      <c r="K3164" s="16">
        <f t="shared" ref="K3164:K3167" si="1038">I3164*J3164</f>
        <v>945.00000000000011</v>
      </c>
      <c r="L3164" s="16">
        <f t="shared" ref="L3164:L3167" si="1039">K3164*M3164</f>
        <v>330.75</v>
      </c>
      <c r="M3164" s="17">
        <v>0.35</v>
      </c>
      <c r="O3164" s="1"/>
      <c r="P3164" s="2"/>
      <c r="Q3164" s="3"/>
      <c r="R3164" s="5"/>
    </row>
    <row r="3165" spans="2:18" x14ac:dyDescent="0.25">
      <c r="B3165" s="12" t="s">
        <v>10</v>
      </c>
      <c r="C3165" s="12">
        <v>1185732</v>
      </c>
      <c r="D3165" s="13">
        <v>44510</v>
      </c>
      <c r="E3165" s="12" t="s">
        <v>30</v>
      </c>
      <c r="F3165" s="12" t="s">
        <v>108</v>
      </c>
      <c r="G3165" s="12" t="s">
        <v>109</v>
      </c>
      <c r="H3165" s="12" t="s">
        <v>14</v>
      </c>
      <c r="I3165" s="14">
        <v>0.35000000000000003</v>
      </c>
      <c r="J3165" s="15">
        <v>2750</v>
      </c>
      <c r="K3165" s="16">
        <f t="shared" si="1038"/>
        <v>962.50000000000011</v>
      </c>
      <c r="L3165" s="16">
        <f t="shared" si="1039"/>
        <v>336.875</v>
      </c>
      <c r="M3165" s="17">
        <v>0.35</v>
      </c>
      <c r="O3165" s="1"/>
      <c r="P3165" s="2"/>
      <c r="Q3165" s="3"/>
      <c r="R3165" s="5"/>
    </row>
    <row r="3166" spans="2:18" x14ac:dyDescent="0.25">
      <c r="B3166" s="12" t="s">
        <v>10</v>
      </c>
      <c r="C3166" s="12">
        <v>1185732</v>
      </c>
      <c r="D3166" s="13">
        <v>44510</v>
      </c>
      <c r="E3166" s="12" t="s">
        <v>30</v>
      </c>
      <c r="F3166" s="12" t="s">
        <v>108</v>
      </c>
      <c r="G3166" s="12" t="s">
        <v>109</v>
      </c>
      <c r="H3166" s="12" t="s">
        <v>16</v>
      </c>
      <c r="I3166" s="14">
        <v>0.6</v>
      </c>
      <c r="J3166" s="15">
        <v>2500</v>
      </c>
      <c r="K3166" s="16">
        <f t="shared" si="1038"/>
        <v>1500</v>
      </c>
      <c r="L3166" s="16">
        <f t="shared" si="1039"/>
        <v>450</v>
      </c>
      <c r="M3166" s="17">
        <v>0.3</v>
      </c>
      <c r="O3166" s="1"/>
      <c r="P3166" s="2"/>
      <c r="Q3166" s="3"/>
      <c r="R3166" s="5"/>
    </row>
    <row r="3167" spans="2:18" x14ac:dyDescent="0.25">
      <c r="B3167" s="12" t="s">
        <v>10</v>
      </c>
      <c r="C3167" s="12">
        <v>1185732</v>
      </c>
      <c r="D3167" s="13">
        <v>44510</v>
      </c>
      <c r="E3167" s="12" t="s">
        <v>30</v>
      </c>
      <c r="F3167" s="12" t="s">
        <v>108</v>
      </c>
      <c r="G3167" s="12" t="s">
        <v>109</v>
      </c>
      <c r="H3167" s="12" t="s">
        <v>17</v>
      </c>
      <c r="I3167" s="14">
        <v>0.64999999999999991</v>
      </c>
      <c r="J3167" s="15">
        <v>3500</v>
      </c>
      <c r="K3167" s="16">
        <f t="shared" si="1038"/>
        <v>2274.9999999999995</v>
      </c>
      <c r="L3167" s="16">
        <f t="shared" si="1039"/>
        <v>909.99999999999989</v>
      </c>
      <c r="M3167" s="17">
        <v>0.4</v>
      </c>
      <c r="O3167" s="1"/>
      <c r="P3167" s="2"/>
      <c r="Q3167" s="3"/>
      <c r="R3167" s="5"/>
    </row>
    <row r="3168" spans="2:18" x14ac:dyDescent="0.25">
      <c r="B3168" s="12" t="s">
        <v>10</v>
      </c>
      <c r="C3168" s="12">
        <v>1185732</v>
      </c>
      <c r="D3168" s="13">
        <v>44539</v>
      </c>
      <c r="E3168" s="12" t="s">
        <v>30</v>
      </c>
      <c r="F3168" s="12" t="s">
        <v>108</v>
      </c>
      <c r="G3168" s="12" t="s">
        <v>109</v>
      </c>
      <c r="H3168" s="12" t="s">
        <v>12</v>
      </c>
      <c r="I3168" s="14">
        <v>0.6</v>
      </c>
      <c r="J3168" s="15">
        <v>6000</v>
      </c>
      <c r="K3168" s="16">
        <f>I3168*J3168</f>
        <v>3600</v>
      </c>
      <c r="L3168" s="16">
        <f>K3168*M3168</f>
        <v>1440</v>
      </c>
      <c r="M3168" s="17">
        <v>0.4</v>
      </c>
      <c r="O3168" s="1"/>
      <c r="P3168" s="2"/>
      <c r="Q3168" s="3"/>
      <c r="R3168" s="5"/>
    </row>
    <row r="3169" spans="1:18" x14ac:dyDescent="0.25">
      <c r="B3169" s="12" t="s">
        <v>10</v>
      </c>
      <c r="C3169" s="12">
        <v>1185732</v>
      </c>
      <c r="D3169" s="13">
        <v>44539</v>
      </c>
      <c r="E3169" s="12" t="s">
        <v>30</v>
      </c>
      <c r="F3169" s="12" t="s">
        <v>108</v>
      </c>
      <c r="G3169" s="12" t="s">
        <v>109</v>
      </c>
      <c r="H3169" s="12" t="s">
        <v>15</v>
      </c>
      <c r="I3169" s="14">
        <v>0.5</v>
      </c>
      <c r="J3169" s="15">
        <v>4000</v>
      </c>
      <c r="K3169" s="16">
        <f>I3169*J3169</f>
        <v>2000</v>
      </c>
      <c r="L3169" s="16">
        <f>K3169*M3169</f>
        <v>800</v>
      </c>
      <c r="M3169" s="17">
        <v>0.4</v>
      </c>
      <c r="O3169" s="1"/>
      <c r="P3169" s="2"/>
      <c r="Q3169" s="3"/>
      <c r="R3169" s="5"/>
    </row>
    <row r="3170" spans="1:18" x14ac:dyDescent="0.25">
      <c r="B3170" s="12" t="s">
        <v>10</v>
      </c>
      <c r="C3170" s="12">
        <v>1185732</v>
      </c>
      <c r="D3170" s="13">
        <v>44539</v>
      </c>
      <c r="E3170" s="12" t="s">
        <v>30</v>
      </c>
      <c r="F3170" s="12" t="s">
        <v>108</v>
      </c>
      <c r="G3170" s="12" t="s">
        <v>109</v>
      </c>
      <c r="H3170" s="12" t="s">
        <v>13</v>
      </c>
      <c r="I3170" s="14">
        <v>0.5</v>
      </c>
      <c r="J3170" s="15">
        <v>3500</v>
      </c>
      <c r="K3170" s="16">
        <f t="shared" ref="K3170:K3173" si="1040">I3170*J3170</f>
        <v>1750</v>
      </c>
      <c r="L3170" s="16">
        <f t="shared" ref="L3170:L3173" si="1041">K3170*M3170</f>
        <v>612.5</v>
      </c>
      <c r="M3170" s="17">
        <v>0.35</v>
      </c>
      <c r="O3170" s="1"/>
      <c r="P3170" s="2"/>
      <c r="Q3170" s="3"/>
      <c r="R3170" s="5"/>
    </row>
    <row r="3171" spans="1:18" x14ac:dyDescent="0.25">
      <c r="B3171" s="12" t="s">
        <v>10</v>
      </c>
      <c r="C3171" s="12">
        <v>1185732</v>
      </c>
      <c r="D3171" s="13">
        <v>44539</v>
      </c>
      <c r="E3171" s="12" t="s">
        <v>30</v>
      </c>
      <c r="F3171" s="12" t="s">
        <v>108</v>
      </c>
      <c r="G3171" s="12" t="s">
        <v>109</v>
      </c>
      <c r="H3171" s="12" t="s">
        <v>14</v>
      </c>
      <c r="I3171" s="14">
        <v>0.5</v>
      </c>
      <c r="J3171" s="15">
        <v>3000</v>
      </c>
      <c r="K3171" s="16">
        <f t="shared" si="1040"/>
        <v>1500</v>
      </c>
      <c r="L3171" s="16">
        <f t="shared" si="1041"/>
        <v>525</v>
      </c>
      <c r="M3171" s="17">
        <v>0.35</v>
      </c>
      <c r="O3171" s="1"/>
      <c r="P3171" s="2"/>
      <c r="Q3171" s="3"/>
      <c r="R3171" s="5"/>
    </row>
    <row r="3172" spans="1:18" x14ac:dyDescent="0.25">
      <c r="B3172" s="12" t="s">
        <v>10</v>
      </c>
      <c r="C3172" s="12">
        <v>1185732</v>
      </c>
      <c r="D3172" s="13">
        <v>44539</v>
      </c>
      <c r="E3172" s="12" t="s">
        <v>30</v>
      </c>
      <c r="F3172" s="12" t="s">
        <v>108</v>
      </c>
      <c r="G3172" s="12" t="s">
        <v>109</v>
      </c>
      <c r="H3172" s="12" t="s">
        <v>16</v>
      </c>
      <c r="I3172" s="14">
        <v>0.6</v>
      </c>
      <c r="J3172" s="15">
        <v>3000</v>
      </c>
      <c r="K3172" s="16">
        <f t="shared" si="1040"/>
        <v>1800</v>
      </c>
      <c r="L3172" s="16">
        <f t="shared" si="1041"/>
        <v>540</v>
      </c>
      <c r="M3172" s="17">
        <v>0.3</v>
      </c>
      <c r="O3172" s="1"/>
      <c r="P3172" s="2"/>
      <c r="Q3172" s="3"/>
      <c r="R3172" s="5"/>
    </row>
    <row r="3173" spans="1:18" x14ac:dyDescent="0.25">
      <c r="B3173" s="12" t="s">
        <v>10</v>
      </c>
      <c r="C3173" s="12">
        <v>1185732</v>
      </c>
      <c r="D3173" s="13">
        <v>44539</v>
      </c>
      <c r="E3173" s="12" t="s">
        <v>30</v>
      </c>
      <c r="F3173" s="12" t="s">
        <v>108</v>
      </c>
      <c r="G3173" s="12" t="s">
        <v>109</v>
      </c>
      <c r="H3173" s="12" t="s">
        <v>17</v>
      </c>
      <c r="I3173" s="14">
        <v>0.64999999999999991</v>
      </c>
      <c r="J3173" s="15">
        <v>4000</v>
      </c>
      <c r="K3173" s="16">
        <f t="shared" si="1040"/>
        <v>2599.9999999999995</v>
      </c>
      <c r="L3173" s="16">
        <f t="shared" si="1041"/>
        <v>1039.9999999999998</v>
      </c>
      <c r="M3173" s="17">
        <v>0.4</v>
      </c>
      <c r="O3173" s="1"/>
      <c r="P3173" s="2"/>
      <c r="Q3173" s="3"/>
      <c r="R3173" s="5"/>
    </row>
    <row r="3174" spans="1:18" x14ac:dyDescent="0.25">
      <c r="A3174" s="8" t="s">
        <v>40</v>
      </c>
      <c r="B3174" s="12" t="s">
        <v>10</v>
      </c>
      <c r="C3174" s="12">
        <v>1185732</v>
      </c>
      <c r="D3174" s="13">
        <v>44213</v>
      </c>
      <c r="E3174" s="12" t="s">
        <v>30</v>
      </c>
      <c r="F3174" s="12" t="s">
        <v>110</v>
      </c>
      <c r="G3174" s="12" t="s">
        <v>111</v>
      </c>
      <c r="H3174" s="12" t="s">
        <v>12</v>
      </c>
      <c r="I3174" s="14">
        <v>0.35000000000000003</v>
      </c>
      <c r="J3174" s="15">
        <v>5000</v>
      </c>
      <c r="K3174" s="16">
        <f>I3174*J3174</f>
        <v>1750.0000000000002</v>
      </c>
      <c r="L3174" s="16">
        <f>K3174*M3174</f>
        <v>700.00000000000011</v>
      </c>
      <c r="M3174" s="17">
        <v>0.4</v>
      </c>
      <c r="O3174" s="1"/>
      <c r="P3174" s="2"/>
      <c r="Q3174" s="3"/>
      <c r="R3174" s="5"/>
    </row>
    <row r="3175" spans="1:18" x14ac:dyDescent="0.25">
      <c r="B3175" s="12" t="s">
        <v>10</v>
      </c>
      <c r="C3175" s="12">
        <v>1185732</v>
      </c>
      <c r="D3175" s="13">
        <v>44213</v>
      </c>
      <c r="E3175" s="12" t="s">
        <v>30</v>
      </c>
      <c r="F3175" s="12" t="s">
        <v>110</v>
      </c>
      <c r="G3175" s="12" t="s">
        <v>111</v>
      </c>
      <c r="H3175" s="12" t="s">
        <v>15</v>
      </c>
      <c r="I3175" s="14">
        <v>0.35000000000000003</v>
      </c>
      <c r="J3175" s="15">
        <v>3000</v>
      </c>
      <c r="K3175" s="16">
        <f>I3175*J3175</f>
        <v>1050</v>
      </c>
      <c r="L3175" s="16">
        <f>K3175*M3175</f>
        <v>420</v>
      </c>
      <c r="M3175" s="17">
        <v>0.4</v>
      </c>
      <c r="O3175" s="1"/>
      <c r="P3175" s="2"/>
      <c r="Q3175" s="3"/>
      <c r="R3175" s="5"/>
    </row>
    <row r="3176" spans="1:18" x14ac:dyDescent="0.25">
      <c r="B3176" s="12" t="s">
        <v>10</v>
      </c>
      <c r="C3176" s="12">
        <v>1185732</v>
      </c>
      <c r="D3176" s="13">
        <v>44213</v>
      </c>
      <c r="E3176" s="12" t="s">
        <v>30</v>
      </c>
      <c r="F3176" s="12" t="s">
        <v>110</v>
      </c>
      <c r="G3176" s="12" t="s">
        <v>111</v>
      </c>
      <c r="H3176" s="12" t="s">
        <v>13</v>
      </c>
      <c r="I3176" s="14">
        <v>0.25000000000000006</v>
      </c>
      <c r="J3176" s="15">
        <v>3000</v>
      </c>
      <c r="K3176" s="16">
        <f t="shared" ref="K3176:K3179" si="1042">I3176*J3176</f>
        <v>750.00000000000011</v>
      </c>
      <c r="L3176" s="16">
        <f t="shared" ref="L3176:L3179" si="1043">K3176*M3176</f>
        <v>300.00000000000006</v>
      </c>
      <c r="M3176" s="17">
        <v>0.4</v>
      </c>
      <c r="O3176" s="1"/>
      <c r="P3176" s="2"/>
      <c r="Q3176" s="3"/>
      <c r="R3176" s="5"/>
    </row>
    <row r="3177" spans="1:18" x14ac:dyDescent="0.25">
      <c r="B3177" s="12" t="s">
        <v>10</v>
      </c>
      <c r="C3177" s="12">
        <v>1185732</v>
      </c>
      <c r="D3177" s="13">
        <v>44213</v>
      </c>
      <c r="E3177" s="12" t="s">
        <v>30</v>
      </c>
      <c r="F3177" s="12" t="s">
        <v>110</v>
      </c>
      <c r="G3177" s="12" t="s">
        <v>111</v>
      </c>
      <c r="H3177" s="12" t="s">
        <v>14</v>
      </c>
      <c r="I3177" s="14">
        <v>0.30000000000000004</v>
      </c>
      <c r="J3177" s="15">
        <v>1500</v>
      </c>
      <c r="K3177" s="16">
        <f t="shared" si="1042"/>
        <v>450.00000000000006</v>
      </c>
      <c r="L3177" s="16">
        <f t="shared" si="1043"/>
        <v>180.00000000000003</v>
      </c>
      <c r="M3177" s="17">
        <v>0.4</v>
      </c>
      <c r="O3177" s="1"/>
      <c r="P3177" s="2"/>
      <c r="Q3177" s="3"/>
      <c r="R3177" s="5"/>
    </row>
    <row r="3178" spans="1:18" x14ac:dyDescent="0.25">
      <c r="B3178" s="12" t="s">
        <v>10</v>
      </c>
      <c r="C3178" s="12">
        <v>1185732</v>
      </c>
      <c r="D3178" s="13">
        <v>44213</v>
      </c>
      <c r="E3178" s="12" t="s">
        <v>30</v>
      </c>
      <c r="F3178" s="12" t="s">
        <v>110</v>
      </c>
      <c r="G3178" s="12" t="s">
        <v>111</v>
      </c>
      <c r="H3178" s="12" t="s">
        <v>16</v>
      </c>
      <c r="I3178" s="14">
        <v>0.44999999999999996</v>
      </c>
      <c r="J3178" s="15">
        <v>2000</v>
      </c>
      <c r="K3178" s="16">
        <f t="shared" si="1042"/>
        <v>899.99999999999989</v>
      </c>
      <c r="L3178" s="16">
        <f t="shared" si="1043"/>
        <v>360</v>
      </c>
      <c r="M3178" s="17">
        <v>0.4</v>
      </c>
      <c r="O3178" s="1"/>
      <c r="P3178" s="2"/>
      <c r="Q3178" s="3"/>
      <c r="R3178" s="5"/>
    </row>
    <row r="3179" spans="1:18" x14ac:dyDescent="0.25">
      <c r="B3179" s="12" t="s">
        <v>10</v>
      </c>
      <c r="C3179" s="12">
        <v>1185732</v>
      </c>
      <c r="D3179" s="13">
        <v>44213</v>
      </c>
      <c r="E3179" s="12" t="s">
        <v>30</v>
      </c>
      <c r="F3179" s="12" t="s">
        <v>110</v>
      </c>
      <c r="G3179" s="12" t="s">
        <v>111</v>
      </c>
      <c r="H3179" s="12" t="s">
        <v>17</v>
      </c>
      <c r="I3179" s="14">
        <v>0.35000000000000003</v>
      </c>
      <c r="J3179" s="15">
        <v>3000</v>
      </c>
      <c r="K3179" s="16">
        <f t="shared" si="1042"/>
        <v>1050</v>
      </c>
      <c r="L3179" s="16">
        <f t="shared" si="1043"/>
        <v>420</v>
      </c>
      <c r="M3179" s="17">
        <v>0.4</v>
      </c>
      <c r="O3179" s="1"/>
      <c r="P3179" s="2"/>
      <c r="Q3179" s="3"/>
      <c r="R3179" s="5"/>
    </row>
    <row r="3180" spans="1:18" x14ac:dyDescent="0.25">
      <c r="B3180" s="12" t="s">
        <v>10</v>
      </c>
      <c r="C3180" s="12">
        <v>1185732</v>
      </c>
      <c r="D3180" s="13">
        <v>44244</v>
      </c>
      <c r="E3180" s="12" t="s">
        <v>30</v>
      </c>
      <c r="F3180" s="12" t="s">
        <v>110</v>
      </c>
      <c r="G3180" s="12" t="s">
        <v>111</v>
      </c>
      <c r="H3180" s="12" t="s">
        <v>12</v>
      </c>
      <c r="I3180" s="14">
        <v>0.35000000000000003</v>
      </c>
      <c r="J3180" s="15">
        <v>5500</v>
      </c>
      <c r="K3180" s="16">
        <f>I3180*J3180</f>
        <v>1925.0000000000002</v>
      </c>
      <c r="L3180" s="16">
        <f>K3180*M3180</f>
        <v>770.00000000000011</v>
      </c>
      <c r="M3180" s="17">
        <v>0.4</v>
      </c>
      <c r="O3180" s="1"/>
      <c r="P3180" s="2"/>
      <c r="Q3180" s="3"/>
      <c r="R3180" s="5"/>
    </row>
    <row r="3181" spans="1:18" x14ac:dyDescent="0.25">
      <c r="B3181" s="12" t="s">
        <v>10</v>
      </c>
      <c r="C3181" s="12">
        <v>1185732</v>
      </c>
      <c r="D3181" s="13">
        <v>44244</v>
      </c>
      <c r="E3181" s="12" t="s">
        <v>30</v>
      </c>
      <c r="F3181" s="12" t="s">
        <v>110</v>
      </c>
      <c r="G3181" s="12" t="s">
        <v>111</v>
      </c>
      <c r="H3181" s="12" t="s">
        <v>15</v>
      </c>
      <c r="I3181" s="14">
        <v>0.4</v>
      </c>
      <c r="J3181" s="15">
        <v>2000</v>
      </c>
      <c r="K3181" s="16">
        <f>I3181*J3181</f>
        <v>800</v>
      </c>
      <c r="L3181" s="16">
        <f>K3181*M3181</f>
        <v>320</v>
      </c>
      <c r="M3181" s="17">
        <v>0.4</v>
      </c>
      <c r="O3181" s="1"/>
      <c r="P3181" s="2"/>
      <c r="Q3181" s="3"/>
      <c r="R3181" s="5"/>
    </row>
    <row r="3182" spans="1:18" x14ac:dyDescent="0.25">
      <c r="B3182" s="12" t="s">
        <v>10</v>
      </c>
      <c r="C3182" s="12">
        <v>1185732</v>
      </c>
      <c r="D3182" s="13">
        <v>44244</v>
      </c>
      <c r="E3182" s="12" t="s">
        <v>30</v>
      </c>
      <c r="F3182" s="12" t="s">
        <v>110</v>
      </c>
      <c r="G3182" s="12" t="s">
        <v>111</v>
      </c>
      <c r="H3182" s="12" t="s">
        <v>13</v>
      </c>
      <c r="I3182" s="14">
        <v>0.30000000000000004</v>
      </c>
      <c r="J3182" s="15">
        <v>3000</v>
      </c>
      <c r="K3182" s="16">
        <f t="shared" ref="K3182:K3185" si="1044">I3182*J3182</f>
        <v>900.00000000000011</v>
      </c>
      <c r="L3182" s="16">
        <f t="shared" ref="L3182:L3185" si="1045">K3182*M3182</f>
        <v>360.00000000000006</v>
      </c>
      <c r="M3182" s="17">
        <v>0.4</v>
      </c>
      <c r="O3182" s="1"/>
      <c r="P3182" s="2"/>
      <c r="Q3182" s="3"/>
      <c r="R3182" s="5"/>
    </row>
    <row r="3183" spans="1:18" x14ac:dyDescent="0.25">
      <c r="B3183" s="12" t="s">
        <v>10</v>
      </c>
      <c r="C3183" s="12">
        <v>1185732</v>
      </c>
      <c r="D3183" s="13">
        <v>44244</v>
      </c>
      <c r="E3183" s="12" t="s">
        <v>30</v>
      </c>
      <c r="F3183" s="12" t="s">
        <v>110</v>
      </c>
      <c r="G3183" s="12" t="s">
        <v>111</v>
      </c>
      <c r="H3183" s="12" t="s">
        <v>14</v>
      </c>
      <c r="I3183" s="14">
        <v>0.35000000000000003</v>
      </c>
      <c r="J3183" s="15">
        <v>1750</v>
      </c>
      <c r="K3183" s="16">
        <f t="shared" si="1044"/>
        <v>612.50000000000011</v>
      </c>
      <c r="L3183" s="16">
        <f t="shared" si="1045"/>
        <v>245.00000000000006</v>
      </c>
      <c r="M3183" s="17">
        <v>0.4</v>
      </c>
      <c r="O3183" s="1"/>
      <c r="P3183" s="2"/>
      <c r="Q3183" s="3"/>
      <c r="R3183" s="5"/>
    </row>
    <row r="3184" spans="1:18" x14ac:dyDescent="0.25">
      <c r="B3184" s="12" t="s">
        <v>10</v>
      </c>
      <c r="C3184" s="12">
        <v>1185732</v>
      </c>
      <c r="D3184" s="13">
        <v>44244</v>
      </c>
      <c r="E3184" s="12" t="s">
        <v>30</v>
      </c>
      <c r="F3184" s="12" t="s">
        <v>110</v>
      </c>
      <c r="G3184" s="12" t="s">
        <v>111</v>
      </c>
      <c r="H3184" s="12" t="s">
        <v>16</v>
      </c>
      <c r="I3184" s="14">
        <v>0.49999999999999994</v>
      </c>
      <c r="J3184" s="15">
        <v>2500</v>
      </c>
      <c r="K3184" s="16">
        <f t="shared" si="1044"/>
        <v>1249.9999999999998</v>
      </c>
      <c r="L3184" s="16">
        <f t="shared" si="1045"/>
        <v>499.99999999999994</v>
      </c>
      <c r="M3184" s="17">
        <v>0.4</v>
      </c>
      <c r="O3184" s="1"/>
      <c r="P3184" s="2"/>
      <c r="Q3184" s="3"/>
      <c r="R3184" s="5"/>
    </row>
    <row r="3185" spans="2:18" x14ac:dyDescent="0.25">
      <c r="B3185" s="12" t="s">
        <v>10</v>
      </c>
      <c r="C3185" s="12">
        <v>1185732</v>
      </c>
      <c r="D3185" s="13">
        <v>44244</v>
      </c>
      <c r="E3185" s="12" t="s">
        <v>30</v>
      </c>
      <c r="F3185" s="12" t="s">
        <v>110</v>
      </c>
      <c r="G3185" s="12" t="s">
        <v>111</v>
      </c>
      <c r="H3185" s="12" t="s">
        <v>17</v>
      </c>
      <c r="I3185" s="14">
        <v>0.24999999999999994</v>
      </c>
      <c r="J3185" s="15">
        <v>3500</v>
      </c>
      <c r="K3185" s="16">
        <f t="shared" si="1044"/>
        <v>874.99999999999977</v>
      </c>
      <c r="L3185" s="16">
        <f t="shared" si="1045"/>
        <v>349.99999999999994</v>
      </c>
      <c r="M3185" s="17">
        <v>0.4</v>
      </c>
      <c r="O3185" s="1"/>
      <c r="P3185" s="2"/>
      <c r="Q3185" s="3"/>
      <c r="R3185" s="5"/>
    </row>
    <row r="3186" spans="2:18" x14ac:dyDescent="0.25">
      <c r="B3186" s="12" t="s">
        <v>10</v>
      </c>
      <c r="C3186" s="12">
        <v>1185732</v>
      </c>
      <c r="D3186" s="13">
        <v>44271</v>
      </c>
      <c r="E3186" s="12" t="s">
        <v>30</v>
      </c>
      <c r="F3186" s="12" t="s">
        <v>110</v>
      </c>
      <c r="G3186" s="12" t="s">
        <v>111</v>
      </c>
      <c r="H3186" s="12" t="s">
        <v>12</v>
      </c>
      <c r="I3186" s="14">
        <v>0.30000000000000004</v>
      </c>
      <c r="J3186" s="15">
        <v>5700</v>
      </c>
      <c r="K3186" s="16">
        <f>I3186*J3186</f>
        <v>1710.0000000000002</v>
      </c>
      <c r="L3186" s="16">
        <f>K3186*M3186</f>
        <v>684.00000000000011</v>
      </c>
      <c r="M3186" s="17">
        <v>0.4</v>
      </c>
      <c r="O3186" s="1"/>
      <c r="P3186" s="2"/>
      <c r="Q3186" s="3"/>
      <c r="R3186" s="5"/>
    </row>
    <row r="3187" spans="2:18" x14ac:dyDescent="0.25">
      <c r="B3187" s="12" t="s">
        <v>10</v>
      </c>
      <c r="C3187" s="12">
        <v>1185732</v>
      </c>
      <c r="D3187" s="13">
        <v>44271</v>
      </c>
      <c r="E3187" s="12" t="s">
        <v>30</v>
      </c>
      <c r="F3187" s="12" t="s">
        <v>110</v>
      </c>
      <c r="G3187" s="12" t="s">
        <v>111</v>
      </c>
      <c r="H3187" s="12" t="s">
        <v>15</v>
      </c>
      <c r="I3187" s="14">
        <v>0.30000000000000004</v>
      </c>
      <c r="J3187" s="15">
        <v>2750</v>
      </c>
      <c r="K3187" s="16">
        <f>I3187*J3187</f>
        <v>825.00000000000011</v>
      </c>
      <c r="L3187" s="16">
        <f>K3187*M3187</f>
        <v>330.00000000000006</v>
      </c>
      <c r="M3187" s="17">
        <v>0.4</v>
      </c>
      <c r="O3187" s="1"/>
      <c r="P3187" s="2"/>
      <c r="Q3187" s="3"/>
      <c r="R3187" s="5"/>
    </row>
    <row r="3188" spans="2:18" x14ac:dyDescent="0.25">
      <c r="B3188" s="12" t="s">
        <v>10</v>
      </c>
      <c r="C3188" s="12">
        <v>1185732</v>
      </c>
      <c r="D3188" s="13">
        <v>44271</v>
      </c>
      <c r="E3188" s="12" t="s">
        <v>30</v>
      </c>
      <c r="F3188" s="12" t="s">
        <v>110</v>
      </c>
      <c r="G3188" s="12" t="s">
        <v>111</v>
      </c>
      <c r="H3188" s="12" t="s">
        <v>13</v>
      </c>
      <c r="I3188" s="14">
        <v>0.2</v>
      </c>
      <c r="J3188" s="15">
        <v>3250</v>
      </c>
      <c r="K3188" s="16">
        <f t="shared" ref="K3188:K3191" si="1046">I3188*J3188</f>
        <v>650</v>
      </c>
      <c r="L3188" s="16">
        <f t="shared" ref="L3188:L3191" si="1047">K3188*M3188</f>
        <v>260</v>
      </c>
      <c r="M3188" s="17">
        <v>0.4</v>
      </c>
      <c r="O3188" s="1"/>
      <c r="P3188" s="2"/>
      <c r="Q3188" s="3"/>
      <c r="R3188" s="5"/>
    </row>
    <row r="3189" spans="2:18" x14ac:dyDescent="0.25">
      <c r="B3189" s="12" t="s">
        <v>10</v>
      </c>
      <c r="C3189" s="12">
        <v>1185732</v>
      </c>
      <c r="D3189" s="13">
        <v>44271</v>
      </c>
      <c r="E3189" s="12" t="s">
        <v>30</v>
      </c>
      <c r="F3189" s="12" t="s">
        <v>110</v>
      </c>
      <c r="G3189" s="12" t="s">
        <v>111</v>
      </c>
      <c r="H3189" s="12" t="s">
        <v>14</v>
      </c>
      <c r="I3189" s="14">
        <v>0.24999999999999994</v>
      </c>
      <c r="J3189" s="15">
        <v>1750</v>
      </c>
      <c r="K3189" s="16">
        <f t="shared" si="1046"/>
        <v>437.49999999999989</v>
      </c>
      <c r="L3189" s="16">
        <f t="shared" si="1047"/>
        <v>174.99999999999997</v>
      </c>
      <c r="M3189" s="17">
        <v>0.4</v>
      </c>
      <c r="O3189" s="1"/>
      <c r="P3189" s="2"/>
      <c r="Q3189" s="3"/>
      <c r="R3189" s="5"/>
    </row>
    <row r="3190" spans="2:18" x14ac:dyDescent="0.25">
      <c r="B3190" s="12" t="s">
        <v>10</v>
      </c>
      <c r="C3190" s="12">
        <v>1185732</v>
      </c>
      <c r="D3190" s="13">
        <v>44271</v>
      </c>
      <c r="E3190" s="12" t="s">
        <v>30</v>
      </c>
      <c r="F3190" s="12" t="s">
        <v>110</v>
      </c>
      <c r="G3190" s="12" t="s">
        <v>111</v>
      </c>
      <c r="H3190" s="12" t="s">
        <v>16</v>
      </c>
      <c r="I3190" s="14">
        <v>0.4</v>
      </c>
      <c r="J3190" s="15">
        <v>2250</v>
      </c>
      <c r="K3190" s="16">
        <f t="shared" si="1046"/>
        <v>900</v>
      </c>
      <c r="L3190" s="16">
        <f t="shared" si="1047"/>
        <v>360</v>
      </c>
      <c r="M3190" s="17">
        <v>0.4</v>
      </c>
      <c r="O3190" s="1"/>
      <c r="P3190" s="2"/>
      <c r="Q3190" s="3"/>
      <c r="R3190" s="5"/>
    </row>
    <row r="3191" spans="2:18" x14ac:dyDescent="0.25">
      <c r="B3191" s="12" t="s">
        <v>10</v>
      </c>
      <c r="C3191" s="12">
        <v>1185732</v>
      </c>
      <c r="D3191" s="13">
        <v>44271</v>
      </c>
      <c r="E3191" s="12" t="s">
        <v>30</v>
      </c>
      <c r="F3191" s="12" t="s">
        <v>110</v>
      </c>
      <c r="G3191" s="12" t="s">
        <v>111</v>
      </c>
      <c r="H3191" s="12" t="s">
        <v>17</v>
      </c>
      <c r="I3191" s="14">
        <v>0.30000000000000004</v>
      </c>
      <c r="J3191" s="15">
        <v>3250</v>
      </c>
      <c r="K3191" s="16">
        <f t="shared" si="1046"/>
        <v>975.00000000000011</v>
      </c>
      <c r="L3191" s="16">
        <f t="shared" si="1047"/>
        <v>390.00000000000006</v>
      </c>
      <c r="M3191" s="17">
        <v>0.4</v>
      </c>
      <c r="O3191" s="1"/>
      <c r="P3191" s="2"/>
      <c r="Q3191" s="3"/>
      <c r="R3191" s="5"/>
    </row>
    <row r="3192" spans="2:18" x14ac:dyDescent="0.25">
      <c r="B3192" s="12" t="s">
        <v>10</v>
      </c>
      <c r="C3192" s="12">
        <v>1185732</v>
      </c>
      <c r="D3192" s="13">
        <v>44303</v>
      </c>
      <c r="E3192" s="12" t="s">
        <v>30</v>
      </c>
      <c r="F3192" s="12" t="s">
        <v>110</v>
      </c>
      <c r="G3192" s="12" t="s">
        <v>111</v>
      </c>
      <c r="H3192" s="12" t="s">
        <v>12</v>
      </c>
      <c r="I3192" s="14">
        <v>0.30000000000000004</v>
      </c>
      <c r="J3192" s="15">
        <v>5500</v>
      </c>
      <c r="K3192" s="16">
        <f>I3192*J3192</f>
        <v>1650.0000000000002</v>
      </c>
      <c r="L3192" s="16">
        <f>K3192*M3192</f>
        <v>660.00000000000011</v>
      </c>
      <c r="M3192" s="17">
        <v>0.4</v>
      </c>
      <c r="O3192" s="1"/>
      <c r="P3192" s="2"/>
      <c r="Q3192" s="3"/>
      <c r="R3192" s="5"/>
    </row>
    <row r="3193" spans="2:18" x14ac:dyDescent="0.25">
      <c r="B3193" s="12" t="s">
        <v>10</v>
      </c>
      <c r="C3193" s="12">
        <v>1185732</v>
      </c>
      <c r="D3193" s="13">
        <v>44303</v>
      </c>
      <c r="E3193" s="12" t="s">
        <v>30</v>
      </c>
      <c r="F3193" s="12" t="s">
        <v>110</v>
      </c>
      <c r="G3193" s="12" t="s">
        <v>111</v>
      </c>
      <c r="H3193" s="12" t="s">
        <v>15</v>
      </c>
      <c r="I3193" s="14">
        <v>0.30000000000000004</v>
      </c>
      <c r="J3193" s="15">
        <v>2500</v>
      </c>
      <c r="K3193" s="16">
        <f>I3193*J3193</f>
        <v>750.00000000000011</v>
      </c>
      <c r="L3193" s="16">
        <f>K3193*M3193</f>
        <v>300.00000000000006</v>
      </c>
      <c r="M3193" s="17">
        <v>0.4</v>
      </c>
      <c r="O3193" s="1"/>
      <c r="P3193" s="2"/>
      <c r="Q3193" s="3"/>
      <c r="R3193" s="5"/>
    </row>
    <row r="3194" spans="2:18" x14ac:dyDescent="0.25">
      <c r="B3194" s="12" t="s">
        <v>10</v>
      </c>
      <c r="C3194" s="12">
        <v>1185732</v>
      </c>
      <c r="D3194" s="13">
        <v>44303</v>
      </c>
      <c r="E3194" s="12" t="s">
        <v>30</v>
      </c>
      <c r="F3194" s="12" t="s">
        <v>110</v>
      </c>
      <c r="G3194" s="12" t="s">
        <v>111</v>
      </c>
      <c r="H3194" s="12" t="s">
        <v>13</v>
      </c>
      <c r="I3194" s="14">
        <v>0.2</v>
      </c>
      <c r="J3194" s="15">
        <v>2500</v>
      </c>
      <c r="K3194" s="16">
        <f t="shared" ref="K3194:K3197" si="1048">I3194*J3194</f>
        <v>500</v>
      </c>
      <c r="L3194" s="16">
        <f t="shared" ref="L3194:L3197" si="1049">K3194*M3194</f>
        <v>200</v>
      </c>
      <c r="M3194" s="17">
        <v>0.4</v>
      </c>
      <c r="O3194" s="1"/>
      <c r="P3194" s="2"/>
      <c r="Q3194" s="3"/>
      <c r="R3194" s="5"/>
    </row>
    <row r="3195" spans="2:18" x14ac:dyDescent="0.25">
      <c r="B3195" s="12" t="s">
        <v>10</v>
      </c>
      <c r="C3195" s="12">
        <v>1185732</v>
      </c>
      <c r="D3195" s="13">
        <v>44303</v>
      </c>
      <c r="E3195" s="12" t="s">
        <v>30</v>
      </c>
      <c r="F3195" s="12" t="s">
        <v>110</v>
      </c>
      <c r="G3195" s="12" t="s">
        <v>111</v>
      </c>
      <c r="H3195" s="12" t="s">
        <v>14</v>
      </c>
      <c r="I3195" s="14">
        <v>0.24999999999999994</v>
      </c>
      <c r="J3195" s="15">
        <v>1750</v>
      </c>
      <c r="K3195" s="16">
        <f t="shared" si="1048"/>
        <v>437.49999999999989</v>
      </c>
      <c r="L3195" s="16">
        <f t="shared" si="1049"/>
        <v>174.99999999999997</v>
      </c>
      <c r="M3195" s="17">
        <v>0.4</v>
      </c>
      <c r="O3195" s="1"/>
      <c r="P3195" s="2"/>
      <c r="Q3195" s="3"/>
      <c r="R3195" s="5"/>
    </row>
    <row r="3196" spans="2:18" x14ac:dyDescent="0.25">
      <c r="B3196" s="12" t="s">
        <v>10</v>
      </c>
      <c r="C3196" s="12">
        <v>1185732</v>
      </c>
      <c r="D3196" s="13">
        <v>44303</v>
      </c>
      <c r="E3196" s="12" t="s">
        <v>30</v>
      </c>
      <c r="F3196" s="12" t="s">
        <v>110</v>
      </c>
      <c r="G3196" s="12" t="s">
        <v>111</v>
      </c>
      <c r="H3196" s="12" t="s">
        <v>16</v>
      </c>
      <c r="I3196" s="14">
        <v>0.65</v>
      </c>
      <c r="J3196" s="15">
        <v>2000</v>
      </c>
      <c r="K3196" s="16">
        <f t="shared" si="1048"/>
        <v>1300</v>
      </c>
      <c r="L3196" s="16">
        <f t="shared" si="1049"/>
        <v>520</v>
      </c>
      <c r="M3196" s="17">
        <v>0.4</v>
      </c>
      <c r="O3196" s="1"/>
      <c r="P3196" s="2"/>
      <c r="Q3196" s="3"/>
      <c r="R3196" s="5"/>
    </row>
    <row r="3197" spans="2:18" x14ac:dyDescent="0.25">
      <c r="B3197" s="12" t="s">
        <v>10</v>
      </c>
      <c r="C3197" s="12">
        <v>1185732</v>
      </c>
      <c r="D3197" s="13">
        <v>44303</v>
      </c>
      <c r="E3197" s="12" t="s">
        <v>30</v>
      </c>
      <c r="F3197" s="12" t="s">
        <v>110</v>
      </c>
      <c r="G3197" s="12" t="s">
        <v>111</v>
      </c>
      <c r="H3197" s="12" t="s">
        <v>17</v>
      </c>
      <c r="I3197" s="14">
        <v>0.5</v>
      </c>
      <c r="J3197" s="15">
        <v>3250</v>
      </c>
      <c r="K3197" s="16">
        <f t="shared" si="1048"/>
        <v>1625</v>
      </c>
      <c r="L3197" s="16">
        <f t="shared" si="1049"/>
        <v>650</v>
      </c>
      <c r="M3197" s="17">
        <v>0.4</v>
      </c>
      <c r="O3197" s="1"/>
      <c r="P3197" s="2"/>
      <c r="Q3197" s="3"/>
      <c r="R3197" s="5"/>
    </row>
    <row r="3198" spans="2:18" x14ac:dyDescent="0.25">
      <c r="B3198" s="12" t="s">
        <v>10</v>
      </c>
      <c r="C3198" s="12">
        <v>1185732</v>
      </c>
      <c r="D3198" s="13">
        <v>44334</v>
      </c>
      <c r="E3198" s="12" t="s">
        <v>30</v>
      </c>
      <c r="F3198" s="12" t="s">
        <v>110</v>
      </c>
      <c r="G3198" s="12" t="s">
        <v>111</v>
      </c>
      <c r="H3198" s="12" t="s">
        <v>12</v>
      </c>
      <c r="I3198" s="14">
        <v>0.6</v>
      </c>
      <c r="J3198" s="15">
        <v>5950</v>
      </c>
      <c r="K3198" s="16">
        <f>I3198*J3198</f>
        <v>3570</v>
      </c>
      <c r="L3198" s="16">
        <f>K3198*M3198</f>
        <v>1428</v>
      </c>
      <c r="M3198" s="17">
        <v>0.4</v>
      </c>
      <c r="O3198" s="1"/>
      <c r="P3198" s="2"/>
      <c r="Q3198" s="3"/>
      <c r="R3198" s="5"/>
    </row>
    <row r="3199" spans="2:18" x14ac:dyDescent="0.25">
      <c r="B3199" s="12" t="s">
        <v>10</v>
      </c>
      <c r="C3199" s="12">
        <v>1185732</v>
      </c>
      <c r="D3199" s="13">
        <v>44334</v>
      </c>
      <c r="E3199" s="12" t="s">
        <v>30</v>
      </c>
      <c r="F3199" s="12" t="s">
        <v>110</v>
      </c>
      <c r="G3199" s="12" t="s">
        <v>111</v>
      </c>
      <c r="H3199" s="12" t="s">
        <v>15</v>
      </c>
      <c r="I3199" s="14">
        <v>0.4</v>
      </c>
      <c r="J3199" s="15">
        <v>3000</v>
      </c>
      <c r="K3199" s="16">
        <f>I3199*J3199</f>
        <v>1200</v>
      </c>
      <c r="L3199" s="16">
        <f>K3199*M3199</f>
        <v>480</v>
      </c>
      <c r="M3199" s="17">
        <v>0.4</v>
      </c>
      <c r="O3199" s="1"/>
      <c r="P3199" s="2"/>
      <c r="Q3199" s="3"/>
      <c r="R3199" s="5"/>
    </row>
    <row r="3200" spans="2:18" x14ac:dyDescent="0.25">
      <c r="B3200" s="12" t="s">
        <v>10</v>
      </c>
      <c r="C3200" s="12">
        <v>1185732</v>
      </c>
      <c r="D3200" s="13">
        <v>44334</v>
      </c>
      <c r="E3200" s="12" t="s">
        <v>30</v>
      </c>
      <c r="F3200" s="12" t="s">
        <v>110</v>
      </c>
      <c r="G3200" s="12" t="s">
        <v>111</v>
      </c>
      <c r="H3200" s="12" t="s">
        <v>13</v>
      </c>
      <c r="I3200" s="14">
        <v>0.35000000000000003</v>
      </c>
      <c r="J3200" s="15">
        <v>2750</v>
      </c>
      <c r="K3200" s="16">
        <f t="shared" ref="K3200:K3203" si="1050">I3200*J3200</f>
        <v>962.50000000000011</v>
      </c>
      <c r="L3200" s="16">
        <f t="shared" ref="L3200:L3203" si="1051">K3200*M3200</f>
        <v>385.00000000000006</v>
      </c>
      <c r="M3200" s="17">
        <v>0.4</v>
      </c>
      <c r="O3200" s="1"/>
      <c r="P3200" s="2"/>
      <c r="Q3200" s="3"/>
      <c r="R3200" s="5"/>
    </row>
    <row r="3201" spans="2:18" x14ac:dyDescent="0.25">
      <c r="B3201" s="12" t="s">
        <v>10</v>
      </c>
      <c r="C3201" s="12">
        <v>1185732</v>
      </c>
      <c r="D3201" s="13">
        <v>44334</v>
      </c>
      <c r="E3201" s="12" t="s">
        <v>30</v>
      </c>
      <c r="F3201" s="12" t="s">
        <v>110</v>
      </c>
      <c r="G3201" s="12" t="s">
        <v>111</v>
      </c>
      <c r="H3201" s="12" t="s">
        <v>14</v>
      </c>
      <c r="I3201" s="14">
        <v>0.35000000000000003</v>
      </c>
      <c r="J3201" s="15">
        <v>2000</v>
      </c>
      <c r="K3201" s="16">
        <f t="shared" si="1050"/>
        <v>700.00000000000011</v>
      </c>
      <c r="L3201" s="16">
        <f t="shared" si="1051"/>
        <v>280.00000000000006</v>
      </c>
      <c r="M3201" s="17">
        <v>0.4</v>
      </c>
      <c r="O3201" s="1"/>
      <c r="P3201" s="2"/>
      <c r="Q3201" s="3"/>
      <c r="R3201" s="5"/>
    </row>
    <row r="3202" spans="2:18" x14ac:dyDescent="0.25">
      <c r="B3202" s="12" t="s">
        <v>10</v>
      </c>
      <c r="C3202" s="12">
        <v>1185732</v>
      </c>
      <c r="D3202" s="13">
        <v>44334</v>
      </c>
      <c r="E3202" s="12" t="s">
        <v>30</v>
      </c>
      <c r="F3202" s="12" t="s">
        <v>110</v>
      </c>
      <c r="G3202" s="12" t="s">
        <v>111</v>
      </c>
      <c r="H3202" s="12" t="s">
        <v>16</v>
      </c>
      <c r="I3202" s="14">
        <v>0.44999999999999996</v>
      </c>
      <c r="J3202" s="15">
        <v>2250</v>
      </c>
      <c r="K3202" s="16">
        <f t="shared" si="1050"/>
        <v>1012.4999999999999</v>
      </c>
      <c r="L3202" s="16">
        <f t="shared" si="1051"/>
        <v>405</v>
      </c>
      <c r="M3202" s="17">
        <v>0.4</v>
      </c>
      <c r="O3202" s="1"/>
      <c r="P3202" s="2"/>
      <c r="Q3202" s="3"/>
      <c r="R3202" s="5"/>
    </row>
    <row r="3203" spans="2:18" x14ac:dyDescent="0.25">
      <c r="B3203" s="12" t="s">
        <v>10</v>
      </c>
      <c r="C3203" s="12">
        <v>1185732</v>
      </c>
      <c r="D3203" s="13">
        <v>44334</v>
      </c>
      <c r="E3203" s="12" t="s">
        <v>30</v>
      </c>
      <c r="F3203" s="12" t="s">
        <v>110</v>
      </c>
      <c r="G3203" s="12" t="s">
        <v>111</v>
      </c>
      <c r="H3203" s="12" t="s">
        <v>17</v>
      </c>
      <c r="I3203" s="14">
        <v>0.54999999999999993</v>
      </c>
      <c r="J3203" s="15">
        <v>3500</v>
      </c>
      <c r="K3203" s="16">
        <f t="shared" si="1050"/>
        <v>1924.9999999999998</v>
      </c>
      <c r="L3203" s="16">
        <f t="shared" si="1051"/>
        <v>770</v>
      </c>
      <c r="M3203" s="17">
        <v>0.4</v>
      </c>
      <c r="O3203" s="1"/>
      <c r="P3203" s="2"/>
      <c r="Q3203" s="3"/>
      <c r="R3203" s="5"/>
    </row>
    <row r="3204" spans="2:18" x14ac:dyDescent="0.25">
      <c r="B3204" s="12" t="s">
        <v>10</v>
      </c>
      <c r="C3204" s="12">
        <v>1185732</v>
      </c>
      <c r="D3204" s="13">
        <v>44364</v>
      </c>
      <c r="E3204" s="12" t="s">
        <v>30</v>
      </c>
      <c r="F3204" s="12" t="s">
        <v>110</v>
      </c>
      <c r="G3204" s="12" t="s">
        <v>111</v>
      </c>
      <c r="H3204" s="12" t="s">
        <v>12</v>
      </c>
      <c r="I3204" s="14">
        <v>0.45</v>
      </c>
      <c r="J3204" s="15">
        <v>6000</v>
      </c>
      <c r="K3204" s="16">
        <f>I3204*J3204</f>
        <v>2700</v>
      </c>
      <c r="L3204" s="16">
        <f>K3204*M3204</f>
        <v>1080</v>
      </c>
      <c r="M3204" s="17">
        <v>0.4</v>
      </c>
      <c r="O3204" s="1"/>
      <c r="P3204" s="2"/>
      <c r="Q3204" s="3"/>
      <c r="R3204" s="5"/>
    </row>
    <row r="3205" spans="2:18" x14ac:dyDescent="0.25">
      <c r="B3205" s="12" t="s">
        <v>10</v>
      </c>
      <c r="C3205" s="12">
        <v>1185732</v>
      </c>
      <c r="D3205" s="13">
        <v>44364</v>
      </c>
      <c r="E3205" s="12" t="s">
        <v>30</v>
      </c>
      <c r="F3205" s="12" t="s">
        <v>110</v>
      </c>
      <c r="G3205" s="12" t="s">
        <v>111</v>
      </c>
      <c r="H3205" s="12" t="s">
        <v>15</v>
      </c>
      <c r="I3205" s="14">
        <v>0.40000000000000008</v>
      </c>
      <c r="J3205" s="15">
        <v>4250</v>
      </c>
      <c r="K3205" s="16">
        <f>I3205*J3205</f>
        <v>1700.0000000000002</v>
      </c>
      <c r="L3205" s="16">
        <f>K3205*M3205</f>
        <v>680.00000000000011</v>
      </c>
      <c r="M3205" s="17">
        <v>0.4</v>
      </c>
      <c r="O3205" s="1"/>
      <c r="P3205" s="2"/>
      <c r="Q3205" s="3"/>
      <c r="R3205" s="5"/>
    </row>
    <row r="3206" spans="2:18" x14ac:dyDescent="0.25">
      <c r="B3206" s="12" t="s">
        <v>10</v>
      </c>
      <c r="C3206" s="12">
        <v>1185732</v>
      </c>
      <c r="D3206" s="13">
        <v>44364</v>
      </c>
      <c r="E3206" s="12" t="s">
        <v>30</v>
      </c>
      <c r="F3206" s="12" t="s">
        <v>110</v>
      </c>
      <c r="G3206" s="12" t="s">
        <v>111</v>
      </c>
      <c r="H3206" s="12" t="s">
        <v>13</v>
      </c>
      <c r="I3206" s="14">
        <v>0.35000000000000003</v>
      </c>
      <c r="J3206" s="15">
        <v>3000</v>
      </c>
      <c r="K3206" s="16">
        <f t="shared" ref="K3206:K3209" si="1052">I3206*J3206</f>
        <v>1050</v>
      </c>
      <c r="L3206" s="16">
        <f t="shared" ref="L3206:L3209" si="1053">K3206*M3206</f>
        <v>420</v>
      </c>
      <c r="M3206" s="17">
        <v>0.4</v>
      </c>
      <c r="O3206" s="1"/>
      <c r="P3206" s="2"/>
      <c r="Q3206" s="3"/>
      <c r="R3206" s="5"/>
    </row>
    <row r="3207" spans="2:18" x14ac:dyDescent="0.25">
      <c r="B3207" s="12" t="s">
        <v>10</v>
      </c>
      <c r="C3207" s="12">
        <v>1185732</v>
      </c>
      <c r="D3207" s="13">
        <v>44364</v>
      </c>
      <c r="E3207" s="12" t="s">
        <v>30</v>
      </c>
      <c r="F3207" s="12" t="s">
        <v>110</v>
      </c>
      <c r="G3207" s="12" t="s">
        <v>111</v>
      </c>
      <c r="H3207" s="12" t="s">
        <v>14</v>
      </c>
      <c r="I3207" s="14">
        <v>0.35000000000000003</v>
      </c>
      <c r="J3207" s="15">
        <v>2750</v>
      </c>
      <c r="K3207" s="16">
        <f t="shared" si="1052"/>
        <v>962.50000000000011</v>
      </c>
      <c r="L3207" s="16">
        <f t="shared" si="1053"/>
        <v>385.00000000000006</v>
      </c>
      <c r="M3207" s="17">
        <v>0.4</v>
      </c>
      <c r="O3207" s="1"/>
      <c r="P3207" s="2"/>
      <c r="Q3207" s="3"/>
      <c r="R3207" s="5"/>
    </row>
    <row r="3208" spans="2:18" x14ac:dyDescent="0.25">
      <c r="B3208" s="12" t="s">
        <v>10</v>
      </c>
      <c r="C3208" s="12">
        <v>1185732</v>
      </c>
      <c r="D3208" s="13">
        <v>44364</v>
      </c>
      <c r="E3208" s="12" t="s">
        <v>30</v>
      </c>
      <c r="F3208" s="12" t="s">
        <v>110</v>
      </c>
      <c r="G3208" s="12" t="s">
        <v>111</v>
      </c>
      <c r="H3208" s="12" t="s">
        <v>16</v>
      </c>
      <c r="I3208" s="14">
        <v>0.45</v>
      </c>
      <c r="J3208" s="15">
        <v>2750</v>
      </c>
      <c r="K3208" s="16">
        <f t="shared" si="1052"/>
        <v>1237.5</v>
      </c>
      <c r="L3208" s="16">
        <f t="shared" si="1053"/>
        <v>495</v>
      </c>
      <c r="M3208" s="17">
        <v>0.4</v>
      </c>
      <c r="O3208" s="1"/>
      <c r="P3208" s="2"/>
      <c r="Q3208" s="3"/>
      <c r="R3208" s="5"/>
    </row>
    <row r="3209" spans="2:18" x14ac:dyDescent="0.25">
      <c r="B3209" s="12" t="s">
        <v>10</v>
      </c>
      <c r="C3209" s="12">
        <v>1185732</v>
      </c>
      <c r="D3209" s="13">
        <v>44364</v>
      </c>
      <c r="E3209" s="12" t="s">
        <v>30</v>
      </c>
      <c r="F3209" s="12" t="s">
        <v>110</v>
      </c>
      <c r="G3209" s="12" t="s">
        <v>111</v>
      </c>
      <c r="H3209" s="12" t="s">
        <v>17</v>
      </c>
      <c r="I3209" s="14">
        <v>0.65000000000000013</v>
      </c>
      <c r="J3209" s="15">
        <v>4250</v>
      </c>
      <c r="K3209" s="16">
        <f t="shared" si="1052"/>
        <v>2762.5000000000005</v>
      </c>
      <c r="L3209" s="16">
        <f t="shared" si="1053"/>
        <v>1105.0000000000002</v>
      </c>
      <c r="M3209" s="17">
        <v>0.4</v>
      </c>
      <c r="O3209" s="1"/>
      <c r="P3209" s="2"/>
      <c r="Q3209" s="3"/>
      <c r="R3209" s="5"/>
    </row>
    <row r="3210" spans="2:18" x14ac:dyDescent="0.25">
      <c r="B3210" s="12" t="s">
        <v>10</v>
      </c>
      <c r="C3210" s="12">
        <v>1185732</v>
      </c>
      <c r="D3210" s="13">
        <v>44393</v>
      </c>
      <c r="E3210" s="12" t="s">
        <v>30</v>
      </c>
      <c r="F3210" s="12" t="s">
        <v>110</v>
      </c>
      <c r="G3210" s="12" t="s">
        <v>111</v>
      </c>
      <c r="H3210" s="12" t="s">
        <v>12</v>
      </c>
      <c r="I3210" s="14">
        <v>0.60000000000000009</v>
      </c>
      <c r="J3210" s="15">
        <v>6500</v>
      </c>
      <c r="K3210" s="16">
        <f>I3210*J3210</f>
        <v>3900.0000000000005</v>
      </c>
      <c r="L3210" s="16">
        <f>K3210*M3210</f>
        <v>1560.0000000000002</v>
      </c>
      <c r="M3210" s="17">
        <v>0.4</v>
      </c>
      <c r="O3210" s="1"/>
      <c r="P3210" s="2"/>
      <c r="Q3210" s="3"/>
      <c r="R3210" s="5"/>
    </row>
    <row r="3211" spans="2:18" x14ac:dyDescent="0.25">
      <c r="B3211" s="12" t="s">
        <v>10</v>
      </c>
      <c r="C3211" s="12">
        <v>1185732</v>
      </c>
      <c r="D3211" s="13">
        <v>44393</v>
      </c>
      <c r="E3211" s="12" t="s">
        <v>30</v>
      </c>
      <c r="F3211" s="12" t="s">
        <v>110</v>
      </c>
      <c r="G3211" s="12" t="s">
        <v>111</v>
      </c>
      <c r="H3211" s="12" t="s">
        <v>15</v>
      </c>
      <c r="I3211" s="14">
        <v>0.55000000000000016</v>
      </c>
      <c r="J3211" s="15">
        <v>4000</v>
      </c>
      <c r="K3211" s="16">
        <f>I3211*J3211</f>
        <v>2200.0000000000005</v>
      </c>
      <c r="L3211" s="16">
        <f>K3211*M3211</f>
        <v>880.00000000000023</v>
      </c>
      <c r="M3211" s="17">
        <v>0.4</v>
      </c>
      <c r="O3211" s="1"/>
      <c r="P3211" s="2"/>
      <c r="Q3211" s="3"/>
      <c r="R3211" s="5"/>
    </row>
    <row r="3212" spans="2:18" x14ac:dyDescent="0.25">
      <c r="B3212" s="12" t="s">
        <v>10</v>
      </c>
      <c r="C3212" s="12">
        <v>1185732</v>
      </c>
      <c r="D3212" s="13">
        <v>44393</v>
      </c>
      <c r="E3212" s="12" t="s">
        <v>30</v>
      </c>
      <c r="F3212" s="12" t="s">
        <v>110</v>
      </c>
      <c r="G3212" s="12" t="s">
        <v>111</v>
      </c>
      <c r="H3212" s="12" t="s">
        <v>13</v>
      </c>
      <c r="I3212" s="14">
        <v>0.5</v>
      </c>
      <c r="J3212" s="15">
        <v>3250</v>
      </c>
      <c r="K3212" s="16">
        <f t="shared" ref="K3212:K3215" si="1054">I3212*J3212</f>
        <v>1625</v>
      </c>
      <c r="L3212" s="16">
        <f t="shared" ref="L3212:L3215" si="1055">K3212*M3212</f>
        <v>650</v>
      </c>
      <c r="M3212" s="17">
        <v>0.4</v>
      </c>
      <c r="O3212" s="1"/>
      <c r="P3212" s="2"/>
      <c r="Q3212" s="3"/>
      <c r="R3212" s="5"/>
    </row>
    <row r="3213" spans="2:18" x14ac:dyDescent="0.25">
      <c r="B3213" s="12" t="s">
        <v>10</v>
      </c>
      <c r="C3213" s="12">
        <v>1185732</v>
      </c>
      <c r="D3213" s="13">
        <v>44393</v>
      </c>
      <c r="E3213" s="12" t="s">
        <v>30</v>
      </c>
      <c r="F3213" s="12" t="s">
        <v>110</v>
      </c>
      <c r="G3213" s="12" t="s">
        <v>111</v>
      </c>
      <c r="H3213" s="12" t="s">
        <v>14</v>
      </c>
      <c r="I3213" s="14">
        <v>0.5</v>
      </c>
      <c r="J3213" s="15">
        <v>2750</v>
      </c>
      <c r="K3213" s="16">
        <f t="shared" si="1054"/>
        <v>1375</v>
      </c>
      <c r="L3213" s="16">
        <f t="shared" si="1055"/>
        <v>550</v>
      </c>
      <c r="M3213" s="17">
        <v>0.4</v>
      </c>
      <c r="O3213" s="1"/>
      <c r="P3213" s="2"/>
      <c r="Q3213" s="3"/>
      <c r="R3213" s="5"/>
    </row>
    <row r="3214" spans="2:18" x14ac:dyDescent="0.25">
      <c r="B3214" s="12" t="s">
        <v>10</v>
      </c>
      <c r="C3214" s="12">
        <v>1185732</v>
      </c>
      <c r="D3214" s="13">
        <v>44393</v>
      </c>
      <c r="E3214" s="12" t="s">
        <v>30</v>
      </c>
      <c r="F3214" s="12" t="s">
        <v>110</v>
      </c>
      <c r="G3214" s="12" t="s">
        <v>111</v>
      </c>
      <c r="H3214" s="12" t="s">
        <v>16</v>
      </c>
      <c r="I3214" s="14">
        <v>0.60000000000000009</v>
      </c>
      <c r="J3214" s="15">
        <v>3000</v>
      </c>
      <c r="K3214" s="16">
        <f t="shared" si="1054"/>
        <v>1800.0000000000002</v>
      </c>
      <c r="L3214" s="16">
        <f t="shared" si="1055"/>
        <v>720.00000000000011</v>
      </c>
      <c r="M3214" s="17">
        <v>0.4</v>
      </c>
      <c r="O3214" s="1"/>
      <c r="P3214" s="2"/>
      <c r="Q3214" s="3"/>
      <c r="R3214" s="5"/>
    </row>
    <row r="3215" spans="2:18" x14ac:dyDescent="0.25">
      <c r="B3215" s="12" t="s">
        <v>10</v>
      </c>
      <c r="C3215" s="12">
        <v>1185732</v>
      </c>
      <c r="D3215" s="13">
        <v>44393</v>
      </c>
      <c r="E3215" s="12" t="s">
        <v>30</v>
      </c>
      <c r="F3215" s="12" t="s">
        <v>110</v>
      </c>
      <c r="G3215" s="12" t="s">
        <v>111</v>
      </c>
      <c r="H3215" s="12" t="s">
        <v>17</v>
      </c>
      <c r="I3215" s="14">
        <v>0.65000000000000013</v>
      </c>
      <c r="J3215" s="15">
        <v>4750</v>
      </c>
      <c r="K3215" s="16">
        <f t="shared" si="1054"/>
        <v>3087.5000000000005</v>
      </c>
      <c r="L3215" s="16">
        <f t="shared" si="1055"/>
        <v>1235.0000000000002</v>
      </c>
      <c r="M3215" s="17">
        <v>0.4</v>
      </c>
      <c r="O3215" s="1"/>
      <c r="P3215" s="2"/>
      <c r="Q3215" s="3"/>
      <c r="R3215" s="5"/>
    </row>
    <row r="3216" spans="2:18" x14ac:dyDescent="0.25">
      <c r="B3216" s="12" t="s">
        <v>10</v>
      </c>
      <c r="C3216" s="12">
        <v>1185732</v>
      </c>
      <c r="D3216" s="13">
        <v>44425</v>
      </c>
      <c r="E3216" s="12" t="s">
        <v>30</v>
      </c>
      <c r="F3216" s="12" t="s">
        <v>110</v>
      </c>
      <c r="G3216" s="12" t="s">
        <v>111</v>
      </c>
      <c r="H3216" s="12" t="s">
        <v>12</v>
      </c>
      <c r="I3216" s="14">
        <v>0.5</v>
      </c>
      <c r="J3216" s="15">
        <v>5250</v>
      </c>
      <c r="K3216" s="16">
        <f>I3216*J3216</f>
        <v>2625</v>
      </c>
      <c r="L3216" s="16">
        <f>K3216*M3216</f>
        <v>1050</v>
      </c>
      <c r="M3216" s="17">
        <v>0.4</v>
      </c>
      <c r="O3216" s="1"/>
      <c r="P3216" s="2"/>
      <c r="Q3216" s="3"/>
      <c r="R3216" s="5"/>
    </row>
    <row r="3217" spans="2:18" x14ac:dyDescent="0.25">
      <c r="B3217" s="12" t="s">
        <v>10</v>
      </c>
      <c r="C3217" s="12">
        <v>1185732</v>
      </c>
      <c r="D3217" s="13">
        <v>44425</v>
      </c>
      <c r="E3217" s="12" t="s">
        <v>30</v>
      </c>
      <c r="F3217" s="12" t="s">
        <v>110</v>
      </c>
      <c r="G3217" s="12" t="s">
        <v>111</v>
      </c>
      <c r="H3217" s="12" t="s">
        <v>15</v>
      </c>
      <c r="I3217" s="14">
        <v>0.45000000000000007</v>
      </c>
      <c r="J3217" s="15">
        <v>3000</v>
      </c>
      <c r="K3217" s="16">
        <f>I3217*J3217</f>
        <v>1350.0000000000002</v>
      </c>
      <c r="L3217" s="16">
        <f>K3217*M3217</f>
        <v>540.00000000000011</v>
      </c>
      <c r="M3217" s="17">
        <v>0.4</v>
      </c>
      <c r="O3217" s="1"/>
      <c r="P3217" s="2"/>
      <c r="Q3217" s="3"/>
      <c r="R3217" s="5"/>
    </row>
    <row r="3218" spans="2:18" x14ac:dyDescent="0.25">
      <c r="B3218" s="12" t="s">
        <v>10</v>
      </c>
      <c r="C3218" s="12">
        <v>1185732</v>
      </c>
      <c r="D3218" s="13">
        <v>44425</v>
      </c>
      <c r="E3218" s="12" t="s">
        <v>30</v>
      </c>
      <c r="F3218" s="12" t="s">
        <v>110</v>
      </c>
      <c r="G3218" s="12" t="s">
        <v>111</v>
      </c>
      <c r="H3218" s="12" t="s">
        <v>13</v>
      </c>
      <c r="I3218" s="14">
        <v>0.4</v>
      </c>
      <c r="J3218" s="15">
        <v>3000</v>
      </c>
      <c r="K3218" s="16">
        <f t="shared" ref="K3218:K3221" si="1056">I3218*J3218</f>
        <v>1200</v>
      </c>
      <c r="L3218" s="16">
        <f t="shared" ref="L3218:L3221" si="1057">K3218*M3218</f>
        <v>480</v>
      </c>
      <c r="M3218" s="17">
        <v>0.4</v>
      </c>
      <c r="O3218" s="1"/>
      <c r="P3218" s="2"/>
      <c r="Q3218" s="3"/>
      <c r="R3218" s="5"/>
    </row>
    <row r="3219" spans="2:18" x14ac:dyDescent="0.25">
      <c r="B3219" s="12" t="s">
        <v>10</v>
      </c>
      <c r="C3219" s="12">
        <v>1185732</v>
      </c>
      <c r="D3219" s="13">
        <v>44425</v>
      </c>
      <c r="E3219" s="12" t="s">
        <v>30</v>
      </c>
      <c r="F3219" s="12" t="s">
        <v>110</v>
      </c>
      <c r="G3219" s="12" t="s">
        <v>111</v>
      </c>
      <c r="H3219" s="12" t="s">
        <v>14</v>
      </c>
      <c r="I3219" s="14">
        <v>0.4</v>
      </c>
      <c r="J3219" s="15">
        <v>2750</v>
      </c>
      <c r="K3219" s="16">
        <f t="shared" si="1056"/>
        <v>1100</v>
      </c>
      <c r="L3219" s="16">
        <f t="shared" si="1057"/>
        <v>440</v>
      </c>
      <c r="M3219" s="17">
        <v>0.4</v>
      </c>
      <c r="O3219" s="1"/>
      <c r="P3219" s="2"/>
      <c r="Q3219" s="3"/>
      <c r="R3219" s="5"/>
    </row>
    <row r="3220" spans="2:18" x14ac:dyDescent="0.25">
      <c r="B3220" s="12" t="s">
        <v>10</v>
      </c>
      <c r="C3220" s="12">
        <v>1185732</v>
      </c>
      <c r="D3220" s="13">
        <v>44425</v>
      </c>
      <c r="E3220" s="12" t="s">
        <v>30</v>
      </c>
      <c r="F3220" s="12" t="s">
        <v>110</v>
      </c>
      <c r="G3220" s="12" t="s">
        <v>111</v>
      </c>
      <c r="H3220" s="12" t="s">
        <v>16</v>
      </c>
      <c r="I3220" s="14">
        <v>0.5</v>
      </c>
      <c r="J3220" s="15">
        <v>2500</v>
      </c>
      <c r="K3220" s="16">
        <f t="shared" si="1056"/>
        <v>1250</v>
      </c>
      <c r="L3220" s="16">
        <f t="shared" si="1057"/>
        <v>500</v>
      </c>
      <c r="M3220" s="17">
        <v>0.4</v>
      </c>
      <c r="O3220" s="1"/>
      <c r="P3220" s="2"/>
      <c r="Q3220" s="3"/>
      <c r="R3220" s="5"/>
    </row>
    <row r="3221" spans="2:18" x14ac:dyDescent="0.25">
      <c r="B3221" s="12" t="s">
        <v>10</v>
      </c>
      <c r="C3221" s="12">
        <v>1185732</v>
      </c>
      <c r="D3221" s="13">
        <v>44425</v>
      </c>
      <c r="E3221" s="12" t="s">
        <v>30</v>
      </c>
      <c r="F3221" s="12" t="s">
        <v>110</v>
      </c>
      <c r="G3221" s="12" t="s">
        <v>111</v>
      </c>
      <c r="H3221" s="12" t="s">
        <v>17</v>
      </c>
      <c r="I3221" s="14">
        <v>0.55000000000000004</v>
      </c>
      <c r="J3221" s="15">
        <v>4250</v>
      </c>
      <c r="K3221" s="16">
        <f t="shared" si="1056"/>
        <v>2337.5</v>
      </c>
      <c r="L3221" s="16">
        <f t="shared" si="1057"/>
        <v>935</v>
      </c>
      <c r="M3221" s="17">
        <v>0.4</v>
      </c>
      <c r="O3221" s="1"/>
      <c r="P3221" s="2"/>
      <c r="Q3221" s="3"/>
      <c r="R3221" s="5"/>
    </row>
    <row r="3222" spans="2:18" x14ac:dyDescent="0.25">
      <c r="B3222" s="12" t="s">
        <v>10</v>
      </c>
      <c r="C3222" s="12">
        <v>1185732</v>
      </c>
      <c r="D3222" s="13">
        <v>44457</v>
      </c>
      <c r="E3222" s="12" t="s">
        <v>30</v>
      </c>
      <c r="F3222" s="12" t="s">
        <v>110</v>
      </c>
      <c r="G3222" s="12" t="s">
        <v>111</v>
      </c>
      <c r="H3222" s="12" t="s">
        <v>12</v>
      </c>
      <c r="I3222" s="14">
        <v>0.35000000000000003</v>
      </c>
      <c r="J3222" s="15">
        <v>5500</v>
      </c>
      <c r="K3222" s="16">
        <f>I3222*J3222</f>
        <v>1925.0000000000002</v>
      </c>
      <c r="L3222" s="16">
        <f>K3222*M3222</f>
        <v>770.00000000000011</v>
      </c>
      <c r="M3222" s="17">
        <v>0.4</v>
      </c>
      <c r="O3222" s="1"/>
      <c r="P3222" s="2"/>
      <c r="Q3222" s="3"/>
      <c r="R3222" s="5"/>
    </row>
    <row r="3223" spans="2:18" x14ac:dyDescent="0.25">
      <c r="B3223" s="12" t="s">
        <v>10</v>
      </c>
      <c r="C3223" s="12">
        <v>1185732</v>
      </c>
      <c r="D3223" s="13">
        <v>44457</v>
      </c>
      <c r="E3223" s="12" t="s">
        <v>30</v>
      </c>
      <c r="F3223" s="12" t="s">
        <v>110</v>
      </c>
      <c r="G3223" s="12" t="s">
        <v>111</v>
      </c>
      <c r="H3223" s="12" t="s">
        <v>15</v>
      </c>
      <c r="I3223" s="14">
        <v>0.3000000000000001</v>
      </c>
      <c r="J3223" s="15">
        <v>3500</v>
      </c>
      <c r="K3223" s="16">
        <f>I3223*J3223</f>
        <v>1050.0000000000005</v>
      </c>
      <c r="L3223" s="16">
        <f>K3223*M3223</f>
        <v>420.00000000000023</v>
      </c>
      <c r="M3223" s="17">
        <v>0.4</v>
      </c>
      <c r="O3223" s="1"/>
      <c r="P3223" s="2"/>
      <c r="Q3223" s="3"/>
      <c r="R3223" s="5"/>
    </row>
    <row r="3224" spans="2:18" x14ac:dyDescent="0.25">
      <c r="B3224" s="12" t="s">
        <v>10</v>
      </c>
      <c r="C3224" s="12">
        <v>1185732</v>
      </c>
      <c r="D3224" s="13">
        <v>44457</v>
      </c>
      <c r="E3224" s="12" t="s">
        <v>30</v>
      </c>
      <c r="F3224" s="12" t="s">
        <v>110</v>
      </c>
      <c r="G3224" s="12" t="s">
        <v>111</v>
      </c>
      <c r="H3224" s="12" t="s">
        <v>13</v>
      </c>
      <c r="I3224" s="14">
        <v>0.25000000000000006</v>
      </c>
      <c r="J3224" s="15">
        <v>2500</v>
      </c>
      <c r="K3224" s="16">
        <f t="shared" ref="K3224:K3227" si="1058">I3224*J3224</f>
        <v>625.00000000000011</v>
      </c>
      <c r="L3224" s="16">
        <f t="shared" ref="L3224:L3227" si="1059">K3224*M3224</f>
        <v>250.00000000000006</v>
      </c>
      <c r="M3224" s="17">
        <v>0.4</v>
      </c>
      <c r="O3224" s="1"/>
      <c r="P3224" s="2"/>
      <c r="Q3224" s="3"/>
      <c r="R3224" s="5"/>
    </row>
    <row r="3225" spans="2:18" x14ac:dyDescent="0.25">
      <c r="B3225" s="12" t="s">
        <v>10</v>
      </c>
      <c r="C3225" s="12">
        <v>1185732</v>
      </c>
      <c r="D3225" s="13">
        <v>44457</v>
      </c>
      <c r="E3225" s="12" t="s">
        <v>30</v>
      </c>
      <c r="F3225" s="12" t="s">
        <v>110</v>
      </c>
      <c r="G3225" s="12" t="s">
        <v>111</v>
      </c>
      <c r="H3225" s="12" t="s">
        <v>14</v>
      </c>
      <c r="I3225" s="14">
        <v>0.25000000000000006</v>
      </c>
      <c r="J3225" s="15">
        <v>2250</v>
      </c>
      <c r="K3225" s="16">
        <f t="shared" si="1058"/>
        <v>562.50000000000011</v>
      </c>
      <c r="L3225" s="16">
        <f t="shared" si="1059"/>
        <v>225.00000000000006</v>
      </c>
      <c r="M3225" s="17">
        <v>0.4</v>
      </c>
      <c r="O3225" s="1"/>
      <c r="P3225" s="2"/>
      <c r="Q3225" s="3"/>
      <c r="R3225" s="5"/>
    </row>
    <row r="3226" spans="2:18" x14ac:dyDescent="0.25">
      <c r="B3226" s="12" t="s">
        <v>10</v>
      </c>
      <c r="C3226" s="12">
        <v>1185732</v>
      </c>
      <c r="D3226" s="13">
        <v>44457</v>
      </c>
      <c r="E3226" s="12" t="s">
        <v>30</v>
      </c>
      <c r="F3226" s="12" t="s">
        <v>110</v>
      </c>
      <c r="G3226" s="12" t="s">
        <v>111</v>
      </c>
      <c r="H3226" s="12" t="s">
        <v>16</v>
      </c>
      <c r="I3226" s="14">
        <v>0.35000000000000003</v>
      </c>
      <c r="J3226" s="15">
        <v>2250</v>
      </c>
      <c r="K3226" s="16">
        <f t="shared" si="1058"/>
        <v>787.50000000000011</v>
      </c>
      <c r="L3226" s="16">
        <f t="shared" si="1059"/>
        <v>315.00000000000006</v>
      </c>
      <c r="M3226" s="17">
        <v>0.4</v>
      </c>
      <c r="O3226" s="1"/>
      <c r="P3226" s="2"/>
      <c r="Q3226" s="3"/>
      <c r="R3226" s="5"/>
    </row>
    <row r="3227" spans="2:18" x14ac:dyDescent="0.25">
      <c r="B3227" s="12" t="s">
        <v>10</v>
      </c>
      <c r="C3227" s="12">
        <v>1185732</v>
      </c>
      <c r="D3227" s="13">
        <v>44457</v>
      </c>
      <c r="E3227" s="12" t="s">
        <v>30</v>
      </c>
      <c r="F3227" s="12" t="s">
        <v>110</v>
      </c>
      <c r="G3227" s="12" t="s">
        <v>111</v>
      </c>
      <c r="H3227" s="12" t="s">
        <v>17</v>
      </c>
      <c r="I3227" s="14">
        <v>0.4</v>
      </c>
      <c r="J3227" s="15">
        <v>3000</v>
      </c>
      <c r="K3227" s="16">
        <f t="shared" si="1058"/>
        <v>1200</v>
      </c>
      <c r="L3227" s="16">
        <f t="shared" si="1059"/>
        <v>480</v>
      </c>
      <c r="M3227" s="17">
        <v>0.4</v>
      </c>
      <c r="O3227" s="1"/>
      <c r="P3227" s="2"/>
      <c r="Q3227" s="3"/>
      <c r="R3227" s="5"/>
    </row>
    <row r="3228" spans="2:18" x14ac:dyDescent="0.25">
      <c r="B3228" s="12" t="s">
        <v>10</v>
      </c>
      <c r="C3228" s="12">
        <v>1185732</v>
      </c>
      <c r="D3228" s="13">
        <v>44486</v>
      </c>
      <c r="E3228" s="12" t="s">
        <v>30</v>
      </c>
      <c r="F3228" s="12" t="s">
        <v>110</v>
      </c>
      <c r="G3228" s="12" t="s">
        <v>111</v>
      </c>
      <c r="H3228" s="12" t="s">
        <v>12</v>
      </c>
      <c r="I3228" s="14">
        <v>0.44999999999999996</v>
      </c>
      <c r="J3228" s="15">
        <v>4250</v>
      </c>
      <c r="K3228" s="16">
        <f>I3228*J3228</f>
        <v>1912.4999999999998</v>
      </c>
      <c r="L3228" s="16">
        <f>K3228*M3228</f>
        <v>765</v>
      </c>
      <c r="M3228" s="17">
        <v>0.4</v>
      </c>
      <c r="O3228" s="1"/>
      <c r="P3228" s="2"/>
      <c r="Q3228" s="3"/>
      <c r="R3228" s="5"/>
    </row>
    <row r="3229" spans="2:18" x14ac:dyDescent="0.25">
      <c r="B3229" s="12" t="s">
        <v>10</v>
      </c>
      <c r="C3229" s="12">
        <v>1185732</v>
      </c>
      <c r="D3229" s="13">
        <v>44486</v>
      </c>
      <c r="E3229" s="12" t="s">
        <v>30</v>
      </c>
      <c r="F3229" s="12" t="s">
        <v>110</v>
      </c>
      <c r="G3229" s="12" t="s">
        <v>111</v>
      </c>
      <c r="H3229" s="12" t="s">
        <v>15</v>
      </c>
      <c r="I3229" s="14">
        <v>0.35000000000000003</v>
      </c>
      <c r="J3229" s="15">
        <v>2750</v>
      </c>
      <c r="K3229" s="16">
        <f>I3229*J3229</f>
        <v>962.50000000000011</v>
      </c>
      <c r="L3229" s="16">
        <f>K3229*M3229</f>
        <v>385.00000000000006</v>
      </c>
      <c r="M3229" s="17">
        <v>0.4</v>
      </c>
      <c r="O3229" s="1"/>
      <c r="P3229" s="2"/>
      <c r="Q3229" s="3"/>
      <c r="R3229" s="5"/>
    </row>
    <row r="3230" spans="2:18" x14ac:dyDescent="0.25">
      <c r="B3230" s="12" t="s">
        <v>10</v>
      </c>
      <c r="C3230" s="12">
        <v>1185732</v>
      </c>
      <c r="D3230" s="13">
        <v>44486</v>
      </c>
      <c r="E3230" s="12" t="s">
        <v>30</v>
      </c>
      <c r="F3230" s="12" t="s">
        <v>110</v>
      </c>
      <c r="G3230" s="12" t="s">
        <v>111</v>
      </c>
      <c r="H3230" s="12" t="s">
        <v>13</v>
      </c>
      <c r="I3230" s="14">
        <v>0.35000000000000003</v>
      </c>
      <c r="J3230" s="15">
        <v>1750</v>
      </c>
      <c r="K3230" s="16">
        <f t="shared" ref="K3230:K3233" si="1060">I3230*J3230</f>
        <v>612.50000000000011</v>
      </c>
      <c r="L3230" s="16">
        <f t="shared" ref="L3230:L3233" si="1061">K3230*M3230</f>
        <v>245.00000000000006</v>
      </c>
      <c r="M3230" s="17">
        <v>0.4</v>
      </c>
      <c r="O3230" s="1"/>
      <c r="P3230" s="2"/>
      <c r="Q3230" s="3"/>
      <c r="R3230" s="5"/>
    </row>
    <row r="3231" spans="2:18" x14ac:dyDescent="0.25">
      <c r="B3231" s="12" t="s">
        <v>10</v>
      </c>
      <c r="C3231" s="12">
        <v>1185732</v>
      </c>
      <c r="D3231" s="13">
        <v>44486</v>
      </c>
      <c r="E3231" s="12" t="s">
        <v>30</v>
      </c>
      <c r="F3231" s="12" t="s">
        <v>110</v>
      </c>
      <c r="G3231" s="12" t="s">
        <v>111</v>
      </c>
      <c r="H3231" s="12" t="s">
        <v>14</v>
      </c>
      <c r="I3231" s="14">
        <v>0.35000000000000003</v>
      </c>
      <c r="J3231" s="15">
        <v>1750</v>
      </c>
      <c r="K3231" s="16">
        <f t="shared" si="1060"/>
        <v>612.50000000000011</v>
      </c>
      <c r="L3231" s="16">
        <f t="shared" si="1061"/>
        <v>245.00000000000006</v>
      </c>
      <c r="M3231" s="17">
        <v>0.4</v>
      </c>
      <c r="O3231" s="1"/>
      <c r="P3231" s="2"/>
      <c r="Q3231" s="3"/>
      <c r="R3231" s="5"/>
    </row>
    <row r="3232" spans="2:18" x14ac:dyDescent="0.25">
      <c r="B3232" s="12" t="s">
        <v>10</v>
      </c>
      <c r="C3232" s="12">
        <v>1185732</v>
      </c>
      <c r="D3232" s="13">
        <v>44486</v>
      </c>
      <c r="E3232" s="12" t="s">
        <v>30</v>
      </c>
      <c r="F3232" s="12" t="s">
        <v>110</v>
      </c>
      <c r="G3232" s="12" t="s">
        <v>111</v>
      </c>
      <c r="H3232" s="12" t="s">
        <v>16</v>
      </c>
      <c r="I3232" s="14">
        <v>0.44999999999999996</v>
      </c>
      <c r="J3232" s="15">
        <v>1750</v>
      </c>
      <c r="K3232" s="16">
        <f t="shared" si="1060"/>
        <v>787.49999999999989</v>
      </c>
      <c r="L3232" s="16">
        <f t="shared" si="1061"/>
        <v>315</v>
      </c>
      <c r="M3232" s="17">
        <v>0.4</v>
      </c>
      <c r="O3232" s="1"/>
      <c r="P3232" s="2"/>
      <c r="Q3232" s="3"/>
      <c r="R3232" s="5"/>
    </row>
    <row r="3233" spans="1:18" x14ac:dyDescent="0.25">
      <c r="B3233" s="12" t="s">
        <v>10</v>
      </c>
      <c r="C3233" s="12">
        <v>1185732</v>
      </c>
      <c r="D3233" s="13">
        <v>44486</v>
      </c>
      <c r="E3233" s="12" t="s">
        <v>30</v>
      </c>
      <c r="F3233" s="12" t="s">
        <v>110</v>
      </c>
      <c r="G3233" s="12" t="s">
        <v>111</v>
      </c>
      <c r="H3233" s="12" t="s">
        <v>17</v>
      </c>
      <c r="I3233" s="14">
        <v>0.49999999999999983</v>
      </c>
      <c r="J3233" s="15">
        <v>3000</v>
      </c>
      <c r="K3233" s="16">
        <f t="shared" si="1060"/>
        <v>1499.9999999999995</v>
      </c>
      <c r="L3233" s="16">
        <f t="shared" si="1061"/>
        <v>599.99999999999989</v>
      </c>
      <c r="M3233" s="17">
        <v>0.4</v>
      </c>
      <c r="O3233" s="1"/>
      <c r="P3233" s="2"/>
      <c r="Q3233" s="3"/>
      <c r="R3233" s="5"/>
    </row>
    <row r="3234" spans="1:18" x14ac:dyDescent="0.25">
      <c r="B3234" s="12" t="s">
        <v>10</v>
      </c>
      <c r="C3234" s="12">
        <v>1185732</v>
      </c>
      <c r="D3234" s="13">
        <v>44517</v>
      </c>
      <c r="E3234" s="12" t="s">
        <v>30</v>
      </c>
      <c r="F3234" s="12" t="s">
        <v>110</v>
      </c>
      <c r="G3234" s="12" t="s">
        <v>111</v>
      </c>
      <c r="H3234" s="12" t="s">
        <v>12</v>
      </c>
      <c r="I3234" s="14">
        <v>0.44999999999999996</v>
      </c>
      <c r="J3234" s="15">
        <v>4500</v>
      </c>
      <c r="K3234" s="16">
        <f>I3234*J3234</f>
        <v>2024.9999999999998</v>
      </c>
      <c r="L3234" s="16">
        <f>K3234*M3234</f>
        <v>810</v>
      </c>
      <c r="M3234" s="17">
        <v>0.4</v>
      </c>
      <c r="O3234" s="1"/>
      <c r="P3234" s="2"/>
      <c r="Q3234" s="3"/>
      <c r="R3234" s="5"/>
    </row>
    <row r="3235" spans="1:18" x14ac:dyDescent="0.25">
      <c r="B3235" s="12" t="s">
        <v>10</v>
      </c>
      <c r="C3235" s="12">
        <v>1185732</v>
      </c>
      <c r="D3235" s="13">
        <v>44517</v>
      </c>
      <c r="E3235" s="12" t="s">
        <v>30</v>
      </c>
      <c r="F3235" s="12" t="s">
        <v>110</v>
      </c>
      <c r="G3235" s="12" t="s">
        <v>111</v>
      </c>
      <c r="H3235" s="12" t="s">
        <v>15</v>
      </c>
      <c r="I3235" s="14">
        <v>0.35000000000000003</v>
      </c>
      <c r="J3235" s="15">
        <v>3500</v>
      </c>
      <c r="K3235" s="16">
        <f>I3235*J3235</f>
        <v>1225.0000000000002</v>
      </c>
      <c r="L3235" s="16">
        <f>K3235*M3235</f>
        <v>490.00000000000011</v>
      </c>
      <c r="M3235" s="17">
        <v>0.4</v>
      </c>
      <c r="O3235" s="1"/>
      <c r="P3235" s="2"/>
      <c r="Q3235" s="3"/>
      <c r="R3235" s="5"/>
    </row>
    <row r="3236" spans="1:18" x14ac:dyDescent="0.25">
      <c r="B3236" s="12" t="s">
        <v>10</v>
      </c>
      <c r="C3236" s="12">
        <v>1185732</v>
      </c>
      <c r="D3236" s="13">
        <v>44517</v>
      </c>
      <c r="E3236" s="12" t="s">
        <v>30</v>
      </c>
      <c r="F3236" s="12" t="s">
        <v>110</v>
      </c>
      <c r="G3236" s="12" t="s">
        <v>111</v>
      </c>
      <c r="H3236" s="12" t="s">
        <v>13</v>
      </c>
      <c r="I3236" s="14">
        <v>0.35000000000000003</v>
      </c>
      <c r="J3236" s="15">
        <v>2950</v>
      </c>
      <c r="K3236" s="16">
        <f t="shared" ref="K3236:K3239" si="1062">I3236*J3236</f>
        <v>1032.5</v>
      </c>
      <c r="L3236" s="16">
        <f t="shared" ref="L3236:L3239" si="1063">K3236*M3236</f>
        <v>413</v>
      </c>
      <c r="M3236" s="17">
        <v>0.4</v>
      </c>
      <c r="O3236" s="1"/>
      <c r="P3236" s="2"/>
      <c r="Q3236" s="3"/>
      <c r="R3236" s="5"/>
    </row>
    <row r="3237" spans="1:18" x14ac:dyDescent="0.25">
      <c r="B3237" s="12" t="s">
        <v>10</v>
      </c>
      <c r="C3237" s="12">
        <v>1185732</v>
      </c>
      <c r="D3237" s="13">
        <v>44517</v>
      </c>
      <c r="E3237" s="12" t="s">
        <v>30</v>
      </c>
      <c r="F3237" s="12" t="s">
        <v>110</v>
      </c>
      <c r="G3237" s="12" t="s">
        <v>111</v>
      </c>
      <c r="H3237" s="12" t="s">
        <v>14</v>
      </c>
      <c r="I3237" s="14">
        <v>0.4</v>
      </c>
      <c r="J3237" s="15">
        <v>3250</v>
      </c>
      <c r="K3237" s="16">
        <f t="shared" si="1062"/>
        <v>1300</v>
      </c>
      <c r="L3237" s="16">
        <f t="shared" si="1063"/>
        <v>520</v>
      </c>
      <c r="M3237" s="17">
        <v>0.4</v>
      </c>
      <c r="O3237" s="1"/>
      <c r="P3237" s="2"/>
      <c r="Q3237" s="3"/>
      <c r="R3237" s="5"/>
    </row>
    <row r="3238" spans="1:18" x14ac:dyDescent="0.25">
      <c r="B3238" s="12" t="s">
        <v>10</v>
      </c>
      <c r="C3238" s="12">
        <v>1185732</v>
      </c>
      <c r="D3238" s="13">
        <v>44517</v>
      </c>
      <c r="E3238" s="12" t="s">
        <v>30</v>
      </c>
      <c r="F3238" s="12" t="s">
        <v>110</v>
      </c>
      <c r="G3238" s="12" t="s">
        <v>111</v>
      </c>
      <c r="H3238" s="12" t="s">
        <v>16</v>
      </c>
      <c r="I3238" s="14">
        <v>0.65</v>
      </c>
      <c r="J3238" s="15">
        <v>3000</v>
      </c>
      <c r="K3238" s="16">
        <f t="shared" si="1062"/>
        <v>1950</v>
      </c>
      <c r="L3238" s="16">
        <f t="shared" si="1063"/>
        <v>780</v>
      </c>
      <c r="M3238" s="17">
        <v>0.4</v>
      </c>
      <c r="O3238" s="1"/>
      <c r="P3238" s="2"/>
      <c r="Q3238" s="3"/>
      <c r="R3238" s="5"/>
    </row>
    <row r="3239" spans="1:18" x14ac:dyDescent="0.25">
      <c r="B3239" s="12" t="s">
        <v>10</v>
      </c>
      <c r="C3239" s="12">
        <v>1185732</v>
      </c>
      <c r="D3239" s="13">
        <v>44517</v>
      </c>
      <c r="E3239" s="12" t="s">
        <v>30</v>
      </c>
      <c r="F3239" s="12" t="s">
        <v>110</v>
      </c>
      <c r="G3239" s="12" t="s">
        <v>111</v>
      </c>
      <c r="H3239" s="12" t="s">
        <v>17</v>
      </c>
      <c r="I3239" s="14">
        <v>0.7</v>
      </c>
      <c r="J3239" s="15">
        <v>4000</v>
      </c>
      <c r="K3239" s="16">
        <f t="shared" si="1062"/>
        <v>2800</v>
      </c>
      <c r="L3239" s="16">
        <f t="shared" si="1063"/>
        <v>1120</v>
      </c>
      <c r="M3239" s="17">
        <v>0.4</v>
      </c>
      <c r="O3239" s="1"/>
      <c r="P3239" s="2"/>
      <c r="Q3239" s="3"/>
      <c r="R3239" s="5"/>
    </row>
    <row r="3240" spans="1:18" x14ac:dyDescent="0.25">
      <c r="B3240" s="12" t="s">
        <v>10</v>
      </c>
      <c r="C3240" s="12">
        <v>1185732</v>
      </c>
      <c r="D3240" s="13">
        <v>44546</v>
      </c>
      <c r="E3240" s="12" t="s">
        <v>30</v>
      </c>
      <c r="F3240" s="12" t="s">
        <v>110</v>
      </c>
      <c r="G3240" s="12" t="s">
        <v>111</v>
      </c>
      <c r="H3240" s="12" t="s">
        <v>12</v>
      </c>
      <c r="I3240" s="14">
        <v>0.65</v>
      </c>
      <c r="J3240" s="15">
        <v>6500</v>
      </c>
      <c r="K3240" s="16">
        <f>I3240*J3240</f>
        <v>4225</v>
      </c>
      <c r="L3240" s="16">
        <f>K3240*M3240</f>
        <v>1690</v>
      </c>
      <c r="M3240" s="17">
        <v>0.4</v>
      </c>
      <c r="O3240" s="1"/>
      <c r="P3240" s="2"/>
      <c r="Q3240" s="3"/>
      <c r="R3240" s="5"/>
    </row>
    <row r="3241" spans="1:18" x14ac:dyDescent="0.25">
      <c r="B3241" s="12" t="s">
        <v>10</v>
      </c>
      <c r="C3241" s="12">
        <v>1185732</v>
      </c>
      <c r="D3241" s="13">
        <v>44546</v>
      </c>
      <c r="E3241" s="12" t="s">
        <v>30</v>
      </c>
      <c r="F3241" s="12" t="s">
        <v>110</v>
      </c>
      <c r="G3241" s="12" t="s">
        <v>111</v>
      </c>
      <c r="H3241" s="12" t="s">
        <v>15</v>
      </c>
      <c r="I3241" s="14">
        <v>0.55000000000000004</v>
      </c>
      <c r="J3241" s="15">
        <v>4500</v>
      </c>
      <c r="K3241" s="16">
        <f>I3241*J3241</f>
        <v>2475</v>
      </c>
      <c r="L3241" s="16">
        <f>K3241*M3241</f>
        <v>990</v>
      </c>
      <c r="M3241" s="17">
        <v>0.4</v>
      </c>
      <c r="O3241" s="1"/>
      <c r="P3241" s="2"/>
      <c r="Q3241" s="3"/>
      <c r="R3241" s="5"/>
    </row>
    <row r="3242" spans="1:18" x14ac:dyDescent="0.25">
      <c r="B3242" s="12" t="s">
        <v>10</v>
      </c>
      <c r="C3242" s="12">
        <v>1185732</v>
      </c>
      <c r="D3242" s="13">
        <v>44546</v>
      </c>
      <c r="E3242" s="12" t="s">
        <v>30</v>
      </c>
      <c r="F3242" s="12" t="s">
        <v>110</v>
      </c>
      <c r="G3242" s="12" t="s">
        <v>111</v>
      </c>
      <c r="H3242" s="12" t="s">
        <v>13</v>
      </c>
      <c r="I3242" s="14">
        <v>0.55000000000000004</v>
      </c>
      <c r="J3242" s="15">
        <v>4000</v>
      </c>
      <c r="K3242" s="16">
        <f t="shared" ref="K3242:K3245" si="1064">I3242*J3242</f>
        <v>2200</v>
      </c>
      <c r="L3242" s="16">
        <f t="shared" ref="L3242:L3245" si="1065">K3242*M3242</f>
        <v>880</v>
      </c>
      <c r="M3242" s="17">
        <v>0.4</v>
      </c>
      <c r="O3242" s="1"/>
      <c r="P3242" s="2"/>
      <c r="Q3242" s="3"/>
      <c r="R3242" s="5"/>
    </row>
    <row r="3243" spans="1:18" x14ac:dyDescent="0.25">
      <c r="B3243" s="12" t="s">
        <v>10</v>
      </c>
      <c r="C3243" s="12">
        <v>1185732</v>
      </c>
      <c r="D3243" s="13">
        <v>44546</v>
      </c>
      <c r="E3243" s="12" t="s">
        <v>30</v>
      </c>
      <c r="F3243" s="12" t="s">
        <v>110</v>
      </c>
      <c r="G3243" s="12" t="s">
        <v>111</v>
      </c>
      <c r="H3243" s="12" t="s">
        <v>14</v>
      </c>
      <c r="I3243" s="14">
        <v>0.55000000000000004</v>
      </c>
      <c r="J3243" s="15">
        <v>3500</v>
      </c>
      <c r="K3243" s="16">
        <f t="shared" si="1064"/>
        <v>1925.0000000000002</v>
      </c>
      <c r="L3243" s="16">
        <f t="shared" si="1065"/>
        <v>770.00000000000011</v>
      </c>
      <c r="M3243" s="17">
        <v>0.4</v>
      </c>
      <c r="O3243" s="1"/>
      <c r="P3243" s="2"/>
      <c r="Q3243" s="3"/>
      <c r="R3243" s="5"/>
    </row>
    <row r="3244" spans="1:18" x14ac:dyDescent="0.25">
      <c r="B3244" s="12" t="s">
        <v>10</v>
      </c>
      <c r="C3244" s="12">
        <v>1185732</v>
      </c>
      <c r="D3244" s="13">
        <v>44546</v>
      </c>
      <c r="E3244" s="12" t="s">
        <v>30</v>
      </c>
      <c r="F3244" s="12" t="s">
        <v>110</v>
      </c>
      <c r="G3244" s="12" t="s">
        <v>111</v>
      </c>
      <c r="H3244" s="12" t="s">
        <v>16</v>
      </c>
      <c r="I3244" s="14">
        <v>0.65</v>
      </c>
      <c r="J3244" s="15">
        <v>3500</v>
      </c>
      <c r="K3244" s="16">
        <f t="shared" si="1064"/>
        <v>2275</v>
      </c>
      <c r="L3244" s="16">
        <f t="shared" si="1065"/>
        <v>910</v>
      </c>
      <c r="M3244" s="17">
        <v>0.4</v>
      </c>
      <c r="O3244" s="1"/>
      <c r="P3244" s="2"/>
      <c r="Q3244" s="3"/>
      <c r="R3244" s="5"/>
    </row>
    <row r="3245" spans="1:18" x14ac:dyDescent="0.25">
      <c r="B3245" s="12" t="s">
        <v>10</v>
      </c>
      <c r="C3245" s="12">
        <v>1185732</v>
      </c>
      <c r="D3245" s="13">
        <v>44546</v>
      </c>
      <c r="E3245" s="12" t="s">
        <v>30</v>
      </c>
      <c r="F3245" s="12" t="s">
        <v>110</v>
      </c>
      <c r="G3245" s="12" t="s">
        <v>111</v>
      </c>
      <c r="H3245" s="12" t="s">
        <v>17</v>
      </c>
      <c r="I3245" s="14">
        <v>0.7</v>
      </c>
      <c r="J3245" s="15">
        <v>4500</v>
      </c>
      <c r="K3245" s="16">
        <f t="shared" si="1064"/>
        <v>3150</v>
      </c>
      <c r="L3245" s="16">
        <f t="shared" si="1065"/>
        <v>1260</v>
      </c>
      <c r="M3245" s="17">
        <v>0.4</v>
      </c>
      <c r="O3245" s="1"/>
      <c r="P3245" s="2"/>
      <c r="Q3245" s="3"/>
      <c r="R3245" s="5"/>
    </row>
    <row r="3246" spans="1:18" x14ac:dyDescent="0.25">
      <c r="A3246" s="8" t="s">
        <v>40</v>
      </c>
      <c r="B3246" s="12" t="s">
        <v>10</v>
      </c>
      <c r="C3246" s="12">
        <v>1185732</v>
      </c>
      <c r="D3246" s="13">
        <v>44220</v>
      </c>
      <c r="E3246" s="12" t="s">
        <v>129</v>
      </c>
      <c r="F3246" s="12" t="s">
        <v>112</v>
      </c>
      <c r="G3246" s="12" t="s">
        <v>87</v>
      </c>
      <c r="H3246" s="12" t="s">
        <v>12</v>
      </c>
      <c r="I3246" s="14">
        <v>0.35000000000000003</v>
      </c>
      <c r="J3246" s="15">
        <v>4250</v>
      </c>
      <c r="K3246" s="16">
        <f>I3246*J3246</f>
        <v>1487.5000000000002</v>
      </c>
      <c r="L3246" s="16">
        <f>K3246*M3246</f>
        <v>595.00000000000011</v>
      </c>
      <c r="M3246" s="17">
        <v>0.4</v>
      </c>
      <c r="O3246" s="1"/>
      <c r="P3246" s="2"/>
      <c r="Q3246" s="3"/>
      <c r="R3246" s="5"/>
    </row>
    <row r="3247" spans="1:18" x14ac:dyDescent="0.25">
      <c r="B3247" s="12" t="s">
        <v>10</v>
      </c>
      <c r="C3247" s="12">
        <v>1185732</v>
      </c>
      <c r="D3247" s="13">
        <v>44220</v>
      </c>
      <c r="E3247" s="12" t="s">
        <v>129</v>
      </c>
      <c r="F3247" s="12" t="s">
        <v>112</v>
      </c>
      <c r="G3247" s="12" t="s">
        <v>87</v>
      </c>
      <c r="H3247" s="12" t="s">
        <v>15</v>
      </c>
      <c r="I3247" s="14">
        <v>0.35000000000000003</v>
      </c>
      <c r="J3247" s="15">
        <v>2250</v>
      </c>
      <c r="K3247" s="16">
        <f>I3247*J3247</f>
        <v>787.50000000000011</v>
      </c>
      <c r="L3247" s="16">
        <f>K3247*M3247</f>
        <v>275.625</v>
      </c>
      <c r="M3247" s="17">
        <v>0.35</v>
      </c>
      <c r="O3247" s="1"/>
      <c r="P3247" s="2"/>
      <c r="Q3247" s="3"/>
      <c r="R3247" s="5"/>
    </row>
    <row r="3248" spans="1:18" x14ac:dyDescent="0.25">
      <c r="B3248" s="12" t="s">
        <v>10</v>
      </c>
      <c r="C3248" s="12">
        <v>1185732</v>
      </c>
      <c r="D3248" s="13">
        <v>44220</v>
      </c>
      <c r="E3248" s="12" t="s">
        <v>129</v>
      </c>
      <c r="F3248" s="12" t="s">
        <v>112</v>
      </c>
      <c r="G3248" s="12" t="s">
        <v>87</v>
      </c>
      <c r="H3248" s="12" t="s">
        <v>13</v>
      </c>
      <c r="I3248" s="14">
        <v>0.25000000000000006</v>
      </c>
      <c r="J3248" s="15">
        <v>2250</v>
      </c>
      <c r="K3248" s="16">
        <f t="shared" ref="K3248:K3251" si="1066">I3248*J3248</f>
        <v>562.50000000000011</v>
      </c>
      <c r="L3248" s="16">
        <f t="shared" ref="L3248:L3257" si="1067">K3248*M3248</f>
        <v>196.87500000000003</v>
      </c>
      <c r="M3248" s="17">
        <v>0.35</v>
      </c>
      <c r="O3248" s="1"/>
      <c r="P3248" s="2"/>
      <c r="Q3248" s="3"/>
      <c r="R3248" s="5"/>
    </row>
    <row r="3249" spans="2:18" x14ac:dyDescent="0.25">
      <c r="B3249" s="12" t="s">
        <v>10</v>
      </c>
      <c r="C3249" s="12">
        <v>1185732</v>
      </c>
      <c r="D3249" s="13">
        <v>44220</v>
      </c>
      <c r="E3249" s="12" t="s">
        <v>129</v>
      </c>
      <c r="F3249" s="12" t="s">
        <v>112</v>
      </c>
      <c r="G3249" s="12" t="s">
        <v>87</v>
      </c>
      <c r="H3249" s="12" t="s">
        <v>14</v>
      </c>
      <c r="I3249" s="14">
        <v>0.3</v>
      </c>
      <c r="J3249" s="15">
        <v>750</v>
      </c>
      <c r="K3249" s="16">
        <f t="shared" si="1066"/>
        <v>225</v>
      </c>
      <c r="L3249" s="16">
        <f t="shared" si="1067"/>
        <v>78.75</v>
      </c>
      <c r="M3249" s="17">
        <v>0.35</v>
      </c>
      <c r="O3249" s="1"/>
      <c r="P3249" s="2"/>
      <c r="Q3249" s="3"/>
      <c r="R3249" s="5"/>
    </row>
    <row r="3250" spans="2:18" x14ac:dyDescent="0.25">
      <c r="B3250" s="12" t="s">
        <v>10</v>
      </c>
      <c r="C3250" s="12">
        <v>1185732</v>
      </c>
      <c r="D3250" s="13">
        <v>44220</v>
      </c>
      <c r="E3250" s="12" t="s">
        <v>129</v>
      </c>
      <c r="F3250" s="12" t="s">
        <v>112</v>
      </c>
      <c r="G3250" s="12" t="s">
        <v>87</v>
      </c>
      <c r="H3250" s="12" t="s">
        <v>16</v>
      </c>
      <c r="I3250" s="14">
        <v>0.45</v>
      </c>
      <c r="J3250" s="15">
        <v>1250</v>
      </c>
      <c r="K3250" s="16">
        <f t="shared" si="1066"/>
        <v>562.5</v>
      </c>
      <c r="L3250" s="16">
        <f t="shared" si="1067"/>
        <v>168.75</v>
      </c>
      <c r="M3250" s="17">
        <v>0.3</v>
      </c>
      <c r="O3250" s="1"/>
      <c r="P3250" s="2"/>
      <c r="Q3250" s="3"/>
      <c r="R3250" s="5"/>
    </row>
    <row r="3251" spans="2:18" x14ac:dyDescent="0.25">
      <c r="B3251" s="12" t="s">
        <v>10</v>
      </c>
      <c r="C3251" s="12">
        <v>1185732</v>
      </c>
      <c r="D3251" s="13">
        <v>44220</v>
      </c>
      <c r="E3251" s="12" t="s">
        <v>129</v>
      </c>
      <c r="F3251" s="12" t="s">
        <v>112</v>
      </c>
      <c r="G3251" s="12" t="s">
        <v>87</v>
      </c>
      <c r="H3251" s="12" t="s">
        <v>17</v>
      </c>
      <c r="I3251" s="14">
        <v>0.35000000000000003</v>
      </c>
      <c r="J3251" s="15">
        <v>2250</v>
      </c>
      <c r="K3251" s="16">
        <f t="shared" si="1066"/>
        <v>787.50000000000011</v>
      </c>
      <c r="L3251" s="16">
        <f t="shared" si="1067"/>
        <v>236.25000000000003</v>
      </c>
      <c r="M3251" s="17">
        <v>0.3</v>
      </c>
      <c r="O3251" s="1"/>
      <c r="P3251" s="2"/>
      <c r="Q3251" s="3"/>
      <c r="R3251" s="5"/>
    </row>
    <row r="3252" spans="2:18" x14ac:dyDescent="0.25">
      <c r="B3252" s="12" t="s">
        <v>10</v>
      </c>
      <c r="C3252" s="12">
        <v>1185732</v>
      </c>
      <c r="D3252" s="13">
        <v>44249</v>
      </c>
      <c r="E3252" s="12" t="s">
        <v>129</v>
      </c>
      <c r="F3252" s="12" t="s">
        <v>112</v>
      </c>
      <c r="G3252" s="12" t="s">
        <v>87</v>
      </c>
      <c r="H3252" s="12" t="s">
        <v>12</v>
      </c>
      <c r="I3252" s="14">
        <v>0.35000000000000003</v>
      </c>
      <c r="J3252" s="15">
        <v>4750</v>
      </c>
      <c r="K3252" s="16">
        <f>I3252*J3252</f>
        <v>1662.5000000000002</v>
      </c>
      <c r="L3252" s="16">
        <f>K3252*M3252</f>
        <v>665.00000000000011</v>
      </c>
      <c r="M3252" s="17">
        <v>0.4</v>
      </c>
      <c r="O3252" s="1"/>
      <c r="P3252" s="2"/>
      <c r="Q3252" s="3"/>
      <c r="R3252" s="5"/>
    </row>
    <row r="3253" spans="2:18" x14ac:dyDescent="0.25">
      <c r="B3253" s="12" t="s">
        <v>10</v>
      </c>
      <c r="C3253" s="12">
        <v>1185732</v>
      </c>
      <c r="D3253" s="13">
        <v>44249</v>
      </c>
      <c r="E3253" s="12" t="s">
        <v>129</v>
      </c>
      <c r="F3253" s="12" t="s">
        <v>112</v>
      </c>
      <c r="G3253" s="12" t="s">
        <v>87</v>
      </c>
      <c r="H3253" s="12" t="s">
        <v>15</v>
      </c>
      <c r="I3253" s="14">
        <v>0.35000000000000003</v>
      </c>
      <c r="J3253" s="15">
        <v>1250</v>
      </c>
      <c r="K3253" s="16">
        <f>I3253*J3253</f>
        <v>437.50000000000006</v>
      </c>
      <c r="L3253" s="16">
        <f>K3253*M3253</f>
        <v>153.125</v>
      </c>
      <c r="M3253" s="17">
        <v>0.35</v>
      </c>
      <c r="O3253" s="1"/>
      <c r="P3253" s="2"/>
      <c r="Q3253" s="3"/>
      <c r="R3253" s="5"/>
    </row>
    <row r="3254" spans="2:18" x14ac:dyDescent="0.25">
      <c r="B3254" s="12" t="s">
        <v>10</v>
      </c>
      <c r="C3254" s="12">
        <v>1185732</v>
      </c>
      <c r="D3254" s="13">
        <v>44249</v>
      </c>
      <c r="E3254" s="12" t="s">
        <v>129</v>
      </c>
      <c r="F3254" s="12" t="s">
        <v>112</v>
      </c>
      <c r="G3254" s="12" t="s">
        <v>87</v>
      </c>
      <c r="H3254" s="12" t="s">
        <v>13</v>
      </c>
      <c r="I3254" s="14">
        <v>0.25000000000000006</v>
      </c>
      <c r="J3254" s="15">
        <v>1750</v>
      </c>
      <c r="K3254" s="16">
        <f t="shared" ref="K3254:K3257" si="1068">I3254*J3254</f>
        <v>437.50000000000011</v>
      </c>
      <c r="L3254" s="16">
        <f t="shared" si="1067"/>
        <v>153.12500000000003</v>
      </c>
      <c r="M3254" s="17">
        <v>0.35</v>
      </c>
      <c r="O3254" s="1"/>
      <c r="P3254" s="2"/>
      <c r="Q3254" s="3"/>
      <c r="R3254" s="5"/>
    </row>
    <row r="3255" spans="2:18" x14ac:dyDescent="0.25">
      <c r="B3255" s="12" t="s">
        <v>10</v>
      </c>
      <c r="C3255" s="12">
        <v>1185732</v>
      </c>
      <c r="D3255" s="13">
        <v>44249</v>
      </c>
      <c r="E3255" s="12" t="s">
        <v>129</v>
      </c>
      <c r="F3255" s="12" t="s">
        <v>112</v>
      </c>
      <c r="G3255" s="12" t="s">
        <v>87</v>
      </c>
      <c r="H3255" s="12" t="s">
        <v>14</v>
      </c>
      <c r="I3255" s="14">
        <v>0.3</v>
      </c>
      <c r="J3255" s="15">
        <v>500</v>
      </c>
      <c r="K3255" s="16">
        <f t="shared" si="1068"/>
        <v>150</v>
      </c>
      <c r="L3255" s="16">
        <f t="shared" si="1067"/>
        <v>52.5</v>
      </c>
      <c r="M3255" s="17">
        <v>0.35</v>
      </c>
      <c r="O3255" s="1"/>
      <c r="P3255" s="2"/>
      <c r="Q3255" s="3"/>
      <c r="R3255" s="5"/>
    </row>
    <row r="3256" spans="2:18" x14ac:dyDescent="0.25">
      <c r="B3256" s="12" t="s">
        <v>10</v>
      </c>
      <c r="C3256" s="12">
        <v>1185732</v>
      </c>
      <c r="D3256" s="13">
        <v>44249</v>
      </c>
      <c r="E3256" s="12" t="s">
        <v>129</v>
      </c>
      <c r="F3256" s="12" t="s">
        <v>112</v>
      </c>
      <c r="G3256" s="12" t="s">
        <v>87</v>
      </c>
      <c r="H3256" s="12" t="s">
        <v>16</v>
      </c>
      <c r="I3256" s="14">
        <v>0.45</v>
      </c>
      <c r="J3256" s="15">
        <v>1250</v>
      </c>
      <c r="K3256" s="16">
        <f t="shared" si="1068"/>
        <v>562.5</v>
      </c>
      <c r="L3256" s="16">
        <f t="shared" si="1067"/>
        <v>168.75</v>
      </c>
      <c r="M3256" s="17">
        <v>0.3</v>
      </c>
      <c r="O3256" s="1"/>
      <c r="P3256" s="2"/>
      <c r="Q3256" s="3"/>
      <c r="R3256" s="5"/>
    </row>
    <row r="3257" spans="2:18" x14ac:dyDescent="0.25">
      <c r="B3257" s="12" t="s">
        <v>10</v>
      </c>
      <c r="C3257" s="12">
        <v>1185732</v>
      </c>
      <c r="D3257" s="13">
        <v>44249</v>
      </c>
      <c r="E3257" s="12" t="s">
        <v>129</v>
      </c>
      <c r="F3257" s="12" t="s">
        <v>112</v>
      </c>
      <c r="G3257" s="12" t="s">
        <v>87</v>
      </c>
      <c r="H3257" s="12" t="s">
        <v>17</v>
      </c>
      <c r="I3257" s="14">
        <v>0.35000000000000003</v>
      </c>
      <c r="J3257" s="15">
        <v>2250</v>
      </c>
      <c r="K3257" s="16">
        <f t="shared" si="1068"/>
        <v>787.50000000000011</v>
      </c>
      <c r="L3257" s="16">
        <f t="shared" si="1067"/>
        <v>236.25000000000003</v>
      </c>
      <c r="M3257" s="17">
        <v>0.3</v>
      </c>
      <c r="O3257" s="1"/>
      <c r="P3257" s="2"/>
      <c r="Q3257" s="3"/>
      <c r="R3257" s="5"/>
    </row>
    <row r="3258" spans="2:18" x14ac:dyDescent="0.25">
      <c r="B3258" s="12" t="s">
        <v>10</v>
      </c>
      <c r="C3258" s="12">
        <v>1185732</v>
      </c>
      <c r="D3258" s="13">
        <v>44275</v>
      </c>
      <c r="E3258" s="12" t="s">
        <v>129</v>
      </c>
      <c r="F3258" s="12" t="s">
        <v>112</v>
      </c>
      <c r="G3258" s="12" t="s">
        <v>87</v>
      </c>
      <c r="H3258" s="12" t="s">
        <v>12</v>
      </c>
      <c r="I3258" s="14">
        <v>0.35000000000000003</v>
      </c>
      <c r="J3258" s="15">
        <v>4450</v>
      </c>
      <c r="K3258" s="16">
        <f>I3258*J3258</f>
        <v>1557.5000000000002</v>
      </c>
      <c r="L3258" s="16">
        <f>K3258*M3258</f>
        <v>623.00000000000011</v>
      </c>
      <c r="M3258" s="17">
        <v>0.4</v>
      </c>
      <c r="O3258" s="1"/>
      <c r="P3258" s="2"/>
      <c r="Q3258" s="3"/>
      <c r="R3258" s="5"/>
    </row>
    <row r="3259" spans="2:18" x14ac:dyDescent="0.25">
      <c r="B3259" s="12" t="s">
        <v>10</v>
      </c>
      <c r="C3259" s="12">
        <v>1185732</v>
      </c>
      <c r="D3259" s="13">
        <v>44275</v>
      </c>
      <c r="E3259" s="12" t="s">
        <v>129</v>
      </c>
      <c r="F3259" s="12" t="s">
        <v>112</v>
      </c>
      <c r="G3259" s="12" t="s">
        <v>87</v>
      </c>
      <c r="H3259" s="12" t="s">
        <v>15</v>
      </c>
      <c r="I3259" s="14">
        <v>0.35000000000000003</v>
      </c>
      <c r="J3259" s="15">
        <v>1500</v>
      </c>
      <c r="K3259" s="16">
        <f>I3259*J3259</f>
        <v>525</v>
      </c>
      <c r="L3259" s="16">
        <f>K3259*M3259</f>
        <v>183.75</v>
      </c>
      <c r="M3259" s="17">
        <v>0.35</v>
      </c>
      <c r="O3259" s="1"/>
      <c r="P3259" s="2"/>
      <c r="Q3259" s="3"/>
      <c r="R3259" s="5"/>
    </row>
    <row r="3260" spans="2:18" x14ac:dyDescent="0.25">
      <c r="B3260" s="12" t="s">
        <v>10</v>
      </c>
      <c r="C3260" s="12">
        <v>1185732</v>
      </c>
      <c r="D3260" s="13">
        <v>44275</v>
      </c>
      <c r="E3260" s="12" t="s">
        <v>129</v>
      </c>
      <c r="F3260" s="12" t="s">
        <v>112</v>
      </c>
      <c r="G3260" s="12" t="s">
        <v>87</v>
      </c>
      <c r="H3260" s="12" t="s">
        <v>13</v>
      </c>
      <c r="I3260" s="14">
        <v>0.25000000000000006</v>
      </c>
      <c r="J3260" s="15">
        <v>1750</v>
      </c>
      <c r="K3260" s="16">
        <f t="shared" ref="K3260:K3263" si="1069">I3260*J3260</f>
        <v>437.50000000000011</v>
      </c>
      <c r="L3260" s="16">
        <f t="shared" ref="L3260:L3263" si="1070">K3260*M3260</f>
        <v>153.12500000000003</v>
      </c>
      <c r="M3260" s="17">
        <v>0.35</v>
      </c>
      <c r="O3260" s="1"/>
      <c r="P3260" s="2"/>
      <c r="Q3260" s="3"/>
      <c r="R3260" s="5"/>
    </row>
    <row r="3261" spans="2:18" x14ac:dyDescent="0.25">
      <c r="B3261" s="12" t="s">
        <v>10</v>
      </c>
      <c r="C3261" s="12">
        <v>1185732</v>
      </c>
      <c r="D3261" s="13">
        <v>44275</v>
      </c>
      <c r="E3261" s="12" t="s">
        <v>129</v>
      </c>
      <c r="F3261" s="12" t="s">
        <v>112</v>
      </c>
      <c r="G3261" s="12" t="s">
        <v>87</v>
      </c>
      <c r="H3261" s="12" t="s">
        <v>14</v>
      </c>
      <c r="I3261" s="14">
        <v>0.3</v>
      </c>
      <c r="J3261" s="15">
        <v>250</v>
      </c>
      <c r="K3261" s="16">
        <f t="shared" si="1069"/>
        <v>75</v>
      </c>
      <c r="L3261" s="16">
        <f t="shared" si="1070"/>
        <v>26.25</v>
      </c>
      <c r="M3261" s="17">
        <v>0.35</v>
      </c>
      <c r="O3261" s="1"/>
      <c r="P3261" s="2"/>
      <c r="Q3261" s="3"/>
      <c r="R3261" s="5"/>
    </row>
    <row r="3262" spans="2:18" x14ac:dyDescent="0.25">
      <c r="B3262" s="12" t="s">
        <v>10</v>
      </c>
      <c r="C3262" s="12">
        <v>1185732</v>
      </c>
      <c r="D3262" s="13">
        <v>44275</v>
      </c>
      <c r="E3262" s="12" t="s">
        <v>129</v>
      </c>
      <c r="F3262" s="12" t="s">
        <v>112</v>
      </c>
      <c r="G3262" s="12" t="s">
        <v>87</v>
      </c>
      <c r="H3262" s="12" t="s">
        <v>16</v>
      </c>
      <c r="I3262" s="14">
        <v>0.45</v>
      </c>
      <c r="J3262" s="15">
        <v>750</v>
      </c>
      <c r="K3262" s="16">
        <f t="shared" si="1069"/>
        <v>337.5</v>
      </c>
      <c r="L3262" s="16">
        <f t="shared" si="1070"/>
        <v>101.25</v>
      </c>
      <c r="M3262" s="17">
        <v>0.3</v>
      </c>
      <c r="O3262" s="1"/>
      <c r="P3262" s="2"/>
      <c r="Q3262" s="3"/>
      <c r="R3262" s="5"/>
    </row>
    <row r="3263" spans="2:18" x14ac:dyDescent="0.25">
      <c r="B3263" s="12" t="s">
        <v>10</v>
      </c>
      <c r="C3263" s="12">
        <v>1185732</v>
      </c>
      <c r="D3263" s="13">
        <v>44275</v>
      </c>
      <c r="E3263" s="12" t="s">
        <v>129</v>
      </c>
      <c r="F3263" s="12" t="s">
        <v>112</v>
      </c>
      <c r="G3263" s="12" t="s">
        <v>87</v>
      </c>
      <c r="H3263" s="12" t="s">
        <v>17</v>
      </c>
      <c r="I3263" s="14">
        <v>0.35000000000000003</v>
      </c>
      <c r="J3263" s="15">
        <v>1750</v>
      </c>
      <c r="K3263" s="16">
        <f t="shared" si="1069"/>
        <v>612.50000000000011</v>
      </c>
      <c r="L3263" s="16">
        <f t="shared" si="1070"/>
        <v>183.75000000000003</v>
      </c>
      <c r="M3263" s="17">
        <v>0.3</v>
      </c>
      <c r="O3263" s="1"/>
      <c r="P3263" s="2"/>
      <c r="Q3263" s="3"/>
      <c r="R3263" s="5"/>
    </row>
    <row r="3264" spans="2:18" x14ac:dyDescent="0.25">
      <c r="B3264" s="12" t="s">
        <v>10</v>
      </c>
      <c r="C3264" s="12">
        <v>1185732</v>
      </c>
      <c r="D3264" s="13">
        <v>44307</v>
      </c>
      <c r="E3264" s="12" t="s">
        <v>129</v>
      </c>
      <c r="F3264" s="12" t="s">
        <v>112</v>
      </c>
      <c r="G3264" s="12" t="s">
        <v>87</v>
      </c>
      <c r="H3264" s="12" t="s">
        <v>12</v>
      </c>
      <c r="I3264" s="14">
        <v>0.35000000000000003</v>
      </c>
      <c r="J3264" s="15">
        <v>4250</v>
      </c>
      <c r="K3264" s="16">
        <f>I3264*J3264</f>
        <v>1487.5000000000002</v>
      </c>
      <c r="L3264" s="16">
        <f>K3264*M3264</f>
        <v>595.00000000000011</v>
      </c>
      <c r="M3264" s="17">
        <v>0.4</v>
      </c>
      <c r="O3264" s="1"/>
      <c r="P3264" s="2"/>
      <c r="Q3264" s="3"/>
      <c r="R3264" s="5"/>
    </row>
    <row r="3265" spans="2:18" x14ac:dyDescent="0.25">
      <c r="B3265" s="12" t="s">
        <v>10</v>
      </c>
      <c r="C3265" s="12">
        <v>1185732</v>
      </c>
      <c r="D3265" s="13">
        <v>44307</v>
      </c>
      <c r="E3265" s="12" t="s">
        <v>129</v>
      </c>
      <c r="F3265" s="12" t="s">
        <v>112</v>
      </c>
      <c r="G3265" s="12" t="s">
        <v>87</v>
      </c>
      <c r="H3265" s="12" t="s">
        <v>15</v>
      </c>
      <c r="I3265" s="14">
        <v>0.35000000000000003</v>
      </c>
      <c r="J3265" s="15">
        <v>1250</v>
      </c>
      <c r="K3265" s="16">
        <f>I3265*J3265</f>
        <v>437.50000000000006</v>
      </c>
      <c r="L3265" s="16">
        <f>K3265*M3265</f>
        <v>153.125</v>
      </c>
      <c r="M3265" s="17">
        <v>0.35</v>
      </c>
      <c r="O3265" s="1"/>
      <c r="P3265" s="2"/>
      <c r="Q3265" s="3"/>
      <c r="R3265" s="5"/>
    </row>
    <row r="3266" spans="2:18" x14ac:dyDescent="0.25">
      <c r="B3266" s="12" t="s">
        <v>10</v>
      </c>
      <c r="C3266" s="12">
        <v>1185732</v>
      </c>
      <c r="D3266" s="13">
        <v>44307</v>
      </c>
      <c r="E3266" s="12" t="s">
        <v>129</v>
      </c>
      <c r="F3266" s="12" t="s">
        <v>112</v>
      </c>
      <c r="G3266" s="12" t="s">
        <v>87</v>
      </c>
      <c r="H3266" s="12" t="s">
        <v>13</v>
      </c>
      <c r="I3266" s="14">
        <v>0.25000000000000006</v>
      </c>
      <c r="J3266" s="15">
        <v>1250</v>
      </c>
      <c r="K3266" s="16">
        <f t="shared" ref="K3266:K3269" si="1071">I3266*J3266</f>
        <v>312.50000000000006</v>
      </c>
      <c r="L3266" s="16">
        <f t="shared" ref="L3266:L3269" si="1072">K3266*M3266</f>
        <v>109.37500000000001</v>
      </c>
      <c r="M3266" s="17">
        <v>0.35</v>
      </c>
      <c r="O3266" s="1"/>
      <c r="P3266" s="2"/>
      <c r="Q3266" s="3"/>
      <c r="R3266" s="5"/>
    </row>
    <row r="3267" spans="2:18" x14ac:dyDescent="0.25">
      <c r="B3267" s="12" t="s">
        <v>10</v>
      </c>
      <c r="C3267" s="12">
        <v>1185732</v>
      </c>
      <c r="D3267" s="13">
        <v>44307</v>
      </c>
      <c r="E3267" s="12" t="s">
        <v>129</v>
      </c>
      <c r="F3267" s="12" t="s">
        <v>112</v>
      </c>
      <c r="G3267" s="12" t="s">
        <v>87</v>
      </c>
      <c r="H3267" s="12" t="s">
        <v>14</v>
      </c>
      <c r="I3267" s="14">
        <v>0.3</v>
      </c>
      <c r="J3267" s="15">
        <v>500</v>
      </c>
      <c r="K3267" s="16">
        <f t="shared" si="1071"/>
        <v>150</v>
      </c>
      <c r="L3267" s="16">
        <f t="shared" si="1072"/>
        <v>52.5</v>
      </c>
      <c r="M3267" s="17">
        <v>0.35</v>
      </c>
      <c r="O3267" s="1"/>
      <c r="P3267" s="2"/>
      <c r="Q3267" s="3"/>
      <c r="R3267" s="5"/>
    </row>
    <row r="3268" spans="2:18" x14ac:dyDescent="0.25">
      <c r="B3268" s="12" t="s">
        <v>10</v>
      </c>
      <c r="C3268" s="12">
        <v>1185732</v>
      </c>
      <c r="D3268" s="13">
        <v>44307</v>
      </c>
      <c r="E3268" s="12" t="s">
        <v>129</v>
      </c>
      <c r="F3268" s="12" t="s">
        <v>112</v>
      </c>
      <c r="G3268" s="12" t="s">
        <v>87</v>
      </c>
      <c r="H3268" s="12" t="s">
        <v>16</v>
      </c>
      <c r="I3268" s="14">
        <v>0.45</v>
      </c>
      <c r="J3268" s="15">
        <v>500</v>
      </c>
      <c r="K3268" s="16">
        <f t="shared" si="1071"/>
        <v>225</v>
      </c>
      <c r="L3268" s="16">
        <f t="shared" si="1072"/>
        <v>67.5</v>
      </c>
      <c r="M3268" s="17">
        <v>0.3</v>
      </c>
      <c r="O3268" s="1"/>
      <c r="P3268" s="2"/>
      <c r="Q3268" s="3"/>
      <c r="R3268" s="5"/>
    </row>
    <row r="3269" spans="2:18" x14ac:dyDescent="0.25">
      <c r="B3269" s="12" t="s">
        <v>10</v>
      </c>
      <c r="C3269" s="12">
        <v>1185732</v>
      </c>
      <c r="D3269" s="13">
        <v>44307</v>
      </c>
      <c r="E3269" s="12" t="s">
        <v>129</v>
      </c>
      <c r="F3269" s="12" t="s">
        <v>112</v>
      </c>
      <c r="G3269" s="12" t="s">
        <v>87</v>
      </c>
      <c r="H3269" s="12" t="s">
        <v>17</v>
      </c>
      <c r="I3269" s="14">
        <v>0.35000000000000003</v>
      </c>
      <c r="J3269" s="15">
        <v>2000</v>
      </c>
      <c r="K3269" s="16">
        <f t="shared" si="1071"/>
        <v>700.00000000000011</v>
      </c>
      <c r="L3269" s="16">
        <f t="shared" si="1072"/>
        <v>210.00000000000003</v>
      </c>
      <c r="M3269" s="17">
        <v>0.3</v>
      </c>
      <c r="O3269" s="1"/>
      <c r="P3269" s="2"/>
      <c r="Q3269" s="3"/>
      <c r="R3269" s="5"/>
    </row>
    <row r="3270" spans="2:18" x14ac:dyDescent="0.25">
      <c r="B3270" s="12" t="s">
        <v>10</v>
      </c>
      <c r="C3270" s="12">
        <v>1185732</v>
      </c>
      <c r="D3270" s="13">
        <v>44336</v>
      </c>
      <c r="E3270" s="12" t="s">
        <v>129</v>
      </c>
      <c r="F3270" s="12" t="s">
        <v>112</v>
      </c>
      <c r="G3270" s="12" t="s">
        <v>87</v>
      </c>
      <c r="H3270" s="12" t="s">
        <v>12</v>
      </c>
      <c r="I3270" s="14">
        <v>0.49999999999999994</v>
      </c>
      <c r="J3270" s="15">
        <v>4700</v>
      </c>
      <c r="K3270" s="16">
        <f>I3270*J3270</f>
        <v>2349.9999999999995</v>
      </c>
      <c r="L3270" s="16">
        <f>K3270*M3270</f>
        <v>939.99999999999989</v>
      </c>
      <c r="M3270" s="17">
        <v>0.4</v>
      </c>
      <c r="O3270" s="1"/>
      <c r="P3270" s="2"/>
      <c r="Q3270" s="3"/>
      <c r="R3270" s="5"/>
    </row>
    <row r="3271" spans="2:18" x14ac:dyDescent="0.25">
      <c r="B3271" s="12" t="s">
        <v>10</v>
      </c>
      <c r="C3271" s="12">
        <v>1185732</v>
      </c>
      <c r="D3271" s="13">
        <v>44336</v>
      </c>
      <c r="E3271" s="12" t="s">
        <v>129</v>
      </c>
      <c r="F3271" s="12" t="s">
        <v>112</v>
      </c>
      <c r="G3271" s="12" t="s">
        <v>87</v>
      </c>
      <c r="H3271" s="12" t="s">
        <v>15</v>
      </c>
      <c r="I3271" s="14">
        <v>0.45</v>
      </c>
      <c r="J3271" s="15">
        <v>1750</v>
      </c>
      <c r="K3271" s="16">
        <f>I3271*J3271</f>
        <v>787.5</v>
      </c>
      <c r="L3271" s="16">
        <f>K3271*M3271</f>
        <v>275.625</v>
      </c>
      <c r="M3271" s="17">
        <v>0.35</v>
      </c>
      <c r="O3271" s="1"/>
      <c r="P3271" s="2"/>
      <c r="Q3271" s="3"/>
      <c r="R3271" s="5"/>
    </row>
    <row r="3272" spans="2:18" x14ac:dyDescent="0.25">
      <c r="B3272" s="12" t="s">
        <v>10</v>
      </c>
      <c r="C3272" s="12">
        <v>1185732</v>
      </c>
      <c r="D3272" s="13">
        <v>44336</v>
      </c>
      <c r="E3272" s="12" t="s">
        <v>129</v>
      </c>
      <c r="F3272" s="12" t="s">
        <v>112</v>
      </c>
      <c r="G3272" s="12" t="s">
        <v>87</v>
      </c>
      <c r="H3272" s="12" t="s">
        <v>13</v>
      </c>
      <c r="I3272" s="14">
        <v>0.4</v>
      </c>
      <c r="J3272" s="15">
        <v>1500</v>
      </c>
      <c r="K3272" s="16">
        <f t="shared" ref="K3272:K3275" si="1073">I3272*J3272</f>
        <v>600</v>
      </c>
      <c r="L3272" s="16">
        <f t="shared" ref="L3272:L3275" si="1074">K3272*M3272</f>
        <v>210</v>
      </c>
      <c r="M3272" s="17">
        <v>0.35</v>
      </c>
      <c r="O3272" s="1"/>
      <c r="P3272" s="2"/>
      <c r="Q3272" s="3"/>
      <c r="R3272" s="5"/>
    </row>
    <row r="3273" spans="2:18" x14ac:dyDescent="0.25">
      <c r="B3273" s="12" t="s">
        <v>10</v>
      </c>
      <c r="C3273" s="12">
        <v>1185732</v>
      </c>
      <c r="D3273" s="13">
        <v>44336</v>
      </c>
      <c r="E3273" s="12" t="s">
        <v>129</v>
      </c>
      <c r="F3273" s="12" t="s">
        <v>112</v>
      </c>
      <c r="G3273" s="12" t="s">
        <v>87</v>
      </c>
      <c r="H3273" s="12" t="s">
        <v>14</v>
      </c>
      <c r="I3273" s="14">
        <v>0.4</v>
      </c>
      <c r="J3273" s="15">
        <v>1000</v>
      </c>
      <c r="K3273" s="16">
        <f t="shared" si="1073"/>
        <v>400</v>
      </c>
      <c r="L3273" s="16">
        <f t="shared" si="1074"/>
        <v>140</v>
      </c>
      <c r="M3273" s="17">
        <v>0.35</v>
      </c>
      <c r="O3273" s="1"/>
      <c r="P3273" s="2"/>
      <c r="Q3273" s="3"/>
      <c r="R3273" s="5"/>
    </row>
    <row r="3274" spans="2:18" x14ac:dyDescent="0.25">
      <c r="B3274" s="12" t="s">
        <v>10</v>
      </c>
      <c r="C3274" s="12">
        <v>1185732</v>
      </c>
      <c r="D3274" s="13">
        <v>44336</v>
      </c>
      <c r="E3274" s="12" t="s">
        <v>129</v>
      </c>
      <c r="F3274" s="12" t="s">
        <v>112</v>
      </c>
      <c r="G3274" s="12" t="s">
        <v>87</v>
      </c>
      <c r="H3274" s="12" t="s">
        <v>16</v>
      </c>
      <c r="I3274" s="14">
        <v>0.49999999999999994</v>
      </c>
      <c r="J3274" s="15">
        <v>1250</v>
      </c>
      <c r="K3274" s="16">
        <f t="shared" si="1073"/>
        <v>624.99999999999989</v>
      </c>
      <c r="L3274" s="16">
        <f t="shared" si="1074"/>
        <v>187.49999999999997</v>
      </c>
      <c r="M3274" s="17">
        <v>0.3</v>
      </c>
      <c r="O3274" s="1"/>
      <c r="P3274" s="2"/>
      <c r="Q3274" s="3"/>
      <c r="R3274" s="5"/>
    </row>
    <row r="3275" spans="2:18" x14ac:dyDescent="0.25">
      <c r="B3275" s="12" t="s">
        <v>10</v>
      </c>
      <c r="C3275" s="12">
        <v>1185732</v>
      </c>
      <c r="D3275" s="13">
        <v>44336</v>
      </c>
      <c r="E3275" s="12" t="s">
        <v>129</v>
      </c>
      <c r="F3275" s="12" t="s">
        <v>112</v>
      </c>
      <c r="G3275" s="12" t="s">
        <v>87</v>
      </c>
      <c r="H3275" s="12" t="s">
        <v>17</v>
      </c>
      <c r="I3275" s="14">
        <v>0.54999999999999993</v>
      </c>
      <c r="J3275" s="15">
        <v>2500</v>
      </c>
      <c r="K3275" s="16">
        <f t="shared" si="1073"/>
        <v>1374.9999999999998</v>
      </c>
      <c r="L3275" s="16">
        <f t="shared" si="1074"/>
        <v>412.49999999999994</v>
      </c>
      <c r="M3275" s="17">
        <v>0.3</v>
      </c>
      <c r="O3275" s="1"/>
      <c r="P3275" s="2"/>
      <c r="Q3275" s="3"/>
      <c r="R3275" s="5"/>
    </row>
    <row r="3276" spans="2:18" x14ac:dyDescent="0.25">
      <c r="B3276" s="12" t="s">
        <v>10</v>
      </c>
      <c r="C3276" s="12">
        <v>1185732</v>
      </c>
      <c r="D3276" s="13">
        <v>44369</v>
      </c>
      <c r="E3276" s="12" t="s">
        <v>129</v>
      </c>
      <c r="F3276" s="12" t="s">
        <v>112</v>
      </c>
      <c r="G3276" s="12" t="s">
        <v>87</v>
      </c>
      <c r="H3276" s="12" t="s">
        <v>12</v>
      </c>
      <c r="I3276" s="14">
        <v>0.49999999999999994</v>
      </c>
      <c r="J3276" s="15">
        <v>5000</v>
      </c>
      <c r="K3276" s="16">
        <f>I3276*J3276</f>
        <v>2499.9999999999995</v>
      </c>
      <c r="L3276" s="16">
        <f>K3276*M3276</f>
        <v>999.99999999999989</v>
      </c>
      <c r="M3276" s="17">
        <v>0.4</v>
      </c>
      <c r="O3276" s="1"/>
      <c r="P3276" s="2"/>
      <c r="Q3276" s="3"/>
      <c r="R3276" s="5"/>
    </row>
    <row r="3277" spans="2:18" x14ac:dyDescent="0.25">
      <c r="B3277" s="12" t="s">
        <v>10</v>
      </c>
      <c r="C3277" s="12">
        <v>1185732</v>
      </c>
      <c r="D3277" s="13">
        <v>44369</v>
      </c>
      <c r="E3277" s="12" t="s">
        <v>129</v>
      </c>
      <c r="F3277" s="12" t="s">
        <v>112</v>
      </c>
      <c r="G3277" s="12" t="s">
        <v>87</v>
      </c>
      <c r="H3277" s="12" t="s">
        <v>15</v>
      </c>
      <c r="I3277" s="14">
        <v>0.45</v>
      </c>
      <c r="J3277" s="15">
        <v>2500</v>
      </c>
      <c r="K3277" s="16">
        <f>I3277*J3277</f>
        <v>1125</v>
      </c>
      <c r="L3277" s="16">
        <f>K3277*M3277</f>
        <v>393.75</v>
      </c>
      <c r="M3277" s="17">
        <v>0.35</v>
      </c>
      <c r="O3277" s="1"/>
      <c r="P3277" s="2"/>
      <c r="Q3277" s="3"/>
      <c r="R3277" s="5"/>
    </row>
    <row r="3278" spans="2:18" x14ac:dyDescent="0.25">
      <c r="B3278" s="12" t="s">
        <v>10</v>
      </c>
      <c r="C3278" s="12">
        <v>1185732</v>
      </c>
      <c r="D3278" s="13">
        <v>44369</v>
      </c>
      <c r="E3278" s="12" t="s">
        <v>129</v>
      </c>
      <c r="F3278" s="12" t="s">
        <v>112</v>
      </c>
      <c r="G3278" s="12" t="s">
        <v>87</v>
      </c>
      <c r="H3278" s="12" t="s">
        <v>13</v>
      </c>
      <c r="I3278" s="14">
        <v>0.4</v>
      </c>
      <c r="J3278" s="15">
        <v>1750</v>
      </c>
      <c r="K3278" s="16">
        <f t="shared" ref="K3278:K3281" si="1075">I3278*J3278</f>
        <v>700</v>
      </c>
      <c r="L3278" s="16">
        <f t="shared" ref="L3278:L3281" si="1076">K3278*M3278</f>
        <v>244.99999999999997</v>
      </c>
      <c r="M3278" s="17">
        <v>0.35</v>
      </c>
      <c r="O3278" s="1"/>
      <c r="P3278" s="2"/>
      <c r="Q3278" s="3"/>
      <c r="R3278" s="5"/>
    </row>
    <row r="3279" spans="2:18" x14ac:dyDescent="0.25">
      <c r="B3279" s="12" t="s">
        <v>10</v>
      </c>
      <c r="C3279" s="12">
        <v>1185732</v>
      </c>
      <c r="D3279" s="13">
        <v>44369</v>
      </c>
      <c r="E3279" s="12" t="s">
        <v>129</v>
      </c>
      <c r="F3279" s="12" t="s">
        <v>112</v>
      </c>
      <c r="G3279" s="12" t="s">
        <v>87</v>
      </c>
      <c r="H3279" s="12" t="s">
        <v>14</v>
      </c>
      <c r="I3279" s="14">
        <v>0.4</v>
      </c>
      <c r="J3279" s="15">
        <v>1500</v>
      </c>
      <c r="K3279" s="16">
        <f t="shared" si="1075"/>
        <v>600</v>
      </c>
      <c r="L3279" s="16">
        <f t="shared" si="1076"/>
        <v>210</v>
      </c>
      <c r="M3279" s="17">
        <v>0.35</v>
      </c>
      <c r="O3279" s="1"/>
      <c r="P3279" s="2"/>
      <c r="Q3279" s="3"/>
      <c r="R3279" s="5"/>
    </row>
    <row r="3280" spans="2:18" x14ac:dyDescent="0.25">
      <c r="B3280" s="12" t="s">
        <v>10</v>
      </c>
      <c r="C3280" s="12">
        <v>1185732</v>
      </c>
      <c r="D3280" s="13">
        <v>44369</v>
      </c>
      <c r="E3280" s="12" t="s">
        <v>129</v>
      </c>
      <c r="F3280" s="12" t="s">
        <v>112</v>
      </c>
      <c r="G3280" s="12" t="s">
        <v>87</v>
      </c>
      <c r="H3280" s="12" t="s">
        <v>16</v>
      </c>
      <c r="I3280" s="14">
        <v>0.49999999999999994</v>
      </c>
      <c r="J3280" s="15">
        <v>1500</v>
      </c>
      <c r="K3280" s="16">
        <f t="shared" si="1075"/>
        <v>749.99999999999989</v>
      </c>
      <c r="L3280" s="16">
        <f t="shared" si="1076"/>
        <v>224.99999999999997</v>
      </c>
      <c r="M3280" s="17">
        <v>0.3</v>
      </c>
      <c r="O3280" s="1"/>
      <c r="P3280" s="2"/>
      <c r="Q3280" s="3"/>
      <c r="R3280" s="5"/>
    </row>
    <row r="3281" spans="2:18" x14ac:dyDescent="0.25">
      <c r="B3281" s="12" t="s">
        <v>10</v>
      </c>
      <c r="C3281" s="12">
        <v>1185732</v>
      </c>
      <c r="D3281" s="13">
        <v>44369</v>
      </c>
      <c r="E3281" s="12" t="s">
        <v>129</v>
      </c>
      <c r="F3281" s="12" t="s">
        <v>112</v>
      </c>
      <c r="G3281" s="12" t="s">
        <v>87</v>
      </c>
      <c r="H3281" s="12" t="s">
        <v>17</v>
      </c>
      <c r="I3281" s="14">
        <v>0.54999999999999993</v>
      </c>
      <c r="J3281" s="15">
        <v>3000</v>
      </c>
      <c r="K3281" s="16">
        <f t="shared" si="1075"/>
        <v>1649.9999999999998</v>
      </c>
      <c r="L3281" s="16">
        <f t="shared" si="1076"/>
        <v>494.99999999999989</v>
      </c>
      <c r="M3281" s="17">
        <v>0.3</v>
      </c>
      <c r="O3281" s="1"/>
      <c r="P3281" s="2"/>
      <c r="Q3281" s="3"/>
      <c r="R3281" s="5"/>
    </row>
    <row r="3282" spans="2:18" x14ac:dyDescent="0.25">
      <c r="B3282" s="12" t="s">
        <v>10</v>
      </c>
      <c r="C3282" s="12">
        <v>1185732</v>
      </c>
      <c r="D3282" s="13">
        <v>44397</v>
      </c>
      <c r="E3282" s="12" t="s">
        <v>129</v>
      </c>
      <c r="F3282" s="12" t="s">
        <v>112</v>
      </c>
      <c r="G3282" s="12" t="s">
        <v>87</v>
      </c>
      <c r="H3282" s="12" t="s">
        <v>12</v>
      </c>
      <c r="I3282" s="14">
        <v>0.49999999999999994</v>
      </c>
      <c r="J3282" s="15">
        <v>5250</v>
      </c>
      <c r="K3282" s="16">
        <f>I3282*J3282</f>
        <v>2624.9999999999995</v>
      </c>
      <c r="L3282" s="16">
        <f>K3282*M3282</f>
        <v>1049.9999999999998</v>
      </c>
      <c r="M3282" s="17">
        <v>0.4</v>
      </c>
      <c r="O3282" s="1"/>
      <c r="P3282" s="2"/>
      <c r="Q3282" s="3"/>
      <c r="R3282" s="5"/>
    </row>
    <row r="3283" spans="2:18" x14ac:dyDescent="0.25">
      <c r="B3283" s="12" t="s">
        <v>10</v>
      </c>
      <c r="C3283" s="12">
        <v>1185732</v>
      </c>
      <c r="D3283" s="13">
        <v>44397</v>
      </c>
      <c r="E3283" s="12" t="s">
        <v>129</v>
      </c>
      <c r="F3283" s="12" t="s">
        <v>112</v>
      </c>
      <c r="G3283" s="12" t="s">
        <v>87</v>
      </c>
      <c r="H3283" s="12" t="s">
        <v>15</v>
      </c>
      <c r="I3283" s="14">
        <v>0.45</v>
      </c>
      <c r="J3283" s="15">
        <v>2750</v>
      </c>
      <c r="K3283" s="16">
        <f>I3283*J3283</f>
        <v>1237.5</v>
      </c>
      <c r="L3283" s="16">
        <f>K3283*M3283</f>
        <v>433.125</v>
      </c>
      <c r="M3283" s="17">
        <v>0.35</v>
      </c>
      <c r="O3283" s="1"/>
      <c r="P3283" s="2"/>
      <c r="Q3283" s="3"/>
      <c r="R3283" s="5"/>
    </row>
    <row r="3284" spans="2:18" x14ac:dyDescent="0.25">
      <c r="B3284" s="12" t="s">
        <v>10</v>
      </c>
      <c r="C3284" s="12">
        <v>1185732</v>
      </c>
      <c r="D3284" s="13">
        <v>44397</v>
      </c>
      <c r="E3284" s="12" t="s">
        <v>129</v>
      </c>
      <c r="F3284" s="12" t="s">
        <v>112</v>
      </c>
      <c r="G3284" s="12" t="s">
        <v>87</v>
      </c>
      <c r="H3284" s="12" t="s">
        <v>13</v>
      </c>
      <c r="I3284" s="14">
        <v>0.4</v>
      </c>
      <c r="J3284" s="15">
        <v>2000</v>
      </c>
      <c r="K3284" s="16">
        <f t="shared" ref="K3284:K3287" si="1077">I3284*J3284</f>
        <v>800</v>
      </c>
      <c r="L3284" s="16">
        <f t="shared" ref="L3284:L3287" si="1078">K3284*M3284</f>
        <v>280</v>
      </c>
      <c r="M3284" s="17">
        <v>0.35</v>
      </c>
      <c r="O3284" s="1"/>
      <c r="P3284" s="2"/>
      <c r="Q3284" s="3"/>
      <c r="R3284" s="5"/>
    </row>
    <row r="3285" spans="2:18" x14ac:dyDescent="0.25">
      <c r="B3285" s="12" t="s">
        <v>10</v>
      </c>
      <c r="C3285" s="12">
        <v>1185732</v>
      </c>
      <c r="D3285" s="13">
        <v>44397</v>
      </c>
      <c r="E3285" s="12" t="s">
        <v>129</v>
      </c>
      <c r="F3285" s="12" t="s">
        <v>112</v>
      </c>
      <c r="G3285" s="12" t="s">
        <v>87</v>
      </c>
      <c r="H3285" s="12" t="s">
        <v>14</v>
      </c>
      <c r="I3285" s="14">
        <v>0.4</v>
      </c>
      <c r="J3285" s="15">
        <v>1500</v>
      </c>
      <c r="K3285" s="16">
        <f t="shared" si="1077"/>
        <v>600</v>
      </c>
      <c r="L3285" s="16">
        <f t="shared" si="1078"/>
        <v>210</v>
      </c>
      <c r="M3285" s="17">
        <v>0.35</v>
      </c>
      <c r="O3285" s="1"/>
      <c r="P3285" s="2"/>
      <c r="Q3285" s="3"/>
      <c r="R3285" s="5"/>
    </row>
    <row r="3286" spans="2:18" x14ac:dyDescent="0.25">
      <c r="B3286" s="12" t="s">
        <v>10</v>
      </c>
      <c r="C3286" s="12">
        <v>1185732</v>
      </c>
      <c r="D3286" s="13">
        <v>44397</v>
      </c>
      <c r="E3286" s="12" t="s">
        <v>129</v>
      </c>
      <c r="F3286" s="12" t="s">
        <v>112</v>
      </c>
      <c r="G3286" s="12" t="s">
        <v>87</v>
      </c>
      <c r="H3286" s="12" t="s">
        <v>16</v>
      </c>
      <c r="I3286" s="14">
        <v>0.49999999999999994</v>
      </c>
      <c r="J3286" s="15">
        <v>1750</v>
      </c>
      <c r="K3286" s="16">
        <f t="shared" si="1077"/>
        <v>874.99999999999989</v>
      </c>
      <c r="L3286" s="16">
        <f t="shared" si="1078"/>
        <v>262.49999999999994</v>
      </c>
      <c r="M3286" s="17">
        <v>0.3</v>
      </c>
      <c r="O3286" s="1"/>
      <c r="P3286" s="2"/>
      <c r="Q3286" s="3"/>
      <c r="R3286" s="5"/>
    </row>
    <row r="3287" spans="2:18" x14ac:dyDescent="0.25">
      <c r="B3287" s="12" t="s">
        <v>10</v>
      </c>
      <c r="C3287" s="12">
        <v>1185732</v>
      </c>
      <c r="D3287" s="13">
        <v>44397</v>
      </c>
      <c r="E3287" s="12" t="s">
        <v>129</v>
      </c>
      <c r="F3287" s="12" t="s">
        <v>112</v>
      </c>
      <c r="G3287" s="12" t="s">
        <v>87</v>
      </c>
      <c r="H3287" s="12" t="s">
        <v>17</v>
      </c>
      <c r="I3287" s="14">
        <v>0.54999999999999993</v>
      </c>
      <c r="J3287" s="15">
        <v>3500</v>
      </c>
      <c r="K3287" s="16">
        <f t="shared" si="1077"/>
        <v>1924.9999999999998</v>
      </c>
      <c r="L3287" s="16">
        <f t="shared" si="1078"/>
        <v>577.49999999999989</v>
      </c>
      <c r="M3287" s="17">
        <v>0.3</v>
      </c>
      <c r="O3287" s="1"/>
      <c r="P3287" s="2"/>
      <c r="Q3287" s="3"/>
      <c r="R3287" s="5"/>
    </row>
    <row r="3288" spans="2:18" x14ac:dyDescent="0.25">
      <c r="B3288" s="12" t="s">
        <v>10</v>
      </c>
      <c r="C3288" s="12">
        <v>1185732</v>
      </c>
      <c r="D3288" s="13">
        <v>44429</v>
      </c>
      <c r="E3288" s="12" t="s">
        <v>129</v>
      </c>
      <c r="F3288" s="12" t="s">
        <v>112</v>
      </c>
      <c r="G3288" s="12" t="s">
        <v>87</v>
      </c>
      <c r="H3288" s="12" t="s">
        <v>12</v>
      </c>
      <c r="I3288" s="14">
        <v>0.49999999999999994</v>
      </c>
      <c r="J3288" s="15">
        <v>5000</v>
      </c>
      <c r="K3288" s="16">
        <f>I3288*J3288</f>
        <v>2499.9999999999995</v>
      </c>
      <c r="L3288" s="16">
        <f>K3288*M3288</f>
        <v>999.99999999999989</v>
      </c>
      <c r="M3288" s="17">
        <v>0.4</v>
      </c>
      <c r="O3288" s="1"/>
      <c r="P3288" s="2"/>
      <c r="Q3288" s="3"/>
      <c r="R3288" s="5"/>
    </row>
    <row r="3289" spans="2:18" x14ac:dyDescent="0.25">
      <c r="B3289" s="12" t="s">
        <v>10</v>
      </c>
      <c r="C3289" s="12">
        <v>1185732</v>
      </c>
      <c r="D3289" s="13">
        <v>44429</v>
      </c>
      <c r="E3289" s="12" t="s">
        <v>129</v>
      </c>
      <c r="F3289" s="12" t="s">
        <v>112</v>
      </c>
      <c r="G3289" s="12" t="s">
        <v>87</v>
      </c>
      <c r="H3289" s="12" t="s">
        <v>15</v>
      </c>
      <c r="I3289" s="14">
        <v>0.45</v>
      </c>
      <c r="J3289" s="15">
        <v>2750</v>
      </c>
      <c r="K3289" s="16">
        <f>I3289*J3289</f>
        <v>1237.5</v>
      </c>
      <c r="L3289" s="16">
        <f>K3289*M3289</f>
        <v>433.125</v>
      </c>
      <c r="M3289" s="17">
        <v>0.35</v>
      </c>
      <c r="O3289" s="1"/>
      <c r="P3289" s="2"/>
      <c r="Q3289" s="3"/>
      <c r="R3289" s="5"/>
    </row>
    <row r="3290" spans="2:18" x14ac:dyDescent="0.25">
      <c r="B3290" s="12" t="s">
        <v>10</v>
      </c>
      <c r="C3290" s="12">
        <v>1185732</v>
      </c>
      <c r="D3290" s="13">
        <v>44429</v>
      </c>
      <c r="E3290" s="12" t="s">
        <v>129</v>
      </c>
      <c r="F3290" s="12" t="s">
        <v>112</v>
      </c>
      <c r="G3290" s="12" t="s">
        <v>87</v>
      </c>
      <c r="H3290" s="12" t="s">
        <v>13</v>
      </c>
      <c r="I3290" s="14">
        <v>0.4</v>
      </c>
      <c r="J3290" s="15">
        <v>2000</v>
      </c>
      <c r="K3290" s="16">
        <f t="shared" ref="K3290:K3293" si="1079">I3290*J3290</f>
        <v>800</v>
      </c>
      <c r="L3290" s="16">
        <f t="shared" ref="L3290:L3293" si="1080">K3290*M3290</f>
        <v>280</v>
      </c>
      <c r="M3290" s="17">
        <v>0.35</v>
      </c>
      <c r="O3290" s="1"/>
      <c r="P3290" s="2"/>
      <c r="Q3290" s="3"/>
      <c r="R3290" s="5"/>
    </row>
    <row r="3291" spans="2:18" x14ac:dyDescent="0.25">
      <c r="B3291" s="12" t="s">
        <v>10</v>
      </c>
      <c r="C3291" s="12">
        <v>1185732</v>
      </c>
      <c r="D3291" s="13">
        <v>44429</v>
      </c>
      <c r="E3291" s="12" t="s">
        <v>129</v>
      </c>
      <c r="F3291" s="12" t="s">
        <v>112</v>
      </c>
      <c r="G3291" s="12" t="s">
        <v>87</v>
      </c>
      <c r="H3291" s="12" t="s">
        <v>14</v>
      </c>
      <c r="I3291" s="14">
        <v>0.4</v>
      </c>
      <c r="J3291" s="15">
        <v>1500</v>
      </c>
      <c r="K3291" s="16">
        <f t="shared" si="1079"/>
        <v>600</v>
      </c>
      <c r="L3291" s="16">
        <f t="shared" si="1080"/>
        <v>210</v>
      </c>
      <c r="M3291" s="17">
        <v>0.35</v>
      </c>
      <c r="O3291" s="1"/>
      <c r="P3291" s="2"/>
      <c r="Q3291" s="3"/>
      <c r="R3291" s="5"/>
    </row>
    <row r="3292" spans="2:18" x14ac:dyDescent="0.25">
      <c r="B3292" s="12" t="s">
        <v>10</v>
      </c>
      <c r="C3292" s="12">
        <v>1185732</v>
      </c>
      <c r="D3292" s="13">
        <v>44429</v>
      </c>
      <c r="E3292" s="12" t="s">
        <v>129</v>
      </c>
      <c r="F3292" s="12" t="s">
        <v>112</v>
      </c>
      <c r="G3292" s="12" t="s">
        <v>87</v>
      </c>
      <c r="H3292" s="12" t="s">
        <v>16</v>
      </c>
      <c r="I3292" s="14">
        <v>0.49999999999999994</v>
      </c>
      <c r="J3292" s="15">
        <v>1250</v>
      </c>
      <c r="K3292" s="16">
        <f t="shared" si="1079"/>
        <v>624.99999999999989</v>
      </c>
      <c r="L3292" s="16">
        <f t="shared" si="1080"/>
        <v>187.49999999999997</v>
      </c>
      <c r="M3292" s="17">
        <v>0.3</v>
      </c>
      <c r="O3292" s="1"/>
      <c r="P3292" s="2"/>
      <c r="Q3292" s="3"/>
      <c r="R3292" s="5"/>
    </row>
    <row r="3293" spans="2:18" x14ac:dyDescent="0.25">
      <c r="B3293" s="12" t="s">
        <v>10</v>
      </c>
      <c r="C3293" s="12">
        <v>1185732</v>
      </c>
      <c r="D3293" s="13">
        <v>44429</v>
      </c>
      <c r="E3293" s="12" t="s">
        <v>129</v>
      </c>
      <c r="F3293" s="12" t="s">
        <v>112</v>
      </c>
      <c r="G3293" s="12" t="s">
        <v>87</v>
      </c>
      <c r="H3293" s="12" t="s">
        <v>17</v>
      </c>
      <c r="I3293" s="14">
        <v>0.54999999999999993</v>
      </c>
      <c r="J3293" s="15">
        <v>3000</v>
      </c>
      <c r="K3293" s="16">
        <f t="shared" si="1079"/>
        <v>1649.9999999999998</v>
      </c>
      <c r="L3293" s="16">
        <f t="shared" si="1080"/>
        <v>494.99999999999989</v>
      </c>
      <c r="M3293" s="17">
        <v>0.3</v>
      </c>
      <c r="O3293" s="1"/>
      <c r="P3293" s="2"/>
      <c r="Q3293" s="3"/>
      <c r="R3293" s="5"/>
    </row>
    <row r="3294" spans="2:18" x14ac:dyDescent="0.25">
      <c r="B3294" s="12" t="s">
        <v>10</v>
      </c>
      <c r="C3294" s="12">
        <v>1185732</v>
      </c>
      <c r="D3294" s="13">
        <v>44459</v>
      </c>
      <c r="E3294" s="12" t="s">
        <v>129</v>
      </c>
      <c r="F3294" s="12" t="s">
        <v>112</v>
      </c>
      <c r="G3294" s="12" t="s">
        <v>87</v>
      </c>
      <c r="H3294" s="12" t="s">
        <v>12</v>
      </c>
      <c r="I3294" s="14">
        <v>0.49999999999999994</v>
      </c>
      <c r="J3294" s="15">
        <v>4250</v>
      </c>
      <c r="K3294" s="16">
        <f>I3294*J3294</f>
        <v>2124.9999999999995</v>
      </c>
      <c r="L3294" s="16">
        <f>K3294*M3294</f>
        <v>849.99999999999989</v>
      </c>
      <c r="M3294" s="17">
        <v>0.4</v>
      </c>
      <c r="O3294" s="1"/>
      <c r="P3294" s="2"/>
      <c r="Q3294" s="3"/>
      <c r="R3294" s="5"/>
    </row>
    <row r="3295" spans="2:18" x14ac:dyDescent="0.25">
      <c r="B3295" s="12" t="s">
        <v>10</v>
      </c>
      <c r="C3295" s="12">
        <v>1185732</v>
      </c>
      <c r="D3295" s="13">
        <v>44459</v>
      </c>
      <c r="E3295" s="12" t="s">
        <v>129</v>
      </c>
      <c r="F3295" s="12" t="s">
        <v>112</v>
      </c>
      <c r="G3295" s="12" t="s">
        <v>87</v>
      </c>
      <c r="H3295" s="12" t="s">
        <v>15</v>
      </c>
      <c r="I3295" s="14">
        <v>0.45</v>
      </c>
      <c r="J3295" s="15">
        <v>2250</v>
      </c>
      <c r="K3295" s="16">
        <f>I3295*J3295</f>
        <v>1012.5</v>
      </c>
      <c r="L3295" s="16">
        <f>K3295*M3295</f>
        <v>354.375</v>
      </c>
      <c r="M3295" s="17">
        <v>0.35</v>
      </c>
      <c r="O3295" s="1"/>
      <c r="P3295" s="2"/>
      <c r="Q3295" s="3"/>
      <c r="R3295" s="5"/>
    </row>
    <row r="3296" spans="2:18" x14ac:dyDescent="0.25">
      <c r="B3296" s="12" t="s">
        <v>10</v>
      </c>
      <c r="C3296" s="12">
        <v>1185732</v>
      </c>
      <c r="D3296" s="13">
        <v>44459</v>
      </c>
      <c r="E3296" s="12" t="s">
        <v>129</v>
      </c>
      <c r="F3296" s="12" t="s">
        <v>112</v>
      </c>
      <c r="G3296" s="12" t="s">
        <v>87</v>
      </c>
      <c r="H3296" s="12" t="s">
        <v>13</v>
      </c>
      <c r="I3296" s="14">
        <v>0.4</v>
      </c>
      <c r="J3296" s="15">
        <v>1250</v>
      </c>
      <c r="K3296" s="16">
        <f t="shared" ref="K3296:K3299" si="1081">I3296*J3296</f>
        <v>500</v>
      </c>
      <c r="L3296" s="16">
        <f t="shared" ref="L3296:L3299" si="1082">K3296*M3296</f>
        <v>175</v>
      </c>
      <c r="M3296" s="17">
        <v>0.35</v>
      </c>
      <c r="O3296" s="1"/>
      <c r="P3296" s="2"/>
      <c r="Q3296" s="3"/>
      <c r="R3296" s="5"/>
    </row>
    <row r="3297" spans="2:18" x14ac:dyDescent="0.25">
      <c r="B3297" s="12" t="s">
        <v>10</v>
      </c>
      <c r="C3297" s="12">
        <v>1185732</v>
      </c>
      <c r="D3297" s="13">
        <v>44459</v>
      </c>
      <c r="E3297" s="12" t="s">
        <v>129</v>
      </c>
      <c r="F3297" s="12" t="s">
        <v>112</v>
      </c>
      <c r="G3297" s="12" t="s">
        <v>87</v>
      </c>
      <c r="H3297" s="12" t="s">
        <v>14</v>
      </c>
      <c r="I3297" s="14">
        <v>0.4</v>
      </c>
      <c r="J3297" s="15">
        <v>1000</v>
      </c>
      <c r="K3297" s="16">
        <f t="shared" si="1081"/>
        <v>400</v>
      </c>
      <c r="L3297" s="16">
        <f t="shared" si="1082"/>
        <v>140</v>
      </c>
      <c r="M3297" s="17">
        <v>0.35</v>
      </c>
      <c r="O3297" s="1"/>
      <c r="P3297" s="2"/>
      <c r="Q3297" s="3"/>
      <c r="R3297" s="5"/>
    </row>
    <row r="3298" spans="2:18" x14ac:dyDescent="0.25">
      <c r="B3298" s="12" t="s">
        <v>10</v>
      </c>
      <c r="C3298" s="12">
        <v>1185732</v>
      </c>
      <c r="D3298" s="13">
        <v>44459</v>
      </c>
      <c r="E3298" s="12" t="s">
        <v>129</v>
      </c>
      <c r="F3298" s="12" t="s">
        <v>112</v>
      </c>
      <c r="G3298" s="12" t="s">
        <v>87</v>
      </c>
      <c r="H3298" s="12" t="s">
        <v>16</v>
      </c>
      <c r="I3298" s="14">
        <v>0.49999999999999994</v>
      </c>
      <c r="J3298" s="15">
        <v>1000</v>
      </c>
      <c r="K3298" s="16">
        <f t="shared" si="1081"/>
        <v>499.99999999999994</v>
      </c>
      <c r="L3298" s="16">
        <f t="shared" si="1082"/>
        <v>149.99999999999997</v>
      </c>
      <c r="M3298" s="17">
        <v>0.3</v>
      </c>
      <c r="O3298" s="1"/>
      <c r="P3298" s="2"/>
      <c r="Q3298" s="3"/>
      <c r="R3298" s="5"/>
    </row>
    <row r="3299" spans="2:18" x14ac:dyDescent="0.25">
      <c r="B3299" s="12" t="s">
        <v>10</v>
      </c>
      <c r="C3299" s="12">
        <v>1185732</v>
      </c>
      <c r="D3299" s="13">
        <v>44459</v>
      </c>
      <c r="E3299" s="12" t="s">
        <v>129</v>
      </c>
      <c r="F3299" s="12" t="s">
        <v>112</v>
      </c>
      <c r="G3299" s="12" t="s">
        <v>87</v>
      </c>
      <c r="H3299" s="12" t="s">
        <v>17</v>
      </c>
      <c r="I3299" s="14">
        <v>0.54999999999999993</v>
      </c>
      <c r="J3299" s="15">
        <v>2000</v>
      </c>
      <c r="K3299" s="16">
        <f t="shared" si="1081"/>
        <v>1099.9999999999998</v>
      </c>
      <c r="L3299" s="16">
        <f t="shared" si="1082"/>
        <v>329.99999999999994</v>
      </c>
      <c r="M3299" s="17">
        <v>0.3</v>
      </c>
      <c r="O3299" s="1"/>
      <c r="P3299" s="2"/>
      <c r="Q3299" s="3"/>
      <c r="R3299" s="5"/>
    </row>
    <row r="3300" spans="2:18" x14ac:dyDescent="0.25">
      <c r="B3300" s="12" t="s">
        <v>10</v>
      </c>
      <c r="C3300" s="12">
        <v>1185732</v>
      </c>
      <c r="D3300" s="13">
        <v>44491</v>
      </c>
      <c r="E3300" s="12" t="s">
        <v>129</v>
      </c>
      <c r="F3300" s="12" t="s">
        <v>112</v>
      </c>
      <c r="G3300" s="12" t="s">
        <v>87</v>
      </c>
      <c r="H3300" s="12" t="s">
        <v>12</v>
      </c>
      <c r="I3300" s="14">
        <v>0.54999999999999993</v>
      </c>
      <c r="J3300" s="15">
        <v>3750</v>
      </c>
      <c r="K3300" s="16">
        <f>I3300*J3300</f>
        <v>2062.4999999999995</v>
      </c>
      <c r="L3300" s="16">
        <f>K3300*M3300</f>
        <v>824.99999999999989</v>
      </c>
      <c r="M3300" s="17">
        <v>0.4</v>
      </c>
      <c r="O3300" s="1"/>
      <c r="P3300" s="2"/>
      <c r="Q3300" s="3"/>
      <c r="R3300" s="5"/>
    </row>
    <row r="3301" spans="2:18" x14ac:dyDescent="0.25">
      <c r="B3301" s="12" t="s">
        <v>10</v>
      </c>
      <c r="C3301" s="12">
        <v>1185732</v>
      </c>
      <c r="D3301" s="13">
        <v>44491</v>
      </c>
      <c r="E3301" s="12" t="s">
        <v>129</v>
      </c>
      <c r="F3301" s="12" t="s">
        <v>112</v>
      </c>
      <c r="G3301" s="12" t="s">
        <v>87</v>
      </c>
      <c r="H3301" s="12" t="s">
        <v>15</v>
      </c>
      <c r="I3301" s="14">
        <v>0.5</v>
      </c>
      <c r="J3301" s="15">
        <v>2000</v>
      </c>
      <c r="K3301" s="16">
        <f>I3301*J3301</f>
        <v>1000</v>
      </c>
      <c r="L3301" s="16">
        <f>K3301*M3301</f>
        <v>350</v>
      </c>
      <c r="M3301" s="17">
        <v>0.35</v>
      </c>
      <c r="O3301" s="1"/>
      <c r="P3301" s="2"/>
      <c r="Q3301" s="3"/>
      <c r="R3301" s="5"/>
    </row>
    <row r="3302" spans="2:18" x14ac:dyDescent="0.25">
      <c r="B3302" s="12" t="s">
        <v>10</v>
      </c>
      <c r="C3302" s="12">
        <v>1185732</v>
      </c>
      <c r="D3302" s="13">
        <v>44491</v>
      </c>
      <c r="E3302" s="12" t="s">
        <v>129</v>
      </c>
      <c r="F3302" s="12" t="s">
        <v>112</v>
      </c>
      <c r="G3302" s="12" t="s">
        <v>87</v>
      </c>
      <c r="H3302" s="12" t="s">
        <v>13</v>
      </c>
      <c r="I3302" s="14">
        <v>0.5</v>
      </c>
      <c r="J3302" s="15">
        <v>1000</v>
      </c>
      <c r="K3302" s="16">
        <f t="shared" ref="K3302:K3305" si="1083">I3302*J3302</f>
        <v>500</v>
      </c>
      <c r="L3302" s="16">
        <f t="shared" ref="L3302:L3305" si="1084">K3302*M3302</f>
        <v>175</v>
      </c>
      <c r="M3302" s="17">
        <v>0.35</v>
      </c>
      <c r="O3302" s="1"/>
      <c r="P3302" s="2"/>
      <c r="Q3302" s="3"/>
      <c r="R3302" s="5"/>
    </row>
    <row r="3303" spans="2:18" x14ac:dyDescent="0.25">
      <c r="B3303" s="12" t="s">
        <v>10</v>
      </c>
      <c r="C3303" s="12">
        <v>1185732</v>
      </c>
      <c r="D3303" s="13">
        <v>44491</v>
      </c>
      <c r="E3303" s="12" t="s">
        <v>129</v>
      </c>
      <c r="F3303" s="12" t="s">
        <v>112</v>
      </c>
      <c r="G3303" s="12" t="s">
        <v>87</v>
      </c>
      <c r="H3303" s="12" t="s">
        <v>14</v>
      </c>
      <c r="I3303" s="14">
        <v>0.5</v>
      </c>
      <c r="J3303" s="15">
        <v>750</v>
      </c>
      <c r="K3303" s="16">
        <f t="shared" si="1083"/>
        <v>375</v>
      </c>
      <c r="L3303" s="16">
        <f t="shared" si="1084"/>
        <v>131.25</v>
      </c>
      <c r="M3303" s="17">
        <v>0.35</v>
      </c>
      <c r="O3303" s="1"/>
      <c r="P3303" s="2"/>
      <c r="Q3303" s="3"/>
      <c r="R3303" s="5"/>
    </row>
    <row r="3304" spans="2:18" x14ac:dyDescent="0.25">
      <c r="B3304" s="12" t="s">
        <v>10</v>
      </c>
      <c r="C3304" s="12">
        <v>1185732</v>
      </c>
      <c r="D3304" s="13">
        <v>44491</v>
      </c>
      <c r="E3304" s="12" t="s">
        <v>129</v>
      </c>
      <c r="F3304" s="12" t="s">
        <v>112</v>
      </c>
      <c r="G3304" s="12" t="s">
        <v>87</v>
      </c>
      <c r="H3304" s="12" t="s">
        <v>16</v>
      </c>
      <c r="I3304" s="14">
        <v>0.6</v>
      </c>
      <c r="J3304" s="15">
        <v>750</v>
      </c>
      <c r="K3304" s="16">
        <f t="shared" si="1083"/>
        <v>450</v>
      </c>
      <c r="L3304" s="16">
        <f t="shared" si="1084"/>
        <v>135</v>
      </c>
      <c r="M3304" s="17">
        <v>0.3</v>
      </c>
      <c r="O3304" s="1"/>
      <c r="P3304" s="2"/>
      <c r="Q3304" s="3"/>
      <c r="R3304" s="5"/>
    </row>
    <row r="3305" spans="2:18" x14ac:dyDescent="0.25">
      <c r="B3305" s="12" t="s">
        <v>10</v>
      </c>
      <c r="C3305" s="12">
        <v>1185732</v>
      </c>
      <c r="D3305" s="13">
        <v>44491</v>
      </c>
      <c r="E3305" s="12" t="s">
        <v>129</v>
      </c>
      <c r="F3305" s="12" t="s">
        <v>112</v>
      </c>
      <c r="G3305" s="12" t="s">
        <v>87</v>
      </c>
      <c r="H3305" s="12" t="s">
        <v>17</v>
      </c>
      <c r="I3305" s="14">
        <v>0.64999999999999991</v>
      </c>
      <c r="J3305" s="15">
        <v>2000</v>
      </c>
      <c r="K3305" s="16">
        <f t="shared" si="1083"/>
        <v>1299.9999999999998</v>
      </c>
      <c r="L3305" s="16">
        <f t="shared" si="1084"/>
        <v>389.99999999999994</v>
      </c>
      <c r="M3305" s="17">
        <v>0.3</v>
      </c>
      <c r="O3305" s="1"/>
      <c r="P3305" s="2"/>
      <c r="Q3305" s="3"/>
      <c r="R3305" s="5"/>
    </row>
    <row r="3306" spans="2:18" x14ac:dyDescent="0.25">
      <c r="B3306" s="12" t="s">
        <v>10</v>
      </c>
      <c r="C3306" s="12">
        <v>1185732</v>
      </c>
      <c r="D3306" s="13">
        <v>44521</v>
      </c>
      <c r="E3306" s="12" t="s">
        <v>129</v>
      </c>
      <c r="F3306" s="12" t="s">
        <v>112</v>
      </c>
      <c r="G3306" s="12" t="s">
        <v>87</v>
      </c>
      <c r="H3306" s="12" t="s">
        <v>12</v>
      </c>
      <c r="I3306" s="14">
        <v>0.6</v>
      </c>
      <c r="J3306" s="15">
        <v>3500</v>
      </c>
      <c r="K3306" s="16">
        <f>I3306*J3306</f>
        <v>2100</v>
      </c>
      <c r="L3306" s="16">
        <f>K3306*M3306</f>
        <v>840</v>
      </c>
      <c r="M3306" s="17">
        <v>0.4</v>
      </c>
      <c r="O3306" s="1"/>
      <c r="P3306" s="2"/>
      <c r="Q3306" s="3"/>
      <c r="R3306" s="5"/>
    </row>
    <row r="3307" spans="2:18" x14ac:dyDescent="0.25">
      <c r="B3307" s="12" t="s">
        <v>10</v>
      </c>
      <c r="C3307" s="12">
        <v>1185732</v>
      </c>
      <c r="D3307" s="13">
        <v>44521</v>
      </c>
      <c r="E3307" s="12" t="s">
        <v>129</v>
      </c>
      <c r="F3307" s="12" t="s">
        <v>112</v>
      </c>
      <c r="G3307" s="12" t="s">
        <v>87</v>
      </c>
      <c r="H3307" s="12" t="s">
        <v>15</v>
      </c>
      <c r="I3307" s="14">
        <v>0.5</v>
      </c>
      <c r="J3307" s="15">
        <v>1750</v>
      </c>
      <c r="K3307" s="16">
        <f>I3307*J3307</f>
        <v>875</v>
      </c>
      <c r="L3307" s="16">
        <f>K3307*M3307</f>
        <v>306.25</v>
      </c>
      <c r="M3307" s="17">
        <v>0.35</v>
      </c>
      <c r="O3307" s="1"/>
      <c r="P3307" s="2"/>
      <c r="Q3307" s="3"/>
      <c r="R3307" s="5"/>
    </row>
    <row r="3308" spans="2:18" x14ac:dyDescent="0.25">
      <c r="B3308" s="12" t="s">
        <v>10</v>
      </c>
      <c r="C3308" s="12">
        <v>1185732</v>
      </c>
      <c r="D3308" s="13">
        <v>44521</v>
      </c>
      <c r="E3308" s="12" t="s">
        <v>129</v>
      </c>
      <c r="F3308" s="12" t="s">
        <v>112</v>
      </c>
      <c r="G3308" s="12" t="s">
        <v>87</v>
      </c>
      <c r="H3308" s="12" t="s">
        <v>13</v>
      </c>
      <c r="I3308" s="14">
        <v>0.5</v>
      </c>
      <c r="J3308" s="15">
        <v>1700</v>
      </c>
      <c r="K3308" s="16">
        <f t="shared" ref="K3308:K3311" si="1085">I3308*J3308</f>
        <v>850</v>
      </c>
      <c r="L3308" s="16">
        <f t="shared" ref="L3308:L3311" si="1086">K3308*M3308</f>
        <v>297.5</v>
      </c>
      <c r="M3308" s="17">
        <v>0.35</v>
      </c>
      <c r="O3308" s="1"/>
      <c r="P3308" s="2"/>
      <c r="Q3308" s="3"/>
      <c r="R3308" s="5"/>
    </row>
    <row r="3309" spans="2:18" x14ac:dyDescent="0.25">
      <c r="B3309" s="12" t="s">
        <v>10</v>
      </c>
      <c r="C3309" s="12">
        <v>1185732</v>
      </c>
      <c r="D3309" s="13">
        <v>44521</v>
      </c>
      <c r="E3309" s="12" t="s">
        <v>129</v>
      </c>
      <c r="F3309" s="12" t="s">
        <v>112</v>
      </c>
      <c r="G3309" s="12" t="s">
        <v>87</v>
      </c>
      <c r="H3309" s="12" t="s">
        <v>14</v>
      </c>
      <c r="I3309" s="14">
        <v>0.5</v>
      </c>
      <c r="J3309" s="15">
        <v>1500</v>
      </c>
      <c r="K3309" s="16">
        <f t="shared" si="1085"/>
        <v>750</v>
      </c>
      <c r="L3309" s="16">
        <f t="shared" si="1086"/>
        <v>262.5</v>
      </c>
      <c r="M3309" s="17">
        <v>0.35</v>
      </c>
      <c r="O3309" s="1"/>
      <c r="P3309" s="2"/>
      <c r="Q3309" s="3"/>
      <c r="R3309" s="5"/>
    </row>
    <row r="3310" spans="2:18" x14ac:dyDescent="0.25">
      <c r="B3310" s="12" t="s">
        <v>10</v>
      </c>
      <c r="C3310" s="12">
        <v>1185732</v>
      </c>
      <c r="D3310" s="13">
        <v>44521</v>
      </c>
      <c r="E3310" s="12" t="s">
        <v>129</v>
      </c>
      <c r="F3310" s="12" t="s">
        <v>112</v>
      </c>
      <c r="G3310" s="12" t="s">
        <v>87</v>
      </c>
      <c r="H3310" s="12" t="s">
        <v>16</v>
      </c>
      <c r="I3310" s="14">
        <v>0.6</v>
      </c>
      <c r="J3310" s="15">
        <v>1250</v>
      </c>
      <c r="K3310" s="16">
        <f t="shared" si="1085"/>
        <v>750</v>
      </c>
      <c r="L3310" s="16">
        <f t="shared" si="1086"/>
        <v>225</v>
      </c>
      <c r="M3310" s="17">
        <v>0.3</v>
      </c>
      <c r="O3310" s="1"/>
      <c r="P3310" s="2"/>
      <c r="Q3310" s="3"/>
      <c r="R3310" s="5"/>
    </row>
    <row r="3311" spans="2:18" x14ac:dyDescent="0.25">
      <c r="B3311" s="12" t="s">
        <v>10</v>
      </c>
      <c r="C3311" s="12">
        <v>1185732</v>
      </c>
      <c r="D3311" s="13">
        <v>44521</v>
      </c>
      <c r="E3311" s="12" t="s">
        <v>129</v>
      </c>
      <c r="F3311" s="12" t="s">
        <v>112</v>
      </c>
      <c r="G3311" s="12" t="s">
        <v>87</v>
      </c>
      <c r="H3311" s="12" t="s">
        <v>17</v>
      </c>
      <c r="I3311" s="14">
        <v>0.64999999999999991</v>
      </c>
      <c r="J3311" s="15">
        <v>2250</v>
      </c>
      <c r="K3311" s="16">
        <f t="shared" si="1085"/>
        <v>1462.4999999999998</v>
      </c>
      <c r="L3311" s="16">
        <f t="shared" si="1086"/>
        <v>438.74999999999994</v>
      </c>
      <c r="M3311" s="17">
        <v>0.3</v>
      </c>
      <c r="O3311" s="1"/>
      <c r="P3311" s="2"/>
      <c r="Q3311" s="3"/>
      <c r="R3311" s="5"/>
    </row>
    <row r="3312" spans="2:18" x14ac:dyDescent="0.25">
      <c r="B3312" s="12" t="s">
        <v>10</v>
      </c>
      <c r="C3312" s="12">
        <v>1185732</v>
      </c>
      <c r="D3312" s="13">
        <v>44550</v>
      </c>
      <c r="E3312" s="12" t="s">
        <v>129</v>
      </c>
      <c r="F3312" s="12" t="s">
        <v>112</v>
      </c>
      <c r="G3312" s="12" t="s">
        <v>87</v>
      </c>
      <c r="H3312" s="12" t="s">
        <v>12</v>
      </c>
      <c r="I3312" s="14">
        <v>0.6</v>
      </c>
      <c r="J3312" s="15">
        <v>4500</v>
      </c>
      <c r="K3312" s="16">
        <f>I3312*J3312</f>
        <v>2700</v>
      </c>
      <c r="L3312" s="16">
        <f>K3312*M3312</f>
        <v>1080</v>
      </c>
      <c r="M3312" s="17">
        <v>0.4</v>
      </c>
      <c r="O3312" s="1"/>
      <c r="P3312" s="2"/>
      <c r="Q3312" s="3"/>
      <c r="R3312" s="5"/>
    </row>
    <row r="3313" spans="1:18" x14ac:dyDescent="0.25">
      <c r="B3313" s="12" t="s">
        <v>10</v>
      </c>
      <c r="C3313" s="12">
        <v>1185732</v>
      </c>
      <c r="D3313" s="13">
        <v>44550</v>
      </c>
      <c r="E3313" s="12" t="s">
        <v>129</v>
      </c>
      <c r="F3313" s="12" t="s">
        <v>112</v>
      </c>
      <c r="G3313" s="12" t="s">
        <v>87</v>
      </c>
      <c r="H3313" s="12" t="s">
        <v>15</v>
      </c>
      <c r="I3313" s="14">
        <v>0.5</v>
      </c>
      <c r="J3313" s="15">
        <v>2500</v>
      </c>
      <c r="K3313" s="16">
        <f>I3313*J3313</f>
        <v>1250</v>
      </c>
      <c r="L3313" s="16">
        <f>K3313*M3313</f>
        <v>437.5</v>
      </c>
      <c r="M3313" s="17">
        <v>0.35</v>
      </c>
      <c r="O3313" s="1"/>
      <c r="P3313" s="2"/>
      <c r="Q3313" s="3"/>
      <c r="R3313" s="5"/>
    </row>
    <row r="3314" spans="1:18" x14ac:dyDescent="0.25">
      <c r="B3314" s="12" t="s">
        <v>10</v>
      </c>
      <c r="C3314" s="12">
        <v>1185732</v>
      </c>
      <c r="D3314" s="13">
        <v>44550</v>
      </c>
      <c r="E3314" s="12" t="s">
        <v>129</v>
      </c>
      <c r="F3314" s="12" t="s">
        <v>112</v>
      </c>
      <c r="G3314" s="12" t="s">
        <v>87</v>
      </c>
      <c r="H3314" s="12" t="s">
        <v>13</v>
      </c>
      <c r="I3314" s="14">
        <v>0.5</v>
      </c>
      <c r="J3314" s="15">
        <v>2250</v>
      </c>
      <c r="K3314" s="16">
        <f t="shared" ref="K3314:K3317" si="1087">I3314*J3314</f>
        <v>1125</v>
      </c>
      <c r="L3314" s="16">
        <f t="shared" ref="L3314:L3317" si="1088">K3314*M3314</f>
        <v>393.75</v>
      </c>
      <c r="M3314" s="17">
        <v>0.35</v>
      </c>
      <c r="O3314" s="1"/>
      <c r="P3314" s="2"/>
      <c r="Q3314" s="3"/>
      <c r="R3314" s="5"/>
    </row>
    <row r="3315" spans="1:18" x14ac:dyDescent="0.25">
      <c r="B3315" s="12" t="s">
        <v>10</v>
      </c>
      <c r="C3315" s="12">
        <v>1185732</v>
      </c>
      <c r="D3315" s="13">
        <v>44550</v>
      </c>
      <c r="E3315" s="12" t="s">
        <v>129</v>
      </c>
      <c r="F3315" s="12" t="s">
        <v>112</v>
      </c>
      <c r="G3315" s="12" t="s">
        <v>87</v>
      </c>
      <c r="H3315" s="12" t="s">
        <v>14</v>
      </c>
      <c r="I3315" s="14">
        <v>0.5</v>
      </c>
      <c r="J3315" s="15">
        <v>1750</v>
      </c>
      <c r="K3315" s="16">
        <f t="shared" si="1087"/>
        <v>875</v>
      </c>
      <c r="L3315" s="16">
        <f t="shared" si="1088"/>
        <v>306.25</v>
      </c>
      <c r="M3315" s="17">
        <v>0.35</v>
      </c>
      <c r="O3315" s="1"/>
      <c r="P3315" s="2"/>
      <c r="Q3315" s="3"/>
      <c r="R3315" s="5"/>
    </row>
    <row r="3316" spans="1:18" x14ac:dyDescent="0.25">
      <c r="B3316" s="12" t="s">
        <v>10</v>
      </c>
      <c r="C3316" s="12">
        <v>1185732</v>
      </c>
      <c r="D3316" s="13">
        <v>44550</v>
      </c>
      <c r="E3316" s="12" t="s">
        <v>129</v>
      </c>
      <c r="F3316" s="12" t="s">
        <v>112</v>
      </c>
      <c r="G3316" s="12" t="s">
        <v>87</v>
      </c>
      <c r="H3316" s="12" t="s">
        <v>16</v>
      </c>
      <c r="I3316" s="14">
        <v>0.6</v>
      </c>
      <c r="J3316" s="15">
        <v>1750</v>
      </c>
      <c r="K3316" s="16">
        <f t="shared" si="1087"/>
        <v>1050</v>
      </c>
      <c r="L3316" s="16">
        <f t="shared" si="1088"/>
        <v>315</v>
      </c>
      <c r="M3316" s="17">
        <v>0.3</v>
      </c>
      <c r="O3316" s="1"/>
      <c r="P3316" s="2"/>
      <c r="Q3316" s="3"/>
      <c r="R3316" s="5"/>
    </row>
    <row r="3317" spans="1:18" x14ac:dyDescent="0.25">
      <c r="B3317" s="12" t="s">
        <v>10</v>
      </c>
      <c r="C3317" s="12">
        <v>1185732</v>
      </c>
      <c r="D3317" s="13">
        <v>44550</v>
      </c>
      <c r="E3317" s="12" t="s">
        <v>129</v>
      </c>
      <c r="F3317" s="12" t="s">
        <v>112</v>
      </c>
      <c r="G3317" s="12" t="s">
        <v>87</v>
      </c>
      <c r="H3317" s="12" t="s">
        <v>17</v>
      </c>
      <c r="I3317" s="14">
        <v>0.64999999999999991</v>
      </c>
      <c r="J3317" s="15">
        <v>2750</v>
      </c>
      <c r="K3317" s="16">
        <f t="shared" si="1087"/>
        <v>1787.4999999999998</v>
      </c>
      <c r="L3317" s="16">
        <f t="shared" si="1088"/>
        <v>536.24999999999989</v>
      </c>
      <c r="M3317" s="17">
        <v>0.3</v>
      </c>
      <c r="O3317" s="1"/>
      <c r="P3317" s="2"/>
      <c r="Q3317" s="3"/>
      <c r="R3317" s="5"/>
    </row>
    <row r="3318" spans="1:18" x14ac:dyDescent="0.25">
      <c r="A3318" s="8" t="s">
        <v>40</v>
      </c>
      <c r="B3318" s="12" t="s">
        <v>10</v>
      </c>
      <c r="C3318" s="12">
        <v>1185732</v>
      </c>
      <c r="D3318" s="13">
        <v>44213</v>
      </c>
      <c r="E3318" s="12" t="s">
        <v>129</v>
      </c>
      <c r="F3318" s="12" t="s">
        <v>113</v>
      </c>
      <c r="G3318" s="12" t="s">
        <v>114</v>
      </c>
      <c r="H3318" s="12" t="s">
        <v>12</v>
      </c>
      <c r="I3318" s="14">
        <v>0.4</v>
      </c>
      <c r="J3318" s="15">
        <v>5250</v>
      </c>
      <c r="K3318" s="16">
        <f>I3318*J3318</f>
        <v>2100</v>
      </c>
      <c r="L3318" s="16">
        <f>K3318*M3318</f>
        <v>735</v>
      </c>
      <c r="M3318" s="17">
        <v>0.35</v>
      </c>
      <c r="O3318" s="1"/>
      <c r="P3318" s="2"/>
      <c r="Q3318" s="3"/>
      <c r="R3318" s="5"/>
    </row>
    <row r="3319" spans="1:18" x14ac:dyDescent="0.25">
      <c r="B3319" s="12" t="s">
        <v>10</v>
      </c>
      <c r="C3319" s="12">
        <v>1185732</v>
      </c>
      <c r="D3319" s="13">
        <v>44213</v>
      </c>
      <c r="E3319" s="12" t="s">
        <v>129</v>
      </c>
      <c r="F3319" s="12" t="s">
        <v>113</v>
      </c>
      <c r="G3319" s="12" t="s">
        <v>114</v>
      </c>
      <c r="H3319" s="12" t="s">
        <v>15</v>
      </c>
      <c r="I3319" s="14">
        <v>0.4</v>
      </c>
      <c r="J3319" s="15">
        <v>3250</v>
      </c>
      <c r="K3319" s="16">
        <f>I3319*J3319</f>
        <v>1300</v>
      </c>
      <c r="L3319" s="16">
        <f>K3319*M3319</f>
        <v>454.99999999999994</v>
      </c>
      <c r="M3319" s="17">
        <v>0.35</v>
      </c>
      <c r="O3319" s="1"/>
      <c r="P3319" s="2"/>
      <c r="Q3319" s="3"/>
      <c r="R3319" s="5"/>
    </row>
    <row r="3320" spans="1:18" x14ac:dyDescent="0.25">
      <c r="B3320" s="12" t="s">
        <v>10</v>
      </c>
      <c r="C3320" s="12">
        <v>1185732</v>
      </c>
      <c r="D3320" s="13">
        <v>44213</v>
      </c>
      <c r="E3320" s="12" t="s">
        <v>129</v>
      </c>
      <c r="F3320" s="12" t="s">
        <v>113</v>
      </c>
      <c r="G3320" s="12" t="s">
        <v>114</v>
      </c>
      <c r="H3320" s="12" t="s">
        <v>13</v>
      </c>
      <c r="I3320" s="14">
        <v>0.30000000000000004</v>
      </c>
      <c r="J3320" s="15">
        <v>3250</v>
      </c>
      <c r="K3320" s="16">
        <f t="shared" ref="K3320:K3323" si="1089">I3320*J3320</f>
        <v>975.00000000000011</v>
      </c>
      <c r="L3320" s="16">
        <f t="shared" ref="L3320:L3329" si="1090">K3320*M3320</f>
        <v>390.00000000000006</v>
      </c>
      <c r="M3320" s="17">
        <v>0.4</v>
      </c>
      <c r="O3320" s="1"/>
      <c r="P3320" s="2"/>
      <c r="Q3320" s="3"/>
      <c r="R3320" s="5"/>
    </row>
    <row r="3321" spans="1:18" x14ac:dyDescent="0.25">
      <c r="B3321" s="12" t="s">
        <v>10</v>
      </c>
      <c r="C3321" s="12">
        <v>1185732</v>
      </c>
      <c r="D3321" s="13">
        <v>44213</v>
      </c>
      <c r="E3321" s="12" t="s">
        <v>129</v>
      </c>
      <c r="F3321" s="12" t="s">
        <v>113</v>
      </c>
      <c r="G3321" s="12" t="s">
        <v>114</v>
      </c>
      <c r="H3321" s="12" t="s">
        <v>14</v>
      </c>
      <c r="I3321" s="14">
        <v>0.35</v>
      </c>
      <c r="J3321" s="15">
        <v>1750</v>
      </c>
      <c r="K3321" s="16">
        <f t="shared" si="1089"/>
        <v>612.5</v>
      </c>
      <c r="L3321" s="16">
        <f t="shared" si="1090"/>
        <v>245</v>
      </c>
      <c r="M3321" s="17">
        <v>0.4</v>
      </c>
      <c r="O3321" s="1"/>
      <c r="P3321" s="2"/>
      <c r="Q3321" s="3"/>
      <c r="R3321" s="5"/>
    </row>
    <row r="3322" spans="1:18" x14ac:dyDescent="0.25">
      <c r="B3322" s="12" t="s">
        <v>10</v>
      </c>
      <c r="C3322" s="12">
        <v>1185732</v>
      </c>
      <c r="D3322" s="13">
        <v>44213</v>
      </c>
      <c r="E3322" s="12" t="s">
        <v>129</v>
      </c>
      <c r="F3322" s="12" t="s">
        <v>113</v>
      </c>
      <c r="G3322" s="12" t="s">
        <v>114</v>
      </c>
      <c r="H3322" s="12" t="s">
        <v>16</v>
      </c>
      <c r="I3322" s="14">
        <v>0.5</v>
      </c>
      <c r="J3322" s="15">
        <v>2250</v>
      </c>
      <c r="K3322" s="16">
        <f t="shared" si="1089"/>
        <v>1125</v>
      </c>
      <c r="L3322" s="16">
        <f t="shared" si="1090"/>
        <v>337.5</v>
      </c>
      <c r="M3322" s="17">
        <v>0.3</v>
      </c>
      <c r="O3322" s="1"/>
      <c r="P3322" s="2"/>
      <c r="Q3322" s="3"/>
      <c r="R3322" s="5"/>
    </row>
    <row r="3323" spans="1:18" x14ac:dyDescent="0.25">
      <c r="B3323" s="12" t="s">
        <v>10</v>
      </c>
      <c r="C3323" s="12">
        <v>1185732</v>
      </c>
      <c r="D3323" s="13">
        <v>44213</v>
      </c>
      <c r="E3323" s="12" t="s">
        <v>129</v>
      </c>
      <c r="F3323" s="12" t="s">
        <v>113</v>
      </c>
      <c r="G3323" s="12" t="s">
        <v>114</v>
      </c>
      <c r="H3323" s="12" t="s">
        <v>17</v>
      </c>
      <c r="I3323" s="14">
        <v>0.4</v>
      </c>
      <c r="J3323" s="15">
        <v>3250</v>
      </c>
      <c r="K3323" s="16">
        <f t="shared" si="1089"/>
        <v>1300</v>
      </c>
      <c r="L3323" s="16">
        <f t="shared" si="1090"/>
        <v>520</v>
      </c>
      <c r="M3323" s="17">
        <v>0.4</v>
      </c>
      <c r="O3323" s="1"/>
      <c r="P3323" s="2"/>
      <c r="Q3323" s="3"/>
      <c r="R3323" s="5"/>
    </row>
    <row r="3324" spans="1:18" x14ac:dyDescent="0.25">
      <c r="B3324" s="12" t="s">
        <v>10</v>
      </c>
      <c r="C3324" s="12">
        <v>1185732</v>
      </c>
      <c r="D3324" s="13">
        <v>44242</v>
      </c>
      <c r="E3324" s="12" t="s">
        <v>129</v>
      </c>
      <c r="F3324" s="12" t="s">
        <v>113</v>
      </c>
      <c r="G3324" s="12" t="s">
        <v>114</v>
      </c>
      <c r="H3324" s="12" t="s">
        <v>12</v>
      </c>
      <c r="I3324" s="14">
        <v>0.4</v>
      </c>
      <c r="J3324" s="15">
        <v>5750</v>
      </c>
      <c r="K3324" s="16">
        <f>I3324*J3324</f>
        <v>2300</v>
      </c>
      <c r="L3324" s="16">
        <f>K3324*M3324</f>
        <v>805</v>
      </c>
      <c r="M3324" s="17">
        <v>0.35</v>
      </c>
      <c r="O3324" s="1"/>
      <c r="P3324" s="2"/>
      <c r="Q3324" s="3"/>
      <c r="R3324" s="5"/>
    </row>
    <row r="3325" spans="1:18" x14ac:dyDescent="0.25">
      <c r="B3325" s="12" t="s">
        <v>10</v>
      </c>
      <c r="C3325" s="12">
        <v>1185732</v>
      </c>
      <c r="D3325" s="13">
        <v>44242</v>
      </c>
      <c r="E3325" s="12" t="s">
        <v>129</v>
      </c>
      <c r="F3325" s="12" t="s">
        <v>113</v>
      </c>
      <c r="G3325" s="12" t="s">
        <v>114</v>
      </c>
      <c r="H3325" s="12" t="s">
        <v>15</v>
      </c>
      <c r="I3325" s="14">
        <v>0.4</v>
      </c>
      <c r="J3325" s="15">
        <v>2250</v>
      </c>
      <c r="K3325" s="16">
        <f>I3325*J3325</f>
        <v>900</v>
      </c>
      <c r="L3325" s="16">
        <f>K3325*M3325</f>
        <v>315</v>
      </c>
      <c r="M3325" s="17">
        <v>0.35</v>
      </c>
      <c r="O3325" s="1"/>
      <c r="P3325" s="2"/>
      <c r="Q3325" s="3"/>
      <c r="R3325" s="5"/>
    </row>
    <row r="3326" spans="1:18" x14ac:dyDescent="0.25">
      <c r="B3326" s="12" t="s">
        <v>10</v>
      </c>
      <c r="C3326" s="12">
        <v>1185732</v>
      </c>
      <c r="D3326" s="13">
        <v>44242</v>
      </c>
      <c r="E3326" s="12" t="s">
        <v>129</v>
      </c>
      <c r="F3326" s="12" t="s">
        <v>113</v>
      </c>
      <c r="G3326" s="12" t="s">
        <v>114</v>
      </c>
      <c r="H3326" s="12" t="s">
        <v>13</v>
      </c>
      <c r="I3326" s="14">
        <v>0.30000000000000004</v>
      </c>
      <c r="J3326" s="15">
        <v>2750</v>
      </c>
      <c r="K3326" s="16">
        <f t="shared" ref="K3326:K3329" si="1091">I3326*J3326</f>
        <v>825.00000000000011</v>
      </c>
      <c r="L3326" s="16">
        <f t="shared" si="1090"/>
        <v>330.00000000000006</v>
      </c>
      <c r="M3326" s="17">
        <v>0.4</v>
      </c>
      <c r="O3326" s="1"/>
      <c r="P3326" s="2"/>
      <c r="Q3326" s="3"/>
      <c r="R3326" s="5"/>
    </row>
    <row r="3327" spans="1:18" x14ac:dyDescent="0.25">
      <c r="B3327" s="12" t="s">
        <v>10</v>
      </c>
      <c r="C3327" s="12">
        <v>1185732</v>
      </c>
      <c r="D3327" s="13">
        <v>44242</v>
      </c>
      <c r="E3327" s="12" t="s">
        <v>129</v>
      </c>
      <c r="F3327" s="12" t="s">
        <v>113</v>
      </c>
      <c r="G3327" s="12" t="s">
        <v>114</v>
      </c>
      <c r="H3327" s="12" t="s">
        <v>14</v>
      </c>
      <c r="I3327" s="14">
        <v>0.35</v>
      </c>
      <c r="J3327" s="15">
        <v>1500</v>
      </c>
      <c r="K3327" s="16">
        <f t="shared" si="1091"/>
        <v>525</v>
      </c>
      <c r="L3327" s="16">
        <f t="shared" si="1090"/>
        <v>210</v>
      </c>
      <c r="M3327" s="17">
        <v>0.4</v>
      </c>
      <c r="O3327" s="1"/>
      <c r="P3327" s="2"/>
      <c r="Q3327" s="3"/>
      <c r="R3327" s="5"/>
    </row>
    <row r="3328" spans="1:18" x14ac:dyDescent="0.25">
      <c r="B3328" s="12" t="s">
        <v>10</v>
      </c>
      <c r="C3328" s="12">
        <v>1185732</v>
      </c>
      <c r="D3328" s="13">
        <v>44242</v>
      </c>
      <c r="E3328" s="12" t="s">
        <v>129</v>
      </c>
      <c r="F3328" s="12" t="s">
        <v>113</v>
      </c>
      <c r="G3328" s="12" t="s">
        <v>114</v>
      </c>
      <c r="H3328" s="12" t="s">
        <v>16</v>
      </c>
      <c r="I3328" s="14">
        <v>0.5</v>
      </c>
      <c r="J3328" s="15">
        <v>2250</v>
      </c>
      <c r="K3328" s="16">
        <f t="shared" si="1091"/>
        <v>1125</v>
      </c>
      <c r="L3328" s="16">
        <f t="shared" si="1090"/>
        <v>337.5</v>
      </c>
      <c r="M3328" s="17">
        <v>0.3</v>
      </c>
      <c r="O3328" s="1"/>
      <c r="P3328" s="2"/>
      <c r="Q3328" s="3"/>
      <c r="R3328" s="5"/>
    </row>
    <row r="3329" spans="2:18" x14ac:dyDescent="0.25">
      <c r="B3329" s="12" t="s">
        <v>10</v>
      </c>
      <c r="C3329" s="12">
        <v>1185732</v>
      </c>
      <c r="D3329" s="13">
        <v>44242</v>
      </c>
      <c r="E3329" s="12" t="s">
        <v>129</v>
      </c>
      <c r="F3329" s="12" t="s">
        <v>113</v>
      </c>
      <c r="G3329" s="12" t="s">
        <v>114</v>
      </c>
      <c r="H3329" s="12" t="s">
        <v>17</v>
      </c>
      <c r="I3329" s="14">
        <v>0.4</v>
      </c>
      <c r="J3329" s="15">
        <v>3250</v>
      </c>
      <c r="K3329" s="16">
        <f t="shared" si="1091"/>
        <v>1300</v>
      </c>
      <c r="L3329" s="16">
        <f t="shared" si="1090"/>
        <v>520</v>
      </c>
      <c r="M3329" s="17">
        <v>0.4</v>
      </c>
      <c r="O3329" s="1"/>
      <c r="P3329" s="2"/>
      <c r="Q3329" s="3"/>
      <c r="R3329" s="5"/>
    </row>
    <row r="3330" spans="2:18" x14ac:dyDescent="0.25">
      <c r="B3330" s="12" t="s">
        <v>10</v>
      </c>
      <c r="C3330" s="12">
        <v>1185732</v>
      </c>
      <c r="D3330" s="13">
        <v>44268</v>
      </c>
      <c r="E3330" s="12" t="s">
        <v>129</v>
      </c>
      <c r="F3330" s="12" t="s">
        <v>113</v>
      </c>
      <c r="G3330" s="12" t="s">
        <v>114</v>
      </c>
      <c r="H3330" s="12" t="s">
        <v>12</v>
      </c>
      <c r="I3330" s="14">
        <v>0.4</v>
      </c>
      <c r="J3330" s="15">
        <v>5450</v>
      </c>
      <c r="K3330" s="16">
        <f>I3330*J3330</f>
        <v>2180</v>
      </c>
      <c r="L3330" s="16">
        <f>K3330*M3330</f>
        <v>763</v>
      </c>
      <c r="M3330" s="17">
        <v>0.35</v>
      </c>
      <c r="O3330" s="1"/>
      <c r="P3330" s="2"/>
      <c r="Q3330" s="3"/>
      <c r="R3330" s="5"/>
    </row>
    <row r="3331" spans="2:18" x14ac:dyDescent="0.25">
      <c r="B3331" s="12" t="s">
        <v>10</v>
      </c>
      <c r="C3331" s="12">
        <v>1185732</v>
      </c>
      <c r="D3331" s="13">
        <v>44268</v>
      </c>
      <c r="E3331" s="12" t="s">
        <v>129</v>
      </c>
      <c r="F3331" s="12" t="s">
        <v>113</v>
      </c>
      <c r="G3331" s="12" t="s">
        <v>114</v>
      </c>
      <c r="H3331" s="12" t="s">
        <v>15</v>
      </c>
      <c r="I3331" s="14">
        <v>0.4</v>
      </c>
      <c r="J3331" s="15">
        <v>2500</v>
      </c>
      <c r="K3331" s="16">
        <f>I3331*J3331</f>
        <v>1000</v>
      </c>
      <c r="L3331" s="16">
        <f>K3331*M3331</f>
        <v>350</v>
      </c>
      <c r="M3331" s="17">
        <v>0.35</v>
      </c>
      <c r="O3331" s="1"/>
      <c r="P3331" s="2"/>
      <c r="Q3331" s="3"/>
      <c r="R3331" s="5"/>
    </row>
    <row r="3332" spans="2:18" x14ac:dyDescent="0.25">
      <c r="B3332" s="12" t="s">
        <v>10</v>
      </c>
      <c r="C3332" s="12">
        <v>1185732</v>
      </c>
      <c r="D3332" s="13">
        <v>44268</v>
      </c>
      <c r="E3332" s="12" t="s">
        <v>129</v>
      </c>
      <c r="F3332" s="12" t="s">
        <v>113</v>
      </c>
      <c r="G3332" s="12" t="s">
        <v>114</v>
      </c>
      <c r="H3332" s="12" t="s">
        <v>13</v>
      </c>
      <c r="I3332" s="14">
        <v>0.30000000000000004</v>
      </c>
      <c r="J3332" s="15">
        <v>2750</v>
      </c>
      <c r="K3332" s="16">
        <f t="shared" ref="K3332:K3335" si="1092">I3332*J3332</f>
        <v>825.00000000000011</v>
      </c>
      <c r="L3332" s="16">
        <f t="shared" ref="L3332:L3335" si="1093">K3332*M3332</f>
        <v>330.00000000000006</v>
      </c>
      <c r="M3332" s="17">
        <v>0.4</v>
      </c>
      <c r="O3332" s="1"/>
      <c r="P3332" s="2"/>
      <c r="Q3332" s="3"/>
      <c r="R3332" s="5"/>
    </row>
    <row r="3333" spans="2:18" x14ac:dyDescent="0.25">
      <c r="B3333" s="12" t="s">
        <v>10</v>
      </c>
      <c r="C3333" s="12">
        <v>1185732</v>
      </c>
      <c r="D3333" s="13">
        <v>44268</v>
      </c>
      <c r="E3333" s="12" t="s">
        <v>129</v>
      </c>
      <c r="F3333" s="12" t="s">
        <v>113</v>
      </c>
      <c r="G3333" s="12" t="s">
        <v>114</v>
      </c>
      <c r="H3333" s="12" t="s">
        <v>14</v>
      </c>
      <c r="I3333" s="14">
        <v>0.35</v>
      </c>
      <c r="J3333" s="15">
        <v>1250</v>
      </c>
      <c r="K3333" s="16">
        <f t="shared" si="1092"/>
        <v>437.5</v>
      </c>
      <c r="L3333" s="16">
        <f t="shared" si="1093"/>
        <v>175</v>
      </c>
      <c r="M3333" s="17">
        <v>0.4</v>
      </c>
      <c r="O3333" s="1"/>
      <c r="P3333" s="2"/>
      <c r="Q3333" s="3"/>
      <c r="R3333" s="5"/>
    </row>
    <row r="3334" spans="2:18" x14ac:dyDescent="0.25">
      <c r="B3334" s="12" t="s">
        <v>10</v>
      </c>
      <c r="C3334" s="12">
        <v>1185732</v>
      </c>
      <c r="D3334" s="13">
        <v>44268</v>
      </c>
      <c r="E3334" s="12" t="s">
        <v>129</v>
      </c>
      <c r="F3334" s="12" t="s">
        <v>113</v>
      </c>
      <c r="G3334" s="12" t="s">
        <v>114</v>
      </c>
      <c r="H3334" s="12" t="s">
        <v>16</v>
      </c>
      <c r="I3334" s="14">
        <v>0.5</v>
      </c>
      <c r="J3334" s="15">
        <v>1750</v>
      </c>
      <c r="K3334" s="16">
        <f t="shared" si="1092"/>
        <v>875</v>
      </c>
      <c r="L3334" s="16">
        <f t="shared" si="1093"/>
        <v>262.5</v>
      </c>
      <c r="M3334" s="17">
        <v>0.3</v>
      </c>
      <c r="O3334" s="1"/>
      <c r="P3334" s="2"/>
      <c r="Q3334" s="3"/>
      <c r="R3334" s="5"/>
    </row>
    <row r="3335" spans="2:18" x14ac:dyDescent="0.25">
      <c r="B3335" s="12" t="s">
        <v>10</v>
      </c>
      <c r="C3335" s="12">
        <v>1185732</v>
      </c>
      <c r="D3335" s="13">
        <v>44268</v>
      </c>
      <c r="E3335" s="12" t="s">
        <v>129</v>
      </c>
      <c r="F3335" s="12" t="s">
        <v>113</v>
      </c>
      <c r="G3335" s="12" t="s">
        <v>114</v>
      </c>
      <c r="H3335" s="12" t="s">
        <v>17</v>
      </c>
      <c r="I3335" s="14">
        <v>0.4</v>
      </c>
      <c r="J3335" s="15">
        <v>2750</v>
      </c>
      <c r="K3335" s="16">
        <f t="shared" si="1092"/>
        <v>1100</v>
      </c>
      <c r="L3335" s="16">
        <f t="shared" si="1093"/>
        <v>440</v>
      </c>
      <c r="M3335" s="17">
        <v>0.4</v>
      </c>
      <c r="O3335" s="1"/>
      <c r="P3335" s="2"/>
      <c r="Q3335" s="3"/>
      <c r="R3335" s="5"/>
    </row>
    <row r="3336" spans="2:18" x14ac:dyDescent="0.25">
      <c r="B3336" s="12" t="s">
        <v>10</v>
      </c>
      <c r="C3336" s="12">
        <v>1185732</v>
      </c>
      <c r="D3336" s="13">
        <v>44300</v>
      </c>
      <c r="E3336" s="12" t="s">
        <v>129</v>
      </c>
      <c r="F3336" s="12" t="s">
        <v>113</v>
      </c>
      <c r="G3336" s="12" t="s">
        <v>114</v>
      </c>
      <c r="H3336" s="12" t="s">
        <v>12</v>
      </c>
      <c r="I3336" s="14">
        <v>0.4</v>
      </c>
      <c r="J3336" s="15">
        <v>5250</v>
      </c>
      <c r="K3336" s="16">
        <f>I3336*J3336</f>
        <v>2100</v>
      </c>
      <c r="L3336" s="16">
        <f>K3336*M3336</f>
        <v>735</v>
      </c>
      <c r="M3336" s="17">
        <v>0.35</v>
      </c>
      <c r="O3336" s="1"/>
      <c r="P3336" s="2"/>
      <c r="Q3336" s="3"/>
      <c r="R3336" s="5"/>
    </row>
    <row r="3337" spans="2:18" x14ac:dyDescent="0.25">
      <c r="B3337" s="12" t="s">
        <v>10</v>
      </c>
      <c r="C3337" s="12">
        <v>1185732</v>
      </c>
      <c r="D3337" s="13">
        <v>44300</v>
      </c>
      <c r="E3337" s="12" t="s">
        <v>129</v>
      </c>
      <c r="F3337" s="12" t="s">
        <v>113</v>
      </c>
      <c r="G3337" s="12" t="s">
        <v>114</v>
      </c>
      <c r="H3337" s="12" t="s">
        <v>15</v>
      </c>
      <c r="I3337" s="14">
        <v>0.4</v>
      </c>
      <c r="J3337" s="15">
        <v>2250</v>
      </c>
      <c r="K3337" s="16">
        <f>I3337*J3337</f>
        <v>900</v>
      </c>
      <c r="L3337" s="16">
        <f>K3337*M3337</f>
        <v>315</v>
      </c>
      <c r="M3337" s="17">
        <v>0.35</v>
      </c>
      <c r="O3337" s="1"/>
      <c r="P3337" s="2"/>
      <c r="Q3337" s="3"/>
      <c r="R3337" s="5"/>
    </row>
    <row r="3338" spans="2:18" x14ac:dyDescent="0.25">
      <c r="B3338" s="12" t="s">
        <v>10</v>
      </c>
      <c r="C3338" s="12">
        <v>1185732</v>
      </c>
      <c r="D3338" s="13">
        <v>44300</v>
      </c>
      <c r="E3338" s="12" t="s">
        <v>129</v>
      </c>
      <c r="F3338" s="12" t="s">
        <v>113</v>
      </c>
      <c r="G3338" s="12" t="s">
        <v>114</v>
      </c>
      <c r="H3338" s="12" t="s">
        <v>13</v>
      </c>
      <c r="I3338" s="14">
        <v>0.30000000000000004</v>
      </c>
      <c r="J3338" s="15">
        <v>2250</v>
      </c>
      <c r="K3338" s="16">
        <f t="shared" ref="K3338:K3341" si="1094">I3338*J3338</f>
        <v>675.00000000000011</v>
      </c>
      <c r="L3338" s="16">
        <f t="shared" ref="L3338:L3341" si="1095">K3338*M3338</f>
        <v>270.00000000000006</v>
      </c>
      <c r="M3338" s="17">
        <v>0.4</v>
      </c>
      <c r="O3338" s="1"/>
      <c r="P3338" s="2"/>
      <c r="Q3338" s="3"/>
      <c r="R3338" s="5"/>
    </row>
    <row r="3339" spans="2:18" x14ac:dyDescent="0.25">
      <c r="B3339" s="12" t="s">
        <v>10</v>
      </c>
      <c r="C3339" s="12">
        <v>1185732</v>
      </c>
      <c r="D3339" s="13">
        <v>44300</v>
      </c>
      <c r="E3339" s="12" t="s">
        <v>129</v>
      </c>
      <c r="F3339" s="12" t="s">
        <v>113</v>
      </c>
      <c r="G3339" s="12" t="s">
        <v>114</v>
      </c>
      <c r="H3339" s="12" t="s">
        <v>14</v>
      </c>
      <c r="I3339" s="14">
        <v>0.35</v>
      </c>
      <c r="J3339" s="15">
        <v>1500</v>
      </c>
      <c r="K3339" s="16">
        <f t="shared" si="1094"/>
        <v>525</v>
      </c>
      <c r="L3339" s="16">
        <f t="shared" si="1095"/>
        <v>210</v>
      </c>
      <c r="M3339" s="17">
        <v>0.4</v>
      </c>
      <c r="O3339" s="1"/>
      <c r="P3339" s="2"/>
      <c r="Q3339" s="3"/>
      <c r="R3339" s="5"/>
    </row>
    <row r="3340" spans="2:18" x14ac:dyDescent="0.25">
      <c r="B3340" s="12" t="s">
        <v>10</v>
      </c>
      <c r="C3340" s="12">
        <v>1185732</v>
      </c>
      <c r="D3340" s="13">
        <v>44300</v>
      </c>
      <c r="E3340" s="12" t="s">
        <v>129</v>
      </c>
      <c r="F3340" s="12" t="s">
        <v>113</v>
      </c>
      <c r="G3340" s="12" t="s">
        <v>114</v>
      </c>
      <c r="H3340" s="12" t="s">
        <v>16</v>
      </c>
      <c r="I3340" s="14">
        <v>0.5</v>
      </c>
      <c r="J3340" s="15">
        <v>1500</v>
      </c>
      <c r="K3340" s="16">
        <f t="shared" si="1094"/>
        <v>750</v>
      </c>
      <c r="L3340" s="16">
        <f t="shared" si="1095"/>
        <v>225</v>
      </c>
      <c r="M3340" s="17">
        <v>0.3</v>
      </c>
      <c r="O3340" s="1"/>
      <c r="P3340" s="2"/>
      <c r="Q3340" s="3"/>
      <c r="R3340" s="5"/>
    </row>
    <row r="3341" spans="2:18" x14ac:dyDescent="0.25">
      <c r="B3341" s="12" t="s">
        <v>10</v>
      </c>
      <c r="C3341" s="12">
        <v>1185732</v>
      </c>
      <c r="D3341" s="13">
        <v>44300</v>
      </c>
      <c r="E3341" s="12" t="s">
        <v>129</v>
      </c>
      <c r="F3341" s="12" t="s">
        <v>113</v>
      </c>
      <c r="G3341" s="12" t="s">
        <v>114</v>
      </c>
      <c r="H3341" s="12" t="s">
        <v>17</v>
      </c>
      <c r="I3341" s="14">
        <v>0.4</v>
      </c>
      <c r="J3341" s="15">
        <v>3000</v>
      </c>
      <c r="K3341" s="16">
        <f t="shared" si="1094"/>
        <v>1200</v>
      </c>
      <c r="L3341" s="16">
        <f t="shared" si="1095"/>
        <v>480</v>
      </c>
      <c r="M3341" s="17">
        <v>0.4</v>
      </c>
      <c r="O3341" s="1"/>
      <c r="P3341" s="2"/>
      <c r="Q3341" s="3"/>
      <c r="R3341" s="5"/>
    </row>
    <row r="3342" spans="2:18" x14ac:dyDescent="0.25">
      <c r="B3342" s="12" t="s">
        <v>10</v>
      </c>
      <c r="C3342" s="12">
        <v>1185732</v>
      </c>
      <c r="D3342" s="13">
        <v>44329</v>
      </c>
      <c r="E3342" s="12" t="s">
        <v>129</v>
      </c>
      <c r="F3342" s="12" t="s">
        <v>113</v>
      </c>
      <c r="G3342" s="12" t="s">
        <v>114</v>
      </c>
      <c r="H3342" s="12" t="s">
        <v>12</v>
      </c>
      <c r="I3342" s="14">
        <v>0.54999999999999993</v>
      </c>
      <c r="J3342" s="15">
        <v>5700</v>
      </c>
      <c r="K3342" s="16">
        <f>I3342*J3342</f>
        <v>3134.9999999999995</v>
      </c>
      <c r="L3342" s="16">
        <f>K3342*M3342</f>
        <v>1097.2499999999998</v>
      </c>
      <c r="M3342" s="17">
        <v>0.35</v>
      </c>
      <c r="O3342" s="1"/>
      <c r="P3342" s="2"/>
      <c r="Q3342" s="3"/>
      <c r="R3342" s="5"/>
    </row>
    <row r="3343" spans="2:18" x14ac:dyDescent="0.25">
      <c r="B3343" s="12" t="s">
        <v>10</v>
      </c>
      <c r="C3343" s="12">
        <v>1185732</v>
      </c>
      <c r="D3343" s="13">
        <v>44329</v>
      </c>
      <c r="E3343" s="12" t="s">
        <v>129</v>
      </c>
      <c r="F3343" s="12" t="s">
        <v>113</v>
      </c>
      <c r="G3343" s="12" t="s">
        <v>114</v>
      </c>
      <c r="H3343" s="12" t="s">
        <v>15</v>
      </c>
      <c r="I3343" s="14">
        <v>0.5</v>
      </c>
      <c r="J3343" s="15">
        <v>2750</v>
      </c>
      <c r="K3343" s="16">
        <f>I3343*J3343</f>
        <v>1375</v>
      </c>
      <c r="L3343" s="16">
        <f>K3343*M3343</f>
        <v>481.24999999999994</v>
      </c>
      <c r="M3343" s="17">
        <v>0.35</v>
      </c>
      <c r="O3343" s="1"/>
      <c r="P3343" s="2"/>
      <c r="Q3343" s="3"/>
      <c r="R3343" s="5"/>
    </row>
    <row r="3344" spans="2:18" x14ac:dyDescent="0.25">
      <c r="B3344" s="12" t="s">
        <v>10</v>
      </c>
      <c r="C3344" s="12">
        <v>1185732</v>
      </c>
      <c r="D3344" s="13">
        <v>44329</v>
      </c>
      <c r="E3344" s="12" t="s">
        <v>129</v>
      </c>
      <c r="F3344" s="12" t="s">
        <v>113</v>
      </c>
      <c r="G3344" s="12" t="s">
        <v>114</v>
      </c>
      <c r="H3344" s="12" t="s">
        <v>13</v>
      </c>
      <c r="I3344" s="14">
        <v>0.45</v>
      </c>
      <c r="J3344" s="15">
        <v>3000</v>
      </c>
      <c r="K3344" s="16">
        <f t="shared" ref="K3344:K3347" si="1096">I3344*J3344</f>
        <v>1350</v>
      </c>
      <c r="L3344" s="16">
        <f t="shared" ref="L3344:L3347" si="1097">K3344*M3344</f>
        <v>540</v>
      </c>
      <c r="M3344" s="17">
        <v>0.4</v>
      </c>
      <c r="O3344" s="1"/>
      <c r="P3344" s="2"/>
      <c r="Q3344" s="3"/>
      <c r="R3344" s="5"/>
    </row>
    <row r="3345" spans="2:18" x14ac:dyDescent="0.25">
      <c r="B3345" s="12" t="s">
        <v>10</v>
      </c>
      <c r="C3345" s="12">
        <v>1185732</v>
      </c>
      <c r="D3345" s="13">
        <v>44329</v>
      </c>
      <c r="E3345" s="12" t="s">
        <v>129</v>
      </c>
      <c r="F3345" s="12" t="s">
        <v>113</v>
      </c>
      <c r="G3345" s="12" t="s">
        <v>114</v>
      </c>
      <c r="H3345" s="12" t="s">
        <v>14</v>
      </c>
      <c r="I3345" s="14">
        <v>0.45</v>
      </c>
      <c r="J3345" s="15">
        <v>2500</v>
      </c>
      <c r="K3345" s="16">
        <f t="shared" si="1096"/>
        <v>1125</v>
      </c>
      <c r="L3345" s="16">
        <f t="shared" si="1097"/>
        <v>450</v>
      </c>
      <c r="M3345" s="17">
        <v>0.4</v>
      </c>
      <c r="O3345" s="1"/>
      <c r="P3345" s="2"/>
      <c r="Q3345" s="3"/>
      <c r="R3345" s="5"/>
    </row>
    <row r="3346" spans="2:18" x14ac:dyDescent="0.25">
      <c r="B3346" s="12" t="s">
        <v>10</v>
      </c>
      <c r="C3346" s="12">
        <v>1185732</v>
      </c>
      <c r="D3346" s="13">
        <v>44329</v>
      </c>
      <c r="E3346" s="12" t="s">
        <v>129</v>
      </c>
      <c r="F3346" s="12" t="s">
        <v>113</v>
      </c>
      <c r="G3346" s="12" t="s">
        <v>114</v>
      </c>
      <c r="H3346" s="12" t="s">
        <v>16</v>
      </c>
      <c r="I3346" s="14">
        <v>0.54999999999999993</v>
      </c>
      <c r="J3346" s="15">
        <v>2750</v>
      </c>
      <c r="K3346" s="16">
        <f t="shared" si="1096"/>
        <v>1512.4999999999998</v>
      </c>
      <c r="L3346" s="16">
        <f t="shared" si="1097"/>
        <v>453.74999999999994</v>
      </c>
      <c r="M3346" s="17">
        <v>0.3</v>
      </c>
      <c r="O3346" s="1"/>
      <c r="P3346" s="2"/>
      <c r="Q3346" s="3"/>
      <c r="R3346" s="5"/>
    </row>
    <row r="3347" spans="2:18" x14ac:dyDescent="0.25">
      <c r="B3347" s="12" t="s">
        <v>10</v>
      </c>
      <c r="C3347" s="12">
        <v>1185732</v>
      </c>
      <c r="D3347" s="13">
        <v>44329</v>
      </c>
      <c r="E3347" s="12" t="s">
        <v>129</v>
      </c>
      <c r="F3347" s="12" t="s">
        <v>113</v>
      </c>
      <c r="G3347" s="12" t="s">
        <v>114</v>
      </c>
      <c r="H3347" s="12" t="s">
        <v>17</v>
      </c>
      <c r="I3347" s="14">
        <v>0.6</v>
      </c>
      <c r="J3347" s="15">
        <v>4000</v>
      </c>
      <c r="K3347" s="16">
        <f t="shared" si="1096"/>
        <v>2400</v>
      </c>
      <c r="L3347" s="16">
        <f t="shared" si="1097"/>
        <v>960</v>
      </c>
      <c r="M3347" s="17">
        <v>0.4</v>
      </c>
      <c r="O3347" s="1"/>
      <c r="P3347" s="2"/>
      <c r="Q3347" s="3"/>
      <c r="R3347" s="5"/>
    </row>
    <row r="3348" spans="2:18" x14ac:dyDescent="0.25">
      <c r="B3348" s="12" t="s">
        <v>10</v>
      </c>
      <c r="C3348" s="12">
        <v>1185732</v>
      </c>
      <c r="D3348" s="13">
        <v>44362</v>
      </c>
      <c r="E3348" s="12" t="s">
        <v>129</v>
      </c>
      <c r="F3348" s="12" t="s">
        <v>113</v>
      </c>
      <c r="G3348" s="12" t="s">
        <v>114</v>
      </c>
      <c r="H3348" s="12" t="s">
        <v>12</v>
      </c>
      <c r="I3348" s="14">
        <v>0.54999999999999993</v>
      </c>
      <c r="J3348" s="15">
        <v>6500</v>
      </c>
      <c r="K3348" s="16">
        <f>I3348*J3348</f>
        <v>3574.9999999999995</v>
      </c>
      <c r="L3348" s="16">
        <f>K3348*M3348</f>
        <v>1251.2499999999998</v>
      </c>
      <c r="M3348" s="17">
        <v>0.35</v>
      </c>
      <c r="O3348" s="1"/>
      <c r="P3348" s="2"/>
      <c r="Q3348" s="3"/>
      <c r="R3348" s="5"/>
    </row>
    <row r="3349" spans="2:18" x14ac:dyDescent="0.25">
      <c r="B3349" s="12" t="s">
        <v>10</v>
      </c>
      <c r="C3349" s="12">
        <v>1185732</v>
      </c>
      <c r="D3349" s="13">
        <v>44362</v>
      </c>
      <c r="E3349" s="12" t="s">
        <v>129</v>
      </c>
      <c r="F3349" s="12" t="s">
        <v>113</v>
      </c>
      <c r="G3349" s="12" t="s">
        <v>114</v>
      </c>
      <c r="H3349" s="12" t="s">
        <v>15</v>
      </c>
      <c r="I3349" s="14">
        <v>0.5</v>
      </c>
      <c r="J3349" s="15">
        <v>4000</v>
      </c>
      <c r="K3349" s="16">
        <f>I3349*J3349</f>
        <v>2000</v>
      </c>
      <c r="L3349" s="16">
        <f>K3349*M3349</f>
        <v>700</v>
      </c>
      <c r="M3349" s="17">
        <v>0.35</v>
      </c>
      <c r="O3349" s="1"/>
      <c r="P3349" s="2"/>
      <c r="Q3349" s="3"/>
      <c r="R3349" s="5"/>
    </row>
    <row r="3350" spans="2:18" x14ac:dyDescent="0.25">
      <c r="B3350" s="12" t="s">
        <v>10</v>
      </c>
      <c r="C3350" s="12">
        <v>1185732</v>
      </c>
      <c r="D3350" s="13">
        <v>44362</v>
      </c>
      <c r="E3350" s="12" t="s">
        <v>129</v>
      </c>
      <c r="F3350" s="12" t="s">
        <v>113</v>
      </c>
      <c r="G3350" s="12" t="s">
        <v>114</v>
      </c>
      <c r="H3350" s="12" t="s">
        <v>13</v>
      </c>
      <c r="I3350" s="14">
        <v>0.45</v>
      </c>
      <c r="J3350" s="15">
        <v>3250</v>
      </c>
      <c r="K3350" s="16">
        <f t="shared" ref="K3350:K3353" si="1098">I3350*J3350</f>
        <v>1462.5</v>
      </c>
      <c r="L3350" s="16">
        <f t="shared" ref="L3350:L3353" si="1099">K3350*M3350</f>
        <v>585</v>
      </c>
      <c r="M3350" s="17">
        <v>0.4</v>
      </c>
      <c r="O3350" s="1"/>
      <c r="P3350" s="2"/>
      <c r="Q3350" s="3"/>
      <c r="R3350" s="5"/>
    </row>
    <row r="3351" spans="2:18" x14ac:dyDescent="0.25">
      <c r="B3351" s="12" t="s">
        <v>10</v>
      </c>
      <c r="C3351" s="12">
        <v>1185732</v>
      </c>
      <c r="D3351" s="13">
        <v>44362</v>
      </c>
      <c r="E3351" s="12" t="s">
        <v>129</v>
      </c>
      <c r="F3351" s="12" t="s">
        <v>113</v>
      </c>
      <c r="G3351" s="12" t="s">
        <v>114</v>
      </c>
      <c r="H3351" s="12" t="s">
        <v>14</v>
      </c>
      <c r="I3351" s="14">
        <v>0.45</v>
      </c>
      <c r="J3351" s="15">
        <v>3000</v>
      </c>
      <c r="K3351" s="16">
        <f t="shared" si="1098"/>
        <v>1350</v>
      </c>
      <c r="L3351" s="16">
        <f t="shared" si="1099"/>
        <v>540</v>
      </c>
      <c r="M3351" s="17">
        <v>0.4</v>
      </c>
      <c r="O3351" s="1"/>
      <c r="P3351" s="2"/>
      <c r="Q3351" s="3"/>
      <c r="R3351" s="5"/>
    </row>
    <row r="3352" spans="2:18" x14ac:dyDescent="0.25">
      <c r="B3352" s="12" t="s">
        <v>10</v>
      </c>
      <c r="C3352" s="12">
        <v>1185732</v>
      </c>
      <c r="D3352" s="13">
        <v>44362</v>
      </c>
      <c r="E3352" s="12" t="s">
        <v>129</v>
      </c>
      <c r="F3352" s="12" t="s">
        <v>113</v>
      </c>
      <c r="G3352" s="12" t="s">
        <v>114</v>
      </c>
      <c r="H3352" s="12" t="s">
        <v>16</v>
      </c>
      <c r="I3352" s="14">
        <v>0.54999999999999993</v>
      </c>
      <c r="J3352" s="15">
        <v>3000</v>
      </c>
      <c r="K3352" s="16">
        <f t="shared" si="1098"/>
        <v>1649.9999999999998</v>
      </c>
      <c r="L3352" s="16">
        <f t="shared" si="1099"/>
        <v>494.99999999999989</v>
      </c>
      <c r="M3352" s="17">
        <v>0.3</v>
      </c>
      <c r="O3352" s="1"/>
      <c r="P3352" s="2"/>
      <c r="Q3352" s="3"/>
      <c r="R3352" s="5"/>
    </row>
    <row r="3353" spans="2:18" x14ac:dyDescent="0.25">
      <c r="B3353" s="12" t="s">
        <v>10</v>
      </c>
      <c r="C3353" s="12">
        <v>1185732</v>
      </c>
      <c r="D3353" s="13">
        <v>44362</v>
      </c>
      <c r="E3353" s="12" t="s">
        <v>129</v>
      </c>
      <c r="F3353" s="12" t="s">
        <v>113</v>
      </c>
      <c r="G3353" s="12" t="s">
        <v>114</v>
      </c>
      <c r="H3353" s="12" t="s">
        <v>17</v>
      </c>
      <c r="I3353" s="14">
        <v>0.6</v>
      </c>
      <c r="J3353" s="15">
        <v>4500</v>
      </c>
      <c r="K3353" s="16">
        <f t="shared" si="1098"/>
        <v>2700</v>
      </c>
      <c r="L3353" s="16">
        <f t="shared" si="1099"/>
        <v>1080</v>
      </c>
      <c r="M3353" s="17">
        <v>0.4</v>
      </c>
      <c r="O3353" s="1"/>
      <c r="P3353" s="2"/>
      <c r="Q3353" s="3"/>
      <c r="R3353" s="5"/>
    </row>
    <row r="3354" spans="2:18" x14ac:dyDescent="0.25">
      <c r="B3354" s="12" t="s">
        <v>10</v>
      </c>
      <c r="C3354" s="12">
        <v>1185732</v>
      </c>
      <c r="D3354" s="13">
        <v>44390</v>
      </c>
      <c r="E3354" s="12" t="s">
        <v>129</v>
      </c>
      <c r="F3354" s="12" t="s">
        <v>113</v>
      </c>
      <c r="G3354" s="12" t="s">
        <v>114</v>
      </c>
      <c r="H3354" s="12" t="s">
        <v>12</v>
      </c>
      <c r="I3354" s="14">
        <v>0.54999999999999993</v>
      </c>
      <c r="J3354" s="15">
        <v>6750</v>
      </c>
      <c r="K3354" s="16">
        <f>I3354*J3354</f>
        <v>3712.4999999999995</v>
      </c>
      <c r="L3354" s="16">
        <f>K3354*M3354</f>
        <v>1299.3749999999998</v>
      </c>
      <c r="M3354" s="17">
        <v>0.35</v>
      </c>
      <c r="O3354" s="1"/>
      <c r="P3354" s="2"/>
      <c r="Q3354" s="3"/>
      <c r="R3354" s="5"/>
    </row>
    <row r="3355" spans="2:18" x14ac:dyDescent="0.25">
      <c r="B3355" s="12" t="s">
        <v>10</v>
      </c>
      <c r="C3355" s="12">
        <v>1185732</v>
      </c>
      <c r="D3355" s="13">
        <v>44390</v>
      </c>
      <c r="E3355" s="12" t="s">
        <v>129</v>
      </c>
      <c r="F3355" s="12" t="s">
        <v>113</v>
      </c>
      <c r="G3355" s="12" t="s">
        <v>114</v>
      </c>
      <c r="H3355" s="12" t="s">
        <v>15</v>
      </c>
      <c r="I3355" s="14">
        <v>0.5</v>
      </c>
      <c r="J3355" s="15">
        <v>4250</v>
      </c>
      <c r="K3355" s="16">
        <f>I3355*J3355</f>
        <v>2125</v>
      </c>
      <c r="L3355" s="16">
        <f>K3355*M3355</f>
        <v>743.75</v>
      </c>
      <c r="M3355" s="17">
        <v>0.35</v>
      </c>
      <c r="O3355" s="1"/>
      <c r="P3355" s="2"/>
      <c r="Q3355" s="3"/>
      <c r="R3355" s="5"/>
    </row>
    <row r="3356" spans="2:18" x14ac:dyDescent="0.25">
      <c r="B3356" s="12" t="s">
        <v>10</v>
      </c>
      <c r="C3356" s="12">
        <v>1185732</v>
      </c>
      <c r="D3356" s="13">
        <v>44390</v>
      </c>
      <c r="E3356" s="12" t="s">
        <v>129</v>
      </c>
      <c r="F3356" s="12" t="s">
        <v>113</v>
      </c>
      <c r="G3356" s="12" t="s">
        <v>114</v>
      </c>
      <c r="H3356" s="12" t="s">
        <v>13</v>
      </c>
      <c r="I3356" s="14">
        <v>0.45</v>
      </c>
      <c r="J3356" s="15">
        <v>3500</v>
      </c>
      <c r="K3356" s="16">
        <f t="shared" ref="K3356:K3359" si="1100">I3356*J3356</f>
        <v>1575</v>
      </c>
      <c r="L3356" s="16">
        <f t="shared" ref="L3356:L3359" si="1101">K3356*M3356</f>
        <v>630</v>
      </c>
      <c r="M3356" s="17">
        <v>0.4</v>
      </c>
      <c r="O3356" s="1"/>
      <c r="P3356" s="2"/>
      <c r="Q3356" s="3"/>
      <c r="R3356" s="5"/>
    </row>
    <row r="3357" spans="2:18" x14ac:dyDescent="0.25">
      <c r="B3357" s="12" t="s">
        <v>10</v>
      </c>
      <c r="C3357" s="12">
        <v>1185732</v>
      </c>
      <c r="D3357" s="13">
        <v>44390</v>
      </c>
      <c r="E3357" s="12" t="s">
        <v>129</v>
      </c>
      <c r="F3357" s="12" t="s">
        <v>113</v>
      </c>
      <c r="G3357" s="12" t="s">
        <v>114</v>
      </c>
      <c r="H3357" s="12" t="s">
        <v>14</v>
      </c>
      <c r="I3357" s="14">
        <v>0.45</v>
      </c>
      <c r="J3357" s="15">
        <v>3000</v>
      </c>
      <c r="K3357" s="16">
        <f t="shared" si="1100"/>
        <v>1350</v>
      </c>
      <c r="L3357" s="16">
        <f t="shared" si="1101"/>
        <v>540</v>
      </c>
      <c r="M3357" s="17">
        <v>0.4</v>
      </c>
      <c r="O3357" s="1"/>
      <c r="P3357" s="2"/>
      <c r="Q3357" s="3"/>
      <c r="R3357" s="5"/>
    </row>
    <row r="3358" spans="2:18" x14ac:dyDescent="0.25">
      <c r="B3358" s="12" t="s">
        <v>10</v>
      </c>
      <c r="C3358" s="12">
        <v>1185732</v>
      </c>
      <c r="D3358" s="13">
        <v>44390</v>
      </c>
      <c r="E3358" s="12" t="s">
        <v>129</v>
      </c>
      <c r="F3358" s="12" t="s">
        <v>113</v>
      </c>
      <c r="G3358" s="12" t="s">
        <v>114</v>
      </c>
      <c r="H3358" s="12" t="s">
        <v>16</v>
      </c>
      <c r="I3358" s="14">
        <v>0.54999999999999993</v>
      </c>
      <c r="J3358" s="15">
        <v>3250</v>
      </c>
      <c r="K3358" s="16">
        <f t="shared" si="1100"/>
        <v>1787.4999999999998</v>
      </c>
      <c r="L3358" s="16">
        <f t="shared" si="1101"/>
        <v>536.24999999999989</v>
      </c>
      <c r="M3358" s="17">
        <v>0.3</v>
      </c>
      <c r="O3358" s="1"/>
      <c r="P3358" s="2"/>
      <c r="Q3358" s="3"/>
      <c r="R3358" s="5"/>
    </row>
    <row r="3359" spans="2:18" x14ac:dyDescent="0.25">
      <c r="B3359" s="12" t="s">
        <v>10</v>
      </c>
      <c r="C3359" s="12">
        <v>1185732</v>
      </c>
      <c r="D3359" s="13">
        <v>44390</v>
      </c>
      <c r="E3359" s="12" t="s">
        <v>129</v>
      </c>
      <c r="F3359" s="12" t="s">
        <v>113</v>
      </c>
      <c r="G3359" s="12" t="s">
        <v>114</v>
      </c>
      <c r="H3359" s="12" t="s">
        <v>17</v>
      </c>
      <c r="I3359" s="14">
        <v>0.6</v>
      </c>
      <c r="J3359" s="15">
        <v>5000</v>
      </c>
      <c r="K3359" s="16">
        <f t="shared" si="1100"/>
        <v>3000</v>
      </c>
      <c r="L3359" s="16">
        <f t="shared" si="1101"/>
        <v>1200</v>
      </c>
      <c r="M3359" s="17">
        <v>0.4</v>
      </c>
      <c r="O3359" s="1"/>
      <c r="P3359" s="2"/>
      <c r="Q3359" s="3"/>
      <c r="R3359" s="5"/>
    </row>
    <row r="3360" spans="2:18" x14ac:dyDescent="0.25">
      <c r="B3360" s="12" t="s">
        <v>10</v>
      </c>
      <c r="C3360" s="12">
        <v>1185732</v>
      </c>
      <c r="D3360" s="13">
        <v>44422</v>
      </c>
      <c r="E3360" s="12" t="s">
        <v>129</v>
      </c>
      <c r="F3360" s="12" t="s">
        <v>113</v>
      </c>
      <c r="G3360" s="12" t="s">
        <v>114</v>
      </c>
      <c r="H3360" s="12" t="s">
        <v>12</v>
      </c>
      <c r="I3360" s="14">
        <v>0.54999999999999993</v>
      </c>
      <c r="J3360" s="15">
        <v>6500</v>
      </c>
      <c r="K3360" s="16">
        <f>I3360*J3360</f>
        <v>3574.9999999999995</v>
      </c>
      <c r="L3360" s="16">
        <f>K3360*M3360</f>
        <v>1251.2499999999998</v>
      </c>
      <c r="M3360" s="17">
        <v>0.35</v>
      </c>
      <c r="O3360" s="1"/>
      <c r="P3360" s="2"/>
      <c r="Q3360" s="3"/>
      <c r="R3360" s="5"/>
    </row>
    <row r="3361" spans="2:18" x14ac:dyDescent="0.25">
      <c r="B3361" s="12" t="s">
        <v>10</v>
      </c>
      <c r="C3361" s="12">
        <v>1185732</v>
      </c>
      <c r="D3361" s="13">
        <v>44422</v>
      </c>
      <c r="E3361" s="12" t="s">
        <v>129</v>
      </c>
      <c r="F3361" s="12" t="s">
        <v>113</v>
      </c>
      <c r="G3361" s="12" t="s">
        <v>114</v>
      </c>
      <c r="H3361" s="12" t="s">
        <v>15</v>
      </c>
      <c r="I3361" s="14">
        <v>0.5</v>
      </c>
      <c r="J3361" s="15">
        <v>4250</v>
      </c>
      <c r="K3361" s="16">
        <f>I3361*J3361</f>
        <v>2125</v>
      </c>
      <c r="L3361" s="16">
        <f>K3361*M3361</f>
        <v>743.75</v>
      </c>
      <c r="M3361" s="17">
        <v>0.35</v>
      </c>
      <c r="O3361" s="1"/>
      <c r="P3361" s="2"/>
      <c r="Q3361" s="3"/>
      <c r="R3361" s="5"/>
    </row>
    <row r="3362" spans="2:18" x14ac:dyDescent="0.25">
      <c r="B3362" s="12" t="s">
        <v>10</v>
      </c>
      <c r="C3362" s="12">
        <v>1185732</v>
      </c>
      <c r="D3362" s="13">
        <v>44422</v>
      </c>
      <c r="E3362" s="12" t="s">
        <v>129</v>
      </c>
      <c r="F3362" s="12" t="s">
        <v>113</v>
      </c>
      <c r="G3362" s="12" t="s">
        <v>114</v>
      </c>
      <c r="H3362" s="12" t="s">
        <v>13</v>
      </c>
      <c r="I3362" s="14">
        <v>0.45</v>
      </c>
      <c r="J3362" s="15">
        <v>3500</v>
      </c>
      <c r="K3362" s="16">
        <f t="shared" ref="K3362:K3365" si="1102">I3362*J3362</f>
        <v>1575</v>
      </c>
      <c r="L3362" s="16">
        <f t="shared" ref="L3362:L3365" si="1103">K3362*M3362</f>
        <v>630</v>
      </c>
      <c r="M3362" s="17">
        <v>0.4</v>
      </c>
      <c r="O3362" s="1"/>
      <c r="P3362" s="2"/>
      <c r="Q3362" s="3"/>
      <c r="R3362" s="5"/>
    </row>
    <row r="3363" spans="2:18" x14ac:dyDescent="0.25">
      <c r="B3363" s="12" t="s">
        <v>10</v>
      </c>
      <c r="C3363" s="12">
        <v>1185732</v>
      </c>
      <c r="D3363" s="13">
        <v>44422</v>
      </c>
      <c r="E3363" s="12" t="s">
        <v>129</v>
      </c>
      <c r="F3363" s="12" t="s">
        <v>113</v>
      </c>
      <c r="G3363" s="12" t="s">
        <v>114</v>
      </c>
      <c r="H3363" s="12" t="s">
        <v>14</v>
      </c>
      <c r="I3363" s="14">
        <v>0.45</v>
      </c>
      <c r="J3363" s="15">
        <v>2500</v>
      </c>
      <c r="K3363" s="16">
        <f t="shared" si="1102"/>
        <v>1125</v>
      </c>
      <c r="L3363" s="16">
        <f t="shared" si="1103"/>
        <v>450</v>
      </c>
      <c r="M3363" s="17">
        <v>0.4</v>
      </c>
      <c r="O3363" s="1"/>
      <c r="P3363" s="2"/>
      <c r="Q3363" s="3"/>
      <c r="R3363" s="5"/>
    </row>
    <row r="3364" spans="2:18" x14ac:dyDescent="0.25">
      <c r="B3364" s="12" t="s">
        <v>10</v>
      </c>
      <c r="C3364" s="12">
        <v>1185732</v>
      </c>
      <c r="D3364" s="13">
        <v>44422</v>
      </c>
      <c r="E3364" s="12" t="s">
        <v>129</v>
      </c>
      <c r="F3364" s="12" t="s">
        <v>113</v>
      </c>
      <c r="G3364" s="12" t="s">
        <v>114</v>
      </c>
      <c r="H3364" s="12" t="s">
        <v>16</v>
      </c>
      <c r="I3364" s="14">
        <v>0.54999999999999993</v>
      </c>
      <c r="J3364" s="15">
        <v>2250</v>
      </c>
      <c r="K3364" s="16">
        <f t="shared" si="1102"/>
        <v>1237.4999999999998</v>
      </c>
      <c r="L3364" s="16">
        <f t="shared" si="1103"/>
        <v>371.24999999999994</v>
      </c>
      <c r="M3364" s="17">
        <v>0.3</v>
      </c>
      <c r="O3364" s="1"/>
      <c r="P3364" s="2"/>
      <c r="Q3364" s="3"/>
      <c r="R3364" s="5"/>
    </row>
    <row r="3365" spans="2:18" x14ac:dyDescent="0.25">
      <c r="B3365" s="12" t="s">
        <v>10</v>
      </c>
      <c r="C3365" s="12">
        <v>1185732</v>
      </c>
      <c r="D3365" s="13">
        <v>44422</v>
      </c>
      <c r="E3365" s="12" t="s">
        <v>129</v>
      </c>
      <c r="F3365" s="12" t="s">
        <v>113</v>
      </c>
      <c r="G3365" s="12" t="s">
        <v>114</v>
      </c>
      <c r="H3365" s="12" t="s">
        <v>17</v>
      </c>
      <c r="I3365" s="14">
        <v>0.6</v>
      </c>
      <c r="J3365" s="15">
        <v>4000</v>
      </c>
      <c r="K3365" s="16">
        <f t="shared" si="1102"/>
        <v>2400</v>
      </c>
      <c r="L3365" s="16">
        <f t="shared" si="1103"/>
        <v>960</v>
      </c>
      <c r="M3365" s="17">
        <v>0.4</v>
      </c>
      <c r="O3365" s="1"/>
      <c r="P3365" s="2"/>
      <c r="Q3365" s="3"/>
      <c r="R3365" s="5"/>
    </row>
    <row r="3366" spans="2:18" x14ac:dyDescent="0.25">
      <c r="B3366" s="12" t="s">
        <v>10</v>
      </c>
      <c r="C3366" s="12">
        <v>1185732</v>
      </c>
      <c r="D3366" s="13">
        <v>44452</v>
      </c>
      <c r="E3366" s="12" t="s">
        <v>129</v>
      </c>
      <c r="F3366" s="12" t="s">
        <v>113</v>
      </c>
      <c r="G3366" s="12" t="s">
        <v>114</v>
      </c>
      <c r="H3366" s="12" t="s">
        <v>12</v>
      </c>
      <c r="I3366" s="14">
        <v>0.54999999999999993</v>
      </c>
      <c r="J3366" s="15">
        <v>5250</v>
      </c>
      <c r="K3366" s="16">
        <f>I3366*J3366</f>
        <v>2887.4999999999995</v>
      </c>
      <c r="L3366" s="16">
        <f>K3366*M3366</f>
        <v>1010.6249999999998</v>
      </c>
      <c r="M3366" s="17">
        <v>0.35</v>
      </c>
      <c r="O3366" s="1"/>
      <c r="P3366" s="2"/>
      <c r="Q3366" s="3"/>
      <c r="R3366" s="5"/>
    </row>
    <row r="3367" spans="2:18" x14ac:dyDescent="0.25">
      <c r="B3367" s="12" t="s">
        <v>10</v>
      </c>
      <c r="C3367" s="12">
        <v>1185732</v>
      </c>
      <c r="D3367" s="13">
        <v>44452</v>
      </c>
      <c r="E3367" s="12" t="s">
        <v>129</v>
      </c>
      <c r="F3367" s="12" t="s">
        <v>113</v>
      </c>
      <c r="G3367" s="12" t="s">
        <v>114</v>
      </c>
      <c r="H3367" s="12" t="s">
        <v>15</v>
      </c>
      <c r="I3367" s="14">
        <v>0.5</v>
      </c>
      <c r="J3367" s="15">
        <v>3250</v>
      </c>
      <c r="K3367" s="16">
        <f>I3367*J3367</f>
        <v>1625</v>
      </c>
      <c r="L3367" s="16">
        <f>K3367*M3367</f>
        <v>568.75</v>
      </c>
      <c r="M3367" s="17">
        <v>0.35</v>
      </c>
      <c r="O3367" s="1"/>
      <c r="P3367" s="2"/>
      <c r="Q3367" s="3"/>
      <c r="R3367" s="5"/>
    </row>
    <row r="3368" spans="2:18" x14ac:dyDescent="0.25">
      <c r="B3368" s="12" t="s">
        <v>10</v>
      </c>
      <c r="C3368" s="12">
        <v>1185732</v>
      </c>
      <c r="D3368" s="13">
        <v>44452</v>
      </c>
      <c r="E3368" s="12" t="s">
        <v>129</v>
      </c>
      <c r="F3368" s="12" t="s">
        <v>113</v>
      </c>
      <c r="G3368" s="12" t="s">
        <v>114</v>
      </c>
      <c r="H3368" s="12" t="s">
        <v>13</v>
      </c>
      <c r="I3368" s="14">
        <v>0.45</v>
      </c>
      <c r="J3368" s="15">
        <v>2250</v>
      </c>
      <c r="K3368" s="16">
        <f t="shared" ref="K3368:K3371" si="1104">I3368*J3368</f>
        <v>1012.5</v>
      </c>
      <c r="L3368" s="16">
        <f t="shared" ref="L3368:L3371" si="1105">K3368*M3368</f>
        <v>405</v>
      </c>
      <c r="M3368" s="17">
        <v>0.4</v>
      </c>
      <c r="O3368" s="1"/>
      <c r="P3368" s="2"/>
      <c r="Q3368" s="3"/>
      <c r="R3368" s="5"/>
    </row>
    <row r="3369" spans="2:18" x14ac:dyDescent="0.25">
      <c r="B3369" s="12" t="s">
        <v>10</v>
      </c>
      <c r="C3369" s="12">
        <v>1185732</v>
      </c>
      <c r="D3369" s="13">
        <v>44452</v>
      </c>
      <c r="E3369" s="12" t="s">
        <v>129</v>
      </c>
      <c r="F3369" s="12" t="s">
        <v>113</v>
      </c>
      <c r="G3369" s="12" t="s">
        <v>114</v>
      </c>
      <c r="H3369" s="12" t="s">
        <v>14</v>
      </c>
      <c r="I3369" s="14">
        <v>0.45</v>
      </c>
      <c r="J3369" s="15">
        <v>2000</v>
      </c>
      <c r="K3369" s="16">
        <f t="shared" si="1104"/>
        <v>900</v>
      </c>
      <c r="L3369" s="16">
        <f t="shared" si="1105"/>
        <v>360</v>
      </c>
      <c r="M3369" s="17">
        <v>0.4</v>
      </c>
      <c r="O3369" s="1"/>
      <c r="P3369" s="2"/>
      <c r="Q3369" s="3"/>
      <c r="R3369" s="5"/>
    </row>
    <row r="3370" spans="2:18" x14ac:dyDescent="0.25">
      <c r="B3370" s="12" t="s">
        <v>10</v>
      </c>
      <c r="C3370" s="12">
        <v>1185732</v>
      </c>
      <c r="D3370" s="13">
        <v>44452</v>
      </c>
      <c r="E3370" s="12" t="s">
        <v>129</v>
      </c>
      <c r="F3370" s="12" t="s">
        <v>113</v>
      </c>
      <c r="G3370" s="12" t="s">
        <v>114</v>
      </c>
      <c r="H3370" s="12" t="s">
        <v>16</v>
      </c>
      <c r="I3370" s="14">
        <v>0.54999999999999993</v>
      </c>
      <c r="J3370" s="15">
        <v>2000</v>
      </c>
      <c r="K3370" s="16">
        <f t="shared" si="1104"/>
        <v>1099.9999999999998</v>
      </c>
      <c r="L3370" s="16">
        <f t="shared" si="1105"/>
        <v>329.99999999999994</v>
      </c>
      <c r="M3370" s="17">
        <v>0.3</v>
      </c>
      <c r="O3370" s="1"/>
      <c r="P3370" s="2"/>
      <c r="Q3370" s="3"/>
      <c r="R3370" s="5"/>
    </row>
    <row r="3371" spans="2:18" x14ac:dyDescent="0.25">
      <c r="B3371" s="12" t="s">
        <v>10</v>
      </c>
      <c r="C3371" s="12">
        <v>1185732</v>
      </c>
      <c r="D3371" s="13">
        <v>44452</v>
      </c>
      <c r="E3371" s="12" t="s">
        <v>129</v>
      </c>
      <c r="F3371" s="12" t="s">
        <v>113</v>
      </c>
      <c r="G3371" s="12" t="s">
        <v>114</v>
      </c>
      <c r="H3371" s="12" t="s">
        <v>17</v>
      </c>
      <c r="I3371" s="14">
        <v>0.6</v>
      </c>
      <c r="J3371" s="15">
        <v>3000</v>
      </c>
      <c r="K3371" s="16">
        <f t="shared" si="1104"/>
        <v>1800</v>
      </c>
      <c r="L3371" s="16">
        <f t="shared" si="1105"/>
        <v>720</v>
      </c>
      <c r="M3371" s="17">
        <v>0.4</v>
      </c>
      <c r="O3371" s="1"/>
      <c r="P3371" s="2"/>
      <c r="Q3371" s="3"/>
      <c r="R3371" s="5"/>
    </row>
    <row r="3372" spans="2:18" x14ac:dyDescent="0.25">
      <c r="B3372" s="12" t="s">
        <v>10</v>
      </c>
      <c r="C3372" s="12">
        <v>1185732</v>
      </c>
      <c r="D3372" s="13">
        <v>44484</v>
      </c>
      <c r="E3372" s="12" t="s">
        <v>129</v>
      </c>
      <c r="F3372" s="12" t="s">
        <v>113</v>
      </c>
      <c r="G3372" s="12" t="s">
        <v>114</v>
      </c>
      <c r="H3372" s="12" t="s">
        <v>12</v>
      </c>
      <c r="I3372" s="14">
        <v>0.6</v>
      </c>
      <c r="J3372" s="15">
        <v>4750</v>
      </c>
      <c r="K3372" s="16">
        <f>I3372*J3372</f>
        <v>2850</v>
      </c>
      <c r="L3372" s="16">
        <f>K3372*M3372</f>
        <v>997.49999999999989</v>
      </c>
      <c r="M3372" s="17">
        <v>0.35</v>
      </c>
      <c r="O3372" s="1"/>
      <c r="P3372" s="2"/>
      <c r="Q3372" s="3"/>
      <c r="R3372" s="5"/>
    </row>
    <row r="3373" spans="2:18" x14ac:dyDescent="0.25">
      <c r="B3373" s="12" t="s">
        <v>10</v>
      </c>
      <c r="C3373" s="12">
        <v>1185732</v>
      </c>
      <c r="D3373" s="13">
        <v>44484</v>
      </c>
      <c r="E3373" s="12" t="s">
        <v>129</v>
      </c>
      <c r="F3373" s="12" t="s">
        <v>113</v>
      </c>
      <c r="G3373" s="12" t="s">
        <v>114</v>
      </c>
      <c r="H3373" s="12" t="s">
        <v>15</v>
      </c>
      <c r="I3373" s="14">
        <v>0.55000000000000004</v>
      </c>
      <c r="J3373" s="15">
        <v>3000</v>
      </c>
      <c r="K3373" s="16">
        <f>I3373*J3373</f>
        <v>1650.0000000000002</v>
      </c>
      <c r="L3373" s="16">
        <f>K3373*M3373</f>
        <v>577.5</v>
      </c>
      <c r="M3373" s="17">
        <v>0.35</v>
      </c>
      <c r="O3373" s="1"/>
      <c r="P3373" s="2"/>
      <c r="Q3373" s="3"/>
      <c r="R3373" s="5"/>
    </row>
    <row r="3374" spans="2:18" x14ac:dyDescent="0.25">
      <c r="B3374" s="12" t="s">
        <v>10</v>
      </c>
      <c r="C3374" s="12">
        <v>1185732</v>
      </c>
      <c r="D3374" s="13">
        <v>44484</v>
      </c>
      <c r="E3374" s="12" t="s">
        <v>129</v>
      </c>
      <c r="F3374" s="12" t="s">
        <v>113</v>
      </c>
      <c r="G3374" s="12" t="s">
        <v>114</v>
      </c>
      <c r="H3374" s="12" t="s">
        <v>13</v>
      </c>
      <c r="I3374" s="14">
        <v>0.55000000000000004</v>
      </c>
      <c r="J3374" s="15">
        <v>2000</v>
      </c>
      <c r="K3374" s="16">
        <f t="shared" ref="K3374:K3377" si="1106">I3374*J3374</f>
        <v>1100</v>
      </c>
      <c r="L3374" s="16">
        <f t="shared" ref="L3374:L3377" si="1107">K3374*M3374</f>
        <v>440</v>
      </c>
      <c r="M3374" s="17">
        <v>0.4</v>
      </c>
      <c r="O3374" s="1"/>
      <c r="P3374" s="2"/>
      <c r="Q3374" s="3"/>
      <c r="R3374" s="5"/>
    </row>
    <row r="3375" spans="2:18" x14ac:dyDescent="0.25">
      <c r="B3375" s="12" t="s">
        <v>10</v>
      </c>
      <c r="C3375" s="12">
        <v>1185732</v>
      </c>
      <c r="D3375" s="13">
        <v>44484</v>
      </c>
      <c r="E3375" s="12" t="s">
        <v>129</v>
      </c>
      <c r="F3375" s="12" t="s">
        <v>113</v>
      </c>
      <c r="G3375" s="12" t="s">
        <v>114</v>
      </c>
      <c r="H3375" s="12" t="s">
        <v>14</v>
      </c>
      <c r="I3375" s="14">
        <v>0.55000000000000004</v>
      </c>
      <c r="J3375" s="15">
        <v>1750</v>
      </c>
      <c r="K3375" s="16">
        <f t="shared" si="1106"/>
        <v>962.50000000000011</v>
      </c>
      <c r="L3375" s="16">
        <f t="shared" si="1107"/>
        <v>385.00000000000006</v>
      </c>
      <c r="M3375" s="17">
        <v>0.4</v>
      </c>
      <c r="O3375" s="1"/>
      <c r="P3375" s="2"/>
      <c r="Q3375" s="3"/>
      <c r="R3375" s="5"/>
    </row>
    <row r="3376" spans="2:18" x14ac:dyDescent="0.25">
      <c r="B3376" s="12" t="s">
        <v>10</v>
      </c>
      <c r="C3376" s="12">
        <v>1185732</v>
      </c>
      <c r="D3376" s="13">
        <v>44484</v>
      </c>
      <c r="E3376" s="12" t="s">
        <v>129</v>
      </c>
      <c r="F3376" s="12" t="s">
        <v>113</v>
      </c>
      <c r="G3376" s="12" t="s">
        <v>114</v>
      </c>
      <c r="H3376" s="12" t="s">
        <v>16</v>
      </c>
      <c r="I3376" s="14">
        <v>0.65</v>
      </c>
      <c r="J3376" s="15">
        <v>1750</v>
      </c>
      <c r="K3376" s="16">
        <f t="shared" si="1106"/>
        <v>1137.5</v>
      </c>
      <c r="L3376" s="16">
        <f t="shared" si="1107"/>
        <v>341.25</v>
      </c>
      <c r="M3376" s="17">
        <v>0.3</v>
      </c>
      <c r="O3376" s="1"/>
      <c r="P3376" s="2"/>
      <c r="Q3376" s="3"/>
      <c r="R3376" s="5"/>
    </row>
    <row r="3377" spans="1:18" x14ac:dyDescent="0.25">
      <c r="B3377" s="12" t="s">
        <v>10</v>
      </c>
      <c r="C3377" s="12">
        <v>1185732</v>
      </c>
      <c r="D3377" s="13">
        <v>44484</v>
      </c>
      <c r="E3377" s="12" t="s">
        <v>129</v>
      </c>
      <c r="F3377" s="12" t="s">
        <v>113</v>
      </c>
      <c r="G3377" s="12" t="s">
        <v>114</v>
      </c>
      <c r="H3377" s="12" t="s">
        <v>17</v>
      </c>
      <c r="I3377" s="14">
        <v>0.7</v>
      </c>
      <c r="J3377" s="15">
        <v>3000</v>
      </c>
      <c r="K3377" s="16">
        <f t="shared" si="1106"/>
        <v>2100</v>
      </c>
      <c r="L3377" s="16">
        <f t="shared" si="1107"/>
        <v>840</v>
      </c>
      <c r="M3377" s="17">
        <v>0.4</v>
      </c>
      <c r="O3377" s="1"/>
      <c r="P3377" s="2"/>
      <c r="Q3377" s="3"/>
      <c r="R3377" s="5"/>
    </row>
    <row r="3378" spans="1:18" x14ac:dyDescent="0.25">
      <c r="B3378" s="12" t="s">
        <v>10</v>
      </c>
      <c r="C3378" s="12">
        <v>1185732</v>
      </c>
      <c r="D3378" s="13">
        <v>44514</v>
      </c>
      <c r="E3378" s="12" t="s">
        <v>129</v>
      </c>
      <c r="F3378" s="12" t="s">
        <v>113</v>
      </c>
      <c r="G3378" s="12" t="s">
        <v>114</v>
      </c>
      <c r="H3378" s="12" t="s">
        <v>12</v>
      </c>
      <c r="I3378" s="14">
        <v>0.65</v>
      </c>
      <c r="J3378" s="15">
        <v>4500</v>
      </c>
      <c r="K3378" s="16">
        <f>I3378*J3378</f>
        <v>2925</v>
      </c>
      <c r="L3378" s="16">
        <f>K3378*M3378</f>
        <v>1023.7499999999999</v>
      </c>
      <c r="M3378" s="17">
        <v>0.35</v>
      </c>
      <c r="O3378" s="1"/>
      <c r="P3378" s="2"/>
      <c r="Q3378" s="3"/>
      <c r="R3378" s="5"/>
    </row>
    <row r="3379" spans="1:18" x14ac:dyDescent="0.25">
      <c r="B3379" s="12" t="s">
        <v>10</v>
      </c>
      <c r="C3379" s="12">
        <v>1185732</v>
      </c>
      <c r="D3379" s="13">
        <v>44514</v>
      </c>
      <c r="E3379" s="12" t="s">
        <v>129</v>
      </c>
      <c r="F3379" s="12" t="s">
        <v>113</v>
      </c>
      <c r="G3379" s="12" t="s">
        <v>114</v>
      </c>
      <c r="H3379" s="12" t="s">
        <v>15</v>
      </c>
      <c r="I3379" s="14">
        <v>0.55000000000000004</v>
      </c>
      <c r="J3379" s="15">
        <v>3250</v>
      </c>
      <c r="K3379" s="16">
        <f>I3379*J3379</f>
        <v>1787.5000000000002</v>
      </c>
      <c r="L3379" s="16">
        <f>K3379*M3379</f>
        <v>625.625</v>
      </c>
      <c r="M3379" s="17">
        <v>0.35</v>
      </c>
      <c r="O3379" s="1"/>
      <c r="P3379" s="2"/>
      <c r="Q3379" s="3"/>
      <c r="R3379" s="5"/>
    </row>
    <row r="3380" spans="1:18" x14ac:dyDescent="0.25">
      <c r="B3380" s="12" t="s">
        <v>10</v>
      </c>
      <c r="C3380" s="12">
        <v>1185732</v>
      </c>
      <c r="D3380" s="13">
        <v>44514</v>
      </c>
      <c r="E3380" s="12" t="s">
        <v>129</v>
      </c>
      <c r="F3380" s="12" t="s">
        <v>113</v>
      </c>
      <c r="G3380" s="12" t="s">
        <v>114</v>
      </c>
      <c r="H3380" s="12" t="s">
        <v>13</v>
      </c>
      <c r="I3380" s="14">
        <v>0.55000000000000004</v>
      </c>
      <c r="J3380" s="15">
        <v>3200</v>
      </c>
      <c r="K3380" s="16">
        <f t="shared" ref="K3380:K3383" si="1108">I3380*J3380</f>
        <v>1760.0000000000002</v>
      </c>
      <c r="L3380" s="16">
        <f t="shared" ref="L3380:L3383" si="1109">K3380*M3380</f>
        <v>704.00000000000011</v>
      </c>
      <c r="M3380" s="17">
        <v>0.4</v>
      </c>
      <c r="O3380" s="1"/>
      <c r="P3380" s="2"/>
      <c r="Q3380" s="3"/>
      <c r="R3380" s="5"/>
    </row>
    <row r="3381" spans="1:18" x14ac:dyDescent="0.25">
      <c r="B3381" s="12" t="s">
        <v>10</v>
      </c>
      <c r="C3381" s="12">
        <v>1185732</v>
      </c>
      <c r="D3381" s="13">
        <v>44514</v>
      </c>
      <c r="E3381" s="12" t="s">
        <v>129</v>
      </c>
      <c r="F3381" s="12" t="s">
        <v>113</v>
      </c>
      <c r="G3381" s="12" t="s">
        <v>114</v>
      </c>
      <c r="H3381" s="12" t="s">
        <v>14</v>
      </c>
      <c r="I3381" s="14">
        <v>0.55000000000000004</v>
      </c>
      <c r="J3381" s="15">
        <v>3000</v>
      </c>
      <c r="K3381" s="16">
        <f t="shared" si="1108"/>
        <v>1650.0000000000002</v>
      </c>
      <c r="L3381" s="16">
        <f t="shared" si="1109"/>
        <v>660.00000000000011</v>
      </c>
      <c r="M3381" s="17">
        <v>0.4</v>
      </c>
      <c r="O3381" s="1"/>
      <c r="P3381" s="2"/>
      <c r="Q3381" s="3"/>
      <c r="R3381" s="5"/>
    </row>
    <row r="3382" spans="1:18" x14ac:dyDescent="0.25">
      <c r="B3382" s="12" t="s">
        <v>10</v>
      </c>
      <c r="C3382" s="12">
        <v>1185732</v>
      </c>
      <c r="D3382" s="13">
        <v>44514</v>
      </c>
      <c r="E3382" s="12" t="s">
        <v>129</v>
      </c>
      <c r="F3382" s="12" t="s">
        <v>113</v>
      </c>
      <c r="G3382" s="12" t="s">
        <v>114</v>
      </c>
      <c r="H3382" s="12" t="s">
        <v>16</v>
      </c>
      <c r="I3382" s="14">
        <v>0.65</v>
      </c>
      <c r="J3382" s="15">
        <v>2750</v>
      </c>
      <c r="K3382" s="16">
        <f t="shared" si="1108"/>
        <v>1787.5</v>
      </c>
      <c r="L3382" s="16">
        <f t="shared" si="1109"/>
        <v>536.25</v>
      </c>
      <c r="M3382" s="17">
        <v>0.3</v>
      </c>
      <c r="O3382" s="1"/>
      <c r="P3382" s="2"/>
      <c r="Q3382" s="3"/>
      <c r="R3382" s="5"/>
    </row>
    <row r="3383" spans="1:18" x14ac:dyDescent="0.25">
      <c r="B3383" s="12" t="s">
        <v>10</v>
      </c>
      <c r="C3383" s="12">
        <v>1185732</v>
      </c>
      <c r="D3383" s="13">
        <v>44514</v>
      </c>
      <c r="E3383" s="12" t="s">
        <v>129</v>
      </c>
      <c r="F3383" s="12" t="s">
        <v>113</v>
      </c>
      <c r="G3383" s="12" t="s">
        <v>114</v>
      </c>
      <c r="H3383" s="12" t="s">
        <v>17</v>
      </c>
      <c r="I3383" s="14">
        <v>0.7</v>
      </c>
      <c r="J3383" s="15">
        <v>3750</v>
      </c>
      <c r="K3383" s="16">
        <f t="shared" si="1108"/>
        <v>2625</v>
      </c>
      <c r="L3383" s="16">
        <f t="shared" si="1109"/>
        <v>1050</v>
      </c>
      <c r="M3383" s="17">
        <v>0.4</v>
      </c>
      <c r="O3383" s="1"/>
      <c r="P3383" s="2"/>
      <c r="Q3383" s="3"/>
      <c r="R3383" s="5"/>
    </row>
    <row r="3384" spans="1:18" x14ac:dyDescent="0.25">
      <c r="B3384" s="12" t="s">
        <v>10</v>
      </c>
      <c r="C3384" s="12">
        <v>1185732</v>
      </c>
      <c r="D3384" s="13">
        <v>44543</v>
      </c>
      <c r="E3384" s="12" t="s">
        <v>129</v>
      </c>
      <c r="F3384" s="12" t="s">
        <v>113</v>
      </c>
      <c r="G3384" s="12" t="s">
        <v>114</v>
      </c>
      <c r="H3384" s="12" t="s">
        <v>12</v>
      </c>
      <c r="I3384" s="14">
        <v>0.65</v>
      </c>
      <c r="J3384" s="15">
        <v>6000</v>
      </c>
      <c r="K3384" s="16">
        <f>I3384*J3384</f>
        <v>3900</v>
      </c>
      <c r="L3384" s="16">
        <f>K3384*M3384</f>
        <v>1365</v>
      </c>
      <c r="M3384" s="17">
        <v>0.35</v>
      </c>
      <c r="O3384" s="1"/>
      <c r="P3384" s="2"/>
      <c r="Q3384" s="3"/>
      <c r="R3384" s="5"/>
    </row>
    <row r="3385" spans="1:18" x14ac:dyDescent="0.25">
      <c r="B3385" s="12" t="s">
        <v>10</v>
      </c>
      <c r="C3385" s="12">
        <v>1185732</v>
      </c>
      <c r="D3385" s="13">
        <v>44543</v>
      </c>
      <c r="E3385" s="12" t="s">
        <v>129</v>
      </c>
      <c r="F3385" s="12" t="s">
        <v>113</v>
      </c>
      <c r="G3385" s="12" t="s">
        <v>114</v>
      </c>
      <c r="H3385" s="12" t="s">
        <v>15</v>
      </c>
      <c r="I3385" s="14">
        <v>0.55000000000000004</v>
      </c>
      <c r="J3385" s="15">
        <v>4000</v>
      </c>
      <c r="K3385" s="16">
        <f>I3385*J3385</f>
        <v>2200</v>
      </c>
      <c r="L3385" s="16">
        <f>K3385*M3385</f>
        <v>770</v>
      </c>
      <c r="M3385" s="17">
        <v>0.35</v>
      </c>
      <c r="O3385" s="1"/>
      <c r="P3385" s="2"/>
      <c r="Q3385" s="3"/>
      <c r="R3385" s="5"/>
    </row>
    <row r="3386" spans="1:18" x14ac:dyDescent="0.25">
      <c r="B3386" s="12" t="s">
        <v>10</v>
      </c>
      <c r="C3386" s="12">
        <v>1185732</v>
      </c>
      <c r="D3386" s="13">
        <v>44543</v>
      </c>
      <c r="E3386" s="12" t="s">
        <v>129</v>
      </c>
      <c r="F3386" s="12" t="s">
        <v>113</v>
      </c>
      <c r="G3386" s="12" t="s">
        <v>114</v>
      </c>
      <c r="H3386" s="12" t="s">
        <v>13</v>
      </c>
      <c r="I3386" s="14">
        <v>0.55000000000000004</v>
      </c>
      <c r="J3386" s="15">
        <v>3750</v>
      </c>
      <c r="K3386" s="16">
        <f t="shared" ref="K3386:K3389" si="1110">I3386*J3386</f>
        <v>2062.5</v>
      </c>
      <c r="L3386" s="16">
        <f t="shared" ref="L3386:L3389" si="1111">K3386*M3386</f>
        <v>825</v>
      </c>
      <c r="M3386" s="17">
        <v>0.4</v>
      </c>
      <c r="O3386" s="1"/>
      <c r="P3386" s="2"/>
      <c r="Q3386" s="3"/>
      <c r="R3386" s="5"/>
    </row>
    <row r="3387" spans="1:18" x14ac:dyDescent="0.25">
      <c r="B3387" s="12" t="s">
        <v>10</v>
      </c>
      <c r="C3387" s="12">
        <v>1185732</v>
      </c>
      <c r="D3387" s="13">
        <v>44543</v>
      </c>
      <c r="E3387" s="12" t="s">
        <v>129</v>
      </c>
      <c r="F3387" s="12" t="s">
        <v>113</v>
      </c>
      <c r="G3387" s="12" t="s">
        <v>114</v>
      </c>
      <c r="H3387" s="12" t="s">
        <v>14</v>
      </c>
      <c r="I3387" s="14">
        <v>0.55000000000000004</v>
      </c>
      <c r="J3387" s="15">
        <v>3250</v>
      </c>
      <c r="K3387" s="16">
        <f t="shared" si="1110"/>
        <v>1787.5000000000002</v>
      </c>
      <c r="L3387" s="16">
        <f t="shared" si="1111"/>
        <v>715.00000000000011</v>
      </c>
      <c r="M3387" s="17">
        <v>0.4</v>
      </c>
      <c r="O3387" s="1"/>
      <c r="P3387" s="2"/>
      <c r="Q3387" s="3"/>
      <c r="R3387" s="5"/>
    </row>
    <row r="3388" spans="1:18" x14ac:dyDescent="0.25">
      <c r="B3388" s="12" t="s">
        <v>10</v>
      </c>
      <c r="C3388" s="12">
        <v>1185732</v>
      </c>
      <c r="D3388" s="13">
        <v>44543</v>
      </c>
      <c r="E3388" s="12" t="s">
        <v>129</v>
      </c>
      <c r="F3388" s="12" t="s">
        <v>113</v>
      </c>
      <c r="G3388" s="12" t="s">
        <v>114</v>
      </c>
      <c r="H3388" s="12" t="s">
        <v>16</v>
      </c>
      <c r="I3388" s="14">
        <v>0.65</v>
      </c>
      <c r="J3388" s="15">
        <v>3250</v>
      </c>
      <c r="K3388" s="16">
        <f t="shared" si="1110"/>
        <v>2112.5</v>
      </c>
      <c r="L3388" s="16">
        <f t="shared" si="1111"/>
        <v>633.75</v>
      </c>
      <c r="M3388" s="17">
        <v>0.3</v>
      </c>
      <c r="O3388" s="1"/>
      <c r="P3388" s="2"/>
      <c r="Q3388" s="3"/>
      <c r="R3388" s="5"/>
    </row>
    <row r="3389" spans="1:18" x14ac:dyDescent="0.25">
      <c r="B3389" s="12" t="s">
        <v>10</v>
      </c>
      <c r="C3389" s="12">
        <v>1185732</v>
      </c>
      <c r="D3389" s="13">
        <v>44543</v>
      </c>
      <c r="E3389" s="12" t="s">
        <v>129</v>
      </c>
      <c r="F3389" s="12" t="s">
        <v>113</v>
      </c>
      <c r="G3389" s="12" t="s">
        <v>114</v>
      </c>
      <c r="H3389" s="12" t="s">
        <v>17</v>
      </c>
      <c r="I3389" s="14">
        <v>0.7</v>
      </c>
      <c r="J3389" s="15">
        <v>4250</v>
      </c>
      <c r="K3389" s="16">
        <f t="shared" si="1110"/>
        <v>2975</v>
      </c>
      <c r="L3389" s="16">
        <f t="shared" si="1111"/>
        <v>1190</v>
      </c>
      <c r="M3389" s="17">
        <v>0.4</v>
      </c>
      <c r="O3389" s="1"/>
      <c r="P3389" s="2"/>
      <c r="Q3389" s="3"/>
      <c r="R3389" s="5"/>
    </row>
    <row r="3390" spans="1:18" x14ac:dyDescent="0.25">
      <c r="A3390" s="8" t="s">
        <v>40</v>
      </c>
      <c r="B3390" s="12" t="s">
        <v>10</v>
      </c>
      <c r="C3390" s="12">
        <v>1185732</v>
      </c>
      <c r="D3390" s="13">
        <v>44206</v>
      </c>
      <c r="E3390" s="12" t="s">
        <v>129</v>
      </c>
      <c r="F3390" s="12" t="s">
        <v>115</v>
      </c>
      <c r="G3390" s="12" t="s">
        <v>116</v>
      </c>
      <c r="H3390" s="12" t="s">
        <v>12</v>
      </c>
      <c r="I3390" s="14">
        <v>0.35000000000000003</v>
      </c>
      <c r="J3390" s="15">
        <v>4750</v>
      </c>
      <c r="K3390" s="16">
        <f>I3390*J3390</f>
        <v>1662.5000000000002</v>
      </c>
      <c r="L3390" s="16">
        <f>K3390*M3390</f>
        <v>581.875</v>
      </c>
      <c r="M3390" s="17">
        <v>0.35</v>
      </c>
      <c r="O3390" s="1"/>
      <c r="P3390" s="2"/>
      <c r="Q3390" s="3"/>
      <c r="R3390" s="5"/>
    </row>
    <row r="3391" spans="1:18" x14ac:dyDescent="0.25">
      <c r="B3391" s="12" t="s">
        <v>10</v>
      </c>
      <c r="C3391" s="12">
        <v>1185732</v>
      </c>
      <c r="D3391" s="13">
        <v>44206</v>
      </c>
      <c r="E3391" s="12" t="s">
        <v>129</v>
      </c>
      <c r="F3391" s="12" t="s">
        <v>115</v>
      </c>
      <c r="G3391" s="12" t="s">
        <v>116</v>
      </c>
      <c r="H3391" s="12" t="s">
        <v>15</v>
      </c>
      <c r="I3391" s="14">
        <v>0.35000000000000003</v>
      </c>
      <c r="J3391" s="15">
        <v>2750</v>
      </c>
      <c r="K3391" s="16">
        <f>I3391*J3391</f>
        <v>962.50000000000011</v>
      </c>
      <c r="L3391" s="16">
        <f>K3391*M3391</f>
        <v>336.875</v>
      </c>
      <c r="M3391" s="17">
        <v>0.35</v>
      </c>
      <c r="O3391" s="1"/>
      <c r="P3391" s="2"/>
      <c r="Q3391" s="3"/>
      <c r="R3391" s="5"/>
    </row>
    <row r="3392" spans="1:18" x14ac:dyDescent="0.25">
      <c r="B3392" s="12" t="s">
        <v>10</v>
      </c>
      <c r="C3392" s="12">
        <v>1185732</v>
      </c>
      <c r="D3392" s="13">
        <v>44206</v>
      </c>
      <c r="E3392" s="12" t="s">
        <v>129</v>
      </c>
      <c r="F3392" s="12" t="s">
        <v>115</v>
      </c>
      <c r="G3392" s="12" t="s">
        <v>116</v>
      </c>
      <c r="H3392" s="12" t="s">
        <v>13</v>
      </c>
      <c r="I3392" s="14">
        <v>0.25000000000000006</v>
      </c>
      <c r="J3392" s="15">
        <v>2750</v>
      </c>
      <c r="K3392" s="16">
        <f t="shared" ref="K3392:K3395" si="1112">I3392*J3392</f>
        <v>687.50000000000011</v>
      </c>
      <c r="L3392" s="16">
        <f t="shared" ref="L3392:L3401" si="1113">K3392*M3392</f>
        <v>275.00000000000006</v>
      </c>
      <c r="M3392" s="17">
        <v>0.4</v>
      </c>
      <c r="O3392" s="1"/>
      <c r="P3392" s="2"/>
      <c r="Q3392" s="3"/>
      <c r="R3392" s="5"/>
    </row>
    <row r="3393" spans="2:18" x14ac:dyDescent="0.25">
      <c r="B3393" s="12" t="s">
        <v>10</v>
      </c>
      <c r="C3393" s="12">
        <v>1185732</v>
      </c>
      <c r="D3393" s="13">
        <v>44206</v>
      </c>
      <c r="E3393" s="12" t="s">
        <v>129</v>
      </c>
      <c r="F3393" s="12" t="s">
        <v>115</v>
      </c>
      <c r="G3393" s="12" t="s">
        <v>116</v>
      </c>
      <c r="H3393" s="12" t="s">
        <v>14</v>
      </c>
      <c r="I3393" s="14">
        <v>0.3</v>
      </c>
      <c r="J3393" s="15">
        <v>1250</v>
      </c>
      <c r="K3393" s="16">
        <f t="shared" si="1112"/>
        <v>375</v>
      </c>
      <c r="L3393" s="16">
        <f t="shared" si="1113"/>
        <v>150</v>
      </c>
      <c r="M3393" s="17">
        <v>0.4</v>
      </c>
      <c r="O3393" s="1"/>
      <c r="P3393" s="2"/>
      <c r="Q3393" s="3"/>
      <c r="R3393" s="5"/>
    </row>
    <row r="3394" spans="2:18" x14ac:dyDescent="0.25">
      <c r="B3394" s="12" t="s">
        <v>10</v>
      </c>
      <c r="C3394" s="12">
        <v>1185732</v>
      </c>
      <c r="D3394" s="13">
        <v>44206</v>
      </c>
      <c r="E3394" s="12" t="s">
        <v>129</v>
      </c>
      <c r="F3394" s="12" t="s">
        <v>115</v>
      </c>
      <c r="G3394" s="12" t="s">
        <v>116</v>
      </c>
      <c r="H3394" s="12" t="s">
        <v>16</v>
      </c>
      <c r="I3394" s="14">
        <v>0.45</v>
      </c>
      <c r="J3394" s="15">
        <v>1750</v>
      </c>
      <c r="K3394" s="16">
        <f t="shared" si="1112"/>
        <v>787.5</v>
      </c>
      <c r="L3394" s="16">
        <f t="shared" si="1113"/>
        <v>236.25</v>
      </c>
      <c r="M3394" s="17">
        <v>0.3</v>
      </c>
      <c r="O3394" s="1"/>
      <c r="P3394" s="2"/>
      <c r="Q3394" s="3"/>
      <c r="R3394" s="5"/>
    </row>
    <row r="3395" spans="2:18" x14ac:dyDescent="0.25">
      <c r="B3395" s="12" t="s">
        <v>10</v>
      </c>
      <c r="C3395" s="12">
        <v>1185732</v>
      </c>
      <c r="D3395" s="13">
        <v>44206</v>
      </c>
      <c r="E3395" s="12" t="s">
        <v>129</v>
      </c>
      <c r="F3395" s="12" t="s">
        <v>115</v>
      </c>
      <c r="G3395" s="12" t="s">
        <v>116</v>
      </c>
      <c r="H3395" s="12" t="s">
        <v>17</v>
      </c>
      <c r="I3395" s="14">
        <v>0.35000000000000003</v>
      </c>
      <c r="J3395" s="15">
        <v>2750</v>
      </c>
      <c r="K3395" s="16">
        <f t="shared" si="1112"/>
        <v>962.50000000000011</v>
      </c>
      <c r="L3395" s="16">
        <f t="shared" si="1113"/>
        <v>385.00000000000006</v>
      </c>
      <c r="M3395" s="17">
        <v>0.4</v>
      </c>
      <c r="O3395" s="1"/>
      <c r="P3395" s="2"/>
      <c r="Q3395" s="3"/>
      <c r="R3395" s="5"/>
    </row>
    <row r="3396" spans="2:18" x14ac:dyDescent="0.25">
      <c r="B3396" s="12" t="s">
        <v>10</v>
      </c>
      <c r="C3396" s="12">
        <v>1185732</v>
      </c>
      <c r="D3396" s="13">
        <v>44235</v>
      </c>
      <c r="E3396" s="12" t="s">
        <v>129</v>
      </c>
      <c r="F3396" s="12" t="s">
        <v>115</v>
      </c>
      <c r="G3396" s="12" t="s">
        <v>116</v>
      </c>
      <c r="H3396" s="12" t="s">
        <v>12</v>
      </c>
      <c r="I3396" s="14">
        <v>0.35000000000000003</v>
      </c>
      <c r="J3396" s="15">
        <v>5250</v>
      </c>
      <c r="K3396" s="16">
        <f>I3396*J3396</f>
        <v>1837.5000000000002</v>
      </c>
      <c r="L3396" s="16">
        <f>K3396*M3396</f>
        <v>643.125</v>
      </c>
      <c r="M3396" s="17">
        <v>0.35</v>
      </c>
      <c r="O3396" s="1"/>
      <c r="P3396" s="2"/>
      <c r="Q3396" s="3"/>
      <c r="R3396" s="5"/>
    </row>
    <row r="3397" spans="2:18" x14ac:dyDescent="0.25">
      <c r="B3397" s="12" t="s">
        <v>10</v>
      </c>
      <c r="C3397" s="12">
        <v>1185732</v>
      </c>
      <c r="D3397" s="13">
        <v>44235</v>
      </c>
      <c r="E3397" s="12" t="s">
        <v>129</v>
      </c>
      <c r="F3397" s="12" t="s">
        <v>115</v>
      </c>
      <c r="G3397" s="12" t="s">
        <v>116</v>
      </c>
      <c r="H3397" s="12" t="s">
        <v>15</v>
      </c>
      <c r="I3397" s="14">
        <v>0.35000000000000003</v>
      </c>
      <c r="J3397" s="15">
        <v>1750</v>
      </c>
      <c r="K3397" s="16">
        <f>I3397*J3397</f>
        <v>612.50000000000011</v>
      </c>
      <c r="L3397" s="16">
        <f>K3397*M3397</f>
        <v>214.37500000000003</v>
      </c>
      <c r="M3397" s="17">
        <v>0.35</v>
      </c>
      <c r="O3397" s="1"/>
      <c r="P3397" s="2"/>
      <c r="Q3397" s="3"/>
      <c r="R3397" s="5"/>
    </row>
    <row r="3398" spans="2:18" x14ac:dyDescent="0.25">
      <c r="B3398" s="12" t="s">
        <v>10</v>
      </c>
      <c r="C3398" s="12">
        <v>1185732</v>
      </c>
      <c r="D3398" s="13">
        <v>44235</v>
      </c>
      <c r="E3398" s="12" t="s">
        <v>129</v>
      </c>
      <c r="F3398" s="12" t="s">
        <v>115</v>
      </c>
      <c r="G3398" s="12" t="s">
        <v>116</v>
      </c>
      <c r="H3398" s="12" t="s">
        <v>13</v>
      </c>
      <c r="I3398" s="14">
        <v>0.25000000000000006</v>
      </c>
      <c r="J3398" s="15">
        <v>2250</v>
      </c>
      <c r="K3398" s="16">
        <f t="shared" ref="K3398:K3401" si="1114">I3398*J3398</f>
        <v>562.50000000000011</v>
      </c>
      <c r="L3398" s="16">
        <f t="shared" si="1113"/>
        <v>225.00000000000006</v>
      </c>
      <c r="M3398" s="17">
        <v>0.4</v>
      </c>
      <c r="O3398" s="1"/>
      <c r="P3398" s="2"/>
      <c r="Q3398" s="3"/>
      <c r="R3398" s="5"/>
    </row>
    <row r="3399" spans="2:18" x14ac:dyDescent="0.25">
      <c r="B3399" s="12" t="s">
        <v>10</v>
      </c>
      <c r="C3399" s="12">
        <v>1185732</v>
      </c>
      <c r="D3399" s="13">
        <v>44235</v>
      </c>
      <c r="E3399" s="12" t="s">
        <v>129</v>
      </c>
      <c r="F3399" s="12" t="s">
        <v>115</v>
      </c>
      <c r="G3399" s="12" t="s">
        <v>116</v>
      </c>
      <c r="H3399" s="12" t="s">
        <v>14</v>
      </c>
      <c r="I3399" s="14">
        <v>0.3</v>
      </c>
      <c r="J3399" s="15">
        <v>1000</v>
      </c>
      <c r="K3399" s="16">
        <f t="shared" si="1114"/>
        <v>300</v>
      </c>
      <c r="L3399" s="16">
        <f t="shared" si="1113"/>
        <v>120</v>
      </c>
      <c r="M3399" s="17">
        <v>0.4</v>
      </c>
      <c r="O3399" s="1"/>
      <c r="P3399" s="2"/>
      <c r="Q3399" s="3"/>
      <c r="R3399" s="5"/>
    </row>
    <row r="3400" spans="2:18" x14ac:dyDescent="0.25">
      <c r="B3400" s="12" t="s">
        <v>10</v>
      </c>
      <c r="C3400" s="12">
        <v>1185732</v>
      </c>
      <c r="D3400" s="13">
        <v>44235</v>
      </c>
      <c r="E3400" s="12" t="s">
        <v>129</v>
      </c>
      <c r="F3400" s="12" t="s">
        <v>115</v>
      </c>
      <c r="G3400" s="12" t="s">
        <v>116</v>
      </c>
      <c r="H3400" s="12" t="s">
        <v>16</v>
      </c>
      <c r="I3400" s="14">
        <v>0.45</v>
      </c>
      <c r="J3400" s="15">
        <v>1750</v>
      </c>
      <c r="K3400" s="16">
        <f t="shared" si="1114"/>
        <v>787.5</v>
      </c>
      <c r="L3400" s="16">
        <f t="shared" si="1113"/>
        <v>236.25</v>
      </c>
      <c r="M3400" s="17">
        <v>0.3</v>
      </c>
      <c r="O3400" s="1"/>
      <c r="P3400" s="2"/>
      <c r="Q3400" s="3"/>
      <c r="R3400" s="5"/>
    </row>
    <row r="3401" spans="2:18" x14ac:dyDescent="0.25">
      <c r="B3401" s="12" t="s">
        <v>10</v>
      </c>
      <c r="C3401" s="12">
        <v>1185732</v>
      </c>
      <c r="D3401" s="13">
        <v>44235</v>
      </c>
      <c r="E3401" s="12" t="s">
        <v>129</v>
      </c>
      <c r="F3401" s="12" t="s">
        <v>115</v>
      </c>
      <c r="G3401" s="12" t="s">
        <v>116</v>
      </c>
      <c r="H3401" s="12" t="s">
        <v>17</v>
      </c>
      <c r="I3401" s="14">
        <v>0.35000000000000003</v>
      </c>
      <c r="J3401" s="15">
        <v>2750</v>
      </c>
      <c r="K3401" s="16">
        <f t="shared" si="1114"/>
        <v>962.50000000000011</v>
      </c>
      <c r="L3401" s="16">
        <f t="shared" si="1113"/>
        <v>385.00000000000006</v>
      </c>
      <c r="M3401" s="17">
        <v>0.4</v>
      </c>
      <c r="O3401" s="1"/>
      <c r="P3401" s="2"/>
      <c r="Q3401" s="3"/>
      <c r="R3401" s="5"/>
    </row>
    <row r="3402" spans="2:18" x14ac:dyDescent="0.25">
      <c r="B3402" s="12" t="s">
        <v>10</v>
      </c>
      <c r="C3402" s="12">
        <v>1185732</v>
      </c>
      <c r="D3402" s="13">
        <v>44261</v>
      </c>
      <c r="E3402" s="12" t="s">
        <v>129</v>
      </c>
      <c r="F3402" s="12" t="s">
        <v>115</v>
      </c>
      <c r="G3402" s="12" t="s">
        <v>116</v>
      </c>
      <c r="H3402" s="12" t="s">
        <v>12</v>
      </c>
      <c r="I3402" s="14">
        <v>0.35000000000000003</v>
      </c>
      <c r="J3402" s="15">
        <v>4950</v>
      </c>
      <c r="K3402" s="16">
        <f>I3402*J3402</f>
        <v>1732.5000000000002</v>
      </c>
      <c r="L3402" s="16">
        <f>K3402*M3402</f>
        <v>606.375</v>
      </c>
      <c r="M3402" s="17">
        <v>0.35</v>
      </c>
      <c r="O3402" s="1"/>
      <c r="P3402" s="2"/>
      <c r="Q3402" s="3"/>
      <c r="R3402" s="5"/>
    </row>
    <row r="3403" spans="2:18" x14ac:dyDescent="0.25">
      <c r="B3403" s="12" t="s">
        <v>10</v>
      </c>
      <c r="C3403" s="12">
        <v>1185732</v>
      </c>
      <c r="D3403" s="13">
        <v>44261</v>
      </c>
      <c r="E3403" s="12" t="s">
        <v>129</v>
      </c>
      <c r="F3403" s="12" t="s">
        <v>115</v>
      </c>
      <c r="G3403" s="12" t="s">
        <v>116</v>
      </c>
      <c r="H3403" s="12" t="s">
        <v>15</v>
      </c>
      <c r="I3403" s="14">
        <v>0.35000000000000003</v>
      </c>
      <c r="J3403" s="15">
        <v>2000</v>
      </c>
      <c r="K3403" s="16">
        <f>I3403*J3403</f>
        <v>700.00000000000011</v>
      </c>
      <c r="L3403" s="16">
        <f>K3403*M3403</f>
        <v>245.00000000000003</v>
      </c>
      <c r="M3403" s="17">
        <v>0.35</v>
      </c>
      <c r="O3403" s="1"/>
      <c r="P3403" s="2"/>
      <c r="Q3403" s="3"/>
      <c r="R3403" s="5"/>
    </row>
    <row r="3404" spans="2:18" x14ac:dyDescent="0.25">
      <c r="B3404" s="12" t="s">
        <v>10</v>
      </c>
      <c r="C3404" s="12">
        <v>1185732</v>
      </c>
      <c r="D3404" s="13">
        <v>44261</v>
      </c>
      <c r="E3404" s="12" t="s">
        <v>129</v>
      </c>
      <c r="F3404" s="12" t="s">
        <v>115</v>
      </c>
      <c r="G3404" s="12" t="s">
        <v>116</v>
      </c>
      <c r="H3404" s="12" t="s">
        <v>13</v>
      </c>
      <c r="I3404" s="14">
        <v>0.25000000000000006</v>
      </c>
      <c r="J3404" s="15">
        <v>2250</v>
      </c>
      <c r="K3404" s="16">
        <f t="shared" ref="K3404:K3407" si="1115">I3404*J3404</f>
        <v>562.50000000000011</v>
      </c>
      <c r="L3404" s="16">
        <f t="shared" ref="L3404:L3407" si="1116">K3404*M3404</f>
        <v>225.00000000000006</v>
      </c>
      <c r="M3404" s="17">
        <v>0.4</v>
      </c>
      <c r="O3404" s="1"/>
      <c r="P3404" s="2"/>
      <c r="Q3404" s="3"/>
      <c r="R3404" s="5"/>
    </row>
    <row r="3405" spans="2:18" x14ac:dyDescent="0.25">
      <c r="B3405" s="12" t="s">
        <v>10</v>
      </c>
      <c r="C3405" s="12">
        <v>1185732</v>
      </c>
      <c r="D3405" s="13">
        <v>44261</v>
      </c>
      <c r="E3405" s="12" t="s">
        <v>129</v>
      </c>
      <c r="F3405" s="12" t="s">
        <v>115</v>
      </c>
      <c r="G3405" s="12" t="s">
        <v>116</v>
      </c>
      <c r="H3405" s="12" t="s">
        <v>14</v>
      </c>
      <c r="I3405" s="14">
        <v>0.3</v>
      </c>
      <c r="J3405" s="15">
        <v>750</v>
      </c>
      <c r="K3405" s="16">
        <f t="shared" si="1115"/>
        <v>225</v>
      </c>
      <c r="L3405" s="16">
        <f t="shared" si="1116"/>
        <v>90</v>
      </c>
      <c r="M3405" s="17">
        <v>0.4</v>
      </c>
      <c r="O3405" s="1"/>
      <c r="P3405" s="2"/>
      <c r="Q3405" s="3"/>
      <c r="R3405" s="5"/>
    </row>
    <row r="3406" spans="2:18" x14ac:dyDescent="0.25">
      <c r="B3406" s="12" t="s">
        <v>10</v>
      </c>
      <c r="C3406" s="12">
        <v>1185732</v>
      </c>
      <c r="D3406" s="13">
        <v>44261</v>
      </c>
      <c r="E3406" s="12" t="s">
        <v>129</v>
      </c>
      <c r="F3406" s="12" t="s">
        <v>115</v>
      </c>
      <c r="G3406" s="12" t="s">
        <v>116</v>
      </c>
      <c r="H3406" s="12" t="s">
        <v>16</v>
      </c>
      <c r="I3406" s="14">
        <v>0.45</v>
      </c>
      <c r="J3406" s="15">
        <v>1250</v>
      </c>
      <c r="K3406" s="16">
        <f t="shared" si="1115"/>
        <v>562.5</v>
      </c>
      <c r="L3406" s="16">
        <f t="shared" si="1116"/>
        <v>168.75</v>
      </c>
      <c r="M3406" s="17">
        <v>0.3</v>
      </c>
      <c r="O3406" s="1"/>
      <c r="P3406" s="2"/>
      <c r="Q3406" s="3"/>
      <c r="R3406" s="5"/>
    </row>
    <row r="3407" spans="2:18" x14ac:dyDescent="0.25">
      <c r="B3407" s="12" t="s">
        <v>10</v>
      </c>
      <c r="C3407" s="12">
        <v>1185732</v>
      </c>
      <c r="D3407" s="13">
        <v>44261</v>
      </c>
      <c r="E3407" s="12" t="s">
        <v>129</v>
      </c>
      <c r="F3407" s="12" t="s">
        <v>115</v>
      </c>
      <c r="G3407" s="12" t="s">
        <v>116</v>
      </c>
      <c r="H3407" s="12" t="s">
        <v>17</v>
      </c>
      <c r="I3407" s="14">
        <v>0.35000000000000003</v>
      </c>
      <c r="J3407" s="15">
        <v>2250</v>
      </c>
      <c r="K3407" s="16">
        <f t="shared" si="1115"/>
        <v>787.50000000000011</v>
      </c>
      <c r="L3407" s="16">
        <f t="shared" si="1116"/>
        <v>315.00000000000006</v>
      </c>
      <c r="M3407" s="17">
        <v>0.4</v>
      </c>
      <c r="O3407" s="1"/>
      <c r="P3407" s="2"/>
      <c r="Q3407" s="3"/>
      <c r="R3407" s="5"/>
    </row>
    <row r="3408" spans="2:18" x14ac:dyDescent="0.25">
      <c r="B3408" s="12" t="s">
        <v>10</v>
      </c>
      <c r="C3408" s="12">
        <v>1185732</v>
      </c>
      <c r="D3408" s="13">
        <v>44293</v>
      </c>
      <c r="E3408" s="12" t="s">
        <v>129</v>
      </c>
      <c r="F3408" s="12" t="s">
        <v>115</v>
      </c>
      <c r="G3408" s="12" t="s">
        <v>116</v>
      </c>
      <c r="H3408" s="12" t="s">
        <v>12</v>
      </c>
      <c r="I3408" s="14">
        <v>0.35000000000000003</v>
      </c>
      <c r="J3408" s="15">
        <v>4750</v>
      </c>
      <c r="K3408" s="16">
        <f>I3408*J3408</f>
        <v>1662.5000000000002</v>
      </c>
      <c r="L3408" s="16">
        <f>K3408*M3408</f>
        <v>581.875</v>
      </c>
      <c r="M3408" s="17">
        <v>0.35</v>
      </c>
      <c r="O3408" s="1"/>
      <c r="P3408" s="2"/>
      <c r="Q3408" s="3"/>
      <c r="R3408" s="5"/>
    </row>
    <row r="3409" spans="2:18" x14ac:dyDescent="0.25">
      <c r="B3409" s="12" t="s">
        <v>10</v>
      </c>
      <c r="C3409" s="12">
        <v>1185732</v>
      </c>
      <c r="D3409" s="13">
        <v>44293</v>
      </c>
      <c r="E3409" s="12" t="s">
        <v>129</v>
      </c>
      <c r="F3409" s="12" t="s">
        <v>115</v>
      </c>
      <c r="G3409" s="12" t="s">
        <v>116</v>
      </c>
      <c r="H3409" s="12" t="s">
        <v>15</v>
      </c>
      <c r="I3409" s="14">
        <v>0.35000000000000003</v>
      </c>
      <c r="J3409" s="15">
        <v>1750</v>
      </c>
      <c r="K3409" s="16">
        <f>I3409*J3409</f>
        <v>612.50000000000011</v>
      </c>
      <c r="L3409" s="16">
        <f>K3409*M3409</f>
        <v>214.37500000000003</v>
      </c>
      <c r="M3409" s="17">
        <v>0.35</v>
      </c>
      <c r="O3409" s="1"/>
      <c r="P3409" s="2"/>
      <c r="Q3409" s="3"/>
      <c r="R3409" s="5"/>
    </row>
    <row r="3410" spans="2:18" x14ac:dyDescent="0.25">
      <c r="B3410" s="12" t="s">
        <v>10</v>
      </c>
      <c r="C3410" s="12">
        <v>1185732</v>
      </c>
      <c r="D3410" s="13">
        <v>44293</v>
      </c>
      <c r="E3410" s="12" t="s">
        <v>129</v>
      </c>
      <c r="F3410" s="12" t="s">
        <v>115</v>
      </c>
      <c r="G3410" s="12" t="s">
        <v>116</v>
      </c>
      <c r="H3410" s="12" t="s">
        <v>13</v>
      </c>
      <c r="I3410" s="14">
        <v>0.25000000000000006</v>
      </c>
      <c r="J3410" s="15">
        <v>1750</v>
      </c>
      <c r="K3410" s="16">
        <f t="shared" ref="K3410:K3413" si="1117">I3410*J3410</f>
        <v>437.50000000000011</v>
      </c>
      <c r="L3410" s="16">
        <f t="shared" ref="L3410:L3413" si="1118">K3410*M3410</f>
        <v>175.00000000000006</v>
      </c>
      <c r="M3410" s="17">
        <v>0.4</v>
      </c>
      <c r="O3410" s="1"/>
      <c r="P3410" s="2"/>
      <c r="Q3410" s="3"/>
      <c r="R3410" s="5"/>
    </row>
    <row r="3411" spans="2:18" x14ac:dyDescent="0.25">
      <c r="B3411" s="12" t="s">
        <v>10</v>
      </c>
      <c r="C3411" s="12">
        <v>1185732</v>
      </c>
      <c r="D3411" s="13">
        <v>44293</v>
      </c>
      <c r="E3411" s="12" t="s">
        <v>129</v>
      </c>
      <c r="F3411" s="12" t="s">
        <v>115</v>
      </c>
      <c r="G3411" s="12" t="s">
        <v>116</v>
      </c>
      <c r="H3411" s="12" t="s">
        <v>14</v>
      </c>
      <c r="I3411" s="14">
        <v>0.3</v>
      </c>
      <c r="J3411" s="15">
        <v>1000</v>
      </c>
      <c r="K3411" s="16">
        <f t="shared" si="1117"/>
        <v>300</v>
      </c>
      <c r="L3411" s="16">
        <f t="shared" si="1118"/>
        <v>120</v>
      </c>
      <c r="M3411" s="17">
        <v>0.4</v>
      </c>
      <c r="O3411" s="1"/>
      <c r="P3411" s="2"/>
      <c r="Q3411" s="3"/>
      <c r="R3411" s="5"/>
    </row>
    <row r="3412" spans="2:18" x14ac:dyDescent="0.25">
      <c r="B3412" s="12" t="s">
        <v>10</v>
      </c>
      <c r="C3412" s="12">
        <v>1185732</v>
      </c>
      <c r="D3412" s="13">
        <v>44293</v>
      </c>
      <c r="E3412" s="12" t="s">
        <v>129</v>
      </c>
      <c r="F3412" s="12" t="s">
        <v>115</v>
      </c>
      <c r="G3412" s="12" t="s">
        <v>116</v>
      </c>
      <c r="H3412" s="12" t="s">
        <v>16</v>
      </c>
      <c r="I3412" s="14">
        <v>0.45</v>
      </c>
      <c r="J3412" s="15">
        <v>1000</v>
      </c>
      <c r="K3412" s="16">
        <f t="shared" si="1117"/>
        <v>450</v>
      </c>
      <c r="L3412" s="16">
        <f t="shared" si="1118"/>
        <v>135</v>
      </c>
      <c r="M3412" s="17">
        <v>0.3</v>
      </c>
      <c r="O3412" s="1"/>
      <c r="P3412" s="2"/>
      <c r="Q3412" s="3"/>
      <c r="R3412" s="5"/>
    </row>
    <row r="3413" spans="2:18" x14ac:dyDescent="0.25">
      <c r="B3413" s="12" t="s">
        <v>10</v>
      </c>
      <c r="C3413" s="12">
        <v>1185732</v>
      </c>
      <c r="D3413" s="13">
        <v>44293</v>
      </c>
      <c r="E3413" s="12" t="s">
        <v>129</v>
      </c>
      <c r="F3413" s="12" t="s">
        <v>115</v>
      </c>
      <c r="G3413" s="12" t="s">
        <v>116</v>
      </c>
      <c r="H3413" s="12" t="s">
        <v>17</v>
      </c>
      <c r="I3413" s="14">
        <v>0.35000000000000003</v>
      </c>
      <c r="J3413" s="15">
        <v>2500</v>
      </c>
      <c r="K3413" s="16">
        <f t="shared" si="1117"/>
        <v>875.00000000000011</v>
      </c>
      <c r="L3413" s="16">
        <f t="shared" si="1118"/>
        <v>350.00000000000006</v>
      </c>
      <c r="M3413" s="17">
        <v>0.4</v>
      </c>
      <c r="O3413" s="1"/>
      <c r="P3413" s="2"/>
      <c r="Q3413" s="3"/>
      <c r="R3413" s="5"/>
    </row>
    <row r="3414" spans="2:18" x14ac:dyDescent="0.25">
      <c r="B3414" s="12" t="s">
        <v>10</v>
      </c>
      <c r="C3414" s="12">
        <v>1185732</v>
      </c>
      <c r="D3414" s="13">
        <v>44322</v>
      </c>
      <c r="E3414" s="12" t="s">
        <v>129</v>
      </c>
      <c r="F3414" s="12" t="s">
        <v>115</v>
      </c>
      <c r="G3414" s="12" t="s">
        <v>116</v>
      </c>
      <c r="H3414" s="12" t="s">
        <v>12</v>
      </c>
      <c r="I3414" s="14">
        <v>0.49999999999999994</v>
      </c>
      <c r="J3414" s="15">
        <v>5200</v>
      </c>
      <c r="K3414" s="16">
        <f>I3414*J3414</f>
        <v>2599.9999999999995</v>
      </c>
      <c r="L3414" s="16">
        <f>K3414*M3414</f>
        <v>909.99999999999977</v>
      </c>
      <c r="M3414" s="17">
        <v>0.35</v>
      </c>
      <c r="O3414" s="1"/>
      <c r="P3414" s="2"/>
      <c r="Q3414" s="3"/>
      <c r="R3414" s="5"/>
    </row>
    <row r="3415" spans="2:18" x14ac:dyDescent="0.25">
      <c r="B3415" s="12" t="s">
        <v>10</v>
      </c>
      <c r="C3415" s="12">
        <v>1185732</v>
      </c>
      <c r="D3415" s="13">
        <v>44322</v>
      </c>
      <c r="E3415" s="12" t="s">
        <v>129</v>
      </c>
      <c r="F3415" s="12" t="s">
        <v>115</v>
      </c>
      <c r="G3415" s="12" t="s">
        <v>116</v>
      </c>
      <c r="H3415" s="12" t="s">
        <v>15</v>
      </c>
      <c r="I3415" s="14">
        <v>0.45</v>
      </c>
      <c r="J3415" s="15">
        <v>2250</v>
      </c>
      <c r="K3415" s="16">
        <f>I3415*J3415</f>
        <v>1012.5</v>
      </c>
      <c r="L3415" s="16">
        <f>K3415*M3415</f>
        <v>354.375</v>
      </c>
      <c r="M3415" s="17">
        <v>0.35</v>
      </c>
      <c r="O3415" s="1"/>
      <c r="P3415" s="2"/>
      <c r="Q3415" s="3"/>
      <c r="R3415" s="5"/>
    </row>
    <row r="3416" spans="2:18" x14ac:dyDescent="0.25">
      <c r="B3416" s="12" t="s">
        <v>10</v>
      </c>
      <c r="C3416" s="12">
        <v>1185732</v>
      </c>
      <c r="D3416" s="13">
        <v>44322</v>
      </c>
      <c r="E3416" s="12" t="s">
        <v>129</v>
      </c>
      <c r="F3416" s="12" t="s">
        <v>115</v>
      </c>
      <c r="G3416" s="12" t="s">
        <v>116</v>
      </c>
      <c r="H3416" s="12" t="s">
        <v>13</v>
      </c>
      <c r="I3416" s="14">
        <v>0.4</v>
      </c>
      <c r="J3416" s="15">
        <v>2500</v>
      </c>
      <c r="K3416" s="16">
        <f t="shared" ref="K3416:K3419" si="1119">I3416*J3416</f>
        <v>1000</v>
      </c>
      <c r="L3416" s="16">
        <f t="shared" ref="L3416:L3419" si="1120">K3416*M3416</f>
        <v>400</v>
      </c>
      <c r="M3416" s="17">
        <v>0.4</v>
      </c>
      <c r="O3416" s="1"/>
      <c r="P3416" s="2"/>
      <c r="Q3416" s="3"/>
      <c r="R3416" s="5"/>
    </row>
    <row r="3417" spans="2:18" x14ac:dyDescent="0.25">
      <c r="B3417" s="12" t="s">
        <v>10</v>
      </c>
      <c r="C3417" s="12">
        <v>1185732</v>
      </c>
      <c r="D3417" s="13">
        <v>44322</v>
      </c>
      <c r="E3417" s="12" t="s">
        <v>129</v>
      </c>
      <c r="F3417" s="12" t="s">
        <v>115</v>
      </c>
      <c r="G3417" s="12" t="s">
        <v>116</v>
      </c>
      <c r="H3417" s="12" t="s">
        <v>14</v>
      </c>
      <c r="I3417" s="14">
        <v>0.4</v>
      </c>
      <c r="J3417" s="15">
        <v>2000</v>
      </c>
      <c r="K3417" s="16">
        <f t="shared" si="1119"/>
        <v>800</v>
      </c>
      <c r="L3417" s="16">
        <f t="shared" si="1120"/>
        <v>320</v>
      </c>
      <c r="M3417" s="17">
        <v>0.4</v>
      </c>
      <c r="O3417" s="1"/>
      <c r="P3417" s="2"/>
      <c r="Q3417" s="3"/>
      <c r="R3417" s="5"/>
    </row>
    <row r="3418" spans="2:18" x14ac:dyDescent="0.25">
      <c r="B3418" s="12" t="s">
        <v>10</v>
      </c>
      <c r="C3418" s="12">
        <v>1185732</v>
      </c>
      <c r="D3418" s="13">
        <v>44322</v>
      </c>
      <c r="E3418" s="12" t="s">
        <v>129</v>
      </c>
      <c r="F3418" s="12" t="s">
        <v>115</v>
      </c>
      <c r="G3418" s="12" t="s">
        <v>116</v>
      </c>
      <c r="H3418" s="12" t="s">
        <v>16</v>
      </c>
      <c r="I3418" s="14">
        <v>0.49999999999999994</v>
      </c>
      <c r="J3418" s="15">
        <v>2250</v>
      </c>
      <c r="K3418" s="16">
        <f t="shared" si="1119"/>
        <v>1124.9999999999998</v>
      </c>
      <c r="L3418" s="16">
        <f t="shared" si="1120"/>
        <v>337.49999999999994</v>
      </c>
      <c r="M3418" s="17">
        <v>0.3</v>
      </c>
      <c r="O3418" s="1"/>
      <c r="P3418" s="2"/>
      <c r="Q3418" s="3"/>
      <c r="R3418" s="5"/>
    </row>
    <row r="3419" spans="2:18" x14ac:dyDescent="0.25">
      <c r="B3419" s="12" t="s">
        <v>10</v>
      </c>
      <c r="C3419" s="12">
        <v>1185732</v>
      </c>
      <c r="D3419" s="13">
        <v>44322</v>
      </c>
      <c r="E3419" s="12" t="s">
        <v>129</v>
      </c>
      <c r="F3419" s="12" t="s">
        <v>115</v>
      </c>
      <c r="G3419" s="12" t="s">
        <v>116</v>
      </c>
      <c r="H3419" s="12" t="s">
        <v>17</v>
      </c>
      <c r="I3419" s="14">
        <v>0.54999999999999993</v>
      </c>
      <c r="J3419" s="15">
        <v>3500</v>
      </c>
      <c r="K3419" s="16">
        <f t="shared" si="1119"/>
        <v>1924.9999999999998</v>
      </c>
      <c r="L3419" s="16">
        <f t="shared" si="1120"/>
        <v>770</v>
      </c>
      <c r="M3419" s="17">
        <v>0.4</v>
      </c>
      <c r="O3419" s="1"/>
      <c r="P3419" s="2"/>
      <c r="Q3419" s="3"/>
      <c r="R3419" s="5"/>
    </row>
    <row r="3420" spans="2:18" x14ac:dyDescent="0.25">
      <c r="B3420" s="12" t="s">
        <v>10</v>
      </c>
      <c r="C3420" s="12">
        <v>1185732</v>
      </c>
      <c r="D3420" s="13">
        <v>44355</v>
      </c>
      <c r="E3420" s="12" t="s">
        <v>129</v>
      </c>
      <c r="F3420" s="12" t="s">
        <v>115</v>
      </c>
      <c r="G3420" s="12" t="s">
        <v>116</v>
      </c>
      <c r="H3420" s="12" t="s">
        <v>12</v>
      </c>
      <c r="I3420" s="14">
        <v>0.49999999999999994</v>
      </c>
      <c r="J3420" s="15">
        <v>6000</v>
      </c>
      <c r="K3420" s="16">
        <f>I3420*J3420</f>
        <v>2999.9999999999995</v>
      </c>
      <c r="L3420" s="16">
        <f>K3420*M3420</f>
        <v>1049.9999999999998</v>
      </c>
      <c r="M3420" s="17">
        <v>0.35</v>
      </c>
      <c r="O3420" s="1"/>
      <c r="P3420" s="2"/>
      <c r="Q3420" s="3"/>
      <c r="R3420" s="5"/>
    </row>
    <row r="3421" spans="2:18" x14ac:dyDescent="0.25">
      <c r="B3421" s="12" t="s">
        <v>10</v>
      </c>
      <c r="C3421" s="12">
        <v>1185732</v>
      </c>
      <c r="D3421" s="13">
        <v>44355</v>
      </c>
      <c r="E3421" s="12" t="s">
        <v>129</v>
      </c>
      <c r="F3421" s="12" t="s">
        <v>115</v>
      </c>
      <c r="G3421" s="12" t="s">
        <v>116</v>
      </c>
      <c r="H3421" s="12" t="s">
        <v>15</v>
      </c>
      <c r="I3421" s="14">
        <v>0.45</v>
      </c>
      <c r="J3421" s="15">
        <v>3500</v>
      </c>
      <c r="K3421" s="16">
        <f>I3421*J3421</f>
        <v>1575</v>
      </c>
      <c r="L3421" s="16">
        <f>K3421*M3421</f>
        <v>551.25</v>
      </c>
      <c r="M3421" s="17">
        <v>0.35</v>
      </c>
      <c r="O3421" s="1"/>
      <c r="P3421" s="2"/>
      <c r="Q3421" s="3"/>
      <c r="R3421" s="5"/>
    </row>
    <row r="3422" spans="2:18" x14ac:dyDescent="0.25">
      <c r="B3422" s="12" t="s">
        <v>10</v>
      </c>
      <c r="C3422" s="12">
        <v>1185732</v>
      </c>
      <c r="D3422" s="13">
        <v>44355</v>
      </c>
      <c r="E3422" s="12" t="s">
        <v>129</v>
      </c>
      <c r="F3422" s="12" t="s">
        <v>115</v>
      </c>
      <c r="G3422" s="12" t="s">
        <v>116</v>
      </c>
      <c r="H3422" s="12" t="s">
        <v>13</v>
      </c>
      <c r="I3422" s="14">
        <v>0.4</v>
      </c>
      <c r="J3422" s="15">
        <v>2750</v>
      </c>
      <c r="K3422" s="16">
        <f t="shared" ref="K3422:K3425" si="1121">I3422*J3422</f>
        <v>1100</v>
      </c>
      <c r="L3422" s="16">
        <f t="shared" ref="L3422:L3425" si="1122">K3422*M3422</f>
        <v>440</v>
      </c>
      <c r="M3422" s="17">
        <v>0.4</v>
      </c>
      <c r="O3422" s="1"/>
      <c r="P3422" s="2"/>
      <c r="Q3422" s="3"/>
      <c r="R3422" s="5"/>
    </row>
    <row r="3423" spans="2:18" x14ac:dyDescent="0.25">
      <c r="B3423" s="12" t="s">
        <v>10</v>
      </c>
      <c r="C3423" s="12">
        <v>1185732</v>
      </c>
      <c r="D3423" s="13">
        <v>44355</v>
      </c>
      <c r="E3423" s="12" t="s">
        <v>129</v>
      </c>
      <c r="F3423" s="12" t="s">
        <v>115</v>
      </c>
      <c r="G3423" s="12" t="s">
        <v>116</v>
      </c>
      <c r="H3423" s="12" t="s">
        <v>14</v>
      </c>
      <c r="I3423" s="14">
        <v>0.4</v>
      </c>
      <c r="J3423" s="15">
        <v>2500</v>
      </c>
      <c r="K3423" s="16">
        <f t="shared" si="1121"/>
        <v>1000</v>
      </c>
      <c r="L3423" s="16">
        <f t="shared" si="1122"/>
        <v>400</v>
      </c>
      <c r="M3423" s="17">
        <v>0.4</v>
      </c>
      <c r="O3423" s="1"/>
      <c r="P3423" s="2"/>
      <c r="Q3423" s="3"/>
      <c r="R3423" s="5"/>
    </row>
    <row r="3424" spans="2:18" x14ac:dyDescent="0.25">
      <c r="B3424" s="12" t="s">
        <v>10</v>
      </c>
      <c r="C3424" s="12">
        <v>1185732</v>
      </c>
      <c r="D3424" s="13">
        <v>44355</v>
      </c>
      <c r="E3424" s="12" t="s">
        <v>129</v>
      </c>
      <c r="F3424" s="12" t="s">
        <v>115</v>
      </c>
      <c r="G3424" s="12" t="s">
        <v>116</v>
      </c>
      <c r="H3424" s="12" t="s">
        <v>16</v>
      </c>
      <c r="I3424" s="14">
        <v>0.49999999999999994</v>
      </c>
      <c r="J3424" s="15">
        <v>2500</v>
      </c>
      <c r="K3424" s="16">
        <f t="shared" si="1121"/>
        <v>1249.9999999999998</v>
      </c>
      <c r="L3424" s="16">
        <f t="shared" si="1122"/>
        <v>374.99999999999994</v>
      </c>
      <c r="M3424" s="17">
        <v>0.3</v>
      </c>
      <c r="O3424" s="1"/>
      <c r="P3424" s="2"/>
      <c r="Q3424" s="3"/>
      <c r="R3424" s="5"/>
    </row>
    <row r="3425" spans="2:18" x14ac:dyDescent="0.25">
      <c r="B3425" s="12" t="s">
        <v>10</v>
      </c>
      <c r="C3425" s="12">
        <v>1185732</v>
      </c>
      <c r="D3425" s="13">
        <v>44355</v>
      </c>
      <c r="E3425" s="12" t="s">
        <v>129</v>
      </c>
      <c r="F3425" s="12" t="s">
        <v>115</v>
      </c>
      <c r="G3425" s="12" t="s">
        <v>116</v>
      </c>
      <c r="H3425" s="12" t="s">
        <v>17</v>
      </c>
      <c r="I3425" s="14">
        <v>0.54999999999999993</v>
      </c>
      <c r="J3425" s="15">
        <v>4000</v>
      </c>
      <c r="K3425" s="16">
        <f t="shared" si="1121"/>
        <v>2199.9999999999995</v>
      </c>
      <c r="L3425" s="16">
        <f t="shared" si="1122"/>
        <v>879.99999999999989</v>
      </c>
      <c r="M3425" s="17">
        <v>0.4</v>
      </c>
      <c r="O3425" s="1"/>
      <c r="P3425" s="2"/>
      <c r="Q3425" s="3"/>
      <c r="R3425" s="5"/>
    </row>
    <row r="3426" spans="2:18" x14ac:dyDescent="0.25">
      <c r="B3426" s="12" t="s">
        <v>10</v>
      </c>
      <c r="C3426" s="12">
        <v>1185732</v>
      </c>
      <c r="D3426" s="13">
        <v>44383</v>
      </c>
      <c r="E3426" s="12" t="s">
        <v>129</v>
      </c>
      <c r="F3426" s="12" t="s">
        <v>115</v>
      </c>
      <c r="G3426" s="12" t="s">
        <v>116</v>
      </c>
      <c r="H3426" s="12" t="s">
        <v>12</v>
      </c>
      <c r="I3426" s="14">
        <v>0.49999999999999994</v>
      </c>
      <c r="J3426" s="15">
        <v>6250</v>
      </c>
      <c r="K3426" s="16">
        <f>I3426*J3426</f>
        <v>3124.9999999999995</v>
      </c>
      <c r="L3426" s="16">
        <f>K3426*M3426</f>
        <v>1093.7499999999998</v>
      </c>
      <c r="M3426" s="17">
        <v>0.35</v>
      </c>
      <c r="O3426" s="1"/>
      <c r="P3426" s="2"/>
      <c r="Q3426" s="3"/>
      <c r="R3426" s="5"/>
    </row>
    <row r="3427" spans="2:18" x14ac:dyDescent="0.25">
      <c r="B3427" s="12" t="s">
        <v>10</v>
      </c>
      <c r="C3427" s="12">
        <v>1185732</v>
      </c>
      <c r="D3427" s="13">
        <v>44383</v>
      </c>
      <c r="E3427" s="12" t="s">
        <v>129</v>
      </c>
      <c r="F3427" s="12" t="s">
        <v>115</v>
      </c>
      <c r="G3427" s="12" t="s">
        <v>116</v>
      </c>
      <c r="H3427" s="12" t="s">
        <v>15</v>
      </c>
      <c r="I3427" s="14">
        <v>0.45</v>
      </c>
      <c r="J3427" s="15">
        <v>3750</v>
      </c>
      <c r="K3427" s="16">
        <f>I3427*J3427</f>
        <v>1687.5</v>
      </c>
      <c r="L3427" s="16">
        <f>K3427*M3427</f>
        <v>590.625</v>
      </c>
      <c r="M3427" s="17">
        <v>0.35</v>
      </c>
      <c r="O3427" s="1"/>
      <c r="P3427" s="2"/>
      <c r="Q3427" s="3"/>
      <c r="R3427" s="5"/>
    </row>
    <row r="3428" spans="2:18" x14ac:dyDescent="0.25">
      <c r="B3428" s="12" t="s">
        <v>10</v>
      </c>
      <c r="C3428" s="12">
        <v>1185732</v>
      </c>
      <c r="D3428" s="13">
        <v>44383</v>
      </c>
      <c r="E3428" s="12" t="s">
        <v>129</v>
      </c>
      <c r="F3428" s="12" t="s">
        <v>115</v>
      </c>
      <c r="G3428" s="12" t="s">
        <v>116</v>
      </c>
      <c r="H3428" s="12" t="s">
        <v>13</v>
      </c>
      <c r="I3428" s="14">
        <v>0.4</v>
      </c>
      <c r="J3428" s="15">
        <v>3000</v>
      </c>
      <c r="K3428" s="16">
        <f t="shared" ref="K3428:K3431" si="1123">I3428*J3428</f>
        <v>1200</v>
      </c>
      <c r="L3428" s="16">
        <f t="shared" ref="L3428:L3431" si="1124">K3428*M3428</f>
        <v>480</v>
      </c>
      <c r="M3428" s="17">
        <v>0.4</v>
      </c>
      <c r="O3428" s="1"/>
      <c r="P3428" s="2"/>
      <c r="Q3428" s="3"/>
      <c r="R3428" s="5"/>
    </row>
    <row r="3429" spans="2:18" x14ac:dyDescent="0.25">
      <c r="B3429" s="12" t="s">
        <v>10</v>
      </c>
      <c r="C3429" s="12">
        <v>1185732</v>
      </c>
      <c r="D3429" s="13">
        <v>44383</v>
      </c>
      <c r="E3429" s="12" t="s">
        <v>129</v>
      </c>
      <c r="F3429" s="12" t="s">
        <v>115</v>
      </c>
      <c r="G3429" s="12" t="s">
        <v>116</v>
      </c>
      <c r="H3429" s="12" t="s">
        <v>14</v>
      </c>
      <c r="I3429" s="14">
        <v>0.4</v>
      </c>
      <c r="J3429" s="15">
        <v>2500</v>
      </c>
      <c r="K3429" s="16">
        <f t="shared" si="1123"/>
        <v>1000</v>
      </c>
      <c r="L3429" s="16">
        <f t="shared" si="1124"/>
        <v>400</v>
      </c>
      <c r="M3429" s="17">
        <v>0.4</v>
      </c>
      <c r="O3429" s="1"/>
      <c r="P3429" s="2"/>
      <c r="Q3429" s="3"/>
      <c r="R3429" s="5"/>
    </row>
    <row r="3430" spans="2:18" x14ac:dyDescent="0.25">
      <c r="B3430" s="12" t="s">
        <v>10</v>
      </c>
      <c r="C3430" s="12">
        <v>1185732</v>
      </c>
      <c r="D3430" s="13">
        <v>44383</v>
      </c>
      <c r="E3430" s="12" t="s">
        <v>129</v>
      </c>
      <c r="F3430" s="12" t="s">
        <v>115</v>
      </c>
      <c r="G3430" s="12" t="s">
        <v>116</v>
      </c>
      <c r="H3430" s="12" t="s">
        <v>16</v>
      </c>
      <c r="I3430" s="14">
        <v>0.49999999999999994</v>
      </c>
      <c r="J3430" s="15">
        <v>2750</v>
      </c>
      <c r="K3430" s="16">
        <f t="shared" si="1123"/>
        <v>1374.9999999999998</v>
      </c>
      <c r="L3430" s="16">
        <f t="shared" si="1124"/>
        <v>412.49999999999994</v>
      </c>
      <c r="M3430" s="17">
        <v>0.3</v>
      </c>
      <c r="O3430" s="1"/>
      <c r="P3430" s="2"/>
      <c r="Q3430" s="3"/>
      <c r="R3430" s="5"/>
    </row>
    <row r="3431" spans="2:18" x14ac:dyDescent="0.25">
      <c r="B3431" s="12" t="s">
        <v>10</v>
      </c>
      <c r="C3431" s="12">
        <v>1185732</v>
      </c>
      <c r="D3431" s="13">
        <v>44383</v>
      </c>
      <c r="E3431" s="12" t="s">
        <v>129</v>
      </c>
      <c r="F3431" s="12" t="s">
        <v>115</v>
      </c>
      <c r="G3431" s="12" t="s">
        <v>116</v>
      </c>
      <c r="H3431" s="12" t="s">
        <v>17</v>
      </c>
      <c r="I3431" s="14">
        <v>0.54999999999999993</v>
      </c>
      <c r="J3431" s="15">
        <v>4500</v>
      </c>
      <c r="K3431" s="16">
        <f t="shared" si="1123"/>
        <v>2474.9999999999995</v>
      </c>
      <c r="L3431" s="16">
        <f t="shared" si="1124"/>
        <v>989.99999999999989</v>
      </c>
      <c r="M3431" s="17">
        <v>0.4</v>
      </c>
      <c r="O3431" s="1"/>
      <c r="P3431" s="2"/>
      <c r="Q3431" s="3"/>
      <c r="R3431" s="5"/>
    </row>
    <row r="3432" spans="2:18" x14ac:dyDescent="0.25">
      <c r="B3432" s="12" t="s">
        <v>10</v>
      </c>
      <c r="C3432" s="12">
        <v>1185732</v>
      </c>
      <c r="D3432" s="13">
        <v>44415</v>
      </c>
      <c r="E3432" s="12" t="s">
        <v>129</v>
      </c>
      <c r="F3432" s="12" t="s">
        <v>115</v>
      </c>
      <c r="G3432" s="12" t="s">
        <v>116</v>
      </c>
      <c r="H3432" s="12" t="s">
        <v>12</v>
      </c>
      <c r="I3432" s="14">
        <v>0.49999999999999994</v>
      </c>
      <c r="J3432" s="15">
        <v>6000</v>
      </c>
      <c r="K3432" s="16">
        <f>I3432*J3432</f>
        <v>2999.9999999999995</v>
      </c>
      <c r="L3432" s="16">
        <f>K3432*M3432</f>
        <v>1049.9999999999998</v>
      </c>
      <c r="M3432" s="17">
        <v>0.35</v>
      </c>
      <c r="O3432" s="1"/>
      <c r="P3432" s="2"/>
      <c r="Q3432" s="3"/>
      <c r="R3432" s="5"/>
    </row>
    <row r="3433" spans="2:18" x14ac:dyDescent="0.25">
      <c r="B3433" s="12" t="s">
        <v>10</v>
      </c>
      <c r="C3433" s="12">
        <v>1185732</v>
      </c>
      <c r="D3433" s="13">
        <v>44415</v>
      </c>
      <c r="E3433" s="12" t="s">
        <v>129</v>
      </c>
      <c r="F3433" s="12" t="s">
        <v>115</v>
      </c>
      <c r="G3433" s="12" t="s">
        <v>116</v>
      </c>
      <c r="H3433" s="12" t="s">
        <v>15</v>
      </c>
      <c r="I3433" s="14">
        <v>0.45</v>
      </c>
      <c r="J3433" s="15">
        <v>3750</v>
      </c>
      <c r="K3433" s="16">
        <f>I3433*J3433</f>
        <v>1687.5</v>
      </c>
      <c r="L3433" s="16">
        <f>K3433*M3433</f>
        <v>590.625</v>
      </c>
      <c r="M3433" s="17">
        <v>0.35</v>
      </c>
      <c r="O3433" s="1"/>
      <c r="P3433" s="2"/>
      <c r="Q3433" s="3"/>
      <c r="R3433" s="5"/>
    </row>
    <row r="3434" spans="2:18" x14ac:dyDescent="0.25">
      <c r="B3434" s="12" t="s">
        <v>10</v>
      </c>
      <c r="C3434" s="12">
        <v>1185732</v>
      </c>
      <c r="D3434" s="13">
        <v>44415</v>
      </c>
      <c r="E3434" s="12" t="s">
        <v>129</v>
      </c>
      <c r="F3434" s="12" t="s">
        <v>115</v>
      </c>
      <c r="G3434" s="12" t="s">
        <v>116</v>
      </c>
      <c r="H3434" s="12" t="s">
        <v>13</v>
      </c>
      <c r="I3434" s="14">
        <v>0.4</v>
      </c>
      <c r="J3434" s="15">
        <v>3000</v>
      </c>
      <c r="K3434" s="16">
        <f t="shared" ref="K3434:K3437" si="1125">I3434*J3434</f>
        <v>1200</v>
      </c>
      <c r="L3434" s="16">
        <f t="shared" ref="L3434:L3437" si="1126">K3434*M3434</f>
        <v>480</v>
      </c>
      <c r="M3434" s="17">
        <v>0.4</v>
      </c>
      <c r="O3434" s="1"/>
      <c r="P3434" s="2"/>
      <c r="Q3434" s="3"/>
      <c r="R3434" s="5"/>
    </row>
    <row r="3435" spans="2:18" x14ac:dyDescent="0.25">
      <c r="B3435" s="12" t="s">
        <v>10</v>
      </c>
      <c r="C3435" s="12">
        <v>1185732</v>
      </c>
      <c r="D3435" s="13">
        <v>44415</v>
      </c>
      <c r="E3435" s="12" t="s">
        <v>129</v>
      </c>
      <c r="F3435" s="12" t="s">
        <v>115</v>
      </c>
      <c r="G3435" s="12" t="s">
        <v>116</v>
      </c>
      <c r="H3435" s="12" t="s">
        <v>14</v>
      </c>
      <c r="I3435" s="14">
        <v>0.4</v>
      </c>
      <c r="J3435" s="15">
        <v>2000</v>
      </c>
      <c r="K3435" s="16">
        <f t="shared" si="1125"/>
        <v>800</v>
      </c>
      <c r="L3435" s="16">
        <f t="shared" si="1126"/>
        <v>320</v>
      </c>
      <c r="M3435" s="17">
        <v>0.4</v>
      </c>
      <c r="O3435" s="1"/>
      <c r="P3435" s="2"/>
      <c r="Q3435" s="3"/>
      <c r="R3435" s="5"/>
    </row>
    <row r="3436" spans="2:18" x14ac:dyDescent="0.25">
      <c r="B3436" s="12" t="s">
        <v>10</v>
      </c>
      <c r="C3436" s="12">
        <v>1185732</v>
      </c>
      <c r="D3436" s="13">
        <v>44415</v>
      </c>
      <c r="E3436" s="12" t="s">
        <v>129</v>
      </c>
      <c r="F3436" s="12" t="s">
        <v>115</v>
      </c>
      <c r="G3436" s="12" t="s">
        <v>116</v>
      </c>
      <c r="H3436" s="12" t="s">
        <v>16</v>
      </c>
      <c r="I3436" s="14">
        <v>0.49999999999999994</v>
      </c>
      <c r="J3436" s="15">
        <v>1750</v>
      </c>
      <c r="K3436" s="16">
        <f t="shared" si="1125"/>
        <v>874.99999999999989</v>
      </c>
      <c r="L3436" s="16">
        <f t="shared" si="1126"/>
        <v>262.49999999999994</v>
      </c>
      <c r="M3436" s="17">
        <v>0.3</v>
      </c>
      <c r="O3436" s="1"/>
      <c r="P3436" s="2"/>
      <c r="Q3436" s="3"/>
      <c r="R3436" s="5"/>
    </row>
    <row r="3437" spans="2:18" x14ac:dyDescent="0.25">
      <c r="B3437" s="12" t="s">
        <v>10</v>
      </c>
      <c r="C3437" s="12">
        <v>1185732</v>
      </c>
      <c r="D3437" s="13">
        <v>44415</v>
      </c>
      <c r="E3437" s="12" t="s">
        <v>129</v>
      </c>
      <c r="F3437" s="12" t="s">
        <v>115</v>
      </c>
      <c r="G3437" s="12" t="s">
        <v>116</v>
      </c>
      <c r="H3437" s="12" t="s">
        <v>17</v>
      </c>
      <c r="I3437" s="14">
        <v>0.54999999999999993</v>
      </c>
      <c r="J3437" s="15">
        <v>3500</v>
      </c>
      <c r="K3437" s="16">
        <f t="shared" si="1125"/>
        <v>1924.9999999999998</v>
      </c>
      <c r="L3437" s="16">
        <f t="shared" si="1126"/>
        <v>770</v>
      </c>
      <c r="M3437" s="17">
        <v>0.4</v>
      </c>
      <c r="O3437" s="1"/>
      <c r="P3437" s="2"/>
      <c r="Q3437" s="3"/>
      <c r="R3437" s="5"/>
    </row>
    <row r="3438" spans="2:18" x14ac:dyDescent="0.25">
      <c r="B3438" s="12" t="s">
        <v>10</v>
      </c>
      <c r="C3438" s="12">
        <v>1185732</v>
      </c>
      <c r="D3438" s="13">
        <v>44445</v>
      </c>
      <c r="E3438" s="12" t="s">
        <v>129</v>
      </c>
      <c r="F3438" s="12" t="s">
        <v>115</v>
      </c>
      <c r="G3438" s="12" t="s">
        <v>116</v>
      </c>
      <c r="H3438" s="12" t="s">
        <v>12</v>
      </c>
      <c r="I3438" s="14">
        <v>0.49999999999999994</v>
      </c>
      <c r="J3438" s="15">
        <v>4750</v>
      </c>
      <c r="K3438" s="16">
        <f>I3438*J3438</f>
        <v>2374.9999999999995</v>
      </c>
      <c r="L3438" s="16">
        <f>K3438*M3438</f>
        <v>831.24999999999977</v>
      </c>
      <c r="M3438" s="17">
        <v>0.35</v>
      </c>
      <c r="O3438" s="1"/>
      <c r="P3438" s="2"/>
      <c r="Q3438" s="3"/>
      <c r="R3438" s="5"/>
    </row>
    <row r="3439" spans="2:18" x14ac:dyDescent="0.25">
      <c r="B3439" s="12" t="s">
        <v>10</v>
      </c>
      <c r="C3439" s="12">
        <v>1185732</v>
      </c>
      <c r="D3439" s="13">
        <v>44445</v>
      </c>
      <c r="E3439" s="12" t="s">
        <v>129</v>
      </c>
      <c r="F3439" s="12" t="s">
        <v>115</v>
      </c>
      <c r="G3439" s="12" t="s">
        <v>116</v>
      </c>
      <c r="H3439" s="12" t="s">
        <v>15</v>
      </c>
      <c r="I3439" s="14">
        <v>0.45</v>
      </c>
      <c r="J3439" s="15">
        <v>2750</v>
      </c>
      <c r="K3439" s="16">
        <f>I3439*J3439</f>
        <v>1237.5</v>
      </c>
      <c r="L3439" s="16">
        <f>K3439*M3439</f>
        <v>433.125</v>
      </c>
      <c r="M3439" s="17">
        <v>0.35</v>
      </c>
      <c r="O3439" s="1"/>
      <c r="P3439" s="2"/>
      <c r="Q3439" s="3"/>
      <c r="R3439" s="5"/>
    </row>
    <row r="3440" spans="2:18" x14ac:dyDescent="0.25">
      <c r="B3440" s="12" t="s">
        <v>10</v>
      </c>
      <c r="C3440" s="12">
        <v>1185732</v>
      </c>
      <c r="D3440" s="13">
        <v>44445</v>
      </c>
      <c r="E3440" s="12" t="s">
        <v>129</v>
      </c>
      <c r="F3440" s="12" t="s">
        <v>115</v>
      </c>
      <c r="G3440" s="12" t="s">
        <v>116</v>
      </c>
      <c r="H3440" s="12" t="s">
        <v>13</v>
      </c>
      <c r="I3440" s="14">
        <v>0.4</v>
      </c>
      <c r="J3440" s="15">
        <v>1750</v>
      </c>
      <c r="K3440" s="16">
        <f t="shared" ref="K3440:K3443" si="1127">I3440*J3440</f>
        <v>700</v>
      </c>
      <c r="L3440" s="16">
        <f t="shared" ref="L3440:L3443" si="1128">K3440*M3440</f>
        <v>280</v>
      </c>
      <c r="M3440" s="17">
        <v>0.4</v>
      </c>
      <c r="O3440" s="1"/>
      <c r="P3440" s="2"/>
      <c r="Q3440" s="3"/>
      <c r="R3440" s="5"/>
    </row>
    <row r="3441" spans="2:18" x14ac:dyDescent="0.25">
      <c r="B3441" s="12" t="s">
        <v>10</v>
      </c>
      <c r="C3441" s="12">
        <v>1185732</v>
      </c>
      <c r="D3441" s="13">
        <v>44445</v>
      </c>
      <c r="E3441" s="12" t="s">
        <v>129</v>
      </c>
      <c r="F3441" s="12" t="s">
        <v>115</v>
      </c>
      <c r="G3441" s="12" t="s">
        <v>116</v>
      </c>
      <c r="H3441" s="12" t="s">
        <v>14</v>
      </c>
      <c r="I3441" s="14">
        <v>0.4</v>
      </c>
      <c r="J3441" s="15">
        <v>1500</v>
      </c>
      <c r="K3441" s="16">
        <f t="shared" si="1127"/>
        <v>600</v>
      </c>
      <c r="L3441" s="16">
        <f t="shared" si="1128"/>
        <v>240</v>
      </c>
      <c r="M3441" s="17">
        <v>0.4</v>
      </c>
      <c r="O3441" s="1"/>
      <c r="P3441" s="2"/>
      <c r="Q3441" s="3"/>
      <c r="R3441" s="5"/>
    </row>
    <row r="3442" spans="2:18" x14ac:dyDescent="0.25">
      <c r="B3442" s="12" t="s">
        <v>10</v>
      </c>
      <c r="C3442" s="12">
        <v>1185732</v>
      </c>
      <c r="D3442" s="13">
        <v>44445</v>
      </c>
      <c r="E3442" s="12" t="s">
        <v>129</v>
      </c>
      <c r="F3442" s="12" t="s">
        <v>115</v>
      </c>
      <c r="G3442" s="12" t="s">
        <v>116</v>
      </c>
      <c r="H3442" s="12" t="s">
        <v>16</v>
      </c>
      <c r="I3442" s="14">
        <v>0.49999999999999994</v>
      </c>
      <c r="J3442" s="15">
        <v>1500</v>
      </c>
      <c r="K3442" s="16">
        <f t="shared" si="1127"/>
        <v>749.99999999999989</v>
      </c>
      <c r="L3442" s="16">
        <f t="shared" si="1128"/>
        <v>224.99999999999997</v>
      </c>
      <c r="M3442" s="17">
        <v>0.3</v>
      </c>
      <c r="O3442" s="1"/>
      <c r="P3442" s="2"/>
      <c r="Q3442" s="3"/>
      <c r="R3442" s="5"/>
    </row>
    <row r="3443" spans="2:18" x14ac:dyDescent="0.25">
      <c r="B3443" s="12" t="s">
        <v>10</v>
      </c>
      <c r="C3443" s="12">
        <v>1185732</v>
      </c>
      <c r="D3443" s="13">
        <v>44445</v>
      </c>
      <c r="E3443" s="12" t="s">
        <v>129</v>
      </c>
      <c r="F3443" s="12" t="s">
        <v>115</v>
      </c>
      <c r="G3443" s="12" t="s">
        <v>116</v>
      </c>
      <c r="H3443" s="12" t="s">
        <v>17</v>
      </c>
      <c r="I3443" s="14">
        <v>0.54999999999999993</v>
      </c>
      <c r="J3443" s="15">
        <v>2500</v>
      </c>
      <c r="K3443" s="16">
        <f t="shared" si="1127"/>
        <v>1374.9999999999998</v>
      </c>
      <c r="L3443" s="16">
        <f t="shared" si="1128"/>
        <v>549.99999999999989</v>
      </c>
      <c r="M3443" s="17">
        <v>0.4</v>
      </c>
      <c r="O3443" s="1"/>
      <c r="P3443" s="2"/>
      <c r="Q3443" s="3"/>
      <c r="R3443" s="5"/>
    </row>
    <row r="3444" spans="2:18" x14ac:dyDescent="0.25">
      <c r="B3444" s="12" t="s">
        <v>10</v>
      </c>
      <c r="C3444" s="12">
        <v>1185732</v>
      </c>
      <c r="D3444" s="13">
        <v>44477</v>
      </c>
      <c r="E3444" s="12" t="s">
        <v>129</v>
      </c>
      <c r="F3444" s="12" t="s">
        <v>115</v>
      </c>
      <c r="G3444" s="12" t="s">
        <v>116</v>
      </c>
      <c r="H3444" s="12" t="s">
        <v>12</v>
      </c>
      <c r="I3444" s="14">
        <v>0.54999999999999993</v>
      </c>
      <c r="J3444" s="15">
        <v>4250</v>
      </c>
      <c r="K3444" s="16">
        <f>I3444*J3444</f>
        <v>2337.4999999999995</v>
      </c>
      <c r="L3444" s="16">
        <f>K3444*M3444</f>
        <v>818.12499999999977</v>
      </c>
      <c r="M3444" s="17">
        <v>0.35</v>
      </c>
      <c r="O3444" s="1"/>
      <c r="P3444" s="2"/>
      <c r="Q3444" s="3"/>
      <c r="R3444" s="5"/>
    </row>
    <row r="3445" spans="2:18" x14ac:dyDescent="0.25">
      <c r="B3445" s="12" t="s">
        <v>10</v>
      </c>
      <c r="C3445" s="12">
        <v>1185732</v>
      </c>
      <c r="D3445" s="13">
        <v>44477</v>
      </c>
      <c r="E3445" s="12" t="s">
        <v>129</v>
      </c>
      <c r="F3445" s="12" t="s">
        <v>115</v>
      </c>
      <c r="G3445" s="12" t="s">
        <v>116</v>
      </c>
      <c r="H3445" s="12" t="s">
        <v>15</v>
      </c>
      <c r="I3445" s="14">
        <v>0.5</v>
      </c>
      <c r="J3445" s="15">
        <v>2500</v>
      </c>
      <c r="K3445" s="16">
        <f>I3445*J3445</f>
        <v>1250</v>
      </c>
      <c r="L3445" s="16">
        <f>K3445*M3445</f>
        <v>437.5</v>
      </c>
      <c r="M3445" s="17">
        <v>0.35</v>
      </c>
      <c r="O3445" s="1"/>
      <c r="P3445" s="2"/>
      <c r="Q3445" s="3"/>
      <c r="R3445" s="5"/>
    </row>
    <row r="3446" spans="2:18" x14ac:dyDescent="0.25">
      <c r="B3446" s="12" t="s">
        <v>10</v>
      </c>
      <c r="C3446" s="12">
        <v>1185732</v>
      </c>
      <c r="D3446" s="13">
        <v>44477</v>
      </c>
      <c r="E3446" s="12" t="s">
        <v>129</v>
      </c>
      <c r="F3446" s="12" t="s">
        <v>115</v>
      </c>
      <c r="G3446" s="12" t="s">
        <v>116</v>
      </c>
      <c r="H3446" s="12" t="s">
        <v>13</v>
      </c>
      <c r="I3446" s="14">
        <v>0.5</v>
      </c>
      <c r="J3446" s="15">
        <v>1500</v>
      </c>
      <c r="K3446" s="16">
        <f t="shared" ref="K3446:K3449" si="1129">I3446*J3446</f>
        <v>750</v>
      </c>
      <c r="L3446" s="16">
        <f t="shared" ref="L3446:L3449" si="1130">K3446*M3446</f>
        <v>300</v>
      </c>
      <c r="M3446" s="17">
        <v>0.4</v>
      </c>
      <c r="O3446" s="1"/>
      <c r="P3446" s="2"/>
      <c r="Q3446" s="3"/>
      <c r="R3446" s="5"/>
    </row>
    <row r="3447" spans="2:18" x14ac:dyDescent="0.25">
      <c r="B3447" s="12" t="s">
        <v>10</v>
      </c>
      <c r="C3447" s="12">
        <v>1185732</v>
      </c>
      <c r="D3447" s="13">
        <v>44477</v>
      </c>
      <c r="E3447" s="12" t="s">
        <v>129</v>
      </c>
      <c r="F3447" s="12" t="s">
        <v>115</v>
      </c>
      <c r="G3447" s="12" t="s">
        <v>116</v>
      </c>
      <c r="H3447" s="12" t="s">
        <v>14</v>
      </c>
      <c r="I3447" s="14">
        <v>0.5</v>
      </c>
      <c r="J3447" s="15">
        <v>1250</v>
      </c>
      <c r="K3447" s="16">
        <f t="shared" si="1129"/>
        <v>625</v>
      </c>
      <c r="L3447" s="16">
        <f t="shared" si="1130"/>
        <v>250</v>
      </c>
      <c r="M3447" s="17">
        <v>0.4</v>
      </c>
      <c r="O3447" s="1"/>
      <c r="P3447" s="2"/>
      <c r="Q3447" s="3"/>
      <c r="R3447" s="5"/>
    </row>
    <row r="3448" spans="2:18" x14ac:dyDescent="0.25">
      <c r="B3448" s="12" t="s">
        <v>10</v>
      </c>
      <c r="C3448" s="12">
        <v>1185732</v>
      </c>
      <c r="D3448" s="13">
        <v>44477</v>
      </c>
      <c r="E3448" s="12" t="s">
        <v>129</v>
      </c>
      <c r="F3448" s="12" t="s">
        <v>115</v>
      </c>
      <c r="G3448" s="12" t="s">
        <v>116</v>
      </c>
      <c r="H3448" s="12" t="s">
        <v>16</v>
      </c>
      <c r="I3448" s="14">
        <v>0.6</v>
      </c>
      <c r="J3448" s="15">
        <v>1250</v>
      </c>
      <c r="K3448" s="16">
        <f t="shared" si="1129"/>
        <v>750</v>
      </c>
      <c r="L3448" s="16">
        <f t="shared" si="1130"/>
        <v>225</v>
      </c>
      <c r="M3448" s="17">
        <v>0.3</v>
      </c>
      <c r="O3448" s="1"/>
      <c r="P3448" s="2"/>
      <c r="Q3448" s="3"/>
      <c r="R3448" s="5"/>
    </row>
    <row r="3449" spans="2:18" x14ac:dyDescent="0.25">
      <c r="B3449" s="12" t="s">
        <v>10</v>
      </c>
      <c r="C3449" s="12">
        <v>1185732</v>
      </c>
      <c r="D3449" s="13">
        <v>44477</v>
      </c>
      <c r="E3449" s="12" t="s">
        <v>129</v>
      </c>
      <c r="F3449" s="12" t="s">
        <v>115</v>
      </c>
      <c r="G3449" s="12" t="s">
        <v>116</v>
      </c>
      <c r="H3449" s="12" t="s">
        <v>17</v>
      </c>
      <c r="I3449" s="14">
        <v>0.64999999999999991</v>
      </c>
      <c r="J3449" s="15">
        <v>2500</v>
      </c>
      <c r="K3449" s="16">
        <f t="shared" si="1129"/>
        <v>1624.9999999999998</v>
      </c>
      <c r="L3449" s="16">
        <f t="shared" si="1130"/>
        <v>650</v>
      </c>
      <c r="M3449" s="17">
        <v>0.4</v>
      </c>
      <c r="O3449" s="1"/>
      <c r="P3449" s="2"/>
      <c r="Q3449" s="3"/>
      <c r="R3449" s="5"/>
    </row>
    <row r="3450" spans="2:18" x14ac:dyDescent="0.25">
      <c r="B3450" s="12" t="s">
        <v>10</v>
      </c>
      <c r="C3450" s="12">
        <v>1185732</v>
      </c>
      <c r="D3450" s="13">
        <v>44507</v>
      </c>
      <c r="E3450" s="12" t="s">
        <v>129</v>
      </c>
      <c r="F3450" s="12" t="s">
        <v>115</v>
      </c>
      <c r="G3450" s="12" t="s">
        <v>116</v>
      </c>
      <c r="H3450" s="12" t="s">
        <v>12</v>
      </c>
      <c r="I3450" s="14">
        <v>0.6</v>
      </c>
      <c r="J3450" s="15">
        <v>4000</v>
      </c>
      <c r="K3450" s="16">
        <f>I3450*J3450</f>
        <v>2400</v>
      </c>
      <c r="L3450" s="16">
        <f>K3450*M3450</f>
        <v>840</v>
      </c>
      <c r="M3450" s="17">
        <v>0.35</v>
      </c>
      <c r="O3450" s="1"/>
      <c r="P3450" s="2"/>
      <c r="Q3450" s="3"/>
      <c r="R3450" s="5"/>
    </row>
    <row r="3451" spans="2:18" x14ac:dyDescent="0.25">
      <c r="B3451" s="12" t="s">
        <v>10</v>
      </c>
      <c r="C3451" s="12">
        <v>1185732</v>
      </c>
      <c r="D3451" s="13">
        <v>44507</v>
      </c>
      <c r="E3451" s="12" t="s">
        <v>129</v>
      </c>
      <c r="F3451" s="12" t="s">
        <v>115</v>
      </c>
      <c r="G3451" s="12" t="s">
        <v>116</v>
      </c>
      <c r="H3451" s="12" t="s">
        <v>15</v>
      </c>
      <c r="I3451" s="14">
        <v>0.5</v>
      </c>
      <c r="J3451" s="15">
        <v>2750</v>
      </c>
      <c r="K3451" s="16">
        <f>I3451*J3451</f>
        <v>1375</v>
      </c>
      <c r="L3451" s="16">
        <f>K3451*M3451</f>
        <v>481.24999999999994</v>
      </c>
      <c r="M3451" s="17">
        <v>0.35</v>
      </c>
      <c r="O3451" s="1"/>
      <c r="P3451" s="2"/>
      <c r="Q3451" s="3"/>
      <c r="R3451" s="5"/>
    </row>
    <row r="3452" spans="2:18" x14ac:dyDescent="0.25">
      <c r="B3452" s="12" t="s">
        <v>10</v>
      </c>
      <c r="C3452" s="12">
        <v>1185732</v>
      </c>
      <c r="D3452" s="13">
        <v>44507</v>
      </c>
      <c r="E3452" s="12" t="s">
        <v>129</v>
      </c>
      <c r="F3452" s="12" t="s">
        <v>115</v>
      </c>
      <c r="G3452" s="12" t="s">
        <v>116</v>
      </c>
      <c r="H3452" s="12" t="s">
        <v>13</v>
      </c>
      <c r="I3452" s="14">
        <v>0.5</v>
      </c>
      <c r="J3452" s="15">
        <v>2700</v>
      </c>
      <c r="K3452" s="16">
        <f t="shared" ref="K3452:K3455" si="1131">I3452*J3452</f>
        <v>1350</v>
      </c>
      <c r="L3452" s="16">
        <f t="shared" ref="L3452:L3455" si="1132">K3452*M3452</f>
        <v>540</v>
      </c>
      <c r="M3452" s="17">
        <v>0.4</v>
      </c>
      <c r="O3452" s="1"/>
      <c r="P3452" s="2"/>
      <c r="Q3452" s="3"/>
      <c r="R3452" s="5"/>
    </row>
    <row r="3453" spans="2:18" x14ac:dyDescent="0.25">
      <c r="B3453" s="12" t="s">
        <v>10</v>
      </c>
      <c r="C3453" s="12">
        <v>1185732</v>
      </c>
      <c r="D3453" s="13">
        <v>44507</v>
      </c>
      <c r="E3453" s="12" t="s">
        <v>129</v>
      </c>
      <c r="F3453" s="12" t="s">
        <v>115</v>
      </c>
      <c r="G3453" s="12" t="s">
        <v>116</v>
      </c>
      <c r="H3453" s="12" t="s">
        <v>14</v>
      </c>
      <c r="I3453" s="14">
        <v>0.5</v>
      </c>
      <c r="J3453" s="15">
        <v>2500</v>
      </c>
      <c r="K3453" s="16">
        <f t="shared" si="1131"/>
        <v>1250</v>
      </c>
      <c r="L3453" s="16">
        <f t="shared" si="1132"/>
        <v>500</v>
      </c>
      <c r="M3453" s="17">
        <v>0.4</v>
      </c>
      <c r="O3453" s="1"/>
      <c r="P3453" s="2"/>
      <c r="Q3453" s="3"/>
      <c r="R3453" s="5"/>
    </row>
    <row r="3454" spans="2:18" x14ac:dyDescent="0.25">
      <c r="B3454" s="12" t="s">
        <v>10</v>
      </c>
      <c r="C3454" s="12">
        <v>1185732</v>
      </c>
      <c r="D3454" s="13">
        <v>44507</v>
      </c>
      <c r="E3454" s="12" t="s">
        <v>129</v>
      </c>
      <c r="F3454" s="12" t="s">
        <v>115</v>
      </c>
      <c r="G3454" s="12" t="s">
        <v>116</v>
      </c>
      <c r="H3454" s="12" t="s">
        <v>16</v>
      </c>
      <c r="I3454" s="14">
        <v>0.6</v>
      </c>
      <c r="J3454" s="15">
        <v>2250</v>
      </c>
      <c r="K3454" s="16">
        <f t="shared" si="1131"/>
        <v>1350</v>
      </c>
      <c r="L3454" s="16">
        <f t="shared" si="1132"/>
        <v>405</v>
      </c>
      <c r="M3454" s="17">
        <v>0.3</v>
      </c>
      <c r="O3454" s="1"/>
      <c r="P3454" s="2"/>
      <c r="Q3454" s="3"/>
      <c r="R3454" s="5"/>
    </row>
    <row r="3455" spans="2:18" x14ac:dyDescent="0.25">
      <c r="B3455" s="12" t="s">
        <v>10</v>
      </c>
      <c r="C3455" s="12">
        <v>1185732</v>
      </c>
      <c r="D3455" s="13">
        <v>44507</v>
      </c>
      <c r="E3455" s="12" t="s">
        <v>129</v>
      </c>
      <c r="F3455" s="12" t="s">
        <v>115</v>
      </c>
      <c r="G3455" s="12" t="s">
        <v>116</v>
      </c>
      <c r="H3455" s="12" t="s">
        <v>17</v>
      </c>
      <c r="I3455" s="14">
        <v>0.64999999999999991</v>
      </c>
      <c r="J3455" s="15">
        <v>3250</v>
      </c>
      <c r="K3455" s="16">
        <f t="shared" si="1131"/>
        <v>2112.4999999999995</v>
      </c>
      <c r="L3455" s="16">
        <f t="shared" si="1132"/>
        <v>844.99999999999989</v>
      </c>
      <c r="M3455" s="17">
        <v>0.4</v>
      </c>
      <c r="O3455" s="1"/>
      <c r="P3455" s="2"/>
      <c r="Q3455" s="3"/>
      <c r="R3455" s="5"/>
    </row>
    <row r="3456" spans="2:18" x14ac:dyDescent="0.25">
      <c r="B3456" s="12" t="s">
        <v>10</v>
      </c>
      <c r="C3456" s="12">
        <v>1185732</v>
      </c>
      <c r="D3456" s="13">
        <v>44536</v>
      </c>
      <c r="E3456" s="12" t="s">
        <v>129</v>
      </c>
      <c r="F3456" s="12" t="s">
        <v>115</v>
      </c>
      <c r="G3456" s="12" t="s">
        <v>116</v>
      </c>
      <c r="H3456" s="12" t="s">
        <v>12</v>
      </c>
      <c r="I3456" s="14">
        <v>0.6</v>
      </c>
      <c r="J3456" s="15">
        <v>5500</v>
      </c>
      <c r="K3456" s="16">
        <f>I3456*J3456</f>
        <v>3300</v>
      </c>
      <c r="L3456" s="16">
        <f>K3456*M3456</f>
        <v>1155</v>
      </c>
      <c r="M3456" s="17">
        <v>0.35</v>
      </c>
      <c r="O3456" s="1"/>
      <c r="P3456" s="2"/>
      <c r="Q3456" s="3"/>
      <c r="R3456" s="5"/>
    </row>
    <row r="3457" spans="1:18" x14ac:dyDescent="0.25">
      <c r="B3457" s="12" t="s">
        <v>10</v>
      </c>
      <c r="C3457" s="12">
        <v>1185732</v>
      </c>
      <c r="D3457" s="13">
        <v>44536</v>
      </c>
      <c r="E3457" s="12" t="s">
        <v>129</v>
      </c>
      <c r="F3457" s="12" t="s">
        <v>115</v>
      </c>
      <c r="G3457" s="12" t="s">
        <v>116</v>
      </c>
      <c r="H3457" s="12" t="s">
        <v>15</v>
      </c>
      <c r="I3457" s="14">
        <v>0.5</v>
      </c>
      <c r="J3457" s="15">
        <v>3500</v>
      </c>
      <c r="K3457" s="16">
        <f>I3457*J3457</f>
        <v>1750</v>
      </c>
      <c r="L3457" s="16">
        <f>K3457*M3457</f>
        <v>612.5</v>
      </c>
      <c r="M3457" s="17">
        <v>0.35</v>
      </c>
      <c r="O3457" s="1"/>
      <c r="P3457" s="2"/>
      <c r="Q3457" s="3"/>
      <c r="R3457" s="5"/>
    </row>
    <row r="3458" spans="1:18" x14ac:dyDescent="0.25">
      <c r="B3458" s="12" t="s">
        <v>10</v>
      </c>
      <c r="C3458" s="12">
        <v>1185732</v>
      </c>
      <c r="D3458" s="13">
        <v>44536</v>
      </c>
      <c r="E3458" s="12" t="s">
        <v>129</v>
      </c>
      <c r="F3458" s="12" t="s">
        <v>115</v>
      </c>
      <c r="G3458" s="12" t="s">
        <v>116</v>
      </c>
      <c r="H3458" s="12" t="s">
        <v>13</v>
      </c>
      <c r="I3458" s="14">
        <v>0.5</v>
      </c>
      <c r="J3458" s="15">
        <v>3250</v>
      </c>
      <c r="K3458" s="16">
        <f t="shared" ref="K3458:K3461" si="1133">I3458*J3458</f>
        <v>1625</v>
      </c>
      <c r="L3458" s="16">
        <f t="shared" ref="L3458:L3461" si="1134">K3458*M3458</f>
        <v>650</v>
      </c>
      <c r="M3458" s="17">
        <v>0.4</v>
      </c>
      <c r="O3458" s="1"/>
      <c r="P3458" s="2"/>
      <c r="Q3458" s="3"/>
      <c r="R3458" s="5"/>
    </row>
    <row r="3459" spans="1:18" x14ac:dyDescent="0.25">
      <c r="B3459" s="12" t="s">
        <v>10</v>
      </c>
      <c r="C3459" s="12">
        <v>1185732</v>
      </c>
      <c r="D3459" s="13">
        <v>44536</v>
      </c>
      <c r="E3459" s="12" t="s">
        <v>129</v>
      </c>
      <c r="F3459" s="12" t="s">
        <v>115</v>
      </c>
      <c r="G3459" s="12" t="s">
        <v>116</v>
      </c>
      <c r="H3459" s="12" t="s">
        <v>14</v>
      </c>
      <c r="I3459" s="14">
        <v>0.5</v>
      </c>
      <c r="J3459" s="15">
        <v>2750</v>
      </c>
      <c r="K3459" s="16">
        <f t="shared" si="1133"/>
        <v>1375</v>
      </c>
      <c r="L3459" s="16">
        <f t="shared" si="1134"/>
        <v>550</v>
      </c>
      <c r="M3459" s="17">
        <v>0.4</v>
      </c>
      <c r="O3459" s="1"/>
      <c r="P3459" s="2"/>
      <c r="Q3459" s="3"/>
      <c r="R3459" s="5"/>
    </row>
    <row r="3460" spans="1:18" x14ac:dyDescent="0.25">
      <c r="B3460" s="12" t="s">
        <v>10</v>
      </c>
      <c r="C3460" s="12">
        <v>1185732</v>
      </c>
      <c r="D3460" s="13">
        <v>44536</v>
      </c>
      <c r="E3460" s="12" t="s">
        <v>129</v>
      </c>
      <c r="F3460" s="12" t="s">
        <v>115</v>
      </c>
      <c r="G3460" s="12" t="s">
        <v>116</v>
      </c>
      <c r="H3460" s="12" t="s">
        <v>16</v>
      </c>
      <c r="I3460" s="14">
        <v>0.6</v>
      </c>
      <c r="J3460" s="15">
        <v>2750</v>
      </c>
      <c r="K3460" s="16">
        <f t="shared" si="1133"/>
        <v>1650</v>
      </c>
      <c r="L3460" s="16">
        <f t="shared" si="1134"/>
        <v>495</v>
      </c>
      <c r="M3460" s="17">
        <v>0.3</v>
      </c>
      <c r="O3460" s="1"/>
      <c r="P3460" s="2"/>
      <c r="Q3460" s="3"/>
      <c r="R3460" s="5"/>
    </row>
    <row r="3461" spans="1:18" x14ac:dyDescent="0.25">
      <c r="B3461" s="12" t="s">
        <v>10</v>
      </c>
      <c r="C3461" s="12">
        <v>1185732</v>
      </c>
      <c r="D3461" s="13">
        <v>44536</v>
      </c>
      <c r="E3461" s="12" t="s">
        <v>129</v>
      </c>
      <c r="F3461" s="12" t="s">
        <v>115</v>
      </c>
      <c r="G3461" s="12" t="s">
        <v>116</v>
      </c>
      <c r="H3461" s="12" t="s">
        <v>17</v>
      </c>
      <c r="I3461" s="14">
        <v>0.64999999999999991</v>
      </c>
      <c r="J3461" s="15">
        <v>3750</v>
      </c>
      <c r="K3461" s="16">
        <f t="shared" si="1133"/>
        <v>2437.4999999999995</v>
      </c>
      <c r="L3461" s="16">
        <f t="shared" si="1134"/>
        <v>974.99999999999989</v>
      </c>
      <c r="M3461" s="17">
        <v>0.4</v>
      </c>
      <c r="O3461" s="1"/>
      <c r="P3461" s="2"/>
      <c r="Q3461" s="3"/>
      <c r="R3461" s="5"/>
    </row>
    <row r="3462" spans="1:18" x14ac:dyDescent="0.25">
      <c r="A3462" s="8" t="s">
        <v>40</v>
      </c>
      <c r="B3462" s="12" t="s">
        <v>10</v>
      </c>
      <c r="C3462" s="12">
        <v>1185732</v>
      </c>
      <c r="D3462" s="13">
        <v>44203</v>
      </c>
      <c r="E3462" s="12" t="s">
        <v>129</v>
      </c>
      <c r="F3462" s="12" t="s">
        <v>117</v>
      </c>
      <c r="G3462" s="12" t="s">
        <v>118</v>
      </c>
      <c r="H3462" s="12" t="s">
        <v>12</v>
      </c>
      <c r="I3462" s="14">
        <v>0.4</v>
      </c>
      <c r="J3462" s="15">
        <v>5000</v>
      </c>
      <c r="K3462" s="16">
        <f>I3462*J3462</f>
        <v>2000</v>
      </c>
      <c r="L3462" s="16">
        <f>K3462*M3462</f>
        <v>800</v>
      </c>
      <c r="M3462" s="17">
        <v>0.4</v>
      </c>
      <c r="O3462" s="1"/>
      <c r="P3462" s="2"/>
      <c r="Q3462" s="3"/>
      <c r="R3462" s="5"/>
    </row>
    <row r="3463" spans="1:18" x14ac:dyDescent="0.25">
      <c r="B3463" s="12" t="s">
        <v>10</v>
      </c>
      <c r="C3463" s="12">
        <v>1185732</v>
      </c>
      <c r="D3463" s="13">
        <v>44203</v>
      </c>
      <c r="E3463" s="12" t="s">
        <v>129</v>
      </c>
      <c r="F3463" s="12" t="s">
        <v>117</v>
      </c>
      <c r="G3463" s="12" t="s">
        <v>118</v>
      </c>
      <c r="H3463" s="12" t="s">
        <v>15</v>
      </c>
      <c r="I3463" s="14">
        <v>0.4</v>
      </c>
      <c r="J3463" s="15">
        <v>3000</v>
      </c>
      <c r="K3463" s="16">
        <f>I3463*J3463</f>
        <v>1200</v>
      </c>
      <c r="L3463" s="16">
        <f>K3463*M3463</f>
        <v>480</v>
      </c>
      <c r="M3463" s="17">
        <v>0.4</v>
      </c>
      <c r="O3463" s="1"/>
      <c r="P3463" s="2"/>
      <c r="Q3463" s="3"/>
      <c r="R3463" s="5"/>
    </row>
    <row r="3464" spans="1:18" x14ac:dyDescent="0.25">
      <c r="B3464" s="12" t="s">
        <v>10</v>
      </c>
      <c r="C3464" s="12">
        <v>1185732</v>
      </c>
      <c r="D3464" s="13">
        <v>44203</v>
      </c>
      <c r="E3464" s="12" t="s">
        <v>129</v>
      </c>
      <c r="F3464" s="12" t="s">
        <v>117</v>
      </c>
      <c r="G3464" s="12" t="s">
        <v>118</v>
      </c>
      <c r="H3464" s="12" t="s">
        <v>13</v>
      </c>
      <c r="I3464" s="14">
        <v>0.30000000000000004</v>
      </c>
      <c r="J3464" s="15">
        <v>3000</v>
      </c>
      <c r="K3464" s="16">
        <f t="shared" ref="K3464:K3467" si="1135">I3464*J3464</f>
        <v>900.00000000000011</v>
      </c>
      <c r="L3464" s="16">
        <f t="shared" ref="L3464:L3473" si="1136">K3464*M3464</f>
        <v>270</v>
      </c>
      <c r="M3464" s="17">
        <v>0.3</v>
      </c>
      <c r="O3464" s="1"/>
      <c r="P3464" s="2"/>
      <c r="Q3464" s="3"/>
      <c r="R3464" s="5"/>
    </row>
    <row r="3465" spans="1:18" x14ac:dyDescent="0.25">
      <c r="B3465" s="12" t="s">
        <v>10</v>
      </c>
      <c r="C3465" s="12">
        <v>1185732</v>
      </c>
      <c r="D3465" s="13">
        <v>44203</v>
      </c>
      <c r="E3465" s="12" t="s">
        <v>129</v>
      </c>
      <c r="F3465" s="12" t="s">
        <v>117</v>
      </c>
      <c r="G3465" s="12" t="s">
        <v>118</v>
      </c>
      <c r="H3465" s="12" t="s">
        <v>14</v>
      </c>
      <c r="I3465" s="14">
        <v>0.35</v>
      </c>
      <c r="J3465" s="15">
        <v>1500</v>
      </c>
      <c r="K3465" s="16">
        <f t="shared" si="1135"/>
        <v>525</v>
      </c>
      <c r="L3465" s="16">
        <f t="shared" si="1136"/>
        <v>157.5</v>
      </c>
      <c r="M3465" s="17">
        <v>0.3</v>
      </c>
      <c r="O3465" s="1"/>
      <c r="P3465" s="2"/>
      <c r="Q3465" s="3"/>
      <c r="R3465" s="5"/>
    </row>
    <row r="3466" spans="1:18" x14ac:dyDescent="0.25">
      <c r="B3466" s="12" t="s">
        <v>10</v>
      </c>
      <c r="C3466" s="12">
        <v>1185732</v>
      </c>
      <c r="D3466" s="13">
        <v>44203</v>
      </c>
      <c r="E3466" s="12" t="s">
        <v>129</v>
      </c>
      <c r="F3466" s="12" t="s">
        <v>117</v>
      </c>
      <c r="G3466" s="12" t="s">
        <v>118</v>
      </c>
      <c r="H3466" s="12" t="s">
        <v>16</v>
      </c>
      <c r="I3466" s="14">
        <v>0.5</v>
      </c>
      <c r="J3466" s="15">
        <v>2000</v>
      </c>
      <c r="K3466" s="16">
        <f t="shared" si="1135"/>
        <v>1000</v>
      </c>
      <c r="L3466" s="16">
        <f t="shared" si="1136"/>
        <v>300</v>
      </c>
      <c r="M3466" s="17">
        <v>0.3</v>
      </c>
      <c r="O3466" s="1"/>
      <c r="P3466" s="2"/>
      <c r="Q3466" s="3"/>
      <c r="R3466" s="5"/>
    </row>
    <row r="3467" spans="1:18" x14ac:dyDescent="0.25">
      <c r="B3467" s="12" t="s">
        <v>10</v>
      </c>
      <c r="C3467" s="12">
        <v>1185732</v>
      </c>
      <c r="D3467" s="13">
        <v>44203</v>
      </c>
      <c r="E3467" s="12" t="s">
        <v>129</v>
      </c>
      <c r="F3467" s="12" t="s">
        <v>117</v>
      </c>
      <c r="G3467" s="12" t="s">
        <v>118</v>
      </c>
      <c r="H3467" s="12" t="s">
        <v>17</v>
      </c>
      <c r="I3467" s="14">
        <v>0.4</v>
      </c>
      <c r="J3467" s="15">
        <v>3000</v>
      </c>
      <c r="K3467" s="16">
        <f t="shared" si="1135"/>
        <v>1200</v>
      </c>
      <c r="L3467" s="16">
        <f t="shared" si="1136"/>
        <v>420</v>
      </c>
      <c r="M3467" s="17">
        <v>0.35</v>
      </c>
      <c r="O3467" s="1"/>
      <c r="P3467" s="2"/>
      <c r="Q3467" s="3"/>
      <c r="R3467" s="5"/>
    </row>
    <row r="3468" spans="1:18" x14ac:dyDescent="0.25">
      <c r="B3468" s="12" t="s">
        <v>10</v>
      </c>
      <c r="C3468" s="12">
        <v>1185732</v>
      </c>
      <c r="D3468" s="13">
        <v>44232</v>
      </c>
      <c r="E3468" s="12" t="s">
        <v>129</v>
      </c>
      <c r="F3468" s="12" t="s">
        <v>117</v>
      </c>
      <c r="G3468" s="12" t="s">
        <v>118</v>
      </c>
      <c r="H3468" s="12" t="s">
        <v>12</v>
      </c>
      <c r="I3468" s="14">
        <v>0.4</v>
      </c>
      <c r="J3468" s="15">
        <v>5500</v>
      </c>
      <c r="K3468" s="16">
        <f>I3468*J3468</f>
        <v>2200</v>
      </c>
      <c r="L3468" s="16">
        <f>K3468*M3468</f>
        <v>880</v>
      </c>
      <c r="M3468" s="17">
        <v>0.4</v>
      </c>
      <c r="O3468" s="1"/>
      <c r="P3468" s="2"/>
      <c r="Q3468" s="3"/>
      <c r="R3468" s="5"/>
    </row>
    <row r="3469" spans="1:18" x14ac:dyDescent="0.25">
      <c r="B3469" s="12" t="s">
        <v>10</v>
      </c>
      <c r="C3469" s="12">
        <v>1185732</v>
      </c>
      <c r="D3469" s="13">
        <v>44232</v>
      </c>
      <c r="E3469" s="12" t="s">
        <v>129</v>
      </c>
      <c r="F3469" s="12" t="s">
        <v>117</v>
      </c>
      <c r="G3469" s="12" t="s">
        <v>118</v>
      </c>
      <c r="H3469" s="12" t="s">
        <v>15</v>
      </c>
      <c r="I3469" s="14">
        <v>0.4</v>
      </c>
      <c r="J3469" s="15">
        <v>2000</v>
      </c>
      <c r="K3469" s="16">
        <f>I3469*J3469</f>
        <v>800</v>
      </c>
      <c r="L3469" s="16">
        <f>K3469*M3469</f>
        <v>320</v>
      </c>
      <c r="M3469" s="17">
        <v>0.4</v>
      </c>
      <c r="O3469" s="1"/>
      <c r="P3469" s="2"/>
      <c r="Q3469" s="3"/>
      <c r="R3469" s="5"/>
    </row>
    <row r="3470" spans="1:18" x14ac:dyDescent="0.25">
      <c r="B3470" s="12" t="s">
        <v>10</v>
      </c>
      <c r="C3470" s="12">
        <v>1185732</v>
      </c>
      <c r="D3470" s="13">
        <v>44232</v>
      </c>
      <c r="E3470" s="12" t="s">
        <v>129</v>
      </c>
      <c r="F3470" s="12" t="s">
        <v>117</v>
      </c>
      <c r="G3470" s="12" t="s">
        <v>118</v>
      </c>
      <c r="H3470" s="12" t="s">
        <v>13</v>
      </c>
      <c r="I3470" s="14">
        <v>0.30000000000000004</v>
      </c>
      <c r="J3470" s="15">
        <v>2500</v>
      </c>
      <c r="K3470" s="16">
        <f t="shared" ref="K3470:K3473" si="1137">I3470*J3470</f>
        <v>750.00000000000011</v>
      </c>
      <c r="L3470" s="16">
        <f t="shared" si="1136"/>
        <v>225.00000000000003</v>
      </c>
      <c r="M3470" s="17">
        <v>0.3</v>
      </c>
      <c r="O3470" s="1"/>
      <c r="P3470" s="2"/>
      <c r="Q3470" s="3"/>
      <c r="R3470" s="5"/>
    </row>
    <row r="3471" spans="1:18" x14ac:dyDescent="0.25">
      <c r="B3471" s="12" t="s">
        <v>10</v>
      </c>
      <c r="C3471" s="12">
        <v>1185732</v>
      </c>
      <c r="D3471" s="13">
        <v>44232</v>
      </c>
      <c r="E3471" s="12" t="s">
        <v>129</v>
      </c>
      <c r="F3471" s="12" t="s">
        <v>117</v>
      </c>
      <c r="G3471" s="12" t="s">
        <v>118</v>
      </c>
      <c r="H3471" s="12" t="s">
        <v>14</v>
      </c>
      <c r="I3471" s="14">
        <v>0.35</v>
      </c>
      <c r="J3471" s="15">
        <v>1250</v>
      </c>
      <c r="K3471" s="16">
        <f t="shared" si="1137"/>
        <v>437.5</v>
      </c>
      <c r="L3471" s="16">
        <f t="shared" si="1136"/>
        <v>131.25</v>
      </c>
      <c r="M3471" s="17">
        <v>0.3</v>
      </c>
      <c r="O3471" s="1"/>
      <c r="P3471" s="2"/>
      <c r="Q3471" s="3"/>
      <c r="R3471" s="5"/>
    </row>
    <row r="3472" spans="1:18" x14ac:dyDescent="0.25">
      <c r="B3472" s="12" t="s">
        <v>10</v>
      </c>
      <c r="C3472" s="12">
        <v>1185732</v>
      </c>
      <c r="D3472" s="13">
        <v>44232</v>
      </c>
      <c r="E3472" s="12" t="s">
        <v>129</v>
      </c>
      <c r="F3472" s="12" t="s">
        <v>117</v>
      </c>
      <c r="G3472" s="12" t="s">
        <v>118</v>
      </c>
      <c r="H3472" s="12" t="s">
        <v>16</v>
      </c>
      <c r="I3472" s="14">
        <v>0.5</v>
      </c>
      <c r="J3472" s="15">
        <v>2000</v>
      </c>
      <c r="K3472" s="16">
        <f t="shared" si="1137"/>
        <v>1000</v>
      </c>
      <c r="L3472" s="16">
        <f t="shared" si="1136"/>
        <v>300</v>
      </c>
      <c r="M3472" s="17">
        <v>0.3</v>
      </c>
      <c r="O3472" s="1"/>
      <c r="P3472" s="2"/>
      <c r="Q3472" s="3"/>
      <c r="R3472" s="5"/>
    </row>
    <row r="3473" spans="2:18" x14ac:dyDescent="0.25">
      <c r="B3473" s="12" t="s">
        <v>10</v>
      </c>
      <c r="C3473" s="12">
        <v>1185732</v>
      </c>
      <c r="D3473" s="13">
        <v>44232</v>
      </c>
      <c r="E3473" s="12" t="s">
        <v>129</v>
      </c>
      <c r="F3473" s="12" t="s">
        <v>117</v>
      </c>
      <c r="G3473" s="12" t="s">
        <v>118</v>
      </c>
      <c r="H3473" s="12" t="s">
        <v>17</v>
      </c>
      <c r="I3473" s="14">
        <v>0.4</v>
      </c>
      <c r="J3473" s="15">
        <v>3000</v>
      </c>
      <c r="K3473" s="16">
        <f t="shared" si="1137"/>
        <v>1200</v>
      </c>
      <c r="L3473" s="16">
        <f t="shared" si="1136"/>
        <v>420</v>
      </c>
      <c r="M3473" s="17">
        <v>0.35</v>
      </c>
      <c r="O3473" s="1"/>
      <c r="P3473" s="2"/>
      <c r="Q3473" s="3"/>
      <c r="R3473" s="5"/>
    </row>
    <row r="3474" spans="2:18" x14ac:dyDescent="0.25">
      <c r="B3474" s="12" t="s">
        <v>10</v>
      </c>
      <c r="C3474" s="12">
        <v>1185732</v>
      </c>
      <c r="D3474" s="13">
        <v>44258</v>
      </c>
      <c r="E3474" s="12" t="s">
        <v>129</v>
      </c>
      <c r="F3474" s="12" t="s">
        <v>117</v>
      </c>
      <c r="G3474" s="12" t="s">
        <v>118</v>
      </c>
      <c r="H3474" s="12" t="s">
        <v>12</v>
      </c>
      <c r="I3474" s="14">
        <v>0.4</v>
      </c>
      <c r="J3474" s="15">
        <v>5200</v>
      </c>
      <c r="K3474" s="16">
        <f>I3474*J3474</f>
        <v>2080</v>
      </c>
      <c r="L3474" s="16">
        <f>K3474*M3474</f>
        <v>832</v>
      </c>
      <c r="M3474" s="17">
        <v>0.4</v>
      </c>
      <c r="O3474" s="1"/>
      <c r="P3474" s="2"/>
      <c r="Q3474" s="3"/>
      <c r="R3474" s="5"/>
    </row>
    <row r="3475" spans="2:18" x14ac:dyDescent="0.25">
      <c r="B3475" s="12" t="s">
        <v>10</v>
      </c>
      <c r="C3475" s="12">
        <v>1185732</v>
      </c>
      <c r="D3475" s="13">
        <v>44258</v>
      </c>
      <c r="E3475" s="12" t="s">
        <v>129</v>
      </c>
      <c r="F3475" s="12" t="s">
        <v>117</v>
      </c>
      <c r="G3475" s="12" t="s">
        <v>118</v>
      </c>
      <c r="H3475" s="12" t="s">
        <v>15</v>
      </c>
      <c r="I3475" s="14">
        <v>0.4</v>
      </c>
      <c r="J3475" s="15">
        <v>2250</v>
      </c>
      <c r="K3475" s="16">
        <f>I3475*J3475</f>
        <v>900</v>
      </c>
      <c r="L3475" s="16">
        <f>K3475*M3475</f>
        <v>360</v>
      </c>
      <c r="M3475" s="17">
        <v>0.4</v>
      </c>
      <c r="O3475" s="1"/>
      <c r="P3475" s="2"/>
      <c r="Q3475" s="3"/>
      <c r="R3475" s="5"/>
    </row>
    <row r="3476" spans="2:18" x14ac:dyDescent="0.25">
      <c r="B3476" s="12" t="s">
        <v>10</v>
      </c>
      <c r="C3476" s="12">
        <v>1185732</v>
      </c>
      <c r="D3476" s="13">
        <v>44258</v>
      </c>
      <c r="E3476" s="12" t="s">
        <v>129</v>
      </c>
      <c r="F3476" s="12" t="s">
        <v>117</v>
      </c>
      <c r="G3476" s="12" t="s">
        <v>118</v>
      </c>
      <c r="H3476" s="12" t="s">
        <v>13</v>
      </c>
      <c r="I3476" s="14">
        <v>0.30000000000000004</v>
      </c>
      <c r="J3476" s="15">
        <v>2500</v>
      </c>
      <c r="K3476" s="16">
        <f t="shared" ref="K3476:K3479" si="1138">I3476*J3476</f>
        <v>750.00000000000011</v>
      </c>
      <c r="L3476" s="16">
        <f t="shared" ref="L3476:L3479" si="1139">K3476*M3476</f>
        <v>225.00000000000003</v>
      </c>
      <c r="M3476" s="17">
        <v>0.3</v>
      </c>
      <c r="O3476" s="1"/>
      <c r="P3476" s="2"/>
      <c r="Q3476" s="3"/>
      <c r="R3476" s="5"/>
    </row>
    <row r="3477" spans="2:18" x14ac:dyDescent="0.25">
      <c r="B3477" s="12" t="s">
        <v>10</v>
      </c>
      <c r="C3477" s="12">
        <v>1185732</v>
      </c>
      <c r="D3477" s="13">
        <v>44258</v>
      </c>
      <c r="E3477" s="12" t="s">
        <v>129</v>
      </c>
      <c r="F3477" s="12" t="s">
        <v>117</v>
      </c>
      <c r="G3477" s="12" t="s">
        <v>118</v>
      </c>
      <c r="H3477" s="12" t="s">
        <v>14</v>
      </c>
      <c r="I3477" s="14">
        <v>0.35</v>
      </c>
      <c r="J3477" s="15">
        <v>1000</v>
      </c>
      <c r="K3477" s="16">
        <f t="shared" si="1138"/>
        <v>350</v>
      </c>
      <c r="L3477" s="16">
        <f t="shared" si="1139"/>
        <v>105</v>
      </c>
      <c r="M3477" s="17">
        <v>0.3</v>
      </c>
      <c r="O3477" s="1"/>
      <c r="P3477" s="2"/>
      <c r="Q3477" s="3"/>
      <c r="R3477" s="5"/>
    </row>
    <row r="3478" spans="2:18" x14ac:dyDescent="0.25">
      <c r="B3478" s="12" t="s">
        <v>10</v>
      </c>
      <c r="C3478" s="12">
        <v>1185732</v>
      </c>
      <c r="D3478" s="13">
        <v>44258</v>
      </c>
      <c r="E3478" s="12" t="s">
        <v>129</v>
      </c>
      <c r="F3478" s="12" t="s">
        <v>117</v>
      </c>
      <c r="G3478" s="12" t="s">
        <v>118</v>
      </c>
      <c r="H3478" s="12" t="s">
        <v>16</v>
      </c>
      <c r="I3478" s="14">
        <v>0.5</v>
      </c>
      <c r="J3478" s="15">
        <v>1500</v>
      </c>
      <c r="K3478" s="16">
        <f t="shared" si="1138"/>
        <v>750</v>
      </c>
      <c r="L3478" s="16">
        <f t="shared" si="1139"/>
        <v>225</v>
      </c>
      <c r="M3478" s="17">
        <v>0.3</v>
      </c>
      <c r="O3478" s="1"/>
      <c r="P3478" s="2"/>
      <c r="Q3478" s="3"/>
      <c r="R3478" s="5"/>
    </row>
    <row r="3479" spans="2:18" x14ac:dyDescent="0.25">
      <c r="B3479" s="12" t="s">
        <v>10</v>
      </c>
      <c r="C3479" s="12">
        <v>1185732</v>
      </c>
      <c r="D3479" s="13">
        <v>44258</v>
      </c>
      <c r="E3479" s="12" t="s">
        <v>129</v>
      </c>
      <c r="F3479" s="12" t="s">
        <v>117</v>
      </c>
      <c r="G3479" s="12" t="s">
        <v>118</v>
      </c>
      <c r="H3479" s="12" t="s">
        <v>17</v>
      </c>
      <c r="I3479" s="14">
        <v>0.4</v>
      </c>
      <c r="J3479" s="15">
        <v>2500</v>
      </c>
      <c r="K3479" s="16">
        <f t="shared" si="1138"/>
        <v>1000</v>
      </c>
      <c r="L3479" s="16">
        <f t="shared" si="1139"/>
        <v>350</v>
      </c>
      <c r="M3479" s="17">
        <v>0.35</v>
      </c>
      <c r="O3479" s="1"/>
      <c r="P3479" s="2"/>
      <c r="Q3479" s="3"/>
      <c r="R3479" s="5"/>
    </row>
    <row r="3480" spans="2:18" x14ac:dyDescent="0.25">
      <c r="B3480" s="12" t="s">
        <v>10</v>
      </c>
      <c r="C3480" s="12">
        <v>1185732</v>
      </c>
      <c r="D3480" s="13">
        <v>44290</v>
      </c>
      <c r="E3480" s="12" t="s">
        <v>129</v>
      </c>
      <c r="F3480" s="12" t="s">
        <v>117</v>
      </c>
      <c r="G3480" s="12" t="s">
        <v>118</v>
      </c>
      <c r="H3480" s="12" t="s">
        <v>12</v>
      </c>
      <c r="I3480" s="14">
        <v>0.4</v>
      </c>
      <c r="J3480" s="15">
        <v>5000</v>
      </c>
      <c r="K3480" s="16">
        <f>I3480*J3480</f>
        <v>2000</v>
      </c>
      <c r="L3480" s="16">
        <f>K3480*M3480</f>
        <v>800</v>
      </c>
      <c r="M3480" s="17">
        <v>0.4</v>
      </c>
      <c r="O3480" s="1"/>
      <c r="P3480" s="2"/>
      <c r="Q3480" s="3"/>
      <c r="R3480" s="5"/>
    </row>
    <row r="3481" spans="2:18" x14ac:dyDescent="0.25">
      <c r="B3481" s="12" t="s">
        <v>10</v>
      </c>
      <c r="C3481" s="12">
        <v>1185732</v>
      </c>
      <c r="D3481" s="13">
        <v>44290</v>
      </c>
      <c r="E3481" s="12" t="s">
        <v>129</v>
      </c>
      <c r="F3481" s="12" t="s">
        <v>117</v>
      </c>
      <c r="G3481" s="12" t="s">
        <v>118</v>
      </c>
      <c r="H3481" s="12" t="s">
        <v>15</v>
      </c>
      <c r="I3481" s="14">
        <v>0.4</v>
      </c>
      <c r="J3481" s="15">
        <v>2000</v>
      </c>
      <c r="K3481" s="16">
        <f>I3481*J3481</f>
        <v>800</v>
      </c>
      <c r="L3481" s="16">
        <f>K3481*M3481</f>
        <v>320</v>
      </c>
      <c r="M3481" s="17">
        <v>0.4</v>
      </c>
      <c r="O3481" s="1"/>
      <c r="P3481" s="2"/>
      <c r="Q3481" s="3"/>
      <c r="R3481" s="5"/>
    </row>
    <row r="3482" spans="2:18" x14ac:dyDescent="0.25">
      <c r="B3482" s="12" t="s">
        <v>10</v>
      </c>
      <c r="C3482" s="12">
        <v>1185732</v>
      </c>
      <c r="D3482" s="13">
        <v>44290</v>
      </c>
      <c r="E3482" s="12" t="s">
        <v>129</v>
      </c>
      <c r="F3482" s="12" t="s">
        <v>117</v>
      </c>
      <c r="G3482" s="12" t="s">
        <v>118</v>
      </c>
      <c r="H3482" s="12" t="s">
        <v>13</v>
      </c>
      <c r="I3482" s="14">
        <v>0.30000000000000004</v>
      </c>
      <c r="J3482" s="15">
        <v>2000</v>
      </c>
      <c r="K3482" s="16">
        <f t="shared" ref="K3482:K3485" si="1140">I3482*J3482</f>
        <v>600.00000000000011</v>
      </c>
      <c r="L3482" s="16">
        <f t="shared" ref="L3482:L3485" si="1141">K3482*M3482</f>
        <v>180.00000000000003</v>
      </c>
      <c r="M3482" s="17">
        <v>0.3</v>
      </c>
      <c r="O3482" s="1"/>
      <c r="P3482" s="2"/>
      <c r="Q3482" s="3"/>
      <c r="R3482" s="5"/>
    </row>
    <row r="3483" spans="2:18" x14ac:dyDescent="0.25">
      <c r="B3483" s="12" t="s">
        <v>10</v>
      </c>
      <c r="C3483" s="12">
        <v>1185732</v>
      </c>
      <c r="D3483" s="13">
        <v>44290</v>
      </c>
      <c r="E3483" s="12" t="s">
        <v>129</v>
      </c>
      <c r="F3483" s="12" t="s">
        <v>117</v>
      </c>
      <c r="G3483" s="12" t="s">
        <v>118</v>
      </c>
      <c r="H3483" s="12" t="s">
        <v>14</v>
      </c>
      <c r="I3483" s="14">
        <v>0.35</v>
      </c>
      <c r="J3483" s="15">
        <v>1250</v>
      </c>
      <c r="K3483" s="16">
        <f t="shared" si="1140"/>
        <v>437.5</v>
      </c>
      <c r="L3483" s="16">
        <f t="shared" si="1141"/>
        <v>131.25</v>
      </c>
      <c r="M3483" s="17">
        <v>0.3</v>
      </c>
      <c r="O3483" s="1"/>
      <c r="P3483" s="2"/>
      <c r="Q3483" s="3"/>
      <c r="R3483" s="5"/>
    </row>
    <row r="3484" spans="2:18" x14ac:dyDescent="0.25">
      <c r="B3484" s="12" t="s">
        <v>10</v>
      </c>
      <c r="C3484" s="12">
        <v>1185732</v>
      </c>
      <c r="D3484" s="13">
        <v>44290</v>
      </c>
      <c r="E3484" s="12" t="s">
        <v>129</v>
      </c>
      <c r="F3484" s="12" t="s">
        <v>117</v>
      </c>
      <c r="G3484" s="12" t="s">
        <v>118</v>
      </c>
      <c r="H3484" s="12" t="s">
        <v>16</v>
      </c>
      <c r="I3484" s="14">
        <v>0.5</v>
      </c>
      <c r="J3484" s="15">
        <v>1250</v>
      </c>
      <c r="K3484" s="16">
        <f t="shared" si="1140"/>
        <v>625</v>
      </c>
      <c r="L3484" s="16">
        <f t="shared" si="1141"/>
        <v>187.5</v>
      </c>
      <c r="M3484" s="17">
        <v>0.3</v>
      </c>
      <c r="O3484" s="1"/>
      <c r="P3484" s="2"/>
      <c r="Q3484" s="3"/>
      <c r="R3484" s="5"/>
    </row>
    <row r="3485" spans="2:18" x14ac:dyDescent="0.25">
      <c r="B3485" s="12" t="s">
        <v>10</v>
      </c>
      <c r="C3485" s="12">
        <v>1185732</v>
      </c>
      <c r="D3485" s="13">
        <v>44290</v>
      </c>
      <c r="E3485" s="12" t="s">
        <v>129</v>
      </c>
      <c r="F3485" s="12" t="s">
        <v>117</v>
      </c>
      <c r="G3485" s="12" t="s">
        <v>118</v>
      </c>
      <c r="H3485" s="12" t="s">
        <v>17</v>
      </c>
      <c r="I3485" s="14">
        <v>0.4</v>
      </c>
      <c r="J3485" s="15">
        <v>2750</v>
      </c>
      <c r="K3485" s="16">
        <f t="shared" si="1140"/>
        <v>1100</v>
      </c>
      <c r="L3485" s="16">
        <f t="shared" si="1141"/>
        <v>385</v>
      </c>
      <c r="M3485" s="17">
        <v>0.35</v>
      </c>
      <c r="O3485" s="1"/>
      <c r="P3485" s="2"/>
      <c r="Q3485" s="3"/>
      <c r="R3485" s="5"/>
    </row>
    <row r="3486" spans="2:18" x14ac:dyDescent="0.25">
      <c r="B3486" s="12" t="s">
        <v>10</v>
      </c>
      <c r="C3486" s="12">
        <v>1185732</v>
      </c>
      <c r="D3486" s="13">
        <v>44319</v>
      </c>
      <c r="E3486" s="12" t="s">
        <v>129</v>
      </c>
      <c r="F3486" s="12" t="s">
        <v>117</v>
      </c>
      <c r="G3486" s="12" t="s">
        <v>118</v>
      </c>
      <c r="H3486" s="12" t="s">
        <v>12</v>
      </c>
      <c r="I3486" s="14">
        <v>0.54999999999999993</v>
      </c>
      <c r="J3486" s="15">
        <v>5450</v>
      </c>
      <c r="K3486" s="16">
        <f>I3486*J3486</f>
        <v>2997.4999999999995</v>
      </c>
      <c r="L3486" s="16">
        <f>K3486*M3486</f>
        <v>1198.9999999999998</v>
      </c>
      <c r="M3486" s="17">
        <v>0.4</v>
      </c>
      <c r="O3486" s="1"/>
      <c r="P3486" s="2"/>
      <c r="Q3486" s="3"/>
      <c r="R3486" s="5"/>
    </row>
    <row r="3487" spans="2:18" x14ac:dyDescent="0.25">
      <c r="B3487" s="12" t="s">
        <v>10</v>
      </c>
      <c r="C3487" s="12">
        <v>1185732</v>
      </c>
      <c r="D3487" s="13">
        <v>44319</v>
      </c>
      <c r="E3487" s="12" t="s">
        <v>129</v>
      </c>
      <c r="F3487" s="12" t="s">
        <v>117</v>
      </c>
      <c r="G3487" s="12" t="s">
        <v>118</v>
      </c>
      <c r="H3487" s="12" t="s">
        <v>15</v>
      </c>
      <c r="I3487" s="14">
        <v>0.5</v>
      </c>
      <c r="J3487" s="15">
        <v>2500</v>
      </c>
      <c r="K3487" s="16">
        <f>I3487*J3487</f>
        <v>1250</v>
      </c>
      <c r="L3487" s="16">
        <f>K3487*M3487</f>
        <v>500</v>
      </c>
      <c r="M3487" s="17">
        <v>0.4</v>
      </c>
      <c r="O3487" s="1"/>
      <c r="P3487" s="2"/>
      <c r="Q3487" s="3"/>
      <c r="R3487" s="5"/>
    </row>
    <row r="3488" spans="2:18" x14ac:dyDescent="0.25">
      <c r="B3488" s="12" t="s">
        <v>10</v>
      </c>
      <c r="C3488" s="12">
        <v>1185732</v>
      </c>
      <c r="D3488" s="13">
        <v>44319</v>
      </c>
      <c r="E3488" s="12" t="s">
        <v>129</v>
      </c>
      <c r="F3488" s="12" t="s">
        <v>117</v>
      </c>
      <c r="G3488" s="12" t="s">
        <v>118</v>
      </c>
      <c r="H3488" s="12" t="s">
        <v>13</v>
      </c>
      <c r="I3488" s="14">
        <v>0.45</v>
      </c>
      <c r="J3488" s="15">
        <v>2750</v>
      </c>
      <c r="K3488" s="16">
        <f t="shared" ref="K3488:K3491" si="1142">I3488*J3488</f>
        <v>1237.5</v>
      </c>
      <c r="L3488" s="16">
        <f t="shared" ref="L3488:L3491" si="1143">K3488*M3488</f>
        <v>371.25</v>
      </c>
      <c r="M3488" s="17">
        <v>0.3</v>
      </c>
      <c r="O3488" s="1"/>
      <c r="P3488" s="2"/>
      <c r="Q3488" s="3"/>
      <c r="R3488" s="5"/>
    </row>
    <row r="3489" spans="2:18" x14ac:dyDescent="0.25">
      <c r="B3489" s="12" t="s">
        <v>10</v>
      </c>
      <c r="C3489" s="12">
        <v>1185732</v>
      </c>
      <c r="D3489" s="13">
        <v>44319</v>
      </c>
      <c r="E3489" s="12" t="s">
        <v>129</v>
      </c>
      <c r="F3489" s="12" t="s">
        <v>117</v>
      </c>
      <c r="G3489" s="12" t="s">
        <v>118</v>
      </c>
      <c r="H3489" s="12" t="s">
        <v>14</v>
      </c>
      <c r="I3489" s="14">
        <v>0.45</v>
      </c>
      <c r="J3489" s="15">
        <v>2250</v>
      </c>
      <c r="K3489" s="16">
        <f t="shared" si="1142"/>
        <v>1012.5</v>
      </c>
      <c r="L3489" s="16">
        <f t="shared" si="1143"/>
        <v>303.75</v>
      </c>
      <c r="M3489" s="17">
        <v>0.3</v>
      </c>
      <c r="O3489" s="1"/>
      <c r="P3489" s="2"/>
      <c r="Q3489" s="3"/>
      <c r="R3489" s="5"/>
    </row>
    <row r="3490" spans="2:18" x14ac:dyDescent="0.25">
      <c r="B3490" s="12" t="s">
        <v>10</v>
      </c>
      <c r="C3490" s="12">
        <v>1185732</v>
      </c>
      <c r="D3490" s="13">
        <v>44319</v>
      </c>
      <c r="E3490" s="12" t="s">
        <v>129</v>
      </c>
      <c r="F3490" s="12" t="s">
        <v>117</v>
      </c>
      <c r="G3490" s="12" t="s">
        <v>118</v>
      </c>
      <c r="H3490" s="12" t="s">
        <v>16</v>
      </c>
      <c r="I3490" s="14">
        <v>0.54999999999999993</v>
      </c>
      <c r="J3490" s="15">
        <v>2500</v>
      </c>
      <c r="K3490" s="16">
        <f t="shared" si="1142"/>
        <v>1374.9999999999998</v>
      </c>
      <c r="L3490" s="16">
        <f t="shared" si="1143"/>
        <v>412.49999999999994</v>
      </c>
      <c r="M3490" s="17">
        <v>0.3</v>
      </c>
      <c r="O3490" s="1"/>
      <c r="P3490" s="2"/>
      <c r="Q3490" s="3"/>
      <c r="R3490" s="5"/>
    </row>
    <row r="3491" spans="2:18" x14ac:dyDescent="0.25">
      <c r="B3491" s="12" t="s">
        <v>10</v>
      </c>
      <c r="C3491" s="12">
        <v>1185732</v>
      </c>
      <c r="D3491" s="13">
        <v>44319</v>
      </c>
      <c r="E3491" s="12" t="s">
        <v>129</v>
      </c>
      <c r="F3491" s="12" t="s">
        <v>117</v>
      </c>
      <c r="G3491" s="12" t="s">
        <v>118</v>
      </c>
      <c r="H3491" s="12" t="s">
        <v>17</v>
      </c>
      <c r="I3491" s="14">
        <v>0.6</v>
      </c>
      <c r="J3491" s="15">
        <v>3750</v>
      </c>
      <c r="K3491" s="16">
        <f t="shared" si="1142"/>
        <v>2250</v>
      </c>
      <c r="L3491" s="16">
        <f t="shared" si="1143"/>
        <v>787.5</v>
      </c>
      <c r="M3491" s="17">
        <v>0.35</v>
      </c>
      <c r="O3491" s="1"/>
      <c r="P3491" s="2"/>
      <c r="Q3491" s="3"/>
      <c r="R3491" s="5"/>
    </row>
    <row r="3492" spans="2:18" x14ac:dyDescent="0.25">
      <c r="B3492" s="12" t="s">
        <v>10</v>
      </c>
      <c r="C3492" s="12">
        <v>1185732</v>
      </c>
      <c r="D3492" s="13">
        <v>44352</v>
      </c>
      <c r="E3492" s="12" t="s">
        <v>129</v>
      </c>
      <c r="F3492" s="12" t="s">
        <v>117</v>
      </c>
      <c r="G3492" s="12" t="s">
        <v>118</v>
      </c>
      <c r="H3492" s="12" t="s">
        <v>12</v>
      </c>
      <c r="I3492" s="14">
        <v>0.54999999999999993</v>
      </c>
      <c r="J3492" s="15">
        <v>6250</v>
      </c>
      <c r="K3492" s="16">
        <f>I3492*J3492</f>
        <v>3437.4999999999995</v>
      </c>
      <c r="L3492" s="16">
        <f>K3492*M3492</f>
        <v>1375</v>
      </c>
      <c r="M3492" s="17">
        <v>0.4</v>
      </c>
      <c r="O3492" s="1"/>
      <c r="P3492" s="2"/>
      <c r="Q3492" s="3"/>
      <c r="R3492" s="5"/>
    </row>
    <row r="3493" spans="2:18" x14ac:dyDescent="0.25">
      <c r="B3493" s="12" t="s">
        <v>10</v>
      </c>
      <c r="C3493" s="12">
        <v>1185732</v>
      </c>
      <c r="D3493" s="13">
        <v>44352</v>
      </c>
      <c r="E3493" s="12" t="s">
        <v>129</v>
      </c>
      <c r="F3493" s="12" t="s">
        <v>117</v>
      </c>
      <c r="G3493" s="12" t="s">
        <v>118</v>
      </c>
      <c r="H3493" s="12" t="s">
        <v>15</v>
      </c>
      <c r="I3493" s="14">
        <v>0.5</v>
      </c>
      <c r="J3493" s="15">
        <v>3750</v>
      </c>
      <c r="K3493" s="16">
        <f>I3493*J3493</f>
        <v>1875</v>
      </c>
      <c r="L3493" s="16">
        <f>K3493*M3493</f>
        <v>750</v>
      </c>
      <c r="M3493" s="17">
        <v>0.4</v>
      </c>
      <c r="O3493" s="1"/>
      <c r="P3493" s="2"/>
      <c r="Q3493" s="3"/>
      <c r="R3493" s="5"/>
    </row>
    <row r="3494" spans="2:18" x14ac:dyDescent="0.25">
      <c r="B3494" s="12" t="s">
        <v>10</v>
      </c>
      <c r="C3494" s="12">
        <v>1185732</v>
      </c>
      <c r="D3494" s="13">
        <v>44352</v>
      </c>
      <c r="E3494" s="12" t="s">
        <v>129</v>
      </c>
      <c r="F3494" s="12" t="s">
        <v>117</v>
      </c>
      <c r="G3494" s="12" t="s">
        <v>118</v>
      </c>
      <c r="H3494" s="12" t="s">
        <v>13</v>
      </c>
      <c r="I3494" s="14">
        <v>0.45</v>
      </c>
      <c r="J3494" s="15">
        <v>3000</v>
      </c>
      <c r="K3494" s="16">
        <f t="shared" ref="K3494:K3497" si="1144">I3494*J3494</f>
        <v>1350</v>
      </c>
      <c r="L3494" s="16">
        <f t="shared" ref="L3494:L3497" si="1145">K3494*M3494</f>
        <v>405</v>
      </c>
      <c r="M3494" s="17">
        <v>0.3</v>
      </c>
      <c r="O3494" s="1"/>
      <c r="P3494" s="2"/>
      <c r="Q3494" s="3"/>
      <c r="R3494" s="5"/>
    </row>
    <row r="3495" spans="2:18" x14ac:dyDescent="0.25">
      <c r="B3495" s="12" t="s">
        <v>10</v>
      </c>
      <c r="C3495" s="12">
        <v>1185732</v>
      </c>
      <c r="D3495" s="13">
        <v>44352</v>
      </c>
      <c r="E3495" s="12" t="s">
        <v>129</v>
      </c>
      <c r="F3495" s="12" t="s">
        <v>117</v>
      </c>
      <c r="G3495" s="12" t="s">
        <v>118</v>
      </c>
      <c r="H3495" s="12" t="s">
        <v>14</v>
      </c>
      <c r="I3495" s="14">
        <v>0.45</v>
      </c>
      <c r="J3495" s="15">
        <v>2750</v>
      </c>
      <c r="K3495" s="16">
        <f t="shared" si="1144"/>
        <v>1237.5</v>
      </c>
      <c r="L3495" s="16">
        <f t="shared" si="1145"/>
        <v>371.25</v>
      </c>
      <c r="M3495" s="17">
        <v>0.3</v>
      </c>
      <c r="O3495" s="1"/>
      <c r="P3495" s="2"/>
      <c r="Q3495" s="3"/>
      <c r="R3495" s="5"/>
    </row>
    <row r="3496" spans="2:18" x14ac:dyDescent="0.25">
      <c r="B3496" s="12" t="s">
        <v>10</v>
      </c>
      <c r="C3496" s="12">
        <v>1185732</v>
      </c>
      <c r="D3496" s="13">
        <v>44352</v>
      </c>
      <c r="E3496" s="12" t="s">
        <v>129</v>
      </c>
      <c r="F3496" s="12" t="s">
        <v>117</v>
      </c>
      <c r="G3496" s="12" t="s">
        <v>118</v>
      </c>
      <c r="H3496" s="12" t="s">
        <v>16</v>
      </c>
      <c r="I3496" s="14">
        <v>0.54999999999999993</v>
      </c>
      <c r="J3496" s="15">
        <v>2750</v>
      </c>
      <c r="K3496" s="16">
        <f t="shared" si="1144"/>
        <v>1512.4999999999998</v>
      </c>
      <c r="L3496" s="16">
        <f t="shared" si="1145"/>
        <v>453.74999999999994</v>
      </c>
      <c r="M3496" s="17">
        <v>0.3</v>
      </c>
      <c r="O3496" s="1"/>
      <c r="P3496" s="2"/>
      <c r="Q3496" s="3"/>
      <c r="R3496" s="5"/>
    </row>
    <row r="3497" spans="2:18" x14ac:dyDescent="0.25">
      <c r="B3497" s="12" t="s">
        <v>10</v>
      </c>
      <c r="C3497" s="12">
        <v>1185732</v>
      </c>
      <c r="D3497" s="13">
        <v>44352</v>
      </c>
      <c r="E3497" s="12" t="s">
        <v>129</v>
      </c>
      <c r="F3497" s="12" t="s">
        <v>117</v>
      </c>
      <c r="G3497" s="12" t="s">
        <v>118</v>
      </c>
      <c r="H3497" s="12" t="s">
        <v>17</v>
      </c>
      <c r="I3497" s="14">
        <v>0.6</v>
      </c>
      <c r="J3497" s="15">
        <v>4250</v>
      </c>
      <c r="K3497" s="16">
        <f t="shared" si="1144"/>
        <v>2550</v>
      </c>
      <c r="L3497" s="16">
        <f t="shared" si="1145"/>
        <v>892.5</v>
      </c>
      <c r="M3497" s="17">
        <v>0.35</v>
      </c>
      <c r="O3497" s="1"/>
      <c r="P3497" s="2"/>
      <c r="Q3497" s="3"/>
      <c r="R3497" s="5"/>
    </row>
    <row r="3498" spans="2:18" x14ac:dyDescent="0.25">
      <c r="B3498" s="12" t="s">
        <v>10</v>
      </c>
      <c r="C3498" s="12">
        <v>1185732</v>
      </c>
      <c r="D3498" s="13">
        <v>44380</v>
      </c>
      <c r="E3498" s="12" t="s">
        <v>129</v>
      </c>
      <c r="F3498" s="12" t="s">
        <v>117</v>
      </c>
      <c r="G3498" s="12" t="s">
        <v>118</v>
      </c>
      <c r="H3498" s="12" t="s">
        <v>12</v>
      </c>
      <c r="I3498" s="14">
        <v>0.54999999999999993</v>
      </c>
      <c r="J3498" s="15">
        <v>6500</v>
      </c>
      <c r="K3498" s="16">
        <f>I3498*J3498</f>
        <v>3574.9999999999995</v>
      </c>
      <c r="L3498" s="16">
        <f>K3498*M3498</f>
        <v>1430</v>
      </c>
      <c r="M3498" s="17">
        <v>0.4</v>
      </c>
      <c r="O3498" s="1"/>
      <c r="P3498" s="2"/>
      <c r="Q3498" s="3"/>
      <c r="R3498" s="5"/>
    </row>
    <row r="3499" spans="2:18" x14ac:dyDescent="0.25">
      <c r="B3499" s="12" t="s">
        <v>10</v>
      </c>
      <c r="C3499" s="12">
        <v>1185732</v>
      </c>
      <c r="D3499" s="13">
        <v>44380</v>
      </c>
      <c r="E3499" s="12" t="s">
        <v>129</v>
      </c>
      <c r="F3499" s="12" t="s">
        <v>117</v>
      </c>
      <c r="G3499" s="12" t="s">
        <v>118</v>
      </c>
      <c r="H3499" s="12" t="s">
        <v>15</v>
      </c>
      <c r="I3499" s="14">
        <v>0.5</v>
      </c>
      <c r="J3499" s="15">
        <v>4000</v>
      </c>
      <c r="K3499" s="16">
        <f>I3499*J3499</f>
        <v>2000</v>
      </c>
      <c r="L3499" s="16">
        <f>K3499*M3499</f>
        <v>800</v>
      </c>
      <c r="M3499" s="17">
        <v>0.4</v>
      </c>
      <c r="O3499" s="1"/>
      <c r="P3499" s="2"/>
      <c r="Q3499" s="3"/>
      <c r="R3499" s="5"/>
    </row>
    <row r="3500" spans="2:18" x14ac:dyDescent="0.25">
      <c r="B3500" s="12" t="s">
        <v>10</v>
      </c>
      <c r="C3500" s="12">
        <v>1185732</v>
      </c>
      <c r="D3500" s="13">
        <v>44380</v>
      </c>
      <c r="E3500" s="12" t="s">
        <v>129</v>
      </c>
      <c r="F3500" s="12" t="s">
        <v>117</v>
      </c>
      <c r="G3500" s="12" t="s">
        <v>118</v>
      </c>
      <c r="H3500" s="12" t="s">
        <v>13</v>
      </c>
      <c r="I3500" s="14">
        <v>0.45</v>
      </c>
      <c r="J3500" s="15">
        <v>3250</v>
      </c>
      <c r="K3500" s="16">
        <f t="shared" ref="K3500:K3503" si="1146">I3500*J3500</f>
        <v>1462.5</v>
      </c>
      <c r="L3500" s="16">
        <f t="shared" ref="L3500:L3503" si="1147">K3500*M3500</f>
        <v>438.75</v>
      </c>
      <c r="M3500" s="17">
        <v>0.3</v>
      </c>
      <c r="O3500" s="1"/>
      <c r="P3500" s="2"/>
      <c r="Q3500" s="3"/>
      <c r="R3500" s="5"/>
    </row>
    <row r="3501" spans="2:18" x14ac:dyDescent="0.25">
      <c r="B3501" s="12" t="s">
        <v>10</v>
      </c>
      <c r="C3501" s="12">
        <v>1185732</v>
      </c>
      <c r="D3501" s="13">
        <v>44380</v>
      </c>
      <c r="E3501" s="12" t="s">
        <v>129</v>
      </c>
      <c r="F3501" s="12" t="s">
        <v>117</v>
      </c>
      <c r="G3501" s="12" t="s">
        <v>118</v>
      </c>
      <c r="H3501" s="12" t="s">
        <v>14</v>
      </c>
      <c r="I3501" s="14">
        <v>0.45</v>
      </c>
      <c r="J3501" s="15">
        <v>2750</v>
      </c>
      <c r="K3501" s="16">
        <f t="shared" si="1146"/>
        <v>1237.5</v>
      </c>
      <c r="L3501" s="16">
        <f t="shared" si="1147"/>
        <v>371.25</v>
      </c>
      <c r="M3501" s="17">
        <v>0.3</v>
      </c>
      <c r="O3501" s="1"/>
      <c r="P3501" s="2"/>
      <c r="Q3501" s="3"/>
      <c r="R3501" s="5"/>
    </row>
    <row r="3502" spans="2:18" x14ac:dyDescent="0.25">
      <c r="B3502" s="12" t="s">
        <v>10</v>
      </c>
      <c r="C3502" s="12">
        <v>1185732</v>
      </c>
      <c r="D3502" s="13">
        <v>44380</v>
      </c>
      <c r="E3502" s="12" t="s">
        <v>129</v>
      </c>
      <c r="F3502" s="12" t="s">
        <v>117</v>
      </c>
      <c r="G3502" s="12" t="s">
        <v>118</v>
      </c>
      <c r="H3502" s="12" t="s">
        <v>16</v>
      </c>
      <c r="I3502" s="14">
        <v>0.54999999999999993</v>
      </c>
      <c r="J3502" s="15">
        <v>3000</v>
      </c>
      <c r="K3502" s="16">
        <f t="shared" si="1146"/>
        <v>1649.9999999999998</v>
      </c>
      <c r="L3502" s="16">
        <f t="shared" si="1147"/>
        <v>494.99999999999989</v>
      </c>
      <c r="M3502" s="17">
        <v>0.3</v>
      </c>
      <c r="O3502" s="1"/>
      <c r="P3502" s="2"/>
      <c r="Q3502" s="3"/>
      <c r="R3502" s="5"/>
    </row>
    <row r="3503" spans="2:18" x14ac:dyDescent="0.25">
      <c r="B3503" s="12" t="s">
        <v>10</v>
      </c>
      <c r="C3503" s="12">
        <v>1185732</v>
      </c>
      <c r="D3503" s="13">
        <v>44380</v>
      </c>
      <c r="E3503" s="12" t="s">
        <v>129</v>
      </c>
      <c r="F3503" s="12" t="s">
        <v>117</v>
      </c>
      <c r="G3503" s="12" t="s">
        <v>118</v>
      </c>
      <c r="H3503" s="12" t="s">
        <v>17</v>
      </c>
      <c r="I3503" s="14">
        <v>0.6</v>
      </c>
      <c r="J3503" s="15">
        <v>4750</v>
      </c>
      <c r="K3503" s="16">
        <f t="shared" si="1146"/>
        <v>2850</v>
      </c>
      <c r="L3503" s="16">
        <f t="shared" si="1147"/>
        <v>997.49999999999989</v>
      </c>
      <c r="M3503" s="17">
        <v>0.35</v>
      </c>
      <c r="O3503" s="1"/>
      <c r="P3503" s="2"/>
      <c r="Q3503" s="3"/>
      <c r="R3503" s="5"/>
    </row>
    <row r="3504" spans="2:18" x14ac:dyDescent="0.25">
      <c r="B3504" s="12" t="s">
        <v>10</v>
      </c>
      <c r="C3504" s="12">
        <v>1185732</v>
      </c>
      <c r="D3504" s="13">
        <v>44412</v>
      </c>
      <c r="E3504" s="12" t="s">
        <v>129</v>
      </c>
      <c r="F3504" s="12" t="s">
        <v>117</v>
      </c>
      <c r="G3504" s="12" t="s">
        <v>118</v>
      </c>
      <c r="H3504" s="12" t="s">
        <v>12</v>
      </c>
      <c r="I3504" s="14">
        <v>0.54999999999999993</v>
      </c>
      <c r="J3504" s="15">
        <v>6250</v>
      </c>
      <c r="K3504" s="16">
        <f>I3504*J3504</f>
        <v>3437.4999999999995</v>
      </c>
      <c r="L3504" s="16">
        <f>K3504*M3504</f>
        <v>1375</v>
      </c>
      <c r="M3504" s="17">
        <v>0.4</v>
      </c>
      <c r="O3504" s="1"/>
      <c r="P3504" s="2"/>
      <c r="Q3504" s="3"/>
      <c r="R3504" s="5"/>
    </row>
    <row r="3505" spans="2:18" x14ac:dyDescent="0.25">
      <c r="B3505" s="12" t="s">
        <v>10</v>
      </c>
      <c r="C3505" s="12">
        <v>1185732</v>
      </c>
      <c r="D3505" s="13">
        <v>44412</v>
      </c>
      <c r="E3505" s="12" t="s">
        <v>129</v>
      </c>
      <c r="F3505" s="12" t="s">
        <v>117</v>
      </c>
      <c r="G3505" s="12" t="s">
        <v>118</v>
      </c>
      <c r="H3505" s="12" t="s">
        <v>15</v>
      </c>
      <c r="I3505" s="14">
        <v>0.5</v>
      </c>
      <c r="J3505" s="15">
        <v>4000</v>
      </c>
      <c r="K3505" s="16">
        <f>I3505*J3505</f>
        <v>2000</v>
      </c>
      <c r="L3505" s="16">
        <f>K3505*M3505</f>
        <v>800</v>
      </c>
      <c r="M3505" s="17">
        <v>0.4</v>
      </c>
      <c r="O3505" s="1"/>
      <c r="P3505" s="2"/>
      <c r="Q3505" s="3"/>
      <c r="R3505" s="5"/>
    </row>
    <row r="3506" spans="2:18" x14ac:dyDescent="0.25">
      <c r="B3506" s="12" t="s">
        <v>10</v>
      </c>
      <c r="C3506" s="12">
        <v>1185732</v>
      </c>
      <c r="D3506" s="13">
        <v>44412</v>
      </c>
      <c r="E3506" s="12" t="s">
        <v>129</v>
      </c>
      <c r="F3506" s="12" t="s">
        <v>117</v>
      </c>
      <c r="G3506" s="12" t="s">
        <v>118</v>
      </c>
      <c r="H3506" s="12" t="s">
        <v>13</v>
      </c>
      <c r="I3506" s="14">
        <v>0.45</v>
      </c>
      <c r="J3506" s="15">
        <v>3250</v>
      </c>
      <c r="K3506" s="16">
        <f t="shared" ref="K3506:K3509" si="1148">I3506*J3506</f>
        <v>1462.5</v>
      </c>
      <c r="L3506" s="16">
        <f t="shared" ref="L3506:L3509" si="1149">K3506*M3506</f>
        <v>438.75</v>
      </c>
      <c r="M3506" s="17">
        <v>0.3</v>
      </c>
      <c r="O3506" s="1"/>
      <c r="P3506" s="2"/>
      <c r="Q3506" s="3"/>
      <c r="R3506" s="5"/>
    </row>
    <row r="3507" spans="2:18" x14ac:dyDescent="0.25">
      <c r="B3507" s="12" t="s">
        <v>10</v>
      </c>
      <c r="C3507" s="12">
        <v>1185732</v>
      </c>
      <c r="D3507" s="13">
        <v>44412</v>
      </c>
      <c r="E3507" s="12" t="s">
        <v>129</v>
      </c>
      <c r="F3507" s="12" t="s">
        <v>117</v>
      </c>
      <c r="G3507" s="12" t="s">
        <v>118</v>
      </c>
      <c r="H3507" s="12" t="s">
        <v>14</v>
      </c>
      <c r="I3507" s="14">
        <v>0.45</v>
      </c>
      <c r="J3507" s="15">
        <v>2250</v>
      </c>
      <c r="K3507" s="16">
        <f t="shared" si="1148"/>
        <v>1012.5</v>
      </c>
      <c r="L3507" s="16">
        <f t="shared" si="1149"/>
        <v>303.75</v>
      </c>
      <c r="M3507" s="17">
        <v>0.3</v>
      </c>
      <c r="O3507" s="1"/>
      <c r="P3507" s="2"/>
      <c r="Q3507" s="3"/>
      <c r="R3507" s="5"/>
    </row>
    <row r="3508" spans="2:18" x14ac:dyDescent="0.25">
      <c r="B3508" s="12" t="s">
        <v>10</v>
      </c>
      <c r="C3508" s="12">
        <v>1185732</v>
      </c>
      <c r="D3508" s="13">
        <v>44412</v>
      </c>
      <c r="E3508" s="12" t="s">
        <v>129</v>
      </c>
      <c r="F3508" s="12" t="s">
        <v>117</v>
      </c>
      <c r="G3508" s="12" t="s">
        <v>118</v>
      </c>
      <c r="H3508" s="12" t="s">
        <v>16</v>
      </c>
      <c r="I3508" s="14">
        <v>0.54999999999999993</v>
      </c>
      <c r="J3508" s="15">
        <v>2000</v>
      </c>
      <c r="K3508" s="16">
        <f t="shared" si="1148"/>
        <v>1099.9999999999998</v>
      </c>
      <c r="L3508" s="16">
        <f t="shared" si="1149"/>
        <v>329.99999999999994</v>
      </c>
      <c r="M3508" s="17">
        <v>0.3</v>
      </c>
      <c r="O3508" s="1"/>
      <c r="P3508" s="2"/>
      <c r="Q3508" s="3"/>
      <c r="R3508" s="5"/>
    </row>
    <row r="3509" spans="2:18" x14ac:dyDescent="0.25">
      <c r="B3509" s="12" t="s">
        <v>10</v>
      </c>
      <c r="C3509" s="12">
        <v>1185732</v>
      </c>
      <c r="D3509" s="13">
        <v>44412</v>
      </c>
      <c r="E3509" s="12" t="s">
        <v>129</v>
      </c>
      <c r="F3509" s="12" t="s">
        <v>117</v>
      </c>
      <c r="G3509" s="12" t="s">
        <v>118</v>
      </c>
      <c r="H3509" s="12" t="s">
        <v>17</v>
      </c>
      <c r="I3509" s="14">
        <v>0.6</v>
      </c>
      <c r="J3509" s="15">
        <v>3750</v>
      </c>
      <c r="K3509" s="16">
        <f t="shared" si="1148"/>
        <v>2250</v>
      </c>
      <c r="L3509" s="16">
        <f t="shared" si="1149"/>
        <v>787.5</v>
      </c>
      <c r="M3509" s="17">
        <v>0.35</v>
      </c>
      <c r="O3509" s="1"/>
      <c r="P3509" s="2"/>
      <c r="Q3509" s="3"/>
      <c r="R3509" s="5"/>
    </row>
    <row r="3510" spans="2:18" x14ac:dyDescent="0.25">
      <c r="B3510" s="12" t="s">
        <v>10</v>
      </c>
      <c r="C3510" s="12">
        <v>1185732</v>
      </c>
      <c r="D3510" s="13">
        <v>44442</v>
      </c>
      <c r="E3510" s="12" t="s">
        <v>129</v>
      </c>
      <c r="F3510" s="12" t="s">
        <v>117</v>
      </c>
      <c r="G3510" s="12" t="s">
        <v>118</v>
      </c>
      <c r="H3510" s="12" t="s">
        <v>12</v>
      </c>
      <c r="I3510" s="14">
        <v>0.54999999999999993</v>
      </c>
      <c r="J3510" s="15">
        <v>5000</v>
      </c>
      <c r="K3510" s="16">
        <f>I3510*J3510</f>
        <v>2749.9999999999995</v>
      </c>
      <c r="L3510" s="16">
        <f>K3510*M3510</f>
        <v>1099.9999999999998</v>
      </c>
      <c r="M3510" s="17">
        <v>0.4</v>
      </c>
      <c r="O3510" s="1"/>
      <c r="P3510" s="2"/>
      <c r="Q3510" s="3"/>
      <c r="R3510" s="5"/>
    </row>
    <row r="3511" spans="2:18" x14ac:dyDescent="0.25">
      <c r="B3511" s="12" t="s">
        <v>10</v>
      </c>
      <c r="C3511" s="12">
        <v>1185732</v>
      </c>
      <c r="D3511" s="13">
        <v>44442</v>
      </c>
      <c r="E3511" s="12" t="s">
        <v>129</v>
      </c>
      <c r="F3511" s="12" t="s">
        <v>117</v>
      </c>
      <c r="G3511" s="12" t="s">
        <v>118</v>
      </c>
      <c r="H3511" s="12" t="s">
        <v>15</v>
      </c>
      <c r="I3511" s="14">
        <v>0.5</v>
      </c>
      <c r="J3511" s="15">
        <v>3000</v>
      </c>
      <c r="K3511" s="16">
        <f>I3511*J3511</f>
        <v>1500</v>
      </c>
      <c r="L3511" s="16">
        <f>K3511*M3511</f>
        <v>600</v>
      </c>
      <c r="M3511" s="17">
        <v>0.4</v>
      </c>
      <c r="O3511" s="1"/>
      <c r="P3511" s="2"/>
      <c r="Q3511" s="3"/>
      <c r="R3511" s="5"/>
    </row>
    <row r="3512" spans="2:18" x14ac:dyDescent="0.25">
      <c r="B3512" s="12" t="s">
        <v>10</v>
      </c>
      <c r="C3512" s="12">
        <v>1185732</v>
      </c>
      <c r="D3512" s="13">
        <v>44442</v>
      </c>
      <c r="E3512" s="12" t="s">
        <v>129</v>
      </c>
      <c r="F3512" s="12" t="s">
        <v>117</v>
      </c>
      <c r="G3512" s="12" t="s">
        <v>118</v>
      </c>
      <c r="H3512" s="12" t="s">
        <v>13</v>
      </c>
      <c r="I3512" s="14">
        <v>0.45</v>
      </c>
      <c r="J3512" s="15">
        <v>2000</v>
      </c>
      <c r="K3512" s="16">
        <f t="shared" ref="K3512:K3515" si="1150">I3512*J3512</f>
        <v>900</v>
      </c>
      <c r="L3512" s="16">
        <f t="shared" ref="L3512:L3515" si="1151">K3512*M3512</f>
        <v>270</v>
      </c>
      <c r="M3512" s="17">
        <v>0.3</v>
      </c>
      <c r="O3512" s="1"/>
      <c r="P3512" s="2"/>
      <c r="Q3512" s="3"/>
      <c r="R3512" s="5"/>
    </row>
    <row r="3513" spans="2:18" x14ac:dyDescent="0.25">
      <c r="B3513" s="12" t="s">
        <v>10</v>
      </c>
      <c r="C3513" s="12">
        <v>1185732</v>
      </c>
      <c r="D3513" s="13">
        <v>44442</v>
      </c>
      <c r="E3513" s="12" t="s">
        <v>129</v>
      </c>
      <c r="F3513" s="12" t="s">
        <v>117</v>
      </c>
      <c r="G3513" s="12" t="s">
        <v>118</v>
      </c>
      <c r="H3513" s="12" t="s">
        <v>14</v>
      </c>
      <c r="I3513" s="14">
        <v>0.45</v>
      </c>
      <c r="J3513" s="15">
        <v>1750</v>
      </c>
      <c r="K3513" s="16">
        <f t="shared" si="1150"/>
        <v>787.5</v>
      </c>
      <c r="L3513" s="16">
        <f t="shared" si="1151"/>
        <v>236.25</v>
      </c>
      <c r="M3513" s="17">
        <v>0.3</v>
      </c>
      <c r="O3513" s="1"/>
      <c r="P3513" s="2"/>
      <c r="Q3513" s="3"/>
      <c r="R3513" s="5"/>
    </row>
    <row r="3514" spans="2:18" x14ac:dyDescent="0.25">
      <c r="B3514" s="12" t="s">
        <v>10</v>
      </c>
      <c r="C3514" s="12">
        <v>1185732</v>
      </c>
      <c r="D3514" s="13">
        <v>44442</v>
      </c>
      <c r="E3514" s="12" t="s">
        <v>129</v>
      </c>
      <c r="F3514" s="12" t="s">
        <v>117</v>
      </c>
      <c r="G3514" s="12" t="s">
        <v>118</v>
      </c>
      <c r="H3514" s="12" t="s">
        <v>16</v>
      </c>
      <c r="I3514" s="14">
        <v>0.54999999999999993</v>
      </c>
      <c r="J3514" s="15">
        <v>1750</v>
      </c>
      <c r="K3514" s="16">
        <f t="shared" si="1150"/>
        <v>962.49999999999989</v>
      </c>
      <c r="L3514" s="16">
        <f t="shared" si="1151"/>
        <v>288.74999999999994</v>
      </c>
      <c r="M3514" s="17">
        <v>0.3</v>
      </c>
      <c r="O3514" s="1"/>
      <c r="P3514" s="2"/>
      <c r="Q3514" s="3"/>
      <c r="R3514" s="5"/>
    </row>
    <row r="3515" spans="2:18" x14ac:dyDescent="0.25">
      <c r="B3515" s="12" t="s">
        <v>10</v>
      </c>
      <c r="C3515" s="12">
        <v>1185732</v>
      </c>
      <c r="D3515" s="13">
        <v>44442</v>
      </c>
      <c r="E3515" s="12" t="s">
        <v>129</v>
      </c>
      <c r="F3515" s="12" t="s">
        <v>117</v>
      </c>
      <c r="G3515" s="12" t="s">
        <v>118</v>
      </c>
      <c r="H3515" s="12" t="s">
        <v>17</v>
      </c>
      <c r="I3515" s="14">
        <v>0.6</v>
      </c>
      <c r="J3515" s="15">
        <v>2750</v>
      </c>
      <c r="K3515" s="16">
        <f t="shared" si="1150"/>
        <v>1650</v>
      </c>
      <c r="L3515" s="16">
        <f t="shared" si="1151"/>
        <v>577.5</v>
      </c>
      <c r="M3515" s="17">
        <v>0.35</v>
      </c>
      <c r="O3515" s="1"/>
      <c r="P3515" s="2"/>
      <c r="Q3515" s="3"/>
      <c r="R3515" s="5"/>
    </row>
    <row r="3516" spans="2:18" x14ac:dyDescent="0.25">
      <c r="B3516" s="12" t="s">
        <v>10</v>
      </c>
      <c r="C3516" s="12">
        <v>1185732</v>
      </c>
      <c r="D3516" s="13">
        <v>44474</v>
      </c>
      <c r="E3516" s="12" t="s">
        <v>129</v>
      </c>
      <c r="F3516" s="12" t="s">
        <v>117</v>
      </c>
      <c r="G3516" s="12" t="s">
        <v>118</v>
      </c>
      <c r="H3516" s="12" t="s">
        <v>12</v>
      </c>
      <c r="I3516" s="14">
        <v>0.6</v>
      </c>
      <c r="J3516" s="15">
        <v>4500</v>
      </c>
      <c r="K3516" s="16">
        <f>I3516*J3516</f>
        <v>2700</v>
      </c>
      <c r="L3516" s="16">
        <f>K3516*M3516</f>
        <v>1080</v>
      </c>
      <c r="M3516" s="17">
        <v>0.4</v>
      </c>
      <c r="O3516" s="1"/>
      <c r="P3516" s="2"/>
      <c r="Q3516" s="3"/>
      <c r="R3516" s="5"/>
    </row>
    <row r="3517" spans="2:18" x14ac:dyDescent="0.25">
      <c r="B3517" s="12" t="s">
        <v>10</v>
      </c>
      <c r="C3517" s="12">
        <v>1185732</v>
      </c>
      <c r="D3517" s="13">
        <v>44474</v>
      </c>
      <c r="E3517" s="12" t="s">
        <v>129</v>
      </c>
      <c r="F3517" s="12" t="s">
        <v>117</v>
      </c>
      <c r="G3517" s="12" t="s">
        <v>118</v>
      </c>
      <c r="H3517" s="12" t="s">
        <v>15</v>
      </c>
      <c r="I3517" s="14">
        <v>0.55000000000000004</v>
      </c>
      <c r="J3517" s="15">
        <v>2750</v>
      </c>
      <c r="K3517" s="16">
        <f>I3517*J3517</f>
        <v>1512.5000000000002</v>
      </c>
      <c r="L3517" s="16">
        <f>K3517*M3517</f>
        <v>605.00000000000011</v>
      </c>
      <c r="M3517" s="17">
        <v>0.4</v>
      </c>
      <c r="O3517" s="1"/>
      <c r="P3517" s="2"/>
      <c r="Q3517" s="3"/>
      <c r="R3517" s="5"/>
    </row>
    <row r="3518" spans="2:18" x14ac:dyDescent="0.25">
      <c r="B3518" s="12" t="s">
        <v>10</v>
      </c>
      <c r="C3518" s="12">
        <v>1185732</v>
      </c>
      <c r="D3518" s="13">
        <v>44474</v>
      </c>
      <c r="E3518" s="12" t="s">
        <v>129</v>
      </c>
      <c r="F3518" s="12" t="s">
        <v>117</v>
      </c>
      <c r="G3518" s="12" t="s">
        <v>118</v>
      </c>
      <c r="H3518" s="12" t="s">
        <v>13</v>
      </c>
      <c r="I3518" s="14">
        <v>0.55000000000000004</v>
      </c>
      <c r="J3518" s="15">
        <v>1750</v>
      </c>
      <c r="K3518" s="16">
        <f t="shared" ref="K3518:K3521" si="1152">I3518*J3518</f>
        <v>962.50000000000011</v>
      </c>
      <c r="L3518" s="16">
        <f t="shared" ref="L3518:L3521" si="1153">K3518*M3518</f>
        <v>288.75</v>
      </c>
      <c r="M3518" s="17">
        <v>0.3</v>
      </c>
      <c r="O3518" s="1"/>
      <c r="P3518" s="2"/>
      <c r="Q3518" s="3"/>
      <c r="R3518" s="5"/>
    </row>
    <row r="3519" spans="2:18" x14ac:dyDescent="0.25">
      <c r="B3519" s="12" t="s">
        <v>10</v>
      </c>
      <c r="C3519" s="12">
        <v>1185732</v>
      </c>
      <c r="D3519" s="13">
        <v>44474</v>
      </c>
      <c r="E3519" s="12" t="s">
        <v>129</v>
      </c>
      <c r="F3519" s="12" t="s">
        <v>117</v>
      </c>
      <c r="G3519" s="12" t="s">
        <v>118</v>
      </c>
      <c r="H3519" s="12" t="s">
        <v>14</v>
      </c>
      <c r="I3519" s="14">
        <v>0.55000000000000004</v>
      </c>
      <c r="J3519" s="15">
        <v>1500</v>
      </c>
      <c r="K3519" s="16">
        <f t="shared" si="1152"/>
        <v>825.00000000000011</v>
      </c>
      <c r="L3519" s="16">
        <f t="shared" si="1153"/>
        <v>247.50000000000003</v>
      </c>
      <c r="M3519" s="17">
        <v>0.3</v>
      </c>
      <c r="O3519" s="1"/>
      <c r="P3519" s="2"/>
      <c r="Q3519" s="3"/>
      <c r="R3519" s="5"/>
    </row>
    <row r="3520" spans="2:18" x14ac:dyDescent="0.25">
      <c r="B3520" s="12" t="s">
        <v>10</v>
      </c>
      <c r="C3520" s="12">
        <v>1185732</v>
      </c>
      <c r="D3520" s="13">
        <v>44474</v>
      </c>
      <c r="E3520" s="12" t="s">
        <v>129</v>
      </c>
      <c r="F3520" s="12" t="s">
        <v>117</v>
      </c>
      <c r="G3520" s="12" t="s">
        <v>118</v>
      </c>
      <c r="H3520" s="12" t="s">
        <v>16</v>
      </c>
      <c r="I3520" s="14">
        <v>0.65</v>
      </c>
      <c r="J3520" s="15">
        <v>1500</v>
      </c>
      <c r="K3520" s="16">
        <f t="shared" si="1152"/>
        <v>975</v>
      </c>
      <c r="L3520" s="16">
        <f t="shared" si="1153"/>
        <v>292.5</v>
      </c>
      <c r="M3520" s="17">
        <v>0.3</v>
      </c>
      <c r="O3520" s="1"/>
      <c r="P3520" s="2"/>
      <c r="Q3520" s="3"/>
      <c r="R3520" s="5"/>
    </row>
    <row r="3521" spans="1:18" x14ac:dyDescent="0.25">
      <c r="B3521" s="12" t="s">
        <v>10</v>
      </c>
      <c r="C3521" s="12">
        <v>1185732</v>
      </c>
      <c r="D3521" s="13">
        <v>44474</v>
      </c>
      <c r="E3521" s="12" t="s">
        <v>129</v>
      </c>
      <c r="F3521" s="12" t="s">
        <v>117</v>
      </c>
      <c r="G3521" s="12" t="s">
        <v>118</v>
      </c>
      <c r="H3521" s="12" t="s">
        <v>17</v>
      </c>
      <c r="I3521" s="14">
        <v>0.7</v>
      </c>
      <c r="J3521" s="15">
        <v>2750</v>
      </c>
      <c r="K3521" s="16">
        <f t="shared" si="1152"/>
        <v>1924.9999999999998</v>
      </c>
      <c r="L3521" s="16">
        <f t="shared" si="1153"/>
        <v>673.74999999999989</v>
      </c>
      <c r="M3521" s="17">
        <v>0.35</v>
      </c>
      <c r="O3521" s="1"/>
      <c r="P3521" s="2"/>
      <c r="Q3521" s="3"/>
      <c r="R3521" s="5"/>
    </row>
    <row r="3522" spans="1:18" x14ac:dyDescent="0.25">
      <c r="B3522" s="12" t="s">
        <v>10</v>
      </c>
      <c r="C3522" s="12">
        <v>1185732</v>
      </c>
      <c r="D3522" s="13">
        <v>44504</v>
      </c>
      <c r="E3522" s="12" t="s">
        <v>129</v>
      </c>
      <c r="F3522" s="12" t="s">
        <v>117</v>
      </c>
      <c r="G3522" s="12" t="s">
        <v>118</v>
      </c>
      <c r="H3522" s="12" t="s">
        <v>12</v>
      </c>
      <c r="I3522" s="14">
        <v>0.65</v>
      </c>
      <c r="J3522" s="15">
        <v>4250</v>
      </c>
      <c r="K3522" s="16">
        <f>I3522*J3522</f>
        <v>2762.5</v>
      </c>
      <c r="L3522" s="16">
        <f>K3522*M3522</f>
        <v>1105</v>
      </c>
      <c r="M3522" s="17">
        <v>0.4</v>
      </c>
      <c r="O3522" s="1"/>
      <c r="P3522" s="2"/>
      <c r="Q3522" s="3"/>
      <c r="R3522" s="5"/>
    </row>
    <row r="3523" spans="1:18" x14ac:dyDescent="0.25">
      <c r="B3523" s="12" t="s">
        <v>10</v>
      </c>
      <c r="C3523" s="12">
        <v>1185732</v>
      </c>
      <c r="D3523" s="13">
        <v>44504</v>
      </c>
      <c r="E3523" s="12" t="s">
        <v>129</v>
      </c>
      <c r="F3523" s="12" t="s">
        <v>117</v>
      </c>
      <c r="G3523" s="12" t="s">
        <v>118</v>
      </c>
      <c r="H3523" s="12" t="s">
        <v>15</v>
      </c>
      <c r="I3523" s="14">
        <v>0.55000000000000004</v>
      </c>
      <c r="J3523" s="15">
        <v>3000</v>
      </c>
      <c r="K3523" s="16">
        <f>I3523*J3523</f>
        <v>1650.0000000000002</v>
      </c>
      <c r="L3523" s="16">
        <f>K3523*M3523</f>
        <v>660.00000000000011</v>
      </c>
      <c r="M3523" s="17">
        <v>0.4</v>
      </c>
      <c r="O3523" s="1"/>
      <c r="P3523" s="2"/>
      <c r="Q3523" s="3"/>
      <c r="R3523" s="5"/>
    </row>
    <row r="3524" spans="1:18" x14ac:dyDescent="0.25">
      <c r="B3524" s="12" t="s">
        <v>10</v>
      </c>
      <c r="C3524" s="12">
        <v>1185732</v>
      </c>
      <c r="D3524" s="13">
        <v>44504</v>
      </c>
      <c r="E3524" s="12" t="s">
        <v>129</v>
      </c>
      <c r="F3524" s="12" t="s">
        <v>117</v>
      </c>
      <c r="G3524" s="12" t="s">
        <v>118</v>
      </c>
      <c r="H3524" s="12" t="s">
        <v>13</v>
      </c>
      <c r="I3524" s="14">
        <v>0.55000000000000004</v>
      </c>
      <c r="J3524" s="15">
        <v>2950</v>
      </c>
      <c r="K3524" s="16">
        <f t="shared" ref="K3524:K3527" si="1154">I3524*J3524</f>
        <v>1622.5000000000002</v>
      </c>
      <c r="L3524" s="16">
        <f t="shared" ref="L3524:L3527" si="1155">K3524*M3524</f>
        <v>486.75000000000006</v>
      </c>
      <c r="M3524" s="17">
        <v>0.3</v>
      </c>
      <c r="O3524" s="1"/>
      <c r="P3524" s="2"/>
      <c r="Q3524" s="3"/>
      <c r="R3524" s="5"/>
    </row>
    <row r="3525" spans="1:18" x14ac:dyDescent="0.25">
      <c r="B3525" s="12" t="s">
        <v>10</v>
      </c>
      <c r="C3525" s="12">
        <v>1185732</v>
      </c>
      <c r="D3525" s="13">
        <v>44504</v>
      </c>
      <c r="E3525" s="12" t="s">
        <v>129</v>
      </c>
      <c r="F3525" s="12" t="s">
        <v>117</v>
      </c>
      <c r="G3525" s="12" t="s">
        <v>118</v>
      </c>
      <c r="H3525" s="12" t="s">
        <v>14</v>
      </c>
      <c r="I3525" s="14">
        <v>0.55000000000000004</v>
      </c>
      <c r="J3525" s="15">
        <v>2750</v>
      </c>
      <c r="K3525" s="16">
        <f t="shared" si="1154"/>
        <v>1512.5000000000002</v>
      </c>
      <c r="L3525" s="16">
        <f t="shared" si="1155"/>
        <v>453.75000000000006</v>
      </c>
      <c r="M3525" s="17">
        <v>0.3</v>
      </c>
      <c r="O3525" s="1"/>
      <c r="P3525" s="2"/>
      <c r="Q3525" s="3"/>
      <c r="R3525" s="5"/>
    </row>
    <row r="3526" spans="1:18" x14ac:dyDescent="0.25">
      <c r="B3526" s="12" t="s">
        <v>10</v>
      </c>
      <c r="C3526" s="12">
        <v>1185732</v>
      </c>
      <c r="D3526" s="13">
        <v>44504</v>
      </c>
      <c r="E3526" s="12" t="s">
        <v>129</v>
      </c>
      <c r="F3526" s="12" t="s">
        <v>117</v>
      </c>
      <c r="G3526" s="12" t="s">
        <v>118</v>
      </c>
      <c r="H3526" s="12" t="s">
        <v>16</v>
      </c>
      <c r="I3526" s="14">
        <v>0.65</v>
      </c>
      <c r="J3526" s="15">
        <v>2500</v>
      </c>
      <c r="K3526" s="16">
        <f t="shared" si="1154"/>
        <v>1625</v>
      </c>
      <c r="L3526" s="16">
        <f t="shared" si="1155"/>
        <v>487.5</v>
      </c>
      <c r="M3526" s="17">
        <v>0.3</v>
      </c>
      <c r="O3526" s="1"/>
      <c r="P3526" s="2"/>
      <c r="Q3526" s="3"/>
      <c r="R3526" s="5"/>
    </row>
    <row r="3527" spans="1:18" x14ac:dyDescent="0.25">
      <c r="B3527" s="12" t="s">
        <v>10</v>
      </c>
      <c r="C3527" s="12">
        <v>1185732</v>
      </c>
      <c r="D3527" s="13">
        <v>44504</v>
      </c>
      <c r="E3527" s="12" t="s">
        <v>129</v>
      </c>
      <c r="F3527" s="12" t="s">
        <v>117</v>
      </c>
      <c r="G3527" s="12" t="s">
        <v>118</v>
      </c>
      <c r="H3527" s="12" t="s">
        <v>17</v>
      </c>
      <c r="I3527" s="14">
        <v>0.7</v>
      </c>
      <c r="J3527" s="15">
        <v>3500</v>
      </c>
      <c r="K3527" s="16">
        <f t="shared" si="1154"/>
        <v>2450</v>
      </c>
      <c r="L3527" s="16">
        <f t="shared" si="1155"/>
        <v>857.5</v>
      </c>
      <c r="M3527" s="17">
        <v>0.35</v>
      </c>
      <c r="O3527" s="1"/>
      <c r="P3527" s="2"/>
      <c r="Q3527" s="3"/>
      <c r="R3527" s="5"/>
    </row>
    <row r="3528" spans="1:18" x14ac:dyDescent="0.25">
      <c r="B3528" s="12" t="s">
        <v>10</v>
      </c>
      <c r="C3528" s="12">
        <v>1185732</v>
      </c>
      <c r="D3528" s="13">
        <v>44533</v>
      </c>
      <c r="E3528" s="12" t="s">
        <v>129</v>
      </c>
      <c r="F3528" s="12" t="s">
        <v>117</v>
      </c>
      <c r="G3528" s="12" t="s">
        <v>118</v>
      </c>
      <c r="H3528" s="12" t="s">
        <v>12</v>
      </c>
      <c r="I3528" s="14">
        <v>0.65</v>
      </c>
      <c r="J3528" s="15">
        <v>5750</v>
      </c>
      <c r="K3528" s="16">
        <f>I3528*J3528</f>
        <v>3737.5</v>
      </c>
      <c r="L3528" s="16">
        <f>K3528*M3528</f>
        <v>1495</v>
      </c>
      <c r="M3528" s="17">
        <v>0.4</v>
      </c>
      <c r="O3528" s="1"/>
      <c r="P3528" s="2"/>
      <c r="Q3528" s="3"/>
      <c r="R3528" s="5"/>
    </row>
    <row r="3529" spans="1:18" x14ac:dyDescent="0.25">
      <c r="B3529" s="12" t="s">
        <v>10</v>
      </c>
      <c r="C3529" s="12">
        <v>1185732</v>
      </c>
      <c r="D3529" s="13">
        <v>44533</v>
      </c>
      <c r="E3529" s="12" t="s">
        <v>129</v>
      </c>
      <c r="F3529" s="12" t="s">
        <v>117</v>
      </c>
      <c r="G3529" s="12" t="s">
        <v>118</v>
      </c>
      <c r="H3529" s="12" t="s">
        <v>15</v>
      </c>
      <c r="I3529" s="14">
        <v>0.55000000000000004</v>
      </c>
      <c r="J3529" s="15">
        <v>3750</v>
      </c>
      <c r="K3529" s="16">
        <f>I3529*J3529</f>
        <v>2062.5</v>
      </c>
      <c r="L3529" s="16">
        <f>K3529*M3529</f>
        <v>825</v>
      </c>
      <c r="M3529" s="17">
        <v>0.4</v>
      </c>
      <c r="O3529" s="1"/>
      <c r="P3529" s="2"/>
      <c r="Q3529" s="3"/>
      <c r="R3529" s="5"/>
    </row>
    <row r="3530" spans="1:18" x14ac:dyDescent="0.25">
      <c r="B3530" s="12" t="s">
        <v>10</v>
      </c>
      <c r="C3530" s="12">
        <v>1185732</v>
      </c>
      <c r="D3530" s="13">
        <v>44533</v>
      </c>
      <c r="E3530" s="12" t="s">
        <v>129</v>
      </c>
      <c r="F3530" s="12" t="s">
        <v>117</v>
      </c>
      <c r="G3530" s="12" t="s">
        <v>118</v>
      </c>
      <c r="H3530" s="12" t="s">
        <v>13</v>
      </c>
      <c r="I3530" s="14">
        <v>0.55000000000000004</v>
      </c>
      <c r="J3530" s="15">
        <v>3500</v>
      </c>
      <c r="K3530" s="16">
        <f t="shared" ref="K3530:K3533" si="1156">I3530*J3530</f>
        <v>1925.0000000000002</v>
      </c>
      <c r="L3530" s="16">
        <f t="shared" ref="L3530:L3533" si="1157">K3530*M3530</f>
        <v>577.5</v>
      </c>
      <c r="M3530" s="17">
        <v>0.3</v>
      </c>
      <c r="O3530" s="1"/>
      <c r="P3530" s="2"/>
      <c r="Q3530" s="3"/>
      <c r="R3530" s="5"/>
    </row>
    <row r="3531" spans="1:18" x14ac:dyDescent="0.25">
      <c r="B3531" s="12" t="s">
        <v>10</v>
      </c>
      <c r="C3531" s="12">
        <v>1185732</v>
      </c>
      <c r="D3531" s="13">
        <v>44533</v>
      </c>
      <c r="E3531" s="12" t="s">
        <v>129</v>
      </c>
      <c r="F3531" s="12" t="s">
        <v>117</v>
      </c>
      <c r="G3531" s="12" t="s">
        <v>118</v>
      </c>
      <c r="H3531" s="12" t="s">
        <v>14</v>
      </c>
      <c r="I3531" s="14">
        <v>0.55000000000000004</v>
      </c>
      <c r="J3531" s="15">
        <v>3000</v>
      </c>
      <c r="K3531" s="16">
        <f t="shared" si="1156"/>
        <v>1650.0000000000002</v>
      </c>
      <c r="L3531" s="16">
        <f t="shared" si="1157"/>
        <v>495.00000000000006</v>
      </c>
      <c r="M3531" s="17">
        <v>0.3</v>
      </c>
      <c r="O3531" s="1"/>
      <c r="P3531" s="2"/>
      <c r="Q3531" s="3"/>
      <c r="R3531" s="5"/>
    </row>
    <row r="3532" spans="1:18" x14ac:dyDescent="0.25">
      <c r="B3532" s="12" t="s">
        <v>10</v>
      </c>
      <c r="C3532" s="12">
        <v>1185732</v>
      </c>
      <c r="D3532" s="13">
        <v>44533</v>
      </c>
      <c r="E3532" s="12" t="s">
        <v>129</v>
      </c>
      <c r="F3532" s="12" t="s">
        <v>117</v>
      </c>
      <c r="G3532" s="12" t="s">
        <v>118</v>
      </c>
      <c r="H3532" s="12" t="s">
        <v>16</v>
      </c>
      <c r="I3532" s="14">
        <v>0.65</v>
      </c>
      <c r="J3532" s="15">
        <v>3000</v>
      </c>
      <c r="K3532" s="16">
        <f t="shared" si="1156"/>
        <v>1950</v>
      </c>
      <c r="L3532" s="16">
        <f t="shared" si="1157"/>
        <v>585</v>
      </c>
      <c r="M3532" s="17">
        <v>0.3</v>
      </c>
      <c r="O3532" s="1"/>
      <c r="P3532" s="2"/>
      <c r="Q3532" s="3"/>
      <c r="R3532" s="5"/>
    </row>
    <row r="3533" spans="1:18" x14ac:dyDescent="0.25">
      <c r="B3533" s="12" t="s">
        <v>10</v>
      </c>
      <c r="C3533" s="12">
        <v>1185732</v>
      </c>
      <c r="D3533" s="13">
        <v>44533</v>
      </c>
      <c r="E3533" s="12" t="s">
        <v>129</v>
      </c>
      <c r="F3533" s="12" t="s">
        <v>117</v>
      </c>
      <c r="G3533" s="12" t="s">
        <v>118</v>
      </c>
      <c r="H3533" s="12" t="s">
        <v>17</v>
      </c>
      <c r="I3533" s="14">
        <v>0.7</v>
      </c>
      <c r="J3533" s="15">
        <v>4000</v>
      </c>
      <c r="K3533" s="16">
        <f t="shared" si="1156"/>
        <v>2800</v>
      </c>
      <c r="L3533" s="16">
        <f t="shared" si="1157"/>
        <v>979.99999999999989</v>
      </c>
      <c r="M3533" s="17">
        <v>0.35</v>
      </c>
      <c r="O3533" s="1"/>
      <c r="P3533" s="2"/>
      <c r="Q3533" s="3"/>
      <c r="R3533" s="5"/>
    </row>
    <row r="3534" spans="1:18" x14ac:dyDescent="0.25">
      <c r="A3534" s="8" t="s">
        <v>40</v>
      </c>
      <c r="B3534" s="12" t="s">
        <v>10</v>
      </c>
      <c r="C3534" s="12">
        <v>1185732</v>
      </c>
      <c r="D3534" s="13">
        <v>44206</v>
      </c>
      <c r="E3534" s="12" t="s">
        <v>129</v>
      </c>
      <c r="F3534" s="12" t="s">
        <v>120</v>
      </c>
      <c r="G3534" s="12" t="s">
        <v>119</v>
      </c>
      <c r="H3534" s="12" t="s">
        <v>12</v>
      </c>
      <c r="I3534" s="14">
        <v>0.35000000000000003</v>
      </c>
      <c r="J3534" s="15">
        <v>4250</v>
      </c>
      <c r="K3534" s="16">
        <f>I3534*J3534</f>
        <v>1487.5000000000002</v>
      </c>
      <c r="L3534" s="16">
        <f>K3534*M3534</f>
        <v>520.625</v>
      </c>
      <c r="M3534" s="17">
        <v>0.35</v>
      </c>
      <c r="O3534" s="1"/>
      <c r="P3534" s="2"/>
      <c r="Q3534" s="3"/>
      <c r="R3534" s="5"/>
    </row>
    <row r="3535" spans="1:18" x14ac:dyDescent="0.25">
      <c r="B3535" s="12" t="s">
        <v>10</v>
      </c>
      <c r="C3535" s="12">
        <v>1185732</v>
      </c>
      <c r="D3535" s="13">
        <v>44206</v>
      </c>
      <c r="E3535" s="12" t="s">
        <v>129</v>
      </c>
      <c r="F3535" s="12" t="s">
        <v>120</v>
      </c>
      <c r="G3535" s="12" t="s">
        <v>119</v>
      </c>
      <c r="H3535" s="12" t="s">
        <v>15</v>
      </c>
      <c r="I3535" s="14">
        <v>0.35000000000000003</v>
      </c>
      <c r="J3535" s="15">
        <v>2250</v>
      </c>
      <c r="K3535" s="16">
        <f>I3535*J3535</f>
        <v>787.50000000000011</v>
      </c>
      <c r="L3535" s="16">
        <f>K3535*M3535</f>
        <v>275.625</v>
      </c>
      <c r="M3535" s="17">
        <v>0.35</v>
      </c>
      <c r="O3535" s="1"/>
      <c r="P3535" s="2"/>
      <c r="Q3535" s="3"/>
      <c r="R3535" s="5"/>
    </row>
    <row r="3536" spans="1:18" x14ac:dyDescent="0.25">
      <c r="B3536" s="12" t="s">
        <v>10</v>
      </c>
      <c r="C3536" s="12">
        <v>1185732</v>
      </c>
      <c r="D3536" s="13">
        <v>44206</v>
      </c>
      <c r="E3536" s="12" t="s">
        <v>129</v>
      </c>
      <c r="F3536" s="12" t="s">
        <v>120</v>
      </c>
      <c r="G3536" s="12" t="s">
        <v>119</v>
      </c>
      <c r="H3536" s="12" t="s">
        <v>13</v>
      </c>
      <c r="I3536" s="14">
        <v>0.25000000000000006</v>
      </c>
      <c r="J3536" s="15">
        <v>2250</v>
      </c>
      <c r="K3536" s="16">
        <f t="shared" ref="K3536:K3539" si="1158">I3536*J3536</f>
        <v>562.50000000000011</v>
      </c>
      <c r="L3536" s="16">
        <f t="shared" ref="L3536:L3545" si="1159">K3536*M3536</f>
        <v>225.00000000000006</v>
      </c>
      <c r="M3536" s="17">
        <v>0.4</v>
      </c>
      <c r="O3536" s="1"/>
      <c r="P3536" s="2"/>
      <c r="Q3536" s="3"/>
      <c r="R3536" s="5"/>
    </row>
    <row r="3537" spans="2:18" x14ac:dyDescent="0.25">
      <c r="B3537" s="12" t="s">
        <v>10</v>
      </c>
      <c r="C3537" s="12">
        <v>1185732</v>
      </c>
      <c r="D3537" s="13">
        <v>44206</v>
      </c>
      <c r="E3537" s="12" t="s">
        <v>129</v>
      </c>
      <c r="F3537" s="12" t="s">
        <v>120</v>
      </c>
      <c r="G3537" s="12" t="s">
        <v>119</v>
      </c>
      <c r="H3537" s="12" t="s">
        <v>14</v>
      </c>
      <c r="I3537" s="14">
        <v>0.3</v>
      </c>
      <c r="J3537" s="15">
        <v>750</v>
      </c>
      <c r="K3537" s="16">
        <f t="shared" si="1158"/>
        <v>225</v>
      </c>
      <c r="L3537" s="16">
        <f t="shared" si="1159"/>
        <v>90</v>
      </c>
      <c r="M3537" s="17">
        <v>0.4</v>
      </c>
      <c r="O3537" s="1"/>
      <c r="P3537" s="2"/>
      <c r="Q3537" s="3"/>
      <c r="R3537" s="5"/>
    </row>
    <row r="3538" spans="2:18" x14ac:dyDescent="0.25">
      <c r="B3538" s="12" t="s">
        <v>10</v>
      </c>
      <c r="C3538" s="12">
        <v>1185732</v>
      </c>
      <c r="D3538" s="13">
        <v>44206</v>
      </c>
      <c r="E3538" s="12" t="s">
        <v>129</v>
      </c>
      <c r="F3538" s="12" t="s">
        <v>120</v>
      </c>
      <c r="G3538" s="12" t="s">
        <v>119</v>
      </c>
      <c r="H3538" s="12" t="s">
        <v>16</v>
      </c>
      <c r="I3538" s="14">
        <v>0.45</v>
      </c>
      <c r="J3538" s="15">
        <v>1250</v>
      </c>
      <c r="K3538" s="16">
        <f t="shared" si="1158"/>
        <v>562.5</v>
      </c>
      <c r="L3538" s="16">
        <f t="shared" si="1159"/>
        <v>168.75</v>
      </c>
      <c r="M3538" s="17">
        <v>0.3</v>
      </c>
      <c r="O3538" s="1"/>
      <c r="P3538" s="2"/>
      <c r="Q3538" s="3"/>
      <c r="R3538" s="5"/>
    </row>
    <row r="3539" spans="2:18" x14ac:dyDescent="0.25">
      <c r="B3539" s="12" t="s">
        <v>10</v>
      </c>
      <c r="C3539" s="12">
        <v>1185732</v>
      </c>
      <c r="D3539" s="13">
        <v>44206</v>
      </c>
      <c r="E3539" s="12" t="s">
        <v>129</v>
      </c>
      <c r="F3539" s="12" t="s">
        <v>120</v>
      </c>
      <c r="G3539" s="12" t="s">
        <v>119</v>
      </c>
      <c r="H3539" s="12" t="s">
        <v>17</v>
      </c>
      <c r="I3539" s="14">
        <v>0.35000000000000003</v>
      </c>
      <c r="J3539" s="15">
        <v>2250</v>
      </c>
      <c r="K3539" s="16">
        <f t="shared" si="1158"/>
        <v>787.50000000000011</v>
      </c>
      <c r="L3539" s="16">
        <f t="shared" si="1159"/>
        <v>315.00000000000006</v>
      </c>
      <c r="M3539" s="17">
        <v>0.4</v>
      </c>
      <c r="O3539" s="1"/>
      <c r="P3539" s="2"/>
      <c r="Q3539" s="3"/>
      <c r="R3539" s="5"/>
    </row>
    <row r="3540" spans="2:18" x14ac:dyDescent="0.25">
      <c r="B3540" s="12" t="s">
        <v>10</v>
      </c>
      <c r="C3540" s="12">
        <v>1185732</v>
      </c>
      <c r="D3540" s="13">
        <v>44235</v>
      </c>
      <c r="E3540" s="12" t="s">
        <v>129</v>
      </c>
      <c r="F3540" s="12" t="s">
        <v>120</v>
      </c>
      <c r="G3540" s="12" t="s">
        <v>119</v>
      </c>
      <c r="H3540" s="12" t="s">
        <v>12</v>
      </c>
      <c r="I3540" s="14">
        <v>0.35000000000000003</v>
      </c>
      <c r="J3540" s="15">
        <v>4750</v>
      </c>
      <c r="K3540" s="16">
        <f>I3540*J3540</f>
        <v>1662.5000000000002</v>
      </c>
      <c r="L3540" s="16">
        <f>K3540*M3540</f>
        <v>581.875</v>
      </c>
      <c r="M3540" s="17">
        <v>0.35</v>
      </c>
      <c r="O3540" s="1"/>
      <c r="P3540" s="2"/>
      <c r="Q3540" s="3"/>
      <c r="R3540" s="5"/>
    </row>
    <row r="3541" spans="2:18" x14ac:dyDescent="0.25">
      <c r="B3541" s="12" t="s">
        <v>10</v>
      </c>
      <c r="C3541" s="12">
        <v>1185732</v>
      </c>
      <c r="D3541" s="13">
        <v>44235</v>
      </c>
      <c r="E3541" s="12" t="s">
        <v>129</v>
      </c>
      <c r="F3541" s="12" t="s">
        <v>120</v>
      </c>
      <c r="G3541" s="12" t="s">
        <v>119</v>
      </c>
      <c r="H3541" s="12" t="s">
        <v>15</v>
      </c>
      <c r="I3541" s="14">
        <v>0.35000000000000003</v>
      </c>
      <c r="J3541" s="15">
        <v>1250</v>
      </c>
      <c r="K3541" s="16">
        <f>I3541*J3541</f>
        <v>437.50000000000006</v>
      </c>
      <c r="L3541" s="16">
        <f>K3541*M3541</f>
        <v>153.125</v>
      </c>
      <c r="M3541" s="17">
        <v>0.35</v>
      </c>
      <c r="O3541" s="1"/>
      <c r="P3541" s="2"/>
      <c r="Q3541" s="3"/>
      <c r="R3541" s="5"/>
    </row>
    <row r="3542" spans="2:18" x14ac:dyDescent="0.25">
      <c r="B3542" s="12" t="s">
        <v>10</v>
      </c>
      <c r="C3542" s="12">
        <v>1185732</v>
      </c>
      <c r="D3542" s="13">
        <v>44235</v>
      </c>
      <c r="E3542" s="12" t="s">
        <v>129</v>
      </c>
      <c r="F3542" s="12" t="s">
        <v>120</v>
      </c>
      <c r="G3542" s="12" t="s">
        <v>119</v>
      </c>
      <c r="H3542" s="12" t="s">
        <v>13</v>
      </c>
      <c r="I3542" s="14">
        <v>0.25000000000000006</v>
      </c>
      <c r="J3542" s="15">
        <v>1750</v>
      </c>
      <c r="K3542" s="16">
        <f t="shared" ref="K3542:K3545" si="1160">I3542*J3542</f>
        <v>437.50000000000011</v>
      </c>
      <c r="L3542" s="16">
        <f t="shared" si="1159"/>
        <v>175.00000000000006</v>
      </c>
      <c r="M3542" s="17">
        <v>0.4</v>
      </c>
      <c r="O3542" s="1"/>
      <c r="P3542" s="2"/>
      <c r="Q3542" s="3"/>
      <c r="R3542" s="5"/>
    </row>
    <row r="3543" spans="2:18" x14ac:dyDescent="0.25">
      <c r="B3543" s="12" t="s">
        <v>10</v>
      </c>
      <c r="C3543" s="12">
        <v>1185732</v>
      </c>
      <c r="D3543" s="13">
        <v>44235</v>
      </c>
      <c r="E3543" s="12" t="s">
        <v>129</v>
      </c>
      <c r="F3543" s="12" t="s">
        <v>120</v>
      </c>
      <c r="G3543" s="12" t="s">
        <v>119</v>
      </c>
      <c r="H3543" s="12" t="s">
        <v>14</v>
      </c>
      <c r="I3543" s="14">
        <v>0.3</v>
      </c>
      <c r="J3543" s="15">
        <v>500</v>
      </c>
      <c r="K3543" s="16">
        <f t="shared" si="1160"/>
        <v>150</v>
      </c>
      <c r="L3543" s="16">
        <f t="shared" si="1159"/>
        <v>60</v>
      </c>
      <c r="M3543" s="17">
        <v>0.4</v>
      </c>
      <c r="O3543" s="1"/>
      <c r="P3543" s="2"/>
      <c r="Q3543" s="3"/>
      <c r="R3543" s="5"/>
    </row>
    <row r="3544" spans="2:18" x14ac:dyDescent="0.25">
      <c r="B3544" s="12" t="s">
        <v>10</v>
      </c>
      <c r="C3544" s="12">
        <v>1185732</v>
      </c>
      <c r="D3544" s="13">
        <v>44235</v>
      </c>
      <c r="E3544" s="12" t="s">
        <v>129</v>
      </c>
      <c r="F3544" s="12" t="s">
        <v>120</v>
      </c>
      <c r="G3544" s="12" t="s">
        <v>119</v>
      </c>
      <c r="H3544" s="12" t="s">
        <v>16</v>
      </c>
      <c r="I3544" s="14">
        <v>0.45</v>
      </c>
      <c r="J3544" s="15">
        <v>1250</v>
      </c>
      <c r="K3544" s="16">
        <f t="shared" si="1160"/>
        <v>562.5</v>
      </c>
      <c r="L3544" s="16">
        <f t="shared" si="1159"/>
        <v>168.75</v>
      </c>
      <c r="M3544" s="17">
        <v>0.3</v>
      </c>
      <c r="O3544" s="1"/>
      <c r="P3544" s="2"/>
      <c r="Q3544" s="3"/>
      <c r="R3544" s="5"/>
    </row>
    <row r="3545" spans="2:18" x14ac:dyDescent="0.25">
      <c r="B3545" s="12" t="s">
        <v>10</v>
      </c>
      <c r="C3545" s="12">
        <v>1185732</v>
      </c>
      <c r="D3545" s="13">
        <v>44235</v>
      </c>
      <c r="E3545" s="12" t="s">
        <v>129</v>
      </c>
      <c r="F3545" s="12" t="s">
        <v>120</v>
      </c>
      <c r="G3545" s="12" t="s">
        <v>119</v>
      </c>
      <c r="H3545" s="12" t="s">
        <v>17</v>
      </c>
      <c r="I3545" s="14">
        <v>0.35000000000000003</v>
      </c>
      <c r="J3545" s="15">
        <v>2250</v>
      </c>
      <c r="K3545" s="16">
        <f t="shared" si="1160"/>
        <v>787.50000000000011</v>
      </c>
      <c r="L3545" s="16">
        <f t="shared" si="1159"/>
        <v>315.00000000000006</v>
      </c>
      <c r="M3545" s="17">
        <v>0.4</v>
      </c>
      <c r="O3545" s="1"/>
      <c r="P3545" s="2"/>
      <c r="Q3545" s="3"/>
      <c r="R3545" s="5"/>
    </row>
    <row r="3546" spans="2:18" x14ac:dyDescent="0.25">
      <c r="B3546" s="12" t="s">
        <v>10</v>
      </c>
      <c r="C3546" s="12">
        <v>1185732</v>
      </c>
      <c r="D3546" s="13">
        <v>44261</v>
      </c>
      <c r="E3546" s="12" t="s">
        <v>129</v>
      </c>
      <c r="F3546" s="12" t="s">
        <v>120</v>
      </c>
      <c r="G3546" s="12" t="s">
        <v>119</v>
      </c>
      <c r="H3546" s="12" t="s">
        <v>12</v>
      </c>
      <c r="I3546" s="14">
        <v>0.35000000000000003</v>
      </c>
      <c r="J3546" s="15">
        <v>4450</v>
      </c>
      <c r="K3546" s="16">
        <f>I3546*J3546</f>
        <v>1557.5000000000002</v>
      </c>
      <c r="L3546" s="16">
        <f>K3546*M3546</f>
        <v>545.125</v>
      </c>
      <c r="M3546" s="17">
        <v>0.35</v>
      </c>
      <c r="O3546" s="1"/>
      <c r="P3546" s="2"/>
      <c r="Q3546" s="3"/>
      <c r="R3546" s="5"/>
    </row>
    <row r="3547" spans="2:18" x14ac:dyDescent="0.25">
      <c r="B3547" s="12" t="s">
        <v>10</v>
      </c>
      <c r="C3547" s="12">
        <v>1185732</v>
      </c>
      <c r="D3547" s="13">
        <v>44261</v>
      </c>
      <c r="E3547" s="12" t="s">
        <v>129</v>
      </c>
      <c r="F3547" s="12" t="s">
        <v>120</v>
      </c>
      <c r="G3547" s="12" t="s">
        <v>119</v>
      </c>
      <c r="H3547" s="12" t="s">
        <v>15</v>
      </c>
      <c r="I3547" s="14">
        <v>0.35000000000000003</v>
      </c>
      <c r="J3547" s="15">
        <v>1500</v>
      </c>
      <c r="K3547" s="16">
        <f>I3547*J3547</f>
        <v>525</v>
      </c>
      <c r="L3547" s="16">
        <f>K3547*M3547</f>
        <v>183.75</v>
      </c>
      <c r="M3547" s="17">
        <v>0.35</v>
      </c>
      <c r="O3547" s="1"/>
      <c r="P3547" s="2"/>
      <c r="Q3547" s="3"/>
      <c r="R3547" s="5"/>
    </row>
    <row r="3548" spans="2:18" x14ac:dyDescent="0.25">
      <c r="B3548" s="12" t="s">
        <v>10</v>
      </c>
      <c r="C3548" s="12">
        <v>1185732</v>
      </c>
      <c r="D3548" s="13">
        <v>44261</v>
      </c>
      <c r="E3548" s="12" t="s">
        <v>129</v>
      </c>
      <c r="F3548" s="12" t="s">
        <v>120</v>
      </c>
      <c r="G3548" s="12" t="s">
        <v>119</v>
      </c>
      <c r="H3548" s="12" t="s">
        <v>13</v>
      </c>
      <c r="I3548" s="14">
        <v>0.25000000000000006</v>
      </c>
      <c r="J3548" s="15">
        <v>1750</v>
      </c>
      <c r="K3548" s="16">
        <f t="shared" ref="K3548:K3551" si="1161">I3548*J3548</f>
        <v>437.50000000000011</v>
      </c>
      <c r="L3548" s="16">
        <f t="shared" ref="L3548:L3551" si="1162">K3548*M3548</f>
        <v>175.00000000000006</v>
      </c>
      <c r="M3548" s="17">
        <v>0.4</v>
      </c>
      <c r="O3548" s="1"/>
      <c r="P3548" s="2"/>
      <c r="Q3548" s="3"/>
      <c r="R3548" s="5"/>
    </row>
    <row r="3549" spans="2:18" x14ac:dyDescent="0.25">
      <c r="B3549" s="12" t="s">
        <v>10</v>
      </c>
      <c r="C3549" s="12">
        <v>1185732</v>
      </c>
      <c r="D3549" s="13">
        <v>44261</v>
      </c>
      <c r="E3549" s="12" t="s">
        <v>129</v>
      </c>
      <c r="F3549" s="12" t="s">
        <v>120</v>
      </c>
      <c r="G3549" s="12" t="s">
        <v>119</v>
      </c>
      <c r="H3549" s="12" t="s">
        <v>14</v>
      </c>
      <c r="I3549" s="14">
        <v>0.3</v>
      </c>
      <c r="J3549" s="15">
        <v>250</v>
      </c>
      <c r="K3549" s="16">
        <f t="shared" si="1161"/>
        <v>75</v>
      </c>
      <c r="L3549" s="16">
        <f t="shared" si="1162"/>
        <v>30</v>
      </c>
      <c r="M3549" s="17">
        <v>0.4</v>
      </c>
      <c r="O3549" s="1"/>
      <c r="P3549" s="2"/>
      <c r="Q3549" s="3"/>
      <c r="R3549" s="5"/>
    </row>
    <row r="3550" spans="2:18" x14ac:dyDescent="0.25">
      <c r="B3550" s="12" t="s">
        <v>10</v>
      </c>
      <c r="C3550" s="12">
        <v>1185732</v>
      </c>
      <c r="D3550" s="13">
        <v>44261</v>
      </c>
      <c r="E3550" s="12" t="s">
        <v>129</v>
      </c>
      <c r="F3550" s="12" t="s">
        <v>120</v>
      </c>
      <c r="G3550" s="12" t="s">
        <v>119</v>
      </c>
      <c r="H3550" s="12" t="s">
        <v>16</v>
      </c>
      <c r="I3550" s="14">
        <v>0.45</v>
      </c>
      <c r="J3550" s="15">
        <v>750</v>
      </c>
      <c r="K3550" s="16">
        <f t="shared" si="1161"/>
        <v>337.5</v>
      </c>
      <c r="L3550" s="16">
        <f t="shared" si="1162"/>
        <v>101.25</v>
      </c>
      <c r="M3550" s="17">
        <v>0.3</v>
      </c>
      <c r="O3550" s="1"/>
      <c r="P3550" s="2"/>
      <c r="Q3550" s="3"/>
      <c r="R3550" s="5"/>
    </row>
    <row r="3551" spans="2:18" x14ac:dyDescent="0.25">
      <c r="B3551" s="12" t="s">
        <v>10</v>
      </c>
      <c r="C3551" s="12">
        <v>1185732</v>
      </c>
      <c r="D3551" s="13">
        <v>44261</v>
      </c>
      <c r="E3551" s="12" t="s">
        <v>129</v>
      </c>
      <c r="F3551" s="12" t="s">
        <v>120</v>
      </c>
      <c r="G3551" s="12" t="s">
        <v>119</v>
      </c>
      <c r="H3551" s="12" t="s">
        <v>17</v>
      </c>
      <c r="I3551" s="14">
        <v>0.35000000000000003</v>
      </c>
      <c r="J3551" s="15">
        <v>1750</v>
      </c>
      <c r="K3551" s="16">
        <f t="shared" si="1161"/>
        <v>612.50000000000011</v>
      </c>
      <c r="L3551" s="16">
        <f t="shared" si="1162"/>
        <v>245.00000000000006</v>
      </c>
      <c r="M3551" s="17">
        <v>0.4</v>
      </c>
      <c r="O3551" s="1"/>
      <c r="P3551" s="2"/>
      <c r="Q3551" s="3"/>
      <c r="R3551" s="5"/>
    </row>
    <row r="3552" spans="2:18" x14ac:dyDescent="0.25">
      <c r="B3552" s="12" t="s">
        <v>10</v>
      </c>
      <c r="C3552" s="12">
        <v>1185732</v>
      </c>
      <c r="D3552" s="13">
        <v>44293</v>
      </c>
      <c r="E3552" s="12" t="s">
        <v>129</v>
      </c>
      <c r="F3552" s="12" t="s">
        <v>120</v>
      </c>
      <c r="G3552" s="12" t="s">
        <v>119</v>
      </c>
      <c r="H3552" s="12" t="s">
        <v>12</v>
      </c>
      <c r="I3552" s="14">
        <v>0.35000000000000003</v>
      </c>
      <c r="J3552" s="15">
        <v>4250</v>
      </c>
      <c r="K3552" s="16">
        <f>I3552*J3552</f>
        <v>1487.5000000000002</v>
      </c>
      <c r="L3552" s="16">
        <f>K3552*M3552</f>
        <v>520.625</v>
      </c>
      <c r="M3552" s="17">
        <v>0.35</v>
      </c>
      <c r="O3552" s="1"/>
      <c r="P3552" s="2"/>
      <c r="Q3552" s="3"/>
      <c r="R3552" s="5"/>
    </row>
    <row r="3553" spans="2:18" x14ac:dyDescent="0.25">
      <c r="B3553" s="12" t="s">
        <v>10</v>
      </c>
      <c r="C3553" s="12">
        <v>1185732</v>
      </c>
      <c r="D3553" s="13">
        <v>44293</v>
      </c>
      <c r="E3553" s="12" t="s">
        <v>129</v>
      </c>
      <c r="F3553" s="12" t="s">
        <v>120</v>
      </c>
      <c r="G3553" s="12" t="s">
        <v>119</v>
      </c>
      <c r="H3553" s="12" t="s">
        <v>15</v>
      </c>
      <c r="I3553" s="14">
        <v>0.35000000000000003</v>
      </c>
      <c r="J3553" s="15">
        <v>1250</v>
      </c>
      <c r="K3553" s="16">
        <f>I3553*J3553</f>
        <v>437.50000000000006</v>
      </c>
      <c r="L3553" s="16">
        <f>K3553*M3553</f>
        <v>153.125</v>
      </c>
      <c r="M3553" s="17">
        <v>0.35</v>
      </c>
      <c r="O3553" s="1"/>
      <c r="P3553" s="2"/>
      <c r="Q3553" s="3"/>
      <c r="R3553" s="5"/>
    </row>
    <row r="3554" spans="2:18" x14ac:dyDescent="0.25">
      <c r="B3554" s="12" t="s">
        <v>10</v>
      </c>
      <c r="C3554" s="12">
        <v>1185732</v>
      </c>
      <c r="D3554" s="13">
        <v>44293</v>
      </c>
      <c r="E3554" s="12" t="s">
        <v>129</v>
      </c>
      <c r="F3554" s="12" t="s">
        <v>120</v>
      </c>
      <c r="G3554" s="12" t="s">
        <v>119</v>
      </c>
      <c r="H3554" s="12" t="s">
        <v>13</v>
      </c>
      <c r="I3554" s="14">
        <v>0.25000000000000006</v>
      </c>
      <c r="J3554" s="15">
        <v>1250</v>
      </c>
      <c r="K3554" s="16">
        <f t="shared" ref="K3554:K3557" si="1163">I3554*J3554</f>
        <v>312.50000000000006</v>
      </c>
      <c r="L3554" s="16">
        <f t="shared" ref="L3554:L3557" si="1164">K3554*M3554</f>
        <v>125.00000000000003</v>
      </c>
      <c r="M3554" s="17">
        <v>0.4</v>
      </c>
      <c r="O3554" s="1"/>
      <c r="P3554" s="2"/>
      <c r="Q3554" s="3"/>
      <c r="R3554" s="5"/>
    </row>
    <row r="3555" spans="2:18" x14ac:dyDescent="0.25">
      <c r="B3555" s="12" t="s">
        <v>10</v>
      </c>
      <c r="C3555" s="12">
        <v>1185732</v>
      </c>
      <c r="D3555" s="13">
        <v>44293</v>
      </c>
      <c r="E3555" s="12" t="s">
        <v>129</v>
      </c>
      <c r="F3555" s="12" t="s">
        <v>120</v>
      </c>
      <c r="G3555" s="12" t="s">
        <v>119</v>
      </c>
      <c r="H3555" s="12" t="s">
        <v>14</v>
      </c>
      <c r="I3555" s="14">
        <v>0.3</v>
      </c>
      <c r="J3555" s="15">
        <v>500</v>
      </c>
      <c r="K3555" s="16">
        <f t="shared" si="1163"/>
        <v>150</v>
      </c>
      <c r="L3555" s="16">
        <f t="shared" si="1164"/>
        <v>60</v>
      </c>
      <c r="M3555" s="17">
        <v>0.4</v>
      </c>
      <c r="O3555" s="1"/>
      <c r="P3555" s="2"/>
      <c r="Q3555" s="3"/>
      <c r="R3555" s="5"/>
    </row>
    <row r="3556" spans="2:18" x14ac:dyDescent="0.25">
      <c r="B3556" s="12" t="s">
        <v>10</v>
      </c>
      <c r="C3556" s="12">
        <v>1185732</v>
      </c>
      <c r="D3556" s="13">
        <v>44293</v>
      </c>
      <c r="E3556" s="12" t="s">
        <v>129</v>
      </c>
      <c r="F3556" s="12" t="s">
        <v>120</v>
      </c>
      <c r="G3556" s="12" t="s">
        <v>119</v>
      </c>
      <c r="H3556" s="12" t="s">
        <v>16</v>
      </c>
      <c r="I3556" s="14">
        <v>0.45</v>
      </c>
      <c r="J3556" s="15">
        <v>500</v>
      </c>
      <c r="K3556" s="16">
        <f t="shared" si="1163"/>
        <v>225</v>
      </c>
      <c r="L3556" s="16">
        <f t="shared" si="1164"/>
        <v>67.5</v>
      </c>
      <c r="M3556" s="17">
        <v>0.3</v>
      </c>
      <c r="O3556" s="1"/>
      <c r="P3556" s="2"/>
      <c r="Q3556" s="3"/>
      <c r="R3556" s="5"/>
    </row>
    <row r="3557" spans="2:18" x14ac:dyDescent="0.25">
      <c r="B3557" s="12" t="s">
        <v>10</v>
      </c>
      <c r="C3557" s="12">
        <v>1185732</v>
      </c>
      <c r="D3557" s="13">
        <v>44293</v>
      </c>
      <c r="E3557" s="12" t="s">
        <v>129</v>
      </c>
      <c r="F3557" s="12" t="s">
        <v>120</v>
      </c>
      <c r="G3557" s="12" t="s">
        <v>119</v>
      </c>
      <c r="H3557" s="12" t="s">
        <v>17</v>
      </c>
      <c r="I3557" s="14">
        <v>0.35000000000000003</v>
      </c>
      <c r="J3557" s="15">
        <v>2000</v>
      </c>
      <c r="K3557" s="16">
        <f t="shared" si="1163"/>
        <v>700.00000000000011</v>
      </c>
      <c r="L3557" s="16">
        <f t="shared" si="1164"/>
        <v>280.00000000000006</v>
      </c>
      <c r="M3557" s="17">
        <v>0.4</v>
      </c>
      <c r="O3557" s="1"/>
      <c r="P3557" s="2"/>
      <c r="Q3557" s="3"/>
      <c r="R3557" s="5"/>
    </row>
    <row r="3558" spans="2:18" x14ac:dyDescent="0.25">
      <c r="B3558" s="12" t="s">
        <v>10</v>
      </c>
      <c r="C3558" s="12">
        <v>1185732</v>
      </c>
      <c r="D3558" s="13">
        <v>44322</v>
      </c>
      <c r="E3558" s="12" t="s">
        <v>129</v>
      </c>
      <c r="F3558" s="12" t="s">
        <v>120</v>
      </c>
      <c r="G3558" s="12" t="s">
        <v>119</v>
      </c>
      <c r="H3558" s="12" t="s">
        <v>12</v>
      </c>
      <c r="I3558" s="14">
        <v>0.49999999999999994</v>
      </c>
      <c r="J3558" s="15">
        <v>4700</v>
      </c>
      <c r="K3558" s="16">
        <f>I3558*J3558</f>
        <v>2349.9999999999995</v>
      </c>
      <c r="L3558" s="16">
        <f>K3558*M3558</f>
        <v>822.49999999999977</v>
      </c>
      <c r="M3558" s="17">
        <v>0.35</v>
      </c>
      <c r="O3558" s="1"/>
      <c r="P3558" s="2"/>
      <c r="Q3558" s="3"/>
      <c r="R3558" s="5"/>
    </row>
    <row r="3559" spans="2:18" x14ac:dyDescent="0.25">
      <c r="B3559" s="12" t="s">
        <v>10</v>
      </c>
      <c r="C3559" s="12">
        <v>1185732</v>
      </c>
      <c r="D3559" s="13">
        <v>44322</v>
      </c>
      <c r="E3559" s="12" t="s">
        <v>129</v>
      </c>
      <c r="F3559" s="12" t="s">
        <v>120</v>
      </c>
      <c r="G3559" s="12" t="s">
        <v>119</v>
      </c>
      <c r="H3559" s="12" t="s">
        <v>15</v>
      </c>
      <c r="I3559" s="14">
        <v>0.45</v>
      </c>
      <c r="J3559" s="15">
        <v>1750</v>
      </c>
      <c r="K3559" s="16">
        <f>I3559*J3559</f>
        <v>787.5</v>
      </c>
      <c r="L3559" s="16">
        <f>K3559*M3559</f>
        <v>275.625</v>
      </c>
      <c r="M3559" s="17">
        <v>0.35</v>
      </c>
      <c r="O3559" s="1"/>
      <c r="P3559" s="2"/>
      <c r="Q3559" s="3"/>
      <c r="R3559" s="5"/>
    </row>
    <row r="3560" spans="2:18" x14ac:dyDescent="0.25">
      <c r="B3560" s="12" t="s">
        <v>10</v>
      </c>
      <c r="C3560" s="12">
        <v>1185732</v>
      </c>
      <c r="D3560" s="13">
        <v>44322</v>
      </c>
      <c r="E3560" s="12" t="s">
        <v>129</v>
      </c>
      <c r="F3560" s="12" t="s">
        <v>120</v>
      </c>
      <c r="G3560" s="12" t="s">
        <v>119</v>
      </c>
      <c r="H3560" s="12" t="s">
        <v>13</v>
      </c>
      <c r="I3560" s="14">
        <v>0.4</v>
      </c>
      <c r="J3560" s="15">
        <v>2000</v>
      </c>
      <c r="K3560" s="16">
        <f t="shared" ref="K3560:K3563" si="1165">I3560*J3560</f>
        <v>800</v>
      </c>
      <c r="L3560" s="16">
        <f t="shared" ref="L3560:L3563" si="1166">K3560*M3560</f>
        <v>320</v>
      </c>
      <c r="M3560" s="17">
        <v>0.4</v>
      </c>
      <c r="O3560" s="1"/>
      <c r="P3560" s="2"/>
      <c r="Q3560" s="3"/>
      <c r="R3560" s="5"/>
    </row>
    <row r="3561" spans="2:18" x14ac:dyDescent="0.25">
      <c r="B3561" s="12" t="s">
        <v>10</v>
      </c>
      <c r="C3561" s="12">
        <v>1185732</v>
      </c>
      <c r="D3561" s="13">
        <v>44322</v>
      </c>
      <c r="E3561" s="12" t="s">
        <v>129</v>
      </c>
      <c r="F3561" s="12" t="s">
        <v>120</v>
      </c>
      <c r="G3561" s="12" t="s">
        <v>119</v>
      </c>
      <c r="H3561" s="12" t="s">
        <v>14</v>
      </c>
      <c r="I3561" s="14">
        <v>0.4</v>
      </c>
      <c r="J3561" s="15">
        <v>1500</v>
      </c>
      <c r="K3561" s="16">
        <f t="shared" si="1165"/>
        <v>600</v>
      </c>
      <c r="L3561" s="16">
        <f t="shared" si="1166"/>
        <v>240</v>
      </c>
      <c r="M3561" s="17">
        <v>0.4</v>
      </c>
      <c r="O3561" s="1"/>
      <c r="P3561" s="2"/>
      <c r="Q3561" s="3"/>
      <c r="R3561" s="5"/>
    </row>
    <row r="3562" spans="2:18" x14ac:dyDescent="0.25">
      <c r="B3562" s="12" t="s">
        <v>10</v>
      </c>
      <c r="C3562" s="12">
        <v>1185732</v>
      </c>
      <c r="D3562" s="13">
        <v>44322</v>
      </c>
      <c r="E3562" s="12" t="s">
        <v>129</v>
      </c>
      <c r="F3562" s="12" t="s">
        <v>120</v>
      </c>
      <c r="G3562" s="12" t="s">
        <v>119</v>
      </c>
      <c r="H3562" s="12" t="s">
        <v>16</v>
      </c>
      <c r="I3562" s="14">
        <v>0.49999999999999994</v>
      </c>
      <c r="J3562" s="15">
        <v>1750</v>
      </c>
      <c r="K3562" s="16">
        <f t="shared" si="1165"/>
        <v>874.99999999999989</v>
      </c>
      <c r="L3562" s="16">
        <f t="shared" si="1166"/>
        <v>262.49999999999994</v>
      </c>
      <c r="M3562" s="17">
        <v>0.3</v>
      </c>
      <c r="O3562" s="1"/>
      <c r="P3562" s="2"/>
      <c r="Q3562" s="3"/>
      <c r="R3562" s="5"/>
    </row>
    <row r="3563" spans="2:18" x14ac:dyDescent="0.25">
      <c r="B3563" s="12" t="s">
        <v>10</v>
      </c>
      <c r="C3563" s="12">
        <v>1185732</v>
      </c>
      <c r="D3563" s="13">
        <v>44322</v>
      </c>
      <c r="E3563" s="12" t="s">
        <v>129</v>
      </c>
      <c r="F3563" s="12" t="s">
        <v>120</v>
      </c>
      <c r="G3563" s="12" t="s">
        <v>119</v>
      </c>
      <c r="H3563" s="12" t="s">
        <v>17</v>
      </c>
      <c r="I3563" s="14">
        <v>0.54999999999999993</v>
      </c>
      <c r="J3563" s="15">
        <v>3000</v>
      </c>
      <c r="K3563" s="16">
        <f t="shared" si="1165"/>
        <v>1649.9999999999998</v>
      </c>
      <c r="L3563" s="16">
        <f t="shared" si="1166"/>
        <v>660</v>
      </c>
      <c r="M3563" s="17">
        <v>0.4</v>
      </c>
      <c r="O3563" s="1"/>
      <c r="P3563" s="2"/>
      <c r="Q3563" s="3"/>
      <c r="R3563" s="5"/>
    </row>
    <row r="3564" spans="2:18" x14ac:dyDescent="0.25">
      <c r="B3564" s="12" t="s">
        <v>10</v>
      </c>
      <c r="C3564" s="12">
        <v>1185732</v>
      </c>
      <c r="D3564" s="13">
        <v>44355</v>
      </c>
      <c r="E3564" s="12" t="s">
        <v>129</v>
      </c>
      <c r="F3564" s="12" t="s">
        <v>120</v>
      </c>
      <c r="G3564" s="12" t="s">
        <v>119</v>
      </c>
      <c r="H3564" s="12" t="s">
        <v>12</v>
      </c>
      <c r="I3564" s="14">
        <v>0.49999999999999994</v>
      </c>
      <c r="J3564" s="15">
        <v>5500</v>
      </c>
      <c r="K3564" s="16">
        <f>I3564*J3564</f>
        <v>2749.9999999999995</v>
      </c>
      <c r="L3564" s="16">
        <f>K3564*M3564</f>
        <v>962.49999999999977</v>
      </c>
      <c r="M3564" s="17">
        <v>0.35</v>
      </c>
      <c r="O3564" s="1"/>
      <c r="P3564" s="2"/>
      <c r="Q3564" s="3"/>
      <c r="R3564" s="5"/>
    </row>
    <row r="3565" spans="2:18" x14ac:dyDescent="0.25">
      <c r="B3565" s="12" t="s">
        <v>10</v>
      </c>
      <c r="C3565" s="12">
        <v>1185732</v>
      </c>
      <c r="D3565" s="13">
        <v>44355</v>
      </c>
      <c r="E3565" s="12" t="s">
        <v>129</v>
      </c>
      <c r="F3565" s="12" t="s">
        <v>120</v>
      </c>
      <c r="G3565" s="12" t="s">
        <v>119</v>
      </c>
      <c r="H3565" s="12" t="s">
        <v>15</v>
      </c>
      <c r="I3565" s="14">
        <v>0.45</v>
      </c>
      <c r="J3565" s="15">
        <v>3000</v>
      </c>
      <c r="K3565" s="16">
        <f>I3565*J3565</f>
        <v>1350</v>
      </c>
      <c r="L3565" s="16">
        <f>K3565*M3565</f>
        <v>472.49999999999994</v>
      </c>
      <c r="M3565" s="17">
        <v>0.35</v>
      </c>
      <c r="O3565" s="1"/>
      <c r="P3565" s="2"/>
      <c r="Q3565" s="3"/>
      <c r="R3565" s="5"/>
    </row>
    <row r="3566" spans="2:18" x14ac:dyDescent="0.25">
      <c r="B3566" s="12" t="s">
        <v>10</v>
      </c>
      <c r="C3566" s="12">
        <v>1185732</v>
      </c>
      <c r="D3566" s="13">
        <v>44355</v>
      </c>
      <c r="E3566" s="12" t="s">
        <v>129</v>
      </c>
      <c r="F3566" s="12" t="s">
        <v>120</v>
      </c>
      <c r="G3566" s="12" t="s">
        <v>119</v>
      </c>
      <c r="H3566" s="12" t="s">
        <v>13</v>
      </c>
      <c r="I3566" s="14">
        <v>0.4</v>
      </c>
      <c r="J3566" s="15">
        <v>2250</v>
      </c>
      <c r="K3566" s="16">
        <f t="shared" ref="K3566:K3569" si="1167">I3566*J3566</f>
        <v>900</v>
      </c>
      <c r="L3566" s="16">
        <f t="shared" ref="L3566:L3569" si="1168">K3566*M3566</f>
        <v>360</v>
      </c>
      <c r="M3566" s="17">
        <v>0.4</v>
      </c>
      <c r="O3566" s="1"/>
      <c r="P3566" s="2"/>
      <c r="Q3566" s="3"/>
      <c r="R3566" s="5"/>
    </row>
    <row r="3567" spans="2:18" x14ac:dyDescent="0.25">
      <c r="B3567" s="12" t="s">
        <v>10</v>
      </c>
      <c r="C3567" s="12">
        <v>1185732</v>
      </c>
      <c r="D3567" s="13">
        <v>44355</v>
      </c>
      <c r="E3567" s="12" t="s">
        <v>129</v>
      </c>
      <c r="F3567" s="12" t="s">
        <v>120</v>
      </c>
      <c r="G3567" s="12" t="s">
        <v>119</v>
      </c>
      <c r="H3567" s="12" t="s">
        <v>14</v>
      </c>
      <c r="I3567" s="14">
        <v>0.4</v>
      </c>
      <c r="J3567" s="15">
        <v>2000</v>
      </c>
      <c r="K3567" s="16">
        <f t="shared" si="1167"/>
        <v>800</v>
      </c>
      <c r="L3567" s="16">
        <f t="shared" si="1168"/>
        <v>320</v>
      </c>
      <c r="M3567" s="17">
        <v>0.4</v>
      </c>
      <c r="O3567" s="1"/>
      <c r="P3567" s="2"/>
      <c r="Q3567" s="3"/>
      <c r="R3567" s="5"/>
    </row>
    <row r="3568" spans="2:18" x14ac:dyDescent="0.25">
      <c r="B3568" s="12" t="s">
        <v>10</v>
      </c>
      <c r="C3568" s="12">
        <v>1185732</v>
      </c>
      <c r="D3568" s="13">
        <v>44355</v>
      </c>
      <c r="E3568" s="12" t="s">
        <v>129</v>
      </c>
      <c r="F3568" s="12" t="s">
        <v>120</v>
      </c>
      <c r="G3568" s="12" t="s">
        <v>119</v>
      </c>
      <c r="H3568" s="12" t="s">
        <v>16</v>
      </c>
      <c r="I3568" s="14">
        <v>0.49999999999999994</v>
      </c>
      <c r="J3568" s="15">
        <v>2000</v>
      </c>
      <c r="K3568" s="16">
        <f t="shared" si="1167"/>
        <v>999.99999999999989</v>
      </c>
      <c r="L3568" s="16">
        <f t="shared" si="1168"/>
        <v>299.99999999999994</v>
      </c>
      <c r="M3568" s="17">
        <v>0.3</v>
      </c>
      <c r="O3568" s="1"/>
      <c r="P3568" s="2"/>
      <c r="Q3568" s="3"/>
      <c r="R3568" s="5"/>
    </row>
    <row r="3569" spans="2:18" x14ac:dyDescent="0.25">
      <c r="B3569" s="12" t="s">
        <v>10</v>
      </c>
      <c r="C3569" s="12">
        <v>1185732</v>
      </c>
      <c r="D3569" s="13">
        <v>44355</v>
      </c>
      <c r="E3569" s="12" t="s">
        <v>129</v>
      </c>
      <c r="F3569" s="12" t="s">
        <v>120</v>
      </c>
      <c r="G3569" s="12" t="s">
        <v>119</v>
      </c>
      <c r="H3569" s="12" t="s">
        <v>17</v>
      </c>
      <c r="I3569" s="14">
        <v>0.54999999999999993</v>
      </c>
      <c r="J3569" s="15">
        <v>3500</v>
      </c>
      <c r="K3569" s="16">
        <f t="shared" si="1167"/>
        <v>1924.9999999999998</v>
      </c>
      <c r="L3569" s="16">
        <f t="shared" si="1168"/>
        <v>770</v>
      </c>
      <c r="M3569" s="17">
        <v>0.4</v>
      </c>
      <c r="O3569" s="1"/>
      <c r="P3569" s="2"/>
      <c r="Q3569" s="3"/>
      <c r="R3569" s="5"/>
    </row>
    <row r="3570" spans="2:18" x14ac:dyDescent="0.25">
      <c r="B3570" s="12" t="s">
        <v>10</v>
      </c>
      <c r="C3570" s="12">
        <v>1185732</v>
      </c>
      <c r="D3570" s="13">
        <v>44383</v>
      </c>
      <c r="E3570" s="12" t="s">
        <v>129</v>
      </c>
      <c r="F3570" s="12" t="s">
        <v>120</v>
      </c>
      <c r="G3570" s="12" t="s">
        <v>119</v>
      </c>
      <c r="H3570" s="12" t="s">
        <v>12</v>
      </c>
      <c r="I3570" s="14">
        <v>0.49999999999999994</v>
      </c>
      <c r="J3570" s="15">
        <v>5750</v>
      </c>
      <c r="K3570" s="16">
        <f>I3570*J3570</f>
        <v>2874.9999999999995</v>
      </c>
      <c r="L3570" s="16">
        <f>K3570*M3570</f>
        <v>1006.2499999999998</v>
      </c>
      <c r="M3570" s="17">
        <v>0.35</v>
      </c>
      <c r="O3570" s="1"/>
      <c r="P3570" s="2"/>
      <c r="Q3570" s="3"/>
      <c r="R3570" s="5"/>
    </row>
    <row r="3571" spans="2:18" x14ac:dyDescent="0.25">
      <c r="B3571" s="12" t="s">
        <v>10</v>
      </c>
      <c r="C3571" s="12">
        <v>1185732</v>
      </c>
      <c r="D3571" s="13">
        <v>44383</v>
      </c>
      <c r="E3571" s="12" t="s">
        <v>129</v>
      </c>
      <c r="F3571" s="12" t="s">
        <v>120</v>
      </c>
      <c r="G3571" s="12" t="s">
        <v>119</v>
      </c>
      <c r="H3571" s="12" t="s">
        <v>15</v>
      </c>
      <c r="I3571" s="14">
        <v>0.45</v>
      </c>
      <c r="J3571" s="15">
        <v>3250</v>
      </c>
      <c r="K3571" s="16">
        <f>I3571*J3571</f>
        <v>1462.5</v>
      </c>
      <c r="L3571" s="16">
        <f>K3571*M3571</f>
        <v>511.87499999999994</v>
      </c>
      <c r="M3571" s="17">
        <v>0.35</v>
      </c>
      <c r="O3571" s="1"/>
      <c r="P3571" s="2"/>
      <c r="Q3571" s="3"/>
      <c r="R3571" s="5"/>
    </row>
    <row r="3572" spans="2:18" x14ac:dyDescent="0.25">
      <c r="B3572" s="12" t="s">
        <v>10</v>
      </c>
      <c r="C3572" s="12">
        <v>1185732</v>
      </c>
      <c r="D3572" s="13">
        <v>44383</v>
      </c>
      <c r="E3572" s="12" t="s">
        <v>129</v>
      </c>
      <c r="F3572" s="12" t="s">
        <v>120</v>
      </c>
      <c r="G3572" s="12" t="s">
        <v>119</v>
      </c>
      <c r="H3572" s="12" t="s">
        <v>13</v>
      </c>
      <c r="I3572" s="14">
        <v>0.4</v>
      </c>
      <c r="J3572" s="15">
        <v>2500</v>
      </c>
      <c r="K3572" s="16">
        <f t="shared" ref="K3572:K3575" si="1169">I3572*J3572</f>
        <v>1000</v>
      </c>
      <c r="L3572" s="16">
        <f t="shared" ref="L3572:L3575" si="1170">K3572*M3572</f>
        <v>400</v>
      </c>
      <c r="M3572" s="17">
        <v>0.4</v>
      </c>
      <c r="O3572" s="1"/>
      <c r="P3572" s="2"/>
      <c r="Q3572" s="3"/>
      <c r="R3572" s="5"/>
    </row>
    <row r="3573" spans="2:18" x14ac:dyDescent="0.25">
      <c r="B3573" s="12" t="s">
        <v>10</v>
      </c>
      <c r="C3573" s="12">
        <v>1185732</v>
      </c>
      <c r="D3573" s="13">
        <v>44383</v>
      </c>
      <c r="E3573" s="12" t="s">
        <v>129</v>
      </c>
      <c r="F3573" s="12" t="s">
        <v>120</v>
      </c>
      <c r="G3573" s="12" t="s">
        <v>119</v>
      </c>
      <c r="H3573" s="12" t="s">
        <v>14</v>
      </c>
      <c r="I3573" s="14">
        <v>0.4</v>
      </c>
      <c r="J3573" s="15">
        <v>2000</v>
      </c>
      <c r="K3573" s="16">
        <f t="shared" si="1169"/>
        <v>800</v>
      </c>
      <c r="L3573" s="16">
        <f t="shared" si="1170"/>
        <v>320</v>
      </c>
      <c r="M3573" s="17">
        <v>0.4</v>
      </c>
      <c r="O3573" s="1"/>
      <c r="P3573" s="2"/>
      <c r="Q3573" s="3"/>
      <c r="R3573" s="5"/>
    </row>
    <row r="3574" spans="2:18" x14ac:dyDescent="0.25">
      <c r="B3574" s="12" t="s">
        <v>10</v>
      </c>
      <c r="C3574" s="12">
        <v>1185732</v>
      </c>
      <c r="D3574" s="13">
        <v>44383</v>
      </c>
      <c r="E3574" s="12" t="s">
        <v>129</v>
      </c>
      <c r="F3574" s="12" t="s">
        <v>120</v>
      </c>
      <c r="G3574" s="12" t="s">
        <v>119</v>
      </c>
      <c r="H3574" s="12" t="s">
        <v>16</v>
      </c>
      <c r="I3574" s="14">
        <v>0.49999999999999994</v>
      </c>
      <c r="J3574" s="15">
        <v>2250</v>
      </c>
      <c r="K3574" s="16">
        <f t="shared" si="1169"/>
        <v>1124.9999999999998</v>
      </c>
      <c r="L3574" s="16">
        <f t="shared" si="1170"/>
        <v>337.49999999999994</v>
      </c>
      <c r="M3574" s="17">
        <v>0.3</v>
      </c>
      <c r="O3574" s="1"/>
      <c r="P3574" s="2"/>
      <c r="Q3574" s="3"/>
      <c r="R3574" s="5"/>
    </row>
    <row r="3575" spans="2:18" x14ac:dyDescent="0.25">
      <c r="B3575" s="12" t="s">
        <v>10</v>
      </c>
      <c r="C3575" s="12">
        <v>1185732</v>
      </c>
      <c r="D3575" s="13">
        <v>44383</v>
      </c>
      <c r="E3575" s="12" t="s">
        <v>129</v>
      </c>
      <c r="F3575" s="12" t="s">
        <v>120</v>
      </c>
      <c r="G3575" s="12" t="s">
        <v>119</v>
      </c>
      <c r="H3575" s="12" t="s">
        <v>17</v>
      </c>
      <c r="I3575" s="14">
        <v>0.54999999999999993</v>
      </c>
      <c r="J3575" s="15">
        <v>4000</v>
      </c>
      <c r="K3575" s="16">
        <f t="shared" si="1169"/>
        <v>2199.9999999999995</v>
      </c>
      <c r="L3575" s="16">
        <f t="shared" si="1170"/>
        <v>879.99999999999989</v>
      </c>
      <c r="M3575" s="17">
        <v>0.4</v>
      </c>
      <c r="O3575" s="1"/>
      <c r="P3575" s="2"/>
      <c r="Q3575" s="3"/>
      <c r="R3575" s="5"/>
    </row>
    <row r="3576" spans="2:18" x14ac:dyDescent="0.25">
      <c r="B3576" s="12" t="s">
        <v>10</v>
      </c>
      <c r="C3576" s="12">
        <v>1185732</v>
      </c>
      <c r="D3576" s="13">
        <v>44415</v>
      </c>
      <c r="E3576" s="12" t="s">
        <v>129</v>
      </c>
      <c r="F3576" s="12" t="s">
        <v>120</v>
      </c>
      <c r="G3576" s="12" t="s">
        <v>119</v>
      </c>
      <c r="H3576" s="12" t="s">
        <v>12</v>
      </c>
      <c r="I3576" s="14">
        <v>0.49999999999999994</v>
      </c>
      <c r="J3576" s="15">
        <v>5500</v>
      </c>
      <c r="K3576" s="16">
        <f>I3576*J3576</f>
        <v>2749.9999999999995</v>
      </c>
      <c r="L3576" s="16">
        <f>K3576*M3576</f>
        <v>962.49999999999977</v>
      </c>
      <c r="M3576" s="17">
        <v>0.35</v>
      </c>
      <c r="O3576" s="1"/>
      <c r="P3576" s="2"/>
      <c r="Q3576" s="3"/>
      <c r="R3576" s="5"/>
    </row>
    <row r="3577" spans="2:18" x14ac:dyDescent="0.25">
      <c r="B3577" s="12" t="s">
        <v>10</v>
      </c>
      <c r="C3577" s="12">
        <v>1185732</v>
      </c>
      <c r="D3577" s="13">
        <v>44415</v>
      </c>
      <c r="E3577" s="12" t="s">
        <v>129</v>
      </c>
      <c r="F3577" s="12" t="s">
        <v>120</v>
      </c>
      <c r="G3577" s="12" t="s">
        <v>119</v>
      </c>
      <c r="H3577" s="12" t="s">
        <v>15</v>
      </c>
      <c r="I3577" s="14">
        <v>0.45</v>
      </c>
      <c r="J3577" s="15">
        <v>3250</v>
      </c>
      <c r="K3577" s="16">
        <f>I3577*J3577</f>
        <v>1462.5</v>
      </c>
      <c r="L3577" s="16">
        <f>K3577*M3577</f>
        <v>511.87499999999994</v>
      </c>
      <c r="M3577" s="17">
        <v>0.35</v>
      </c>
      <c r="O3577" s="1"/>
      <c r="P3577" s="2"/>
      <c r="Q3577" s="3"/>
      <c r="R3577" s="5"/>
    </row>
    <row r="3578" spans="2:18" x14ac:dyDescent="0.25">
      <c r="B3578" s="12" t="s">
        <v>10</v>
      </c>
      <c r="C3578" s="12">
        <v>1185732</v>
      </c>
      <c r="D3578" s="13">
        <v>44415</v>
      </c>
      <c r="E3578" s="12" t="s">
        <v>129</v>
      </c>
      <c r="F3578" s="12" t="s">
        <v>120</v>
      </c>
      <c r="G3578" s="12" t="s">
        <v>119</v>
      </c>
      <c r="H3578" s="12" t="s">
        <v>13</v>
      </c>
      <c r="I3578" s="14">
        <v>0.4</v>
      </c>
      <c r="J3578" s="15">
        <v>2500</v>
      </c>
      <c r="K3578" s="16">
        <f t="shared" ref="K3578:K3581" si="1171">I3578*J3578</f>
        <v>1000</v>
      </c>
      <c r="L3578" s="16">
        <f t="shared" ref="L3578:L3581" si="1172">K3578*M3578</f>
        <v>400</v>
      </c>
      <c r="M3578" s="17">
        <v>0.4</v>
      </c>
      <c r="O3578" s="1"/>
      <c r="P3578" s="2"/>
      <c r="Q3578" s="3"/>
      <c r="R3578" s="5"/>
    </row>
    <row r="3579" spans="2:18" x14ac:dyDescent="0.25">
      <c r="B3579" s="12" t="s">
        <v>10</v>
      </c>
      <c r="C3579" s="12">
        <v>1185732</v>
      </c>
      <c r="D3579" s="13">
        <v>44415</v>
      </c>
      <c r="E3579" s="12" t="s">
        <v>129</v>
      </c>
      <c r="F3579" s="12" t="s">
        <v>120</v>
      </c>
      <c r="G3579" s="12" t="s">
        <v>119</v>
      </c>
      <c r="H3579" s="12" t="s">
        <v>14</v>
      </c>
      <c r="I3579" s="14">
        <v>0.4</v>
      </c>
      <c r="J3579" s="15">
        <v>1500</v>
      </c>
      <c r="K3579" s="16">
        <f t="shared" si="1171"/>
        <v>600</v>
      </c>
      <c r="L3579" s="16">
        <f t="shared" si="1172"/>
        <v>240</v>
      </c>
      <c r="M3579" s="17">
        <v>0.4</v>
      </c>
      <c r="O3579" s="1"/>
      <c r="P3579" s="2"/>
      <c r="Q3579" s="3"/>
      <c r="R3579" s="5"/>
    </row>
    <row r="3580" spans="2:18" x14ac:dyDescent="0.25">
      <c r="B3580" s="12" t="s">
        <v>10</v>
      </c>
      <c r="C3580" s="12">
        <v>1185732</v>
      </c>
      <c r="D3580" s="13">
        <v>44415</v>
      </c>
      <c r="E3580" s="12" t="s">
        <v>129</v>
      </c>
      <c r="F3580" s="12" t="s">
        <v>120</v>
      </c>
      <c r="G3580" s="12" t="s">
        <v>119</v>
      </c>
      <c r="H3580" s="12" t="s">
        <v>16</v>
      </c>
      <c r="I3580" s="14">
        <v>0.49999999999999994</v>
      </c>
      <c r="J3580" s="15">
        <v>1250</v>
      </c>
      <c r="K3580" s="16">
        <f t="shared" si="1171"/>
        <v>624.99999999999989</v>
      </c>
      <c r="L3580" s="16">
        <f t="shared" si="1172"/>
        <v>187.49999999999997</v>
      </c>
      <c r="M3580" s="17">
        <v>0.3</v>
      </c>
      <c r="O3580" s="1"/>
      <c r="P3580" s="2"/>
      <c r="Q3580" s="3"/>
      <c r="R3580" s="5"/>
    </row>
    <row r="3581" spans="2:18" x14ac:dyDescent="0.25">
      <c r="B3581" s="12" t="s">
        <v>10</v>
      </c>
      <c r="C3581" s="12">
        <v>1185732</v>
      </c>
      <c r="D3581" s="13">
        <v>44415</v>
      </c>
      <c r="E3581" s="12" t="s">
        <v>129</v>
      </c>
      <c r="F3581" s="12" t="s">
        <v>120</v>
      </c>
      <c r="G3581" s="12" t="s">
        <v>119</v>
      </c>
      <c r="H3581" s="12" t="s">
        <v>17</v>
      </c>
      <c r="I3581" s="14">
        <v>0.54999999999999993</v>
      </c>
      <c r="J3581" s="15">
        <v>3000</v>
      </c>
      <c r="K3581" s="16">
        <f t="shared" si="1171"/>
        <v>1649.9999999999998</v>
      </c>
      <c r="L3581" s="16">
        <f t="shared" si="1172"/>
        <v>660</v>
      </c>
      <c r="M3581" s="17">
        <v>0.4</v>
      </c>
      <c r="O3581" s="1"/>
      <c r="P3581" s="2"/>
      <c r="Q3581" s="3"/>
      <c r="R3581" s="5"/>
    </row>
    <row r="3582" spans="2:18" x14ac:dyDescent="0.25">
      <c r="B3582" s="12" t="s">
        <v>10</v>
      </c>
      <c r="C3582" s="12">
        <v>1185732</v>
      </c>
      <c r="D3582" s="13">
        <v>44445</v>
      </c>
      <c r="E3582" s="12" t="s">
        <v>129</v>
      </c>
      <c r="F3582" s="12" t="s">
        <v>120</v>
      </c>
      <c r="G3582" s="12" t="s">
        <v>119</v>
      </c>
      <c r="H3582" s="12" t="s">
        <v>12</v>
      </c>
      <c r="I3582" s="14">
        <v>0.49999999999999994</v>
      </c>
      <c r="J3582" s="15">
        <v>4250</v>
      </c>
      <c r="K3582" s="16">
        <f>I3582*J3582</f>
        <v>2124.9999999999995</v>
      </c>
      <c r="L3582" s="16">
        <f>K3582*M3582</f>
        <v>743.74999999999977</v>
      </c>
      <c r="M3582" s="17">
        <v>0.35</v>
      </c>
      <c r="O3582" s="1"/>
      <c r="P3582" s="2"/>
      <c r="Q3582" s="3"/>
      <c r="R3582" s="5"/>
    </row>
    <row r="3583" spans="2:18" x14ac:dyDescent="0.25">
      <c r="B3583" s="12" t="s">
        <v>10</v>
      </c>
      <c r="C3583" s="12">
        <v>1185732</v>
      </c>
      <c r="D3583" s="13">
        <v>44445</v>
      </c>
      <c r="E3583" s="12" t="s">
        <v>129</v>
      </c>
      <c r="F3583" s="12" t="s">
        <v>120</v>
      </c>
      <c r="G3583" s="12" t="s">
        <v>119</v>
      </c>
      <c r="H3583" s="12" t="s">
        <v>15</v>
      </c>
      <c r="I3583" s="14">
        <v>0.45</v>
      </c>
      <c r="J3583" s="15">
        <v>2250</v>
      </c>
      <c r="K3583" s="16">
        <f>I3583*J3583</f>
        <v>1012.5</v>
      </c>
      <c r="L3583" s="16">
        <f>K3583*M3583</f>
        <v>354.375</v>
      </c>
      <c r="M3583" s="17">
        <v>0.35</v>
      </c>
      <c r="O3583" s="1"/>
      <c r="P3583" s="2"/>
      <c r="Q3583" s="3"/>
      <c r="R3583" s="5"/>
    </row>
    <row r="3584" spans="2:18" x14ac:dyDescent="0.25">
      <c r="B3584" s="12" t="s">
        <v>10</v>
      </c>
      <c r="C3584" s="12">
        <v>1185732</v>
      </c>
      <c r="D3584" s="13">
        <v>44445</v>
      </c>
      <c r="E3584" s="12" t="s">
        <v>129</v>
      </c>
      <c r="F3584" s="12" t="s">
        <v>120</v>
      </c>
      <c r="G3584" s="12" t="s">
        <v>119</v>
      </c>
      <c r="H3584" s="12" t="s">
        <v>13</v>
      </c>
      <c r="I3584" s="14">
        <v>0.4</v>
      </c>
      <c r="J3584" s="15">
        <v>1250</v>
      </c>
      <c r="K3584" s="16">
        <f t="shared" ref="K3584:K3587" si="1173">I3584*J3584</f>
        <v>500</v>
      </c>
      <c r="L3584" s="16">
        <f t="shared" ref="L3584:L3587" si="1174">K3584*M3584</f>
        <v>200</v>
      </c>
      <c r="M3584" s="17">
        <v>0.4</v>
      </c>
      <c r="O3584" s="1"/>
      <c r="P3584" s="2"/>
      <c r="Q3584" s="3"/>
      <c r="R3584" s="5"/>
    </row>
    <row r="3585" spans="2:18" x14ac:dyDescent="0.25">
      <c r="B3585" s="12" t="s">
        <v>10</v>
      </c>
      <c r="C3585" s="12">
        <v>1185732</v>
      </c>
      <c r="D3585" s="13">
        <v>44445</v>
      </c>
      <c r="E3585" s="12" t="s">
        <v>129</v>
      </c>
      <c r="F3585" s="12" t="s">
        <v>120</v>
      </c>
      <c r="G3585" s="12" t="s">
        <v>119</v>
      </c>
      <c r="H3585" s="12" t="s">
        <v>14</v>
      </c>
      <c r="I3585" s="14">
        <v>0.4</v>
      </c>
      <c r="J3585" s="15">
        <v>1000</v>
      </c>
      <c r="K3585" s="16">
        <f t="shared" si="1173"/>
        <v>400</v>
      </c>
      <c r="L3585" s="16">
        <f t="shared" si="1174"/>
        <v>160</v>
      </c>
      <c r="M3585" s="17">
        <v>0.4</v>
      </c>
      <c r="O3585" s="1"/>
      <c r="P3585" s="2"/>
      <c r="Q3585" s="3"/>
      <c r="R3585" s="5"/>
    </row>
    <row r="3586" spans="2:18" x14ac:dyDescent="0.25">
      <c r="B3586" s="12" t="s">
        <v>10</v>
      </c>
      <c r="C3586" s="12">
        <v>1185732</v>
      </c>
      <c r="D3586" s="13">
        <v>44445</v>
      </c>
      <c r="E3586" s="12" t="s">
        <v>129</v>
      </c>
      <c r="F3586" s="12" t="s">
        <v>120</v>
      </c>
      <c r="G3586" s="12" t="s">
        <v>119</v>
      </c>
      <c r="H3586" s="12" t="s">
        <v>16</v>
      </c>
      <c r="I3586" s="14">
        <v>0.49999999999999994</v>
      </c>
      <c r="J3586" s="15">
        <v>1000</v>
      </c>
      <c r="K3586" s="16">
        <f t="shared" si="1173"/>
        <v>499.99999999999994</v>
      </c>
      <c r="L3586" s="16">
        <f t="shared" si="1174"/>
        <v>149.99999999999997</v>
      </c>
      <c r="M3586" s="17">
        <v>0.3</v>
      </c>
      <c r="O3586" s="1"/>
      <c r="P3586" s="2"/>
      <c r="Q3586" s="3"/>
      <c r="R3586" s="5"/>
    </row>
    <row r="3587" spans="2:18" x14ac:dyDescent="0.25">
      <c r="B3587" s="12" t="s">
        <v>10</v>
      </c>
      <c r="C3587" s="12">
        <v>1185732</v>
      </c>
      <c r="D3587" s="13">
        <v>44445</v>
      </c>
      <c r="E3587" s="12" t="s">
        <v>129</v>
      </c>
      <c r="F3587" s="12" t="s">
        <v>120</v>
      </c>
      <c r="G3587" s="12" t="s">
        <v>119</v>
      </c>
      <c r="H3587" s="12" t="s">
        <v>17</v>
      </c>
      <c r="I3587" s="14">
        <v>0.54999999999999993</v>
      </c>
      <c r="J3587" s="15">
        <v>2000</v>
      </c>
      <c r="K3587" s="16">
        <f t="shared" si="1173"/>
        <v>1099.9999999999998</v>
      </c>
      <c r="L3587" s="16">
        <f t="shared" si="1174"/>
        <v>439.99999999999994</v>
      </c>
      <c r="M3587" s="17">
        <v>0.4</v>
      </c>
      <c r="O3587" s="1"/>
      <c r="P3587" s="2"/>
      <c r="Q3587" s="3"/>
      <c r="R3587" s="5"/>
    </row>
    <row r="3588" spans="2:18" x14ac:dyDescent="0.25">
      <c r="B3588" s="12" t="s">
        <v>10</v>
      </c>
      <c r="C3588" s="12">
        <v>1185732</v>
      </c>
      <c r="D3588" s="13">
        <v>44477</v>
      </c>
      <c r="E3588" s="12" t="s">
        <v>129</v>
      </c>
      <c r="F3588" s="12" t="s">
        <v>120</v>
      </c>
      <c r="G3588" s="12" t="s">
        <v>119</v>
      </c>
      <c r="H3588" s="12" t="s">
        <v>12</v>
      </c>
      <c r="I3588" s="14">
        <v>0.54999999999999993</v>
      </c>
      <c r="J3588" s="15">
        <v>3750</v>
      </c>
      <c r="K3588" s="16">
        <f>I3588*J3588</f>
        <v>2062.4999999999995</v>
      </c>
      <c r="L3588" s="16">
        <f>K3588*M3588</f>
        <v>721.87499999999977</v>
      </c>
      <c r="M3588" s="17">
        <v>0.35</v>
      </c>
      <c r="O3588" s="1"/>
      <c r="P3588" s="2"/>
      <c r="Q3588" s="3"/>
      <c r="R3588" s="5"/>
    </row>
    <row r="3589" spans="2:18" x14ac:dyDescent="0.25">
      <c r="B3589" s="12" t="s">
        <v>10</v>
      </c>
      <c r="C3589" s="12">
        <v>1185732</v>
      </c>
      <c r="D3589" s="13">
        <v>44477</v>
      </c>
      <c r="E3589" s="12" t="s">
        <v>129</v>
      </c>
      <c r="F3589" s="12" t="s">
        <v>120</v>
      </c>
      <c r="G3589" s="12" t="s">
        <v>119</v>
      </c>
      <c r="H3589" s="12" t="s">
        <v>15</v>
      </c>
      <c r="I3589" s="14">
        <v>0.5</v>
      </c>
      <c r="J3589" s="15">
        <v>2000</v>
      </c>
      <c r="K3589" s="16">
        <f>I3589*J3589</f>
        <v>1000</v>
      </c>
      <c r="L3589" s="16">
        <f>K3589*M3589</f>
        <v>350</v>
      </c>
      <c r="M3589" s="17">
        <v>0.35</v>
      </c>
      <c r="O3589" s="1"/>
      <c r="P3589" s="2"/>
      <c r="Q3589" s="3"/>
      <c r="R3589" s="5"/>
    </row>
    <row r="3590" spans="2:18" x14ac:dyDescent="0.25">
      <c r="B3590" s="12" t="s">
        <v>10</v>
      </c>
      <c r="C3590" s="12">
        <v>1185732</v>
      </c>
      <c r="D3590" s="13">
        <v>44477</v>
      </c>
      <c r="E3590" s="12" t="s">
        <v>129</v>
      </c>
      <c r="F3590" s="12" t="s">
        <v>120</v>
      </c>
      <c r="G3590" s="12" t="s">
        <v>119</v>
      </c>
      <c r="H3590" s="12" t="s">
        <v>13</v>
      </c>
      <c r="I3590" s="14">
        <v>0.5</v>
      </c>
      <c r="J3590" s="15">
        <v>1000</v>
      </c>
      <c r="K3590" s="16">
        <f t="shared" ref="K3590:K3593" si="1175">I3590*J3590</f>
        <v>500</v>
      </c>
      <c r="L3590" s="16">
        <f t="shared" ref="L3590:L3593" si="1176">K3590*M3590</f>
        <v>200</v>
      </c>
      <c r="M3590" s="17">
        <v>0.4</v>
      </c>
      <c r="O3590" s="1"/>
      <c r="P3590" s="2"/>
      <c r="Q3590" s="3"/>
      <c r="R3590" s="5"/>
    </row>
    <row r="3591" spans="2:18" x14ac:dyDescent="0.25">
      <c r="B3591" s="12" t="s">
        <v>10</v>
      </c>
      <c r="C3591" s="12">
        <v>1185732</v>
      </c>
      <c r="D3591" s="13">
        <v>44477</v>
      </c>
      <c r="E3591" s="12" t="s">
        <v>129</v>
      </c>
      <c r="F3591" s="12" t="s">
        <v>120</v>
      </c>
      <c r="G3591" s="12" t="s">
        <v>119</v>
      </c>
      <c r="H3591" s="12" t="s">
        <v>14</v>
      </c>
      <c r="I3591" s="14">
        <v>0.5</v>
      </c>
      <c r="J3591" s="15">
        <v>750</v>
      </c>
      <c r="K3591" s="16">
        <f t="shared" si="1175"/>
        <v>375</v>
      </c>
      <c r="L3591" s="16">
        <f t="shared" si="1176"/>
        <v>150</v>
      </c>
      <c r="M3591" s="17">
        <v>0.4</v>
      </c>
      <c r="O3591" s="1"/>
      <c r="P3591" s="2"/>
      <c r="Q3591" s="3"/>
      <c r="R3591" s="5"/>
    </row>
    <row r="3592" spans="2:18" x14ac:dyDescent="0.25">
      <c r="B3592" s="12" t="s">
        <v>10</v>
      </c>
      <c r="C3592" s="12">
        <v>1185732</v>
      </c>
      <c r="D3592" s="13">
        <v>44477</v>
      </c>
      <c r="E3592" s="12" t="s">
        <v>129</v>
      </c>
      <c r="F3592" s="12" t="s">
        <v>120</v>
      </c>
      <c r="G3592" s="12" t="s">
        <v>119</v>
      </c>
      <c r="H3592" s="12" t="s">
        <v>16</v>
      </c>
      <c r="I3592" s="14">
        <v>0.6</v>
      </c>
      <c r="J3592" s="15">
        <v>750</v>
      </c>
      <c r="K3592" s="16">
        <f t="shared" si="1175"/>
        <v>450</v>
      </c>
      <c r="L3592" s="16">
        <f t="shared" si="1176"/>
        <v>135</v>
      </c>
      <c r="M3592" s="17">
        <v>0.3</v>
      </c>
      <c r="O3592" s="1"/>
      <c r="P3592" s="2"/>
      <c r="Q3592" s="3"/>
      <c r="R3592" s="5"/>
    </row>
    <row r="3593" spans="2:18" x14ac:dyDescent="0.25">
      <c r="B3593" s="12" t="s">
        <v>10</v>
      </c>
      <c r="C3593" s="12">
        <v>1185732</v>
      </c>
      <c r="D3593" s="13">
        <v>44477</v>
      </c>
      <c r="E3593" s="12" t="s">
        <v>129</v>
      </c>
      <c r="F3593" s="12" t="s">
        <v>120</v>
      </c>
      <c r="G3593" s="12" t="s">
        <v>119</v>
      </c>
      <c r="H3593" s="12" t="s">
        <v>17</v>
      </c>
      <c r="I3593" s="14">
        <v>0.64999999999999991</v>
      </c>
      <c r="J3593" s="15">
        <v>2000</v>
      </c>
      <c r="K3593" s="16">
        <f t="shared" si="1175"/>
        <v>1299.9999999999998</v>
      </c>
      <c r="L3593" s="16">
        <f t="shared" si="1176"/>
        <v>519.99999999999989</v>
      </c>
      <c r="M3593" s="17">
        <v>0.4</v>
      </c>
      <c r="O3593" s="1"/>
      <c r="P3593" s="2"/>
      <c r="Q3593" s="3"/>
      <c r="R3593" s="5"/>
    </row>
    <row r="3594" spans="2:18" x14ac:dyDescent="0.25">
      <c r="B3594" s="12" t="s">
        <v>10</v>
      </c>
      <c r="C3594" s="12">
        <v>1185732</v>
      </c>
      <c r="D3594" s="13">
        <v>44507</v>
      </c>
      <c r="E3594" s="12" t="s">
        <v>129</v>
      </c>
      <c r="F3594" s="12" t="s">
        <v>120</v>
      </c>
      <c r="G3594" s="12" t="s">
        <v>119</v>
      </c>
      <c r="H3594" s="12" t="s">
        <v>12</v>
      </c>
      <c r="I3594" s="14">
        <v>0.6</v>
      </c>
      <c r="J3594" s="15">
        <v>3500</v>
      </c>
      <c r="K3594" s="16">
        <f>I3594*J3594</f>
        <v>2100</v>
      </c>
      <c r="L3594" s="16">
        <f>K3594*M3594</f>
        <v>735</v>
      </c>
      <c r="M3594" s="17">
        <v>0.35</v>
      </c>
      <c r="O3594" s="1"/>
      <c r="P3594" s="2"/>
      <c r="Q3594" s="3"/>
      <c r="R3594" s="5"/>
    </row>
    <row r="3595" spans="2:18" x14ac:dyDescent="0.25">
      <c r="B3595" s="12" t="s">
        <v>10</v>
      </c>
      <c r="C3595" s="12">
        <v>1185732</v>
      </c>
      <c r="D3595" s="13">
        <v>44507</v>
      </c>
      <c r="E3595" s="12" t="s">
        <v>129</v>
      </c>
      <c r="F3595" s="12" t="s">
        <v>120</v>
      </c>
      <c r="G3595" s="12" t="s">
        <v>119</v>
      </c>
      <c r="H3595" s="12" t="s">
        <v>15</v>
      </c>
      <c r="I3595" s="14">
        <v>0.5</v>
      </c>
      <c r="J3595" s="15">
        <v>2250</v>
      </c>
      <c r="K3595" s="16">
        <f>I3595*J3595</f>
        <v>1125</v>
      </c>
      <c r="L3595" s="16">
        <f>K3595*M3595</f>
        <v>393.75</v>
      </c>
      <c r="M3595" s="17">
        <v>0.35</v>
      </c>
      <c r="O3595" s="1"/>
      <c r="P3595" s="2"/>
      <c r="Q3595" s="3"/>
      <c r="R3595" s="5"/>
    </row>
    <row r="3596" spans="2:18" x14ac:dyDescent="0.25">
      <c r="B3596" s="12" t="s">
        <v>10</v>
      </c>
      <c r="C3596" s="12">
        <v>1185732</v>
      </c>
      <c r="D3596" s="13">
        <v>44507</v>
      </c>
      <c r="E3596" s="12" t="s">
        <v>129</v>
      </c>
      <c r="F3596" s="12" t="s">
        <v>120</v>
      </c>
      <c r="G3596" s="12" t="s">
        <v>119</v>
      </c>
      <c r="H3596" s="12" t="s">
        <v>13</v>
      </c>
      <c r="I3596" s="14">
        <v>0.5</v>
      </c>
      <c r="J3596" s="15">
        <v>2200</v>
      </c>
      <c r="K3596" s="16">
        <f t="shared" ref="K3596:K3599" si="1177">I3596*J3596</f>
        <v>1100</v>
      </c>
      <c r="L3596" s="16">
        <f t="shared" ref="L3596:L3599" si="1178">K3596*M3596</f>
        <v>440</v>
      </c>
      <c r="M3596" s="17">
        <v>0.4</v>
      </c>
      <c r="O3596" s="1"/>
      <c r="P3596" s="2"/>
      <c r="Q3596" s="3"/>
      <c r="R3596" s="5"/>
    </row>
    <row r="3597" spans="2:18" x14ac:dyDescent="0.25">
      <c r="B3597" s="12" t="s">
        <v>10</v>
      </c>
      <c r="C3597" s="12">
        <v>1185732</v>
      </c>
      <c r="D3597" s="13">
        <v>44507</v>
      </c>
      <c r="E3597" s="12" t="s">
        <v>129</v>
      </c>
      <c r="F3597" s="12" t="s">
        <v>120</v>
      </c>
      <c r="G3597" s="12" t="s">
        <v>119</v>
      </c>
      <c r="H3597" s="12" t="s">
        <v>14</v>
      </c>
      <c r="I3597" s="14">
        <v>0.5</v>
      </c>
      <c r="J3597" s="15">
        <v>2000</v>
      </c>
      <c r="K3597" s="16">
        <f t="shared" si="1177"/>
        <v>1000</v>
      </c>
      <c r="L3597" s="16">
        <f t="shared" si="1178"/>
        <v>400</v>
      </c>
      <c r="M3597" s="17">
        <v>0.4</v>
      </c>
      <c r="O3597" s="1"/>
      <c r="P3597" s="2"/>
      <c r="Q3597" s="3"/>
      <c r="R3597" s="5"/>
    </row>
    <row r="3598" spans="2:18" x14ac:dyDescent="0.25">
      <c r="B3598" s="12" t="s">
        <v>10</v>
      </c>
      <c r="C3598" s="12">
        <v>1185732</v>
      </c>
      <c r="D3598" s="13">
        <v>44507</v>
      </c>
      <c r="E3598" s="12" t="s">
        <v>129</v>
      </c>
      <c r="F3598" s="12" t="s">
        <v>120</v>
      </c>
      <c r="G3598" s="12" t="s">
        <v>119</v>
      </c>
      <c r="H3598" s="12" t="s">
        <v>16</v>
      </c>
      <c r="I3598" s="14">
        <v>0.6</v>
      </c>
      <c r="J3598" s="15">
        <v>1750</v>
      </c>
      <c r="K3598" s="16">
        <f t="shared" si="1177"/>
        <v>1050</v>
      </c>
      <c r="L3598" s="16">
        <f t="shared" si="1178"/>
        <v>315</v>
      </c>
      <c r="M3598" s="17">
        <v>0.3</v>
      </c>
      <c r="O3598" s="1"/>
      <c r="P3598" s="2"/>
      <c r="Q3598" s="3"/>
      <c r="R3598" s="5"/>
    </row>
    <row r="3599" spans="2:18" x14ac:dyDescent="0.25">
      <c r="B3599" s="12" t="s">
        <v>10</v>
      </c>
      <c r="C3599" s="12">
        <v>1185732</v>
      </c>
      <c r="D3599" s="13">
        <v>44507</v>
      </c>
      <c r="E3599" s="12" t="s">
        <v>129</v>
      </c>
      <c r="F3599" s="12" t="s">
        <v>120</v>
      </c>
      <c r="G3599" s="12" t="s">
        <v>119</v>
      </c>
      <c r="H3599" s="12" t="s">
        <v>17</v>
      </c>
      <c r="I3599" s="14">
        <v>0.64999999999999991</v>
      </c>
      <c r="J3599" s="15">
        <v>2750</v>
      </c>
      <c r="K3599" s="16">
        <f t="shared" si="1177"/>
        <v>1787.4999999999998</v>
      </c>
      <c r="L3599" s="16">
        <f t="shared" si="1178"/>
        <v>715</v>
      </c>
      <c r="M3599" s="17">
        <v>0.4</v>
      </c>
      <c r="O3599" s="1"/>
      <c r="P3599" s="2"/>
      <c r="Q3599" s="3"/>
      <c r="R3599" s="5"/>
    </row>
    <row r="3600" spans="2:18" x14ac:dyDescent="0.25">
      <c r="B3600" s="12" t="s">
        <v>10</v>
      </c>
      <c r="C3600" s="12">
        <v>1185732</v>
      </c>
      <c r="D3600" s="13">
        <v>44536</v>
      </c>
      <c r="E3600" s="12" t="s">
        <v>129</v>
      </c>
      <c r="F3600" s="12" t="s">
        <v>120</v>
      </c>
      <c r="G3600" s="12" t="s">
        <v>119</v>
      </c>
      <c r="H3600" s="12" t="s">
        <v>12</v>
      </c>
      <c r="I3600" s="14">
        <v>0.6</v>
      </c>
      <c r="J3600" s="15">
        <v>5000</v>
      </c>
      <c r="K3600" s="16">
        <f>I3600*J3600</f>
        <v>3000</v>
      </c>
      <c r="L3600" s="16">
        <f>K3600*M3600</f>
        <v>1050</v>
      </c>
      <c r="M3600" s="17">
        <v>0.35</v>
      </c>
      <c r="O3600" s="1"/>
      <c r="P3600" s="2"/>
      <c r="Q3600" s="3"/>
      <c r="R3600" s="5"/>
    </row>
    <row r="3601" spans="1:18" x14ac:dyDescent="0.25">
      <c r="B3601" s="12" t="s">
        <v>10</v>
      </c>
      <c r="C3601" s="12">
        <v>1185732</v>
      </c>
      <c r="D3601" s="13">
        <v>44536</v>
      </c>
      <c r="E3601" s="12" t="s">
        <v>129</v>
      </c>
      <c r="F3601" s="12" t="s">
        <v>120</v>
      </c>
      <c r="G3601" s="12" t="s">
        <v>119</v>
      </c>
      <c r="H3601" s="12" t="s">
        <v>15</v>
      </c>
      <c r="I3601" s="14">
        <v>0.5</v>
      </c>
      <c r="J3601" s="15">
        <v>3000</v>
      </c>
      <c r="K3601" s="16">
        <f>I3601*J3601</f>
        <v>1500</v>
      </c>
      <c r="L3601" s="16">
        <f>K3601*M3601</f>
        <v>525</v>
      </c>
      <c r="M3601" s="17">
        <v>0.35</v>
      </c>
      <c r="O3601" s="1"/>
      <c r="P3601" s="2"/>
      <c r="Q3601" s="3"/>
      <c r="R3601" s="5"/>
    </row>
    <row r="3602" spans="1:18" x14ac:dyDescent="0.25">
      <c r="B3602" s="12" t="s">
        <v>10</v>
      </c>
      <c r="C3602" s="12">
        <v>1185732</v>
      </c>
      <c r="D3602" s="13">
        <v>44536</v>
      </c>
      <c r="E3602" s="12" t="s">
        <v>129</v>
      </c>
      <c r="F3602" s="12" t="s">
        <v>120</v>
      </c>
      <c r="G3602" s="12" t="s">
        <v>119</v>
      </c>
      <c r="H3602" s="12" t="s">
        <v>13</v>
      </c>
      <c r="I3602" s="14">
        <v>0.5</v>
      </c>
      <c r="J3602" s="15">
        <v>2750</v>
      </c>
      <c r="K3602" s="16">
        <f t="shared" ref="K3602:K3605" si="1179">I3602*J3602</f>
        <v>1375</v>
      </c>
      <c r="L3602" s="16">
        <f t="shared" ref="L3602:L3605" si="1180">K3602*M3602</f>
        <v>550</v>
      </c>
      <c r="M3602" s="17">
        <v>0.4</v>
      </c>
      <c r="O3602" s="1"/>
      <c r="P3602" s="2"/>
      <c r="Q3602" s="3"/>
      <c r="R3602" s="5"/>
    </row>
    <row r="3603" spans="1:18" x14ac:dyDescent="0.25">
      <c r="B3603" s="12" t="s">
        <v>10</v>
      </c>
      <c r="C3603" s="12">
        <v>1185732</v>
      </c>
      <c r="D3603" s="13">
        <v>44536</v>
      </c>
      <c r="E3603" s="12" t="s">
        <v>129</v>
      </c>
      <c r="F3603" s="12" t="s">
        <v>120</v>
      </c>
      <c r="G3603" s="12" t="s">
        <v>119</v>
      </c>
      <c r="H3603" s="12" t="s">
        <v>14</v>
      </c>
      <c r="I3603" s="14">
        <v>0.5</v>
      </c>
      <c r="J3603" s="15">
        <v>2250</v>
      </c>
      <c r="K3603" s="16">
        <f t="shared" si="1179"/>
        <v>1125</v>
      </c>
      <c r="L3603" s="16">
        <f t="shared" si="1180"/>
        <v>450</v>
      </c>
      <c r="M3603" s="17">
        <v>0.4</v>
      </c>
      <c r="O3603" s="1"/>
      <c r="P3603" s="2"/>
      <c r="Q3603" s="3"/>
      <c r="R3603" s="5"/>
    </row>
    <row r="3604" spans="1:18" x14ac:dyDescent="0.25">
      <c r="B3604" s="12" t="s">
        <v>10</v>
      </c>
      <c r="C3604" s="12">
        <v>1185732</v>
      </c>
      <c r="D3604" s="13">
        <v>44536</v>
      </c>
      <c r="E3604" s="12" t="s">
        <v>129</v>
      </c>
      <c r="F3604" s="12" t="s">
        <v>120</v>
      </c>
      <c r="G3604" s="12" t="s">
        <v>119</v>
      </c>
      <c r="H3604" s="12" t="s">
        <v>16</v>
      </c>
      <c r="I3604" s="14">
        <v>0.6</v>
      </c>
      <c r="J3604" s="15">
        <v>2250</v>
      </c>
      <c r="K3604" s="16">
        <f t="shared" si="1179"/>
        <v>1350</v>
      </c>
      <c r="L3604" s="16">
        <f t="shared" si="1180"/>
        <v>405</v>
      </c>
      <c r="M3604" s="17">
        <v>0.3</v>
      </c>
      <c r="O3604" s="1"/>
      <c r="P3604" s="2"/>
      <c r="Q3604" s="3"/>
      <c r="R3604" s="5"/>
    </row>
    <row r="3605" spans="1:18" x14ac:dyDescent="0.25">
      <c r="B3605" s="12" t="s">
        <v>10</v>
      </c>
      <c r="C3605" s="12">
        <v>1185732</v>
      </c>
      <c r="D3605" s="13">
        <v>44536</v>
      </c>
      <c r="E3605" s="12" t="s">
        <v>129</v>
      </c>
      <c r="F3605" s="12" t="s">
        <v>120</v>
      </c>
      <c r="G3605" s="12" t="s">
        <v>119</v>
      </c>
      <c r="H3605" s="12" t="s">
        <v>17</v>
      </c>
      <c r="I3605" s="14">
        <v>0.64999999999999991</v>
      </c>
      <c r="J3605" s="15">
        <v>3250</v>
      </c>
      <c r="K3605" s="16">
        <f t="shared" si="1179"/>
        <v>2112.4999999999995</v>
      </c>
      <c r="L3605" s="16">
        <f t="shared" si="1180"/>
        <v>844.99999999999989</v>
      </c>
      <c r="M3605" s="17">
        <v>0.4</v>
      </c>
      <c r="O3605" s="1"/>
      <c r="P3605" s="2"/>
      <c r="Q3605" s="3"/>
      <c r="R3605" s="5"/>
    </row>
    <row r="3606" spans="1:18" x14ac:dyDescent="0.25">
      <c r="A3606" s="8" t="s">
        <v>40</v>
      </c>
      <c r="B3606" s="12" t="s">
        <v>10</v>
      </c>
      <c r="C3606" s="12">
        <v>1185732</v>
      </c>
      <c r="D3606" s="13">
        <v>44213</v>
      </c>
      <c r="E3606" s="12" t="s">
        <v>129</v>
      </c>
      <c r="F3606" s="12" t="s">
        <v>121</v>
      </c>
      <c r="G3606" s="12" t="s">
        <v>122</v>
      </c>
      <c r="H3606" s="12" t="s">
        <v>12</v>
      </c>
      <c r="I3606" s="14">
        <v>0.4</v>
      </c>
      <c r="J3606" s="15">
        <v>4500</v>
      </c>
      <c r="K3606" s="16">
        <f>I3606*J3606</f>
        <v>1800</v>
      </c>
      <c r="L3606" s="16">
        <f>K3606*M3606</f>
        <v>540</v>
      </c>
      <c r="M3606" s="17">
        <v>0.3</v>
      </c>
      <c r="O3606" s="1"/>
      <c r="P3606" s="2"/>
      <c r="Q3606" s="3"/>
      <c r="R3606" s="5"/>
    </row>
    <row r="3607" spans="1:18" x14ac:dyDescent="0.25">
      <c r="B3607" s="12" t="s">
        <v>10</v>
      </c>
      <c r="C3607" s="12">
        <v>1185732</v>
      </c>
      <c r="D3607" s="13">
        <v>44213</v>
      </c>
      <c r="E3607" s="12" t="s">
        <v>129</v>
      </c>
      <c r="F3607" s="12" t="s">
        <v>121</v>
      </c>
      <c r="G3607" s="12" t="s">
        <v>122</v>
      </c>
      <c r="H3607" s="12" t="s">
        <v>15</v>
      </c>
      <c r="I3607" s="14">
        <v>0.4</v>
      </c>
      <c r="J3607" s="15">
        <v>2500</v>
      </c>
      <c r="K3607" s="16">
        <f>I3607*J3607</f>
        <v>1000</v>
      </c>
      <c r="L3607" s="16">
        <f>K3607*M3607</f>
        <v>300</v>
      </c>
      <c r="M3607" s="17">
        <v>0.3</v>
      </c>
      <c r="O3607" s="1"/>
      <c r="P3607" s="2"/>
      <c r="Q3607" s="3"/>
      <c r="R3607" s="5"/>
    </row>
    <row r="3608" spans="1:18" x14ac:dyDescent="0.25">
      <c r="B3608" s="12" t="s">
        <v>10</v>
      </c>
      <c r="C3608" s="12">
        <v>1185732</v>
      </c>
      <c r="D3608" s="13">
        <v>44213</v>
      </c>
      <c r="E3608" s="12" t="s">
        <v>129</v>
      </c>
      <c r="F3608" s="12" t="s">
        <v>121</v>
      </c>
      <c r="G3608" s="12" t="s">
        <v>122</v>
      </c>
      <c r="H3608" s="12" t="s">
        <v>13</v>
      </c>
      <c r="I3608" s="14">
        <v>0.30000000000000004</v>
      </c>
      <c r="J3608" s="15">
        <v>2500</v>
      </c>
      <c r="K3608" s="16">
        <f t="shared" ref="K3608:K3611" si="1181">I3608*J3608</f>
        <v>750.00000000000011</v>
      </c>
      <c r="L3608" s="16">
        <f t="shared" ref="L3608:L3617" si="1182">K3608*M3608</f>
        <v>187.50000000000003</v>
      </c>
      <c r="M3608" s="17">
        <v>0.25</v>
      </c>
      <c r="O3608" s="1"/>
      <c r="P3608" s="2"/>
      <c r="Q3608" s="3"/>
      <c r="R3608" s="5"/>
    </row>
    <row r="3609" spans="1:18" x14ac:dyDescent="0.25">
      <c r="B3609" s="12" t="s">
        <v>10</v>
      </c>
      <c r="C3609" s="12">
        <v>1185732</v>
      </c>
      <c r="D3609" s="13">
        <v>44213</v>
      </c>
      <c r="E3609" s="12" t="s">
        <v>129</v>
      </c>
      <c r="F3609" s="12" t="s">
        <v>121</v>
      </c>
      <c r="G3609" s="12" t="s">
        <v>122</v>
      </c>
      <c r="H3609" s="12" t="s">
        <v>14</v>
      </c>
      <c r="I3609" s="14">
        <v>0.35</v>
      </c>
      <c r="J3609" s="15">
        <v>1000</v>
      </c>
      <c r="K3609" s="16">
        <f t="shared" si="1181"/>
        <v>350</v>
      </c>
      <c r="L3609" s="16">
        <f t="shared" si="1182"/>
        <v>87.5</v>
      </c>
      <c r="M3609" s="17">
        <v>0.25</v>
      </c>
      <c r="O3609" s="1"/>
      <c r="P3609" s="2"/>
      <c r="Q3609" s="3"/>
      <c r="R3609" s="5"/>
    </row>
    <row r="3610" spans="1:18" x14ac:dyDescent="0.25">
      <c r="B3610" s="12" t="s">
        <v>10</v>
      </c>
      <c r="C3610" s="12">
        <v>1185732</v>
      </c>
      <c r="D3610" s="13">
        <v>44213</v>
      </c>
      <c r="E3610" s="12" t="s">
        <v>129</v>
      </c>
      <c r="F3610" s="12" t="s">
        <v>121</v>
      </c>
      <c r="G3610" s="12" t="s">
        <v>122</v>
      </c>
      <c r="H3610" s="12" t="s">
        <v>16</v>
      </c>
      <c r="I3610" s="14">
        <v>0.5</v>
      </c>
      <c r="J3610" s="15">
        <v>1500</v>
      </c>
      <c r="K3610" s="16">
        <f t="shared" si="1181"/>
        <v>750</v>
      </c>
      <c r="L3610" s="16">
        <f t="shared" si="1182"/>
        <v>187.5</v>
      </c>
      <c r="M3610" s="17">
        <v>0.25</v>
      </c>
      <c r="O3610" s="1"/>
      <c r="P3610" s="2"/>
      <c r="Q3610" s="3"/>
      <c r="R3610" s="5"/>
    </row>
    <row r="3611" spans="1:18" x14ac:dyDescent="0.25">
      <c r="B3611" s="12" t="s">
        <v>10</v>
      </c>
      <c r="C3611" s="12">
        <v>1185732</v>
      </c>
      <c r="D3611" s="13">
        <v>44213</v>
      </c>
      <c r="E3611" s="12" t="s">
        <v>129</v>
      </c>
      <c r="F3611" s="12" t="s">
        <v>121</v>
      </c>
      <c r="G3611" s="12" t="s">
        <v>122</v>
      </c>
      <c r="H3611" s="12" t="s">
        <v>17</v>
      </c>
      <c r="I3611" s="14">
        <v>0.4</v>
      </c>
      <c r="J3611" s="15">
        <v>2500</v>
      </c>
      <c r="K3611" s="16">
        <f t="shared" si="1181"/>
        <v>1000</v>
      </c>
      <c r="L3611" s="16">
        <f t="shared" si="1182"/>
        <v>300</v>
      </c>
      <c r="M3611" s="17">
        <v>0.3</v>
      </c>
      <c r="O3611" s="1"/>
      <c r="P3611" s="2"/>
      <c r="Q3611" s="3"/>
      <c r="R3611" s="5"/>
    </row>
    <row r="3612" spans="1:18" x14ac:dyDescent="0.25">
      <c r="B3612" s="12" t="s">
        <v>10</v>
      </c>
      <c r="C3612" s="12">
        <v>1185732</v>
      </c>
      <c r="D3612" s="13">
        <v>44242</v>
      </c>
      <c r="E3612" s="12" t="s">
        <v>129</v>
      </c>
      <c r="F3612" s="12" t="s">
        <v>121</v>
      </c>
      <c r="G3612" s="12" t="s">
        <v>122</v>
      </c>
      <c r="H3612" s="12" t="s">
        <v>12</v>
      </c>
      <c r="I3612" s="14">
        <v>0.4</v>
      </c>
      <c r="J3612" s="15">
        <v>5000</v>
      </c>
      <c r="K3612" s="16">
        <f>I3612*J3612</f>
        <v>2000</v>
      </c>
      <c r="L3612" s="16">
        <f>K3612*M3612</f>
        <v>600</v>
      </c>
      <c r="M3612" s="17">
        <v>0.3</v>
      </c>
      <c r="O3612" s="1"/>
      <c r="P3612" s="2"/>
      <c r="Q3612" s="3"/>
      <c r="R3612" s="5"/>
    </row>
    <row r="3613" spans="1:18" x14ac:dyDescent="0.25">
      <c r="B3613" s="12" t="s">
        <v>10</v>
      </c>
      <c r="C3613" s="12">
        <v>1185732</v>
      </c>
      <c r="D3613" s="13">
        <v>44242</v>
      </c>
      <c r="E3613" s="12" t="s">
        <v>129</v>
      </c>
      <c r="F3613" s="12" t="s">
        <v>121</v>
      </c>
      <c r="G3613" s="12" t="s">
        <v>122</v>
      </c>
      <c r="H3613" s="12" t="s">
        <v>15</v>
      </c>
      <c r="I3613" s="14">
        <v>0.4</v>
      </c>
      <c r="J3613" s="15">
        <v>1500</v>
      </c>
      <c r="K3613" s="16">
        <f>I3613*J3613</f>
        <v>600</v>
      </c>
      <c r="L3613" s="16">
        <f>K3613*M3613</f>
        <v>180</v>
      </c>
      <c r="M3613" s="17">
        <v>0.3</v>
      </c>
      <c r="O3613" s="1"/>
      <c r="P3613" s="2"/>
      <c r="Q3613" s="3"/>
      <c r="R3613" s="5"/>
    </row>
    <row r="3614" spans="1:18" x14ac:dyDescent="0.25">
      <c r="B3614" s="12" t="s">
        <v>10</v>
      </c>
      <c r="C3614" s="12">
        <v>1185732</v>
      </c>
      <c r="D3614" s="13">
        <v>44242</v>
      </c>
      <c r="E3614" s="12" t="s">
        <v>129</v>
      </c>
      <c r="F3614" s="12" t="s">
        <v>121</v>
      </c>
      <c r="G3614" s="12" t="s">
        <v>122</v>
      </c>
      <c r="H3614" s="12" t="s">
        <v>13</v>
      </c>
      <c r="I3614" s="14">
        <v>0.30000000000000004</v>
      </c>
      <c r="J3614" s="15">
        <v>2000</v>
      </c>
      <c r="K3614" s="16">
        <f t="shared" ref="K3614:K3617" si="1183">I3614*J3614</f>
        <v>600.00000000000011</v>
      </c>
      <c r="L3614" s="16">
        <f t="shared" si="1182"/>
        <v>150.00000000000003</v>
      </c>
      <c r="M3614" s="17">
        <v>0.25</v>
      </c>
      <c r="O3614" s="1"/>
      <c r="P3614" s="2"/>
      <c r="Q3614" s="3"/>
      <c r="R3614" s="5"/>
    </row>
    <row r="3615" spans="1:18" x14ac:dyDescent="0.25">
      <c r="B3615" s="12" t="s">
        <v>10</v>
      </c>
      <c r="C3615" s="12">
        <v>1185732</v>
      </c>
      <c r="D3615" s="13">
        <v>44242</v>
      </c>
      <c r="E3615" s="12" t="s">
        <v>129</v>
      </c>
      <c r="F3615" s="12" t="s">
        <v>121</v>
      </c>
      <c r="G3615" s="12" t="s">
        <v>122</v>
      </c>
      <c r="H3615" s="12" t="s">
        <v>14</v>
      </c>
      <c r="I3615" s="14">
        <v>0.35</v>
      </c>
      <c r="J3615" s="15">
        <v>2500</v>
      </c>
      <c r="K3615" s="16">
        <f t="shared" si="1183"/>
        <v>875</v>
      </c>
      <c r="L3615" s="16">
        <f t="shared" si="1182"/>
        <v>218.75</v>
      </c>
      <c r="M3615" s="17">
        <v>0.25</v>
      </c>
      <c r="O3615" s="1"/>
      <c r="P3615" s="2"/>
      <c r="Q3615" s="3"/>
      <c r="R3615" s="5"/>
    </row>
    <row r="3616" spans="1:18" x14ac:dyDescent="0.25">
      <c r="B3616" s="12" t="s">
        <v>10</v>
      </c>
      <c r="C3616" s="12">
        <v>1185732</v>
      </c>
      <c r="D3616" s="13">
        <v>44242</v>
      </c>
      <c r="E3616" s="12" t="s">
        <v>129</v>
      </c>
      <c r="F3616" s="12" t="s">
        <v>121</v>
      </c>
      <c r="G3616" s="12" t="s">
        <v>122</v>
      </c>
      <c r="H3616" s="12" t="s">
        <v>16</v>
      </c>
      <c r="I3616" s="14">
        <v>0.5</v>
      </c>
      <c r="J3616" s="15">
        <v>1500</v>
      </c>
      <c r="K3616" s="16">
        <f t="shared" si="1183"/>
        <v>750</v>
      </c>
      <c r="L3616" s="16">
        <f t="shared" si="1182"/>
        <v>187.5</v>
      </c>
      <c r="M3616" s="17">
        <v>0.25</v>
      </c>
      <c r="O3616" s="1"/>
      <c r="P3616" s="2"/>
      <c r="Q3616" s="3"/>
      <c r="R3616" s="5"/>
    </row>
    <row r="3617" spans="2:18" x14ac:dyDescent="0.25">
      <c r="B3617" s="12" t="s">
        <v>10</v>
      </c>
      <c r="C3617" s="12">
        <v>1185732</v>
      </c>
      <c r="D3617" s="13">
        <v>44242</v>
      </c>
      <c r="E3617" s="12" t="s">
        <v>129</v>
      </c>
      <c r="F3617" s="12" t="s">
        <v>121</v>
      </c>
      <c r="G3617" s="12" t="s">
        <v>122</v>
      </c>
      <c r="H3617" s="12" t="s">
        <v>17</v>
      </c>
      <c r="I3617" s="14">
        <v>0.4</v>
      </c>
      <c r="J3617" s="15">
        <v>2500</v>
      </c>
      <c r="K3617" s="16">
        <f t="shared" si="1183"/>
        <v>1000</v>
      </c>
      <c r="L3617" s="16">
        <f t="shared" si="1182"/>
        <v>300</v>
      </c>
      <c r="M3617" s="17">
        <v>0.3</v>
      </c>
      <c r="O3617" s="1"/>
      <c r="P3617" s="2"/>
      <c r="Q3617" s="3"/>
      <c r="R3617" s="5"/>
    </row>
    <row r="3618" spans="2:18" x14ac:dyDescent="0.25">
      <c r="B3618" s="12" t="s">
        <v>10</v>
      </c>
      <c r="C3618" s="12">
        <v>1185732</v>
      </c>
      <c r="D3618" s="13">
        <v>44268</v>
      </c>
      <c r="E3618" s="12" t="s">
        <v>129</v>
      </c>
      <c r="F3618" s="12" t="s">
        <v>121</v>
      </c>
      <c r="G3618" s="12" t="s">
        <v>122</v>
      </c>
      <c r="H3618" s="12" t="s">
        <v>12</v>
      </c>
      <c r="I3618" s="14">
        <v>0.4</v>
      </c>
      <c r="J3618" s="15">
        <v>4700</v>
      </c>
      <c r="K3618" s="16">
        <f>I3618*J3618</f>
        <v>1880</v>
      </c>
      <c r="L3618" s="16">
        <f>K3618*M3618</f>
        <v>564</v>
      </c>
      <c r="M3618" s="17">
        <v>0.3</v>
      </c>
      <c r="O3618" s="1"/>
      <c r="P3618" s="2"/>
      <c r="Q3618" s="3"/>
      <c r="R3618" s="5"/>
    </row>
    <row r="3619" spans="2:18" x14ac:dyDescent="0.25">
      <c r="B3619" s="12" t="s">
        <v>10</v>
      </c>
      <c r="C3619" s="12">
        <v>1185732</v>
      </c>
      <c r="D3619" s="13">
        <v>44268</v>
      </c>
      <c r="E3619" s="12" t="s">
        <v>129</v>
      </c>
      <c r="F3619" s="12" t="s">
        <v>121</v>
      </c>
      <c r="G3619" s="12" t="s">
        <v>122</v>
      </c>
      <c r="H3619" s="12" t="s">
        <v>15</v>
      </c>
      <c r="I3619" s="14">
        <v>0.4</v>
      </c>
      <c r="J3619" s="15">
        <v>1750</v>
      </c>
      <c r="K3619" s="16">
        <f>I3619*J3619</f>
        <v>700</v>
      </c>
      <c r="L3619" s="16">
        <f>K3619*M3619</f>
        <v>210</v>
      </c>
      <c r="M3619" s="17">
        <v>0.3</v>
      </c>
      <c r="O3619" s="1"/>
      <c r="P3619" s="2"/>
      <c r="Q3619" s="3"/>
      <c r="R3619" s="5"/>
    </row>
    <row r="3620" spans="2:18" x14ac:dyDescent="0.25">
      <c r="B3620" s="12" t="s">
        <v>10</v>
      </c>
      <c r="C3620" s="12">
        <v>1185732</v>
      </c>
      <c r="D3620" s="13">
        <v>44268</v>
      </c>
      <c r="E3620" s="12" t="s">
        <v>129</v>
      </c>
      <c r="F3620" s="12" t="s">
        <v>121</v>
      </c>
      <c r="G3620" s="12" t="s">
        <v>122</v>
      </c>
      <c r="H3620" s="12" t="s">
        <v>13</v>
      </c>
      <c r="I3620" s="14">
        <v>0.30000000000000004</v>
      </c>
      <c r="J3620" s="15">
        <v>2000</v>
      </c>
      <c r="K3620" s="16">
        <f t="shared" ref="K3620:K3623" si="1184">I3620*J3620</f>
        <v>600.00000000000011</v>
      </c>
      <c r="L3620" s="16">
        <f t="shared" ref="L3620:L3623" si="1185">K3620*M3620</f>
        <v>150.00000000000003</v>
      </c>
      <c r="M3620" s="17">
        <v>0.25</v>
      </c>
      <c r="O3620" s="1"/>
      <c r="P3620" s="2"/>
      <c r="Q3620" s="3"/>
      <c r="R3620" s="5"/>
    </row>
    <row r="3621" spans="2:18" x14ac:dyDescent="0.25">
      <c r="B3621" s="12" t="s">
        <v>10</v>
      </c>
      <c r="C3621" s="12">
        <v>1185732</v>
      </c>
      <c r="D3621" s="13">
        <v>44268</v>
      </c>
      <c r="E3621" s="12" t="s">
        <v>129</v>
      </c>
      <c r="F3621" s="12" t="s">
        <v>121</v>
      </c>
      <c r="G3621" s="12" t="s">
        <v>122</v>
      </c>
      <c r="H3621" s="12" t="s">
        <v>14</v>
      </c>
      <c r="I3621" s="14">
        <v>0.35</v>
      </c>
      <c r="J3621" s="15">
        <v>3000</v>
      </c>
      <c r="K3621" s="16">
        <f t="shared" si="1184"/>
        <v>1050</v>
      </c>
      <c r="L3621" s="16">
        <f t="shared" si="1185"/>
        <v>262.5</v>
      </c>
      <c r="M3621" s="17">
        <v>0.25</v>
      </c>
      <c r="O3621" s="1"/>
      <c r="P3621" s="2"/>
      <c r="Q3621" s="3"/>
      <c r="R3621" s="5"/>
    </row>
    <row r="3622" spans="2:18" x14ac:dyDescent="0.25">
      <c r="B3622" s="12" t="s">
        <v>10</v>
      </c>
      <c r="C3622" s="12">
        <v>1185732</v>
      </c>
      <c r="D3622" s="13">
        <v>44268</v>
      </c>
      <c r="E3622" s="12" t="s">
        <v>129</v>
      </c>
      <c r="F3622" s="12" t="s">
        <v>121</v>
      </c>
      <c r="G3622" s="12" t="s">
        <v>122</v>
      </c>
      <c r="H3622" s="12" t="s">
        <v>16</v>
      </c>
      <c r="I3622" s="14">
        <v>0.5</v>
      </c>
      <c r="J3622" s="15">
        <v>1000</v>
      </c>
      <c r="K3622" s="16">
        <f t="shared" si="1184"/>
        <v>500</v>
      </c>
      <c r="L3622" s="16">
        <f t="shared" si="1185"/>
        <v>125</v>
      </c>
      <c r="M3622" s="17">
        <v>0.25</v>
      </c>
      <c r="O3622" s="1"/>
      <c r="P3622" s="2"/>
      <c r="Q3622" s="3"/>
      <c r="R3622" s="5"/>
    </row>
    <row r="3623" spans="2:18" x14ac:dyDescent="0.25">
      <c r="B3623" s="12" t="s">
        <v>10</v>
      </c>
      <c r="C3623" s="12">
        <v>1185732</v>
      </c>
      <c r="D3623" s="13">
        <v>44268</v>
      </c>
      <c r="E3623" s="12" t="s">
        <v>129</v>
      </c>
      <c r="F3623" s="12" t="s">
        <v>121</v>
      </c>
      <c r="G3623" s="12" t="s">
        <v>122</v>
      </c>
      <c r="H3623" s="12" t="s">
        <v>17</v>
      </c>
      <c r="I3623" s="14">
        <v>0.4</v>
      </c>
      <c r="J3623" s="15">
        <v>2000</v>
      </c>
      <c r="K3623" s="16">
        <f t="shared" si="1184"/>
        <v>800</v>
      </c>
      <c r="L3623" s="16">
        <f t="shared" si="1185"/>
        <v>240</v>
      </c>
      <c r="M3623" s="17">
        <v>0.3</v>
      </c>
      <c r="O3623" s="1"/>
      <c r="P3623" s="2"/>
      <c r="Q3623" s="3"/>
      <c r="R3623" s="5"/>
    </row>
    <row r="3624" spans="2:18" x14ac:dyDescent="0.25">
      <c r="B3624" s="12" t="s">
        <v>10</v>
      </c>
      <c r="C3624" s="12">
        <v>1185732</v>
      </c>
      <c r="D3624" s="13">
        <v>44300</v>
      </c>
      <c r="E3624" s="12" t="s">
        <v>129</v>
      </c>
      <c r="F3624" s="12" t="s">
        <v>121</v>
      </c>
      <c r="G3624" s="12" t="s">
        <v>122</v>
      </c>
      <c r="H3624" s="12" t="s">
        <v>12</v>
      </c>
      <c r="I3624" s="14">
        <v>0.4</v>
      </c>
      <c r="J3624" s="15">
        <v>4500</v>
      </c>
      <c r="K3624" s="16">
        <f>I3624*J3624</f>
        <v>1800</v>
      </c>
      <c r="L3624" s="16">
        <f>K3624*M3624</f>
        <v>540</v>
      </c>
      <c r="M3624" s="17">
        <v>0.3</v>
      </c>
      <c r="O3624" s="1"/>
      <c r="P3624" s="2"/>
      <c r="Q3624" s="3"/>
      <c r="R3624" s="5"/>
    </row>
    <row r="3625" spans="2:18" x14ac:dyDescent="0.25">
      <c r="B3625" s="12" t="s">
        <v>10</v>
      </c>
      <c r="C3625" s="12">
        <v>1185732</v>
      </c>
      <c r="D3625" s="13">
        <v>44300</v>
      </c>
      <c r="E3625" s="12" t="s">
        <v>129</v>
      </c>
      <c r="F3625" s="12" t="s">
        <v>121</v>
      </c>
      <c r="G3625" s="12" t="s">
        <v>122</v>
      </c>
      <c r="H3625" s="12" t="s">
        <v>15</v>
      </c>
      <c r="I3625" s="14">
        <v>0.4</v>
      </c>
      <c r="J3625" s="15">
        <v>1500</v>
      </c>
      <c r="K3625" s="16">
        <f>I3625*J3625</f>
        <v>600</v>
      </c>
      <c r="L3625" s="16">
        <f>K3625*M3625</f>
        <v>180</v>
      </c>
      <c r="M3625" s="17">
        <v>0.3</v>
      </c>
      <c r="O3625" s="1"/>
      <c r="P3625" s="2"/>
      <c r="Q3625" s="3"/>
      <c r="R3625" s="5"/>
    </row>
    <row r="3626" spans="2:18" x14ac:dyDescent="0.25">
      <c r="B3626" s="12" t="s">
        <v>10</v>
      </c>
      <c r="C3626" s="12">
        <v>1185732</v>
      </c>
      <c r="D3626" s="13">
        <v>44300</v>
      </c>
      <c r="E3626" s="12" t="s">
        <v>129</v>
      </c>
      <c r="F3626" s="12" t="s">
        <v>121</v>
      </c>
      <c r="G3626" s="12" t="s">
        <v>122</v>
      </c>
      <c r="H3626" s="12" t="s">
        <v>13</v>
      </c>
      <c r="I3626" s="14">
        <v>0.30000000000000004</v>
      </c>
      <c r="J3626" s="15">
        <v>1500</v>
      </c>
      <c r="K3626" s="16">
        <f t="shared" ref="K3626:K3629" si="1186">I3626*J3626</f>
        <v>450.00000000000006</v>
      </c>
      <c r="L3626" s="16">
        <f t="shared" ref="L3626:L3629" si="1187">K3626*M3626</f>
        <v>112.50000000000001</v>
      </c>
      <c r="M3626" s="17">
        <v>0.25</v>
      </c>
      <c r="O3626" s="1"/>
      <c r="P3626" s="2"/>
      <c r="Q3626" s="3"/>
      <c r="R3626" s="5"/>
    </row>
    <row r="3627" spans="2:18" x14ac:dyDescent="0.25">
      <c r="B3627" s="12" t="s">
        <v>10</v>
      </c>
      <c r="C3627" s="12">
        <v>1185732</v>
      </c>
      <c r="D3627" s="13">
        <v>44300</v>
      </c>
      <c r="E3627" s="12" t="s">
        <v>129</v>
      </c>
      <c r="F3627" s="12" t="s">
        <v>121</v>
      </c>
      <c r="G3627" s="12" t="s">
        <v>122</v>
      </c>
      <c r="H3627" s="12" t="s">
        <v>14</v>
      </c>
      <c r="I3627" s="14">
        <v>0.35</v>
      </c>
      <c r="J3627" s="15">
        <v>1250</v>
      </c>
      <c r="K3627" s="16">
        <f t="shared" si="1186"/>
        <v>437.5</v>
      </c>
      <c r="L3627" s="16">
        <f t="shared" si="1187"/>
        <v>109.375</v>
      </c>
      <c r="M3627" s="17">
        <v>0.25</v>
      </c>
      <c r="O3627" s="1"/>
      <c r="P3627" s="2"/>
      <c r="Q3627" s="3"/>
      <c r="R3627" s="5"/>
    </row>
    <row r="3628" spans="2:18" x14ac:dyDescent="0.25">
      <c r="B3628" s="12" t="s">
        <v>10</v>
      </c>
      <c r="C3628" s="12">
        <v>1185732</v>
      </c>
      <c r="D3628" s="13">
        <v>44300</v>
      </c>
      <c r="E3628" s="12" t="s">
        <v>129</v>
      </c>
      <c r="F3628" s="12" t="s">
        <v>121</v>
      </c>
      <c r="G3628" s="12" t="s">
        <v>122</v>
      </c>
      <c r="H3628" s="12" t="s">
        <v>16</v>
      </c>
      <c r="I3628" s="14">
        <v>0.5</v>
      </c>
      <c r="J3628" s="15">
        <v>1250</v>
      </c>
      <c r="K3628" s="16">
        <f t="shared" si="1186"/>
        <v>625</v>
      </c>
      <c r="L3628" s="16">
        <f t="shared" si="1187"/>
        <v>156.25</v>
      </c>
      <c r="M3628" s="17">
        <v>0.25</v>
      </c>
      <c r="O3628" s="1"/>
      <c r="P3628" s="2"/>
      <c r="Q3628" s="3"/>
      <c r="R3628" s="5"/>
    </row>
    <row r="3629" spans="2:18" x14ac:dyDescent="0.25">
      <c r="B3629" s="12" t="s">
        <v>10</v>
      </c>
      <c r="C3629" s="12">
        <v>1185732</v>
      </c>
      <c r="D3629" s="13">
        <v>44300</v>
      </c>
      <c r="E3629" s="12" t="s">
        <v>129</v>
      </c>
      <c r="F3629" s="12" t="s">
        <v>121</v>
      </c>
      <c r="G3629" s="12" t="s">
        <v>122</v>
      </c>
      <c r="H3629" s="12" t="s">
        <v>17</v>
      </c>
      <c r="I3629" s="14">
        <v>0.4</v>
      </c>
      <c r="J3629" s="15">
        <v>2750</v>
      </c>
      <c r="K3629" s="16">
        <f t="shared" si="1186"/>
        <v>1100</v>
      </c>
      <c r="L3629" s="16">
        <f t="shared" si="1187"/>
        <v>330</v>
      </c>
      <c r="M3629" s="17">
        <v>0.3</v>
      </c>
      <c r="O3629" s="1"/>
      <c r="P3629" s="2"/>
      <c r="Q3629" s="3"/>
      <c r="R3629" s="5"/>
    </row>
    <row r="3630" spans="2:18" x14ac:dyDescent="0.25">
      <c r="B3630" s="12" t="s">
        <v>10</v>
      </c>
      <c r="C3630" s="12">
        <v>1185732</v>
      </c>
      <c r="D3630" s="13">
        <v>44329</v>
      </c>
      <c r="E3630" s="12" t="s">
        <v>129</v>
      </c>
      <c r="F3630" s="12" t="s">
        <v>121</v>
      </c>
      <c r="G3630" s="12" t="s">
        <v>122</v>
      </c>
      <c r="H3630" s="12" t="s">
        <v>12</v>
      </c>
      <c r="I3630" s="14">
        <v>0.54999999999999993</v>
      </c>
      <c r="J3630" s="15">
        <v>4950</v>
      </c>
      <c r="K3630" s="16">
        <f>I3630*J3630</f>
        <v>2722.4999999999995</v>
      </c>
      <c r="L3630" s="16">
        <f>K3630*M3630</f>
        <v>816.74999999999989</v>
      </c>
      <c r="M3630" s="17">
        <v>0.3</v>
      </c>
      <c r="O3630" s="1"/>
      <c r="P3630" s="2"/>
      <c r="Q3630" s="3"/>
      <c r="R3630" s="5"/>
    </row>
    <row r="3631" spans="2:18" x14ac:dyDescent="0.25">
      <c r="B3631" s="12" t="s">
        <v>10</v>
      </c>
      <c r="C3631" s="12">
        <v>1185732</v>
      </c>
      <c r="D3631" s="13">
        <v>44329</v>
      </c>
      <c r="E3631" s="12" t="s">
        <v>129</v>
      </c>
      <c r="F3631" s="12" t="s">
        <v>121</v>
      </c>
      <c r="G3631" s="12" t="s">
        <v>122</v>
      </c>
      <c r="H3631" s="12" t="s">
        <v>15</v>
      </c>
      <c r="I3631" s="14">
        <v>0.5</v>
      </c>
      <c r="J3631" s="15">
        <v>2000</v>
      </c>
      <c r="K3631" s="16">
        <f>I3631*J3631</f>
        <v>1000</v>
      </c>
      <c r="L3631" s="16">
        <f>K3631*M3631</f>
        <v>300</v>
      </c>
      <c r="M3631" s="17">
        <v>0.3</v>
      </c>
      <c r="O3631" s="1"/>
      <c r="P3631" s="2"/>
      <c r="Q3631" s="3"/>
      <c r="R3631" s="5"/>
    </row>
    <row r="3632" spans="2:18" x14ac:dyDescent="0.25">
      <c r="B3632" s="12" t="s">
        <v>10</v>
      </c>
      <c r="C3632" s="12">
        <v>1185732</v>
      </c>
      <c r="D3632" s="13">
        <v>44329</v>
      </c>
      <c r="E3632" s="12" t="s">
        <v>129</v>
      </c>
      <c r="F3632" s="12" t="s">
        <v>121</v>
      </c>
      <c r="G3632" s="12" t="s">
        <v>122</v>
      </c>
      <c r="H3632" s="12" t="s">
        <v>13</v>
      </c>
      <c r="I3632" s="14">
        <v>0.45</v>
      </c>
      <c r="J3632" s="15">
        <v>2250</v>
      </c>
      <c r="K3632" s="16">
        <f t="shared" ref="K3632:K3635" si="1188">I3632*J3632</f>
        <v>1012.5</v>
      </c>
      <c r="L3632" s="16">
        <f t="shared" ref="L3632:L3635" si="1189">K3632*M3632</f>
        <v>253.125</v>
      </c>
      <c r="M3632" s="17">
        <v>0.25</v>
      </c>
      <c r="O3632" s="1"/>
      <c r="P3632" s="2"/>
      <c r="Q3632" s="3"/>
      <c r="R3632" s="5"/>
    </row>
    <row r="3633" spans="2:18" x14ac:dyDescent="0.25">
      <c r="B3633" s="12" t="s">
        <v>10</v>
      </c>
      <c r="C3633" s="12">
        <v>1185732</v>
      </c>
      <c r="D3633" s="13">
        <v>44329</v>
      </c>
      <c r="E3633" s="12" t="s">
        <v>129</v>
      </c>
      <c r="F3633" s="12" t="s">
        <v>121</v>
      </c>
      <c r="G3633" s="12" t="s">
        <v>122</v>
      </c>
      <c r="H3633" s="12" t="s">
        <v>14</v>
      </c>
      <c r="I3633" s="14">
        <v>0.45</v>
      </c>
      <c r="J3633" s="15">
        <v>1750</v>
      </c>
      <c r="K3633" s="16">
        <f t="shared" si="1188"/>
        <v>787.5</v>
      </c>
      <c r="L3633" s="16">
        <f t="shared" si="1189"/>
        <v>196.875</v>
      </c>
      <c r="M3633" s="17">
        <v>0.25</v>
      </c>
      <c r="O3633" s="1"/>
      <c r="P3633" s="2"/>
      <c r="Q3633" s="3"/>
      <c r="R3633" s="5"/>
    </row>
    <row r="3634" spans="2:18" x14ac:dyDescent="0.25">
      <c r="B3634" s="12" t="s">
        <v>10</v>
      </c>
      <c r="C3634" s="12">
        <v>1185732</v>
      </c>
      <c r="D3634" s="13">
        <v>44329</v>
      </c>
      <c r="E3634" s="12" t="s">
        <v>129</v>
      </c>
      <c r="F3634" s="12" t="s">
        <v>121</v>
      </c>
      <c r="G3634" s="12" t="s">
        <v>122</v>
      </c>
      <c r="H3634" s="12" t="s">
        <v>16</v>
      </c>
      <c r="I3634" s="14">
        <v>0.54999999999999993</v>
      </c>
      <c r="J3634" s="15">
        <v>2000</v>
      </c>
      <c r="K3634" s="16">
        <f t="shared" si="1188"/>
        <v>1099.9999999999998</v>
      </c>
      <c r="L3634" s="16">
        <f t="shared" si="1189"/>
        <v>274.99999999999994</v>
      </c>
      <c r="M3634" s="17">
        <v>0.25</v>
      </c>
      <c r="O3634" s="1"/>
      <c r="P3634" s="2"/>
      <c r="Q3634" s="3"/>
      <c r="R3634" s="5"/>
    </row>
    <row r="3635" spans="2:18" x14ac:dyDescent="0.25">
      <c r="B3635" s="12" t="s">
        <v>10</v>
      </c>
      <c r="C3635" s="12">
        <v>1185732</v>
      </c>
      <c r="D3635" s="13">
        <v>44329</v>
      </c>
      <c r="E3635" s="12" t="s">
        <v>129</v>
      </c>
      <c r="F3635" s="12" t="s">
        <v>121</v>
      </c>
      <c r="G3635" s="12" t="s">
        <v>122</v>
      </c>
      <c r="H3635" s="12" t="s">
        <v>17</v>
      </c>
      <c r="I3635" s="14">
        <v>0.6</v>
      </c>
      <c r="J3635" s="15">
        <v>3250</v>
      </c>
      <c r="K3635" s="16">
        <f t="shared" si="1188"/>
        <v>1950</v>
      </c>
      <c r="L3635" s="16">
        <f t="shared" si="1189"/>
        <v>585</v>
      </c>
      <c r="M3635" s="17">
        <v>0.3</v>
      </c>
      <c r="O3635" s="1"/>
      <c r="P3635" s="2"/>
      <c r="Q3635" s="3"/>
      <c r="R3635" s="5"/>
    </row>
    <row r="3636" spans="2:18" x14ac:dyDescent="0.25">
      <c r="B3636" s="12" t="s">
        <v>10</v>
      </c>
      <c r="C3636" s="12">
        <v>1185732</v>
      </c>
      <c r="D3636" s="13">
        <v>44362</v>
      </c>
      <c r="E3636" s="12" t="s">
        <v>129</v>
      </c>
      <c r="F3636" s="12" t="s">
        <v>121</v>
      </c>
      <c r="G3636" s="12" t="s">
        <v>122</v>
      </c>
      <c r="H3636" s="12" t="s">
        <v>12</v>
      </c>
      <c r="I3636" s="14">
        <v>0.54999999999999993</v>
      </c>
      <c r="J3636" s="15">
        <v>5750</v>
      </c>
      <c r="K3636" s="16">
        <f>I3636*J3636</f>
        <v>3162.4999999999995</v>
      </c>
      <c r="L3636" s="16">
        <f>K3636*M3636</f>
        <v>948.74999999999977</v>
      </c>
      <c r="M3636" s="17">
        <v>0.3</v>
      </c>
      <c r="O3636" s="1"/>
      <c r="P3636" s="2"/>
      <c r="Q3636" s="3"/>
      <c r="R3636" s="5"/>
    </row>
    <row r="3637" spans="2:18" x14ac:dyDescent="0.25">
      <c r="B3637" s="12" t="s">
        <v>10</v>
      </c>
      <c r="C3637" s="12">
        <v>1185732</v>
      </c>
      <c r="D3637" s="13">
        <v>44362</v>
      </c>
      <c r="E3637" s="12" t="s">
        <v>129</v>
      </c>
      <c r="F3637" s="12" t="s">
        <v>121</v>
      </c>
      <c r="G3637" s="12" t="s">
        <v>122</v>
      </c>
      <c r="H3637" s="12" t="s">
        <v>15</v>
      </c>
      <c r="I3637" s="14">
        <v>0.5</v>
      </c>
      <c r="J3637" s="15">
        <v>3250</v>
      </c>
      <c r="K3637" s="16">
        <f>I3637*J3637</f>
        <v>1625</v>
      </c>
      <c r="L3637" s="16">
        <f>K3637*M3637</f>
        <v>487.5</v>
      </c>
      <c r="M3637" s="17">
        <v>0.3</v>
      </c>
      <c r="O3637" s="1"/>
      <c r="P3637" s="2"/>
      <c r="Q3637" s="3"/>
      <c r="R3637" s="5"/>
    </row>
    <row r="3638" spans="2:18" x14ac:dyDescent="0.25">
      <c r="B3638" s="12" t="s">
        <v>10</v>
      </c>
      <c r="C3638" s="12">
        <v>1185732</v>
      </c>
      <c r="D3638" s="13">
        <v>44362</v>
      </c>
      <c r="E3638" s="12" t="s">
        <v>129</v>
      </c>
      <c r="F3638" s="12" t="s">
        <v>121</v>
      </c>
      <c r="G3638" s="12" t="s">
        <v>122</v>
      </c>
      <c r="H3638" s="12" t="s">
        <v>13</v>
      </c>
      <c r="I3638" s="14">
        <v>0.45</v>
      </c>
      <c r="J3638" s="15">
        <v>2500</v>
      </c>
      <c r="K3638" s="16">
        <f t="shared" ref="K3638:K3641" si="1190">I3638*J3638</f>
        <v>1125</v>
      </c>
      <c r="L3638" s="16">
        <f t="shared" ref="L3638:L3641" si="1191">K3638*M3638</f>
        <v>281.25</v>
      </c>
      <c r="M3638" s="17">
        <v>0.25</v>
      </c>
      <c r="O3638" s="1"/>
      <c r="P3638" s="2"/>
      <c r="Q3638" s="3"/>
      <c r="R3638" s="5"/>
    </row>
    <row r="3639" spans="2:18" x14ac:dyDescent="0.25">
      <c r="B3639" s="12" t="s">
        <v>10</v>
      </c>
      <c r="C3639" s="12">
        <v>1185732</v>
      </c>
      <c r="D3639" s="13">
        <v>44362</v>
      </c>
      <c r="E3639" s="12" t="s">
        <v>129</v>
      </c>
      <c r="F3639" s="12" t="s">
        <v>121</v>
      </c>
      <c r="G3639" s="12" t="s">
        <v>122</v>
      </c>
      <c r="H3639" s="12" t="s">
        <v>14</v>
      </c>
      <c r="I3639" s="14">
        <v>0.45</v>
      </c>
      <c r="J3639" s="15">
        <v>2250</v>
      </c>
      <c r="K3639" s="16">
        <f t="shared" si="1190"/>
        <v>1012.5</v>
      </c>
      <c r="L3639" s="16">
        <f t="shared" si="1191"/>
        <v>253.125</v>
      </c>
      <c r="M3639" s="17">
        <v>0.25</v>
      </c>
      <c r="O3639" s="1"/>
      <c r="P3639" s="2"/>
      <c r="Q3639" s="3"/>
      <c r="R3639" s="5"/>
    </row>
    <row r="3640" spans="2:18" x14ac:dyDescent="0.25">
      <c r="B3640" s="12" t="s">
        <v>10</v>
      </c>
      <c r="C3640" s="12">
        <v>1185732</v>
      </c>
      <c r="D3640" s="13">
        <v>44362</v>
      </c>
      <c r="E3640" s="12" t="s">
        <v>129</v>
      </c>
      <c r="F3640" s="12" t="s">
        <v>121</v>
      </c>
      <c r="G3640" s="12" t="s">
        <v>122</v>
      </c>
      <c r="H3640" s="12" t="s">
        <v>16</v>
      </c>
      <c r="I3640" s="14">
        <v>0.54999999999999993</v>
      </c>
      <c r="J3640" s="15">
        <v>2250</v>
      </c>
      <c r="K3640" s="16">
        <f t="shared" si="1190"/>
        <v>1237.4999999999998</v>
      </c>
      <c r="L3640" s="16">
        <f t="shared" si="1191"/>
        <v>309.37499999999994</v>
      </c>
      <c r="M3640" s="17">
        <v>0.25</v>
      </c>
      <c r="O3640" s="1"/>
      <c r="P3640" s="2"/>
      <c r="Q3640" s="3"/>
      <c r="R3640" s="5"/>
    </row>
    <row r="3641" spans="2:18" x14ac:dyDescent="0.25">
      <c r="B3641" s="12" t="s">
        <v>10</v>
      </c>
      <c r="C3641" s="12">
        <v>1185732</v>
      </c>
      <c r="D3641" s="13">
        <v>44362</v>
      </c>
      <c r="E3641" s="12" t="s">
        <v>129</v>
      </c>
      <c r="F3641" s="12" t="s">
        <v>121</v>
      </c>
      <c r="G3641" s="12" t="s">
        <v>122</v>
      </c>
      <c r="H3641" s="12" t="s">
        <v>17</v>
      </c>
      <c r="I3641" s="14">
        <v>0.6</v>
      </c>
      <c r="J3641" s="15">
        <v>3750</v>
      </c>
      <c r="K3641" s="16">
        <f t="shared" si="1190"/>
        <v>2250</v>
      </c>
      <c r="L3641" s="16">
        <f t="shared" si="1191"/>
        <v>675</v>
      </c>
      <c r="M3641" s="17">
        <v>0.3</v>
      </c>
      <c r="O3641" s="1"/>
      <c r="P3641" s="2"/>
      <c r="Q3641" s="3"/>
      <c r="R3641" s="5"/>
    </row>
    <row r="3642" spans="2:18" x14ac:dyDescent="0.25">
      <c r="B3642" s="12" t="s">
        <v>10</v>
      </c>
      <c r="C3642" s="12">
        <v>1185732</v>
      </c>
      <c r="D3642" s="13">
        <v>44390</v>
      </c>
      <c r="E3642" s="12" t="s">
        <v>129</v>
      </c>
      <c r="F3642" s="12" t="s">
        <v>121</v>
      </c>
      <c r="G3642" s="12" t="s">
        <v>122</v>
      </c>
      <c r="H3642" s="12" t="s">
        <v>12</v>
      </c>
      <c r="I3642" s="14">
        <v>0.54999999999999993</v>
      </c>
      <c r="J3642" s="15">
        <v>6000</v>
      </c>
      <c r="K3642" s="16">
        <f>I3642*J3642</f>
        <v>3299.9999999999995</v>
      </c>
      <c r="L3642" s="16">
        <f>K3642*M3642</f>
        <v>989.99999999999977</v>
      </c>
      <c r="M3642" s="17">
        <v>0.3</v>
      </c>
      <c r="O3642" s="1"/>
      <c r="P3642" s="2"/>
      <c r="Q3642" s="3"/>
      <c r="R3642" s="5"/>
    </row>
    <row r="3643" spans="2:18" x14ac:dyDescent="0.25">
      <c r="B3643" s="12" t="s">
        <v>10</v>
      </c>
      <c r="C3643" s="12">
        <v>1185732</v>
      </c>
      <c r="D3643" s="13">
        <v>44390</v>
      </c>
      <c r="E3643" s="12" t="s">
        <v>129</v>
      </c>
      <c r="F3643" s="12" t="s">
        <v>121</v>
      </c>
      <c r="G3643" s="12" t="s">
        <v>122</v>
      </c>
      <c r="H3643" s="12" t="s">
        <v>15</v>
      </c>
      <c r="I3643" s="14">
        <v>0.5</v>
      </c>
      <c r="J3643" s="15">
        <v>3500</v>
      </c>
      <c r="K3643" s="16">
        <f>I3643*J3643</f>
        <v>1750</v>
      </c>
      <c r="L3643" s="16">
        <f>K3643*M3643</f>
        <v>525</v>
      </c>
      <c r="M3643" s="17">
        <v>0.3</v>
      </c>
      <c r="O3643" s="1"/>
      <c r="P3643" s="2"/>
      <c r="Q3643" s="3"/>
      <c r="R3643" s="5"/>
    </row>
    <row r="3644" spans="2:18" x14ac:dyDescent="0.25">
      <c r="B3644" s="12" t="s">
        <v>10</v>
      </c>
      <c r="C3644" s="12">
        <v>1185732</v>
      </c>
      <c r="D3644" s="13">
        <v>44390</v>
      </c>
      <c r="E3644" s="12" t="s">
        <v>129</v>
      </c>
      <c r="F3644" s="12" t="s">
        <v>121</v>
      </c>
      <c r="G3644" s="12" t="s">
        <v>122</v>
      </c>
      <c r="H3644" s="12" t="s">
        <v>13</v>
      </c>
      <c r="I3644" s="14">
        <v>0.45</v>
      </c>
      <c r="J3644" s="15">
        <v>2750</v>
      </c>
      <c r="K3644" s="16">
        <f t="shared" ref="K3644:K3647" si="1192">I3644*J3644</f>
        <v>1237.5</v>
      </c>
      <c r="L3644" s="16">
        <f t="shared" ref="L3644:L3647" si="1193">K3644*M3644</f>
        <v>309.375</v>
      </c>
      <c r="M3644" s="17">
        <v>0.25</v>
      </c>
      <c r="O3644" s="1"/>
      <c r="P3644" s="2"/>
      <c r="Q3644" s="3"/>
      <c r="R3644" s="5"/>
    </row>
    <row r="3645" spans="2:18" x14ac:dyDescent="0.25">
      <c r="B3645" s="12" t="s">
        <v>10</v>
      </c>
      <c r="C3645" s="12">
        <v>1185732</v>
      </c>
      <c r="D3645" s="13">
        <v>44390</v>
      </c>
      <c r="E3645" s="12" t="s">
        <v>129</v>
      </c>
      <c r="F3645" s="12" t="s">
        <v>121</v>
      </c>
      <c r="G3645" s="12" t="s">
        <v>122</v>
      </c>
      <c r="H3645" s="12" t="s">
        <v>14</v>
      </c>
      <c r="I3645" s="14">
        <v>0.45</v>
      </c>
      <c r="J3645" s="15">
        <v>2250</v>
      </c>
      <c r="K3645" s="16">
        <f t="shared" si="1192"/>
        <v>1012.5</v>
      </c>
      <c r="L3645" s="16">
        <f t="shared" si="1193"/>
        <v>253.125</v>
      </c>
      <c r="M3645" s="17">
        <v>0.25</v>
      </c>
      <c r="O3645" s="1"/>
      <c r="P3645" s="2"/>
      <c r="Q3645" s="3"/>
      <c r="R3645" s="5"/>
    </row>
    <row r="3646" spans="2:18" x14ac:dyDescent="0.25">
      <c r="B3646" s="12" t="s">
        <v>10</v>
      </c>
      <c r="C3646" s="12">
        <v>1185732</v>
      </c>
      <c r="D3646" s="13">
        <v>44390</v>
      </c>
      <c r="E3646" s="12" t="s">
        <v>129</v>
      </c>
      <c r="F3646" s="12" t="s">
        <v>121</v>
      </c>
      <c r="G3646" s="12" t="s">
        <v>122</v>
      </c>
      <c r="H3646" s="12" t="s">
        <v>16</v>
      </c>
      <c r="I3646" s="14">
        <v>0.54999999999999993</v>
      </c>
      <c r="J3646" s="15">
        <v>2500</v>
      </c>
      <c r="K3646" s="16">
        <f t="shared" si="1192"/>
        <v>1374.9999999999998</v>
      </c>
      <c r="L3646" s="16">
        <f t="shared" si="1193"/>
        <v>343.74999999999994</v>
      </c>
      <c r="M3646" s="17">
        <v>0.25</v>
      </c>
      <c r="O3646" s="1"/>
      <c r="P3646" s="2"/>
      <c r="Q3646" s="3"/>
      <c r="R3646" s="5"/>
    </row>
    <row r="3647" spans="2:18" x14ac:dyDescent="0.25">
      <c r="B3647" s="12" t="s">
        <v>10</v>
      </c>
      <c r="C3647" s="12">
        <v>1185732</v>
      </c>
      <c r="D3647" s="13">
        <v>44390</v>
      </c>
      <c r="E3647" s="12" t="s">
        <v>129</v>
      </c>
      <c r="F3647" s="12" t="s">
        <v>121</v>
      </c>
      <c r="G3647" s="12" t="s">
        <v>122</v>
      </c>
      <c r="H3647" s="12" t="s">
        <v>17</v>
      </c>
      <c r="I3647" s="14">
        <v>0.6</v>
      </c>
      <c r="J3647" s="15">
        <v>4250</v>
      </c>
      <c r="K3647" s="16">
        <f t="shared" si="1192"/>
        <v>2550</v>
      </c>
      <c r="L3647" s="16">
        <f t="shared" si="1193"/>
        <v>765</v>
      </c>
      <c r="M3647" s="17">
        <v>0.3</v>
      </c>
      <c r="O3647" s="1"/>
      <c r="P3647" s="2"/>
      <c r="Q3647" s="3"/>
      <c r="R3647" s="5"/>
    </row>
    <row r="3648" spans="2:18" x14ac:dyDescent="0.25">
      <c r="B3648" s="12" t="s">
        <v>10</v>
      </c>
      <c r="C3648" s="12">
        <v>1185732</v>
      </c>
      <c r="D3648" s="13">
        <v>44422</v>
      </c>
      <c r="E3648" s="12" t="s">
        <v>129</v>
      </c>
      <c r="F3648" s="12" t="s">
        <v>121</v>
      </c>
      <c r="G3648" s="12" t="s">
        <v>122</v>
      </c>
      <c r="H3648" s="12" t="s">
        <v>12</v>
      </c>
      <c r="I3648" s="14">
        <v>0.54999999999999993</v>
      </c>
      <c r="J3648" s="15">
        <v>5750</v>
      </c>
      <c r="K3648" s="16">
        <f>I3648*J3648</f>
        <v>3162.4999999999995</v>
      </c>
      <c r="L3648" s="16">
        <f>K3648*M3648</f>
        <v>948.74999999999977</v>
      </c>
      <c r="M3648" s="17">
        <v>0.3</v>
      </c>
      <c r="O3648" s="1"/>
      <c r="P3648" s="2"/>
      <c r="Q3648" s="3"/>
      <c r="R3648" s="5"/>
    </row>
    <row r="3649" spans="2:18" x14ac:dyDescent="0.25">
      <c r="B3649" s="12" t="s">
        <v>10</v>
      </c>
      <c r="C3649" s="12">
        <v>1185732</v>
      </c>
      <c r="D3649" s="13">
        <v>44422</v>
      </c>
      <c r="E3649" s="12" t="s">
        <v>129</v>
      </c>
      <c r="F3649" s="12" t="s">
        <v>121</v>
      </c>
      <c r="G3649" s="12" t="s">
        <v>122</v>
      </c>
      <c r="H3649" s="12" t="s">
        <v>15</v>
      </c>
      <c r="I3649" s="14">
        <v>0.5</v>
      </c>
      <c r="J3649" s="15">
        <v>3500</v>
      </c>
      <c r="K3649" s="16">
        <f>I3649*J3649</f>
        <v>1750</v>
      </c>
      <c r="L3649" s="16">
        <f>K3649*M3649</f>
        <v>525</v>
      </c>
      <c r="M3649" s="17">
        <v>0.3</v>
      </c>
      <c r="O3649" s="1"/>
      <c r="P3649" s="2"/>
      <c r="Q3649" s="3"/>
      <c r="R3649" s="5"/>
    </row>
    <row r="3650" spans="2:18" x14ac:dyDescent="0.25">
      <c r="B3650" s="12" t="s">
        <v>10</v>
      </c>
      <c r="C3650" s="12">
        <v>1185732</v>
      </c>
      <c r="D3650" s="13">
        <v>44422</v>
      </c>
      <c r="E3650" s="12" t="s">
        <v>129</v>
      </c>
      <c r="F3650" s="12" t="s">
        <v>121</v>
      </c>
      <c r="G3650" s="12" t="s">
        <v>122</v>
      </c>
      <c r="H3650" s="12" t="s">
        <v>13</v>
      </c>
      <c r="I3650" s="14">
        <v>0.45</v>
      </c>
      <c r="J3650" s="15">
        <v>2750</v>
      </c>
      <c r="K3650" s="16">
        <f t="shared" ref="K3650:K3653" si="1194">I3650*J3650</f>
        <v>1237.5</v>
      </c>
      <c r="L3650" s="16">
        <f t="shared" ref="L3650:L3653" si="1195">K3650*M3650</f>
        <v>309.375</v>
      </c>
      <c r="M3650" s="17">
        <v>0.25</v>
      </c>
      <c r="O3650" s="1"/>
      <c r="P3650" s="2"/>
      <c r="Q3650" s="3"/>
      <c r="R3650" s="5"/>
    </row>
    <row r="3651" spans="2:18" x14ac:dyDescent="0.25">
      <c r="B3651" s="12" t="s">
        <v>10</v>
      </c>
      <c r="C3651" s="12">
        <v>1185732</v>
      </c>
      <c r="D3651" s="13">
        <v>44422</v>
      </c>
      <c r="E3651" s="12" t="s">
        <v>129</v>
      </c>
      <c r="F3651" s="12" t="s">
        <v>121</v>
      </c>
      <c r="G3651" s="12" t="s">
        <v>122</v>
      </c>
      <c r="H3651" s="12" t="s">
        <v>14</v>
      </c>
      <c r="I3651" s="14">
        <v>0.45</v>
      </c>
      <c r="J3651" s="15">
        <v>1750</v>
      </c>
      <c r="K3651" s="16">
        <f t="shared" si="1194"/>
        <v>787.5</v>
      </c>
      <c r="L3651" s="16">
        <f t="shared" si="1195"/>
        <v>196.875</v>
      </c>
      <c r="M3651" s="17">
        <v>0.25</v>
      </c>
      <c r="O3651" s="1"/>
      <c r="P3651" s="2"/>
      <c r="Q3651" s="3"/>
      <c r="R3651" s="5"/>
    </row>
    <row r="3652" spans="2:18" x14ac:dyDescent="0.25">
      <c r="B3652" s="12" t="s">
        <v>10</v>
      </c>
      <c r="C3652" s="12">
        <v>1185732</v>
      </c>
      <c r="D3652" s="13">
        <v>44422</v>
      </c>
      <c r="E3652" s="12" t="s">
        <v>129</v>
      </c>
      <c r="F3652" s="12" t="s">
        <v>121</v>
      </c>
      <c r="G3652" s="12" t="s">
        <v>122</v>
      </c>
      <c r="H3652" s="12" t="s">
        <v>16</v>
      </c>
      <c r="I3652" s="14">
        <v>0.54999999999999993</v>
      </c>
      <c r="J3652" s="15">
        <v>1500</v>
      </c>
      <c r="K3652" s="16">
        <f t="shared" si="1194"/>
        <v>824.99999999999989</v>
      </c>
      <c r="L3652" s="16">
        <f t="shared" si="1195"/>
        <v>206.24999999999997</v>
      </c>
      <c r="M3652" s="17">
        <v>0.25</v>
      </c>
      <c r="O3652" s="1"/>
      <c r="P3652" s="2"/>
      <c r="Q3652" s="3"/>
      <c r="R3652" s="5"/>
    </row>
    <row r="3653" spans="2:18" x14ac:dyDescent="0.25">
      <c r="B3653" s="12" t="s">
        <v>10</v>
      </c>
      <c r="C3653" s="12">
        <v>1185732</v>
      </c>
      <c r="D3653" s="13">
        <v>44422</v>
      </c>
      <c r="E3653" s="12" t="s">
        <v>129</v>
      </c>
      <c r="F3653" s="12" t="s">
        <v>121</v>
      </c>
      <c r="G3653" s="12" t="s">
        <v>122</v>
      </c>
      <c r="H3653" s="12" t="s">
        <v>17</v>
      </c>
      <c r="I3653" s="14">
        <v>0.6</v>
      </c>
      <c r="J3653" s="15">
        <v>3250</v>
      </c>
      <c r="K3653" s="16">
        <f t="shared" si="1194"/>
        <v>1950</v>
      </c>
      <c r="L3653" s="16">
        <f t="shared" si="1195"/>
        <v>585</v>
      </c>
      <c r="M3653" s="17">
        <v>0.3</v>
      </c>
      <c r="O3653" s="1"/>
      <c r="P3653" s="2"/>
      <c r="Q3653" s="3"/>
      <c r="R3653" s="5"/>
    </row>
    <row r="3654" spans="2:18" x14ac:dyDescent="0.25">
      <c r="B3654" s="12" t="s">
        <v>10</v>
      </c>
      <c r="C3654" s="12">
        <v>1185732</v>
      </c>
      <c r="D3654" s="13">
        <v>44452</v>
      </c>
      <c r="E3654" s="12" t="s">
        <v>129</v>
      </c>
      <c r="F3654" s="12" t="s">
        <v>121</v>
      </c>
      <c r="G3654" s="12" t="s">
        <v>122</v>
      </c>
      <c r="H3654" s="12" t="s">
        <v>12</v>
      </c>
      <c r="I3654" s="14">
        <v>0.54999999999999993</v>
      </c>
      <c r="J3654" s="15">
        <v>4500</v>
      </c>
      <c r="K3654" s="16">
        <f>I3654*J3654</f>
        <v>2474.9999999999995</v>
      </c>
      <c r="L3654" s="16">
        <f>K3654*M3654</f>
        <v>742.49999999999989</v>
      </c>
      <c r="M3654" s="17">
        <v>0.3</v>
      </c>
      <c r="O3654" s="1"/>
      <c r="P3654" s="2"/>
      <c r="Q3654" s="3"/>
      <c r="R3654" s="5"/>
    </row>
    <row r="3655" spans="2:18" x14ac:dyDescent="0.25">
      <c r="B3655" s="12" t="s">
        <v>10</v>
      </c>
      <c r="C3655" s="12">
        <v>1185732</v>
      </c>
      <c r="D3655" s="13">
        <v>44452</v>
      </c>
      <c r="E3655" s="12" t="s">
        <v>129</v>
      </c>
      <c r="F3655" s="12" t="s">
        <v>121</v>
      </c>
      <c r="G3655" s="12" t="s">
        <v>122</v>
      </c>
      <c r="H3655" s="12" t="s">
        <v>15</v>
      </c>
      <c r="I3655" s="14">
        <v>0.5</v>
      </c>
      <c r="J3655" s="15">
        <v>2500</v>
      </c>
      <c r="K3655" s="16">
        <f>I3655*J3655</f>
        <v>1250</v>
      </c>
      <c r="L3655" s="16">
        <f>K3655*M3655</f>
        <v>375</v>
      </c>
      <c r="M3655" s="17">
        <v>0.3</v>
      </c>
      <c r="O3655" s="1"/>
      <c r="P3655" s="2"/>
      <c r="Q3655" s="3"/>
      <c r="R3655" s="5"/>
    </row>
    <row r="3656" spans="2:18" x14ac:dyDescent="0.25">
      <c r="B3656" s="12" t="s">
        <v>10</v>
      </c>
      <c r="C3656" s="12">
        <v>1185732</v>
      </c>
      <c r="D3656" s="13">
        <v>44452</v>
      </c>
      <c r="E3656" s="12" t="s">
        <v>129</v>
      </c>
      <c r="F3656" s="12" t="s">
        <v>121</v>
      </c>
      <c r="G3656" s="12" t="s">
        <v>122</v>
      </c>
      <c r="H3656" s="12" t="s">
        <v>13</v>
      </c>
      <c r="I3656" s="14">
        <v>0.45</v>
      </c>
      <c r="J3656" s="15">
        <v>1500</v>
      </c>
      <c r="K3656" s="16">
        <f t="shared" ref="K3656:K3659" si="1196">I3656*J3656</f>
        <v>675</v>
      </c>
      <c r="L3656" s="16">
        <f t="shared" ref="L3656:L3659" si="1197">K3656*M3656</f>
        <v>168.75</v>
      </c>
      <c r="M3656" s="17">
        <v>0.25</v>
      </c>
      <c r="O3656" s="1"/>
      <c r="P3656" s="2"/>
      <c r="Q3656" s="3"/>
      <c r="R3656" s="5"/>
    </row>
    <row r="3657" spans="2:18" x14ac:dyDescent="0.25">
      <c r="B3657" s="12" t="s">
        <v>10</v>
      </c>
      <c r="C3657" s="12">
        <v>1185732</v>
      </c>
      <c r="D3657" s="13">
        <v>44452</v>
      </c>
      <c r="E3657" s="12" t="s">
        <v>129</v>
      </c>
      <c r="F3657" s="12" t="s">
        <v>121</v>
      </c>
      <c r="G3657" s="12" t="s">
        <v>122</v>
      </c>
      <c r="H3657" s="12" t="s">
        <v>14</v>
      </c>
      <c r="I3657" s="14">
        <v>0.45</v>
      </c>
      <c r="J3657" s="15">
        <v>1250</v>
      </c>
      <c r="K3657" s="16">
        <f t="shared" si="1196"/>
        <v>562.5</v>
      </c>
      <c r="L3657" s="16">
        <f t="shared" si="1197"/>
        <v>140.625</v>
      </c>
      <c r="M3657" s="17">
        <v>0.25</v>
      </c>
      <c r="O3657" s="1"/>
      <c r="P3657" s="2"/>
      <c r="Q3657" s="3"/>
      <c r="R3657" s="5"/>
    </row>
    <row r="3658" spans="2:18" x14ac:dyDescent="0.25">
      <c r="B3658" s="12" t="s">
        <v>10</v>
      </c>
      <c r="C3658" s="12">
        <v>1185732</v>
      </c>
      <c r="D3658" s="13">
        <v>44452</v>
      </c>
      <c r="E3658" s="12" t="s">
        <v>129</v>
      </c>
      <c r="F3658" s="12" t="s">
        <v>121</v>
      </c>
      <c r="G3658" s="12" t="s">
        <v>122</v>
      </c>
      <c r="H3658" s="12" t="s">
        <v>16</v>
      </c>
      <c r="I3658" s="14">
        <v>0.54999999999999993</v>
      </c>
      <c r="J3658" s="15">
        <v>1250</v>
      </c>
      <c r="K3658" s="16">
        <f t="shared" si="1196"/>
        <v>687.49999999999989</v>
      </c>
      <c r="L3658" s="16">
        <f t="shared" si="1197"/>
        <v>171.87499999999997</v>
      </c>
      <c r="M3658" s="17">
        <v>0.25</v>
      </c>
      <c r="O3658" s="1"/>
      <c r="P3658" s="2"/>
      <c r="Q3658" s="3"/>
      <c r="R3658" s="5"/>
    </row>
    <row r="3659" spans="2:18" x14ac:dyDescent="0.25">
      <c r="B3659" s="12" t="s">
        <v>10</v>
      </c>
      <c r="C3659" s="12">
        <v>1185732</v>
      </c>
      <c r="D3659" s="13">
        <v>44452</v>
      </c>
      <c r="E3659" s="12" t="s">
        <v>129</v>
      </c>
      <c r="F3659" s="12" t="s">
        <v>121</v>
      </c>
      <c r="G3659" s="12" t="s">
        <v>122</v>
      </c>
      <c r="H3659" s="12" t="s">
        <v>17</v>
      </c>
      <c r="I3659" s="14">
        <v>0.6</v>
      </c>
      <c r="J3659" s="15">
        <v>2250</v>
      </c>
      <c r="K3659" s="16">
        <f t="shared" si="1196"/>
        <v>1350</v>
      </c>
      <c r="L3659" s="16">
        <f t="shared" si="1197"/>
        <v>405</v>
      </c>
      <c r="M3659" s="17">
        <v>0.3</v>
      </c>
      <c r="O3659" s="1"/>
      <c r="P3659" s="2"/>
      <c r="Q3659" s="3"/>
      <c r="R3659" s="5"/>
    </row>
    <row r="3660" spans="2:18" x14ac:dyDescent="0.25">
      <c r="B3660" s="12" t="s">
        <v>10</v>
      </c>
      <c r="C3660" s="12">
        <v>1185732</v>
      </c>
      <c r="D3660" s="13">
        <v>44484</v>
      </c>
      <c r="E3660" s="12" t="s">
        <v>129</v>
      </c>
      <c r="F3660" s="12" t="s">
        <v>121</v>
      </c>
      <c r="G3660" s="12" t="s">
        <v>122</v>
      </c>
      <c r="H3660" s="12" t="s">
        <v>12</v>
      </c>
      <c r="I3660" s="14">
        <v>0.6</v>
      </c>
      <c r="J3660" s="15">
        <v>4000</v>
      </c>
      <c r="K3660" s="16">
        <f>I3660*J3660</f>
        <v>2400</v>
      </c>
      <c r="L3660" s="16">
        <f>K3660*M3660</f>
        <v>720</v>
      </c>
      <c r="M3660" s="17">
        <v>0.3</v>
      </c>
      <c r="O3660" s="1"/>
      <c r="P3660" s="2"/>
      <c r="Q3660" s="3"/>
      <c r="R3660" s="5"/>
    </row>
    <row r="3661" spans="2:18" x14ac:dyDescent="0.25">
      <c r="B3661" s="12" t="s">
        <v>10</v>
      </c>
      <c r="C3661" s="12">
        <v>1185732</v>
      </c>
      <c r="D3661" s="13">
        <v>44484</v>
      </c>
      <c r="E3661" s="12" t="s">
        <v>129</v>
      </c>
      <c r="F3661" s="12" t="s">
        <v>121</v>
      </c>
      <c r="G3661" s="12" t="s">
        <v>122</v>
      </c>
      <c r="H3661" s="12" t="s">
        <v>15</v>
      </c>
      <c r="I3661" s="14">
        <v>0.55000000000000004</v>
      </c>
      <c r="J3661" s="15">
        <v>2250</v>
      </c>
      <c r="K3661" s="16">
        <f>I3661*J3661</f>
        <v>1237.5</v>
      </c>
      <c r="L3661" s="16">
        <f>K3661*M3661</f>
        <v>371.25</v>
      </c>
      <c r="M3661" s="17">
        <v>0.3</v>
      </c>
      <c r="O3661" s="1"/>
      <c r="P3661" s="2"/>
      <c r="Q3661" s="3"/>
      <c r="R3661" s="5"/>
    </row>
    <row r="3662" spans="2:18" x14ac:dyDescent="0.25">
      <c r="B3662" s="12" t="s">
        <v>10</v>
      </c>
      <c r="C3662" s="12">
        <v>1185732</v>
      </c>
      <c r="D3662" s="13">
        <v>44484</v>
      </c>
      <c r="E3662" s="12" t="s">
        <v>129</v>
      </c>
      <c r="F3662" s="12" t="s">
        <v>121</v>
      </c>
      <c r="G3662" s="12" t="s">
        <v>122</v>
      </c>
      <c r="H3662" s="12" t="s">
        <v>13</v>
      </c>
      <c r="I3662" s="14">
        <v>0.55000000000000004</v>
      </c>
      <c r="J3662" s="15">
        <v>1250</v>
      </c>
      <c r="K3662" s="16">
        <f t="shared" ref="K3662:K3665" si="1198">I3662*J3662</f>
        <v>687.5</v>
      </c>
      <c r="L3662" s="16">
        <f t="shared" ref="L3662:L3665" si="1199">K3662*M3662</f>
        <v>171.875</v>
      </c>
      <c r="M3662" s="17">
        <v>0.25</v>
      </c>
      <c r="O3662" s="1"/>
      <c r="P3662" s="2"/>
      <c r="Q3662" s="3"/>
      <c r="R3662" s="5"/>
    </row>
    <row r="3663" spans="2:18" x14ac:dyDescent="0.25">
      <c r="B3663" s="12" t="s">
        <v>10</v>
      </c>
      <c r="C3663" s="12">
        <v>1185732</v>
      </c>
      <c r="D3663" s="13">
        <v>44484</v>
      </c>
      <c r="E3663" s="12" t="s">
        <v>129</v>
      </c>
      <c r="F3663" s="12" t="s">
        <v>121</v>
      </c>
      <c r="G3663" s="12" t="s">
        <v>122</v>
      </c>
      <c r="H3663" s="12" t="s">
        <v>14</v>
      </c>
      <c r="I3663" s="14">
        <v>0.55000000000000004</v>
      </c>
      <c r="J3663" s="15">
        <v>1000</v>
      </c>
      <c r="K3663" s="16">
        <f t="shared" si="1198"/>
        <v>550</v>
      </c>
      <c r="L3663" s="16">
        <f t="shared" si="1199"/>
        <v>137.5</v>
      </c>
      <c r="M3663" s="17">
        <v>0.25</v>
      </c>
      <c r="O3663" s="1"/>
      <c r="P3663" s="2"/>
      <c r="Q3663" s="3"/>
      <c r="R3663" s="5"/>
    </row>
    <row r="3664" spans="2:18" x14ac:dyDescent="0.25">
      <c r="B3664" s="12" t="s">
        <v>10</v>
      </c>
      <c r="C3664" s="12">
        <v>1185732</v>
      </c>
      <c r="D3664" s="13">
        <v>44484</v>
      </c>
      <c r="E3664" s="12" t="s">
        <v>129</v>
      </c>
      <c r="F3664" s="12" t="s">
        <v>121</v>
      </c>
      <c r="G3664" s="12" t="s">
        <v>122</v>
      </c>
      <c r="H3664" s="12" t="s">
        <v>16</v>
      </c>
      <c r="I3664" s="14">
        <v>0.65</v>
      </c>
      <c r="J3664" s="15">
        <v>1000</v>
      </c>
      <c r="K3664" s="16">
        <f t="shared" si="1198"/>
        <v>650</v>
      </c>
      <c r="L3664" s="16">
        <f t="shared" si="1199"/>
        <v>162.5</v>
      </c>
      <c r="M3664" s="17">
        <v>0.25</v>
      </c>
      <c r="O3664" s="1"/>
      <c r="P3664" s="2"/>
      <c r="Q3664" s="3"/>
      <c r="R3664" s="5"/>
    </row>
    <row r="3665" spans="1:18" x14ac:dyDescent="0.25">
      <c r="B3665" s="12" t="s">
        <v>10</v>
      </c>
      <c r="C3665" s="12">
        <v>1185732</v>
      </c>
      <c r="D3665" s="13">
        <v>44484</v>
      </c>
      <c r="E3665" s="12" t="s">
        <v>129</v>
      </c>
      <c r="F3665" s="12" t="s">
        <v>121</v>
      </c>
      <c r="G3665" s="12" t="s">
        <v>122</v>
      </c>
      <c r="H3665" s="12" t="s">
        <v>17</v>
      </c>
      <c r="I3665" s="14">
        <v>0.7</v>
      </c>
      <c r="J3665" s="15">
        <v>2250</v>
      </c>
      <c r="K3665" s="16">
        <f t="shared" si="1198"/>
        <v>1575</v>
      </c>
      <c r="L3665" s="16">
        <f t="shared" si="1199"/>
        <v>472.5</v>
      </c>
      <c r="M3665" s="17">
        <v>0.3</v>
      </c>
      <c r="O3665" s="1"/>
      <c r="P3665" s="2"/>
      <c r="Q3665" s="3"/>
      <c r="R3665" s="5"/>
    </row>
    <row r="3666" spans="1:18" x14ac:dyDescent="0.25">
      <c r="B3666" s="12" t="s">
        <v>10</v>
      </c>
      <c r="C3666" s="12">
        <v>1185732</v>
      </c>
      <c r="D3666" s="13">
        <v>44514</v>
      </c>
      <c r="E3666" s="12" t="s">
        <v>129</v>
      </c>
      <c r="F3666" s="12" t="s">
        <v>121</v>
      </c>
      <c r="G3666" s="12" t="s">
        <v>122</v>
      </c>
      <c r="H3666" s="12" t="s">
        <v>12</v>
      </c>
      <c r="I3666" s="14">
        <v>0.65</v>
      </c>
      <c r="J3666" s="15">
        <v>3750</v>
      </c>
      <c r="K3666" s="16">
        <f>I3666*J3666</f>
        <v>2437.5</v>
      </c>
      <c r="L3666" s="16">
        <f>K3666*M3666</f>
        <v>731.25</v>
      </c>
      <c r="M3666" s="17">
        <v>0.3</v>
      </c>
      <c r="O3666" s="1"/>
      <c r="P3666" s="2"/>
      <c r="Q3666" s="3"/>
      <c r="R3666" s="5"/>
    </row>
    <row r="3667" spans="1:18" x14ac:dyDescent="0.25">
      <c r="B3667" s="12" t="s">
        <v>10</v>
      </c>
      <c r="C3667" s="12">
        <v>1185732</v>
      </c>
      <c r="D3667" s="13">
        <v>44514</v>
      </c>
      <c r="E3667" s="12" t="s">
        <v>129</v>
      </c>
      <c r="F3667" s="12" t="s">
        <v>121</v>
      </c>
      <c r="G3667" s="12" t="s">
        <v>122</v>
      </c>
      <c r="H3667" s="12" t="s">
        <v>15</v>
      </c>
      <c r="I3667" s="14">
        <v>0.55000000000000004</v>
      </c>
      <c r="J3667" s="15">
        <v>3000</v>
      </c>
      <c r="K3667" s="16">
        <f>I3667*J3667</f>
        <v>1650.0000000000002</v>
      </c>
      <c r="L3667" s="16">
        <f>K3667*M3667</f>
        <v>495.00000000000006</v>
      </c>
      <c r="M3667" s="17">
        <v>0.3</v>
      </c>
      <c r="O3667" s="1"/>
      <c r="P3667" s="2"/>
      <c r="Q3667" s="3"/>
      <c r="R3667" s="5"/>
    </row>
    <row r="3668" spans="1:18" x14ac:dyDescent="0.25">
      <c r="B3668" s="12" t="s">
        <v>10</v>
      </c>
      <c r="C3668" s="12">
        <v>1185732</v>
      </c>
      <c r="D3668" s="13">
        <v>44514</v>
      </c>
      <c r="E3668" s="12" t="s">
        <v>129</v>
      </c>
      <c r="F3668" s="12" t="s">
        <v>121</v>
      </c>
      <c r="G3668" s="12" t="s">
        <v>122</v>
      </c>
      <c r="H3668" s="12" t="s">
        <v>13</v>
      </c>
      <c r="I3668" s="14">
        <v>0.55000000000000004</v>
      </c>
      <c r="J3668" s="15">
        <v>2950</v>
      </c>
      <c r="K3668" s="16">
        <f t="shared" ref="K3668:K3671" si="1200">I3668*J3668</f>
        <v>1622.5000000000002</v>
      </c>
      <c r="L3668" s="16">
        <f t="shared" ref="L3668:L3671" si="1201">K3668*M3668</f>
        <v>405.62500000000006</v>
      </c>
      <c r="M3668" s="17">
        <v>0.25</v>
      </c>
      <c r="O3668" s="1"/>
      <c r="P3668" s="2"/>
      <c r="Q3668" s="3"/>
      <c r="R3668" s="5"/>
    </row>
    <row r="3669" spans="1:18" x14ac:dyDescent="0.25">
      <c r="B3669" s="12" t="s">
        <v>10</v>
      </c>
      <c r="C3669" s="12">
        <v>1185732</v>
      </c>
      <c r="D3669" s="13">
        <v>44514</v>
      </c>
      <c r="E3669" s="12" t="s">
        <v>129</v>
      </c>
      <c r="F3669" s="12" t="s">
        <v>121</v>
      </c>
      <c r="G3669" s="12" t="s">
        <v>122</v>
      </c>
      <c r="H3669" s="12" t="s">
        <v>14</v>
      </c>
      <c r="I3669" s="14">
        <v>0.55000000000000004</v>
      </c>
      <c r="J3669" s="15">
        <v>2750</v>
      </c>
      <c r="K3669" s="16">
        <f t="shared" si="1200"/>
        <v>1512.5000000000002</v>
      </c>
      <c r="L3669" s="16">
        <f t="shared" si="1201"/>
        <v>378.12500000000006</v>
      </c>
      <c r="M3669" s="17">
        <v>0.25</v>
      </c>
      <c r="O3669" s="1"/>
      <c r="P3669" s="2"/>
      <c r="Q3669" s="3"/>
      <c r="R3669" s="5"/>
    </row>
    <row r="3670" spans="1:18" x14ac:dyDescent="0.25">
      <c r="B3670" s="12" t="s">
        <v>10</v>
      </c>
      <c r="C3670" s="12">
        <v>1185732</v>
      </c>
      <c r="D3670" s="13">
        <v>44514</v>
      </c>
      <c r="E3670" s="12" t="s">
        <v>129</v>
      </c>
      <c r="F3670" s="12" t="s">
        <v>121</v>
      </c>
      <c r="G3670" s="12" t="s">
        <v>122</v>
      </c>
      <c r="H3670" s="12" t="s">
        <v>16</v>
      </c>
      <c r="I3670" s="14">
        <v>0.65</v>
      </c>
      <c r="J3670" s="15">
        <v>2500</v>
      </c>
      <c r="K3670" s="16">
        <f t="shared" si="1200"/>
        <v>1625</v>
      </c>
      <c r="L3670" s="16">
        <f t="shared" si="1201"/>
        <v>406.25</v>
      </c>
      <c r="M3670" s="17">
        <v>0.25</v>
      </c>
      <c r="O3670" s="1"/>
      <c r="P3670" s="2"/>
      <c r="Q3670" s="3"/>
      <c r="R3670" s="5"/>
    </row>
    <row r="3671" spans="1:18" x14ac:dyDescent="0.25">
      <c r="B3671" s="12" t="s">
        <v>10</v>
      </c>
      <c r="C3671" s="12">
        <v>1185732</v>
      </c>
      <c r="D3671" s="13">
        <v>44514</v>
      </c>
      <c r="E3671" s="12" t="s">
        <v>129</v>
      </c>
      <c r="F3671" s="12" t="s">
        <v>121</v>
      </c>
      <c r="G3671" s="12" t="s">
        <v>122</v>
      </c>
      <c r="H3671" s="12" t="s">
        <v>17</v>
      </c>
      <c r="I3671" s="14">
        <v>0.7</v>
      </c>
      <c r="J3671" s="15">
        <v>3500</v>
      </c>
      <c r="K3671" s="16">
        <f t="shared" si="1200"/>
        <v>2450</v>
      </c>
      <c r="L3671" s="16">
        <f t="shared" si="1201"/>
        <v>735</v>
      </c>
      <c r="M3671" s="17">
        <v>0.3</v>
      </c>
      <c r="O3671" s="1"/>
      <c r="P3671" s="2"/>
      <c r="Q3671" s="3"/>
      <c r="R3671" s="5"/>
    </row>
    <row r="3672" spans="1:18" x14ac:dyDescent="0.25">
      <c r="B3672" s="12" t="s">
        <v>10</v>
      </c>
      <c r="C3672" s="12">
        <v>1185732</v>
      </c>
      <c r="D3672" s="13">
        <v>44543</v>
      </c>
      <c r="E3672" s="12" t="s">
        <v>129</v>
      </c>
      <c r="F3672" s="12" t="s">
        <v>121</v>
      </c>
      <c r="G3672" s="12" t="s">
        <v>122</v>
      </c>
      <c r="H3672" s="12" t="s">
        <v>12</v>
      </c>
      <c r="I3672" s="14">
        <v>0.65</v>
      </c>
      <c r="J3672" s="15">
        <v>5750</v>
      </c>
      <c r="K3672" s="16">
        <f>I3672*J3672</f>
        <v>3737.5</v>
      </c>
      <c r="L3672" s="16">
        <f>K3672*M3672</f>
        <v>1121.25</v>
      </c>
      <c r="M3672" s="17">
        <v>0.3</v>
      </c>
      <c r="O3672" s="1"/>
      <c r="P3672" s="2"/>
      <c r="Q3672" s="3"/>
      <c r="R3672" s="5"/>
    </row>
    <row r="3673" spans="1:18" x14ac:dyDescent="0.25">
      <c r="B3673" s="12" t="s">
        <v>10</v>
      </c>
      <c r="C3673" s="12">
        <v>1185732</v>
      </c>
      <c r="D3673" s="13">
        <v>44543</v>
      </c>
      <c r="E3673" s="12" t="s">
        <v>129</v>
      </c>
      <c r="F3673" s="12" t="s">
        <v>121</v>
      </c>
      <c r="G3673" s="12" t="s">
        <v>122</v>
      </c>
      <c r="H3673" s="12" t="s">
        <v>15</v>
      </c>
      <c r="I3673" s="14">
        <v>0.55000000000000004</v>
      </c>
      <c r="J3673" s="15">
        <v>3750</v>
      </c>
      <c r="K3673" s="16">
        <f>I3673*J3673</f>
        <v>2062.5</v>
      </c>
      <c r="L3673" s="16">
        <f>K3673*M3673</f>
        <v>618.75</v>
      </c>
      <c r="M3673" s="17">
        <v>0.3</v>
      </c>
      <c r="O3673" s="1"/>
      <c r="P3673" s="2"/>
      <c r="Q3673" s="3"/>
      <c r="R3673" s="5"/>
    </row>
    <row r="3674" spans="1:18" x14ac:dyDescent="0.25">
      <c r="B3674" s="12" t="s">
        <v>10</v>
      </c>
      <c r="C3674" s="12">
        <v>1185732</v>
      </c>
      <c r="D3674" s="13">
        <v>44543</v>
      </c>
      <c r="E3674" s="12" t="s">
        <v>129</v>
      </c>
      <c r="F3674" s="12" t="s">
        <v>121</v>
      </c>
      <c r="G3674" s="12" t="s">
        <v>122</v>
      </c>
      <c r="H3674" s="12" t="s">
        <v>13</v>
      </c>
      <c r="I3674" s="14">
        <v>0.55000000000000004</v>
      </c>
      <c r="J3674" s="15">
        <v>3500</v>
      </c>
      <c r="K3674" s="16">
        <f t="shared" ref="K3674:K3677" si="1202">I3674*J3674</f>
        <v>1925.0000000000002</v>
      </c>
      <c r="L3674" s="16">
        <f t="shared" ref="L3674:L3677" si="1203">K3674*M3674</f>
        <v>481.25000000000006</v>
      </c>
      <c r="M3674" s="17">
        <v>0.25</v>
      </c>
      <c r="O3674" s="1"/>
      <c r="P3674" s="2"/>
      <c r="Q3674" s="3"/>
      <c r="R3674" s="5"/>
    </row>
    <row r="3675" spans="1:18" x14ac:dyDescent="0.25">
      <c r="B3675" s="12" t="s">
        <v>10</v>
      </c>
      <c r="C3675" s="12">
        <v>1185732</v>
      </c>
      <c r="D3675" s="13">
        <v>44543</v>
      </c>
      <c r="E3675" s="12" t="s">
        <v>129</v>
      </c>
      <c r="F3675" s="12" t="s">
        <v>121</v>
      </c>
      <c r="G3675" s="12" t="s">
        <v>122</v>
      </c>
      <c r="H3675" s="12" t="s">
        <v>14</v>
      </c>
      <c r="I3675" s="14">
        <v>0.55000000000000004</v>
      </c>
      <c r="J3675" s="15">
        <v>3000</v>
      </c>
      <c r="K3675" s="16">
        <f t="shared" si="1202"/>
        <v>1650.0000000000002</v>
      </c>
      <c r="L3675" s="16">
        <f t="shared" si="1203"/>
        <v>412.50000000000006</v>
      </c>
      <c r="M3675" s="17">
        <v>0.25</v>
      </c>
      <c r="O3675" s="1"/>
      <c r="P3675" s="2"/>
      <c r="Q3675" s="3"/>
      <c r="R3675" s="5"/>
    </row>
    <row r="3676" spans="1:18" x14ac:dyDescent="0.25">
      <c r="B3676" s="12" t="s">
        <v>10</v>
      </c>
      <c r="C3676" s="12">
        <v>1185732</v>
      </c>
      <c r="D3676" s="13">
        <v>44543</v>
      </c>
      <c r="E3676" s="12" t="s">
        <v>129</v>
      </c>
      <c r="F3676" s="12" t="s">
        <v>121</v>
      </c>
      <c r="G3676" s="12" t="s">
        <v>122</v>
      </c>
      <c r="H3676" s="12" t="s">
        <v>16</v>
      </c>
      <c r="I3676" s="14">
        <v>0.65</v>
      </c>
      <c r="J3676" s="15">
        <v>3000</v>
      </c>
      <c r="K3676" s="16">
        <f t="shared" si="1202"/>
        <v>1950</v>
      </c>
      <c r="L3676" s="16">
        <f t="shared" si="1203"/>
        <v>487.5</v>
      </c>
      <c r="M3676" s="17">
        <v>0.25</v>
      </c>
      <c r="O3676" s="1"/>
      <c r="P3676" s="2"/>
      <c r="Q3676" s="3"/>
      <c r="R3676" s="5"/>
    </row>
    <row r="3677" spans="1:18" x14ac:dyDescent="0.25">
      <c r="B3677" s="12" t="s">
        <v>10</v>
      </c>
      <c r="C3677" s="12">
        <v>1185732</v>
      </c>
      <c r="D3677" s="13">
        <v>44543</v>
      </c>
      <c r="E3677" s="12" t="s">
        <v>129</v>
      </c>
      <c r="F3677" s="12" t="s">
        <v>121</v>
      </c>
      <c r="G3677" s="12" t="s">
        <v>122</v>
      </c>
      <c r="H3677" s="12" t="s">
        <v>17</v>
      </c>
      <c r="I3677" s="14">
        <v>0.7</v>
      </c>
      <c r="J3677" s="15">
        <v>4000</v>
      </c>
      <c r="K3677" s="16">
        <f t="shared" si="1202"/>
        <v>2800</v>
      </c>
      <c r="L3677" s="16">
        <f t="shared" si="1203"/>
        <v>840</v>
      </c>
      <c r="M3677" s="17">
        <v>0.3</v>
      </c>
      <c r="O3677" s="1"/>
      <c r="P3677" s="2"/>
      <c r="Q3677" s="3"/>
      <c r="R3677" s="5"/>
    </row>
    <row r="3678" spans="1:18" x14ac:dyDescent="0.25">
      <c r="A3678" s="8" t="s">
        <v>40</v>
      </c>
      <c r="B3678" s="12" t="s">
        <v>10</v>
      </c>
      <c r="C3678" s="12">
        <v>1185732</v>
      </c>
      <c r="D3678" s="13">
        <v>44210</v>
      </c>
      <c r="E3678" s="12" t="s">
        <v>129</v>
      </c>
      <c r="F3678" s="12" t="s">
        <v>124</v>
      </c>
      <c r="G3678" s="12" t="s">
        <v>123</v>
      </c>
      <c r="H3678" s="12" t="s">
        <v>12</v>
      </c>
      <c r="I3678" s="14">
        <v>0.45</v>
      </c>
      <c r="J3678" s="15">
        <v>5250</v>
      </c>
      <c r="K3678" s="16">
        <f>I3678*J3678</f>
        <v>2362.5</v>
      </c>
      <c r="L3678" s="16">
        <f>K3678*M3678</f>
        <v>1063.125</v>
      </c>
      <c r="M3678" s="17">
        <v>0.45</v>
      </c>
      <c r="O3678" s="1"/>
      <c r="P3678" s="2"/>
      <c r="Q3678" s="3"/>
      <c r="R3678" s="5"/>
    </row>
    <row r="3679" spans="1:18" x14ac:dyDescent="0.25">
      <c r="B3679" s="12" t="s">
        <v>10</v>
      </c>
      <c r="C3679" s="12">
        <v>1185732</v>
      </c>
      <c r="D3679" s="13">
        <v>44210</v>
      </c>
      <c r="E3679" s="12" t="s">
        <v>129</v>
      </c>
      <c r="F3679" s="12" t="s">
        <v>124</v>
      </c>
      <c r="G3679" s="12" t="s">
        <v>123</v>
      </c>
      <c r="H3679" s="12" t="s">
        <v>15</v>
      </c>
      <c r="I3679" s="14">
        <v>0.45</v>
      </c>
      <c r="J3679" s="15">
        <v>3250</v>
      </c>
      <c r="K3679" s="16">
        <f>I3679*J3679</f>
        <v>1462.5</v>
      </c>
      <c r="L3679" s="16">
        <f>K3679*M3679</f>
        <v>658.125</v>
      </c>
      <c r="M3679" s="17">
        <v>0.45</v>
      </c>
      <c r="O3679" s="1"/>
      <c r="P3679" s="2"/>
      <c r="Q3679" s="3"/>
      <c r="R3679" s="5"/>
    </row>
    <row r="3680" spans="1:18" x14ac:dyDescent="0.25">
      <c r="B3680" s="12" t="s">
        <v>10</v>
      </c>
      <c r="C3680" s="12">
        <v>1185732</v>
      </c>
      <c r="D3680" s="13">
        <v>44210</v>
      </c>
      <c r="E3680" s="12" t="s">
        <v>129</v>
      </c>
      <c r="F3680" s="12" t="s">
        <v>124</v>
      </c>
      <c r="G3680" s="12" t="s">
        <v>123</v>
      </c>
      <c r="H3680" s="12" t="s">
        <v>13</v>
      </c>
      <c r="I3680" s="14">
        <v>0.35000000000000003</v>
      </c>
      <c r="J3680" s="15">
        <v>3250</v>
      </c>
      <c r="K3680" s="16">
        <f t="shared" ref="K3680:K3683" si="1204">I3680*J3680</f>
        <v>1137.5</v>
      </c>
      <c r="L3680" s="16">
        <f t="shared" ref="L3680:L3689" si="1205">K3680*M3680</f>
        <v>398.125</v>
      </c>
      <c r="M3680" s="17">
        <v>0.35</v>
      </c>
      <c r="O3680" s="1"/>
      <c r="P3680" s="2"/>
      <c r="Q3680" s="3"/>
      <c r="R3680" s="5"/>
    </row>
    <row r="3681" spans="2:18" x14ac:dyDescent="0.25">
      <c r="B3681" s="12" t="s">
        <v>10</v>
      </c>
      <c r="C3681" s="12">
        <v>1185732</v>
      </c>
      <c r="D3681" s="13">
        <v>44210</v>
      </c>
      <c r="E3681" s="12" t="s">
        <v>129</v>
      </c>
      <c r="F3681" s="12" t="s">
        <v>124</v>
      </c>
      <c r="G3681" s="12" t="s">
        <v>123</v>
      </c>
      <c r="H3681" s="12" t="s">
        <v>14</v>
      </c>
      <c r="I3681" s="14">
        <v>0.39999999999999997</v>
      </c>
      <c r="J3681" s="15">
        <v>1750</v>
      </c>
      <c r="K3681" s="16">
        <f t="shared" si="1204"/>
        <v>699.99999999999989</v>
      </c>
      <c r="L3681" s="16">
        <f t="shared" si="1205"/>
        <v>244.99999999999994</v>
      </c>
      <c r="M3681" s="17">
        <v>0.35</v>
      </c>
      <c r="O3681" s="1"/>
      <c r="P3681" s="2"/>
      <c r="Q3681" s="3"/>
      <c r="R3681" s="5"/>
    </row>
    <row r="3682" spans="2:18" x14ac:dyDescent="0.25">
      <c r="B3682" s="12" t="s">
        <v>10</v>
      </c>
      <c r="C3682" s="12">
        <v>1185732</v>
      </c>
      <c r="D3682" s="13">
        <v>44210</v>
      </c>
      <c r="E3682" s="12" t="s">
        <v>129</v>
      </c>
      <c r="F3682" s="12" t="s">
        <v>124</v>
      </c>
      <c r="G3682" s="12" t="s">
        <v>123</v>
      </c>
      <c r="H3682" s="12" t="s">
        <v>16</v>
      </c>
      <c r="I3682" s="14">
        <v>0.55000000000000004</v>
      </c>
      <c r="J3682" s="15">
        <v>2250</v>
      </c>
      <c r="K3682" s="16">
        <f t="shared" si="1204"/>
        <v>1237.5</v>
      </c>
      <c r="L3682" s="16">
        <f t="shared" si="1205"/>
        <v>433.125</v>
      </c>
      <c r="M3682" s="17">
        <v>0.35</v>
      </c>
      <c r="O3682" s="1"/>
      <c r="P3682" s="2"/>
      <c r="Q3682" s="3"/>
      <c r="R3682" s="5"/>
    </row>
    <row r="3683" spans="2:18" x14ac:dyDescent="0.25">
      <c r="B3683" s="12" t="s">
        <v>10</v>
      </c>
      <c r="C3683" s="12">
        <v>1185732</v>
      </c>
      <c r="D3683" s="13">
        <v>44210</v>
      </c>
      <c r="E3683" s="12" t="s">
        <v>129</v>
      </c>
      <c r="F3683" s="12" t="s">
        <v>124</v>
      </c>
      <c r="G3683" s="12" t="s">
        <v>123</v>
      </c>
      <c r="H3683" s="12" t="s">
        <v>17</v>
      </c>
      <c r="I3683" s="14">
        <v>0.45</v>
      </c>
      <c r="J3683" s="15">
        <v>3250</v>
      </c>
      <c r="K3683" s="16">
        <f t="shared" si="1204"/>
        <v>1462.5</v>
      </c>
      <c r="L3683" s="16">
        <f t="shared" si="1205"/>
        <v>585</v>
      </c>
      <c r="M3683" s="17">
        <v>0.39999999999999997</v>
      </c>
      <c r="O3683" s="1"/>
      <c r="P3683" s="2"/>
      <c r="Q3683" s="3"/>
      <c r="R3683" s="5"/>
    </row>
    <row r="3684" spans="2:18" x14ac:dyDescent="0.25">
      <c r="B3684" s="12" t="s">
        <v>10</v>
      </c>
      <c r="C3684" s="12">
        <v>1185732</v>
      </c>
      <c r="D3684" s="13">
        <v>44239</v>
      </c>
      <c r="E3684" s="12" t="s">
        <v>129</v>
      </c>
      <c r="F3684" s="12" t="s">
        <v>124</v>
      </c>
      <c r="G3684" s="12" t="s">
        <v>123</v>
      </c>
      <c r="H3684" s="12" t="s">
        <v>12</v>
      </c>
      <c r="I3684" s="14">
        <v>0.45</v>
      </c>
      <c r="J3684" s="15">
        <v>5750</v>
      </c>
      <c r="K3684" s="16">
        <f>I3684*J3684</f>
        <v>2587.5</v>
      </c>
      <c r="L3684" s="16">
        <f>K3684*M3684</f>
        <v>1164.375</v>
      </c>
      <c r="M3684" s="17">
        <v>0.45</v>
      </c>
      <c r="O3684" s="1"/>
      <c r="P3684" s="2"/>
      <c r="Q3684" s="3"/>
      <c r="R3684" s="5"/>
    </row>
    <row r="3685" spans="2:18" x14ac:dyDescent="0.25">
      <c r="B3685" s="12" t="s">
        <v>10</v>
      </c>
      <c r="C3685" s="12">
        <v>1185732</v>
      </c>
      <c r="D3685" s="13">
        <v>44239</v>
      </c>
      <c r="E3685" s="12" t="s">
        <v>129</v>
      </c>
      <c r="F3685" s="12" t="s">
        <v>124</v>
      </c>
      <c r="G3685" s="12" t="s">
        <v>123</v>
      </c>
      <c r="H3685" s="12" t="s">
        <v>15</v>
      </c>
      <c r="I3685" s="14">
        <v>0.45</v>
      </c>
      <c r="J3685" s="15">
        <v>2250</v>
      </c>
      <c r="K3685" s="16">
        <f>I3685*J3685</f>
        <v>1012.5</v>
      </c>
      <c r="L3685" s="16">
        <f>K3685*M3685</f>
        <v>455.625</v>
      </c>
      <c r="M3685" s="17">
        <v>0.45</v>
      </c>
      <c r="O3685" s="1"/>
      <c r="P3685" s="2"/>
      <c r="Q3685" s="3"/>
      <c r="R3685" s="5"/>
    </row>
    <row r="3686" spans="2:18" x14ac:dyDescent="0.25">
      <c r="B3686" s="12" t="s">
        <v>10</v>
      </c>
      <c r="C3686" s="12">
        <v>1185732</v>
      </c>
      <c r="D3686" s="13">
        <v>44239</v>
      </c>
      <c r="E3686" s="12" t="s">
        <v>129</v>
      </c>
      <c r="F3686" s="12" t="s">
        <v>124</v>
      </c>
      <c r="G3686" s="12" t="s">
        <v>123</v>
      </c>
      <c r="H3686" s="12" t="s">
        <v>13</v>
      </c>
      <c r="I3686" s="14">
        <v>0.35000000000000003</v>
      </c>
      <c r="J3686" s="15">
        <v>2750</v>
      </c>
      <c r="K3686" s="16">
        <f t="shared" ref="K3686:K3689" si="1206">I3686*J3686</f>
        <v>962.50000000000011</v>
      </c>
      <c r="L3686" s="16">
        <f t="shared" si="1205"/>
        <v>336.875</v>
      </c>
      <c r="M3686" s="17">
        <v>0.35</v>
      </c>
      <c r="O3686" s="1"/>
      <c r="P3686" s="2"/>
      <c r="Q3686" s="3"/>
      <c r="R3686" s="5"/>
    </row>
    <row r="3687" spans="2:18" x14ac:dyDescent="0.25">
      <c r="B3687" s="12" t="s">
        <v>10</v>
      </c>
      <c r="C3687" s="12">
        <v>1185732</v>
      </c>
      <c r="D3687" s="13">
        <v>44239</v>
      </c>
      <c r="E3687" s="12" t="s">
        <v>129</v>
      </c>
      <c r="F3687" s="12" t="s">
        <v>124</v>
      </c>
      <c r="G3687" s="12" t="s">
        <v>123</v>
      </c>
      <c r="H3687" s="12" t="s">
        <v>14</v>
      </c>
      <c r="I3687" s="14">
        <v>0.39999999999999997</v>
      </c>
      <c r="J3687" s="15">
        <v>1500</v>
      </c>
      <c r="K3687" s="16">
        <f t="shared" si="1206"/>
        <v>600</v>
      </c>
      <c r="L3687" s="16">
        <f t="shared" si="1205"/>
        <v>210</v>
      </c>
      <c r="M3687" s="17">
        <v>0.35</v>
      </c>
      <c r="O3687" s="1"/>
      <c r="P3687" s="2"/>
      <c r="Q3687" s="3"/>
      <c r="R3687" s="5"/>
    </row>
    <row r="3688" spans="2:18" x14ac:dyDescent="0.25">
      <c r="B3688" s="12" t="s">
        <v>10</v>
      </c>
      <c r="C3688" s="12">
        <v>1185732</v>
      </c>
      <c r="D3688" s="13">
        <v>44239</v>
      </c>
      <c r="E3688" s="12" t="s">
        <v>129</v>
      </c>
      <c r="F3688" s="12" t="s">
        <v>124</v>
      </c>
      <c r="G3688" s="12" t="s">
        <v>123</v>
      </c>
      <c r="H3688" s="12" t="s">
        <v>16</v>
      </c>
      <c r="I3688" s="14">
        <v>0.55000000000000004</v>
      </c>
      <c r="J3688" s="15">
        <v>2250</v>
      </c>
      <c r="K3688" s="16">
        <f t="shared" si="1206"/>
        <v>1237.5</v>
      </c>
      <c r="L3688" s="16">
        <f t="shared" si="1205"/>
        <v>433.125</v>
      </c>
      <c r="M3688" s="17">
        <v>0.35</v>
      </c>
      <c r="O3688" s="1"/>
      <c r="P3688" s="2"/>
      <c r="Q3688" s="3"/>
      <c r="R3688" s="5"/>
    </row>
    <row r="3689" spans="2:18" x14ac:dyDescent="0.25">
      <c r="B3689" s="12" t="s">
        <v>10</v>
      </c>
      <c r="C3689" s="12">
        <v>1185732</v>
      </c>
      <c r="D3689" s="13">
        <v>44239</v>
      </c>
      <c r="E3689" s="12" t="s">
        <v>129</v>
      </c>
      <c r="F3689" s="12" t="s">
        <v>124</v>
      </c>
      <c r="G3689" s="12" t="s">
        <v>123</v>
      </c>
      <c r="H3689" s="12" t="s">
        <v>17</v>
      </c>
      <c r="I3689" s="14">
        <v>0.45</v>
      </c>
      <c r="J3689" s="15">
        <v>3250</v>
      </c>
      <c r="K3689" s="16">
        <f t="shared" si="1206"/>
        <v>1462.5</v>
      </c>
      <c r="L3689" s="16">
        <f t="shared" si="1205"/>
        <v>585</v>
      </c>
      <c r="M3689" s="17">
        <v>0.39999999999999997</v>
      </c>
      <c r="O3689" s="1"/>
      <c r="P3689" s="2"/>
      <c r="Q3689" s="3"/>
      <c r="R3689" s="5"/>
    </row>
    <row r="3690" spans="2:18" x14ac:dyDescent="0.25">
      <c r="B3690" s="12" t="s">
        <v>10</v>
      </c>
      <c r="C3690" s="12">
        <v>1185732</v>
      </c>
      <c r="D3690" s="13">
        <v>44265</v>
      </c>
      <c r="E3690" s="12" t="s">
        <v>129</v>
      </c>
      <c r="F3690" s="12" t="s">
        <v>124</v>
      </c>
      <c r="G3690" s="12" t="s">
        <v>123</v>
      </c>
      <c r="H3690" s="12" t="s">
        <v>12</v>
      </c>
      <c r="I3690" s="14">
        <v>0.45</v>
      </c>
      <c r="J3690" s="15">
        <v>5450</v>
      </c>
      <c r="K3690" s="16">
        <f>I3690*J3690</f>
        <v>2452.5</v>
      </c>
      <c r="L3690" s="16">
        <f>K3690*M3690</f>
        <v>1103.625</v>
      </c>
      <c r="M3690" s="17">
        <v>0.45</v>
      </c>
      <c r="O3690" s="1"/>
      <c r="P3690" s="2"/>
      <c r="Q3690" s="3"/>
      <c r="R3690" s="5"/>
    </row>
    <row r="3691" spans="2:18" x14ac:dyDescent="0.25">
      <c r="B3691" s="12" t="s">
        <v>10</v>
      </c>
      <c r="C3691" s="12">
        <v>1185732</v>
      </c>
      <c r="D3691" s="13">
        <v>44265</v>
      </c>
      <c r="E3691" s="12" t="s">
        <v>129</v>
      </c>
      <c r="F3691" s="12" t="s">
        <v>124</v>
      </c>
      <c r="G3691" s="12" t="s">
        <v>123</v>
      </c>
      <c r="H3691" s="12" t="s">
        <v>15</v>
      </c>
      <c r="I3691" s="14">
        <v>0.45</v>
      </c>
      <c r="J3691" s="15">
        <v>2500</v>
      </c>
      <c r="K3691" s="16">
        <f>I3691*J3691</f>
        <v>1125</v>
      </c>
      <c r="L3691" s="16">
        <f>K3691*M3691</f>
        <v>506.25</v>
      </c>
      <c r="M3691" s="17">
        <v>0.45</v>
      </c>
      <c r="O3691" s="1"/>
      <c r="P3691" s="2"/>
      <c r="Q3691" s="3"/>
      <c r="R3691" s="5"/>
    </row>
    <row r="3692" spans="2:18" x14ac:dyDescent="0.25">
      <c r="B3692" s="12" t="s">
        <v>10</v>
      </c>
      <c r="C3692" s="12">
        <v>1185732</v>
      </c>
      <c r="D3692" s="13">
        <v>44265</v>
      </c>
      <c r="E3692" s="12" t="s">
        <v>129</v>
      </c>
      <c r="F3692" s="12" t="s">
        <v>124</v>
      </c>
      <c r="G3692" s="12" t="s">
        <v>123</v>
      </c>
      <c r="H3692" s="12" t="s">
        <v>13</v>
      </c>
      <c r="I3692" s="14">
        <v>0.35000000000000003</v>
      </c>
      <c r="J3692" s="15">
        <v>2750</v>
      </c>
      <c r="K3692" s="16">
        <f t="shared" ref="K3692:K3695" si="1207">I3692*J3692</f>
        <v>962.50000000000011</v>
      </c>
      <c r="L3692" s="16">
        <f t="shared" ref="L3692:L3695" si="1208">K3692*M3692</f>
        <v>336.875</v>
      </c>
      <c r="M3692" s="17">
        <v>0.35</v>
      </c>
      <c r="O3692" s="1"/>
      <c r="P3692" s="2"/>
      <c r="Q3692" s="3"/>
      <c r="R3692" s="5"/>
    </row>
    <row r="3693" spans="2:18" x14ac:dyDescent="0.25">
      <c r="B3693" s="12" t="s">
        <v>10</v>
      </c>
      <c r="C3693" s="12">
        <v>1185732</v>
      </c>
      <c r="D3693" s="13">
        <v>44265</v>
      </c>
      <c r="E3693" s="12" t="s">
        <v>129</v>
      </c>
      <c r="F3693" s="12" t="s">
        <v>124</v>
      </c>
      <c r="G3693" s="12" t="s">
        <v>123</v>
      </c>
      <c r="H3693" s="12" t="s">
        <v>14</v>
      </c>
      <c r="I3693" s="14">
        <v>0.39999999999999997</v>
      </c>
      <c r="J3693" s="15">
        <v>1250</v>
      </c>
      <c r="K3693" s="16">
        <f t="shared" si="1207"/>
        <v>499.99999999999994</v>
      </c>
      <c r="L3693" s="16">
        <f t="shared" si="1208"/>
        <v>174.99999999999997</v>
      </c>
      <c r="M3693" s="17">
        <v>0.35</v>
      </c>
      <c r="O3693" s="1"/>
      <c r="P3693" s="2"/>
      <c r="Q3693" s="3"/>
      <c r="R3693" s="5"/>
    </row>
    <row r="3694" spans="2:18" x14ac:dyDescent="0.25">
      <c r="B3694" s="12" t="s">
        <v>10</v>
      </c>
      <c r="C3694" s="12">
        <v>1185732</v>
      </c>
      <c r="D3694" s="13">
        <v>44265</v>
      </c>
      <c r="E3694" s="12" t="s">
        <v>129</v>
      </c>
      <c r="F3694" s="12" t="s">
        <v>124</v>
      </c>
      <c r="G3694" s="12" t="s">
        <v>123</v>
      </c>
      <c r="H3694" s="12" t="s">
        <v>16</v>
      </c>
      <c r="I3694" s="14">
        <v>0.55000000000000004</v>
      </c>
      <c r="J3694" s="15">
        <v>1750</v>
      </c>
      <c r="K3694" s="16">
        <f t="shared" si="1207"/>
        <v>962.50000000000011</v>
      </c>
      <c r="L3694" s="16">
        <f t="shared" si="1208"/>
        <v>336.875</v>
      </c>
      <c r="M3694" s="17">
        <v>0.35</v>
      </c>
      <c r="O3694" s="1"/>
      <c r="P3694" s="2"/>
      <c r="Q3694" s="3"/>
      <c r="R3694" s="5"/>
    </row>
    <row r="3695" spans="2:18" x14ac:dyDescent="0.25">
      <c r="B3695" s="12" t="s">
        <v>10</v>
      </c>
      <c r="C3695" s="12">
        <v>1185732</v>
      </c>
      <c r="D3695" s="13">
        <v>44265</v>
      </c>
      <c r="E3695" s="12" t="s">
        <v>129</v>
      </c>
      <c r="F3695" s="12" t="s">
        <v>124</v>
      </c>
      <c r="G3695" s="12" t="s">
        <v>123</v>
      </c>
      <c r="H3695" s="12" t="s">
        <v>17</v>
      </c>
      <c r="I3695" s="14">
        <v>0.45</v>
      </c>
      <c r="J3695" s="15">
        <v>2750</v>
      </c>
      <c r="K3695" s="16">
        <f t="shared" si="1207"/>
        <v>1237.5</v>
      </c>
      <c r="L3695" s="16">
        <f t="shared" si="1208"/>
        <v>494.99999999999994</v>
      </c>
      <c r="M3695" s="17">
        <v>0.39999999999999997</v>
      </c>
      <c r="O3695" s="1"/>
      <c r="P3695" s="2"/>
      <c r="Q3695" s="3"/>
      <c r="R3695" s="5"/>
    </row>
    <row r="3696" spans="2:18" x14ac:dyDescent="0.25">
      <c r="B3696" s="12" t="s">
        <v>10</v>
      </c>
      <c r="C3696" s="12">
        <v>1185732</v>
      </c>
      <c r="D3696" s="13">
        <v>44297</v>
      </c>
      <c r="E3696" s="12" t="s">
        <v>129</v>
      </c>
      <c r="F3696" s="12" t="s">
        <v>124</v>
      </c>
      <c r="G3696" s="12" t="s">
        <v>123</v>
      </c>
      <c r="H3696" s="12" t="s">
        <v>12</v>
      </c>
      <c r="I3696" s="14">
        <v>0.45</v>
      </c>
      <c r="J3696" s="15">
        <v>5250</v>
      </c>
      <c r="K3696" s="16">
        <f>I3696*J3696</f>
        <v>2362.5</v>
      </c>
      <c r="L3696" s="16">
        <f>K3696*M3696</f>
        <v>1063.125</v>
      </c>
      <c r="M3696" s="17">
        <v>0.45</v>
      </c>
      <c r="O3696" s="1"/>
      <c r="P3696" s="2"/>
      <c r="Q3696" s="3"/>
      <c r="R3696" s="5"/>
    </row>
    <row r="3697" spans="2:18" x14ac:dyDescent="0.25">
      <c r="B3697" s="12" t="s">
        <v>10</v>
      </c>
      <c r="C3697" s="12">
        <v>1185732</v>
      </c>
      <c r="D3697" s="13">
        <v>44297</v>
      </c>
      <c r="E3697" s="12" t="s">
        <v>129</v>
      </c>
      <c r="F3697" s="12" t="s">
        <v>124</v>
      </c>
      <c r="G3697" s="12" t="s">
        <v>123</v>
      </c>
      <c r="H3697" s="12" t="s">
        <v>15</v>
      </c>
      <c r="I3697" s="14">
        <v>0.45</v>
      </c>
      <c r="J3697" s="15">
        <v>2250</v>
      </c>
      <c r="K3697" s="16">
        <f>I3697*J3697</f>
        <v>1012.5</v>
      </c>
      <c r="L3697" s="16">
        <f>K3697*M3697</f>
        <v>455.625</v>
      </c>
      <c r="M3697" s="17">
        <v>0.45</v>
      </c>
      <c r="O3697" s="1"/>
      <c r="P3697" s="2"/>
      <c r="Q3697" s="3"/>
      <c r="R3697" s="5"/>
    </row>
    <row r="3698" spans="2:18" x14ac:dyDescent="0.25">
      <c r="B3698" s="12" t="s">
        <v>10</v>
      </c>
      <c r="C3698" s="12">
        <v>1185732</v>
      </c>
      <c r="D3698" s="13">
        <v>44297</v>
      </c>
      <c r="E3698" s="12" t="s">
        <v>129</v>
      </c>
      <c r="F3698" s="12" t="s">
        <v>124</v>
      </c>
      <c r="G3698" s="12" t="s">
        <v>123</v>
      </c>
      <c r="H3698" s="12" t="s">
        <v>13</v>
      </c>
      <c r="I3698" s="14">
        <v>0.35000000000000003</v>
      </c>
      <c r="J3698" s="15">
        <v>2250</v>
      </c>
      <c r="K3698" s="16">
        <f t="shared" ref="K3698:K3701" si="1209">I3698*J3698</f>
        <v>787.50000000000011</v>
      </c>
      <c r="L3698" s="16">
        <f t="shared" ref="L3698:L3701" si="1210">K3698*M3698</f>
        <v>275.625</v>
      </c>
      <c r="M3698" s="17">
        <v>0.35</v>
      </c>
      <c r="O3698" s="1"/>
      <c r="P3698" s="2"/>
      <c r="Q3698" s="3"/>
      <c r="R3698" s="5"/>
    </row>
    <row r="3699" spans="2:18" x14ac:dyDescent="0.25">
      <c r="B3699" s="12" t="s">
        <v>10</v>
      </c>
      <c r="C3699" s="12">
        <v>1185732</v>
      </c>
      <c r="D3699" s="13">
        <v>44297</v>
      </c>
      <c r="E3699" s="12" t="s">
        <v>129</v>
      </c>
      <c r="F3699" s="12" t="s">
        <v>124</v>
      </c>
      <c r="G3699" s="12" t="s">
        <v>123</v>
      </c>
      <c r="H3699" s="12" t="s">
        <v>14</v>
      </c>
      <c r="I3699" s="14">
        <v>0.39999999999999997</v>
      </c>
      <c r="J3699" s="15">
        <v>1500</v>
      </c>
      <c r="K3699" s="16">
        <f t="shared" si="1209"/>
        <v>600</v>
      </c>
      <c r="L3699" s="16">
        <f t="shared" si="1210"/>
        <v>210</v>
      </c>
      <c r="M3699" s="17">
        <v>0.35</v>
      </c>
      <c r="O3699" s="1"/>
      <c r="P3699" s="2"/>
      <c r="Q3699" s="3"/>
      <c r="R3699" s="5"/>
    </row>
    <row r="3700" spans="2:18" x14ac:dyDescent="0.25">
      <c r="B3700" s="12" t="s">
        <v>10</v>
      </c>
      <c r="C3700" s="12">
        <v>1185732</v>
      </c>
      <c r="D3700" s="13">
        <v>44297</v>
      </c>
      <c r="E3700" s="12" t="s">
        <v>129</v>
      </c>
      <c r="F3700" s="12" t="s">
        <v>124</v>
      </c>
      <c r="G3700" s="12" t="s">
        <v>123</v>
      </c>
      <c r="H3700" s="12" t="s">
        <v>16</v>
      </c>
      <c r="I3700" s="14">
        <v>0.55000000000000004</v>
      </c>
      <c r="J3700" s="15">
        <v>1500</v>
      </c>
      <c r="K3700" s="16">
        <f t="shared" si="1209"/>
        <v>825.00000000000011</v>
      </c>
      <c r="L3700" s="16">
        <f t="shared" si="1210"/>
        <v>288.75</v>
      </c>
      <c r="M3700" s="17">
        <v>0.35</v>
      </c>
      <c r="O3700" s="1"/>
      <c r="P3700" s="2"/>
      <c r="Q3700" s="3"/>
      <c r="R3700" s="5"/>
    </row>
    <row r="3701" spans="2:18" x14ac:dyDescent="0.25">
      <c r="B3701" s="12" t="s">
        <v>10</v>
      </c>
      <c r="C3701" s="12">
        <v>1185732</v>
      </c>
      <c r="D3701" s="13">
        <v>44297</v>
      </c>
      <c r="E3701" s="12" t="s">
        <v>129</v>
      </c>
      <c r="F3701" s="12" t="s">
        <v>124</v>
      </c>
      <c r="G3701" s="12" t="s">
        <v>123</v>
      </c>
      <c r="H3701" s="12" t="s">
        <v>17</v>
      </c>
      <c r="I3701" s="14">
        <v>0.45</v>
      </c>
      <c r="J3701" s="15">
        <v>3000</v>
      </c>
      <c r="K3701" s="16">
        <f t="shared" si="1209"/>
        <v>1350</v>
      </c>
      <c r="L3701" s="16">
        <f t="shared" si="1210"/>
        <v>540</v>
      </c>
      <c r="M3701" s="17">
        <v>0.39999999999999997</v>
      </c>
      <c r="O3701" s="1"/>
      <c r="P3701" s="2"/>
      <c r="Q3701" s="3"/>
      <c r="R3701" s="5"/>
    </row>
    <row r="3702" spans="2:18" x14ac:dyDescent="0.25">
      <c r="B3702" s="12" t="s">
        <v>10</v>
      </c>
      <c r="C3702" s="12">
        <v>1185732</v>
      </c>
      <c r="D3702" s="13">
        <v>44326</v>
      </c>
      <c r="E3702" s="12" t="s">
        <v>129</v>
      </c>
      <c r="F3702" s="12" t="s">
        <v>124</v>
      </c>
      <c r="G3702" s="12" t="s">
        <v>123</v>
      </c>
      <c r="H3702" s="12" t="s">
        <v>12</v>
      </c>
      <c r="I3702" s="14">
        <v>0.6</v>
      </c>
      <c r="J3702" s="15">
        <v>5700</v>
      </c>
      <c r="K3702" s="16">
        <f>I3702*J3702</f>
        <v>3420</v>
      </c>
      <c r="L3702" s="16">
        <f>K3702*M3702</f>
        <v>1539</v>
      </c>
      <c r="M3702" s="17">
        <v>0.45</v>
      </c>
      <c r="O3702" s="1"/>
      <c r="P3702" s="2"/>
      <c r="Q3702" s="3"/>
      <c r="R3702" s="5"/>
    </row>
    <row r="3703" spans="2:18" x14ac:dyDescent="0.25">
      <c r="B3703" s="12" t="s">
        <v>10</v>
      </c>
      <c r="C3703" s="12">
        <v>1185732</v>
      </c>
      <c r="D3703" s="13">
        <v>44326</v>
      </c>
      <c r="E3703" s="12" t="s">
        <v>129</v>
      </c>
      <c r="F3703" s="12" t="s">
        <v>124</v>
      </c>
      <c r="G3703" s="12" t="s">
        <v>123</v>
      </c>
      <c r="H3703" s="12" t="s">
        <v>15</v>
      </c>
      <c r="I3703" s="14">
        <v>0.55000000000000004</v>
      </c>
      <c r="J3703" s="15">
        <v>2750</v>
      </c>
      <c r="K3703" s="16">
        <f>I3703*J3703</f>
        <v>1512.5000000000002</v>
      </c>
      <c r="L3703" s="16">
        <f>K3703*M3703</f>
        <v>680.62500000000011</v>
      </c>
      <c r="M3703" s="17">
        <v>0.45</v>
      </c>
      <c r="O3703" s="1"/>
      <c r="P3703" s="2"/>
      <c r="Q3703" s="3"/>
      <c r="R3703" s="5"/>
    </row>
    <row r="3704" spans="2:18" x14ac:dyDescent="0.25">
      <c r="B3704" s="12" t="s">
        <v>10</v>
      </c>
      <c r="C3704" s="12">
        <v>1185732</v>
      </c>
      <c r="D3704" s="13">
        <v>44326</v>
      </c>
      <c r="E3704" s="12" t="s">
        <v>129</v>
      </c>
      <c r="F3704" s="12" t="s">
        <v>124</v>
      </c>
      <c r="G3704" s="12" t="s">
        <v>123</v>
      </c>
      <c r="H3704" s="12" t="s">
        <v>13</v>
      </c>
      <c r="I3704" s="14">
        <v>0.5</v>
      </c>
      <c r="J3704" s="15">
        <v>3000</v>
      </c>
      <c r="K3704" s="16">
        <f t="shared" ref="K3704:K3707" si="1211">I3704*J3704</f>
        <v>1500</v>
      </c>
      <c r="L3704" s="16">
        <f t="shared" ref="L3704:L3707" si="1212">K3704*M3704</f>
        <v>525</v>
      </c>
      <c r="M3704" s="17">
        <v>0.35</v>
      </c>
      <c r="O3704" s="1"/>
      <c r="P3704" s="2"/>
      <c r="Q3704" s="3"/>
      <c r="R3704" s="5"/>
    </row>
    <row r="3705" spans="2:18" x14ac:dyDescent="0.25">
      <c r="B3705" s="12" t="s">
        <v>10</v>
      </c>
      <c r="C3705" s="12">
        <v>1185732</v>
      </c>
      <c r="D3705" s="13">
        <v>44326</v>
      </c>
      <c r="E3705" s="12" t="s">
        <v>129</v>
      </c>
      <c r="F3705" s="12" t="s">
        <v>124</v>
      </c>
      <c r="G3705" s="12" t="s">
        <v>123</v>
      </c>
      <c r="H3705" s="12" t="s">
        <v>14</v>
      </c>
      <c r="I3705" s="14">
        <v>0.5</v>
      </c>
      <c r="J3705" s="15">
        <v>2500</v>
      </c>
      <c r="K3705" s="16">
        <f t="shared" si="1211"/>
        <v>1250</v>
      </c>
      <c r="L3705" s="16">
        <f t="shared" si="1212"/>
        <v>437.5</v>
      </c>
      <c r="M3705" s="17">
        <v>0.35</v>
      </c>
      <c r="O3705" s="1"/>
      <c r="P3705" s="2"/>
      <c r="Q3705" s="3"/>
      <c r="R3705" s="5"/>
    </row>
    <row r="3706" spans="2:18" x14ac:dyDescent="0.25">
      <c r="B3706" s="12" t="s">
        <v>10</v>
      </c>
      <c r="C3706" s="12">
        <v>1185732</v>
      </c>
      <c r="D3706" s="13">
        <v>44326</v>
      </c>
      <c r="E3706" s="12" t="s">
        <v>129</v>
      </c>
      <c r="F3706" s="12" t="s">
        <v>124</v>
      </c>
      <c r="G3706" s="12" t="s">
        <v>123</v>
      </c>
      <c r="H3706" s="12" t="s">
        <v>16</v>
      </c>
      <c r="I3706" s="14">
        <v>0.6</v>
      </c>
      <c r="J3706" s="15">
        <v>2750</v>
      </c>
      <c r="K3706" s="16">
        <f t="shared" si="1211"/>
        <v>1650</v>
      </c>
      <c r="L3706" s="16">
        <f t="shared" si="1212"/>
        <v>577.5</v>
      </c>
      <c r="M3706" s="17">
        <v>0.35</v>
      </c>
      <c r="O3706" s="1"/>
      <c r="P3706" s="2"/>
      <c r="Q3706" s="3"/>
      <c r="R3706" s="5"/>
    </row>
    <row r="3707" spans="2:18" x14ac:dyDescent="0.25">
      <c r="B3707" s="12" t="s">
        <v>10</v>
      </c>
      <c r="C3707" s="12">
        <v>1185732</v>
      </c>
      <c r="D3707" s="13">
        <v>44326</v>
      </c>
      <c r="E3707" s="12" t="s">
        <v>129</v>
      </c>
      <c r="F3707" s="12" t="s">
        <v>124</v>
      </c>
      <c r="G3707" s="12" t="s">
        <v>123</v>
      </c>
      <c r="H3707" s="12" t="s">
        <v>17</v>
      </c>
      <c r="I3707" s="14">
        <v>0.65</v>
      </c>
      <c r="J3707" s="15">
        <v>4000</v>
      </c>
      <c r="K3707" s="16">
        <f t="shared" si="1211"/>
        <v>2600</v>
      </c>
      <c r="L3707" s="16">
        <f t="shared" si="1212"/>
        <v>1040</v>
      </c>
      <c r="M3707" s="17">
        <v>0.39999999999999997</v>
      </c>
      <c r="O3707" s="1"/>
      <c r="P3707" s="2"/>
      <c r="Q3707" s="3"/>
      <c r="R3707" s="5"/>
    </row>
    <row r="3708" spans="2:18" x14ac:dyDescent="0.25">
      <c r="B3708" s="12" t="s">
        <v>10</v>
      </c>
      <c r="C3708" s="12">
        <v>1185732</v>
      </c>
      <c r="D3708" s="13">
        <v>44359</v>
      </c>
      <c r="E3708" s="12" t="s">
        <v>129</v>
      </c>
      <c r="F3708" s="12" t="s">
        <v>124</v>
      </c>
      <c r="G3708" s="12" t="s">
        <v>123</v>
      </c>
      <c r="H3708" s="12" t="s">
        <v>12</v>
      </c>
      <c r="I3708" s="14">
        <v>0.6</v>
      </c>
      <c r="J3708" s="15">
        <v>6500</v>
      </c>
      <c r="K3708" s="16">
        <f>I3708*J3708</f>
        <v>3900</v>
      </c>
      <c r="L3708" s="16">
        <f>K3708*M3708</f>
        <v>1755</v>
      </c>
      <c r="M3708" s="17">
        <v>0.45</v>
      </c>
      <c r="O3708" s="1"/>
      <c r="P3708" s="2"/>
      <c r="Q3708" s="3"/>
      <c r="R3708" s="5"/>
    </row>
    <row r="3709" spans="2:18" x14ac:dyDescent="0.25">
      <c r="B3709" s="12" t="s">
        <v>10</v>
      </c>
      <c r="C3709" s="12">
        <v>1185732</v>
      </c>
      <c r="D3709" s="13">
        <v>44359</v>
      </c>
      <c r="E3709" s="12" t="s">
        <v>129</v>
      </c>
      <c r="F3709" s="12" t="s">
        <v>124</v>
      </c>
      <c r="G3709" s="12" t="s">
        <v>123</v>
      </c>
      <c r="H3709" s="12" t="s">
        <v>15</v>
      </c>
      <c r="I3709" s="14">
        <v>0.55000000000000004</v>
      </c>
      <c r="J3709" s="15">
        <v>4000</v>
      </c>
      <c r="K3709" s="16">
        <f>I3709*J3709</f>
        <v>2200</v>
      </c>
      <c r="L3709" s="16">
        <f>K3709*M3709</f>
        <v>990</v>
      </c>
      <c r="M3709" s="17">
        <v>0.45</v>
      </c>
      <c r="O3709" s="1"/>
      <c r="P3709" s="2"/>
      <c r="Q3709" s="3"/>
      <c r="R3709" s="5"/>
    </row>
    <row r="3710" spans="2:18" x14ac:dyDescent="0.25">
      <c r="B3710" s="12" t="s">
        <v>10</v>
      </c>
      <c r="C3710" s="12">
        <v>1185732</v>
      </c>
      <c r="D3710" s="13">
        <v>44359</v>
      </c>
      <c r="E3710" s="12" t="s">
        <v>129</v>
      </c>
      <c r="F3710" s="12" t="s">
        <v>124</v>
      </c>
      <c r="G3710" s="12" t="s">
        <v>123</v>
      </c>
      <c r="H3710" s="12" t="s">
        <v>13</v>
      </c>
      <c r="I3710" s="14">
        <v>0.5</v>
      </c>
      <c r="J3710" s="15">
        <v>3250</v>
      </c>
      <c r="K3710" s="16">
        <f t="shared" ref="K3710:K3713" si="1213">I3710*J3710</f>
        <v>1625</v>
      </c>
      <c r="L3710" s="16">
        <f t="shared" ref="L3710:L3713" si="1214">K3710*M3710</f>
        <v>568.75</v>
      </c>
      <c r="M3710" s="17">
        <v>0.35</v>
      </c>
      <c r="O3710" s="1"/>
      <c r="P3710" s="2"/>
      <c r="Q3710" s="3"/>
      <c r="R3710" s="5"/>
    </row>
    <row r="3711" spans="2:18" x14ac:dyDescent="0.25">
      <c r="B3711" s="12" t="s">
        <v>10</v>
      </c>
      <c r="C3711" s="12">
        <v>1185732</v>
      </c>
      <c r="D3711" s="13">
        <v>44359</v>
      </c>
      <c r="E3711" s="12" t="s">
        <v>129</v>
      </c>
      <c r="F3711" s="12" t="s">
        <v>124</v>
      </c>
      <c r="G3711" s="12" t="s">
        <v>123</v>
      </c>
      <c r="H3711" s="12" t="s">
        <v>14</v>
      </c>
      <c r="I3711" s="14">
        <v>0.5</v>
      </c>
      <c r="J3711" s="15">
        <v>3000</v>
      </c>
      <c r="K3711" s="16">
        <f t="shared" si="1213"/>
        <v>1500</v>
      </c>
      <c r="L3711" s="16">
        <f t="shared" si="1214"/>
        <v>525</v>
      </c>
      <c r="M3711" s="17">
        <v>0.35</v>
      </c>
      <c r="O3711" s="1"/>
      <c r="P3711" s="2"/>
      <c r="Q3711" s="3"/>
      <c r="R3711" s="5"/>
    </row>
    <row r="3712" spans="2:18" x14ac:dyDescent="0.25">
      <c r="B3712" s="12" t="s">
        <v>10</v>
      </c>
      <c r="C3712" s="12">
        <v>1185732</v>
      </c>
      <c r="D3712" s="13">
        <v>44359</v>
      </c>
      <c r="E3712" s="12" t="s">
        <v>129</v>
      </c>
      <c r="F3712" s="12" t="s">
        <v>124</v>
      </c>
      <c r="G3712" s="12" t="s">
        <v>123</v>
      </c>
      <c r="H3712" s="12" t="s">
        <v>16</v>
      </c>
      <c r="I3712" s="14">
        <v>0.6</v>
      </c>
      <c r="J3712" s="15">
        <v>3000</v>
      </c>
      <c r="K3712" s="16">
        <f t="shared" si="1213"/>
        <v>1800</v>
      </c>
      <c r="L3712" s="16">
        <f t="shared" si="1214"/>
        <v>630</v>
      </c>
      <c r="M3712" s="17">
        <v>0.35</v>
      </c>
      <c r="O3712" s="1"/>
      <c r="P3712" s="2"/>
      <c r="Q3712" s="3"/>
      <c r="R3712" s="5"/>
    </row>
    <row r="3713" spans="2:18" x14ac:dyDescent="0.25">
      <c r="B3713" s="12" t="s">
        <v>10</v>
      </c>
      <c r="C3713" s="12">
        <v>1185732</v>
      </c>
      <c r="D3713" s="13">
        <v>44359</v>
      </c>
      <c r="E3713" s="12" t="s">
        <v>129</v>
      </c>
      <c r="F3713" s="12" t="s">
        <v>124</v>
      </c>
      <c r="G3713" s="12" t="s">
        <v>123</v>
      </c>
      <c r="H3713" s="12" t="s">
        <v>17</v>
      </c>
      <c r="I3713" s="14">
        <v>0.65</v>
      </c>
      <c r="J3713" s="15">
        <v>4500</v>
      </c>
      <c r="K3713" s="16">
        <f t="shared" si="1213"/>
        <v>2925</v>
      </c>
      <c r="L3713" s="16">
        <f t="shared" si="1214"/>
        <v>1170</v>
      </c>
      <c r="M3713" s="17">
        <v>0.39999999999999997</v>
      </c>
      <c r="O3713" s="1"/>
      <c r="P3713" s="2"/>
      <c r="Q3713" s="3"/>
      <c r="R3713" s="5"/>
    </row>
    <row r="3714" spans="2:18" x14ac:dyDescent="0.25">
      <c r="B3714" s="12" t="s">
        <v>10</v>
      </c>
      <c r="C3714" s="12">
        <v>1185732</v>
      </c>
      <c r="D3714" s="13">
        <v>44387</v>
      </c>
      <c r="E3714" s="12" t="s">
        <v>129</v>
      </c>
      <c r="F3714" s="12" t="s">
        <v>124</v>
      </c>
      <c r="G3714" s="12" t="s">
        <v>123</v>
      </c>
      <c r="H3714" s="12" t="s">
        <v>12</v>
      </c>
      <c r="I3714" s="14">
        <v>0.6</v>
      </c>
      <c r="J3714" s="15">
        <v>6750</v>
      </c>
      <c r="K3714" s="16">
        <f>I3714*J3714</f>
        <v>4050</v>
      </c>
      <c r="L3714" s="16">
        <f>K3714*M3714</f>
        <v>1822.5</v>
      </c>
      <c r="M3714" s="17">
        <v>0.45</v>
      </c>
      <c r="O3714" s="1"/>
      <c r="P3714" s="2"/>
      <c r="Q3714" s="3"/>
      <c r="R3714" s="5"/>
    </row>
    <row r="3715" spans="2:18" x14ac:dyDescent="0.25">
      <c r="B3715" s="12" t="s">
        <v>10</v>
      </c>
      <c r="C3715" s="12">
        <v>1185732</v>
      </c>
      <c r="D3715" s="13">
        <v>44387</v>
      </c>
      <c r="E3715" s="12" t="s">
        <v>129</v>
      </c>
      <c r="F3715" s="12" t="s">
        <v>124</v>
      </c>
      <c r="G3715" s="12" t="s">
        <v>123</v>
      </c>
      <c r="H3715" s="12" t="s">
        <v>15</v>
      </c>
      <c r="I3715" s="14">
        <v>0.55000000000000004</v>
      </c>
      <c r="J3715" s="15">
        <v>4250</v>
      </c>
      <c r="K3715" s="16">
        <f>I3715*J3715</f>
        <v>2337.5</v>
      </c>
      <c r="L3715" s="16">
        <f>K3715*M3715</f>
        <v>1051.875</v>
      </c>
      <c r="M3715" s="17">
        <v>0.45</v>
      </c>
      <c r="O3715" s="1"/>
      <c r="P3715" s="2"/>
      <c r="Q3715" s="3"/>
      <c r="R3715" s="5"/>
    </row>
    <row r="3716" spans="2:18" x14ac:dyDescent="0.25">
      <c r="B3716" s="12" t="s">
        <v>10</v>
      </c>
      <c r="C3716" s="12">
        <v>1185732</v>
      </c>
      <c r="D3716" s="13">
        <v>44387</v>
      </c>
      <c r="E3716" s="12" t="s">
        <v>129</v>
      </c>
      <c r="F3716" s="12" t="s">
        <v>124</v>
      </c>
      <c r="G3716" s="12" t="s">
        <v>123</v>
      </c>
      <c r="H3716" s="12" t="s">
        <v>13</v>
      </c>
      <c r="I3716" s="14">
        <v>0.5</v>
      </c>
      <c r="J3716" s="15">
        <v>3500</v>
      </c>
      <c r="K3716" s="16">
        <f t="shared" ref="K3716:K3719" si="1215">I3716*J3716</f>
        <v>1750</v>
      </c>
      <c r="L3716" s="16">
        <f t="shared" ref="L3716:L3719" si="1216">K3716*M3716</f>
        <v>612.5</v>
      </c>
      <c r="M3716" s="17">
        <v>0.35</v>
      </c>
      <c r="O3716" s="1"/>
      <c r="P3716" s="2"/>
      <c r="Q3716" s="3"/>
      <c r="R3716" s="5"/>
    </row>
    <row r="3717" spans="2:18" x14ac:dyDescent="0.25">
      <c r="B3717" s="12" t="s">
        <v>10</v>
      </c>
      <c r="C3717" s="12">
        <v>1185732</v>
      </c>
      <c r="D3717" s="13">
        <v>44387</v>
      </c>
      <c r="E3717" s="12" t="s">
        <v>129</v>
      </c>
      <c r="F3717" s="12" t="s">
        <v>124</v>
      </c>
      <c r="G3717" s="12" t="s">
        <v>123</v>
      </c>
      <c r="H3717" s="12" t="s">
        <v>14</v>
      </c>
      <c r="I3717" s="14">
        <v>0.5</v>
      </c>
      <c r="J3717" s="15">
        <v>3000</v>
      </c>
      <c r="K3717" s="16">
        <f t="shared" si="1215"/>
        <v>1500</v>
      </c>
      <c r="L3717" s="16">
        <f t="shared" si="1216"/>
        <v>525</v>
      </c>
      <c r="M3717" s="17">
        <v>0.35</v>
      </c>
      <c r="O3717" s="1"/>
      <c r="P3717" s="2"/>
      <c r="Q3717" s="3"/>
      <c r="R3717" s="5"/>
    </row>
    <row r="3718" spans="2:18" x14ac:dyDescent="0.25">
      <c r="B3718" s="12" t="s">
        <v>10</v>
      </c>
      <c r="C3718" s="12">
        <v>1185732</v>
      </c>
      <c r="D3718" s="13">
        <v>44387</v>
      </c>
      <c r="E3718" s="12" t="s">
        <v>129</v>
      </c>
      <c r="F3718" s="12" t="s">
        <v>124</v>
      </c>
      <c r="G3718" s="12" t="s">
        <v>123</v>
      </c>
      <c r="H3718" s="12" t="s">
        <v>16</v>
      </c>
      <c r="I3718" s="14">
        <v>0.6</v>
      </c>
      <c r="J3718" s="15">
        <v>3250</v>
      </c>
      <c r="K3718" s="16">
        <f t="shared" si="1215"/>
        <v>1950</v>
      </c>
      <c r="L3718" s="16">
        <f t="shared" si="1216"/>
        <v>682.5</v>
      </c>
      <c r="M3718" s="17">
        <v>0.35</v>
      </c>
      <c r="O3718" s="1"/>
      <c r="P3718" s="2"/>
      <c r="Q3718" s="3"/>
      <c r="R3718" s="5"/>
    </row>
    <row r="3719" spans="2:18" x14ac:dyDescent="0.25">
      <c r="B3719" s="12" t="s">
        <v>10</v>
      </c>
      <c r="C3719" s="12">
        <v>1185732</v>
      </c>
      <c r="D3719" s="13">
        <v>44387</v>
      </c>
      <c r="E3719" s="12" t="s">
        <v>129</v>
      </c>
      <c r="F3719" s="12" t="s">
        <v>124</v>
      </c>
      <c r="G3719" s="12" t="s">
        <v>123</v>
      </c>
      <c r="H3719" s="12" t="s">
        <v>17</v>
      </c>
      <c r="I3719" s="14">
        <v>0.65</v>
      </c>
      <c r="J3719" s="15">
        <v>5000</v>
      </c>
      <c r="K3719" s="16">
        <f t="shared" si="1215"/>
        <v>3250</v>
      </c>
      <c r="L3719" s="16">
        <f t="shared" si="1216"/>
        <v>1300</v>
      </c>
      <c r="M3719" s="17">
        <v>0.39999999999999997</v>
      </c>
      <c r="O3719" s="1"/>
      <c r="P3719" s="2"/>
      <c r="Q3719" s="3"/>
      <c r="R3719" s="5"/>
    </row>
    <row r="3720" spans="2:18" x14ac:dyDescent="0.25">
      <c r="B3720" s="12" t="s">
        <v>10</v>
      </c>
      <c r="C3720" s="12">
        <v>1185732</v>
      </c>
      <c r="D3720" s="13">
        <v>44419</v>
      </c>
      <c r="E3720" s="12" t="s">
        <v>129</v>
      </c>
      <c r="F3720" s="12" t="s">
        <v>124</v>
      </c>
      <c r="G3720" s="12" t="s">
        <v>123</v>
      </c>
      <c r="H3720" s="12" t="s">
        <v>12</v>
      </c>
      <c r="I3720" s="14">
        <v>0.6</v>
      </c>
      <c r="J3720" s="15">
        <v>6500</v>
      </c>
      <c r="K3720" s="16">
        <f>I3720*J3720</f>
        <v>3900</v>
      </c>
      <c r="L3720" s="16">
        <f>K3720*M3720</f>
        <v>1755</v>
      </c>
      <c r="M3720" s="17">
        <v>0.45</v>
      </c>
      <c r="O3720" s="1"/>
      <c r="P3720" s="2"/>
      <c r="Q3720" s="3"/>
      <c r="R3720" s="5"/>
    </row>
    <row r="3721" spans="2:18" x14ac:dyDescent="0.25">
      <c r="B3721" s="12" t="s">
        <v>10</v>
      </c>
      <c r="C3721" s="12">
        <v>1185732</v>
      </c>
      <c r="D3721" s="13">
        <v>44419</v>
      </c>
      <c r="E3721" s="12" t="s">
        <v>129</v>
      </c>
      <c r="F3721" s="12" t="s">
        <v>124</v>
      </c>
      <c r="G3721" s="12" t="s">
        <v>123</v>
      </c>
      <c r="H3721" s="12" t="s">
        <v>15</v>
      </c>
      <c r="I3721" s="14">
        <v>0.55000000000000004</v>
      </c>
      <c r="J3721" s="15">
        <v>4250</v>
      </c>
      <c r="K3721" s="16">
        <f>I3721*J3721</f>
        <v>2337.5</v>
      </c>
      <c r="L3721" s="16">
        <f>K3721*M3721</f>
        <v>1051.875</v>
      </c>
      <c r="M3721" s="17">
        <v>0.45</v>
      </c>
      <c r="O3721" s="1"/>
      <c r="P3721" s="2"/>
      <c r="Q3721" s="3"/>
      <c r="R3721" s="5"/>
    </row>
    <row r="3722" spans="2:18" x14ac:dyDescent="0.25">
      <c r="B3722" s="12" t="s">
        <v>10</v>
      </c>
      <c r="C3722" s="12">
        <v>1185732</v>
      </c>
      <c r="D3722" s="13">
        <v>44419</v>
      </c>
      <c r="E3722" s="12" t="s">
        <v>129</v>
      </c>
      <c r="F3722" s="12" t="s">
        <v>124</v>
      </c>
      <c r="G3722" s="12" t="s">
        <v>123</v>
      </c>
      <c r="H3722" s="12" t="s">
        <v>13</v>
      </c>
      <c r="I3722" s="14">
        <v>0.5</v>
      </c>
      <c r="J3722" s="15">
        <v>3500</v>
      </c>
      <c r="K3722" s="16">
        <f t="shared" ref="K3722:K3725" si="1217">I3722*J3722</f>
        <v>1750</v>
      </c>
      <c r="L3722" s="16">
        <f t="shared" ref="L3722:L3725" si="1218">K3722*M3722</f>
        <v>612.5</v>
      </c>
      <c r="M3722" s="17">
        <v>0.35</v>
      </c>
      <c r="O3722" s="1"/>
      <c r="P3722" s="2"/>
      <c r="Q3722" s="3"/>
      <c r="R3722" s="5"/>
    </row>
    <row r="3723" spans="2:18" x14ac:dyDescent="0.25">
      <c r="B3723" s="12" t="s">
        <v>10</v>
      </c>
      <c r="C3723" s="12">
        <v>1185732</v>
      </c>
      <c r="D3723" s="13">
        <v>44419</v>
      </c>
      <c r="E3723" s="12" t="s">
        <v>129</v>
      </c>
      <c r="F3723" s="12" t="s">
        <v>124</v>
      </c>
      <c r="G3723" s="12" t="s">
        <v>123</v>
      </c>
      <c r="H3723" s="12" t="s">
        <v>14</v>
      </c>
      <c r="I3723" s="14">
        <v>0.5</v>
      </c>
      <c r="J3723" s="15">
        <v>2500</v>
      </c>
      <c r="K3723" s="16">
        <f t="shared" si="1217"/>
        <v>1250</v>
      </c>
      <c r="L3723" s="16">
        <f t="shared" si="1218"/>
        <v>437.5</v>
      </c>
      <c r="M3723" s="17">
        <v>0.35</v>
      </c>
      <c r="O3723" s="1"/>
      <c r="P3723" s="2"/>
      <c r="Q3723" s="3"/>
      <c r="R3723" s="5"/>
    </row>
    <row r="3724" spans="2:18" x14ac:dyDescent="0.25">
      <c r="B3724" s="12" t="s">
        <v>10</v>
      </c>
      <c r="C3724" s="12">
        <v>1185732</v>
      </c>
      <c r="D3724" s="13">
        <v>44419</v>
      </c>
      <c r="E3724" s="12" t="s">
        <v>129</v>
      </c>
      <c r="F3724" s="12" t="s">
        <v>124</v>
      </c>
      <c r="G3724" s="12" t="s">
        <v>123</v>
      </c>
      <c r="H3724" s="12" t="s">
        <v>16</v>
      </c>
      <c r="I3724" s="14">
        <v>0.6</v>
      </c>
      <c r="J3724" s="15">
        <v>2250</v>
      </c>
      <c r="K3724" s="16">
        <f t="shared" si="1217"/>
        <v>1350</v>
      </c>
      <c r="L3724" s="16">
        <f t="shared" si="1218"/>
        <v>472.49999999999994</v>
      </c>
      <c r="M3724" s="17">
        <v>0.35</v>
      </c>
      <c r="O3724" s="1"/>
      <c r="P3724" s="2"/>
      <c r="Q3724" s="3"/>
      <c r="R3724" s="5"/>
    </row>
    <row r="3725" spans="2:18" x14ac:dyDescent="0.25">
      <c r="B3725" s="12" t="s">
        <v>10</v>
      </c>
      <c r="C3725" s="12">
        <v>1185732</v>
      </c>
      <c r="D3725" s="13">
        <v>44419</v>
      </c>
      <c r="E3725" s="12" t="s">
        <v>129</v>
      </c>
      <c r="F3725" s="12" t="s">
        <v>124</v>
      </c>
      <c r="G3725" s="12" t="s">
        <v>123</v>
      </c>
      <c r="H3725" s="12" t="s">
        <v>17</v>
      </c>
      <c r="I3725" s="14">
        <v>0.65</v>
      </c>
      <c r="J3725" s="15">
        <v>4000</v>
      </c>
      <c r="K3725" s="16">
        <f t="shared" si="1217"/>
        <v>2600</v>
      </c>
      <c r="L3725" s="16">
        <f t="shared" si="1218"/>
        <v>1040</v>
      </c>
      <c r="M3725" s="17">
        <v>0.39999999999999997</v>
      </c>
      <c r="O3725" s="1"/>
      <c r="P3725" s="2"/>
      <c r="Q3725" s="3"/>
      <c r="R3725" s="5"/>
    </row>
    <row r="3726" spans="2:18" x14ac:dyDescent="0.25">
      <c r="B3726" s="12" t="s">
        <v>10</v>
      </c>
      <c r="C3726" s="12">
        <v>1185732</v>
      </c>
      <c r="D3726" s="13">
        <v>44449</v>
      </c>
      <c r="E3726" s="12" t="s">
        <v>129</v>
      </c>
      <c r="F3726" s="12" t="s">
        <v>124</v>
      </c>
      <c r="G3726" s="12" t="s">
        <v>123</v>
      </c>
      <c r="H3726" s="12" t="s">
        <v>12</v>
      </c>
      <c r="I3726" s="14">
        <v>0.6</v>
      </c>
      <c r="J3726" s="15">
        <v>5250</v>
      </c>
      <c r="K3726" s="16">
        <f>I3726*J3726</f>
        <v>3150</v>
      </c>
      <c r="L3726" s="16">
        <f>K3726*M3726</f>
        <v>1417.5</v>
      </c>
      <c r="M3726" s="17">
        <v>0.45</v>
      </c>
      <c r="O3726" s="1"/>
      <c r="P3726" s="2"/>
      <c r="Q3726" s="3"/>
      <c r="R3726" s="5"/>
    </row>
    <row r="3727" spans="2:18" x14ac:dyDescent="0.25">
      <c r="B3727" s="12" t="s">
        <v>10</v>
      </c>
      <c r="C3727" s="12">
        <v>1185732</v>
      </c>
      <c r="D3727" s="13">
        <v>44449</v>
      </c>
      <c r="E3727" s="12" t="s">
        <v>129</v>
      </c>
      <c r="F3727" s="12" t="s">
        <v>124</v>
      </c>
      <c r="G3727" s="12" t="s">
        <v>123</v>
      </c>
      <c r="H3727" s="12" t="s">
        <v>15</v>
      </c>
      <c r="I3727" s="14">
        <v>0.55000000000000004</v>
      </c>
      <c r="J3727" s="15">
        <v>3250</v>
      </c>
      <c r="K3727" s="16">
        <f>I3727*J3727</f>
        <v>1787.5000000000002</v>
      </c>
      <c r="L3727" s="16">
        <f>K3727*M3727</f>
        <v>804.37500000000011</v>
      </c>
      <c r="M3727" s="17">
        <v>0.45</v>
      </c>
      <c r="O3727" s="1"/>
      <c r="P3727" s="2"/>
      <c r="Q3727" s="3"/>
      <c r="R3727" s="5"/>
    </row>
    <row r="3728" spans="2:18" x14ac:dyDescent="0.25">
      <c r="B3728" s="12" t="s">
        <v>10</v>
      </c>
      <c r="C3728" s="12">
        <v>1185732</v>
      </c>
      <c r="D3728" s="13">
        <v>44449</v>
      </c>
      <c r="E3728" s="12" t="s">
        <v>129</v>
      </c>
      <c r="F3728" s="12" t="s">
        <v>124</v>
      </c>
      <c r="G3728" s="12" t="s">
        <v>123</v>
      </c>
      <c r="H3728" s="12" t="s">
        <v>13</v>
      </c>
      <c r="I3728" s="14">
        <v>0.5</v>
      </c>
      <c r="J3728" s="15">
        <v>2250</v>
      </c>
      <c r="K3728" s="16">
        <f t="shared" ref="K3728:K3731" si="1219">I3728*J3728</f>
        <v>1125</v>
      </c>
      <c r="L3728" s="16">
        <f t="shared" ref="L3728:L3731" si="1220">K3728*M3728</f>
        <v>393.75</v>
      </c>
      <c r="M3728" s="17">
        <v>0.35</v>
      </c>
      <c r="O3728" s="1"/>
      <c r="P3728" s="2"/>
      <c r="Q3728" s="3"/>
      <c r="R3728" s="5"/>
    </row>
    <row r="3729" spans="2:18" x14ac:dyDescent="0.25">
      <c r="B3729" s="12" t="s">
        <v>10</v>
      </c>
      <c r="C3729" s="12">
        <v>1185732</v>
      </c>
      <c r="D3729" s="13">
        <v>44449</v>
      </c>
      <c r="E3729" s="12" t="s">
        <v>129</v>
      </c>
      <c r="F3729" s="12" t="s">
        <v>124</v>
      </c>
      <c r="G3729" s="12" t="s">
        <v>123</v>
      </c>
      <c r="H3729" s="12" t="s">
        <v>14</v>
      </c>
      <c r="I3729" s="14">
        <v>0.5</v>
      </c>
      <c r="J3729" s="15">
        <v>2000</v>
      </c>
      <c r="K3729" s="16">
        <f t="shared" si="1219"/>
        <v>1000</v>
      </c>
      <c r="L3729" s="16">
        <f t="shared" si="1220"/>
        <v>350</v>
      </c>
      <c r="M3729" s="17">
        <v>0.35</v>
      </c>
      <c r="O3729" s="1"/>
      <c r="P3729" s="2"/>
      <c r="Q3729" s="3"/>
      <c r="R3729" s="5"/>
    </row>
    <row r="3730" spans="2:18" x14ac:dyDescent="0.25">
      <c r="B3730" s="12" t="s">
        <v>10</v>
      </c>
      <c r="C3730" s="12">
        <v>1185732</v>
      </c>
      <c r="D3730" s="13">
        <v>44449</v>
      </c>
      <c r="E3730" s="12" t="s">
        <v>129</v>
      </c>
      <c r="F3730" s="12" t="s">
        <v>124</v>
      </c>
      <c r="G3730" s="12" t="s">
        <v>123</v>
      </c>
      <c r="H3730" s="12" t="s">
        <v>16</v>
      </c>
      <c r="I3730" s="14">
        <v>0.6</v>
      </c>
      <c r="J3730" s="15">
        <v>2000</v>
      </c>
      <c r="K3730" s="16">
        <f t="shared" si="1219"/>
        <v>1200</v>
      </c>
      <c r="L3730" s="16">
        <f t="shared" si="1220"/>
        <v>420</v>
      </c>
      <c r="M3730" s="17">
        <v>0.35</v>
      </c>
      <c r="O3730" s="1"/>
      <c r="P3730" s="2"/>
      <c r="Q3730" s="3"/>
      <c r="R3730" s="5"/>
    </row>
    <row r="3731" spans="2:18" x14ac:dyDescent="0.25">
      <c r="B3731" s="12" t="s">
        <v>10</v>
      </c>
      <c r="C3731" s="12">
        <v>1185732</v>
      </c>
      <c r="D3731" s="13">
        <v>44449</v>
      </c>
      <c r="E3731" s="12" t="s">
        <v>129</v>
      </c>
      <c r="F3731" s="12" t="s">
        <v>124</v>
      </c>
      <c r="G3731" s="12" t="s">
        <v>123</v>
      </c>
      <c r="H3731" s="12" t="s">
        <v>17</v>
      </c>
      <c r="I3731" s="14">
        <v>0.65</v>
      </c>
      <c r="J3731" s="15">
        <v>3000</v>
      </c>
      <c r="K3731" s="16">
        <f t="shared" si="1219"/>
        <v>1950</v>
      </c>
      <c r="L3731" s="16">
        <f t="shared" si="1220"/>
        <v>779.99999999999989</v>
      </c>
      <c r="M3731" s="17">
        <v>0.39999999999999997</v>
      </c>
      <c r="O3731" s="1"/>
      <c r="P3731" s="2"/>
      <c r="Q3731" s="3"/>
      <c r="R3731" s="5"/>
    </row>
    <row r="3732" spans="2:18" x14ac:dyDescent="0.25">
      <c r="B3732" s="12" t="s">
        <v>10</v>
      </c>
      <c r="C3732" s="12">
        <v>1185732</v>
      </c>
      <c r="D3732" s="13">
        <v>44481</v>
      </c>
      <c r="E3732" s="12" t="s">
        <v>129</v>
      </c>
      <c r="F3732" s="12" t="s">
        <v>124</v>
      </c>
      <c r="G3732" s="12" t="s">
        <v>123</v>
      </c>
      <c r="H3732" s="12" t="s">
        <v>12</v>
      </c>
      <c r="I3732" s="14">
        <v>0.65</v>
      </c>
      <c r="J3732" s="15">
        <v>4750</v>
      </c>
      <c r="K3732" s="16">
        <f>I3732*J3732</f>
        <v>3087.5</v>
      </c>
      <c r="L3732" s="16">
        <f>K3732*M3732</f>
        <v>1389.375</v>
      </c>
      <c r="M3732" s="17">
        <v>0.45</v>
      </c>
      <c r="O3732" s="1"/>
      <c r="P3732" s="2"/>
      <c r="Q3732" s="3"/>
      <c r="R3732" s="5"/>
    </row>
    <row r="3733" spans="2:18" x14ac:dyDescent="0.25">
      <c r="B3733" s="12" t="s">
        <v>10</v>
      </c>
      <c r="C3733" s="12">
        <v>1185732</v>
      </c>
      <c r="D3733" s="13">
        <v>44481</v>
      </c>
      <c r="E3733" s="12" t="s">
        <v>129</v>
      </c>
      <c r="F3733" s="12" t="s">
        <v>124</v>
      </c>
      <c r="G3733" s="12" t="s">
        <v>123</v>
      </c>
      <c r="H3733" s="12" t="s">
        <v>15</v>
      </c>
      <c r="I3733" s="14">
        <v>0.60000000000000009</v>
      </c>
      <c r="J3733" s="15">
        <v>3000</v>
      </c>
      <c r="K3733" s="16">
        <f>I3733*J3733</f>
        <v>1800.0000000000002</v>
      </c>
      <c r="L3733" s="16">
        <f>K3733*M3733</f>
        <v>810.00000000000011</v>
      </c>
      <c r="M3733" s="17">
        <v>0.45</v>
      </c>
      <c r="O3733" s="1"/>
      <c r="P3733" s="2"/>
      <c r="Q3733" s="3"/>
      <c r="R3733" s="5"/>
    </row>
    <row r="3734" spans="2:18" x14ac:dyDescent="0.25">
      <c r="B3734" s="12" t="s">
        <v>10</v>
      </c>
      <c r="C3734" s="12">
        <v>1185732</v>
      </c>
      <c r="D3734" s="13">
        <v>44481</v>
      </c>
      <c r="E3734" s="12" t="s">
        <v>129</v>
      </c>
      <c r="F3734" s="12" t="s">
        <v>124</v>
      </c>
      <c r="G3734" s="12" t="s">
        <v>123</v>
      </c>
      <c r="H3734" s="12" t="s">
        <v>13</v>
      </c>
      <c r="I3734" s="14">
        <v>0.60000000000000009</v>
      </c>
      <c r="J3734" s="15">
        <v>2000</v>
      </c>
      <c r="K3734" s="16">
        <f t="shared" ref="K3734:K3737" si="1221">I3734*J3734</f>
        <v>1200.0000000000002</v>
      </c>
      <c r="L3734" s="16">
        <f t="shared" ref="L3734:L3737" si="1222">K3734*M3734</f>
        <v>420.00000000000006</v>
      </c>
      <c r="M3734" s="17">
        <v>0.35</v>
      </c>
      <c r="O3734" s="1"/>
      <c r="P3734" s="2"/>
      <c r="Q3734" s="3"/>
      <c r="R3734" s="5"/>
    </row>
    <row r="3735" spans="2:18" x14ac:dyDescent="0.25">
      <c r="B3735" s="12" t="s">
        <v>10</v>
      </c>
      <c r="C3735" s="12">
        <v>1185732</v>
      </c>
      <c r="D3735" s="13">
        <v>44481</v>
      </c>
      <c r="E3735" s="12" t="s">
        <v>129</v>
      </c>
      <c r="F3735" s="12" t="s">
        <v>124</v>
      </c>
      <c r="G3735" s="12" t="s">
        <v>123</v>
      </c>
      <c r="H3735" s="12" t="s">
        <v>14</v>
      </c>
      <c r="I3735" s="14">
        <v>0.60000000000000009</v>
      </c>
      <c r="J3735" s="15">
        <v>1750</v>
      </c>
      <c r="K3735" s="16">
        <f t="shared" si="1221"/>
        <v>1050.0000000000002</v>
      </c>
      <c r="L3735" s="16">
        <f t="shared" si="1222"/>
        <v>367.50000000000006</v>
      </c>
      <c r="M3735" s="17">
        <v>0.35</v>
      </c>
      <c r="O3735" s="1"/>
      <c r="P3735" s="2"/>
      <c r="Q3735" s="3"/>
      <c r="R3735" s="5"/>
    </row>
    <row r="3736" spans="2:18" x14ac:dyDescent="0.25">
      <c r="B3736" s="12" t="s">
        <v>10</v>
      </c>
      <c r="C3736" s="12">
        <v>1185732</v>
      </c>
      <c r="D3736" s="13">
        <v>44481</v>
      </c>
      <c r="E3736" s="12" t="s">
        <v>129</v>
      </c>
      <c r="F3736" s="12" t="s">
        <v>124</v>
      </c>
      <c r="G3736" s="12" t="s">
        <v>123</v>
      </c>
      <c r="H3736" s="12" t="s">
        <v>16</v>
      </c>
      <c r="I3736" s="14">
        <v>0.70000000000000007</v>
      </c>
      <c r="J3736" s="15">
        <v>1750</v>
      </c>
      <c r="K3736" s="16">
        <f t="shared" si="1221"/>
        <v>1225.0000000000002</v>
      </c>
      <c r="L3736" s="16">
        <f t="shared" si="1222"/>
        <v>428.75000000000006</v>
      </c>
      <c r="M3736" s="17">
        <v>0.35</v>
      </c>
      <c r="O3736" s="1"/>
      <c r="P3736" s="2"/>
      <c r="Q3736" s="3"/>
      <c r="R3736" s="5"/>
    </row>
    <row r="3737" spans="2:18" x14ac:dyDescent="0.25">
      <c r="B3737" s="12" t="s">
        <v>10</v>
      </c>
      <c r="C3737" s="12">
        <v>1185732</v>
      </c>
      <c r="D3737" s="13">
        <v>44481</v>
      </c>
      <c r="E3737" s="12" t="s">
        <v>129</v>
      </c>
      <c r="F3737" s="12" t="s">
        <v>124</v>
      </c>
      <c r="G3737" s="12" t="s">
        <v>123</v>
      </c>
      <c r="H3737" s="12" t="s">
        <v>17</v>
      </c>
      <c r="I3737" s="14">
        <v>0.75</v>
      </c>
      <c r="J3737" s="15">
        <v>3000</v>
      </c>
      <c r="K3737" s="16">
        <f t="shared" si="1221"/>
        <v>2250</v>
      </c>
      <c r="L3737" s="16">
        <f t="shared" si="1222"/>
        <v>899.99999999999989</v>
      </c>
      <c r="M3737" s="17">
        <v>0.39999999999999997</v>
      </c>
      <c r="O3737" s="1"/>
      <c r="P3737" s="2"/>
      <c r="Q3737" s="3"/>
      <c r="R3737" s="5"/>
    </row>
    <row r="3738" spans="2:18" x14ac:dyDescent="0.25">
      <c r="B3738" s="12" t="s">
        <v>10</v>
      </c>
      <c r="C3738" s="12">
        <v>1185732</v>
      </c>
      <c r="D3738" s="13">
        <v>44511</v>
      </c>
      <c r="E3738" s="12" t="s">
        <v>129</v>
      </c>
      <c r="F3738" s="12" t="s">
        <v>124</v>
      </c>
      <c r="G3738" s="12" t="s">
        <v>123</v>
      </c>
      <c r="H3738" s="12" t="s">
        <v>12</v>
      </c>
      <c r="I3738" s="14">
        <v>0.70000000000000007</v>
      </c>
      <c r="J3738" s="15">
        <v>4500</v>
      </c>
      <c r="K3738" s="16">
        <f>I3738*J3738</f>
        <v>3150.0000000000005</v>
      </c>
      <c r="L3738" s="16">
        <f>K3738*M3738</f>
        <v>1417.5000000000002</v>
      </c>
      <c r="M3738" s="17">
        <v>0.45</v>
      </c>
      <c r="O3738" s="1"/>
      <c r="P3738" s="2"/>
      <c r="Q3738" s="3"/>
      <c r="R3738" s="5"/>
    </row>
    <row r="3739" spans="2:18" x14ac:dyDescent="0.25">
      <c r="B3739" s="12" t="s">
        <v>10</v>
      </c>
      <c r="C3739" s="12">
        <v>1185732</v>
      </c>
      <c r="D3739" s="13">
        <v>44511</v>
      </c>
      <c r="E3739" s="12" t="s">
        <v>129</v>
      </c>
      <c r="F3739" s="12" t="s">
        <v>124</v>
      </c>
      <c r="G3739" s="12" t="s">
        <v>123</v>
      </c>
      <c r="H3739" s="12" t="s">
        <v>15</v>
      </c>
      <c r="I3739" s="14">
        <v>0.60000000000000009</v>
      </c>
      <c r="J3739" s="15">
        <v>3250</v>
      </c>
      <c r="K3739" s="16">
        <f>I3739*J3739</f>
        <v>1950.0000000000002</v>
      </c>
      <c r="L3739" s="16">
        <f>K3739*M3739</f>
        <v>877.50000000000011</v>
      </c>
      <c r="M3739" s="17">
        <v>0.45</v>
      </c>
      <c r="O3739" s="1"/>
      <c r="P3739" s="2"/>
      <c r="Q3739" s="3"/>
      <c r="R3739" s="5"/>
    </row>
    <row r="3740" spans="2:18" x14ac:dyDescent="0.25">
      <c r="B3740" s="12" t="s">
        <v>10</v>
      </c>
      <c r="C3740" s="12">
        <v>1185732</v>
      </c>
      <c r="D3740" s="13">
        <v>44511</v>
      </c>
      <c r="E3740" s="12" t="s">
        <v>129</v>
      </c>
      <c r="F3740" s="12" t="s">
        <v>124</v>
      </c>
      <c r="G3740" s="12" t="s">
        <v>123</v>
      </c>
      <c r="H3740" s="12" t="s">
        <v>13</v>
      </c>
      <c r="I3740" s="14">
        <v>0.60000000000000009</v>
      </c>
      <c r="J3740" s="15">
        <v>3200</v>
      </c>
      <c r="K3740" s="16">
        <f t="shared" ref="K3740:K3743" si="1223">I3740*J3740</f>
        <v>1920.0000000000002</v>
      </c>
      <c r="L3740" s="16">
        <f t="shared" ref="L3740:L3743" si="1224">K3740*M3740</f>
        <v>672</v>
      </c>
      <c r="M3740" s="17">
        <v>0.35</v>
      </c>
      <c r="O3740" s="1"/>
      <c r="P3740" s="2"/>
      <c r="Q3740" s="3"/>
      <c r="R3740" s="5"/>
    </row>
    <row r="3741" spans="2:18" x14ac:dyDescent="0.25">
      <c r="B3741" s="12" t="s">
        <v>10</v>
      </c>
      <c r="C3741" s="12">
        <v>1185732</v>
      </c>
      <c r="D3741" s="13">
        <v>44511</v>
      </c>
      <c r="E3741" s="12" t="s">
        <v>129</v>
      </c>
      <c r="F3741" s="12" t="s">
        <v>124</v>
      </c>
      <c r="G3741" s="12" t="s">
        <v>123</v>
      </c>
      <c r="H3741" s="12" t="s">
        <v>14</v>
      </c>
      <c r="I3741" s="14">
        <v>0.60000000000000009</v>
      </c>
      <c r="J3741" s="15">
        <v>3000</v>
      </c>
      <c r="K3741" s="16">
        <f t="shared" si="1223"/>
        <v>1800.0000000000002</v>
      </c>
      <c r="L3741" s="16">
        <f t="shared" si="1224"/>
        <v>630</v>
      </c>
      <c r="M3741" s="17">
        <v>0.35</v>
      </c>
      <c r="O3741" s="1"/>
      <c r="P3741" s="2"/>
      <c r="Q3741" s="3"/>
      <c r="R3741" s="5"/>
    </row>
    <row r="3742" spans="2:18" x14ac:dyDescent="0.25">
      <c r="B3742" s="12" t="s">
        <v>10</v>
      </c>
      <c r="C3742" s="12">
        <v>1185732</v>
      </c>
      <c r="D3742" s="13">
        <v>44511</v>
      </c>
      <c r="E3742" s="12" t="s">
        <v>129</v>
      </c>
      <c r="F3742" s="12" t="s">
        <v>124</v>
      </c>
      <c r="G3742" s="12" t="s">
        <v>123</v>
      </c>
      <c r="H3742" s="12" t="s">
        <v>16</v>
      </c>
      <c r="I3742" s="14">
        <v>0.70000000000000007</v>
      </c>
      <c r="J3742" s="15">
        <v>2750</v>
      </c>
      <c r="K3742" s="16">
        <f t="shared" si="1223"/>
        <v>1925.0000000000002</v>
      </c>
      <c r="L3742" s="16">
        <f t="shared" si="1224"/>
        <v>673.75</v>
      </c>
      <c r="M3742" s="17">
        <v>0.35</v>
      </c>
      <c r="O3742" s="1"/>
      <c r="P3742" s="2"/>
      <c r="Q3742" s="3"/>
      <c r="R3742" s="5"/>
    </row>
    <row r="3743" spans="2:18" x14ac:dyDescent="0.25">
      <c r="B3743" s="12" t="s">
        <v>10</v>
      </c>
      <c r="C3743" s="12">
        <v>1185732</v>
      </c>
      <c r="D3743" s="13">
        <v>44511</v>
      </c>
      <c r="E3743" s="12" t="s">
        <v>129</v>
      </c>
      <c r="F3743" s="12" t="s">
        <v>124</v>
      </c>
      <c r="G3743" s="12" t="s">
        <v>123</v>
      </c>
      <c r="H3743" s="12" t="s">
        <v>17</v>
      </c>
      <c r="I3743" s="14">
        <v>0.75</v>
      </c>
      <c r="J3743" s="15">
        <v>3750</v>
      </c>
      <c r="K3743" s="16">
        <f t="shared" si="1223"/>
        <v>2812.5</v>
      </c>
      <c r="L3743" s="16">
        <f t="shared" si="1224"/>
        <v>1125</v>
      </c>
      <c r="M3743" s="17">
        <v>0.39999999999999997</v>
      </c>
      <c r="O3743" s="1"/>
      <c r="P3743" s="2"/>
      <c r="Q3743" s="3"/>
      <c r="R3743" s="5"/>
    </row>
    <row r="3744" spans="2:18" x14ac:dyDescent="0.25">
      <c r="B3744" s="12" t="s">
        <v>10</v>
      </c>
      <c r="C3744" s="12">
        <v>1185732</v>
      </c>
      <c r="D3744" s="13">
        <v>44540</v>
      </c>
      <c r="E3744" s="12" t="s">
        <v>129</v>
      </c>
      <c r="F3744" s="12" t="s">
        <v>124</v>
      </c>
      <c r="G3744" s="12" t="s">
        <v>123</v>
      </c>
      <c r="H3744" s="12" t="s">
        <v>12</v>
      </c>
      <c r="I3744" s="14">
        <v>0.70000000000000007</v>
      </c>
      <c r="J3744" s="15">
        <v>6000</v>
      </c>
      <c r="K3744" s="16">
        <f>I3744*J3744</f>
        <v>4200</v>
      </c>
      <c r="L3744" s="16">
        <f>K3744*M3744</f>
        <v>1890</v>
      </c>
      <c r="M3744" s="17">
        <v>0.45</v>
      </c>
      <c r="O3744" s="1"/>
      <c r="P3744" s="2"/>
      <c r="Q3744" s="3"/>
      <c r="R3744" s="5"/>
    </row>
    <row r="3745" spans="1:18" x14ac:dyDescent="0.25">
      <c r="B3745" s="12" t="s">
        <v>10</v>
      </c>
      <c r="C3745" s="12">
        <v>1185732</v>
      </c>
      <c r="D3745" s="13">
        <v>44540</v>
      </c>
      <c r="E3745" s="12" t="s">
        <v>129</v>
      </c>
      <c r="F3745" s="12" t="s">
        <v>124</v>
      </c>
      <c r="G3745" s="12" t="s">
        <v>123</v>
      </c>
      <c r="H3745" s="12" t="s">
        <v>15</v>
      </c>
      <c r="I3745" s="14">
        <v>0.60000000000000009</v>
      </c>
      <c r="J3745" s="15">
        <v>4000</v>
      </c>
      <c r="K3745" s="16">
        <f>I3745*J3745</f>
        <v>2400.0000000000005</v>
      </c>
      <c r="L3745" s="16">
        <f>K3745*M3745</f>
        <v>1080.0000000000002</v>
      </c>
      <c r="M3745" s="17">
        <v>0.45</v>
      </c>
      <c r="O3745" s="1"/>
      <c r="P3745" s="2"/>
      <c r="Q3745" s="3"/>
      <c r="R3745" s="5"/>
    </row>
    <row r="3746" spans="1:18" x14ac:dyDescent="0.25">
      <c r="B3746" s="12" t="s">
        <v>10</v>
      </c>
      <c r="C3746" s="12">
        <v>1185732</v>
      </c>
      <c r="D3746" s="13">
        <v>44540</v>
      </c>
      <c r="E3746" s="12" t="s">
        <v>129</v>
      </c>
      <c r="F3746" s="12" t="s">
        <v>124</v>
      </c>
      <c r="G3746" s="12" t="s">
        <v>123</v>
      </c>
      <c r="H3746" s="12" t="s">
        <v>13</v>
      </c>
      <c r="I3746" s="14">
        <v>0.60000000000000009</v>
      </c>
      <c r="J3746" s="15">
        <v>3750</v>
      </c>
      <c r="K3746" s="16">
        <f t="shared" ref="K3746:K3749" si="1225">I3746*J3746</f>
        <v>2250.0000000000005</v>
      </c>
      <c r="L3746" s="16">
        <f t="shared" ref="L3746:L3749" si="1226">K3746*M3746</f>
        <v>787.50000000000011</v>
      </c>
      <c r="M3746" s="17">
        <v>0.35</v>
      </c>
      <c r="O3746" s="1"/>
      <c r="P3746" s="2"/>
      <c r="Q3746" s="3"/>
      <c r="R3746" s="5"/>
    </row>
    <row r="3747" spans="1:18" x14ac:dyDescent="0.25">
      <c r="B3747" s="12" t="s">
        <v>10</v>
      </c>
      <c r="C3747" s="12">
        <v>1185732</v>
      </c>
      <c r="D3747" s="13">
        <v>44540</v>
      </c>
      <c r="E3747" s="12" t="s">
        <v>129</v>
      </c>
      <c r="F3747" s="12" t="s">
        <v>124</v>
      </c>
      <c r="G3747" s="12" t="s">
        <v>123</v>
      </c>
      <c r="H3747" s="12" t="s">
        <v>14</v>
      </c>
      <c r="I3747" s="14">
        <v>0.60000000000000009</v>
      </c>
      <c r="J3747" s="15">
        <v>3250</v>
      </c>
      <c r="K3747" s="16">
        <f t="shared" si="1225"/>
        <v>1950.0000000000002</v>
      </c>
      <c r="L3747" s="16">
        <f t="shared" si="1226"/>
        <v>682.5</v>
      </c>
      <c r="M3747" s="17">
        <v>0.35</v>
      </c>
      <c r="O3747" s="1"/>
      <c r="P3747" s="2"/>
      <c r="Q3747" s="3"/>
      <c r="R3747" s="5"/>
    </row>
    <row r="3748" spans="1:18" x14ac:dyDescent="0.25">
      <c r="B3748" s="12" t="s">
        <v>10</v>
      </c>
      <c r="C3748" s="12">
        <v>1185732</v>
      </c>
      <c r="D3748" s="13">
        <v>44540</v>
      </c>
      <c r="E3748" s="12" t="s">
        <v>129</v>
      </c>
      <c r="F3748" s="12" t="s">
        <v>124</v>
      </c>
      <c r="G3748" s="12" t="s">
        <v>123</v>
      </c>
      <c r="H3748" s="12" t="s">
        <v>16</v>
      </c>
      <c r="I3748" s="14">
        <v>0.70000000000000007</v>
      </c>
      <c r="J3748" s="15">
        <v>3250</v>
      </c>
      <c r="K3748" s="16">
        <f t="shared" si="1225"/>
        <v>2275</v>
      </c>
      <c r="L3748" s="16">
        <f t="shared" si="1226"/>
        <v>796.25</v>
      </c>
      <c r="M3748" s="17">
        <v>0.35</v>
      </c>
      <c r="O3748" s="1"/>
      <c r="P3748" s="2"/>
      <c r="Q3748" s="3"/>
      <c r="R3748" s="5"/>
    </row>
    <row r="3749" spans="1:18" x14ac:dyDescent="0.25">
      <c r="B3749" s="12" t="s">
        <v>10</v>
      </c>
      <c r="C3749" s="12">
        <v>1185732</v>
      </c>
      <c r="D3749" s="13">
        <v>44540</v>
      </c>
      <c r="E3749" s="12" t="s">
        <v>129</v>
      </c>
      <c r="F3749" s="12" t="s">
        <v>124</v>
      </c>
      <c r="G3749" s="12" t="s">
        <v>123</v>
      </c>
      <c r="H3749" s="12" t="s">
        <v>17</v>
      </c>
      <c r="I3749" s="14">
        <v>0.75</v>
      </c>
      <c r="J3749" s="15">
        <v>4250</v>
      </c>
      <c r="K3749" s="16">
        <f t="shared" si="1225"/>
        <v>3187.5</v>
      </c>
      <c r="L3749" s="16">
        <f t="shared" si="1226"/>
        <v>1275</v>
      </c>
      <c r="M3749" s="17">
        <v>0.39999999999999997</v>
      </c>
      <c r="O3749" s="1"/>
      <c r="P3749" s="2"/>
      <c r="Q3749" s="3"/>
      <c r="R3749" s="5"/>
    </row>
    <row r="3750" spans="1:18" x14ac:dyDescent="0.25">
      <c r="A3750" s="8" t="s">
        <v>40</v>
      </c>
      <c r="B3750" s="12" t="s">
        <v>10</v>
      </c>
      <c r="C3750" s="12">
        <v>1185732</v>
      </c>
      <c r="D3750" s="13">
        <v>44217</v>
      </c>
      <c r="E3750" s="12" t="s">
        <v>129</v>
      </c>
      <c r="F3750" s="12" t="s">
        <v>125</v>
      </c>
      <c r="G3750" s="12" t="s">
        <v>126</v>
      </c>
      <c r="H3750" s="12" t="s">
        <v>12</v>
      </c>
      <c r="I3750" s="14">
        <v>0.5</v>
      </c>
      <c r="J3750" s="15">
        <v>5250</v>
      </c>
      <c r="K3750" s="16">
        <f>I3750*J3750</f>
        <v>2625</v>
      </c>
      <c r="L3750" s="16">
        <f>K3750*M3750</f>
        <v>1050</v>
      </c>
      <c r="M3750" s="17">
        <v>0.4</v>
      </c>
      <c r="O3750" s="1"/>
      <c r="P3750" s="2"/>
      <c r="Q3750" s="3"/>
      <c r="R3750" s="5"/>
    </row>
    <row r="3751" spans="1:18" x14ac:dyDescent="0.25">
      <c r="B3751" s="12" t="s">
        <v>10</v>
      </c>
      <c r="C3751" s="12">
        <v>1185732</v>
      </c>
      <c r="D3751" s="13">
        <v>44217</v>
      </c>
      <c r="E3751" s="12" t="s">
        <v>129</v>
      </c>
      <c r="F3751" s="12" t="s">
        <v>125</v>
      </c>
      <c r="G3751" s="12" t="s">
        <v>126</v>
      </c>
      <c r="H3751" s="12" t="s">
        <v>15</v>
      </c>
      <c r="I3751" s="14">
        <v>0.5</v>
      </c>
      <c r="J3751" s="15">
        <v>3250</v>
      </c>
      <c r="K3751" s="16">
        <f>I3751*J3751</f>
        <v>1625</v>
      </c>
      <c r="L3751" s="16">
        <f>K3751*M3751</f>
        <v>650</v>
      </c>
      <c r="M3751" s="17">
        <v>0.4</v>
      </c>
      <c r="O3751" s="1"/>
      <c r="P3751" s="2"/>
      <c r="Q3751" s="3"/>
      <c r="R3751" s="5"/>
    </row>
    <row r="3752" spans="1:18" x14ac:dyDescent="0.25">
      <c r="B3752" s="12" t="s">
        <v>10</v>
      </c>
      <c r="C3752" s="12">
        <v>1185732</v>
      </c>
      <c r="D3752" s="13">
        <v>44217</v>
      </c>
      <c r="E3752" s="12" t="s">
        <v>129</v>
      </c>
      <c r="F3752" s="12" t="s">
        <v>125</v>
      </c>
      <c r="G3752" s="12" t="s">
        <v>126</v>
      </c>
      <c r="H3752" s="12" t="s">
        <v>13</v>
      </c>
      <c r="I3752" s="14">
        <v>0.4</v>
      </c>
      <c r="J3752" s="15">
        <v>3250</v>
      </c>
      <c r="K3752" s="16">
        <f t="shared" ref="K3752:K3755" si="1227">I3752*J3752</f>
        <v>1300</v>
      </c>
      <c r="L3752" s="16">
        <f t="shared" ref="L3752:L3761" si="1228">K3752*M3752</f>
        <v>390</v>
      </c>
      <c r="M3752" s="17">
        <v>0.3</v>
      </c>
      <c r="O3752" s="1"/>
      <c r="P3752" s="2"/>
      <c r="Q3752" s="3"/>
      <c r="R3752" s="5"/>
    </row>
    <row r="3753" spans="1:18" x14ac:dyDescent="0.25">
      <c r="B3753" s="12" t="s">
        <v>10</v>
      </c>
      <c r="C3753" s="12">
        <v>1185732</v>
      </c>
      <c r="D3753" s="13">
        <v>44217</v>
      </c>
      <c r="E3753" s="12" t="s">
        <v>129</v>
      </c>
      <c r="F3753" s="12" t="s">
        <v>125</v>
      </c>
      <c r="G3753" s="12" t="s">
        <v>126</v>
      </c>
      <c r="H3753" s="12" t="s">
        <v>14</v>
      </c>
      <c r="I3753" s="14">
        <v>0.44999999999999996</v>
      </c>
      <c r="J3753" s="15">
        <v>1750</v>
      </c>
      <c r="K3753" s="16">
        <f t="shared" si="1227"/>
        <v>787.49999999999989</v>
      </c>
      <c r="L3753" s="16">
        <f t="shared" si="1228"/>
        <v>236.24999999999994</v>
      </c>
      <c r="M3753" s="17">
        <v>0.3</v>
      </c>
      <c r="O3753" s="1"/>
      <c r="P3753" s="2"/>
      <c r="Q3753" s="3"/>
      <c r="R3753" s="5"/>
    </row>
    <row r="3754" spans="1:18" x14ac:dyDescent="0.25">
      <c r="B3754" s="12" t="s">
        <v>10</v>
      </c>
      <c r="C3754" s="12">
        <v>1185732</v>
      </c>
      <c r="D3754" s="13">
        <v>44217</v>
      </c>
      <c r="E3754" s="12" t="s">
        <v>129</v>
      </c>
      <c r="F3754" s="12" t="s">
        <v>125</v>
      </c>
      <c r="G3754" s="12" t="s">
        <v>126</v>
      </c>
      <c r="H3754" s="12" t="s">
        <v>16</v>
      </c>
      <c r="I3754" s="14">
        <v>0.60000000000000009</v>
      </c>
      <c r="J3754" s="15">
        <v>2250</v>
      </c>
      <c r="K3754" s="16">
        <f t="shared" si="1227"/>
        <v>1350.0000000000002</v>
      </c>
      <c r="L3754" s="16">
        <f t="shared" si="1228"/>
        <v>405.00000000000006</v>
      </c>
      <c r="M3754" s="17">
        <v>0.3</v>
      </c>
      <c r="O3754" s="1"/>
      <c r="P3754" s="2"/>
      <c r="Q3754" s="3"/>
      <c r="R3754" s="5"/>
    </row>
    <row r="3755" spans="1:18" x14ac:dyDescent="0.25">
      <c r="B3755" s="12" t="s">
        <v>10</v>
      </c>
      <c r="C3755" s="12">
        <v>1185732</v>
      </c>
      <c r="D3755" s="13">
        <v>44217</v>
      </c>
      <c r="E3755" s="12" t="s">
        <v>129</v>
      </c>
      <c r="F3755" s="12" t="s">
        <v>125</v>
      </c>
      <c r="G3755" s="12" t="s">
        <v>126</v>
      </c>
      <c r="H3755" s="12" t="s">
        <v>17</v>
      </c>
      <c r="I3755" s="14">
        <v>0.5</v>
      </c>
      <c r="J3755" s="15">
        <v>3250</v>
      </c>
      <c r="K3755" s="16">
        <f t="shared" si="1227"/>
        <v>1625</v>
      </c>
      <c r="L3755" s="16">
        <f t="shared" si="1228"/>
        <v>568.75</v>
      </c>
      <c r="M3755" s="17">
        <v>0.35</v>
      </c>
      <c r="O3755" s="1"/>
      <c r="P3755" s="2"/>
      <c r="Q3755" s="3"/>
      <c r="R3755" s="5"/>
    </row>
    <row r="3756" spans="1:18" x14ac:dyDescent="0.25">
      <c r="B3756" s="12" t="s">
        <v>10</v>
      </c>
      <c r="C3756" s="12">
        <v>1185732</v>
      </c>
      <c r="D3756" s="13">
        <v>44246</v>
      </c>
      <c r="E3756" s="12" t="s">
        <v>129</v>
      </c>
      <c r="F3756" s="12" t="s">
        <v>125</v>
      </c>
      <c r="G3756" s="12" t="s">
        <v>126</v>
      </c>
      <c r="H3756" s="12" t="s">
        <v>12</v>
      </c>
      <c r="I3756" s="14">
        <v>0.5</v>
      </c>
      <c r="J3756" s="15">
        <v>6000</v>
      </c>
      <c r="K3756" s="16">
        <f>I3756*J3756</f>
        <v>3000</v>
      </c>
      <c r="L3756" s="16">
        <f>K3756*M3756</f>
        <v>1200</v>
      </c>
      <c r="M3756" s="17">
        <v>0.4</v>
      </c>
      <c r="O3756" s="1"/>
      <c r="P3756" s="2"/>
      <c r="Q3756" s="3"/>
      <c r="R3756" s="5"/>
    </row>
    <row r="3757" spans="1:18" x14ac:dyDescent="0.25">
      <c r="B3757" s="12" t="s">
        <v>10</v>
      </c>
      <c r="C3757" s="12">
        <v>1185732</v>
      </c>
      <c r="D3757" s="13">
        <v>44246</v>
      </c>
      <c r="E3757" s="12" t="s">
        <v>129</v>
      </c>
      <c r="F3757" s="12" t="s">
        <v>125</v>
      </c>
      <c r="G3757" s="12" t="s">
        <v>126</v>
      </c>
      <c r="H3757" s="12" t="s">
        <v>15</v>
      </c>
      <c r="I3757" s="14">
        <v>0.5</v>
      </c>
      <c r="J3757" s="15">
        <v>2500</v>
      </c>
      <c r="K3757" s="16">
        <f>I3757*J3757</f>
        <v>1250</v>
      </c>
      <c r="L3757" s="16">
        <f>K3757*M3757</f>
        <v>500</v>
      </c>
      <c r="M3757" s="17">
        <v>0.4</v>
      </c>
      <c r="O3757" s="1"/>
      <c r="P3757" s="2"/>
      <c r="Q3757" s="3"/>
      <c r="R3757" s="5"/>
    </row>
    <row r="3758" spans="1:18" x14ac:dyDescent="0.25">
      <c r="B3758" s="12" t="s">
        <v>10</v>
      </c>
      <c r="C3758" s="12">
        <v>1185732</v>
      </c>
      <c r="D3758" s="13">
        <v>44246</v>
      </c>
      <c r="E3758" s="12" t="s">
        <v>129</v>
      </c>
      <c r="F3758" s="12" t="s">
        <v>125</v>
      </c>
      <c r="G3758" s="12" t="s">
        <v>126</v>
      </c>
      <c r="H3758" s="12" t="s">
        <v>13</v>
      </c>
      <c r="I3758" s="14">
        <v>0.4</v>
      </c>
      <c r="J3758" s="15">
        <v>3000</v>
      </c>
      <c r="K3758" s="16">
        <f t="shared" ref="K3758:K3761" si="1229">I3758*J3758</f>
        <v>1200</v>
      </c>
      <c r="L3758" s="16">
        <f t="shared" si="1228"/>
        <v>360</v>
      </c>
      <c r="M3758" s="17">
        <v>0.3</v>
      </c>
      <c r="O3758" s="1"/>
      <c r="P3758" s="2"/>
      <c r="Q3758" s="3"/>
      <c r="R3758" s="5"/>
    </row>
    <row r="3759" spans="1:18" x14ac:dyDescent="0.25">
      <c r="B3759" s="12" t="s">
        <v>10</v>
      </c>
      <c r="C3759" s="12">
        <v>1185732</v>
      </c>
      <c r="D3759" s="13">
        <v>44246</v>
      </c>
      <c r="E3759" s="12" t="s">
        <v>129</v>
      </c>
      <c r="F3759" s="12" t="s">
        <v>125</v>
      </c>
      <c r="G3759" s="12" t="s">
        <v>126</v>
      </c>
      <c r="H3759" s="12" t="s">
        <v>14</v>
      </c>
      <c r="I3759" s="14">
        <v>0.44999999999999996</v>
      </c>
      <c r="J3759" s="15">
        <v>2000</v>
      </c>
      <c r="K3759" s="16">
        <f t="shared" si="1229"/>
        <v>899.99999999999989</v>
      </c>
      <c r="L3759" s="16">
        <f t="shared" si="1228"/>
        <v>269.99999999999994</v>
      </c>
      <c r="M3759" s="17">
        <v>0.3</v>
      </c>
      <c r="O3759" s="1"/>
      <c r="P3759" s="2"/>
      <c r="Q3759" s="3"/>
      <c r="R3759" s="5"/>
    </row>
    <row r="3760" spans="1:18" x14ac:dyDescent="0.25">
      <c r="B3760" s="12" t="s">
        <v>10</v>
      </c>
      <c r="C3760" s="12">
        <v>1185732</v>
      </c>
      <c r="D3760" s="13">
        <v>44246</v>
      </c>
      <c r="E3760" s="12" t="s">
        <v>129</v>
      </c>
      <c r="F3760" s="12" t="s">
        <v>125</v>
      </c>
      <c r="G3760" s="12" t="s">
        <v>126</v>
      </c>
      <c r="H3760" s="12" t="s">
        <v>16</v>
      </c>
      <c r="I3760" s="14">
        <v>0.60000000000000009</v>
      </c>
      <c r="J3760" s="15">
        <v>2750</v>
      </c>
      <c r="K3760" s="16">
        <f t="shared" si="1229"/>
        <v>1650.0000000000002</v>
      </c>
      <c r="L3760" s="16">
        <f t="shared" si="1228"/>
        <v>495.00000000000006</v>
      </c>
      <c r="M3760" s="17">
        <v>0.3</v>
      </c>
      <c r="O3760" s="1"/>
      <c r="P3760" s="2"/>
      <c r="Q3760" s="3"/>
      <c r="R3760" s="5"/>
    </row>
    <row r="3761" spans="2:18" x14ac:dyDescent="0.25">
      <c r="B3761" s="12" t="s">
        <v>10</v>
      </c>
      <c r="C3761" s="12">
        <v>1185732</v>
      </c>
      <c r="D3761" s="13">
        <v>44246</v>
      </c>
      <c r="E3761" s="12" t="s">
        <v>129</v>
      </c>
      <c r="F3761" s="12" t="s">
        <v>125</v>
      </c>
      <c r="G3761" s="12" t="s">
        <v>126</v>
      </c>
      <c r="H3761" s="12" t="s">
        <v>17</v>
      </c>
      <c r="I3761" s="14">
        <v>0.5</v>
      </c>
      <c r="J3761" s="15">
        <v>3750</v>
      </c>
      <c r="K3761" s="16">
        <f t="shared" si="1229"/>
        <v>1875</v>
      </c>
      <c r="L3761" s="16">
        <f t="shared" si="1228"/>
        <v>656.25</v>
      </c>
      <c r="M3761" s="17">
        <v>0.35</v>
      </c>
      <c r="O3761" s="1"/>
      <c r="P3761" s="2"/>
      <c r="Q3761" s="3"/>
      <c r="R3761" s="5"/>
    </row>
    <row r="3762" spans="2:18" x14ac:dyDescent="0.25">
      <c r="B3762" s="12" t="s">
        <v>10</v>
      </c>
      <c r="C3762" s="12">
        <v>1185732</v>
      </c>
      <c r="D3762" s="13">
        <v>44272</v>
      </c>
      <c r="E3762" s="12" t="s">
        <v>129</v>
      </c>
      <c r="F3762" s="12" t="s">
        <v>125</v>
      </c>
      <c r="G3762" s="12" t="s">
        <v>126</v>
      </c>
      <c r="H3762" s="12" t="s">
        <v>12</v>
      </c>
      <c r="I3762" s="14">
        <v>0.5</v>
      </c>
      <c r="J3762" s="15">
        <v>5700</v>
      </c>
      <c r="K3762" s="16">
        <f>I3762*J3762</f>
        <v>2850</v>
      </c>
      <c r="L3762" s="16">
        <f>K3762*M3762</f>
        <v>1140</v>
      </c>
      <c r="M3762" s="17">
        <v>0.4</v>
      </c>
      <c r="O3762" s="1"/>
      <c r="P3762" s="2"/>
      <c r="Q3762" s="3"/>
      <c r="R3762" s="5"/>
    </row>
    <row r="3763" spans="2:18" x14ac:dyDescent="0.25">
      <c r="B3763" s="12" t="s">
        <v>10</v>
      </c>
      <c r="C3763" s="12">
        <v>1185732</v>
      </c>
      <c r="D3763" s="13">
        <v>44272</v>
      </c>
      <c r="E3763" s="12" t="s">
        <v>129</v>
      </c>
      <c r="F3763" s="12" t="s">
        <v>125</v>
      </c>
      <c r="G3763" s="12" t="s">
        <v>126</v>
      </c>
      <c r="H3763" s="12" t="s">
        <v>15</v>
      </c>
      <c r="I3763" s="14">
        <v>0.5</v>
      </c>
      <c r="J3763" s="15">
        <v>2750</v>
      </c>
      <c r="K3763" s="16">
        <f>I3763*J3763</f>
        <v>1375</v>
      </c>
      <c r="L3763" s="16">
        <f>K3763*M3763</f>
        <v>550</v>
      </c>
      <c r="M3763" s="17">
        <v>0.4</v>
      </c>
      <c r="O3763" s="1"/>
      <c r="P3763" s="2"/>
      <c r="Q3763" s="3"/>
      <c r="R3763" s="5"/>
    </row>
    <row r="3764" spans="2:18" x14ac:dyDescent="0.25">
      <c r="B3764" s="12" t="s">
        <v>10</v>
      </c>
      <c r="C3764" s="12">
        <v>1185732</v>
      </c>
      <c r="D3764" s="13">
        <v>44272</v>
      </c>
      <c r="E3764" s="12" t="s">
        <v>129</v>
      </c>
      <c r="F3764" s="12" t="s">
        <v>125</v>
      </c>
      <c r="G3764" s="12" t="s">
        <v>126</v>
      </c>
      <c r="H3764" s="12" t="s">
        <v>13</v>
      </c>
      <c r="I3764" s="14">
        <v>0.4</v>
      </c>
      <c r="J3764" s="15">
        <v>3000</v>
      </c>
      <c r="K3764" s="16">
        <f t="shared" ref="K3764:K3767" si="1230">I3764*J3764</f>
        <v>1200</v>
      </c>
      <c r="L3764" s="16">
        <f t="shared" ref="L3764:L3767" si="1231">K3764*M3764</f>
        <v>360</v>
      </c>
      <c r="M3764" s="17">
        <v>0.3</v>
      </c>
      <c r="O3764" s="1"/>
      <c r="P3764" s="2"/>
      <c r="Q3764" s="3"/>
      <c r="R3764" s="5"/>
    </row>
    <row r="3765" spans="2:18" x14ac:dyDescent="0.25">
      <c r="B3765" s="12" t="s">
        <v>10</v>
      </c>
      <c r="C3765" s="12">
        <v>1185732</v>
      </c>
      <c r="D3765" s="13">
        <v>44272</v>
      </c>
      <c r="E3765" s="12" t="s">
        <v>129</v>
      </c>
      <c r="F3765" s="12" t="s">
        <v>125</v>
      </c>
      <c r="G3765" s="12" t="s">
        <v>126</v>
      </c>
      <c r="H3765" s="12" t="s">
        <v>14</v>
      </c>
      <c r="I3765" s="14">
        <v>0.44999999999999996</v>
      </c>
      <c r="J3765" s="15">
        <v>1500</v>
      </c>
      <c r="K3765" s="16">
        <f t="shared" si="1230"/>
        <v>674.99999999999989</v>
      </c>
      <c r="L3765" s="16">
        <f t="shared" si="1231"/>
        <v>202.49999999999997</v>
      </c>
      <c r="M3765" s="17">
        <v>0.3</v>
      </c>
      <c r="O3765" s="1"/>
      <c r="P3765" s="2"/>
      <c r="Q3765" s="3"/>
      <c r="R3765" s="5"/>
    </row>
    <row r="3766" spans="2:18" x14ac:dyDescent="0.25">
      <c r="B3766" s="12" t="s">
        <v>10</v>
      </c>
      <c r="C3766" s="12">
        <v>1185732</v>
      </c>
      <c r="D3766" s="13">
        <v>44272</v>
      </c>
      <c r="E3766" s="12" t="s">
        <v>129</v>
      </c>
      <c r="F3766" s="12" t="s">
        <v>125</v>
      </c>
      <c r="G3766" s="12" t="s">
        <v>126</v>
      </c>
      <c r="H3766" s="12" t="s">
        <v>16</v>
      </c>
      <c r="I3766" s="14">
        <v>0.60000000000000009</v>
      </c>
      <c r="J3766" s="15">
        <v>2000</v>
      </c>
      <c r="K3766" s="16">
        <f t="shared" si="1230"/>
        <v>1200.0000000000002</v>
      </c>
      <c r="L3766" s="16">
        <f t="shared" si="1231"/>
        <v>360.00000000000006</v>
      </c>
      <c r="M3766" s="17">
        <v>0.3</v>
      </c>
      <c r="O3766" s="1"/>
      <c r="P3766" s="2"/>
      <c r="Q3766" s="3"/>
      <c r="R3766" s="5"/>
    </row>
    <row r="3767" spans="2:18" x14ac:dyDescent="0.25">
      <c r="B3767" s="12" t="s">
        <v>10</v>
      </c>
      <c r="C3767" s="12">
        <v>1185732</v>
      </c>
      <c r="D3767" s="13">
        <v>44272</v>
      </c>
      <c r="E3767" s="12" t="s">
        <v>129</v>
      </c>
      <c r="F3767" s="12" t="s">
        <v>125</v>
      </c>
      <c r="G3767" s="12" t="s">
        <v>126</v>
      </c>
      <c r="H3767" s="12" t="s">
        <v>17</v>
      </c>
      <c r="I3767" s="14">
        <v>0.5</v>
      </c>
      <c r="J3767" s="15">
        <v>3000</v>
      </c>
      <c r="K3767" s="16">
        <f t="shared" si="1230"/>
        <v>1500</v>
      </c>
      <c r="L3767" s="16">
        <f t="shared" si="1231"/>
        <v>525</v>
      </c>
      <c r="M3767" s="17">
        <v>0.35</v>
      </c>
      <c r="O3767" s="1"/>
      <c r="P3767" s="2"/>
      <c r="Q3767" s="3"/>
      <c r="R3767" s="5"/>
    </row>
    <row r="3768" spans="2:18" x14ac:dyDescent="0.25">
      <c r="B3768" s="12" t="s">
        <v>10</v>
      </c>
      <c r="C3768" s="12">
        <v>1185732</v>
      </c>
      <c r="D3768" s="13">
        <v>44304</v>
      </c>
      <c r="E3768" s="12" t="s">
        <v>129</v>
      </c>
      <c r="F3768" s="12" t="s">
        <v>125</v>
      </c>
      <c r="G3768" s="12" t="s">
        <v>126</v>
      </c>
      <c r="H3768" s="12" t="s">
        <v>12</v>
      </c>
      <c r="I3768" s="14">
        <v>0.5</v>
      </c>
      <c r="J3768" s="15">
        <v>5500</v>
      </c>
      <c r="K3768" s="16">
        <f>I3768*J3768</f>
        <v>2750</v>
      </c>
      <c r="L3768" s="16">
        <f>K3768*M3768</f>
        <v>1100</v>
      </c>
      <c r="M3768" s="17">
        <v>0.4</v>
      </c>
      <c r="O3768" s="1"/>
      <c r="P3768" s="2"/>
      <c r="Q3768" s="3"/>
      <c r="R3768" s="5"/>
    </row>
    <row r="3769" spans="2:18" x14ac:dyDescent="0.25">
      <c r="B3769" s="12" t="s">
        <v>10</v>
      </c>
      <c r="C3769" s="12">
        <v>1185732</v>
      </c>
      <c r="D3769" s="13">
        <v>44304</v>
      </c>
      <c r="E3769" s="12" t="s">
        <v>129</v>
      </c>
      <c r="F3769" s="12" t="s">
        <v>125</v>
      </c>
      <c r="G3769" s="12" t="s">
        <v>126</v>
      </c>
      <c r="H3769" s="12" t="s">
        <v>15</v>
      </c>
      <c r="I3769" s="14">
        <v>0.5</v>
      </c>
      <c r="J3769" s="15">
        <v>2500</v>
      </c>
      <c r="K3769" s="16">
        <f>I3769*J3769</f>
        <v>1250</v>
      </c>
      <c r="L3769" s="16">
        <f>K3769*M3769</f>
        <v>500</v>
      </c>
      <c r="M3769" s="17">
        <v>0.4</v>
      </c>
      <c r="O3769" s="1"/>
      <c r="P3769" s="2"/>
      <c r="Q3769" s="3"/>
      <c r="R3769" s="5"/>
    </row>
    <row r="3770" spans="2:18" x14ac:dyDescent="0.25">
      <c r="B3770" s="12" t="s">
        <v>10</v>
      </c>
      <c r="C3770" s="12">
        <v>1185732</v>
      </c>
      <c r="D3770" s="13">
        <v>44304</v>
      </c>
      <c r="E3770" s="12" t="s">
        <v>129</v>
      </c>
      <c r="F3770" s="12" t="s">
        <v>125</v>
      </c>
      <c r="G3770" s="12" t="s">
        <v>126</v>
      </c>
      <c r="H3770" s="12" t="s">
        <v>13</v>
      </c>
      <c r="I3770" s="14">
        <v>0.4</v>
      </c>
      <c r="J3770" s="15">
        <v>2500</v>
      </c>
      <c r="K3770" s="16">
        <f t="shared" ref="K3770:K3773" si="1232">I3770*J3770</f>
        <v>1000</v>
      </c>
      <c r="L3770" s="16">
        <f t="shared" ref="L3770:L3773" si="1233">K3770*M3770</f>
        <v>300</v>
      </c>
      <c r="M3770" s="17">
        <v>0.3</v>
      </c>
      <c r="O3770" s="1"/>
      <c r="P3770" s="2"/>
      <c r="Q3770" s="3"/>
      <c r="R3770" s="5"/>
    </row>
    <row r="3771" spans="2:18" x14ac:dyDescent="0.25">
      <c r="B3771" s="12" t="s">
        <v>10</v>
      </c>
      <c r="C3771" s="12">
        <v>1185732</v>
      </c>
      <c r="D3771" s="13">
        <v>44304</v>
      </c>
      <c r="E3771" s="12" t="s">
        <v>129</v>
      </c>
      <c r="F3771" s="12" t="s">
        <v>125</v>
      </c>
      <c r="G3771" s="12" t="s">
        <v>126</v>
      </c>
      <c r="H3771" s="12" t="s">
        <v>14</v>
      </c>
      <c r="I3771" s="14">
        <v>0.44999999999999996</v>
      </c>
      <c r="J3771" s="15">
        <v>1750</v>
      </c>
      <c r="K3771" s="16">
        <f t="shared" si="1232"/>
        <v>787.49999999999989</v>
      </c>
      <c r="L3771" s="16">
        <f t="shared" si="1233"/>
        <v>236.24999999999994</v>
      </c>
      <c r="M3771" s="17">
        <v>0.3</v>
      </c>
      <c r="O3771" s="1"/>
      <c r="P3771" s="2"/>
      <c r="Q3771" s="3"/>
      <c r="R3771" s="5"/>
    </row>
    <row r="3772" spans="2:18" x14ac:dyDescent="0.25">
      <c r="B3772" s="12" t="s">
        <v>10</v>
      </c>
      <c r="C3772" s="12">
        <v>1185732</v>
      </c>
      <c r="D3772" s="13">
        <v>44304</v>
      </c>
      <c r="E3772" s="12" t="s">
        <v>129</v>
      </c>
      <c r="F3772" s="12" t="s">
        <v>125</v>
      </c>
      <c r="G3772" s="12" t="s">
        <v>126</v>
      </c>
      <c r="H3772" s="12" t="s">
        <v>16</v>
      </c>
      <c r="I3772" s="14">
        <v>0.60000000000000009</v>
      </c>
      <c r="J3772" s="15">
        <v>1750</v>
      </c>
      <c r="K3772" s="16">
        <f t="shared" si="1232"/>
        <v>1050.0000000000002</v>
      </c>
      <c r="L3772" s="16">
        <f t="shared" si="1233"/>
        <v>315.00000000000006</v>
      </c>
      <c r="M3772" s="17">
        <v>0.3</v>
      </c>
      <c r="O3772" s="1"/>
      <c r="P3772" s="2"/>
      <c r="Q3772" s="3"/>
      <c r="R3772" s="5"/>
    </row>
    <row r="3773" spans="2:18" x14ac:dyDescent="0.25">
      <c r="B3773" s="12" t="s">
        <v>10</v>
      </c>
      <c r="C3773" s="12">
        <v>1185732</v>
      </c>
      <c r="D3773" s="13">
        <v>44304</v>
      </c>
      <c r="E3773" s="12" t="s">
        <v>129</v>
      </c>
      <c r="F3773" s="12" t="s">
        <v>125</v>
      </c>
      <c r="G3773" s="12" t="s">
        <v>126</v>
      </c>
      <c r="H3773" s="12" t="s">
        <v>17</v>
      </c>
      <c r="I3773" s="14">
        <v>0.5</v>
      </c>
      <c r="J3773" s="15">
        <v>3250</v>
      </c>
      <c r="K3773" s="16">
        <f t="shared" si="1232"/>
        <v>1625</v>
      </c>
      <c r="L3773" s="16">
        <f t="shared" si="1233"/>
        <v>568.75</v>
      </c>
      <c r="M3773" s="17">
        <v>0.35</v>
      </c>
      <c r="O3773" s="1"/>
      <c r="P3773" s="2"/>
      <c r="Q3773" s="3"/>
      <c r="R3773" s="5"/>
    </row>
    <row r="3774" spans="2:18" x14ac:dyDescent="0.25">
      <c r="B3774" s="12" t="s">
        <v>10</v>
      </c>
      <c r="C3774" s="12">
        <v>1185732</v>
      </c>
      <c r="D3774" s="13">
        <v>44333</v>
      </c>
      <c r="E3774" s="12" t="s">
        <v>129</v>
      </c>
      <c r="F3774" s="12" t="s">
        <v>125</v>
      </c>
      <c r="G3774" s="12" t="s">
        <v>126</v>
      </c>
      <c r="H3774" s="12" t="s">
        <v>12</v>
      </c>
      <c r="I3774" s="14">
        <v>0.65</v>
      </c>
      <c r="J3774" s="15">
        <v>5950</v>
      </c>
      <c r="K3774" s="16">
        <f>I3774*J3774</f>
        <v>3867.5</v>
      </c>
      <c r="L3774" s="16">
        <f>K3774*M3774</f>
        <v>1547</v>
      </c>
      <c r="M3774" s="17">
        <v>0.4</v>
      </c>
      <c r="O3774" s="1"/>
      <c r="P3774" s="2"/>
      <c r="Q3774" s="3"/>
      <c r="R3774" s="5"/>
    </row>
    <row r="3775" spans="2:18" x14ac:dyDescent="0.25">
      <c r="B3775" s="12" t="s">
        <v>10</v>
      </c>
      <c r="C3775" s="12">
        <v>1185732</v>
      </c>
      <c r="D3775" s="13">
        <v>44333</v>
      </c>
      <c r="E3775" s="12" t="s">
        <v>129</v>
      </c>
      <c r="F3775" s="12" t="s">
        <v>125</v>
      </c>
      <c r="G3775" s="12" t="s">
        <v>126</v>
      </c>
      <c r="H3775" s="12" t="s">
        <v>15</v>
      </c>
      <c r="I3775" s="14">
        <v>0.60000000000000009</v>
      </c>
      <c r="J3775" s="15">
        <v>3000</v>
      </c>
      <c r="K3775" s="16">
        <f>I3775*J3775</f>
        <v>1800.0000000000002</v>
      </c>
      <c r="L3775" s="16">
        <f>K3775*M3775</f>
        <v>720.00000000000011</v>
      </c>
      <c r="M3775" s="17">
        <v>0.4</v>
      </c>
      <c r="O3775" s="1"/>
      <c r="P3775" s="2"/>
      <c r="Q3775" s="3"/>
      <c r="R3775" s="5"/>
    </row>
    <row r="3776" spans="2:18" x14ac:dyDescent="0.25">
      <c r="B3776" s="12" t="s">
        <v>10</v>
      </c>
      <c r="C3776" s="12">
        <v>1185732</v>
      </c>
      <c r="D3776" s="13">
        <v>44333</v>
      </c>
      <c r="E3776" s="12" t="s">
        <v>129</v>
      </c>
      <c r="F3776" s="12" t="s">
        <v>125</v>
      </c>
      <c r="G3776" s="12" t="s">
        <v>126</v>
      </c>
      <c r="H3776" s="12" t="s">
        <v>13</v>
      </c>
      <c r="I3776" s="14">
        <v>0.55000000000000004</v>
      </c>
      <c r="J3776" s="15">
        <v>3250</v>
      </c>
      <c r="K3776" s="16">
        <f t="shared" ref="K3776:K3779" si="1234">I3776*J3776</f>
        <v>1787.5000000000002</v>
      </c>
      <c r="L3776" s="16">
        <f t="shared" ref="L3776:L3779" si="1235">K3776*M3776</f>
        <v>536.25</v>
      </c>
      <c r="M3776" s="17">
        <v>0.3</v>
      </c>
      <c r="O3776" s="1"/>
      <c r="P3776" s="2"/>
      <c r="Q3776" s="3"/>
      <c r="R3776" s="5"/>
    </row>
    <row r="3777" spans="2:18" x14ac:dyDescent="0.25">
      <c r="B3777" s="12" t="s">
        <v>10</v>
      </c>
      <c r="C3777" s="12">
        <v>1185732</v>
      </c>
      <c r="D3777" s="13">
        <v>44333</v>
      </c>
      <c r="E3777" s="12" t="s">
        <v>129</v>
      </c>
      <c r="F3777" s="12" t="s">
        <v>125</v>
      </c>
      <c r="G3777" s="12" t="s">
        <v>126</v>
      </c>
      <c r="H3777" s="12" t="s">
        <v>14</v>
      </c>
      <c r="I3777" s="14">
        <v>0.55000000000000004</v>
      </c>
      <c r="J3777" s="15">
        <v>2750</v>
      </c>
      <c r="K3777" s="16">
        <f t="shared" si="1234"/>
        <v>1512.5000000000002</v>
      </c>
      <c r="L3777" s="16">
        <f t="shared" si="1235"/>
        <v>453.75000000000006</v>
      </c>
      <c r="M3777" s="17">
        <v>0.3</v>
      </c>
      <c r="O3777" s="1"/>
      <c r="P3777" s="2"/>
      <c r="Q3777" s="3"/>
      <c r="R3777" s="5"/>
    </row>
    <row r="3778" spans="2:18" x14ac:dyDescent="0.25">
      <c r="B3778" s="12" t="s">
        <v>10</v>
      </c>
      <c r="C3778" s="12">
        <v>1185732</v>
      </c>
      <c r="D3778" s="13">
        <v>44333</v>
      </c>
      <c r="E3778" s="12" t="s">
        <v>129</v>
      </c>
      <c r="F3778" s="12" t="s">
        <v>125</v>
      </c>
      <c r="G3778" s="12" t="s">
        <v>126</v>
      </c>
      <c r="H3778" s="12" t="s">
        <v>16</v>
      </c>
      <c r="I3778" s="14">
        <v>0.65</v>
      </c>
      <c r="J3778" s="15">
        <v>3000</v>
      </c>
      <c r="K3778" s="16">
        <f t="shared" si="1234"/>
        <v>1950</v>
      </c>
      <c r="L3778" s="16">
        <f t="shared" si="1235"/>
        <v>585</v>
      </c>
      <c r="M3778" s="17">
        <v>0.3</v>
      </c>
      <c r="O3778" s="1"/>
      <c r="P3778" s="2"/>
      <c r="Q3778" s="3"/>
      <c r="R3778" s="5"/>
    </row>
    <row r="3779" spans="2:18" x14ac:dyDescent="0.25">
      <c r="B3779" s="12" t="s">
        <v>10</v>
      </c>
      <c r="C3779" s="12">
        <v>1185732</v>
      </c>
      <c r="D3779" s="13">
        <v>44333</v>
      </c>
      <c r="E3779" s="12" t="s">
        <v>129</v>
      </c>
      <c r="F3779" s="12" t="s">
        <v>125</v>
      </c>
      <c r="G3779" s="12" t="s">
        <v>126</v>
      </c>
      <c r="H3779" s="12" t="s">
        <v>17</v>
      </c>
      <c r="I3779" s="14">
        <v>0.70000000000000007</v>
      </c>
      <c r="J3779" s="15">
        <v>4250</v>
      </c>
      <c r="K3779" s="16">
        <f t="shared" si="1234"/>
        <v>2975.0000000000005</v>
      </c>
      <c r="L3779" s="16">
        <f t="shared" si="1235"/>
        <v>1041.25</v>
      </c>
      <c r="M3779" s="17">
        <v>0.35</v>
      </c>
      <c r="O3779" s="1"/>
      <c r="P3779" s="2"/>
      <c r="Q3779" s="3"/>
      <c r="R3779" s="5"/>
    </row>
    <row r="3780" spans="2:18" x14ac:dyDescent="0.25">
      <c r="B3780" s="12" t="s">
        <v>10</v>
      </c>
      <c r="C3780" s="12">
        <v>1185732</v>
      </c>
      <c r="D3780" s="13">
        <v>44366</v>
      </c>
      <c r="E3780" s="12" t="s">
        <v>129</v>
      </c>
      <c r="F3780" s="12" t="s">
        <v>125</v>
      </c>
      <c r="G3780" s="12" t="s">
        <v>126</v>
      </c>
      <c r="H3780" s="12" t="s">
        <v>12</v>
      </c>
      <c r="I3780" s="14">
        <v>0.65</v>
      </c>
      <c r="J3780" s="15">
        <v>6750</v>
      </c>
      <c r="K3780" s="16">
        <f>I3780*J3780</f>
        <v>4387.5</v>
      </c>
      <c r="L3780" s="16">
        <f>K3780*M3780</f>
        <v>1755</v>
      </c>
      <c r="M3780" s="17">
        <v>0.4</v>
      </c>
      <c r="O3780" s="1"/>
      <c r="P3780" s="2"/>
      <c r="Q3780" s="3"/>
      <c r="R3780" s="5"/>
    </row>
    <row r="3781" spans="2:18" x14ac:dyDescent="0.25">
      <c r="B3781" s="12" t="s">
        <v>10</v>
      </c>
      <c r="C3781" s="12">
        <v>1185732</v>
      </c>
      <c r="D3781" s="13">
        <v>44366</v>
      </c>
      <c r="E3781" s="12" t="s">
        <v>129</v>
      </c>
      <c r="F3781" s="12" t="s">
        <v>125</v>
      </c>
      <c r="G3781" s="12" t="s">
        <v>126</v>
      </c>
      <c r="H3781" s="12" t="s">
        <v>15</v>
      </c>
      <c r="I3781" s="14">
        <v>0.60000000000000009</v>
      </c>
      <c r="J3781" s="15">
        <v>4250</v>
      </c>
      <c r="K3781" s="16">
        <f>I3781*J3781</f>
        <v>2550.0000000000005</v>
      </c>
      <c r="L3781" s="16">
        <f>K3781*M3781</f>
        <v>1020.0000000000002</v>
      </c>
      <c r="M3781" s="17">
        <v>0.4</v>
      </c>
      <c r="O3781" s="1"/>
      <c r="P3781" s="2"/>
      <c r="Q3781" s="3"/>
      <c r="R3781" s="5"/>
    </row>
    <row r="3782" spans="2:18" x14ac:dyDescent="0.25">
      <c r="B3782" s="12" t="s">
        <v>10</v>
      </c>
      <c r="C3782" s="12">
        <v>1185732</v>
      </c>
      <c r="D3782" s="13">
        <v>44366</v>
      </c>
      <c r="E3782" s="12" t="s">
        <v>129</v>
      </c>
      <c r="F3782" s="12" t="s">
        <v>125</v>
      </c>
      <c r="G3782" s="12" t="s">
        <v>126</v>
      </c>
      <c r="H3782" s="12" t="s">
        <v>13</v>
      </c>
      <c r="I3782" s="14">
        <v>0.55000000000000004</v>
      </c>
      <c r="J3782" s="15">
        <v>3500</v>
      </c>
      <c r="K3782" s="16">
        <f t="shared" ref="K3782:K3785" si="1236">I3782*J3782</f>
        <v>1925.0000000000002</v>
      </c>
      <c r="L3782" s="16">
        <f t="shared" ref="L3782:L3785" si="1237">K3782*M3782</f>
        <v>577.5</v>
      </c>
      <c r="M3782" s="17">
        <v>0.3</v>
      </c>
      <c r="O3782" s="1"/>
      <c r="P3782" s="2"/>
      <c r="Q3782" s="3"/>
      <c r="R3782" s="5"/>
    </row>
    <row r="3783" spans="2:18" x14ac:dyDescent="0.25">
      <c r="B3783" s="12" t="s">
        <v>10</v>
      </c>
      <c r="C3783" s="12">
        <v>1185732</v>
      </c>
      <c r="D3783" s="13">
        <v>44366</v>
      </c>
      <c r="E3783" s="12" t="s">
        <v>129</v>
      </c>
      <c r="F3783" s="12" t="s">
        <v>125</v>
      </c>
      <c r="G3783" s="12" t="s">
        <v>126</v>
      </c>
      <c r="H3783" s="12" t="s">
        <v>14</v>
      </c>
      <c r="I3783" s="14">
        <v>0.55000000000000004</v>
      </c>
      <c r="J3783" s="15">
        <v>3250</v>
      </c>
      <c r="K3783" s="16">
        <f t="shared" si="1236"/>
        <v>1787.5000000000002</v>
      </c>
      <c r="L3783" s="16">
        <f t="shared" si="1237"/>
        <v>536.25</v>
      </c>
      <c r="M3783" s="17">
        <v>0.3</v>
      </c>
      <c r="O3783" s="1"/>
      <c r="P3783" s="2"/>
      <c r="Q3783" s="3"/>
      <c r="R3783" s="5"/>
    </row>
    <row r="3784" spans="2:18" x14ac:dyDescent="0.25">
      <c r="B3784" s="12" t="s">
        <v>10</v>
      </c>
      <c r="C3784" s="12">
        <v>1185732</v>
      </c>
      <c r="D3784" s="13">
        <v>44366</v>
      </c>
      <c r="E3784" s="12" t="s">
        <v>129</v>
      </c>
      <c r="F3784" s="12" t="s">
        <v>125</v>
      </c>
      <c r="G3784" s="12" t="s">
        <v>126</v>
      </c>
      <c r="H3784" s="12" t="s">
        <v>16</v>
      </c>
      <c r="I3784" s="14">
        <v>0.65</v>
      </c>
      <c r="J3784" s="15">
        <v>3250</v>
      </c>
      <c r="K3784" s="16">
        <f t="shared" si="1236"/>
        <v>2112.5</v>
      </c>
      <c r="L3784" s="16">
        <f t="shared" si="1237"/>
        <v>633.75</v>
      </c>
      <c r="M3784" s="17">
        <v>0.3</v>
      </c>
      <c r="O3784" s="1"/>
      <c r="P3784" s="2"/>
      <c r="Q3784" s="3"/>
      <c r="R3784" s="5"/>
    </row>
    <row r="3785" spans="2:18" x14ac:dyDescent="0.25">
      <c r="B3785" s="12" t="s">
        <v>10</v>
      </c>
      <c r="C3785" s="12">
        <v>1185732</v>
      </c>
      <c r="D3785" s="13">
        <v>44366</v>
      </c>
      <c r="E3785" s="12" t="s">
        <v>129</v>
      </c>
      <c r="F3785" s="12" t="s">
        <v>125</v>
      </c>
      <c r="G3785" s="12" t="s">
        <v>126</v>
      </c>
      <c r="H3785" s="12" t="s">
        <v>17</v>
      </c>
      <c r="I3785" s="14">
        <v>0.70000000000000007</v>
      </c>
      <c r="J3785" s="15">
        <v>4750</v>
      </c>
      <c r="K3785" s="16">
        <f t="shared" si="1236"/>
        <v>3325.0000000000005</v>
      </c>
      <c r="L3785" s="16">
        <f t="shared" si="1237"/>
        <v>1163.75</v>
      </c>
      <c r="M3785" s="17">
        <v>0.35</v>
      </c>
      <c r="O3785" s="1"/>
      <c r="P3785" s="2"/>
      <c r="Q3785" s="3"/>
      <c r="R3785" s="5"/>
    </row>
    <row r="3786" spans="2:18" x14ac:dyDescent="0.25">
      <c r="B3786" s="12" t="s">
        <v>10</v>
      </c>
      <c r="C3786" s="12">
        <v>1185732</v>
      </c>
      <c r="D3786" s="13">
        <v>44394</v>
      </c>
      <c r="E3786" s="12" t="s">
        <v>129</v>
      </c>
      <c r="F3786" s="12" t="s">
        <v>125</v>
      </c>
      <c r="G3786" s="12" t="s">
        <v>126</v>
      </c>
      <c r="H3786" s="12" t="s">
        <v>12</v>
      </c>
      <c r="I3786" s="14">
        <v>0.65</v>
      </c>
      <c r="J3786" s="15">
        <v>7000</v>
      </c>
      <c r="K3786" s="16">
        <f>I3786*J3786</f>
        <v>4550</v>
      </c>
      <c r="L3786" s="16">
        <f>K3786*M3786</f>
        <v>1820</v>
      </c>
      <c r="M3786" s="17">
        <v>0.4</v>
      </c>
      <c r="O3786" s="1"/>
      <c r="P3786" s="2"/>
      <c r="Q3786" s="3"/>
      <c r="R3786" s="5"/>
    </row>
    <row r="3787" spans="2:18" x14ac:dyDescent="0.25">
      <c r="B3787" s="12" t="s">
        <v>10</v>
      </c>
      <c r="C3787" s="12">
        <v>1185732</v>
      </c>
      <c r="D3787" s="13">
        <v>44394</v>
      </c>
      <c r="E3787" s="12" t="s">
        <v>129</v>
      </c>
      <c r="F3787" s="12" t="s">
        <v>125</v>
      </c>
      <c r="G3787" s="12" t="s">
        <v>126</v>
      </c>
      <c r="H3787" s="12" t="s">
        <v>15</v>
      </c>
      <c r="I3787" s="14">
        <v>0.60000000000000009</v>
      </c>
      <c r="J3787" s="15">
        <v>4500</v>
      </c>
      <c r="K3787" s="16">
        <f>I3787*J3787</f>
        <v>2700.0000000000005</v>
      </c>
      <c r="L3787" s="16">
        <f>K3787*M3787</f>
        <v>1080.0000000000002</v>
      </c>
      <c r="M3787" s="17">
        <v>0.4</v>
      </c>
      <c r="O3787" s="1"/>
      <c r="P3787" s="2"/>
      <c r="Q3787" s="3"/>
      <c r="R3787" s="5"/>
    </row>
    <row r="3788" spans="2:18" x14ac:dyDescent="0.25">
      <c r="B3788" s="12" t="s">
        <v>10</v>
      </c>
      <c r="C3788" s="12">
        <v>1185732</v>
      </c>
      <c r="D3788" s="13">
        <v>44394</v>
      </c>
      <c r="E3788" s="12" t="s">
        <v>129</v>
      </c>
      <c r="F3788" s="12" t="s">
        <v>125</v>
      </c>
      <c r="G3788" s="12" t="s">
        <v>126</v>
      </c>
      <c r="H3788" s="12" t="s">
        <v>13</v>
      </c>
      <c r="I3788" s="14">
        <v>0.55000000000000004</v>
      </c>
      <c r="J3788" s="15">
        <v>3750</v>
      </c>
      <c r="K3788" s="16">
        <f t="shared" ref="K3788:K3791" si="1238">I3788*J3788</f>
        <v>2062.5</v>
      </c>
      <c r="L3788" s="16">
        <f t="shared" ref="L3788:L3791" si="1239">K3788*M3788</f>
        <v>618.75</v>
      </c>
      <c r="M3788" s="17">
        <v>0.3</v>
      </c>
      <c r="O3788" s="1"/>
      <c r="P3788" s="2"/>
      <c r="Q3788" s="3"/>
      <c r="R3788" s="5"/>
    </row>
    <row r="3789" spans="2:18" x14ac:dyDescent="0.25">
      <c r="B3789" s="12" t="s">
        <v>10</v>
      </c>
      <c r="C3789" s="12">
        <v>1185732</v>
      </c>
      <c r="D3789" s="13">
        <v>44394</v>
      </c>
      <c r="E3789" s="12" t="s">
        <v>129</v>
      </c>
      <c r="F3789" s="12" t="s">
        <v>125</v>
      </c>
      <c r="G3789" s="12" t="s">
        <v>126</v>
      </c>
      <c r="H3789" s="12" t="s">
        <v>14</v>
      </c>
      <c r="I3789" s="14">
        <v>0.55000000000000004</v>
      </c>
      <c r="J3789" s="15">
        <v>3250</v>
      </c>
      <c r="K3789" s="16">
        <f t="shared" si="1238"/>
        <v>1787.5000000000002</v>
      </c>
      <c r="L3789" s="16">
        <f t="shared" si="1239"/>
        <v>536.25</v>
      </c>
      <c r="M3789" s="17">
        <v>0.3</v>
      </c>
      <c r="O3789" s="1"/>
      <c r="P3789" s="2"/>
      <c r="Q3789" s="3"/>
      <c r="R3789" s="5"/>
    </row>
    <row r="3790" spans="2:18" x14ac:dyDescent="0.25">
      <c r="B3790" s="12" t="s">
        <v>10</v>
      </c>
      <c r="C3790" s="12">
        <v>1185732</v>
      </c>
      <c r="D3790" s="13">
        <v>44394</v>
      </c>
      <c r="E3790" s="12" t="s">
        <v>129</v>
      </c>
      <c r="F3790" s="12" t="s">
        <v>125</v>
      </c>
      <c r="G3790" s="12" t="s">
        <v>126</v>
      </c>
      <c r="H3790" s="12" t="s">
        <v>16</v>
      </c>
      <c r="I3790" s="14">
        <v>0.65</v>
      </c>
      <c r="J3790" s="15">
        <v>3500</v>
      </c>
      <c r="K3790" s="16">
        <f t="shared" si="1238"/>
        <v>2275</v>
      </c>
      <c r="L3790" s="16">
        <f t="shared" si="1239"/>
        <v>682.5</v>
      </c>
      <c r="M3790" s="17">
        <v>0.3</v>
      </c>
      <c r="O3790" s="1"/>
      <c r="P3790" s="2"/>
      <c r="Q3790" s="3"/>
      <c r="R3790" s="5"/>
    </row>
    <row r="3791" spans="2:18" x14ac:dyDescent="0.25">
      <c r="B3791" s="12" t="s">
        <v>10</v>
      </c>
      <c r="C3791" s="12">
        <v>1185732</v>
      </c>
      <c r="D3791" s="13">
        <v>44394</v>
      </c>
      <c r="E3791" s="12" t="s">
        <v>129</v>
      </c>
      <c r="F3791" s="12" t="s">
        <v>125</v>
      </c>
      <c r="G3791" s="12" t="s">
        <v>126</v>
      </c>
      <c r="H3791" s="12" t="s">
        <v>17</v>
      </c>
      <c r="I3791" s="14">
        <v>0.70000000000000007</v>
      </c>
      <c r="J3791" s="15">
        <v>5250</v>
      </c>
      <c r="K3791" s="16">
        <f t="shared" si="1238"/>
        <v>3675.0000000000005</v>
      </c>
      <c r="L3791" s="16">
        <f t="shared" si="1239"/>
        <v>1286.25</v>
      </c>
      <c r="M3791" s="17">
        <v>0.35</v>
      </c>
      <c r="O3791" s="1"/>
      <c r="P3791" s="2"/>
      <c r="Q3791" s="3"/>
      <c r="R3791" s="5"/>
    </row>
    <row r="3792" spans="2:18" x14ac:dyDescent="0.25">
      <c r="B3792" s="12" t="s">
        <v>10</v>
      </c>
      <c r="C3792" s="12">
        <v>1185732</v>
      </c>
      <c r="D3792" s="13">
        <v>44426</v>
      </c>
      <c r="E3792" s="12" t="s">
        <v>129</v>
      </c>
      <c r="F3792" s="12" t="s">
        <v>125</v>
      </c>
      <c r="G3792" s="12" t="s">
        <v>126</v>
      </c>
      <c r="H3792" s="12" t="s">
        <v>12</v>
      </c>
      <c r="I3792" s="14">
        <v>0.65</v>
      </c>
      <c r="J3792" s="15">
        <v>6750</v>
      </c>
      <c r="K3792" s="16">
        <f>I3792*J3792</f>
        <v>4387.5</v>
      </c>
      <c r="L3792" s="16">
        <f>K3792*M3792</f>
        <v>1755</v>
      </c>
      <c r="M3792" s="17">
        <v>0.4</v>
      </c>
      <c r="O3792" s="1"/>
      <c r="P3792" s="2"/>
      <c r="Q3792" s="3"/>
      <c r="R3792" s="5"/>
    </row>
    <row r="3793" spans="2:18" x14ac:dyDescent="0.25">
      <c r="B3793" s="12" t="s">
        <v>10</v>
      </c>
      <c r="C3793" s="12">
        <v>1185732</v>
      </c>
      <c r="D3793" s="13">
        <v>44426</v>
      </c>
      <c r="E3793" s="12" t="s">
        <v>129</v>
      </c>
      <c r="F3793" s="12" t="s">
        <v>125</v>
      </c>
      <c r="G3793" s="12" t="s">
        <v>126</v>
      </c>
      <c r="H3793" s="12" t="s">
        <v>15</v>
      </c>
      <c r="I3793" s="14">
        <v>0.60000000000000009</v>
      </c>
      <c r="J3793" s="15">
        <v>4500</v>
      </c>
      <c r="K3793" s="16">
        <f>I3793*J3793</f>
        <v>2700.0000000000005</v>
      </c>
      <c r="L3793" s="16">
        <f>K3793*M3793</f>
        <v>1080.0000000000002</v>
      </c>
      <c r="M3793" s="17">
        <v>0.4</v>
      </c>
      <c r="O3793" s="1"/>
      <c r="P3793" s="2"/>
      <c r="Q3793" s="3"/>
      <c r="R3793" s="5"/>
    </row>
    <row r="3794" spans="2:18" x14ac:dyDescent="0.25">
      <c r="B3794" s="12" t="s">
        <v>10</v>
      </c>
      <c r="C3794" s="12">
        <v>1185732</v>
      </c>
      <c r="D3794" s="13">
        <v>44426</v>
      </c>
      <c r="E3794" s="12" t="s">
        <v>129</v>
      </c>
      <c r="F3794" s="12" t="s">
        <v>125</v>
      </c>
      <c r="G3794" s="12" t="s">
        <v>126</v>
      </c>
      <c r="H3794" s="12" t="s">
        <v>13</v>
      </c>
      <c r="I3794" s="14">
        <v>0.55000000000000004</v>
      </c>
      <c r="J3794" s="15">
        <v>3750</v>
      </c>
      <c r="K3794" s="16">
        <f t="shared" ref="K3794:K3797" si="1240">I3794*J3794</f>
        <v>2062.5</v>
      </c>
      <c r="L3794" s="16">
        <f t="shared" ref="L3794:L3797" si="1241">K3794*M3794</f>
        <v>618.75</v>
      </c>
      <c r="M3794" s="17">
        <v>0.3</v>
      </c>
      <c r="O3794" s="1"/>
      <c r="P3794" s="2"/>
      <c r="Q3794" s="3"/>
      <c r="R3794" s="5"/>
    </row>
    <row r="3795" spans="2:18" x14ac:dyDescent="0.25">
      <c r="B3795" s="12" t="s">
        <v>10</v>
      </c>
      <c r="C3795" s="12">
        <v>1185732</v>
      </c>
      <c r="D3795" s="13">
        <v>44426</v>
      </c>
      <c r="E3795" s="12" t="s">
        <v>129</v>
      </c>
      <c r="F3795" s="12" t="s">
        <v>125</v>
      </c>
      <c r="G3795" s="12" t="s">
        <v>126</v>
      </c>
      <c r="H3795" s="12" t="s">
        <v>14</v>
      </c>
      <c r="I3795" s="14">
        <v>0.55000000000000004</v>
      </c>
      <c r="J3795" s="15">
        <v>2750</v>
      </c>
      <c r="K3795" s="16">
        <f t="shared" si="1240"/>
        <v>1512.5000000000002</v>
      </c>
      <c r="L3795" s="16">
        <f t="shared" si="1241"/>
        <v>453.75000000000006</v>
      </c>
      <c r="M3795" s="17">
        <v>0.3</v>
      </c>
      <c r="O3795" s="1"/>
      <c r="P3795" s="2"/>
      <c r="Q3795" s="3"/>
      <c r="R3795" s="5"/>
    </row>
    <row r="3796" spans="2:18" x14ac:dyDescent="0.25">
      <c r="B3796" s="12" t="s">
        <v>10</v>
      </c>
      <c r="C3796" s="12">
        <v>1185732</v>
      </c>
      <c r="D3796" s="13">
        <v>44426</v>
      </c>
      <c r="E3796" s="12" t="s">
        <v>129</v>
      </c>
      <c r="F3796" s="12" t="s">
        <v>125</v>
      </c>
      <c r="G3796" s="12" t="s">
        <v>126</v>
      </c>
      <c r="H3796" s="12" t="s">
        <v>16</v>
      </c>
      <c r="I3796" s="14">
        <v>0.65</v>
      </c>
      <c r="J3796" s="15">
        <v>2500</v>
      </c>
      <c r="K3796" s="16">
        <f t="shared" si="1240"/>
        <v>1625</v>
      </c>
      <c r="L3796" s="16">
        <f t="shared" si="1241"/>
        <v>487.5</v>
      </c>
      <c r="M3796" s="17">
        <v>0.3</v>
      </c>
      <c r="O3796" s="1"/>
      <c r="P3796" s="2"/>
      <c r="Q3796" s="3"/>
      <c r="R3796" s="5"/>
    </row>
    <row r="3797" spans="2:18" x14ac:dyDescent="0.25">
      <c r="B3797" s="12" t="s">
        <v>10</v>
      </c>
      <c r="C3797" s="12">
        <v>1185732</v>
      </c>
      <c r="D3797" s="13">
        <v>44426</v>
      </c>
      <c r="E3797" s="12" t="s">
        <v>129</v>
      </c>
      <c r="F3797" s="12" t="s">
        <v>125</v>
      </c>
      <c r="G3797" s="12" t="s">
        <v>126</v>
      </c>
      <c r="H3797" s="12" t="s">
        <v>17</v>
      </c>
      <c r="I3797" s="14">
        <v>0.70000000000000007</v>
      </c>
      <c r="J3797" s="15">
        <v>4250</v>
      </c>
      <c r="K3797" s="16">
        <f t="shared" si="1240"/>
        <v>2975.0000000000005</v>
      </c>
      <c r="L3797" s="16">
        <f t="shared" si="1241"/>
        <v>1041.25</v>
      </c>
      <c r="M3797" s="17">
        <v>0.35</v>
      </c>
      <c r="O3797" s="1"/>
      <c r="P3797" s="2"/>
      <c r="Q3797" s="3"/>
      <c r="R3797" s="5"/>
    </row>
    <row r="3798" spans="2:18" x14ac:dyDescent="0.25">
      <c r="B3798" s="12" t="s">
        <v>10</v>
      </c>
      <c r="C3798" s="12">
        <v>1185732</v>
      </c>
      <c r="D3798" s="13">
        <v>44456</v>
      </c>
      <c r="E3798" s="12" t="s">
        <v>129</v>
      </c>
      <c r="F3798" s="12" t="s">
        <v>125</v>
      </c>
      <c r="G3798" s="12" t="s">
        <v>126</v>
      </c>
      <c r="H3798" s="12" t="s">
        <v>12</v>
      </c>
      <c r="I3798" s="14">
        <v>0.65</v>
      </c>
      <c r="J3798" s="15">
        <v>5500</v>
      </c>
      <c r="K3798" s="16">
        <f>I3798*J3798</f>
        <v>3575</v>
      </c>
      <c r="L3798" s="16">
        <f>K3798*M3798</f>
        <v>1430</v>
      </c>
      <c r="M3798" s="17">
        <v>0.4</v>
      </c>
      <c r="O3798" s="1"/>
      <c r="P3798" s="2"/>
      <c r="Q3798" s="3"/>
      <c r="R3798" s="5"/>
    </row>
    <row r="3799" spans="2:18" x14ac:dyDescent="0.25">
      <c r="B3799" s="12" t="s">
        <v>10</v>
      </c>
      <c r="C3799" s="12">
        <v>1185732</v>
      </c>
      <c r="D3799" s="13">
        <v>44456</v>
      </c>
      <c r="E3799" s="12" t="s">
        <v>129</v>
      </c>
      <c r="F3799" s="12" t="s">
        <v>125</v>
      </c>
      <c r="G3799" s="12" t="s">
        <v>126</v>
      </c>
      <c r="H3799" s="12" t="s">
        <v>15</v>
      </c>
      <c r="I3799" s="14">
        <v>0.60000000000000009</v>
      </c>
      <c r="J3799" s="15">
        <v>3500</v>
      </c>
      <c r="K3799" s="16">
        <f>I3799*J3799</f>
        <v>2100.0000000000005</v>
      </c>
      <c r="L3799" s="16">
        <f>K3799*M3799</f>
        <v>840.00000000000023</v>
      </c>
      <c r="M3799" s="17">
        <v>0.4</v>
      </c>
      <c r="O3799" s="1"/>
      <c r="P3799" s="2"/>
      <c r="Q3799" s="3"/>
      <c r="R3799" s="5"/>
    </row>
    <row r="3800" spans="2:18" x14ac:dyDescent="0.25">
      <c r="B3800" s="12" t="s">
        <v>10</v>
      </c>
      <c r="C3800" s="12">
        <v>1185732</v>
      </c>
      <c r="D3800" s="13">
        <v>44456</v>
      </c>
      <c r="E3800" s="12" t="s">
        <v>129</v>
      </c>
      <c r="F3800" s="12" t="s">
        <v>125</v>
      </c>
      <c r="G3800" s="12" t="s">
        <v>126</v>
      </c>
      <c r="H3800" s="12" t="s">
        <v>13</v>
      </c>
      <c r="I3800" s="14">
        <v>0.55000000000000004</v>
      </c>
      <c r="J3800" s="15">
        <v>2500</v>
      </c>
      <c r="K3800" s="16">
        <f t="shared" ref="K3800:K3803" si="1242">I3800*J3800</f>
        <v>1375</v>
      </c>
      <c r="L3800" s="16">
        <f t="shared" ref="L3800:L3803" si="1243">K3800*M3800</f>
        <v>412.5</v>
      </c>
      <c r="M3800" s="17">
        <v>0.3</v>
      </c>
      <c r="O3800" s="1"/>
      <c r="P3800" s="2"/>
      <c r="Q3800" s="3"/>
      <c r="R3800" s="5"/>
    </row>
    <row r="3801" spans="2:18" x14ac:dyDescent="0.25">
      <c r="B3801" s="12" t="s">
        <v>10</v>
      </c>
      <c r="C3801" s="12">
        <v>1185732</v>
      </c>
      <c r="D3801" s="13">
        <v>44456</v>
      </c>
      <c r="E3801" s="12" t="s">
        <v>129</v>
      </c>
      <c r="F3801" s="12" t="s">
        <v>125</v>
      </c>
      <c r="G3801" s="12" t="s">
        <v>126</v>
      </c>
      <c r="H3801" s="12" t="s">
        <v>14</v>
      </c>
      <c r="I3801" s="14">
        <v>0.55000000000000004</v>
      </c>
      <c r="J3801" s="15">
        <v>2250</v>
      </c>
      <c r="K3801" s="16">
        <f t="shared" si="1242"/>
        <v>1237.5</v>
      </c>
      <c r="L3801" s="16">
        <f t="shared" si="1243"/>
        <v>371.25</v>
      </c>
      <c r="M3801" s="17">
        <v>0.3</v>
      </c>
      <c r="O3801" s="1"/>
      <c r="P3801" s="2"/>
      <c r="Q3801" s="3"/>
      <c r="R3801" s="5"/>
    </row>
    <row r="3802" spans="2:18" x14ac:dyDescent="0.25">
      <c r="B3802" s="12" t="s">
        <v>10</v>
      </c>
      <c r="C3802" s="12">
        <v>1185732</v>
      </c>
      <c r="D3802" s="13">
        <v>44456</v>
      </c>
      <c r="E3802" s="12" t="s">
        <v>129</v>
      </c>
      <c r="F3802" s="12" t="s">
        <v>125</v>
      </c>
      <c r="G3802" s="12" t="s">
        <v>126</v>
      </c>
      <c r="H3802" s="12" t="s">
        <v>16</v>
      </c>
      <c r="I3802" s="14">
        <v>0.65</v>
      </c>
      <c r="J3802" s="15">
        <v>2250</v>
      </c>
      <c r="K3802" s="16">
        <f t="shared" si="1242"/>
        <v>1462.5</v>
      </c>
      <c r="L3802" s="16">
        <f t="shared" si="1243"/>
        <v>438.75</v>
      </c>
      <c r="M3802" s="17">
        <v>0.3</v>
      </c>
      <c r="O3802" s="1"/>
      <c r="P3802" s="2"/>
      <c r="Q3802" s="3"/>
      <c r="R3802" s="5"/>
    </row>
    <row r="3803" spans="2:18" x14ac:dyDescent="0.25">
      <c r="B3803" s="12" t="s">
        <v>10</v>
      </c>
      <c r="C3803" s="12">
        <v>1185732</v>
      </c>
      <c r="D3803" s="13">
        <v>44456</v>
      </c>
      <c r="E3803" s="12" t="s">
        <v>129</v>
      </c>
      <c r="F3803" s="12" t="s">
        <v>125</v>
      </c>
      <c r="G3803" s="12" t="s">
        <v>126</v>
      </c>
      <c r="H3803" s="12" t="s">
        <v>17</v>
      </c>
      <c r="I3803" s="14">
        <v>0.70000000000000007</v>
      </c>
      <c r="J3803" s="15">
        <v>3250</v>
      </c>
      <c r="K3803" s="16">
        <f t="shared" si="1242"/>
        <v>2275</v>
      </c>
      <c r="L3803" s="16">
        <f t="shared" si="1243"/>
        <v>796.25</v>
      </c>
      <c r="M3803" s="17">
        <v>0.35</v>
      </c>
      <c r="O3803" s="1"/>
      <c r="P3803" s="2"/>
      <c r="Q3803" s="3"/>
      <c r="R3803" s="5"/>
    </row>
    <row r="3804" spans="2:18" x14ac:dyDescent="0.25">
      <c r="B3804" s="12" t="s">
        <v>10</v>
      </c>
      <c r="C3804" s="12">
        <v>1185732</v>
      </c>
      <c r="D3804" s="13">
        <v>44488</v>
      </c>
      <c r="E3804" s="12" t="s">
        <v>129</v>
      </c>
      <c r="F3804" s="12" t="s">
        <v>125</v>
      </c>
      <c r="G3804" s="12" t="s">
        <v>126</v>
      </c>
      <c r="H3804" s="12" t="s">
        <v>12</v>
      </c>
      <c r="I3804" s="14">
        <v>0.70000000000000007</v>
      </c>
      <c r="J3804" s="15">
        <v>4750</v>
      </c>
      <c r="K3804" s="16">
        <f>I3804*J3804</f>
        <v>3325.0000000000005</v>
      </c>
      <c r="L3804" s="16">
        <f>K3804*M3804</f>
        <v>1330.0000000000002</v>
      </c>
      <c r="M3804" s="17">
        <v>0.4</v>
      </c>
      <c r="O3804" s="1"/>
      <c r="P3804" s="2"/>
      <c r="Q3804" s="3"/>
      <c r="R3804" s="5"/>
    </row>
    <row r="3805" spans="2:18" x14ac:dyDescent="0.25">
      <c r="B3805" s="12" t="s">
        <v>10</v>
      </c>
      <c r="C3805" s="12">
        <v>1185732</v>
      </c>
      <c r="D3805" s="13">
        <v>44488</v>
      </c>
      <c r="E3805" s="12" t="s">
        <v>129</v>
      </c>
      <c r="F3805" s="12" t="s">
        <v>125</v>
      </c>
      <c r="G3805" s="12" t="s">
        <v>126</v>
      </c>
      <c r="H3805" s="12" t="s">
        <v>15</v>
      </c>
      <c r="I3805" s="14">
        <v>0.65000000000000013</v>
      </c>
      <c r="J3805" s="15">
        <v>3000</v>
      </c>
      <c r="K3805" s="16">
        <f>I3805*J3805</f>
        <v>1950.0000000000005</v>
      </c>
      <c r="L3805" s="16">
        <f>K3805*M3805</f>
        <v>780.00000000000023</v>
      </c>
      <c r="M3805" s="17">
        <v>0.4</v>
      </c>
      <c r="O3805" s="1"/>
      <c r="P3805" s="2"/>
      <c r="Q3805" s="3"/>
      <c r="R3805" s="5"/>
    </row>
    <row r="3806" spans="2:18" x14ac:dyDescent="0.25">
      <c r="B3806" s="12" t="s">
        <v>10</v>
      </c>
      <c r="C3806" s="12">
        <v>1185732</v>
      </c>
      <c r="D3806" s="13">
        <v>44488</v>
      </c>
      <c r="E3806" s="12" t="s">
        <v>129</v>
      </c>
      <c r="F3806" s="12" t="s">
        <v>125</v>
      </c>
      <c r="G3806" s="12" t="s">
        <v>126</v>
      </c>
      <c r="H3806" s="12" t="s">
        <v>13</v>
      </c>
      <c r="I3806" s="14">
        <v>0.65000000000000013</v>
      </c>
      <c r="J3806" s="15">
        <v>2000</v>
      </c>
      <c r="K3806" s="16">
        <f t="shared" ref="K3806:K3809" si="1244">I3806*J3806</f>
        <v>1300.0000000000002</v>
      </c>
      <c r="L3806" s="16">
        <f t="shared" ref="L3806:L3809" si="1245">K3806*M3806</f>
        <v>390.00000000000006</v>
      </c>
      <c r="M3806" s="17">
        <v>0.3</v>
      </c>
      <c r="O3806" s="1"/>
      <c r="P3806" s="2"/>
      <c r="Q3806" s="3"/>
      <c r="R3806" s="5"/>
    </row>
    <row r="3807" spans="2:18" x14ac:dyDescent="0.25">
      <c r="B3807" s="12" t="s">
        <v>10</v>
      </c>
      <c r="C3807" s="12">
        <v>1185732</v>
      </c>
      <c r="D3807" s="13">
        <v>44488</v>
      </c>
      <c r="E3807" s="12" t="s">
        <v>129</v>
      </c>
      <c r="F3807" s="12" t="s">
        <v>125</v>
      </c>
      <c r="G3807" s="12" t="s">
        <v>126</v>
      </c>
      <c r="H3807" s="12" t="s">
        <v>14</v>
      </c>
      <c r="I3807" s="14">
        <v>0.65000000000000013</v>
      </c>
      <c r="J3807" s="15">
        <v>1750</v>
      </c>
      <c r="K3807" s="16">
        <f t="shared" si="1244"/>
        <v>1137.5000000000002</v>
      </c>
      <c r="L3807" s="16">
        <f t="shared" si="1245"/>
        <v>341.25000000000006</v>
      </c>
      <c r="M3807" s="17">
        <v>0.3</v>
      </c>
      <c r="O3807" s="1"/>
      <c r="P3807" s="2"/>
      <c r="Q3807" s="3"/>
      <c r="R3807" s="5"/>
    </row>
    <row r="3808" spans="2:18" x14ac:dyDescent="0.25">
      <c r="B3808" s="12" t="s">
        <v>10</v>
      </c>
      <c r="C3808" s="12">
        <v>1185732</v>
      </c>
      <c r="D3808" s="13">
        <v>44488</v>
      </c>
      <c r="E3808" s="12" t="s">
        <v>129</v>
      </c>
      <c r="F3808" s="12" t="s">
        <v>125</v>
      </c>
      <c r="G3808" s="12" t="s">
        <v>126</v>
      </c>
      <c r="H3808" s="12" t="s">
        <v>16</v>
      </c>
      <c r="I3808" s="14">
        <v>0.75000000000000011</v>
      </c>
      <c r="J3808" s="15">
        <v>1750</v>
      </c>
      <c r="K3808" s="16">
        <f t="shared" si="1244"/>
        <v>1312.5000000000002</v>
      </c>
      <c r="L3808" s="16">
        <f t="shared" si="1245"/>
        <v>393.75000000000006</v>
      </c>
      <c r="M3808" s="17">
        <v>0.3</v>
      </c>
      <c r="O3808" s="1"/>
      <c r="P3808" s="2"/>
      <c r="Q3808" s="3"/>
      <c r="R3808" s="5"/>
    </row>
    <row r="3809" spans="1:18" x14ac:dyDescent="0.25">
      <c r="B3809" s="12" t="s">
        <v>10</v>
      </c>
      <c r="C3809" s="12">
        <v>1185732</v>
      </c>
      <c r="D3809" s="13">
        <v>44488</v>
      </c>
      <c r="E3809" s="12" t="s">
        <v>129</v>
      </c>
      <c r="F3809" s="12" t="s">
        <v>125</v>
      </c>
      <c r="G3809" s="12" t="s">
        <v>126</v>
      </c>
      <c r="H3809" s="12" t="s">
        <v>17</v>
      </c>
      <c r="I3809" s="14">
        <v>0.8</v>
      </c>
      <c r="J3809" s="15">
        <v>3000</v>
      </c>
      <c r="K3809" s="16">
        <f t="shared" si="1244"/>
        <v>2400</v>
      </c>
      <c r="L3809" s="16">
        <f t="shared" si="1245"/>
        <v>840</v>
      </c>
      <c r="M3809" s="17">
        <v>0.35</v>
      </c>
      <c r="O3809" s="1"/>
      <c r="P3809" s="2"/>
      <c r="Q3809" s="3"/>
      <c r="R3809" s="5"/>
    </row>
    <row r="3810" spans="1:18" x14ac:dyDescent="0.25">
      <c r="B3810" s="12" t="s">
        <v>10</v>
      </c>
      <c r="C3810" s="12">
        <v>1185732</v>
      </c>
      <c r="D3810" s="13">
        <v>44518</v>
      </c>
      <c r="E3810" s="12" t="s">
        <v>129</v>
      </c>
      <c r="F3810" s="12" t="s">
        <v>125</v>
      </c>
      <c r="G3810" s="12" t="s">
        <v>126</v>
      </c>
      <c r="H3810" s="12" t="s">
        <v>12</v>
      </c>
      <c r="I3810" s="14">
        <v>0.75000000000000011</v>
      </c>
      <c r="J3810" s="15">
        <v>4500</v>
      </c>
      <c r="K3810" s="16">
        <f>I3810*J3810</f>
        <v>3375.0000000000005</v>
      </c>
      <c r="L3810" s="16">
        <f>K3810*M3810</f>
        <v>1350.0000000000002</v>
      </c>
      <c r="M3810" s="17">
        <v>0.4</v>
      </c>
      <c r="O3810" s="1"/>
      <c r="P3810" s="2"/>
      <c r="Q3810" s="3"/>
      <c r="R3810" s="5"/>
    </row>
    <row r="3811" spans="1:18" x14ac:dyDescent="0.25">
      <c r="B3811" s="12" t="s">
        <v>10</v>
      </c>
      <c r="C3811" s="12">
        <v>1185732</v>
      </c>
      <c r="D3811" s="13">
        <v>44518</v>
      </c>
      <c r="E3811" s="12" t="s">
        <v>129</v>
      </c>
      <c r="F3811" s="12" t="s">
        <v>125</v>
      </c>
      <c r="G3811" s="12" t="s">
        <v>126</v>
      </c>
      <c r="H3811" s="12" t="s">
        <v>15</v>
      </c>
      <c r="I3811" s="14">
        <v>0.65000000000000013</v>
      </c>
      <c r="J3811" s="15">
        <v>3250</v>
      </c>
      <c r="K3811" s="16">
        <f>I3811*J3811</f>
        <v>2112.5000000000005</v>
      </c>
      <c r="L3811" s="16">
        <f>K3811*M3811</f>
        <v>845.00000000000023</v>
      </c>
      <c r="M3811" s="17">
        <v>0.4</v>
      </c>
      <c r="O3811" s="1"/>
      <c r="P3811" s="2"/>
      <c r="Q3811" s="3"/>
      <c r="R3811" s="5"/>
    </row>
    <row r="3812" spans="1:18" x14ac:dyDescent="0.25">
      <c r="B3812" s="12" t="s">
        <v>10</v>
      </c>
      <c r="C3812" s="12">
        <v>1185732</v>
      </c>
      <c r="D3812" s="13">
        <v>44518</v>
      </c>
      <c r="E3812" s="12" t="s">
        <v>129</v>
      </c>
      <c r="F3812" s="12" t="s">
        <v>125</v>
      </c>
      <c r="G3812" s="12" t="s">
        <v>126</v>
      </c>
      <c r="H3812" s="12" t="s">
        <v>13</v>
      </c>
      <c r="I3812" s="14">
        <v>0.65000000000000013</v>
      </c>
      <c r="J3812" s="15">
        <v>3450</v>
      </c>
      <c r="K3812" s="16">
        <f t="shared" ref="K3812:K3815" si="1246">I3812*J3812</f>
        <v>2242.5000000000005</v>
      </c>
      <c r="L3812" s="16">
        <f t="shared" ref="L3812:L3815" si="1247">K3812*M3812</f>
        <v>672.75000000000011</v>
      </c>
      <c r="M3812" s="17">
        <v>0.3</v>
      </c>
      <c r="O3812" s="1"/>
      <c r="P3812" s="2"/>
      <c r="Q3812" s="3"/>
      <c r="R3812" s="5"/>
    </row>
    <row r="3813" spans="1:18" x14ac:dyDescent="0.25">
      <c r="B3813" s="12" t="s">
        <v>10</v>
      </c>
      <c r="C3813" s="12">
        <v>1185732</v>
      </c>
      <c r="D3813" s="13">
        <v>44518</v>
      </c>
      <c r="E3813" s="12" t="s">
        <v>129</v>
      </c>
      <c r="F3813" s="12" t="s">
        <v>125</v>
      </c>
      <c r="G3813" s="12" t="s">
        <v>126</v>
      </c>
      <c r="H3813" s="12" t="s">
        <v>14</v>
      </c>
      <c r="I3813" s="14">
        <v>0.65000000000000013</v>
      </c>
      <c r="J3813" s="15">
        <v>3250</v>
      </c>
      <c r="K3813" s="16">
        <f t="shared" si="1246"/>
        <v>2112.5000000000005</v>
      </c>
      <c r="L3813" s="16">
        <f t="shared" si="1247"/>
        <v>633.75000000000011</v>
      </c>
      <c r="M3813" s="17">
        <v>0.3</v>
      </c>
      <c r="O3813" s="1"/>
      <c r="P3813" s="2"/>
      <c r="Q3813" s="3"/>
      <c r="R3813" s="5"/>
    </row>
    <row r="3814" spans="1:18" x14ac:dyDescent="0.25">
      <c r="B3814" s="12" t="s">
        <v>10</v>
      </c>
      <c r="C3814" s="12">
        <v>1185732</v>
      </c>
      <c r="D3814" s="13">
        <v>44518</v>
      </c>
      <c r="E3814" s="12" t="s">
        <v>129</v>
      </c>
      <c r="F3814" s="12" t="s">
        <v>125</v>
      </c>
      <c r="G3814" s="12" t="s">
        <v>126</v>
      </c>
      <c r="H3814" s="12" t="s">
        <v>16</v>
      </c>
      <c r="I3814" s="14">
        <v>0.75000000000000011</v>
      </c>
      <c r="J3814" s="15">
        <v>3000</v>
      </c>
      <c r="K3814" s="16">
        <f t="shared" si="1246"/>
        <v>2250.0000000000005</v>
      </c>
      <c r="L3814" s="16">
        <f t="shared" si="1247"/>
        <v>675.00000000000011</v>
      </c>
      <c r="M3814" s="17">
        <v>0.3</v>
      </c>
      <c r="O3814" s="1"/>
      <c r="P3814" s="2"/>
      <c r="Q3814" s="3"/>
      <c r="R3814" s="5"/>
    </row>
    <row r="3815" spans="1:18" x14ac:dyDescent="0.25">
      <c r="B3815" s="12" t="s">
        <v>10</v>
      </c>
      <c r="C3815" s="12">
        <v>1185732</v>
      </c>
      <c r="D3815" s="13">
        <v>44518</v>
      </c>
      <c r="E3815" s="12" t="s">
        <v>129</v>
      </c>
      <c r="F3815" s="12" t="s">
        <v>125</v>
      </c>
      <c r="G3815" s="12" t="s">
        <v>126</v>
      </c>
      <c r="H3815" s="12" t="s">
        <v>17</v>
      </c>
      <c r="I3815" s="14">
        <v>0.8</v>
      </c>
      <c r="J3815" s="15">
        <v>4000</v>
      </c>
      <c r="K3815" s="16">
        <f t="shared" si="1246"/>
        <v>3200</v>
      </c>
      <c r="L3815" s="16">
        <f t="shared" si="1247"/>
        <v>1120</v>
      </c>
      <c r="M3815" s="17">
        <v>0.35</v>
      </c>
      <c r="O3815" s="1"/>
      <c r="P3815" s="2"/>
      <c r="Q3815" s="3"/>
      <c r="R3815" s="5"/>
    </row>
    <row r="3816" spans="1:18" x14ac:dyDescent="0.25">
      <c r="B3816" s="12" t="s">
        <v>10</v>
      </c>
      <c r="C3816" s="12">
        <v>1185732</v>
      </c>
      <c r="D3816" s="13">
        <v>44547</v>
      </c>
      <c r="E3816" s="12" t="s">
        <v>129</v>
      </c>
      <c r="F3816" s="12" t="s">
        <v>125</v>
      </c>
      <c r="G3816" s="12" t="s">
        <v>126</v>
      </c>
      <c r="H3816" s="12" t="s">
        <v>12</v>
      </c>
      <c r="I3816" s="14">
        <v>0.75000000000000011</v>
      </c>
      <c r="J3816" s="15">
        <v>6250</v>
      </c>
      <c r="K3816" s="16">
        <f>I3816*J3816</f>
        <v>4687.5000000000009</v>
      </c>
      <c r="L3816" s="16">
        <f>K3816*M3816</f>
        <v>1875.0000000000005</v>
      </c>
      <c r="M3816" s="17">
        <v>0.4</v>
      </c>
      <c r="O3816" s="1"/>
      <c r="P3816" s="2"/>
      <c r="Q3816" s="3"/>
      <c r="R3816" s="5"/>
    </row>
    <row r="3817" spans="1:18" x14ac:dyDescent="0.25">
      <c r="B3817" s="12" t="s">
        <v>10</v>
      </c>
      <c r="C3817" s="12">
        <v>1185732</v>
      </c>
      <c r="D3817" s="13">
        <v>44547</v>
      </c>
      <c r="E3817" s="12" t="s">
        <v>129</v>
      </c>
      <c r="F3817" s="12" t="s">
        <v>125</v>
      </c>
      <c r="G3817" s="12" t="s">
        <v>126</v>
      </c>
      <c r="H3817" s="12" t="s">
        <v>15</v>
      </c>
      <c r="I3817" s="14">
        <v>0.65000000000000013</v>
      </c>
      <c r="J3817" s="15">
        <v>4250</v>
      </c>
      <c r="K3817" s="16">
        <f>I3817*J3817</f>
        <v>2762.5000000000005</v>
      </c>
      <c r="L3817" s="16">
        <f>K3817*M3817</f>
        <v>1105.0000000000002</v>
      </c>
      <c r="M3817" s="17">
        <v>0.4</v>
      </c>
      <c r="O3817" s="1"/>
      <c r="P3817" s="2"/>
      <c r="Q3817" s="3"/>
      <c r="R3817" s="5"/>
    </row>
    <row r="3818" spans="1:18" x14ac:dyDescent="0.25">
      <c r="B3818" s="12" t="s">
        <v>10</v>
      </c>
      <c r="C3818" s="12">
        <v>1185732</v>
      </c>
      <c r="D3818" s="13">
        <v>44547</v>
      </c>
      <c r="E3818" s="12" t="s">
        <v>129</v>
      </c>
      <c r="F3818" s="12" t="s">
        <v>125</v>
      </c>
      <c r="G3818" s="12" t="s">
        <v>126</v>
      </c>
      <c r="H3818" s="12" t="s">
        <v>13</v>
      </c>
      <c r="I3818" s="14">
        <v>0.65000000000000013</v>
      </c>
      <c r="J3818" s="15">
        <v>4000</v>
      </c>
      <c r="K3818" s="16">
        <f t="shared" ref="K3818:K3821" si="1248">I3818*J3818</f>
        <v>2600.0000000000005</v>
      </c>
      <c r="L3818" s="16">
        <f t="shared" ref="L3818:L3821" si="1249">K3818*M3818</f>
        <v>780.00000000000011</v>
      </c>
      <c r="M3818" s="17">
        <v>0.3</v>
      </c>
      <c r="O3818" s="1"/>
      <c r="P3818" s="2"/>
      <c r="Q3818" s="3"/>
      <c r="R3818" s="5"/>
    </row>
    <row r="3819" spans="1:18" x14ac:dyDescent="0.25">
      <c r="B3819" s="12" t="s">
        <v>10</v>
      </c>
      <c r="C3819" s="12">
        <v>1185732</v>
      </c>
      <c r="D3819" s="13">
        <v>44547</v>
      </c>
      <c r="E3819" s="12" t="s">
        <v>129</v>
      </c>
      <c r="F3819" s="12" t="s">
        <v>125</v>
      </c>
      <c r="G3819" s="12" t="s">
        <v>126</v>
      </c>
      <c r="H3819" s="12" t="s">
        <v>14</v>
      </c>
      <c r="I3819" s="14">
        <v>0.65000000000000013</v>
      </c>
      <c r="J3819" s="15">
        <v>3500</v>
      </c>
      <c r="K3819" s="16">
        <f t="shared" si="1248"/>
        <v>2275.0000000000005</v>
      </c>
      <c r="L3819" s="16">
        <f t="shared" si="1249"/>
        <v>682.50000000000011</v>
      </c>
      <c r="M3819" s="17">
        <v>0.3</v>
      </c>
      <c r="O3819" s="1"/>
      <c r="P3819" s="2"/>
      <c r="Q3819" s="3"/>
      <c r="R3819" s="5"/>
    </row>
    <row r="3820" spans="1:18" x14ac:dyDescent="0.25">
      <c r="B3820" s="12" t="s">
        <v>10</v>
      </c>
      <c r="C3820" s="12">
        <v>1185732</v>
      </c>
      <c r="D3820" s="13">
        <v>44547</v>
      </c>
      <c r="E3820" s="12" t="s">
        <v>129</v>
      </c>
      <c r="F3820" s="12" t="s">
        <v>125</v>
      </c>
      <c r="G3820" s="12" t="s">
        <v>126</v>
      </c>
      <c r="H3820" s="12" t="s">
        <v>16</v>
      </c>
      <c r="I3820" s="14">
        <v>0.75000000000000011</v>
      </c>
      <c r="J3820" s="15">
        <v>3500</v>
      </c>
      <c r="K3820" s="16">
        <f t="shared" si="1248"/>
        <v>2625.0000000000005</v>
      </c>
      <c r="L3820" s="16">
        <f t="shared" si="1249"/>
        <v>787.50000000000011</v>
      </c>
      <c r="M3820" s="17">
        <v>0.3</v>
      </c>
      <c r="O3820" s="1"/>
      <c r="P3820" s="2"/>
      <c r="Q3820" s="3"/>
      <c r="R3820" s="5"/>
    </row>
    <row r="3821" spans="1:18" x14ac:dyDescent="0.25">
      <c r="B3821" s="12" t="s">
        <v>10</v>
      </c>
      <c r="C3821" s="12">
        <v>1185732</v>
      </c>
      <c r="D3821" s="13">
        <v>44547</v>
      </c>
      <c r="E3821" s="12" t="s">
        <v>129</v>
      </c>
      <c r="F3821" s="12" t="s">
        <v>125</v>
      </c>
      <c r="G3821" s="12" t="s">
        <v>126</v>
      </c>
      <c r="H3821" s="12" t="s">
        <v>17</v>
      </c>
      <c r="I3821" s="14">
        <v>0.8</v>
      </c>
      <c r="J3821" s="15">
        <v>4500</v>
      </c>
      <c r="K3821" s="16">
        <f t="shared" si="1248"/>
        <v>3600</v>
      </c>
      <c r="L3821" s="16">
        <f t="shared" si="1249"/>
        <v>1260</v>
      </c>
      <c r="M3821" s="17">
        <v>0.35</v>
      </c>
      <c r="O3821" s="1"/>
      <c r="P3821" s="2"/>
      <c r="Q3821" s="3"/>
      <c r="R3821" s="5"/>
    </row>
    <row r="3822" spans="1:18" x14ac:dyDescent="0.25">
      <c r="A3822" s="8" t="s">
        <v>40</v>
      </c>
      <c r="B3822" s="12" t="s">
        <v>10</v>
      </c>
      <c r="C3822" s="12">
        <v>1185732</v>
      </c>
      <c r="D3822" s="13">
        <v>44220</v>
      </c>
      <c r="E3822" s="12" t="s">
        <v>129</v>
      </c>
      <c r="F3822" s="12" t="s">
        <v>127</v>
      </c>
      <c r="G3822" s="12" t="s">
        <v>128</v>
      </c>
      <c r="H3822" s="12" t="s">
        <v>12</v>
      </c>
      <c r="I3822" s="14">
        <v>0.55000000000000004</v>
      </c>
      <c r="J3822" s="15">
        <v>5000</v>
      </c>
      <c r="K3822" s="16">
        <f>I3822*J3822</f>
        <v>2750</v>
      </c>
      <c r="L3822" s="16">
        <f>K3822*M3822</f>
        <v>962.50000000000011</v>
      </c>
      <c r="M3822" s="17">
        <v>0.35000000000000003</v>
      </c>
      <c r="O3822" s="1"/>
      <c r="P3822" s="2">
        <f>Table1[[#This Row],[Price per Unit]]+0.05</f>
        <v>0.60000000000000009</v>
      </c>
      <c r="Q3822" s="3">
        <f>Table1[[#This Row],[Units Sold]]-250</f>
        <v>4750</v>
      </c>
      <c r="R3822" s="5">
        <f>Table1[[#This Row],[Operating Margin]]-5%</f>
        <v>0.30000000000000004</v>
      </c>
    </row>
    <row r="3823" spans="1:18" x14ac:dyDescent="0.25">
      <c r="B3823" s="12" t="s">
        <v>10</v>
      </c>
      <c r="C3823" s="12">
        <v>1185732</v>
      </c>
      <c r="D3823" s="13">
        <v>44220</v>
      </c>
      <c r="E3823" s="12" t="s">
        <v>129</v>
      </c>
      <c r="F3823" s="12" t="s">
        <v>127</v>
      </c>
      <c r="G3823" s="12" t="s">
        <v>128</v>
      </c>
      <c r="H3823" s="12" t="s">
        <v>15</v>
      </c>
      <c r="I3823" s="14">
        <v>0.55000000000000004</v>
      </c>
      <c r="J3823" s="15">
        <v>3000</v>
      </c>
      <c r="K3823" s="16">
        <f>I3823*J3823</f>
        <v>1650.0000000000002</v>
      </c>
      <c r="L3823" s="16">
        <f>K3823*M3823</f>
        <v>577.50000000000011</v>
      </c>
      <c r="M3823" s="17">
        <v>0.35000000000000003</v>
      </c>
      <c r="O3823" s="1"/>
      <c r="P3823" s="2">
        <f>Table1[[#This Row],[Price per Unit]]+0.05</f>
        <v>0.60000000000000009</v>
      </c>
      <c r="Q3823" s="3">
        <f>Table1[[#This Row],[Units Sold]]-250</f>
        <v>2750</v>
      </c>
      <c r="R3823" s="5">
        <f>Table1[[#This Row],[Operating Margin]]-5%</f>
        <v>0.30000000000000004</v>
      </c>
    </row>
    <row r="3824" spans="1:18" x14ac:dyDescent="0.25">
      <c r="B3824" s="12" t="s">
        <v>10</v>
      </c>
      <c r="C3824" s="12">
        <v>1185732</v>
      </c>
      <c r="D3824" s="13">
        <v>44220</v>
      </c>
      <c r="E3824" s="12" t="s">
        <v>129</v>
      </c>
      <c r="F3824" s="12" t="s">
        <v>127</v>
      </c>
      <c r="G3824" s="12" t="s">
        <v>128</v>
      </c>
      <c r="H3824" s="12" t="s">
        <v>13</v>
      </c>
      <c r="I3824" s="14">
        <v>0.45</v>
      </c>
      <c r="J3824" s="15">
        <v>3000</v>
      </c>
      <c r="K3824" s="16">
        <f t="shared" ref="K3824:K3827" si="1250">I3824*J3824</f>
        <v>1350</v>
      </c>
      <c r="L3824" s="16">
        <f t="shared" ref="L3824:L3833" si="1251">K3824*M3824</f>
        <v>337.5</v>
      </c>
      <c r="M3824" s="17">
        <v>0.25</v>
      </c>
      <c r="O3824" s="1"/>
      <c r="P3824" s="2">
        <f>Table1[[#This Row],[Price per Unit]]+0.05</f>
        <v>0.5</v>
      </c>
      <c r="Q3824" s="3">
        <f>Table1[[#This Row],[Units Sold]]-250</f>
        <v>2750</v>
      </c>
      <c r="R3824" s="5">
        <f>Table1[[#This Row],[Operating Margin]]-5%</f>
        <v>0.2</v>
      </c>
    </row>
    <row r="3825" spans="2:18" x14ac:dyDescent="0.25">
      <c r="B3825" s="12" t="s">
        <v>10</v>
      </c>
      <c r="C3825" s="12">
        <v>1185732</v>
      </c>
      <c r="D3825" s="13">
        <v>44220</v>
      </c>
      <c r="E3825" s="12" t="s">
        <v>129</v>
      </c>
      <c r="F3825" s="12" t="s">
        <v>127</v>
      </c>
      <c r="G3825" s="12" t="s">
        <v>128</v>
      </c>
      <c r="H3825" s="12" t="s">
        <v>14</v>
      </c>
      <c r="I3825" s="14">
        <v>0.49999999999999994</v>
      </c>
      <c r="J3825" s="15">
        <v>1500</v>
      </c>
      <c r="K3825" s="16">
        <f t="shared" si="1250"/>
        <v>749.99999999999989</v>
      </c>
      <c r="L3825" s="16">
        <f t="shared" si="1251"/>
        <v>187.49999999999997</v>
      </c>
      <c r="M3825" s="17">
        <v>0.25</v>
      </c>
      <c r="O3825" s="1"/>
      <c r="P3825" s="2">
        <f>Table1[[#This Row],[Price per Unit]]+0.05</f>
        <v>0.54999999999999993</v>
      </c>
      <c r="Q3825" s="3">
        <f>Table1[[#This Row],[Units Sold]]-250</f>
        <v>1250</v>
      </c>
      <c r="R3825" s="5">
        <f>Table1[[#This Row],[Operating Margin]]-5%</f>
        <v>0.2</v>
      </c>
    </row>
    <row r="3826" spans="2:18" x14ac:dyDescent="0.25">
      <c r="B3826" s="12" t="s">
        <v>10</v>
      </c>
      <c r="C3826" s="12">
        <v>1185732</v>
      </c>
      <c r="D3826" s="13">
        <v>44220</v>
      </c>
      <c r="E3826" s="12" t="s">
        <v>129</v>
      </c>
      <c r="F3826" s="12" t="s">
        <v>127</v>
      </c>
      <c r="G3826" s="12" t="s">
        <v>128</v>
      </c>
      <c r="H3826" s="12" t="s">
        <v>16</v>
      </c>
      <c r="I3826" s="14">
        <v>0.65000000000000013</v>
      </c>
      <c r="J3826" s="15">
        <v>2000</v>
      </c>
      <c r="K3826" s="16">
        <f t="shared" si="1250"/>
        <v>1300.0000000000002</v>
      </c>
      <c r="L3826" s="16">
        <f t="shared" si="1251"/>
        <v>325.00000000000006</v>
      </c>
      <c r="M3826" s="17">
        <v>0.25</v>
      </c>
      <c r="O3826" s="1"/>
      <c r="P3826" s="2">
        <f>Table1[[#This Row],[Price per Unit]]+0.05</f>
        <v>0.70000000000000018</v>
      </c>
      <c r="Q3826" s="3">
        <f>Table1[[#This Row],[Units Sold]]-250</f>
        <v>1750</v>
      </c>
      <c r="R3826" s="5">
        <f>Table1[[#This Row],[Operating Margin]]-5%</f>
        <v>0.2</v>
      </c>
    </row>
    <row r="3827" spans="2:18" x14ac:dyDescent="0.25">
      <c r="B3827" s="12" t="s">
        <v>10</v>
      </c>
      <c r="C3827" s="12">
        <v>1185732</v>
      </c>
      <c r="D3827" s="13">
        <v>44220</v>
      </c>
      <c r="E3827" s="12" t="s">
        <v>129</v>
      </c>
      <c r="F3827" s="12" t="s">
        <v>127</v>
      </c>
      <c r="G3827" s="12" t="s">
        <v>128</v>
      </c>
      <c r="H3827" s="12" t="s">
        <v>17</v>
      </c>
      <c r="I3827" s="14">
        <v>0.55000000000000004</v>
      </c>
      <c r="J3827" s="15">
        <v>3000</v>
      </c>
      <c r="K3827" s="16">
        <f t="shared" si="1250"/>
        <v>1650.0000000000002</v>
      </c>
      <c r="L3827" s="16">
        <f t="shared" si="1251"/>
        <v>495.00000000000006</v>
      </c>
      <c r="M3827" s="17">
        <v>0.3</v>
      </c>
      <c r="O3827" s="1"/>
      <c r="P3827" s="2">
        <f>Table1[[#This Row],[Price per Unit]]+0.05</f>
        <v>0.60000000000000009</v>
      </c>
      <c r="Q3827" s="3">
        <f>Table1[[#This Row],[Units Sold]]-250</f>
        <v>2750</v>
      </c>
      <c r="R3827" s="5">
        <f>Table1[[#This Row],[Operating Margin]]-5%</f>
        <v>0.25</v>
      </c>
    </row>
    <row r="3828" spans="2:18" x14ac:dyDescent="0.25">
      <c r="B3828" s="12" t="s">
        <v>10</v>
      </c>
      <c r="C3828" s="12">
        <v>1185732</v>
      </c>
      <c r="D3828" s="13">
        <v>44249</v>
      </c>
      <c r="E3828" s="12" t="s">
        <v>129</v>
      </c>
      <c r="F3828" s="12" t="s">
        <v>127</v>
      </c>
      <c r="G3828" s="12" t="s">
        <v>128</v>
      </c>
      <c r="H3828" s="12" t="s">
        <v>12</v>
      </c>
      <c r="I3828" s="14">
        <v>0.55000000000000004</v>
      </c>
      <c r="J3828" s="15">
        <v>5750</v>
      </c>
      <c r="K3828" s="16">
        <f>I3828*J3828</f>
        <v>3162.5000000000005</v>
      </c>
      <c r="L3828" s="16">
        <f>K3828*M3828</f>
        <v>1106.8750000000002</v>
      </c>
      <c r="M3828" s="17">
        <v>0.35000000000000003</v>
      </c>
      <c r="O3828" s="1"/>
      <c r="P3828" s="2">
        <f>Table1[[#This Row],[Price per Unit]]+0.05</f>
        <v>0.60000000000000009</v>
      </c>
      <c r="Q3828" s="3">
        <f>Table1[[#This Row],[Units Sold]]-250</f>
        <v>5500</v>
      </c>
      <c r="R3828" s="5">
        <f>Table1[[#This Row],[Operating Margin]]-5%</f>
        <v>0.30000000000000004</v>
      </c>
    </row>
    <row r="3829" spans="2:18" x14ac:dyDescent="0.25">
      <c r="B3829" s="12" t="s">
        <v>10</v>
      </c>
      <c r="C3829" s="12">
        <v>1185732</v>
      </c>
      <c r="D3829" s="13">
        <v>44249</v>
      </c>
      <c r="E3829" s="12" t="s">
        <v>129</v>
      </c>
      <c r="F3829" s="12" t="s">
        <v>127</v>
      </c>
      <c r="G3829" s="12" t="s">
        <v>128</v>
      </c>
      <c r="H3829" s="12" t="s">
        <v>15</v>
      </c>
      <c r="I3829" s="14">
        <v>0.55000000000000004</v>
      </c>
      <c r="J3829" s="15">
        <v>2250</v>
      </c>
      <c r="K3829" s="16">
        <f>I3829*J3829</f>
        <v>1237.5</v>
      </c>
      <c r="L3829" s="16">
        <f>K3829*M3829</f>
        <v>433.12500000000006</v>
      </c>
      <c r="M3829" s="17">
        <v>0.35000000000000003</v>
      </c>
      <c r="O3829" s="1"/>
      <c r="P3829" s="2">
        <f>Table1[[#This Row],[Price per Unit]]+0.05</f>
        <v>0.60000000000000009</v>
      </c>
      <c r="Q3829" s="3">
        <f>Table1[[#This Row],[Units Sold]]-250</f>
        <v>2000</v>
      </c>
      <c r="R3829" s="5">
        <f>Table1[[#This Row],[Operating Margin]]-5%</f>
        <v>0.30000000000000004</v>
      </c>
    </row>
    <row r="3830" spans="2:18" x14ac:dyDescent="0.25">
      <c r="B3830" s="12" t="s">
        <v>10</v>
      </c>
      <c r="C3830" s="12">
        <v>1185732</v>
      </c>
      <c r="D3830" s="13">
        <v>44249</v>
      </c>
      <c r="E3830" s="12" t="s">
        <v>129</v>
      </c>
      <c r="F3830" s="12" t="s">
        <v>127</v>
      </c>
      <c r="G3830" s="12" t="s">
        <v>128</v>
      </c>
      <c r="H3830" s="12" t="s">
        <v>13</v>
      </c>
      <c r="I3830" s="14">
        <v>0.45</v>
      </c>
      <c r="J3830" s="15">
        <v>2750</v>
      </c>
      <c r="K3830" s="16">
        <f t="shared" ref="K3830:K3833" si="1252">I3830*J3830</f>
        <v>1237.5</v>
      </c>
      <c r="L3830" s="16">
        <f t="shared" si="1251"/>
        <v>309.375</v>
      </c>
      <c r="M3830" s="17">
        <v>0.25</v>
      </c>
      <c r="O3830" s="1"/>
      <c r="P3830" s="2">
        <f>Table1[[#This Row],[Price per Unit]]+0.05</f>
        <v>0.5</v>
      </c>
      <c r="Q3830" s="3">
        <f>Table1[[#This Row],[Units Sold]]-250</f>
        <v>2500</v>
      </c>
      <c r="R3830" s="5">
        <f>Table1[[#This Row],[Operating Margin]]-5%</f>
        <v>0.2</v>
      </c>
    </row>
    <row r="3831" spans="2:18" x14ac:dyDescent="0.25">
      <c r="B3831" s="12" t="s">
        <v>10</v>
      </c>
      <c r="C3831" s="12">
        <v>1185732</v>
      </c>
      <c r="D3831" s="13">
        <v>44249</v>
      </c>
      <c r="E3831" s="12" t="s">
        <v>129</v>
      </c>
      <c r="F3831" s="12" t="s">
        <v>127</v>
      </c>
      <c r="G3831" s="12" t="s">
        <v>128</v>
      </c>
      <c r="H3831" s="12" t="s">
        <v>14</v>
      </c>
      <c r="I3831" s="14">
        <v>0.49999999999999994</v>
      </c>
      <c r="J3831" s="15">
        <v>1750</v>
      </c>
      <c r="K3831" s="16">
        <f t="shared" si="1252"/>
        <v>874.99999999999989</v>
      </c>
      <c r="L3831" s="16">
        <f t="shared" si="1251"/>
        <v>218.74999999999997</v>
      </c>
      <c r="M3831" s="17">
        <v>0.25</v>
      </c>
      <c r="O3831" s="1"/>
      <c r="P3831" s="2">
        <f>Table1[[#This Row],[Price per Unit]]+0.05</f>
        <v>0.54999999999999993</v>
      </c>
      <c r="Q3831" s="3">
        <f>Table1[[#This Row],[Units Sold]]-250</f>
        <v>1500</v>
      </c>
      <c r="R3831" s="5">
        <f>Table1[[#This Row],[Operating Margin]]-5%</f>
        <v>0.2</v>
      </c>
    </row>
    <row r="3832" spans="2:18" x14ac:dyDescent="0.25">
      <c r="B3832" s="12" t="s">
        <v>10</v>
      </c>
      <c r="C3832" s="12">
        <v>1185732</v>
      </c>
      <c r="D3832" s="13">
        <v>44249</v>
      </c>
      <c r="E3832" s="12" t="s">
        <v>129</v>
      </c>
      <c r="F3832" s="12" t="s">
        <v>127</v>
      </c>
      <c r="G3832" s="12" t="s">
        <v>128</v>
      </c>
      <c r="H3832" s="12" t="s">
        <v>16</v>
      </c>
      <c r="I3832" s="14">
        <v>0.65000000000000013</v>
      </c>
      <c r="J3832" s="15">
        <v>2500</v>
      </c>
      <c r="K3832" s="16">
        <f t="shared" si="1252"/>
        <v>1625.0000000000002</v>
      </c>
      <c r="L3832" s="16">
        <f t="shared" si="1251"/>
        <v>406.25000000000006</v>
      </c>
      <c r="M3832" s="17">
        <v>0.25</v>
      </c>
      <c r="O3832" s="1"/>
      <c r="P3832" s="2">
        <f>Table1[[#This Row],[Price per Unit]]+0.05</f>
        <v>0.70000000000000018</v>
      </c>
      <c r="Q3832" s="3">
        <f>Table1[[#This Row],[Units Sold]]-250</f>
        <v>2250</v>
      </c>
      <c r="R3832" s="5">
        <f>Table1[[#This Row],[Operating Margin]]-5%</f>
        <v>0.2</v>
      </c>
    </row>
    <row r="3833" spans="2:18" x14ac:dyDescent="0.25">
      <c r="B3833" s="12" t="s">
        <v>10</v>
      </c>
      <c r="C3833" s="12">
        <v>1185732</v>
      </c>
      <c r="D3833" s="13">
        <v>44249</v>
      </c>
      <c r="E3833" s="12" t="s">
        <v>129</v>
      </c>
      <c r="F3833" s="12" t="s">
        <v>127</v>
      </c>
      <c r="G3833" s="12" t="s">
        <v>128</v>
      </c>
      <c r="H3833" s="12" t="s">
        <v>17</v>
      </c>
      <c r="I3833" s="14">
        <v>0.55000000000000004</v>
      </c>
      <c r="J3833" s="15">
        <v>3500</v>
      </c>
      <c r="K3833" s="16">
        <f t="shared" si="1252"/>
        <v>1925.0000000000002</v>
      </c>
      <c r="L3833" s="16">
        <f t="shared" si="1251"/>
        <v>577.5</v>
      </c>
      <c r="M3833" s="17">
        <v>0.3</v>
      </c>
      <c r="O3833" s="1"/>
      <c r="P3833" s="2">
        <f>Table1[[#This Row],[Price per Unit]]+0.05</f>
        <v>0.60000000000000009</v>
      </c>
      <c r="Q3833" s="3">
        <f>Table1[[#This Row],[Units Sold]]-250</f>
        <v>3250</v>
      </c>
      <c r="R3833" s="5">
        <f>Table1[[#This Row],[Operating Margin]]-5%</f>
        <v>0.25</v>
      </c>
    </row>
    <row r="3834" spans="2:18" x14ac:dyDescent="0.25">
      <c r="B3834" s="12" t="s">
        <v>10</v>
      </c>
      <c r="C3834" s="12">
        <v>1185732</v>
      </c>
      <c r="D3834" s="13">
        <v>44275</v>
      </c>
      <c r="E3834" s="12" t="s">
        <v>129</v>
      </c>
      <c r="F3834" s="12" t="s">
        <v>127</v>
      </c>
      <c r="G3834" s="12" t="s">
        <v>128</v>
      </c>
      <c r="H3834" s="12" t="s">
        <v>12</v>
      </c>
      <c r="I3834" s="14">
        <v>0.55000000000000004</v>
      </c>
      <c r="J3834" s="15">
        <v>5450</v>
      </c>
      <c r="K3834" s="16">
        <f>I3834*J3834</f>
        <v>2997.5000000000005</v>
      </c>
      <c r="L3834" s="16">
        <f>K3834*M3834</f>
        <v>1049.1250000000002</v>
      </c>
      <c r="M3834" s="17">
        <v>0.35000000000000003</v>
      </c>
      <c r="O3834" s="1"/>
      <c r="P3834" s="2">
        <f>Table1[[#This Row],[Price per Unit]]+0.05</f>
        <v>0.60000000000000009</v>
      </c>
      <c r="Q3834" s="3">
        <f>Table1[[#This Row],[Units Sold]]-250</f>
        <v>5200</v>
      </c>
      <c r="R3834" s="5">
        <f>Table1[[#This Row],[Operating Margin]]-5%</f>
        <v>0.30000000000000004</v>
      </c>
    </row>
    <row r="3835" spans="2:18" x14ac:dyDescent="0.25">
      <c r="B3835" s="12" t="s">
        <v>10</v>
      </c>
      <c r="C3835" s="12">
        <v>1185732</v>
      </c>
      <c r="D3835" s="13">
        <v>44275</v>
      </c>
      <c r="E3835" s="12" t="s">
        <v>129</v>
      </c>
      <c r="F3835" s="12" t="s">
        <v>127</v>
      </c>
      <c r="G3835" s="12" t="s">
        <v>128</v>
      </c>
      <c r="H3835" s="12" t="s">
        <v>15</v>
      </c>
      <c r="I3835" s="14">
        <v>0.55000000000000004</v>
      </c>
      <c r="J3835" s="15">
        <v>2500</v>
      </c>
      <c r="K3835" s="16">
        <f>I3835*J3835</f>
        <v>1375</v>
      </c>
      <c r="L3835" s="16">
        <f>K3835*M3835</f>
        <v>481.25000000000006</v>
      </c>
      <c r="M3835" s="17">
        <v>0.35000000000000003</v>
      </c>
      <c r="O3835" s="1"/>
      <c r="P3835" s="2">
        <f>Table1[[#This Row],[Price per Unit]]+0.05</f>
        <v>0.60000000000000009</v>
      </c>
      <c r="Q3835" s="3">
        <f>Table1[[#This Row],[Units Sold]]-250</f>
        <v>2250</v>
      </c>
      <c r="R3835" s="5">
        <f>Table1[[#This Row],[Operating Margin]]-5%</f>
        <v>0.30000000000000004</v>
      </c>
    </row>
    <row r="3836" spans="2:18" x14ac:dyDescent="0.25">
      <c r="B3836" s="12" t="s">
        <v>10</v>
      </c>
      <c r="C3836" s="12">
        <v>1185732</v>
      </c>
      <c r="D3836" s="13">
        <v>44275</v>
      </c>
      <c r="E3836" s="12" t="s">
        <v>129</v>
      </c>
      <c r="F3836" s="12" t="s">
        <v>127</v>
      </c>
      <c r="G3836" s="12" t="s">
        <v>128</v>
      </c>
      <c r="H3836" s="12" t="s">
        <v>13</v>
      </c>
      <c r="I3836" s="14">
        <v>0.45</v>
      </c>
      <c r="J3836" s="15">
        <v>2750</v>
      </c>
      <c r="K3836" s="16">
        <f t="shared" ref="K3836:K3839" si="1253">I3836*J3836</f>
        <v>1237.5</v>
      </c>
      <c r="L3836" s="16">
        <f t="shared" ref="L3836:L3839" si="1254">K3836*M3836</f>
        <v>309.375</v>
      </c>
      <c r="M3836" s="17">
        <v>0.25</v>
      </c>
      <c r="O3836" s="1"/>
      <c r="P3836" s="2">
        <f>Table1[[#This Row],[Price per Unit]]+0.05</f>
        <v>0.5</v>
      </c>
      <c r="Q3836" s="3">
        <f>Table1[[#This Row],[Units Sold]]-250</f>
        <v>2500</v>
      </c>
      <c r="R3836" s="5">
        <f>Table1[[#This Row],[Operating Margin]]-5%</f>
        <v>0.2</v>
      </c>
    </row>
    <row r="3837" spans="2:18" x14ac:dyDescent="0.25">
      <c r="B3837" s="12" t="s">
        <v>10</v>
      </c>
      <c r="C3837" s="12">
        <v>1185732</v>
      </c>
      <c r="D3837" s="13">
        <v>44275</v>
      </c>
      <c r="E3837" s="12" t="s">
        <v>129</v>
      </c>
      <c r="F3837" s="12" t="s">
        <v>127</v>
      </c>
      <c r="G3837" s="12" t="s">
        <v>128</v>
      </c>
      <c r="H3837" s="12" t="s">
        <v>14</v>
      </c>
      <c r="I3837" s="14">
        <v>0.49999999999999994</v>
      </c>
      <c r="J3837" s="15">
        <v>1250</v>
      </c>
      <c r="K3837" s="16">
        <f t="shared" si="1253"/>
        <v>624.99999999999989</v>
      </c>
      <c r="L3837" s="16">
        <f t="shared" si="1254"/>
        <v>156.24999999999997</v>
      </c>
      <c r="M3837" s="17">
        <v>0.25</v>
      </c>
      <c r="O3837" s="1"/>
      <c r="P3837" s="2">
        <f>Table1[[#This Row],[Price per Unit]]+0.05</f>
        <v>0.54999999999999993</v>
      </c>
      <c r="Q3837" s="3">
        <f>Table1[[#This Row],[Units Sold]]-250</f>
        <v>1000</v>
      </c>
      <c r="R3837" s="5">
        <f>Table1[[#This Row],[Operating Margin]]-5%</f>
        <v>0.2</v>
      </c>
    </row>
    <row r="3838" spans="2:18" x14ac:dyDescent="0.25">
      <c r="B3838" s="12" t="s">
        <v>10</v>
      </c>
      <c r="C3838" s="12">
        <v>1185732</v>
      </c>
      <c r="D3838" s="13">
        <v>44275</v>
      </c>
      <c r="E3838" s="12" t="s">
        <v>129</v>
      </c>
      <c r="F3838" s="12" t="s">
        <v>127</v>
      </c>
      <c r="G3838" s="12" t="s">
        <v>128</v>
      </c>
      <c r="H3838" s="12" t="s">
        <v>16</v>
      </c>
      <c r="I3838" s="14">
        <v>0.65000000000000013</v>
      </c>
      <c r="J3838" s="15">
        <v>1750</v>
      </c>
      <c r="K3838" s="16">
        <f t="shared" si="1253"/>
        <v>1137.5000000000002</v>
      </c>
      <c r="L3838" s="16">
        <f t="shared" si="1254"/>
        <v>284.37500000000006</v>
      </c>
      <c r="M3838" s="17">
        <v>0.25</v>
      </c>
      <c r="O3838" s="1"/>
      <c r="P3838" s="2">
        <f>Table1[[#This Row],[Price per Unit]]+0.05</f>
        <v>0.70000000000000018</v>
      </c>
      <c r="Q3838" s="3">
        <f>Table1[[#This Row],[Units Sold]]-250</f>
        <v>1500</v>
      </c>
      <c r="R3838" s="5">
        <f>Table1[[#This Row],[Operating Margin]]-5%</f>
        <v>0.2</v>
      </c>
    </row>
    <row r="3839" spans="2:18" x14ac:dyDescent="0.25">
      <c r="B3839" s="12" t="s">
        <v>10</v>
      </c>
      <c r="C3839" s="12">
        <v>1185732</v>
      </c>
      <c r="D3839" s="13">
        <v>44275</v>
      </c>
      <c r="E3839" s="12" t="s">
        <v>129</v>
      </c>
      <c r="F3839" s="12" t="s">
        <v>127</v>
      </c>
      <c r="G3839" s="12" t="s">
        <v>128</v>
      </c>
      <c r="H3839" s="12" t="s">
        <v>17</v>
      </c>
      <c r="I3839" s="14">
        <v>0.55000000000000004</v>
      </c>
      <c r="J3839" s="15">
        <v>2750</v>
      </c>
      <c r="K3839" s="16">
        <f t="shared" si="1253"/>
        <v>1512.5000000000002</v>
      </c>
      <c r="L3839" s="16">
        <f t="shared" si="1254"/>
        <v>453.75000000000006</v>
      </c>
      <c r="M3839" s="17">
        <v>0.3</v>
      </c>
      <c r="O3839" s="1"/>
      <c r="P3839" s="2">
        <f>Table1[[#This Row],[Price per Unit]]+0.05</f>
        <v>0.60000000000000009</v>
      </c>
      <c r="Q3839" s="3">
        <f>Table1[[#This Row],[Units Sold]]-250</f>
        <v>2500</v>
      </c>
      <c r="R3839" s="5">
        <f>Table1[[#This Row],[Operating Margin]]-5%</f>
        <v>0.25</v>
      </c>
    </row>
    <row r="3840" spans="2:18" x14ac:dyDescent="0.25">
      <c r="B3840" s="12" t="s">
        <v>10</v>
      </c>
      <c r="C3840" s="12">
        <v>1185732</v>
      </c>
      <c r="D3840" s="13">
        <v>44307</v>
      </c>
      <c r="E3840" s="12" t="s">
        <v>129</v>
      </c>
      <c r="F3840" s="12" t="s">
        <v>127</v>
      </c>
      <c r="G3840" s="12" t="s">
        <v>128</v>
      </c>
      <c r="H3840" s="12" t="s">
        <v>12</v>
      </c>
      <c r="I3840" s="14">
        <v>0.55000000000000004</v>
      </c>
      <c r="J3840" s="15">
        <v>5250</v>
      </c>
      <c r="K3840" s="16">
        <f>I3840*J3840</f>
        <v>2887.5000000000005</v>
      </c>
      <c r="L3840" s="16">
        <f>K3840*M3840</f>
        <v>1010.6250000000002</v>
      </c>
      <c r="M3840" s="17">
        <v>0.35000000000000003</v>
      </c>
      <c r="O3840" s="1"/>
      <c r="P3840" s="2">
        <f>Table1[[#This Row],[Price per Unit]]+0.05</f>
        <v>0.60000000000000009</v>
      </c>
      <c r="Q3840" s="3">
        <f>Table1[[#This Row],[Units Sold]]-250</f>
        <v>5000</v>
      </c>
      <c r="R3840" s="5">
        <f>Table1[[#This Row],[Operating Margin]]-5%</f>
        <v>0.30000000000000004</v>
      </c>
    </row>
    <row r="3841" spans="2:18" x14ac:dyDescent="0.25">
      <c r="B3841" s="12" t="s">
        <v>10</v>
      </c>
      <c r="C3841" s="12">
        <v>1185732</v>
      </c>
      <c r="D3841" s="13">
        <v>44307</v>
      </c>
      <c r="E3841" s="12" t="s">
        <v>129</v>
      </c>
      <c r="F3841" s="12" t="s">
        <v>127</v>
      </c>
      <c r="G3841" s="12" t="s">
        <v>128</v>
      </c>
      <c r="H3841" s="12" t="s">
        <v>15</v>
      </c>
      <c r="I3841" s="14">
        <v>0.55000000000000004</v>
      </c>
      <c r="J3841" s="15">
        <v>2250</v>
      </c>
      <c r="K3841" s="16">
        <f>I3841*J3841</f>
        <v>1237.5</v>
      </c>
      <c r="L3841" s="16">
        <f>K3841*M3841</f>
        <v>433.12500000000006</v>
      </c>
      <c r="M3841" s="17">
        <v>0.35000000000000003</v>
      </c>
      <c r="O3841" s="1"/>
      <c r="P3841" s="2">
        <f>Table1[[#This Row],[Price per Unit]]+0.05</f>
        <v>0.60000000000000009</v>
      </c>
      <c r="Q3841" s="3">
        <f>Table1[[#This Row],[Units Sold]]-250</f>
        <v>2000</v>
      </c>
      <c r="R3841" s="5">
        <f>Table1[[#This Row],[Operating Margin]]-5%</f>
        <v>0.30000000000000004</v>
      </c>
    </row>
    <row r="3842" spans="2:18" x14ac:dyDescent="0.25">
      <c r="B3842" s="12" t="s">
        <v>10</v>
      </c>
      <c r="C3842" s="12">
        <v>1185732</v>
      </c>
      <c r="D3842" s="13">
        <v>44307</v>
      </c>
      <c r="E3842" s="12" t="s">
        <v>129</v>
      </c>
      <c r="F3842" s="12" t="s">
        <v>127</v>
      </c>
      <c r="G3842" s="12" t="s">
        <v>128</v>
      </c>
      <c r="H3842" s="12" t="s">
        <v>13</v>
      </c>
      <c r="I3842" s="14">
        <v>0.45</v>
      </c>
      <c r="J3842" s="15">
        <v>2250</v>
      </c>
      <c r="K3842" s="16">
        <f t="shared" ref="K3842:K3845" si="1255">I3842*J3842</f>
        <v>1012.5</v>
      </c>
      <c r="L3842" s="16">
        <f t="shared" ref="L3842:L3845" si="1256">K3842*M3842</f>
        <v>253.125</v>
      </c>
      <c r="M3842" s="17">
        <v>0.25</v>
      </c>
      <c r="O3842" s="1"/>
      <c r="P3842" s="2">
        <f>Table1[[#This Row],[Price per Unit]]+0.05</f>
        <v>0.5</v>
      </c>
      <c r="Q3842" s="3">
        <f>Table1[[#This Row],[Units Sold]]-250</f>
        <v>2000</v>
      </c>
      <c r="R3842" s="5">
        <f>Table1[[#This Row],[Operating Margin]]-5%</f>
        <v>0.2</v>
      </c>
    </row>
    <row r="3843" spans="2:18" x14ac:dyDescent="0.25">
      <c r="B3843" s="12" t="s">
        <v>10</v>
      </c>
      <c r="C3843" s="12">
        <v>1185732</v>
      </c>
      <c r="D3843" s="13">
        <v>44307</v>
      </c>
      <c r="E3843" s="12" t="s">
        <v>129</v>
      </c>
      <c r="F3843" s="12" t="s">
        <v>127</v>
      </c>
      <c r="G3843" s="12" t="s">
        <v>128</v>
      </c>
      <c r="H3843" s="12" t="s">
        <v>14</v>
      </c>
      <c r="I3843" s="14">
        <v>0.49999999999999994</v>
      </c>
      <c r="J3843" s="15">
        <v>1500</v>
      </c>
      <c r="K3843" s="16">
        <f t="shared" si="1255"/>
        <v>749.99999999999989</v>
      </c>
      <c r="L3843" s="16">
        <f t="shared" si="1256"/>
        <v>187.49999999999997</v>
      </c>
      <c r="M3843" s="17">
        <v>0.25</v>
      </c>
      <c r="O3843" s="1"/>
      <c r="P3843" s="2">
        <f>Table1[[#This Row],[Price per Unit]]+0.05</f>
        <v>0.54999999999999993</v>
      </c>
      <c r="Q3843" s="3">
        <f>Table1[[#This Row],[Units Sold]]-250</f>
        <v>1250</v>
      </c>
      <c r="R3843" s="5">
        <f>Table1[[#This Row],[Operating Margin]]-5%</f>
        <v>0.2</v>
      </c>
    </row>
    <row r="3844" spans="2:18" x14ac:dyDescent="0.25">
      <c r="B3844" s="12" t="s">
        <v>10</v>
      </c>
      <c r="C3844" s="12">
        <v>1185732</v>
      </c>
      <c r="D3844" s="13">
        <v>44307</v>
      </c>
      <c r="E3844" s="12" t="s">
        <v>129</v>
      </c>
      <c r="F3844" s="12" t="s">
        <v>127</v>
      </c>
      <c r="G3844" s="12" t="s">
        <v>128</v>
      </c>
      <c r="H3844" s="12" t="s">
        <v>16</v>
      </c>
      <c r="I3844" s="14">
        <v>0.60000000000000009</v>
      </c>
      <c r="J3844" s="15">
        <v>1500</v>
      </c>
      <c r="K3844" s="16">
        <f t="shared" si="1255"/>
        <v>900.00000000000011</v>
      </c>
      <c r="L3844" s="16">
        <f t="shared" si="1256"/>
        <v>225.00000000000003</v>
      </c>
      <c r="M3844" s="17">
        <v>0.25</v>
      </c>
      <c r="O3844" s="1"/>
      <c r="P3844" s="2">
        <f>Table1[[#This Row],[Price per Unit]]+0</f>
        <v>0.60000000000000009</v>
      </c>
      <c r="Q3844" s="3">
        <f>Table1[[#This Row],[Units Sold]]-250</f>
        <v>1250</v>
      </c>
      <c r="R3844" s="5">
        <f>Table1[[#This Row],[Operating Margin]]-5%</f>
        <v>0.2</v>
      </c>
    </row>
    <row r="3845" spans="2:18" x14ac:dyDescent="0.25">
      <c r="B3845" s="12" t="s">
        <v>10</v>
      </c>
      <c r="C3845" s="12">
        <v>1185732</v>
      </c>
      <c r="D3845" s="13">
        <v>44307</v>
      </c>
      <c r="E3845" s="12" t="s">
        <v>129</v>
      </c>
      <c r="F3845" s="12" t="s">
        <v>127</v>
      </c>
      <c r="G3845" s="12" t="s">
        <v>128</v>
      </c>
      <c r="H3845" s="12" t="s">
        <v>17</v>
      </c>
      <c r="I3845" s="14">
        <v>0.5</v>
      </c>
      <c r="J3845" s="15">
        <v>3000</v>
      </c>
      <c r="K3845" s="16">
        <f t="shared" si="1255"/>
        <v>1500</v>
      </c>
      <c r="L3845" s="16">
        <f t="shared" si="1256"/>
        <v>450</v>
      </c>
      <c r="M3845" s="17">
        <v>0.3</v>
      </c>
      <c r="O3845" s="1"/>
      <c r="P3845" s="2">
        <f>Table1[[#This Row],[Price per Unit]]+0</f>
        <v>0.5</v>
      </c>
      <c r="Q3845" s="3">
        <f>Table1[[#This Row],[Units Sold]]-250</f>
        <v>2750</v>
      </c>
      <c r="R3845" s="5">
        <f>Table1[[#This Row],[Operating Margin]]-5%</f>
        <v>0.25</v>
      </c>
    </row>
    <row r="3846" spans="2:18" x14ac:dyDescent="0.25">
      <c r="B3846" s="12" t="s">
        <v>10</v>
      </c>
      <c r="C3846" s="12">
        <v>1185732</v>
      </c>
      <c r="D3846" s="13">
        <v>44336</v>
      </c>
      <c r="E3846" s="12" t="s">
        <v>129</v>
      </c>
      <c r="F3846" s="12" t="s">
        <v>127</v>
      </c>
      <c r="G3846" s="12" t="s">
        <v>128</v>
      </c>
      <c r="H3846" s="12" t="s">
        <v>12</v>
      </c>
      <c r="I3846" s="14">
        <v>0.65</v>
      </c>
      <c r="J3846" s="15">
        <v>5700</v>
      </c>
      <c r="K3846" s="16">
        <f>I3846*J3846</f>
        <v>3705</v>
      </c>
      <c r="L3846" s="16">
        <f>K3846*M3846</f>
        <v>1296.7500000000002</v>
      </c>
      <c r="M3846" s="17">
        <v>0.35000000000000003</v>
      </c>
      <c r="O3846" s="1"/>
      <c r="P3846" s="2">
        <f>Table1[[#This Row],[Price per Unit]]+0</f>
        <v>0.65</v>
      </c>
      <c r="Q3846" s="3">
        <f>Table1[[#This Row],[Units Sold]]-250</f>
        <v>5450</v>
      </c>
      <c r="R3846" s="5">
        <f>Table1[[#This Row],[Operating Margin]]-5%</f>
        <v>0.30000000000000004</v>
      </c>
    </row>
    <row r="3847" spans="2:18" x14ac:dyDescent="0.25">
      <c r="B3847" s="12" t="s">
        <v>10</v>
      </c>
      <c r="C3847" s="12">
        <v>1185732</v>
      </c>
      <c r="D3847" s="13">
        <v>44336</v>
      </c>
      <c r="E3847" s="12" t="s">
        <v>129</v>
      </c>
      <c r="F3847" s="12" t="s">
        <v>127</v>
      </c>
      <c r="G3847" s="12" t="s">
        <v>128</v>
      </c>
      <c r="H3847" s="12" t="s">
        <v>15</v>
      </c>
      <c r="I3847" s="14">
        <v>0.60000000000000009</v>
      </c>
      <c r="J3847" s="15">
        <v>2750</v>
      </c>
      <c r="K3847" s="16">
        <f>I3847*J3847</f>
        <v>1650.0000000000002</v>
      </c>
      <c r="L3847" s="16">
        <f>K3847*M3847</f>
        <v>577.50000000000011</v>
      </c>
      <c r="M3847" s="17">
        <v>0.35000000000000003</v>
      </c>
      <c r="O3847" s="1"/>
      <c r="P3847" s="2">
        <f>Table1[[#This Row],[Price per Unit]]+0</f>
        <v>0.60000000000000009</v>
      </c>
      <c r="Q3847" s="3">
        <f>Table1[[#This Row],[Units Sold]]-250</f>
        <v>2500</v>
      </c>
      <c r="R3847" s="5">
        <f>Table1[[#This Row],[Operating Margin]]-5%</f>
        <v>0.30000000000000004</v>
      </c>
    </row>
    <row r="3848" spans="2:18" x14ac:dyDescent="0.25">
      <c r="B3848" s="12" t="s">
        <v>10</v>
      </c>
      <c r="C3848" s="12">
        <v>1185732</v>
      </c>
      <c r="D3848" s="13">
        <v>44336</v>
      </c>
      <c r="E3848" s="12" t="s">
        <v>129</v>
      </c>
      <c r="F3848" s="12" t="s">
        <v>127</v>
      </c>
      <c r="G3848" s="12" t="s">
        <v>128</v>
      </c>
      <c r="H3848" s="12" t="s">
        <v>13</v>
      </c>
      <c r="I3848" s="14">
        <v>0.55000000000000004</v>
      </c>
      <c r="J3848" s="15">
        <v>3000</v>
      </c>
      <c r="K3848" s="16">
        <f t="shared" ref="K3848:K3851" si="1257">I3848*J3848</f>
        <v>1650.0000000000002</v>
      </c>
      <c r="L3848" s="16">
        <f t="shared" ref="L3848:L3851" si="1258">K3848*M3848</f>
        <v>412.50000000000006</v>
      </c>
      <c r="M3848" s="17">
        <v>0.25</v>
      </c>
      <c r="O3848" s="1"/>
      <c r="P3848" s="2">
        <f>Table1[[#This Row],[Price per Unit]]+0</f>
        <v>0.55000000000000004</v>
      </c>
      <c r="Q3848" s="3">
        <f>Table1[[#This Row],[Units Sold]]-250</f>
        <v>2750</v>
      </c>
      <c r="R3848" s="5">
        <f>Table1[[#This Row],[Operating Margin]]-5%</f>
        <v>0.2</v>
      </c>
    </row>
    <row r="3849" spans="2:18" x14ac:dyDescent="0.25">
      <c r="B3849" s="12" t="s">
        <v>10</v>
      </c>
      <c r="C3849" s="12">
        <v>1185732</v>
      </c>
      <c r="D3849" s="13">
        <v>44336</v>
      </c>
      <c r="E3849" s="12" t="s">
        <v>129</v>
      </c>
      <c r="F3849" s="12" t="s">
        <v>127</v>
      </c>
      <c r="G3849" s="12" t="s">
        <v>128</v>
      </c>
      <c r="H3849" s="12" t="s">
        <v>14</v>
      </c>
      <c r="I3849" s="14">
        <v>0.55000000000000004</v>
      </c>
      <c r="J3849" s="15">
        <v>2500</v>
      </c>
      <c r="K3849" s="16">
        <f t="shared" si="1257"/>
        <v>1375</v>
      </c>
      <c r="L3849" s="16">
        <f t="shared" si="1258"/>
        <v>343.75</v>
      </c>
      <c r="M3849" s="17">
        <v>0.25</v>
      </c>
      <c r="O3849" s="1"/>
      <c r="P3849" s="2">
        <f>Table1[[#This Row],[Price per Unit]]+0</f>
        <v>0.55000000000000004</v>
      </c>
      <c r="Q3849" s="3">
        <f>Table1[[#This Row],[Units Sold]]-250</f>
        <v>2250</v>
      </c>
      <c r="R3849" s="5">
        <f>Table1[[#This Row],[Operating Margin]]-5%</f>
        <v>0.2</v>
      </c>
    </row>
    <row r="3850" spans="2:18" x14ac:dyDescent="0.25">
      <c r="B3850" s="12" t="s">
        <v>10</v>
      </c>
      <c r="C3850" s="12">
        <v>1185732</v>
      </c>
      <c r="D3850" s="13">
        <v>44336</v>
      </c>
      <c r="E3850" s="12" t="s">
        <v>129</v>
      </c>
      <c r="F3850" s="12" t="s">
        <v>127</v>
      </c>
      <c r="G3850" s="12" t="s">
        <v>128</v>
      </c>
      <c r="H3850" s="12" t="s">
        <v>16</v>
      </c>
      <c r="I3850" s="14">
        <v>0.65</v>
      </c>
      <c r="J3850" s="15">
        <v>2750</v>
      </c>
      <c r="K3850" s="16">
        <f t="shared" si="1257"/>
        <v>1787.5</v>
      </c>
      <c r="L3850" s="16">
        <f t="shared" si="1258"/>
        <v>446.875</v>
      </c>
      <c r="M3850" s="17">
        <v>0.25</v>
      </c>
      <c r="O3850" s="1"/>
      <c r="P3850" s="2">
        <f>Table1[[#This Row],[Price per Unit]]+0</f>
        <v>0.65</v>
      </c>
      <c r="Q3850" s="3">
        <f>Table1[[#This Row],[Units Sold]]-250</f>
        <v>2500</v>
      </c>
      <c r="R3850" s="5">
        <f>Table1[[#This Row],[Operating Margin]]-5%</f>
        <v>0.2</v>
      </c>
    </row>
    <row r="3851" spans="2:18" x14ac:dyDescent="0.25">
      <c r="B3851" s="12" t="s">
        <v>10</v>
      </c>
      <c r="C3851" s="12">
        <v>1185732</v>
      </c>
      <c r="D3851" s="13">
        <v>44336</v>
      </c>
      <c r="E3851" s="12" t="s">
        <v>129</v>
      </c>
      <c r="F3851" s="12" t="s">
        <v>127</v>
      </c>
      <c r="G3851" s="12" t="s">
        <v>128</v>
      </c>
      <c r="H3851" s="12" t="s">
        <v>17</v>
      </c>
      <c r="I3851" s="14">
        <v>0.70000000000000007</v>
      </c>
      <c r="J3851" s="15">
        <v>4000</v>
      </c>
      <c r="K3851" s="16">
        <f t="shared" si="1257"/>
        <v>2800.0000000000005</v>
      </c>
      <c r="L3851" s="16">
        <f t="shared" si="1258"/>
        <v>840.00000000000011</v>
      </c>
      <c r="M3851" s="17">
        <v>0.3</v>
      </c>
      <c r="O3851" s="1"/>
      <c r="P3851" s="2">
        <f>Table1[[#This Row],[Price per Unit]]+0</f>
        <v>0.70000000000000007</v>
      </c>
      <c r="Q3851" s="3">
        <f>Table1[[#This Row],[Units Sold]]-250</f>
        <v>3750</v>
      </c>
      <c r="R3851" s="5">
        <f>Table1[[#This Row],[Operating Margin]]-5%</f>
        <v>0.25</v>
      </c>
    </row>
    <row r="3852" spans="2:18" x14ac:dyDescent="0.25">
      <c r="B3852" s="12" t="s">
        <v>10</v>
      </c>
      <c r="C3852" s="12">
        <v>1185732</v>
      </c>
      <c r="D3852" s="13">
        <v>44369</v>
      </c>
      <c r="E3852" s="12" t="s">
        <v>129</v>
      </c>
      <c r="F3852" s="12" t="s">
        <v>127</v>
      </c>
      <c r="G3852" s="12" t="s">
        <v>128</v>
      </c>
      <c r="H3852" s="12" t="s">
        <v>12</v>
      </c>
      <c r="I3852" s="14">
        <v>0.65</v>
      </c>
      <c r="J3852" s="15">
        <v>6500</v>
      </c>
      <c r="K3852" s="16">
        <f>I3852*J3852</f>
        <v>4225</v>
      </c>
      <c r="L3852" s="16">
        <f>K3852*M3852</f>
        <v>1478.7500000000002</v>
      </c>
      <c r="M3852" s="17">
        <v>0.35000000000000003</v>
      </c>
      <c r="O3852" s="1"/>
      <c r="P3852" s="2">
        <f>Table1[[#This Row],[Price per Unit]]+0</f>
        <v>0.65</v>
      </c>
      <c r="Q3852" s="3">
        <f>Table1[[#This Row],[Units Sold]]-250</f>
        <v>6250</v>
      </c>
      <c r="R3852" s="5">
        <f>Table1[[#This Row],[Operating Margin]]-5%</f>
        <v>0.30000000000000004</v>
      </c>
    </row>
    <row r="3853" spans="2:18" x14ac:dyDescent="0.25">
      <c r="B3853" s="12" t="s">
        <v>10</v>
      </c>
      <c r="C3853" s="12">
        <v>1185732</v>
      </c>
      <c r="D3853" s="13">
        <v>44369</v>
      </c>
      <c r="E3853" s="12" t="s">
        <v>129</v>
      </c>
      <c r="F3853" s="12" t="s">
        <v>127</v>
      </c>
      <c r="G3853" s="12" t="s">
        <v>128</v>
      </c>
      <c r="H3853" s="12" t="s">
        <v>15</v>
      </c>
      <c r="I3853" s="14">
        <v>0.60000000000000009</v>
      </c>
      <c r="J3853" s="15">
        <v>4000</v>
      </c>
      <c r="K3853" s="16">
        <f>I3853*J3853</f>
        <v>2400.0000000000005</v>
      </c>
      <c r="L3853" s="16">
        <f>K3853*M3853</f>
        <v>840.00000000000023</v>
      </c>
      <c r="M3853" s="17">
        <v>0.35000000000000003</v>
      </c>
      <c r="O3853" s="1"/>
      <c r="P3853" s="2">
        <f>Table1[[#This Row],[Price per Unit]]+0</f>
        <v>0.60000000000000009</v>
      </c>
      <c r="Q3853" s="3">
        <f>Table1[[#This Row],[Units Sold]]-250</f>
        <v>3750</v>
      </c>
      <c r="R3853" s="5">
        <f>Table1[[#This Row],[Operating Margin]]-5%</f>
        <v>0.30000000000000004</v>
      </c>
    </row>
    <row r="3854" spans="2:18" x14ac:dyDescent="0.25">
      <c r="B3854" s="12" t="s">
        <v>10</v>
      </c>
      <c r="C3854" s="12">
        <v>1185732</v>
      </c>
      <c r="D3854" s="13">
        <v>44369</v>
      </c>
      <c r="E3854" s="12" t="s">
        <v>129</v>
      </c>
      <c r="F3854" s="12" t="s">
        <v>127</v>
      </c>
      <c r="G3854" s="12" t="s">
        <v>128</v>
      </c>
      <c r="H3854" s="12" t="s">
        <v>13</v>
      </c>
      <c r="I3854" s="14">
        <v>0.55000000000000004</v>
      </c>
      <c r="J3854" s="15">
        <v>3250</v>
      </c>
      <c r="K3854" s="16">
        <f t="shared" ref="K3854:K3857" si="1259">I3854*J3854</f>
        <v>1787.5000000000002</v>
      </c>
      <c r="L3854" s="16">
        <f t="shared" ref="L3854:L3857" si="1260">K3854*M3854</f>
        <v>446.87500000000006</v>
      </c>
      <c r="M3854" s="17">
        <v>0.25</v>
      </c>
      <c r="O3854" s="1"/>
      <c r="P3854" s="2">
        <f>Table1[[#This Row],[Price per Unit]]+0</f>
        <v>0.55000000000000004</v>
      </c>
      <c r="Q3854" s="3">
        <f>Table1[[#This Row],[Units Sold]]-250</f>
        <v>3000</v>
      </c>
      <c r="R3854" s="5">
        <f>Table1[[#This Row],[Operating Margin]]-5%</f>
        <v>0.2</v>
      </c>
    </row>
    <row r="3855" spans="2:18" x14ac:dyDescent="0.25">
      <c r="B3855" s="12" t="s">
        <v>10</v>
      </c>
      <c r="C3855" s="12">
        <v>1185732</v>
      </c>
      <c r="D3855" s="13">
        <v>44369</v>
      </c>
      <c r="E3855" s="12" t="s">
        <v>129</v>
      </c>
      <c r="F3855" s="12" t="s">
        <v>127</v>
      </c>
      <c r="G3855" s="12" t="s">
        <v>128</v>
      </c>
      <c r="H3855" s="12" t="s">
        <v>14</v>
      </c>
      <c r="I3855" s="14">
        <v>0.55000000000000004</v>
      </c>
      <c r="J3855" s="15">
        <v>3000</v>
      </c>
      <c r="K3855" s="16">
        <f t="shared" si="1259"/>
        <v>1650.0000000000002</v>
      </c>
      <c r="L3855" s="16">
        <f t="shared" si="1260"/>
        <v>412.50000000000006</v>
      </c>
      <c r="M3855" s="17">
        <v>0.25</v>
      </c>
      <c r="O3855" s="1"/>
      <c r="P3855" s="2">
        <f>Table1[[#This Row],[Price per Unit]]+0</f>
        <v>0.55000000000000004</v>
      </c>
      <c r="Q3855" s="3">
        <f>Table1[[#This Row],[Units Sold]]-250</f>
        <v>2750</v>
      </c>
      <c r="R3855" s="5">
        <f>Table1[[#This Row],[Operating Margin]]-5%</f>
        <v>0.2</v>
      </c>
    </row>
    <row r="3856" spans="2:18" x14ac:dyDescent="0.25">
      <c r="B3856" s="12" t="s">
        <v>10</v>
      </c>
      <c r="C3856" s="12">
        <v>1185732</v>
      </c>
      <c r="D3856" s="13">
        <v>44369</v>
      </c>
      <c r="E3856" s="12" t="s">
        <v>129</v>
      </c>
      <c r="F3856" s="12" t="s">
        <v>127</v>
      </c>
      <c r="G3856" s="12" t="s">
        <v>128</v>
      </c>
      <c r="H3856" s="12" t="s">
        <v>16</v>
      </c>
      <c r="I3856" s="14">
        <v>0.65</v>
      </c>
      <c r="J3856" s="15">
        <v>3000</v>
      </c>
      <c r="K3856" s="16">
        <f t="shared" si="1259"/>
        <v>1950</v>
      </c>
      <c r="L3856" s="16">
        <f t="shared" si="1260"/>
        <v>487.5</v>
      </c>
      <c r="M3856" s="17">
        <v>0.25</v>
      </c>
      <c r="O3856" s="1"/>
      <c r="P3856" s="2">
        <f>Table1[[#This Row],[Price per Unit]]+0</f>
        <v>0.65</v>
      </c>
      <c r="Q3856" s="3">
        <f>Table1[[#This Row],[Units Sold]]-250</f>
        <v>2750</v>
      </c>
      <c r="R3856" s="5">
        <f>Table1[[#This Row],[Operating Margin]]-5%</f>
        <v>0.2</v>
      </c>
    </row>
    <row r="3857" spans="2:18" x14ac:dyDescent="0.25">
      <c r="B3857" s="12" t="s">
        <v>10</v>
      </c>
      <c r="C3857" s="12">
        <v>1185732</v>
      </c>
      <c r="D3857" s="13">
        <v>44369</v>
      </c>
      <c r="E3857" s="12" t="s">
        <v>129</v>
      </c>
      <c r="F3857" s="12" t="s">
        <v>127</v>
      </c>
      <c r="G3857" s="12" t="s">
        <v>128</v>
      </c>
      <c r="H3857" s="12" t="s">
        <v>17</v>
      </c>
      <c r="I3857" s="14">
        <v>0.70000000000000007</v>
      </c>
      <c r="J3857" s="15">
        <v>4500</v>
      </c>
      <c r="K3857" s="16">
        <f t="shared" si="1259"/>
        <v>3150.0000000000005</v>
      </c>
      <c r="L3857" s="16">
        <f t="shared" si="1260"/>
        <v>945.00000000000011</v>
      </c>
      <c r="M3857" s="17">
        <v>0.3</v>
      </c>
      <c r="O3857" s="1"/>
      <c r="P3857" s="2">
        <f>Table1[[#This Row],[Price per Unit]]+0</f>
        <v>0.70000000000000007</v>
      </c>
      <c r="Q3857" s="3">
        <f>Table1[[#This Row],[Units Sold]]-250</f>
        <v>4250</v>
      </c>
      <c r="R3857" s="5">
        <f>Table1[[#This Row],[Operating Margin]]-5%</f>
        <v>0.25</v>
      </c>
    </row>
    <row r="3858" spans="2:18" x14ac:dyDescent="0.25">
      <c r="B3858" s="12" t="s">
        <v>10</v>
      </c>
      <c r="C3858" s="12">
        <v>1185732</v>
      </c>
      <c r="D3858" s="13">
        <v>44397</v>
      </c>
      <c r="E3858" s="12" t="s">
        <v>129</v>
      </c>
      <c r="F3858" s="12" t="s">
        <v>127</v>
      </c>
      <c r="G3858" s="12" t="s">
        <v>128</v>
      </c>
      <c r="H3858" s="12" t="s">
        <v>12</v>
      </c>
      <c r="I3858" s="14">
        <v>0.65</v>
      </c>
      <c r="J3858" s="15">
        <v>6750</v>
      </c>
      <c r="K3858" s="16">
        <f>I3858*J3858</f>
        <v>4387.5</v>
      </c>
      <c r="L3858" s="16">
        <f>K3858*M3858</f>
        <v>1535.6250000000002</v>
      </c>
      <c r="M3858" s="17">
        <v>0.35000000000000003</v>
      </c>
      <c r="O3858" s="1"/>
      <c r="P3858" s="2">
        <f>Table1[[#This Row],[Price per Unit]]+0</f>
        <v>0.65</v>
      </c>
      <c r="Q3858" s="3">
        <f>Table1[[#This Row],[Units Sold]]-250</f>
        <v>6500</v>
      </c>
      <c r="R3858" s="5">
        <f>Table1[[#This Row],[Operating Margin]]-5%</f>
        <v>0.30000000000000004</v>
      </c>
    </row>
    <row r="3859" spans="2:18" x14ac:dyDescent="0.25">
      <c r="B3859" s="12" t="s">
        <v>10</v>
      </c>
      <c r="C3859" s="12">
        <v>1185732</v>
      </c>
      <c r="D3859" s="13">
        <v>44397</v>
      </c>
      <c r="E3859" s="12" t="s">
        <v>129</v>
      </c>
      <c r="F3859" s="12" t="s">
        <v>127</v>
      </c>
      <c r="G3859" s="12" t="s">
        <v>128</v>
      </c>
      <c r="H3859" s="12" t="s">
        <v>15</v>
      </c>
      <c r="I3859" s="14">
        <v>0.60000000000000009</v>
      </c>
      <c r="J3859" s="15">
        <v>4250</v>
      </c>
      <c r="K3859" s="16">
        <f>I3859*J3859</f>
        <v>2550.0000000000005</v>
      </c>
      <c r="L3859" s="16">
        <f>K3859*M3859</f>
        <v>892.50000000000023</v>
      </c>
      <c r="M3859" s="17">
        <v>0.35000000000000003</v>
      </c>
      <c r="O3859" s="1"/>
      <c r="P3859" s="2">
        <f>Table1[[#This Row],[Price per Unit]]+0</f>
        <v>0.60000000000000009</v>
      </c>
      <c r="Q3859" s="3">
        <f>Table1[[#This Row],[Units Sold]]-250</f>
        <v>4000</v>
      </c>
      <c r="R3859" s="5">
        <f>Table1[[#This Row],[Operating Margin]]-5%</f>
        <v>0.30000000000000004</v>
      </c>
    </row>
    <row r="3860" spans="2:18" x14ac:dyDescent="0.25">
      <c r="B3860" s="12" t="s">
        <v>10</v>
      </c>
      <c r="C3860" s="12">
        <v>1185732</v>
      </c>
      <c r="D3860" s="13">
        <v>44397</v>
      </c>
      <c r="E3860" s="12" t="s">
        <v>129</v>
      </c>
      <c r="F3860" s="12" t="s">
        <v>127</v>
      </c>
      <c r="G3860" s="12" t="s">
        <v>128</v>
      </c>
      <c r="H3860" s="12" t="s">
        <v>13</v>
      </c>
      <c r="I3860" s="14">
        <v>0.55000000000000004</v>
      </c>
      <c r="J3860" s="15">
        <v>3500</v>
      </c>
      <c r="K3860" s="16">
        <f t="shared" ref="K3860:K3863" si="1261">I3860*J3860</f>
        <v>1925.0000000000002</v>
      </c>
      <c r="L3860" s="16">
        <f t="shared" ref="L3860:L3863" si="1262">K3860*M3860</f>
        <v>481.25000000000006</v>
      </c>
      <c r="M3860" s="17">
        <v>0.25</v>
      </c>
      <c r="O3860" s="1"/>
      <c r="P3860" s="2">
        <f>Table1[[#This Row],[Price per Unit]]+0</f>
        <v>0.55000000000000004</v>
      </c>
      <c r="Q3860" s="3">
        <f>Table1[[#This Row],[Units Sold]]-250</f>
        <v>3250</v>
      </c>
      <c r="R3860" s="5">
        <f>Table1[[#This Row],[Operating Margin]]-5%</f>
        <v>0.2</v>
      </c>
    </row>
    <row r="3861" spans="2:18" x14ac:dyDescent="0.25">
      <c r="B3861" s="12" t="s">
        <v>10</v>
      </c>
      <c r="C3861" s="12">
        <v>1185732</v>
      </c>
      <c r="D3861" s="13">
        <v>44397</v>
      </c>
      <c r="E3861" s="12" t="s">
        <v>129</v>
      </c>
      <c r="F3861" s="12" t="s">
        <v>127</v>
      </c>
      <c r="G3861" s="12" t="s">
        <v>128</v>
      </c>
      <c r="H3861" s="12" t="s">
        <v>14</v>
      </c>
      <c r="I3861" s="14">
        <v>0.55000000000000004</v>
      </c>
      <c r="J3861" s="15">
        <v>3000</v>
      </c>
      <c r="K3861" s="16">
        <f t="shared" si="1261"/>
        <v>1650.0000000000002</v>
      </c>
      <c r="L3861" s="16">
        <f t="shared" si="1262"/>
        <v>412.50000000000006</v>
      </c>
      <c r="M3861" s="17">
        <v>0.25</v>
      </c>
      <c r="O3861" s="1"/>
      <c r="P3861" s="2">
        <f>Table1[[#This Row],[Price per Unit]]+0</f>
        <v>0.55000000000000004</v>
      </c>
      <c r="Q3861" s="3">
        <f>Table1[[#This Row],[Units Sold]]-250</f>
        <v>2750</v>
      </c>
      <c r="R3861" s="5">
        <f>Table1[[#This Row],[Operating Margin]]-5%</f>
        <v>0.2</v>
      </c>
    </row>
    <row r="3862" spans="2:18" x14ac:dyDescent="0.25">
      <c r="B3862" s="12" t="s">
        <v>10</v>
      </c>
      <c r="C3862" s="12">
        <v>1185732</v>
      </c>
      <c r="D3862" s="13">
        <v>44397</v>
      </c>
      <c r="E3862" s="12" t="s">
        <v>129</v>
      </c>
      <c r="F3862" s="12" t="s">
        <v>127</v>
      </c>
      <c r="G3862" s="12" t="s">
        <v>128</v>
      </c>
      <c r="H3862" s="12" t="s">
        <v>16</v>
      </c>
      <c r="I3862" s="14">
        <v>0.65</v>
      </c>
      <c r="J3862" s="15">
        <v>3250</v>
      </c>
      <c r="K3862" s="16">
        <f t="shared" si="1261"/>
        <v>2112.5</v>
      </c>
      <c r="L3862" s="16">
        <f t="shared" si="1262"/>
        <v>528.125</v>
      </c>
      <c r="M3862" s="17">
        <v>0.25</v>
      </c>
      <c r="O3862" s="1"/>
      <c r="P3862" s="2">
        <f>Table1[[#This Row],[Price per Unit]]+0</f>
        <v>0.65</v>
      </c>
      <c r="Q3862" s="3">
        <f>Table1[[#This Row],[Units Sold]]-250</f>
        <v>3000</v>
      </c>
      <c r="R3862" s="5">
        <f>Table1[[#This Row],[Operating Margin]]-5%</f>
        <v>0.2</v>
      </c>
    </row>
    <row r="3863" spans="2:18" x14ac:dyDescent="0.25">
      <c r="B3863" s="12" t="s">
        <v>10</v>
      </c>
      <c r="C3863" s="12">
        <v>1185732</v>
      </c>
      <c r="D3863" s="13">
        <v>44397</v>
      </c>
      <c r="E3863" s="12" t="s">
        <v>129</v>
      </c>
      <c r="F3863" s="12" t="s">
        <v>127</v>
      </c>
      <c r="G3863" s="12" t="s">
        <v>128</v>
      </c>
      <c r="H3863" s="12" t="s">
        <v>17</v>
      </c>
      <c r="I3863" s="14">
        <v>0.70000000000000007</v>
      </c>
      <c r="J3863" s="15">
        <v>5000</v>
      </c>
      <c r="K3863" s="16">
        <f t="shared" si="1261"/>
        <v>3500.0000000000005</v>
      </c>
      <c r="L3863" s="16">
        <f t="shared" si="1262"/>
        <v>1050</v>
      </c>
      <c r="M3863" s="17">
        <v>0.3</v>
      </c>
      <c r="O3863" s="1"/>
      <c r="P3863" s="2">
        <f>Table1[[#This Row],[Price per Unit]]+0</f>
        <v>0.70000000000000007</v>
      </c>
      <c r="Q3863" s="3">
        <f>Table1[[#This Row],[Units Sold]]-250</f>
        <v>4750</v>
      </c>
      <c r="R3863" s="5">
        <f>Table1[[#This Row],[Operating Margin]]-5%</f>
        <v>0.25</v>
      </c>
    </row>
    <row r="3864" spans="2:18" x14ac:dyDescent="0.25">
      <c r="B3864" s="12" t="s">
        <v>10</v>
      </c>
      <c r="C3864" s="12">
        <v>1185732</v>
      </c>
      <c r="D3864" s="13">
        <v>44429</v>
      </c>
      <c r="E3864" s="12" t="s">
        <v>129</v>
      </c>
      <c r="F3864" s="12" t="s">
        <v>127</v>
      </c>
      <c r="G3864" s="12" t="s">
        <v>128</v>
      </c>
      <c r="H3864" s="12" t="s">
        <v>12</v>
      </c>
      <c r="I3864" s="14">
        <v>0.65</v>
      </c>
      <c r="J3864" s="15">
        <v>6500</v>
      </c>
      <c r="K3864" s="16">
        <f>I3864*J3864</f>
        <v>4225</v>
      </c>
      <c r="L3864" s="16">
        <f>K3864*M3864</f>
        <v>1478.7500000000002</v>
      </c>
      <c r="M3864" s="17">
        <v>0.35000000000000003</v>
      </c>
      <c r="O3864" s="1"/>
      <c r="P3864" s="2">
        <f>Table1[[#This Row],[Price per Unit]]+0</f>
        <v>0.65</v>
      </c>
      <c r="Q3864" s="3">
        <f>Table1[[#This Row],[Units Sold]]-250</f>
        <v>6250</v>
      </c>
      <c r="R3864" s="5">
        <f>Table1[[#This Row],[Operating Margin]]-5%</f>
        <v>0.30000000000000004</v>
      </c>
    </row>
    <row r="3865" spans="2:18" x14ac:dyDescent="0.25">
      <c r="B3865" s="12" t="s">
        <v>10</v>
      </c>
      <c r="C3865" s="12">
        <v>1185732</v>
      </c>
      <c r="D3865" s="13">
        <v>44429</v>
      </c>
      <c r="E3865" s="12" t="s">
        <v>129</v>
      </c>
      <c r="F3865" s="12" t="s">
        <v>127</v>
      </c>
      <c r="G3865" s="12" t="s">
        <v>128</v>
      </c>
      <c r="H3865" s="12" t="s">
        <v>15</v>
      </c>
      <c r="I3865" s="14">
        <v>0.60000000000000009</v>
      </c>
      <c r="J3865" s="15">
        <v>4250</v>
      </c>
      <c r="K3865" s="16">
        <f>I3865*J3865</f>
        <v>2550.0000000000005</v>
      </c>
      <c r="L3865" s="16">
        <f>K3865*M3865</f>
        <v>892.50000000000023</v>
      </c>
      <c r="M3865" s="17">
        <v>0.35000000000000003</v>
      </c>
      <c r="O3865" s="1"/>
      <c r="P3865" s="2">
        <f>Table1[[#This Row],[Price per Unit]]+0</f>
        <v>0.60000000000000009</v>
      </c>
      <c r="Q3865" s="3">
        <f>Table1[[#This Row],[Units Sold]]-250</f>
        <v>4000</v>
      </c>
      <c r="R3865" s="5">
        <f>Table1[[#This Row],[Operating Margin]]-5%</f>
        <v>0.30000000000000004</v>
      </c>
    </row>
    <row r="3866" spans="2:18" x14ac:dyDescent="0.25">
      <c r="B3866" s="12" t="s">
        <v>10</v>
      </c>
      <c r="C3866" s="12">
        <v>1185732</v>
      </c>
      <c r="D3866" s="13">
        <v>44429</v>
      </c>
      <c r="E3866" s="12" t="s">
        <v>129</v>
      </c>
      <c r="F3866" s="12" t="s">
        <v>127</v>
      </c>
      <c r="G3866" s="12" t="s">
        <v>128</v>
      </c>
      <c r="H3866" s="12" t="s">
        <v>13</v>
      </c>
      <c r="I3866" s="14">
        <v>0.55000000000000004</v>
      </c>
      <c r="J3866" s="15">
        <v>3500</v>
      </c>
      <c r="K3866" s="16">
        <f t="shared" ref="K3866:K3869" si="1263">I3866*J3866</f>
        <v>1925.0000000000002</v>
      </c>
      <c r="L3866" s="16">
        <f t="shared" ref="L3866:L3869" si="1264">K3866*M3866</f>
        <v>481.25000000000006</v>
      </c>
      <c r="M3866" s="17">
        <v>0.25</v>
      </c>
      <c r="O3866" s="1"/>
      <c r="P3866" s="2">
        <f>Table1[[#This Row],[Price per Unit]]+0</f>
        <v>0.55000000000000004</v>
      </c>
      <c r="Q3866" s="3">
        <f>Table1[[#This Row],[Units Sold]]-250</f>
        <v>3250</v>
      </c>
      <c r="R3866" s="5">
        <f>Table1[[#This Row],[Operating Margin]]-5%</f>
        <v>0.2</v>
      </c>
    </row>
    <row r="3867" spans="2:18" x14ac:dyDescent="0.25">
      <c r="B3867" s="12" t="s">
        <v>10</v>
      </c>
      <c r="C3867" s="12">
        <v>1185732</v>
      </c>
      <c r="D3867" s="13">
        <v>44429</v>
      </c>
      <c r="E3867" s="12" t="s">
        <v>129</v>
      </c>
      <c r="F3867" s="12" t="s">
        <v>127</v>
      </c>
      <c r="G3867" s="12" t="s">
        <v>128</v>
      </c>
      <c r="H3867" s="12" t="s">
        <v>14</v>
      </c>
      <c r="I3867" s="14">
        <v>0.55000000000000004</v>
      </c>
      <c r="J3867" s="15">
        <v>2500</v>
      </c>
      <c r="K3867" s="16">
        <f t="shared" si="1263"/>
        <v>1375</v>
      </c>
      <c r="L3867" s="16">
        <f t="shared" si="1264"/>
        <v>343.75</v>
      </c>
      <c r="M3867" s="17">
        <v>0.25</v>
      </c>
      <c r="O3867" s="1"/>
      <c r="P3867" s="2">
        <f>Table1[[#This Row],[Price per Unit]]+0</f>
        <v>0.55000000000000004</v>
      </c>
      <c r="Q3867" s="3">
        <f>Table1[[#This Row],[Units Sold]]-250</f>
        <v>2250</v>
      </c>
      <c r="R3867" s="5">
        <f>Table1[[#This Row],[Operating Margin]]-5%</f>
        <v>0.2</v>
      </c>
    </row>
    <row r="3868" spans="2:18" x14ac:dyDescent="0.25">
      <c r="B3868" s="12" t="s">
        <v>10</v>
      </c>
      <c r="C3868" s="12">
        <v>1185732</v>
      </c>
      <c r="D3868" s="13">
        <v>44429</v>
      </c>
      <c r="E3868" s="12" t="s">
        <v>129</v>
      </c>
      <c r="F3868" s="12" t="s">
        <v>127</v>
      </c>
      <c r="G3868" s="12" t="s">
        <v>128</v>
      </c>
      <c r="H3868" s="12" t="s">
        <v>16</v>
      </c>
      <c r="I3868" s="14">
        <v>0.65</v>
      </c>
      <c r="J3868" s="15">
        <v>2250</v>
      </c>
      <c r="K3868" s="16">
        <f t="shared" si="1263"/>
        <v>1462.5</v>
      </c>
      <c r="L3868" s="16">
        <f t="shared" si="1264"/>
        <v>365.625</v>
      </c>
      <c r="M3868" s="17">
        <v>0.25</v>
      </c>
      <c r="O3868" s="1"/>
      <c r="P3868" s="2">
        <f>Table1[[#This Row],[Price per Unit]]+0</f>
        <v>0.65</v>
      </c>
      <c r="Q3868" s="3">
        <f>Table1[[#This Row],[Units Sold]]-250</f>
        <v>2000</v>
      </c>
      <c r="R3868" s="5">
        <f>Table1[[#This Row],[Operating Margin]]-5%</f>
        <v>0.2</v>
      </c>
    </row>
    <row r="3869" spans="2:18" x14ac:dyDescent="0.25">
      <c r="B3869" s="12" t="s">
        <v>10</v>
      </c>
      <c r="C3869" s="12">
        <v>1185732</v>
      </c>
      <c r="D3869" s="13">
        <v>44429</v>
      </c>
      <c r="E3869" s="12" t="s">
        <v>129</v>
      </c>
      <c r="F3869" s="12" t="s">
        <v>127</v>
      </c>
      <c r="G3869" s="12" t="s">
        <v>128</v>
      </c>
      <c r="H3869" s="12" t="s">
        <v>17</v>
      </c>
      <c r="I3869" s="14">
        <v>0.70000000000000007</v>
      </c>
      <c r="J3869" s="15">
        <v>4000</v>
      </c>
      <c r="K3869" s="16">
        <f t="shared" si="1263"/>
        <v>2800.0000000000005</v>
      </c>
      <c r="L3869" s="16">
        <f t="shared" si="1264"/>
        <v>840.00000000000011</v>
      </c>
      <c r="M3869" s="17">
        <v>0.3</v>
      </c>
      <c r="O3869" s="1"/>
      <c r="P3869" s="2">
        <f>Table1[[#This Row],[Price per Unit]]+0</f>
        <v>0.70000000000000007</v>
      </c>
      <c r="Q3869" s="3">
        <f>Table1[[#This Row],[Units Sold]]-250</f>
        <v>3750</v>
      </c>
      <c r="R3869" s="5">
        <f>Table1[[#This Row],[Operating Margin]]-5%</f>
        <v>0.25</v>
      </c>
    </row>
    <row r="3870" spans="2:18" x14ac:dyDescent="0.25">
      <c r="B3870" s="12" t="s">
        <v>10</v>
      </c>
      <c r="C3870" s="12">
        <v>1185732</v>
      </c>
      <c r="D3870" s="13">
        <v>44459</v>
      </c>
      <c r="E3870" s="12" t="s">
        <v>129</v>
      </c>
      <c r="F3870" s="12" t="s">
        <v>127</v>
      </c>
      <c r="G3870" s="12" t="s">
        <v>128</v>
      </c>
      <c r="H3870" s="12" t="s">
        <v>12</v>
      </c>
      <c r="I3870" s="14">
        <v>0.65</v>
      </c>
      <c r="J3870" s="15">
        <v>5250</v>
      </c>
      <c r="K3870" s="16">
        <f>I3870*J3870</f>
        <v>3412.5</v>
      </c>
      <c r="L3870" s="16">
        <f>K3870*M3870</f>
        <v>1194.375</v>
      </c>
      <c r="M3870" s="17">
        <v>0.35000000000000003</v>
      </c>
      <c r="O3870" s="1"/>
      <c r="P3870" s="2">
        <f>Table1[[#This Row],[Price per Unit]]+0</f>
        <v>0.65</v>
      </c>
      <c r="Q3870" s="3">
        <f>Table1[[#This Row],[Units Sold]]-250</f>
        <v>5000</v>
      </c>
      <c r="R3870" s="5">
        <f>Table1[[#This Row],[Operating Margin]]-5%</f>
        <v>0.30000000000000004</v>
      </c>
    </row>
    <row r="3871" spans="2:18" x14ac:dyDescent="0.25">
      <c r="B3871" s="12" t="s">
        <v>10</v>
      </c>
      <c r="C3871" s="12">
        <v>1185732</v>
      </c>
      <c r="D3871" s="13">
        <v>44459</v>
      </c>
      <c r="E3871" s="12" t="s">
        <v>129</v>
      </c>
      <c r="F3871" s="12" t="s">
        <v>127</v>
      </c>
      <c r="G3871" s="12" t="s">
        <v>128</v>
      </c>
      <c r="H3871" s="12" t="s">
        <v>15</v>
      </c>
      <c r="I3871" s="14">
        <v>0.60000000000000009</v>
      </c>
      <c r="J3871" s="15">
        <v>3250</v>
      </c>
      <c r="K3871" s="16">
        <f>I3871*J3871</f>
        <v>1950.0000000000002</v>
      </c>
      <c r="L3871" s="16">
        <f>K3871*M3871</f>
        <v>682.50000000000011</v>
      </c>
      <c r="M3871" s="17">
        <v>0.35000000000000003</v>
      </c>
      <c r="O3871" s="1"/>
      <c r="P3871" s="2">
        <f>Table1[[#This Row],[Price per Unit]]+0</f>
        <v>0.60000000000000009</v>
      </c>
      <c r="Q3871" s="3">
        <f>Table1[[#This Row],[Units Sold]]-250</f>
        <v>3000</v>
      </c>
      <c r="R3871" s="5">
        <f>Table1[[#This Row],[Operating Margin]]-5%</f>
        <v>0.30000000000000004</v>
      </c>
    </row>
    <row r="3872" spans="2:18" x14ac:dyDescent="0.25">
      <c r="B3872" s="12" t="s">
        <v>10</v>
      </c>
      <c r="C3872" s="12">
        <v>1185732</v>
      </c>
      <c r="D3872" s="13">
        <v>44459</v>
      </c>
      <c r="E3872" s="12" t="s">
        <v>129</v>
      </c>
      <c r="F3872" s="12" t="s">
        <v>127</v>
      </c>
      <c r="G3872" s="12" t="s">
        <v>128</v>
      </c>
      <c r="H3872" s="12" t="s">
        <v>13</v>
      </c>
      <c r="I3872" s="14">
        <v>0.55000000000000004</v>
      </c>
      <c r="J3872" s="15">
        <v>2250</v>
      </c>
      <c r="K3872" s="16">
        <f t="shared" ref="K3872:K3875" si="1265">I3872*J3872</f>
        <v>1237.5</v>
      </c>
      <c r="L3872" s="16">
        <f t="shared" ref="L3872:L3875" si="1266">K3872*M3872</f>
        <v>309.375</v>
      </c>
      <c r="M3872" s="17">
        <v>0.25</v>
      </c>
      <c r="O3872" s="1"/>
      <c r="P3872" s="2">
        <f>Table1[[#This Row],[Price per Unit]]+0</f>
        <v>0.55000000000000004</v>
      </c>
      <c r="Q3872" s="3">
        <f>Table1[[#This Row],[Units Sold]]-250</f>
        <v>2000</v>
      </c>
      <c r="R3872" s="5">
        <f>Table1[[#This Row],[Operating Margin]]-5%</f>
        <v>0.2</v>
      </c>
    </row>
    <row r="3873" spans="2:18" x14ac:dyDescent="0.25">
      <c r="B3873" s="12" t="s">
        <v>10</v>
      </c>
      <c r="C3873" s="12">
        <v>1185732</v>
      </c>
      <c r="D3873" s="13">
        <v>44459</v>
      </c>
      <c r="E3873" s="12" t="s">
        <v>129</v>
      </c>
      <c r="F3873" s="12" t="s">
        <v>127</v>
      </c>
      <c r="G3873" s="12" t="s">
        <v>128</v>
      </c>
      <c r="H3873" s="12" t="s">
        <v>14</v>
      </c>
      <c r="I3873" s="14">
        <v>0.55000000000000004</v>
      </c>
      <c r="J3873" s="15">
        <v>2000</v>
      </c>
      <c r="K3873" s="16">
        <f t="shared" si="1265"/>
        <v>1100</v>
      </c>
      <c r="L3873" s="16">
        <f t="shared" si="1266"/>
        <v>275</v>
      </c>
      <c r="M3873" s="17">
        <v>0.25</v>
      </c>
      <c r="O3873" s="1"/>
      <c r="P3873" s="2">
        <f>Table1[[#This Row],[Price per Unit]]+0</f>
        <v>0.55000000000000004</v>
      </c>
      <c r="Q3873" s="3">
        <f>Table1[[#This Row],[Units Sold]]-250</f>
        <v>1750</v>
      </c>
      <c r="R3873" s="5">
        <f>Table1[[#This Row],[Operating Margin]]-5%</f>
        <v>0.2</v>
      </c>
    </row>
    <row r="3874" spans="2:18" x14ac:dyDescent="0.25">
      <c r="B3874" s="12" t="s">
        <v>10</v>
      </c>
      <c r="C3874" s="12">
        <v>1185732</v>
      </c>
      <c r="D3874" s="13">
        <v>44459</v>
      </c>
      <c r="E3874" s="12" t="s">
        <v>129</v>
      </c>
      <c r="F3874" s="12" t="s">
        <v>127</v>
      </c>
      <c r="G3874" s="12" t="s">
        <v>128</v>
      </c>
      <c r="H3874" s="12" t="s">
        <v>16</v>
      </c>
      <c r="I3874" s="14">
        <v>0.65</v>
      </c>
      <c r="J3874" s="15">
        <v>2000</v>
      </c>
      <c r="K3874" s="16">
        <f t="shared" si="1265"/>
        <v>1300</v>
      </c>
      <c r="L3874" s="16">
        <f t="shared" si="1266"/>
        <v>325</v>
      </c>
      <c r="M3874" s="17">
        <v>0.25</v>
      </c>
      <c r="O3874" s="1"/>
      <c r="P3874" s="2">
        <f>Table1[[#This Row],[Price per Unit]]+0</f>
        <v>0.65</v>
      </c>
      <c r="Q3874" s="3">
        <f>Table1[[#This Row],[Units Sold]]-250</f>
        <v>1750</v>
      </c>
      <c r="R3874" s="5">
        <f>Table1[[#This Row],[Operating Margin]]-5%</f>
        <v>0.2</v>
      </c>
    </row>
    <row r="3875" spans="2:18" x14ac:dyDescent="0.25">
      <c r="B3875" s="12" t="s">
        <v>10</v>
      </c>
      <c r="C3875" s="12">
        <v>1185732</v>
      </c>
      <c r="D3875" s="13">
        <v>44459</v>
      </c>
      <c r="E3875" s="12" t="s">
        <v>129</v>
      </c>
      <c r="F3875" s="12" t="s">
        <v>127</v>
      </c>
      <c r="G3875" s="12" t="s">
        <v>128</v>
      </c>
      <c r="H3875" s="12" t="s">
        <v>17</v>
      </c>
      <c r="I3875" s="14">
        <v>0.70000000000000007</v>
      </c>
      <c r="J3875" s="15">
        <v>3000</v>
      </c>
      <c r="K3875" s="16">
        <f t="shared" si="1265"/>
        <v>2100</v>
      </c>
      <c r="L3875" s="16">
        <f t="shared" si="1266"/>
        <v>630</v>
      </c>
      <c r="M3875" s="17">
        <v>0.3</v>
      </c>
      <c r="O3875" s="1"/>
      <c r="P3875" s="2">
        <f>Table1[[#This Row],[Price per Unit]]+0</f>
        <v>0.70000000000000007</v>
      </c>
      <c r="Q3875" s="3">
        <f>Table1[[#This Row],[Units Sold]]-250</f>
        <v>2750</v>
      </c>
      <c r="R3875" s="5">
        <f>Table1[[#This Row],[Operating Margin]]-5%</f>
        <v>0.25</v>
      </c>
    </row>
    <row r="3876" spans="2:18" x14ac:dyDescent="0.25">
      <c r="B3876" s="12" t="s">
        <v>10</v>
      </c>
      <c r="C3876" s="12">
        <v>1185732</v>
      </c>
      <c r="D3876" s="13">
        <v>44491</v>
      </c>
      <c r="E3876" s="12" t="s">
        <v>129</v>
      </c>
      <c r="F3876" s="12" t="s">
        <v>127</v>
      </c>
      <c r="G3876" s="12" t="s">
        <v>128</v>
      </c>
      <c r="H3876" s="12" t="s">
        <v>12</v>
      </c>
      <c r="I3876" s="14">
        <v>0.70000000000000007</v>
      </c>
      <c r="J3876" s="15">
        <v>4500</v>
      </c>
      <c r="K3876" s="16">
        <f>I3876*J3876</f>
        <v>3150.0000000000005</v>
      </c>
      <c r="L3876" s="16">
        <f>K3876*M3876</f>
        <v>1102.5000000000002</v>
      </c>
      <c r="M3876" s="17">
        <v>0.35000000000000003</v>
      </c>
      <c r="O3876" s="1"/>
      <c r="P3876" s="2">
        <f>Table1[[#This Row],[Price per Unit]]+0</f>
        <v>0.70000000000000007</v>
      </c>
      <c r="Q3876" s="3">
        <f>Table1[[#This Row],[Units Sold]]-250</f>
        <v>4250</v>
      </c>
      <c r="R3876" s="5">
        <f>Table1[[#This Row],[Operating Margin]]-5%</f>
        <v>0.30000000000000004</v>
      </c>
    </row>
    <row r="3877" spans="2:18" x14ac:dyDescent="0.25">
      <c r="B3877" s="12" t="s">
        <v>10</v>
      </c>
      <c r="C3877" s="12">
        <v>1185732</v>
      </c>
      <c r="D3877" s="13">
        <v>44491</v>
      </c>
      <c r="E3877" s="12" t="s">
        <v>129</v>
      </c>
      <c r="F3877" s="12" t="s">
        <v>127</v>
      </c>
      <c r="G3877" s="12" t="s">
        <v>128</v>
      </c>
      <c r="H3877" s="12" t="s">
        <v>15</v>
      </c>
      <c r="I3877" s="14">
        <v>0.65000000000000013</v>
      </c>
      <c r="J3877" s="15">
        <v>2750</v>
      </c>
      <c r="K3877" s="16">
        <f>I3877*J3877</f>
        <v>1787.5000000000005</v>
      </c>
      <c r="L3877" s="16">
        <f>K3877*M3877</f>
        <v>625.62500000000023</v>
      </c>
      <c r="M3877" s="17">
        <v>0.35000000000000003</v>
      </c>
      <c r="O3877" s="1"/>
      <c r="P3877" s="2">
        <f>Table1[[#This Row],[Price per Unit]]+0</f>
        <v>0.65000000000000013</v>
      </c>
      <c r="Q3877" s="3">
        <f>Table1[[#This Row],[Units Sold]]-250</f>
        <v>2500</v>
      </c>
      <c r="R3877" s="5">
        <f>Table1[[#This Row],[Operating Margin]]-5%</f>
        <v>0.30000000000000004</v>
      </c>
    </row>
    <row r="3878" spans="2:18" x14ac:dyDescent="0.25">
      <c r="B3878" s="12" t="s">
        <v>10</v>
      </c>
      <c r="C3878" s="12">
        <v>1185732</v>
      </c>
      <c r="D3878" s="13">
        <v>44491</v>
      </c>
      <c r="E3878" s="12" t="s">
        <v>129</v>
      </c>
      <c r="F3878" s="12" t="s">
        <v>127</v>
      </c>
      <c r="G3878" s="12" t="s">
        <v>128</v>
      </c>
      <c r="H3878" s="12" t="s">
        <v>13</v>
      </c>
      <c r="I3878" s="14">
        <v>0.65000000000000013</v>
      </c>
      <c r="J3878" s="15">
        <v>1750</v>
      </c>
      <c r="K3878" s="16">
        <f t="shared" ref="K3878:K3881" si="1267">I3878*J3878</f>
        <v>1137.5000000000002</v>
      </c>
      <c r="L3878" s="16">
        <f t="shared" ref="L3878:L3881" si="1268">K3878*M3878</f>
        <v>284.37500000000006</v>
      </c>
      <c r="M3878" s="17">
        <v>0.25</v>
      </c>
      <c r="O3878" s="1"/>
      <c r="P3878" s="2">
        <f>Table1[[#This Row],[Price per Unit]]+0</f>
        <v>0.65000000000000013</v>
      </c>
      <c r="Q3878" s="3">
        <f>Table1[[#This Row],[Units Sold]]-250</f>
        <v>1500</v>
      </c>
      <c r="R3878" s="5">
        <f>Table1[[#This Row],[Operating Margin]]-5%</f>
        <v>0.2</v>
      </c>
    </row>
    <row r="3879" spans="2:18" x14ac:dyDescent="0.25">
      <c r="B3879" s="12" t="s">
        <v>10</v>
      </c>
      <c r="C3879" s="12">
        <v>1185732</v>
      </c>
      <c r="D3879" s="13">
        <v>44491</v>
      </c>
      <c r="E3879" s="12" t="s">
        <v>129</v>
      </c>
      <c r="F3879" s="12" t="s">
        <v>127</v>
      </c>
      <c r="G3879" s="12" t="s">
        <v>128</v>
      </c>
      <c r="H3879" s="12" t="s">
        <v>14</v>
      </c>
      <c r="I3879" s="14">
        <v>0.65000000000000013</v>
      </c>
      <c r="J3879" s="15">
        <v>1500</v>
      </c>
      <c r="K3879" s="16">
        <f t="shared" si="1267"/>
        <v>975.00000000000023</v>
      </c>
      <c r="L3879" s="16">
        <f t="shared" si="1268"/>
        <v>243.75000000000006</v>
      </c>
      <c r="M3879" s="17">
        <v>0.25</v>
      </c>
      <c r="O3879" s="1"/>
      <c r="P3879" s="2">
        <f>Table1[[#This Row],[Price per Unit]]+0</f>
        <v>0.65000000000000013</v>
      </c>
      <c r="Q3879" s="3">
        <f>Table1[[#This Row],[Units Sold]]-250</f>
        <v>1250</v>
      </c>
      <c r="R3879" s="5">
        <f>Table1[[#This Row],[Operating Margin]]-5%</f>
        <v>0.2</v>
      </c>
    </row>
    <row r="3880" spans="2:18" x14ac:dyDescent="0.25">
      <c r="B3880" s="12" t="s">
        <v>10</v>
      </c>
      <c r="C3880" s="12">
        <v>1185732</v>
      </c>
      <c r="D3880" s="13">
        <v>44491</v>
      </c>
      <c r="E3880" s="12" t="s">
        <v>129</v>
      </c>
      <c r="F3880" s="12" t="s">
        <v>127</v>
      </c>
      <c r="G3880" s="12" t="s">
        <v>128</v>
      </c>
      <c r="H3880" s="12" t="s">
        <v>16</v>
      </c>
      <c r="I3880" s="14">
        <v>0.75000000000000011</v>
      </c>
      <c r="J3880" s="15">
        <v>1500</v>
      </c>
      <c r="K3880" s="16">
        <f t="shared" si="1267"/>
        <v>1125.0000000000002</v>
      </c>
      <c r="L3880" s="16">
        <f t="shared" si="1268"/>
        <v>281.25000000000006</v>
      </c>
      <c r="M3880" s="17">
        <v>0.25</v>
      </c>
      <c r="O3880" s="1"/>
      <c r="P3880" s="2">
        <f>Table1[[#This Row],[Price per Unit]]+0</f>
        <v>0.75000000000000011</v>
      </c>
      <c r="Q3880" s="3">
        <f>Table1[[#This Row],[Units Sold]]-250</f>
        <v>1250</v>
      </c>
      <c r="R3880" s="5">
        <f>Table1[[#This Row],[Operating Margin]]-5%</f>
        <v>0.2</v>
      </c>
    </row>
    <row r="3881" spans="2:18" x14ac:dyDescent="0.25">
      <c r="B3881" s="12" t="s">
        <v>10</v>
      </c>
      <c r="C3881" s="12">
        <v>1185732</v>
      </c>
      <c r="D3881" s="13">
        <v>44491</v>
      </c>
      <c r="E3881" s="12" t="s">
        <v>129</v>
      </c>
      <c r="F3881" s="12" t="s">
        <v>127</v>
      </c>
      <c r="G3881" s="12" t="s">
        <v>128</v>
      </c>
      <c r="H3881" s="12" t="s">
        <v>17</v>
      </c>
      <c r="I3881" s="14">
        <v>0.8</v>
      </c>
      <c r="J3881" s="15">
        <v>2750</v>
      </c>
      <c r="K3881" s="16">
        <f t="shared" si="1267"/>
        <v>2200</v>
      </c>
      <c r="L3881" s="16">
        <f t="shared" si="1268"/>
        <v>660</v>
      </c>
      <c r="M3881" s="17">
        <v>0.3</v>
      </c>
      <c r="O3881" s="1"/>
      <c r="P3881" s="2">
        <f>Table1[[#This Row],[Price per Unit]]+0</f>
        <v>0.8</v>
      </c>
      <c r="Q3881" s="3">
        <f>Table1[[#This Row],[Units Sold]]-250</f>
        <v>2500</v>
      </c>
      <c r="R3881" s="5">
        <f>Table1[[#This Row],[Operating Margin]]-5%</f>
        <v>0.25</v>
      </c>
    </row>
    <row r="3882" spans="2:18" x14ac:dyDescent="0.25">
      <c r="B3882" s="12" t="s">
        <v>10</v>
      </c>
      <c r="C3882" s="12">
        <v>1185732</v>
      </c>
      <c r="D3882" s="13">
        <v>44521</v>
      </c>
      <c r="E3882" s="12" t="s">
        <v>129</v>
      </c>
      <c r="F3882" s="12" t="s">
        <v>127</v>
      </c>
      <c r="G3882" s="12" t="s">
        <v>128</v>
      </c>
      <c r="H3882" s="12" t="s">
        <v>12</v>
      </c>
      <c r="I3882" s="14">
        <v>0.75000000000000011</v>
      </c>
      <c r="J3882" s="15">
        <v>4250</v>
      </c>
      <c r="K3882" s="16">
        <f>I3882*J3882</f>
        <v>3187.5000000000005</v>
      </c>
      <c r="L3882" s="16">
        <f>K3882*M3882</f>
        <v>1115.6250000000002</v>
      </c>
      <c r="M3882" s="17">
        <v>0.35000000000000003</v>
      </c>
      <c r="O3882" s="1"/>
      <c r="P3882" s="2">
        <f>Table1[[#This Row],[Price per Unit]]+0</f>
        <v>0.75000000000000011</v>
      </c>
      <c r="Q3882" s="3">
        <f>Table1[[#This Row],[Units Sold]]-250</f>
        <v>4000</v>
      </c>
      <c r="R3882" s="5">
        <f>Table1[[#This Row],[Operating Margin]]-5%</f>
        <v>0.30000000000000004</v>
      </c>
    </row>
    <row r="3883" spans="2:18" x14ac:dyDescent="0.25">
      <c r="B3883" s="12" t="s">
        <v>10</v>
      </c>
      <c r="C3883" s="12">
        <v>1185732</v>
      </c>
      <c r="D3883" s="13">
        <v>44521</v>
      </c>
      <c r="E3883" s="12" t="s">
        <v>129</v>
      </c>
      <c r="F3883" s="12" t="s">
        <v>127</v>
      </c>
      <c r="G3883" s="12" t="s">
        <v>128</v>
      </c>
      <c r="H3883" s="12" t="s">
        <v>15</v>
      </c>
      <c r="I3883" s="14">
        <v>0.65000000000000013</v>
      </c>
      <c r="J3883" s="15">
        <v>3000</v>
      </c>
      <c r="K3883" s="16">
        <f>I3883*J3883</f>
        <v>1950.0000000000005</v>
      </c>
      <c r="L3883" s="16">
        <f>K3883*M3883</f>
        <v>682.50000000000023</v>
      </c>
      <c r="M3883" s="17">
        <v>0.35000000000000003</v>
      </c>
      <c r="O3883" s="1"/>
      <c r="P3883" s="2">
        <f>Table1[[#This Row],[Price per Unit]]+0</f>
        <v>0.65000000000000013</v>
      </c>
      <c r="Q3883" s="3">
        <f>Table1[[#This Row],[Units Sold]]-250</f>
        <v>2750</v>
      </c>
      <c r="R3883" s="5">
        <f>Table1[[#This Row],[Operating Margin]]-5%</f>
        <v>0.30000000000000004</v>
      </c>
    </row>
    <row r="3884" spans="2:18" x14ac:dyDescent="0.25">
      <c r="B3884" s="12" t="s">
        <v>10</v>
      </c>
      <c r="C3884" s="12">
        <v>1185732</v>
      </c>
      <c r="D3884" s="13">
        <v>44521</v>
      </c>
      <c r="E3884" s="12" t="s">
        <v>129</v>
      </c>
      <c r="F3884" s="12" t="s">
        <v>127</v>
      </c>
      <c r="G3884" s="12" t="s">
        <v>128</v>
      </c>
      <c r="H3884" s="12" t="s">
        <v>13</v>
      </c>
      <c r="I3884" s="14">
        <v>0.65000000000000013</v>
      </c>
      <c r="J3884" s="15">
        <v>3200</v>
      </c>
      <c r="K3884" s="16">
        <f t="shared" ref="K3884:K3887" si="1269">I3884*J3884</f>
        <v>2080.0000000000005</v>
      </c>
      <c r="L3884" s="16">
        <f t="shared" ref="L3884:L3887" si="1270">K3884*M3884</f>
        <v>520.00000000000011</v>
      </c>
      <c r="M3884" s="17">
        <v>0.25</v>
      </c>
      <c r="O3884" s="1"/>
      <c r="P3884" s="2">
        <f>Table1[[#This Row],[Price per Unit]]+0</f>
        <v>0.65000000000000013</v>
      </c>
      <c r="Q3884" s="3">
        <f>Table1[[#This Row],[Units Sold]]-250</f>
        <v>2950</v>
      </c>
      <c r="R3884" s="5">
        <f>Table1[[#This Row],[Operating Margin]]-5%</f>
        <v>0.2</v>
      </c>
    </row>
    <row r="3885" spans="2:18" x14ac:dyDescent="0.25">
      <c r="B3885" s="12" t="s">
        <v>10</v>
      </c>
      <c r="C3885" s="12">
        <v>1185732</v>
      </c>
      <c r="D3885" s="13">
        <v>44521</v>
      </c>
      <c r="E3885" s="12" t="s">
        <v>129</v>
      </c>
      <c r="F3885" s="12" t="s">
        <v>127</v>
      </c>
      <c r="G3885" s="12" t="s">
        <v>128</v>
      </c>
      <c r="H3885" s="12" t="s">
        <v>14</v>
      </c>
      <c r="I3885" s="14">
        <v>0.65000000000000013</v>
      </c>
      <c r="J3885" s="15">
        <v>3000</v>
      </c>
      <c r="K3885" s="16">
        <f t="shared" si="1269"/>
        <v>1950.0000000000005</v>
      </c>
      <c r="L3885" s="16">
        <f t="shared" si="1270"/>
        <v>487.50000000000011</v>
      </c>
      <c r="M3885" s="17">
        <v>0.25</v>
      </c>
      <c r="O3885" s="1"/>
      <c r="P3885" s="2">
        <f>Table1[[#This Row],[Price per Unit]]+0</f>
        <v>0.65000000000000013</v>
      </c>
      <c r="Q3885" s="3">
        <f>Table1[[#This Row],[Units Sold]]-250</f>
        <v>2750</v>
      </c>
      <c r="R3885" s="5">
        <f>Table1[[#This Row],[Operating Margin]]-5%</f>
        <v>0.2</v>
      </c>
    </row>
    <row r="3886" spans="2:18" x14ac:dyDescent="0.25">
      <c r="B3886" s="12" t="s">
        <v>10</v>
      </c>
      <c r="C3886" s="12">
        <v>1185732</v>
      </c>
      <c r="D3886" s="13">
        <v>44521</v>
      </c>
      <c r="E3886" s="12" t="s">
        <v>129</v>
      </c>
      <c r="F3886" s="12" t="s">
        <v>127</v>
      </c>
      <c r="G3886" s="12" t="s">
        <v>128</v>
      </c>
      <c r="H3886" s="12" t="s">
        <v>16</v>
      </c>
      <c r="I3886" s="14">
        <v>0.75000000000000011</v>
      </c>
      <c r="J3886" s="15">
        <v>2750</v>
      </c>
      <c r="K3886" s="16">
        <f t="shared" si="1269"/>
        <v>2062.5000000000005</v>
      </c>
      <c r="L3886" s="16">
        <f t="shared" si="1270"/>
        <v>515.62500000000011</v>
      </c>
      <c r="M3886" s="17">
        <v>0.25</v>
      </c>
      <c r="O3886" s="1"/>
      <c r="P3886" s="2">
        <f>Table1[[#This Row],[Price per Unit]]+0</f>
        <v>0.75000000000000011</v>
      </c>
      <c r="Q3886" s="3">
        <f>Table1[[#This Row],[Units Sold]]-250</f>
        <v>2500</v>
      </c>
      <c r="R3886" s="5">
        <f>Table1[[#This Row],[Operating Margin]]-5%</f>
        <v>0.2</v>
      </c>
    </row>
    <row r="3887" spans="2:18" x14ac:dyDescent="0.25">
      <c r="B3887" s="12" t="s">
        <v>10</v>
      </c>
      <c r="C3887" s="12">
        <v>1185732</v>
      </c>
      <c r="D3887" s="13">
        <v>44521</v>
      </c>
      <c r="E3887" s="12" t="s">
        <v>129</v>
      </c>
      <c r="F3887" s="12" t="s">
        <v>127</v>
      </c>
      <c r="G3887" s="12" t="s">
        <v>128</v>
      </c>
      <c r="H3887" s="12" t="s">
        <v>17</v>
      </c>
      <c r="I3887" s="14">
        <v>0.8</v>
      </c>
      <c r="J3887" s="15">
        <v>3750</v>
      </c>
      <c r="K3887" s="16">
        <f t="shared" si="1269"/>
        <v>3000</v>
      </c>
      <c r="L3887" s="16">
        <f t="shared" si="1270"/>
        <v>900</v>
      </c>
      <c r="M3887" s="17">
        <v>0.3</v>
      </c>
      <c r="O3887" s="1"/>
      <c r="P3887" s="2">
        <f>Table1[[#This Row],[Price per Unit]]+0</f>
        <v>0.8</v>
      </c>
      <c r="Q3887" s="3">
        <f>Table1[[#This Row],[Units Sold]]-250</f>
        <v>3500</v>
      </c>
      <c r="R3887" s="5">
        <f>Table1[[#This Row],[Operating Margin]]-5%</f>
        <v>0.25</v>
      </c>
    </row>
    <row r="3888" spans="2:18" x14ac:dyDescent="0.25">
      <c r="B3888" s="12" t="s">
        <v>10</v>
      </c>
      <c r="C3888" s="12">
        <v>1185732</v>
      </c>
      <c r="D3888" s="13">
        <v>44550</v>
      </c>
      <c r="E3888" s="12" t="s">
        <v>129</v>
      </c>
      <c r="F3888" s="12" t="s">
        <v>127</v>
      </c>
      <c r="G3888" s="12" t="s">
        <v>128</v>
      </c>
      <c r="H3888" s="12" t="s">
        <v>12</v>
      </c>
      <c r="I3888" s="14">
        <v>0.75000000000000011</v>
      </c>
      <c r="J3888" s="15">
        <v>6000</v>
      </c>
      <c r="K3888" s="16">
        <f>I3888*J3888</f>
        <v>4500.0000000000009</v>
      </c>
      <c r="L3888" s="16">
        <f>K3888*M3888</f>
        <v>1575.0000000000005</v>
      </c>
      <c r="M3888" s="17">
        <v>0.35000000000000003</v>
      </c>
      <c r="O3888" s="1"/>
      <c r="P3888" s="2">
        <f>Table1[[#This Row],[Price per Unit]]+0</f>
        <v>0.75000000000000011</v>
      </c>
      <c r="Q3888" s="3">
        <f>Table1[[#This Row],[Units Sold]]-250</f>
        <v>5750</v>
      </c>
      <c r="R3888" s="5">
        <f>Table1[[#This Row],[Operating Margin]]-5%</f>
        <v>0.30000000000000004</v>
      </c>
    </row>
    <row r="3889" spans="2:18" x14ac:dyDescent="0.25">
      <c r="B3889" s="12" t="s">
        <v>10</v>
      </c>
      <c r="C3889" s="12">
        <v>1185732</v>
      </c>
      <c r="D3889" s="13">
        <v>44550</v>
      </c>
      <c r="E3889" s="12" t="s">
        <v>129</v>
      </c>
      <c r="F3889" s="12" t="s">
        <v>127</v>
      </c>
      <c r="G3889" s="12" t="s">
        <v>128</v>
      </c>
      <c r="H3889" s="12" t="s">
        <v>15</v>
      </c>
      <c r="I3889" s="14">
        <v>0.65000000000000013</v>
      </c>
      <c r="J3889" s="15">
        <v>4000</v>
      </c>
      <c r="K3889" s="16">
        <f>I3889*J3889</f>
        <v>2600.0000000000005</v>
      </c>
      <c r="L3889" s="16">
        <f>K3889*M3889</f>
        <v>910.00000000000023</v>
      </c>
      <c r="M3889" s="17">
        <v>0.35000000000000003</v>
      </c>
      <c r="O3889" s="1"/>
      <c r="P3889" s="2">
        <f>Table1[[#This Row],[Price per Unit]]+0</f>
        <v>0.65000000000000013</v>
      </c>
      <c r="Q3889" s="3">
        <f>Table1[[#This Row],[Units Sold]]-250</f>
        <v>3750</v>
      </c>
      <c r="R3889" s="5">
        <f>Table1[[#This Row],[Operating Margin]]-5%</f>
        <v>0.30000000000000004</v>
      </c>
    </row>
    <row r="3890" spans="2:18" x14ac:dyDescent="0.25">
      <c r="B3890" s="12" t="s">
        <v>10</v>
      </c>
      <c r="C3890" s="12">
        <v>1185732</v>
      </c>
      <c r="D3890" s="13">
        <v>44550</v>
      </c>
      <c r="E3890" s="12" t="s">
        <v>129</v>
      </c>
      <c r="F3890" s="12" t="s">
        <v>127</v>
      </c>
      <c r="G3890" s="12" t="s">
        <v>128</v>
      </c>
      <c r="H3890" s="12" t="s">
        <v>13</v>
      </c>
      <c r="I3890" s="14">
        <v>0.65000000000000013</v>
      </c>
      <c r="J3890" s="15">
        <v>3750</v>
      </c>
      <c r="K3890" s="16">
        <f t="shared" ref="K3890:K3893" si="1271">I3890*J3890</f>
        <v>2437.5000000000005</v>
      </c>
      <c r="L3890" s="16">
        <f t="shared" ref="L3890:L3893" si="1272">K3890*M3890</f>
        <v>609.37500000000011</v>
      </c>
      <c r="M3890" s="17">
        <v>0.25</v>
      </c>
      <c r="O3890" s="1"/>
      <c r="P3890" s="2">
        <f>Table1[[#This Row],[Price per Unit]]+0</f>
        <v>0.65000000000000013</v>
      </c>
      <c r="Q3890" s="3">
        <f>Table1[[#This Row],[Units Sold]]-250</f>
        <v>3500</v>
      </c>
      <c r="R3890" s="5">
        <f>Table1[[#This Row],[Operating Margin]]-5%</f>
        <v>0.2</v>
      </c>
    </row>
    <row r="3891" spans="2:18" x14ac:dyDescent="0.25">
      <c r="B3891" s="12" t="s">
        <v>10</v>
      </c>
      <c r="C3891" s="12">
        <v>1185732</v>
      </c>
      <c r="D3891" s="13">
        <v>44550</v>
      </c>
      <c r="E3891" s="12" t="s">
        <v>129</v>
      </c>
      <c r="F3891" s="12" t="s">
        <v>127</v>
      </c>
      <c r="G3891" s="12" t="s">
        <v>128</v>
      </c>
      <c r="H3891" s="12" t="s">
        <v>14</v>
      </c>
      <c r="I3891" s="14">
        <v>0.65000000000000013</v>
      </c>
      <c r="J3891" s="15">
        <v>3250</v>
      </c>
      <c r="K3891" s="16">
        <f t="shared" si="1271"/>
        <v>2112.5000000000005</v>
      </c>
      <c r="L3891" s="16">
        <f t="shared" si="1272"/>
        <v>528.12500000000011</v>
      </c>
      <c r="M3891" s="17">
        <v>0.25</v>
      </c>
      <c r="O3891" s="1"/>
      <c r="P3891" s="2">
        <f>Table1[[#This Row],[Price per Unit]]+0</f>
        <v>0.65000000000000013</v>
      </c>
      <c r="Q3891" s="3">
        <f>Table1[[#This Row],[Units Sold]]-250</f>
        <v>3000</v>
      </c>
      <c r="R3891" s="5">
        <f>Table1[[#This Row],[Operating Margin]]-5%</f>
        <v>0.2</v>
      </c>
    </row>
    <row r="3892" spans="2:18" x14ac:dyDescent="0.25">
      <c r="B3892" s="12" t="s">
        <v>10</v>
      </c>
      <c r="C3892" s="12">
        <v>1185732</v>
      </c>
      <c r="D3892" s="13">
        <v>44550</v>
      </c>
      <c r="E3892" s="12" t="s">
        <v>129</v>
      </c>
      <c r="F3892" s="12" t="s">
        <v>127</v>
      </c>
      <c r="G3892" s="12" t="s">
        <v>128</v>
      </c>
      <c r="H3892" s="12" t="s">
        <v>16</v>
      </c>
      <c r="I3892" s="14">
        <v>0.75000000000000011</v>
      </c>
      <c r="J3892" s="15">
        <v>3250</v>
      </c>
      <c r="K3892" s="16">
        <f t="shared" si="1271"/>
        <v>2437.5000000000005</v>
      </c>
      <c r="L3892" s="16">
        <f t="shared" si="1272"/>
        <v>609.37500000000011</v>
      </c>
      <c r="M3892" s="17">
        <v>0.25</v>
      </c>
      <c r="O3892" s="1"/>
      <c r="P3892" s="2">
        <f>Table1[[#This Row],[Price per Unit]]+0</f>
        <v>0.75000000000000011</v>
      </c>
      <c r="Q3892" s="3">
        <f>Table1[[#This Row],[Units Sold]]-250</f>
        <v>3000</v>
      </c>
      <c r="R3892" s="5">
        <f>Table1[[#This Row],[Operating Margin]]-5%</f>
        <v>0.2</v>
      </c>
    </row>
    <row r="3893" spans="2:18" x14ac:dyDescent="0.25">
      <c r="B3893" s="12" t="s">
        <v>10</v>
      </c>
      <c r="C3893" s="12">
        <v>1185732</v>
      </c>
      <c r="D3893" s="13">
        <v>44550</v>
      </c>
      <c r="E3893" s="12" t="s">
        <v>129</v>
      </c>
      <c r="F3893" s="12" t="s">
        <v>127</v>
      </c>
      <c r="G3893" s="12" t="s">
        <v>128</v>
      </c>
      <c r="H3893" s="12" t="s">
        <v>17</v>
      </c>
      <c r="I3893" s="14">
        <v>0.8</v>
      </c>
      <c r="J3893" s="15">
        <v>4250</v>
      </c>
      <c r="K3893" s="16">
        <f t="shared" si="1271"/>
        <v>3400</v>
      </c>
      <c r="L3893" s="16">
        <f t="shared" si="1272"/>
        <v>1020</v>
      </c>
      <c r="M3893" s="17">
        <v>0.3</v>
      </c>
      <c r="O3893" s="1"/>
      <c r="P3893" s="2">
        <f>Table1[[#This Row],[Price per Unit]]+0</f>
        <v>0.8</v>
      </c>
      <c r="Q3893" s="3">
        <f>Table1[[#This Row],[Units Sold]]-250</f>
        <v>4000</v>
      </c>
      <c r="R3893" s="5">
        <f>Table1[[#This Row],[Operating Margin]]-5%</f>
        <v>0.25</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Sheet1</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Roberto Osuna</dc:creator>
  <cp:lastModifiedBy>Roberto Osuna</cp:lastModifiedBy>
  <dcterms:created xsi:type="dcterms:W3CDTF">2022-04-21T14:05:43Z</dcterms:created>
  <dcterms:modified xsi:type="dcterms:W3CDTF">2022-07-03T23:31:30Z</dcterms:modified>
</cp:coreProperties>
</file>