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rober\Desktop\Universidad\Hult\Fall\Data Visualization\Class 3 - Excel - Tableau intro\Assignments\"/>
    </mc:Choice>
  </mc:AlternateContent>
  <xr:revisionPtr revIDLastSave="0" documentId="13_ncr:1_{8FE94534-70F0-4F48-81BC-3DC6E75E023B}" xr6:coauthVersionLast="47" xr6:coauthVersionMax="47" xr10:uidLastSave="{00000000-0000-0000-0000-000000000000}"/>
  <bookViews>
    <workbookView xWindow="-108" yWindow="-108" windowWidth="23256" windowHeight="12576" tabRatio="829" xr2:uid="{BA86FABF-9FB2-41C2-BCBD-AAC5D43B5E21}"/>
  </bookViews>
  <sheets>
    <sheet name="Letter_investors-stakeholders" sheetId="3" r:id="rId1"/>
    <sheet name="Dashboard_1" sheetId="5" r:id="rId2"/>
    <sheet name="Dashboard_2" sheetId="7" r:id="rId3"/>
    <sheet name="References" sheetId="6" r:id="rId4"/>
  </sheets>
  <definedNames>
    <definedName name="_xlchart.v1.0" hidden="1">Dashboard_2!$W$36:$W$42</definedName>
    <definedName name="_xlchart.v1.1" hidden="1">Dashboard_2!$X$36:$X$42</definedName>
    <definedName name="_xlchart.v1.2" hidden="1">Dashboard_2!$W$47:$W$53</definedName>
    <definedName name="_xlchart.v1.3" hidden="1">Dashboard_2!$X$47:$X$53</definedName>
    <definedName name="_xlchart.v1.4" hidden="1">Dashboard_2!$W$57:$W$63</definedName>
    <definedName name="_xlchart.v1.5" hidden="1">Dashboard_2!$X$57:$X$63</definedName>
    <definedName name="_xlchart.v1.6" hidden="1">Dashboard_2!$W$66:$W$72</definedName>
    <definedName name="_xlchart.v1.7" hidden="1">Dashboard_2!$X$66:$X$72</definedName>
    <definedName name="_xlnm.Print_Area" localSheetId="1">Dashboard_1!$A$1:$M$60</definedName>
    <definedName name="_xlnm.Print_Area" localSheetId="2">Dashboard_2!$A$1:$M$60</definedName>
    <definedName name="_xlnm.Print_Area" localSheetId="0">'Letter_investors-stakeholders'!$A$1:$M$60</definedName>
    <definedName name="_xlnm.Print_Area" localSheetId="3">References!$A$1:$M$60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71" i="7" l="1"/>
  <c r="X70" i="7"/>
  <c r="X69" i="7"/>
  <c r="X68" i="7"/>
  <c r="X67" i="7"/>
  <c r="X66" i="7"/>
  <c r="X52" i="7"/>
  <c r="X51" i="7"/>
  <c r="X50" i="7"/>
  <c r="X49" i="7"/>
  <c r="X48" i="7"/>
  <c r="X47" i="7"/>
  <c r="X62" i="7"/>
  <c r="X61" i="7"/>
  <c r="X60" i="7"/>
  <c r="X59" i="7"/>
  <c r="X58" i="7"/>
  <c r="X57" i="7"/>
  <c r="X42" i="7"/>
  <c r="X41" i="7"/>
  <c r="X39" i="7"/>
  <c r="X37" i="7"/>
  <c r="X40" i="7"/>
  <c r="X38" i="7"/>
  <c r="X36" i="7"/>
  <c r="R61" i="7"/>
  <c r="Q61" i="7"/>
  <c r="S60" i="7"/>
  <c r="R60" i="7"/>
  <c r="Q60" i="7"/>
  <c r="S59" i="7"/>
  <c r="R59" i="7"/>
  <c r="Q59" i="7"/>
  <c r="S58" i="7"/>
  <c r="R58" i="7"/>
  <c r="Q58" i="7"/>
  <c r="R54" i="7"/>
  <c r="Q54" i="7"/>
  <c r="S53" i="7"/>
  <c r="R53" i="7"/>
  <c r="Q53" i="7"/>
  <c r="S52" i="7"/>
  <c r="R52" i="7"/>
  <c r="Q52" i="7"/>
  <c r="S51" i="7"/>
  <c r="R51" i="7"/>
  <c r="Q51" i="7"/>
  <c r="S46" i="7"/>
  <c r="R46" i="7"/>
  <c r="Q46" i="7"/>
  <c r="S45" i="7"/>
  <c r="R45" i="7"/>
  <c r="Q45" i="7"/>
  <c r="S44" i="7"/>
  <c r="R44" i="7"/>
  <c r="Q44" i="7"/>
  <c r="S43" i="7"/>
  <c r="R43" i="7"/>
  <c r="Q43" i="7"/>
  <c r="S39" i="7"/>
  <c r="R39" i="7"/>
  <c r="Q39" i="7"/>
  <c r="S38" i="7"/>
  <c r="R38" i="7"/>
  <c r="Q38" i="7"/>
  <c r="S37" i="7"/>
  <c r="R37" i="7"/>
  <c r="Q37" i="7"/>
  <c r="S36" i="7"/>
  <c r="R36" i="7"/>
  <c r="Q36" i="7"/>
  <c r="BD9" i="7"/>
  <c r="BN13" i="7" s="1"/>
  <c r="BO13" i="7" s="1"/>
  <c r="BE9" i="7"/>
  <c r="BN12" i="7" s="1"/>
  <c r="BO12" i="7" s="1"/>
  <c r="BF9" i="7"/>
  <c r="BG9" i="7"/>
  <c r="BH9" i="7"/>
  <c r="BI9" i="7"/>
  <c r="BJ9" i="7"/>
  <c r="BN9" i="7"/>
  <c r="BO9" i="7" s="1"/>
  <c r="BD10" i="7"/>
  <c r="BJ10" i="7"/>
  <c r="BD11" i="7"/>
  <c r="BJ11" i="7"/>
  <c r="BN11" i="7"/>
  <c r="BO11" i="7" s="1"/>
  <c r="BD12" i="7"/>
  <c r="BG12" i="7"/>
  <c r="BJ12" i="7"/>
  <c r="BD13" i="7"/>
  <c r="BG13" i="7"/>
  <c r="BJ13" i="7"/>
  <c r="AX13" i="7"/>
  <c r="AW13" i="7"/>
  <c r="AX12" i="7"/>
  <c r="AW12" i="7"/>
  <c r="BA11" i="7"/>
  <c r="AX11" i="7"/>
  <c r="AW11" i="7"/>
  <c r="BA10" i="7"/>
  <c r="AX10" i="7"/>
  <c r="AW10" i="7"/>
  <c r="BU13" i="5"/>
  <c r="BU12" i="5"/>
  <c r="BU11" i="5"/>
  <c r="BU10" i="5"/>
  <c r="BR13" i="5"/>
  <c r="BR12" i="5"/>
  <c r="BY10" i="5" s="1"/>
  <c r="BZ10" i="5" s="1"/>
  <c r="BO13" i="5"/>
  <c r="BO12" i="5"/>
  <c r="BO11" i="5"/>
  <c r="BO10" i="5"/>
  <c r="BI13" i="5"/>
  <c r="BH13" i="5"/>
  <c r="BI12" i="5"/>
  <c r="BH12" i="5"/>
  <c r="BL11" i="5"/>
  <c r="BI11" i="5"/>
  <c r="BH11" i="5"/>
  <c r="BL10" i="5"/>
  <c r="BI10" i="5"/>
  <c r="BH10" i="5"/>
  <c r="BU9" i="5"/>
  <c r="BT9" i="5"/>
  <c r="BS9" i="5"/>
  <c r="BR9" i="5"/>
  <c r="BQ9" i="5"/>
  <c r="BY11" i="5" s="1"/>
  <c r="BZ11" i="5" s="1"/>
  <c r="BP9" i="5"/>
  <c r="BY12" i="5" s="1"/>
  <c r="BZ12" i="5" s="1"/>
  <c r="BO9" i="5"/>
  <c r="X72" i="7" l="1"/>
  <c r="X53" i="7"/>
  <c r="X63" i="7"/>
  <c r="BN10" i="7"/>
  <c r="BO10" i="7" s="1"/>
  <c r="BY13" i="5"/>
  <c r="BZ13" i="5" s="1"/>
  <c r="BY9" i="5"/>
  <c r="BZ9" i="5" s="1"/>
</calcChain>
</file>

<file path=xl/sharedStrings.xml><?xml version="1.0" encoding="utf-8"?>
<sst xmlns="http://schemas.openxmlformats.org/spreadsheetml/2006/main" count="739" uniqueCount="115">
  <si>
    <t>Campus</t>
  </si>
  <si>
    <t>Extensions</t>
  </si>
  <si>
    <t>USFQ</t>
  </si>
  <si>
    <t>PUCE</t>
  </si>
  <si>
    <t>UDLA</t>
  </si>
  <si>
    <t>UEES</t>
  </si>
  <si>
    <t>International Research Network</t>
  </si>
  <si>
    <t>Faculty Student Ratio</t>
  </si>
  <si>
    <t>Web Impact</t>
  </si>
  <si>
    <t>Citations per paper</t>
  </si>
  <si>
    <t>Papers per faculty</t>
  </si>
  <si>
    <t>Academic Reputation</t>
  </si>
  <si>
    <t>Employer Reputation</t>
  </si>
  <si>
    <t>Faculty Staff with PhD</t>
  </si>
  <si>
    <t>Rank Latam</t>
  </si>
  <si>
    <t>Teaching</t>
  </si>
  <si>
    <t>Research</t>
  </si>
  <si>
    <t>Citations</t>
  </si>
  <si>
    <t>Industry Income</t>
  </si>
  <si>
    <t>International Outlook</t>
  </si>
  <si>
    <t>UCE</t>
  </si>
  <si>
    <t>ESPOL</t>
  </si>
  <si>
    <t>Male</t>
  </si>
  <si>
    <t>Female</t>
  </si>
  <si>
    <t>Gender</t>
  </si>
  <si>
    <t>Education Level</t>
  </si>
  <si>
    <t>Undergraduate</t>
  </si>
  <si>
    <t>Postgraduate</t>
  </si>
  <si>
    <t>Tenure track</t>
  </si>
  <si>
    <t>Non tenure track</t>
  </si>
  <si>
    <t>Full time</t>
  </si>
  <si>
    <t>Half time</t>
  </si>
  <si>
    <t>Part time</t>
  </si>
  <si>
    <t>Working hours</t>
  </si>
  <si>
    <t>PhD</t>
  </si>
  <si>
    <t>Masters</t>
  </si>
  <si>
    <t>Prof Specialty</t>
  </si>
  <si>
    <t>Facebook</t>
  </si>
  <si>
    <t>Twitter</t>
  </si>
  <si>
    <t>Instagram</t>
  </si>
  <si>
    <t>LinkedIn</t>
  </si>
  <si>
    <t>YouTube</t>
  </si>
  <si>
    <t>N/A</t>
  </si>
  <si>
    <t>-</t>
  </si>
  <si>
    <t>Total</t>
  </si>
  <si>
    <t>Campus Informatio</t>
  </si>
  <si>
    <t>Academic Programs</t>
  </si>
  <si>
    <t>Students</t>
  </si>
  <si>
    <t>Faculty</t>
  </si>
  <si>
    <t>Adm Staff</t>
  </si>
  <si>
    <t>Community Outreach</t>
  </si>
  <si>
    <t>Projects</t>
  </si>
  <si>
    <t>Scientific Publications</t>
  </si>
  <si>
    <t>Books and book chapters</t>
  </si>
  <si>
    <t>13 ABET</t>
  </si>
  <si>
    <t>2 ABET</t>
  </si>
  <si>
    <t>Rank Ecuador</t>
  </si>
  <si>
    <t>181-190</t>
  </si>
  <si>
    <t>191-200</t>
  </si>
  <si>
    <t>Social Media (thousands)</t>
  </si>
  <si>
    <t>101-125</t>
  </si>
  <si>
    <t>QS 2022</t>
  </si>
  <si>
    <t>QS 2021</t>
  </si>
  <si>
    <t>QS 2020</t>
  </si>
  <si>
    <t>QS 2019</t>
  </si>
  <si>
    <t>201-250</t>
  </si>
  <si>
    <t>EPN</t>
  </si>
  <si>
    <t>201-150</t>
  </si>
  <si>
    <t>THE 2021</t>
  </si>
  <si>
    <t>THE 2020</t>
  </si>
  <si>
    <t>THE 2019</t>
  </si>
  <si>
    <t>THE 2018</t>
  </si>
  <si>
    <t>61-70</t>
  </si>
  <si>
    <t>71-80</t>
  </si>
  <si>
    <t>91-100</t>
  </si>
  <si>
    <t>University</t>
  </si>
  <si>
    <t>Number of Academic Programs</t>
  </si>
  <si>
    <t>Year QS</t>
  </si>
  <si>
    <t>Dot Spacing</t>
  </si>
  <si>
    <t>Year THE</t>
  </si>
  <si>
    <t>Number of Students (Thousands)</t>
  </si>
  <si>
    <t>Graduate</t>
  </si>
  <si>
    <t>Other</t>
  </si>
  <si>
    <t>Proportion of Students by Level (%)</t>
  </si>
  <si>
    <r>
      <t xml:space="preserve">Position in </t>
    </r>
    <r>
      <rPr>
        <b/>
        <i/>
        <sz val="12"/>
        <color theme="1"/>
        <rFont val="Calibri"/>
        <family val="2"/>
        <scheme val="minor"/>
      </rPr>
      <t>QS Ranking</t>
    </r>
    <r>
      <rPr>
        <b/>
        <sz val="12"/>
        <color theme="1"/>
        <rFont val="Calibri"/>
        <family val="2"/>
        <scheme val="minor"/>
      </rPr>
      <t xml:space="preserve"> (Ecuador)</t>
    </r>
  </si>
  <si>
    <r>
      <t xml:space="preserve">Position in </t>
    </r>
    <r>
      <rPr>
        <b/>
        <i/>
        <sz val="12"/>
        <color theme="1"/>
        <rFont val="Calibri"/>
        <family val="2"/>
        <scheme val="minor"/>
      </rPr>
      <t>THE Ranking</t>
    </r>
    <r>
      <rPr>
        <b/>
        <sz val="12"/>
        <color theme="1"/>
        <rFont val="Calibri"/>
        <family val="2"/>
        <scheme val="minor"/>
      </rPr>
      <t xml:space="preserve"> (Ecuador)</t>
    </r>
  </si>
  <si>
    <t>THE 2022</t>
  </si>
  <si>
    <t>Year</t>
  </si>
  <si>
    <t>Uni</t>
  </si>
  <si>
    <t>Number of Followers on Facebook (Thousands)</t>
  </si>
  <si>
    <t>Number of Followers on Instagram (Thousands)</t>
  </si>
  <si>
    <t>Number of Followers on Twitter (Thousands)</t>
  </si>
  <si>
    <t>Number of Followers on LinkedIn (Thousands)</t>
  </si>
  <si>
    <t>4 Year QS Academic Reputation Score</t>
  </si>
  <si>
    <t>4 Year QS Employer Reputation Score</t>
  </si>
  <si>
    <t>4 Year THE Teaching Score</t>
  </si>
  <si>
    <t>4 Year THE Research Score</t>
  </si>
  <si>
    <t>References:</t>
  </si>
  <si>
    <r>
      <t xml:space="preserve">Ponce León, F. (2021, April 22). </t>
    </r>
    <r>
      <rPr>
        <i/>
        <sz val="12"/>
        <color theme="1"/>
        <rFont val="Calibri"/>
        <family val="2"/>
        <scheme val="minor"/>
      </rPr>
      <t>Rendición de Cuentas período 2020</t>
    </r>
    <r>
      <rPr>
        <sz val="12"/>
        <color theme="1"/>
        <rFont val="Calibri"/>
        <family val="2"/>
        <scheme val="minor"/>
      </rPr>
      <t>. Informe de Rendición de Cuentas. Retrieved November 21, 2021, from https://www.puce.edu.ec/informe-rendicion-de-cuentas/#periodo-2020.</t>
    </r>
  </si>
  <si>
    <r>
      <t xml:space="preserve">UDLA. (2021). </t>
    </r>
    <r>
      <rPr>
        <i/>
        <sz val="12"/>
        <color theme="1"/>
        <rFont val="Calibri"/>
        <family val="2"/>
        <scheme val="minor"/>
      </rPr>
      <t>UDLA en Cifras</t>
    </r>
    <r>
      <rPr>
        <sz val="12"/>
        <color theme="1"/>
        <rFont val="Calibri"/>
        <family val="2"/>
        <scheme val="minor"/>
      </rPr>
      <t>. Retrieved November 21, 2021, from http://cifras.udla.edu.ec/.</t>
    </r>
  </si>
  <si>
    <r>
      <t xml:space="preserve">Hernandez, J. (2021, October 14). </t>
    </r>
    <r>
      <rPr>
        <i/>
        <sz val="12"/>
        <color theme="1"/>
        <rFont val="Calibri"/>
        <family val="2"/>
        <scheme val="minor"/>
      </rPr>
      <t>Rendición de Cuentas 2020</t>
    </r>
    <r>
      <rPr>
        <sz val="12"/>
        <color theme="1"/>
        <rFont val="Calibri"/>
        <family val="2"/>
        <scheme val="minor"/>
      </rPr>
      <t>. UEES Informe de Gestión. Retrieved November 21, 2021, from https://www.uees.edu.ec/informe-de-gestion/.</t>
    </r>
  </si>
  <si>
    <r>
      <t xml:space="preserve">Paredes, C. (2021). </t>
    </r>
    <r>
      <rPr>
        <i/>
        <sz val="12"/>
        <color theme="1"/>
        <rFont val="Calibri"/>
        <family val="2"/>
        <scheme val="minor"/>
      </rPr>
      <t>Rendición de Cuentas 2020</t>
    </r>
    <r>
      <rPr>
        <sz val="12"/>
        <color theme="1"/>
        <rFont val="Calibri"/>
        <family val="2"/>
        <scheme val="minor"/>
      </rPr>
      <t>. ESPOL Gerencia de Planificación Estratégica. Retrieved November 21, 2021, from http://planificacion.espol.edu.ec/?q=vista_informeirc.</t>
    </r>
  </si>
  <si>
    <r>
      <t xml:space="preserve">Montúfar, C. (2021). </t>
    </r>
    <r>
      <rPr>
        <i/>
        <sz val="12"/>
        <color theme="1"/>
        <rFont val="Calibri"/>
        <family val="2"/>
        <scheme val="minor"/>
      </rPr>
      <t>Informe de Gestión USFQ 2020</t>
    </r>
    <r>
      <rPr>
        <sz val="12"/>
        <color theme="1"/>
        <rFont val="Calibri"/>
        <family val="2"/>
        <scheme val="minor"/>
      </rPr>
      <t>. Informes Anuales - Información Institucional | Universidad San Francisco de Quito. Retrieved November 21, 2021, from https://www.usfq.edu.ec/es/informacion-institucional/informes-anuales.</t>
    </r>
  </si>
  <si>
    <r>
      <t xml:space="preserve">UCE. (2021). </t>
    </r>
    <r>
      <rPr>
        <i/>
        <sz val="12"/>
        <color theme="1"/>
        <rFont val="Calibri"/>
        <family val="2"/>
        <scheme val="minor"/>
      </rPr>
      <t>Reporte Docentes por Facultad UCE</t>
    </r>
    <r>
      <rPr>
        <sz val="12"/>
        <color theme="1"/>
        <rFont val="Calibri"/>
        <family val="2"/>
        <scheme val="minor"/>
      </rPr>
      <t>. Sistema Integral de Información Universitaria. Retrieved November 21, 2021, from https://reportes.uce.edu.ec/Docentes/Docentes.aspx.</t>
    </r>
  </si>
  <si>
    <r>
      <t xml:space="preserve">UCE. (2021). </t>
    </r>
    <r>
      <rPr>
        <i/>
        <sz val="12"/>
        <color theme="1"/>
        <rFont val="Calibri"/>
        <family val="2"/>
        <scheme val="minor"/>
      </rPr>
      <t>Reporte Matriculados por Facultad UCE</t>
    </r>
    <r>
      <rPr>
        <sz val="12"/>
        <color theme="1"/>
        <rFont val="Calibri"/>
        <family val="2"/>
        <scheme val="minor"/>
      </rPr>
      <t>. Sistema Integral de Información Universitaria. Retrieved November 21, 2021, from https://reportes.uce.edu.ec/Matriculados/Matriculados.aspx.</t>
    </r>
  </si>
  <si>
    <r>
      <t xml:space="preserve">Quacquarelli Symonds Limited. (2021). </t>
    </r>
    <r>
      <rPr>
        <i/>
        <sz val="12"/>
        <color theme="1"/>
        <rFont val="Calibri"/>
        <family val="2"/>
        <scheme val="minor"/>
      </rPr>
      <t>QS Latin America University Rankings 2022</t>
    </r>
    <r>
      <rPr>
        <sz val="12"/>
        <color theme="1"/>
        <rFont val="Calibri"/>
        <family val="2"/>
        <scheme val="minor"/>
      </rPr>
      <t>. QS Top Universities. Retrieved November 27, 2021, from https://www.topuniversities.com/university-rankings/latin-american-university-rankings/2022.</t>
    </r>
  </si>
  <si>
    <r>
      <t xml:space="preserve">Quacquarelli Symonds Limited. (2020). </t>
    </r>
    <r>
      <rPr>
        <i/>
        <sz val="12"/>
        <color theme="1"/>
        <rFont val="Calibri"/>
        <family val="2"/>
        <scheme val="minor"/>
      </rPr>
      <t>QS Latin America University Rankings 2021</t>
    </r>
    <r>
      <rPr>
        <sz val="12"/>
        <color theme="1"/>
        <rFont val="Calibri"/>
        <family val="2"/>
        <scheme val="minor"/>
      </rPr>
      <t>. QS Top Universities. Retrieved November 27, 2021, from https://www.topuniversities.com/university-rankings/latin-american-university-rankings/2021.</t>
    </r>
  </si>
  <si>
    <r>
      <t xml:space="preserve">Quacquarelli Symonds Limited. (2019). </t>
    </r>
    <r>
      <rPr>
        <i/>
        <sz val="12"/>
        <color theme="1"/>
        <rFont val="Calibri"/>
        <family val="2"/>
        <scheme val="minor"/>
      </rPr>
      <t>QS Latin America University Rankings 2020</t>
    </r>
    <r>
      <rPr>
        <sz val="12"/>
        <color theme="1"/>
        <rFont val="Calibri"/>
        <family val="2"/>
        <scheme val="minor"/>
      </rPr>
      <t>. QS Top Universities. Retrieved November 27, 2021, from https://www.topuniversities.com/university-rankings/latin-american-university-rankings/2020.</t>
    </r>
  </si>
  <si>
    <r>
      <t xml:space="preserve">Quacquarelli Symonds Limited. (2018). </t>
    </r>
    <r>
      <rPr>
        <i/>
        <sz val="12"/>
        <color theme="1"/>
        <rFont val="Calibri"/>
        <family val="2"/>
        <scheme val="minor"/>
      </rPr>
      <t>QS Latin America University Rankings 2019</t>
    </r>
    <r>
      <rPr>
        <sz val="12"/>
        <color theme="1"/>
        <rFont val="Calibri"/>
        <family val="2"/>
        <scheme val="minor"/>
      </rPr>
      <t>. QS Top Universities. Retrieved November 27, 2021, from https://www.topuniversities.com/university-rankings/latin-american-university-rankings/2019.</t>
    </r>
  </si>
  <si>
    <r>
      <t xml:space="preserve">Quacquarelli Symonds Limited. (2021, August 25). </t>
    </r>
    <r>
      <rPr>
        <i/>
        <sz val="12"/>
        <color theme="1"/>
        <rFont val="Calibri"/>
        <family val="2"/>
        <scheme val="minor"/>
      </rPr>
      <t>QS Latin America University Rankings Methodology</t>
    </r>
    <r>
      <rPr>
        <sz val="12"/>
        <color theme="1"/>
        <rFont val="Calibri"/>
        <family val="2"/>
        <scheme val="minor"/>
      </rPr>
      <t>. QS Top Universities. Retrieved November 27, 2021, from https://www.topuniversities.com/latin-america-rankings/methodology.</t>
    </r>
  </si>
  <si>
    <r>
      <t xml:space="preserve">Times Higher Education. (2021, July 14). </t>
    </r>
    <r>
      <rPr>
        <i/>
        <sz val="12"/>
        <color theme="1"/>
        <rFont val="Calibri"/>
        <family val="2"/>
        <scheme val="minor"/>
      </rPr>
      <t>Latin America University Rankings 2021</t>
    </r>
    <r>
      <rPr>
        <sz val="12"/>
        <color theme="1"/>
        <rFont val="Calibri"/>
        <family val="2"/>
        <scheme val="minor"/>
      </rPr>
      <t>. Times Higher Education (THE). Retrieved November 27, 2021, from https://www.timeshighereducation.com/world-university-rankings/2021/latin-america-university-rankings#!/page/0/length/25/locations/ECU/sort_by/rank/sort_order/asc/cols/undefined.</t>
    </r>
  </si>
  <si>
    <r>
      <t xml:space="preserve">Times Higher Education. (2020, July 7). </t>
    </r>
    <r>
      <rPr>
        <i/>
        <sz val="12"/>
        <color theme="1"/>
        <rFont val="Calibri"/>
        <family val="2"/>
        <scheme val="minor"/>
      </rPr>
      <t>Latin America University Rankings 2020</t>
    </r>
    <r>
      <rPr>
        <sz val="12"/>
        <color theme="1"/>
        <rFont val="Calibri"/>
        <family val="2"/>
        <scheme val="minor"/>
      </rPr>
      <t>. Times Higher Education (THE). Retrieved November 27, 2021, from https://www.timeshighereducation.com/world-university-rankings/2020/latin-america-university-rankings#!/page/0/length/25/locations/ECU/sort_by/rank/sort_order/asc/cols/undefined.</t>
    </r>
  </si>
  <si>
    <r>
      <t xml:space="preserve">Times Higher Education. (2019, June 19). </t>
    </r>
    <r>
      <rPr>
        <i/>
        <sz val="12"/>
        <color theme="1"/>
        <rFont val="Calibri"/>
        <family val="2"/>
        <scheme val="minor"/>
      </rPr>
      <t>Latin America University Rankings 2019</t>
    </r>
    <r>
      <rPr>
        <sz val="12"/>
        <color theme="1"/>
        <rFont val="Calibri"/>
        <family val="2"/>
        <scheme val="minor"/>
      </rPr>
      <t>. Times Higher Education (THE). Retrieved November 27, 2021, from https://www.timeshighereducation.com/world-university-rankings/2019/latin-america-university-rankings#!/page/0/length/25/locations/ECU/sort_by/rank/sort_order/asc/cols/undefined.</t>
    </r>
  </si>
  <si>
    <r>
      <t xml:space="preserve">Times Higher Education. (2018, October 2). </t>
    </r>
    <r>
      <rPr>
        <i/>
        <sz val="12"/>
        <color theme="1"/>
        <rFont val="Calibri"/>
        <family val="2"/>
        <scheme val="minor"/>
      </rPr>
      <t>Latin America University Rankings 2018</t>
    </r>
    <r>
      <rPr>
        <sz val="12"/>
        <color theme="1"/>
        <rFont val="Calibri"/>
        <family val="2"/>
        <scheme val="minor"/>
      </rPr>
      <t>. Times Higher Education (THE). Retrieved November 27, 2021, from https://www.timeshighereducation.com/world-university-rankings/2018/latin-america-university-rankings#!/page/0/length/25/locations/ECU/sort_by/rank/sort_order/asc/cols/undefined.</t>
    </r>
  </si>
  <si>
    <r>
      <t xml:space="preserve">Bothwell, E., &amp; Rayo, A. (2021, July 6). </t>
    </r>
    <r>
      <rPr>
        <i/>
        <sz val="12"/>
        <color theme="1"/>
        <rFont val="Calibri"/>
        <family val="2"/>
        <scheme val="minor"/>
      </rPr>
      <t>Latin America University Rankings 2021: Methodology</t>
    </r>
    <r>
      <rPr>
        <sz val="12"/>
        <color theme="1"/>
        <rFont val="Calibri"/>
        <family val="2"/>
        <scheme val="minor"/>
      </rPr>
      <t>. Times Higher Education (THE). Retrieved November 27, 2021, from https://www.timeshighereducation.com/world-university-rankings/latin-america-university-rankings-2021-methodology.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</si>
</sst>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 #,##0.00_-;\-* #,##0.00_-;_-* &quot;-&quot;??_-;_-@_-"/>
  </numFmts>
  <fonts count="16">
    <font>
      <sz val="11"/>
      <color theme="1"/>
      <name val="Calibri"/>
      <family val="2"/>
      <scheme val="minor"/>
    </font>
    <font>
      <sz val="11"/>
      <color theme="1"/>
      <name val="Calibri"/>
      <family val="2"/>
      <scheme val="minor"/>
    </font>
    <font>
      <sz val="12"/>
      <color rgb="FF000000"/>
      <name val="Arial"/>
      <family val="2"/>
    </font>
    <font>
      <b/>
      <sz val="14"/>
      <color rgb="FF000000"/>
      <name val="Arial"/>
      <family val="2"/>
    </font>
    <font>
      <sz val="10"/>
      <color rgb="FF000000"/>
      <name val="Arial"/>
      <family val="2"/>
    </font>
    <font>
      <sz val="11"/>
      <color theme="1"/>
      <name val="Calibri"/>
      <family val="2"/>
      <charset val="129"/>
      <scheme val="minor"/>
    </font>
    <font>
      <sz val="14"/>
      <color theme="1"/>
      <name val="Calibri"/>
      <family val="2"/>
      <scheme val="minor"/>
    </font>
    <font>
      <b/>
      <sz val="14"/>
      <color theme="1"/>
      <name val="Calibri"/>
      <family val="2"/>
      <scheme val="minor"/>
    </font>
    <font>
      <sz val="14"/>
      <color rgb="FFFF0000"/>
      <name val="Calibri"/>
      <family val="2"/>
      <scheme val="minor"/>
    </font>
    <font>
      <sz val="14"/>
      <name val="Calibri"/>
      <family val="2"/>
      <scheme val="minor"/>
    </font>
    <font>
      <b/>
      <sz val="11"/>
      <color theme="1"/>
      <name val="Calibri"/>
      <family val="2"/>
      <scheme val="minor"/>
    </font>
    <font>
      <sz val="14"/>
      <color theme="8"/>
      <name val="Calibri"/>
      <family val="2"/>
      <scheme val="minor"/>
    </font>
    <font>
      <b/>
      <sz val="12"/>
      <color theme="1"/>
      <name val="Calibri"/>
      <family val="2"/>
      <scheme val="minor"/>
    </font>
    <font>
      <b/>
      <i/>
      <sz val="12"/>
      <color theme="1"/>
      <name val="Calibri"/>
      <family val="2"/>
      <scheme val="minor"/>
    </font>
    <font>
      <sz val="12"/>
      <color theme="1"/>
      <name val="Calibri"/>
      <family val="2"/>
      <scheme val="minor"/>
    </font>
    <font>
      <i/>
      <sz val="12"/>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44" fontId="1" fillId="0" borderId="0" applyFont="0" applyFill="0" applyBorder="0" applyAlignment="0" applyProtection="0"/>
    <xf numFmtId="0" fontId="4" fillId="0" borderId="0"/>
    <xf numFmtId="0" fontId="5" fillId="0" borderId="0"/>
    <xf numFmtId="164" fontId="5" fillId="0" borderId="0" applyFont="0" applyFill="0" applyBorder="0" applyAlignment="0" applyProtection="0"/>
    <xf numFmtId="9" fontId="5" fillId="0" borderId="0" applyFont="0" applyFill="0" applyBorder="0" applyAlignment="0" applyProtection="0"/>
  </cellStyleXfs>
  <cellXfs count="48">
    <xf numFmtId="0" fontId="0" fillId="0" borderId="0" xfId="0"/>
    <xf numFmtId="0" fontId="2" fillId="0" borderId="0" xfId="0" applyFont="1"/>
    <xf numFmtId="44" fontId="2" fillId="0" borderId="0" xfId="1" applyFont="1"/>
    <xf numFmtId="0" fontId="4" fillId="0" borderId="0" xfId="0" applyFont="1"/>
    <xf numFmtId="0" fontId="3" fillId="0" borderId="0" xfId="0" applyFont="1"/>
    <xf numFmtId="0" fontId="6" fillId="0" borderId="0" xfId="0" applyFont="1"/>
    <xf numFmtId="0" fontId="6"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right"/>
    </xf>
    <xf numFmtId="9" fontId="6" fillId="0" borderId="0" xfId="0" applyNumberFormat="1" applyFont="1" applyAlignment="1">
      <alignment horizontal="center" vertical="center"/>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7" fillId="0" borderId="1" xfId="0" applyFont="1" applyBorder="1" applyAlignment="1">
      <alignment horizontal="center" vertical="center"/>
    </xf>
    <xf numFmtId="9" fontId="6" fillId="0" borderId="1" xfId="0" applyNumberFormat="1" applyFont="1" applyBorder="1" applyAlignment="1">
      <alignment horizontal="center" vertical="center"/>
    </xf>
    <xf numFmtId="0" fontId="7" fillId="0" borderId="1" xfId="0" applyFont="1" applyBorder="1" applyAlignment="1">
      <alignment horizontal="right" vertical="center"/>
    </xf>
    <xf numFmtId="0" fontId="7" fillId="2" borderId="1" xfId="0" applyFont="1" applyFill="1" applyBorder="1" applyAlignment="1">
      <alignment horizontal="centerContinuous" vertical="center"/>
    </xf>
    <xf numFmtId="0" fontId="6" fillId="2" borderId="1" xfId="0" applyFont="1" applyFill="1" applyBorder="1" applyAlignment="1">
      <alignment horizontal="centerContinuous" vertical="center"/>
    </xf>
    <xf numFmtId="0" fontId="9" fillId="0" borderId="1" xfId="0" applyFont="1" applyBorder="1" applyAlignment="1">
      <alignment horizontal="center" vertical="center"/>
    </xf>
    <xf numFmtId="0" fontId="6" fillId="3" borderId="1" xfId="0" applyFont="1" applyFill="1" applyBorder="1" applyAlignment="1">
      <alignment horizontal="right" vertical="center"/>
    </xf>
    <xf numFmtId="0" fontId="6" fillId="3" borderId="0" xfId="0" applyFont="1" applyFill="1" applyAlignment="1">
      <alignment horizontal="right"/>
    </xf>
    <xf numFmtId="1" fontId="6" fillId="0" borderId="0" xfId="0" applyNumberFormat="1" applyFont="1"/>
    <xf numFmtId="0" fontId="6" fillId="0" borderId="1" xfId="0" applyFont="1" applyFill="1" applyBorder="1" applyAlignment="1">
      <alignment horizontal="right" vertical="center"/>
    </xf>
    <xf numFmtId="0" fontId="7" fillId="2" borderId="0" xfId="0" applyFont="1" applyFill="1" applyBorder="1" applyAlignment="1">
      <alignment horizontal="right" vertical="center"/>
    </xf>
    <xf numFmtId="0" fontId="10" fillId="4" borderId="0" xfId="0" applyFont="1" applyFill="1" applyAlignment="1">
      <alignment horizontal="centerContinuous" vertical="center"/>
    </xf>
    <xf numFmtId="0" fontId="0" fillId="4" borderId="0" xfId="0" applyFill="1" applyAlignment="1">
      <alignment horizontal="centerContinuous"/>
    </xf>
    <xf numFmtId="2" fontId="6" fillId="0" borderId="0" xfId="0" applyNumberFormat="1" applyFont="1" applyAlignment="1">
      <alignment horizontal="center" vertical="center"/>
    </xf>
    <xf numFmtId="0" fontId="7" fillId="4" borderId="1" xfId="0" applyFont="1" applyFill="1" applyBorder="1" applyAlignment="1">
      <alignment horizontal="centerContinuous" vertical="center"/>
    </xf>
    <xf numFmtId="0" fontId="6" fillId="4" borderId="1" xfId="0" applyFont="1" applyFill="1" applyBorder="1" applyAlignment="1">
      <alignment horizontal="centerContinuous" vertical="center"/>
    </xf>
    <xf numFmtId="0" fontId="6" fillId="4" borderId="1" xfId="0" applyFont="1" applyFill="1" applyBorder="1" applyAlignment="1">
      <alignment horizontal="centerContinuous"/>
    </xf>
    <xf numFmtId="0" fontId="6" fillId="5" borderId="0" xfId="0" applyFont="1" applyFill="1" applyAlignment="1">
      <alignment horizontal="right"/>
    </xf>
    <xf numFmtId="9" fontId="6" fillId="0" borderId="0" xfId="0" applyNumberFormat="1" applyFont="1"/>
    <xf numFmtId="10" fontId="6" fillId="0" borderId="0" xfId="0" applyNumberFormat="1" applyFont="1"/>
    <xf numFmtId="0" fontId="6" fillId="5" borderId="1" xfId="0" applyFont="1" applyFill="1" applyBorder="1" applyAlignment="1">
      <alignment horizontal="right" vertical="center"/>
    </xf>
    <xf numFmtId="0" fontId="7" fillId="5" borderId="1" xfId="0" applyFont="1" applyFill="1" applyBorder="1" applyAlignment="1">
      <alignment horizontal="right" vertical="center"/>
    </xf>
    <xf numFmtId="0" fontId="11" fillId="0" borderId="1" xfId="0" applyFont="1" applyBorder="1" applyAlignment="1">
      <alignment horizontal="center" vertical="center"/>
    </xf>
    <xf numFmtId="0" fontId="12" fillId="4" borderId="0" xfId="0" applyFont="1" applyFill="1" applyAlignment="1">
      <alignment horizontal="centerContinuous" vertical="center"/>
    </xf>
    <xf numFmtId="1" fontId="6" fillId="0" borderId="1" xfId="0" applyNumberFormat="1" applyFont="1" applyBorder="1" applyAlignment="1">
      <alignment horizontal="center" vertical="center"/>
    </xf>
    <xf numFmtId="0" fontId="6" fillId="0" borderId="0" xfId="0" applyFont="1" applyBorder="1"/>
    <xf numFmtId="0" fontId="6" fillId="0" borderId="0" xfId="0" applyFont="1" applyFill="1" applyAlignment="1">
      <alignment horizontal="center" vertical="center"/>
    </xf>
    <xf numFmtId="2" fontId="6" fillId="0" borderId="0" xfId="0" applyNumberFormat="1" applyFont="1" applyFill="1" applyAlignment="1">
      <alignment horizontal="center" vertical="center"/>
    </xf>
    <xf numFmtId="0" fontId="7" fillId="0" borderId="0" xfId="0" applyFont="1" applyAlignment="1">
      <alignment horizontal="right"/>
    </xf>
    <xf numFmtId="0" fontId="7" fillId="0" borderId="0" xfId="0" applyFont="1"/>
    <xf numFmtId="0" fontId="6" fillId="5" borderId="0" xfId="0" applyFont="1" applyFill="1" applyAlignment="1">
      <alignment horizontal="center" vertical="center"/>
    </xf>
    <xf numFmtId="0" fontId="6" fillId="0" borderId="0" xfId="0" applyFont="1" applyAlignment="1">
      <alignment horizontal="center"/>
    </xf>
    <xf numFmtId="0" fontId="10" fillId="4" borderId="0" xfId="0" applyFont="1" applyFill="1" applyAlignment="1">
      <alignment horizontal="centerContinuous"/>
    </xf>
    <xf numFmtId="0" fontId="6" fillId="0" borderId="0" xfId="0" applyFont="1" applyFill="1" applyBorder="1"/>
    <xf numFmtId="0" fontId="14" fillId="0" borderId="0" xfId="0" applyFont="1"/>
  </cellXfs>
  <cellStyles count="6">
    <cellStyle name="Currency" xfId="1" builtinId="4"/>
    <cellStyle name="Normal" xfId="0" builtinId="0"/>
    <cellStyle name="Normal 2" xfId="2" xr:uid="{C45365FC-592B-407C-9246-3E172F55E016}"/>
    <cellStyle name="千位分隔 2" xfId="4" xr:uid="{C747635B-7701-41E2-8DFB-8FAE6BFA01FB}"/>
    <cellStyle name="常规 2" xfId="3" xr:uid="{2C5BBAF0-0395-412A-9F0C-E135E9F7800C}"/>
    <cellStyle name="百分比 2" xfId="5" xr:uid="{1DED758F-072D-47E9-A493-43A05CD7D010}"/>
  </cellStyles>
  <dxfs count="0"/>
  <tableStyles count="0" defaultTableStyle="TableStyleMedium2" defaultPivotStyle="PivotStyleLight16"/>
  <colors>
    <mruColors>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Dashboard_1!$BY$8</c:f>
              <c:strCache>
                <c:ptCount val="1"/>
                <c:pt idx="0">
                  <c:v>Undergraduate</c:v>
                </c:pt>
              </c:strCache>
            </c:strRef>
          </c:tx>
          <c:spPr>
            <a:solidFill>
              <a:schemeClr val="accent2">
                <a:lumMod val="20000"/>
                <a:lumOff val="80000"/>
              </a:schemeClr>
            </a:solidFill>
            <a:ln>
              <a:noFill/>
            </a:ln>
            <a:effectLst/>
          </c:spPr>
          <c:invertIfNegative val="0"/>
          <c:dPt>
            <c:idx val="0"/>
            <c:invertIfNegative val="0"/>
            <c:bubble3D val="0"/>
            <c:spPr>
              <a:solidFill>
                <a:schemeClr val="bg1">
                  <a:lumMod val="95000"/>
                </a:schemeClr>
              </a:solidFill>
              <a:ln>
                <a:noFill/>
              </a:ln>
              <a:effectLst/>
            </c:spPr>
            <c:extLst>
              <c:ext xmlns:c16="http://schemas.microsoft.com/office/drawing/2014/chart" uri="{C3380CC4-5D6E-409C-BE32-E72D297353CC}">
                <c16:uniqueId val="{00000004-B11C-4061-B9E2-5F5D631DF875}"/>
              </c:ext>
            </c:extLst>
          </c:dPt>
          <c:dPt>
            <c:idx val="1"/>
            <c:invertIfNegative val="0"/>
            <c:bubble3D val="0"/>
            <c:spPr>
              <a:solidFill>
                <a:schemeClr val="bg1">
                  <a:lumMod val="95000"/>
                </a:schemeClr>
              </a:solidFill>
              <a:ln>
                <a:noFill/>
              </a:ln>
              <a:effectLst/>
            </c:spPr>
            <c:extLst>
              <c:ext xmlns:c16="http://schemas.microsoft.com/office/drawing/2014/chart" uri="{C3380CC4-5D6E-409C-BE32-E72D297353CC}">
                <c16:uniqueId val="{00000003-B11C-4061-B9E2-5F5D631DF875}"/>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A-A2F3-4EFE-AB68-751B804C97DB}"/>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B-A2F3-4EFE-AB68-751B804C97DB}"/>
              </c:ext>
            </c:extLst>
          </c:dPt>
          <c:dPt>
            <c:idx val="4"/>
            <c:invertIfNegative val="0"/>
            <c:bubble3D val="0"/>
            <c:spPr>
              <a:solidFill>
                <a:srgbClr val="C00000"/>
              </a:solidFill>
              <a:ln>
                <a:noFill/>
              </a:ln>
              <a:effectLst/>
            </c:spPr>
            <c:extLst>
              <c:ext xmlns:c16="http://schemas.microsoft.com/office/drawing/2014/chart" uri="{C3380CC4-5D6E-409C-BE32-E72D297353CC}">
                <c16:uniqueId val="{00000009-A2F3-4EFE-AB68-751B804C97DB}"/>
              </c:ext>
            </c:extLst>
          </c:dPt>
          <c:cat>
            <c:strRef>
              <c:f>Dashboard_1!$BX$9:$BX$13</c:f>
              <c:strCache>
                <c:ptCount val="5"/>
                <c:pt idx="0">
                  <c:v>UEES</c:v>
                </c:pt>
                <c:pt idx="1">
                  <c:v>EPN</c:v>
                </c:pt>
                <c:pt idx="2">
                  <c:v>PUCE</c:v>
                </c:pt>
                <c:pt idx="3">
                  <c:v>ESPOL</c:v>
                </c:pt>
                <c:pt idx="4">
                  <c:v>USFQ</c:v>
                </c:pt>
              </c:strCache>
            </c:strRef>
          </c:cat>
          <c:val>
            <c:numRef>
              <c:f>Dashboard_1!$BY$9:$BY$13</c:f>
              <c:numCache>
                <c:formatCode>0%</c:formatCode>
                <c:ptCount val="5"/>
                <c:pt idx="0">
                  <c:v>0.55000000000000016</c:v>
                </c:pt>
                <c:pt idx="1">
                  <c:v>0.81999999999999984</c:v>
                </c:pt>
                <c:pt idx="2">
                  <c:v>0.83933319265667861</c:v>
                </c:pt>
                <c:pt idx="3">
                  <c:v>0.89021129797326437</c:v>
                </c:pt>
                <c:pt idx="4">
                  <c:v>0.95</c:v>
                </c:pt>
              </c:numCache>
            </c:numRef>
          </c:val>
          <c:extLst>
            <c:ext xmlns:c16="http://schemas.microsoft.com/office/drawing/2014/chart" uri="{C3380CC4-5D6E-409C-BE32-E72D297353CC}">
              <c16:uniqueId val="{00000000-B11C-4061-B9E2-5F5D631DF875}"/>
            </c:ext>
          </c:extLst>
        </c:ser>
        <c:dLbls>
          <c:showLegendKey val="0"/>
          <c:showVal val="0"/>
          <c:showCatName val="0"/>
          <c:showSerName val="0"/>
          <c:showPercent val="0"/>
          <c:showBubbleSize val="0"/>
        </c:dLbls>
        <c:gapWidth val="150"/>
        <c:overlap val="100"/>
        <c:axId val="569867343"/>
        <c:axId val="569863183"/>
      </c:barChart>
      <c:barChart>
        <c:barDir val="bar"/>
        <c:grouping val="stacked"/>
        <c:varyColors val="0"/>
        <c:ser>
          <c:idx val="1"/>
          <c:order val="1"/>
          <c:tx>
            <c:strRef>
              <c:f>Dashboard_1!$BZ$8</c:f>
              <c:strCache>
                <c:ptCount val="1"/>
                <c:pt idx="0">
                  <c:v>Graduate</c:v>
                </c:pt>
              </c:strCache>
            </c:strRef>
          </c:tx>
          <c:spPr>
            <a:solidFill>
              <a:schemeClr val="bg2">
                <a:lumMod val="75000"/>
              </a:schemeClr>
            </a:solidFill>
            <a:ln>
              <a:noFill/>
            </a:ln>
            <a:effectLst/>
          </c:spPr>
          <c:invertIfNegative val="0"/>
          <c:dPt>
            <c:idx val="0"/>
            <c:invertIfNegative val="0"/>
            <c:bubble3D val="0"/>
            <c:spPr>
              <a:solidFill>
                <a:schemeClr val="bg2">
                  <a:lumMod val="75000"/>
                </a:schemeClr>
              </a:solidFill>
              <a:ln>
                <a:noFill/>
              </a:ln>
              <a:effectLst/>
            </c:spPr>
            <c:extLst>
              <c:ext xmlns:c16="http://schemas.microsoft.com/office/drawing/2014/chart" uri="{C3380CC4-5D6E-409C-BE32-E72D297353CC}">
                <c16:uniqueId val="{00000006-B11C-4061-B9E2-5F5D631DF875}"/>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5-B11C-4061-B9E2-5F5D631DF875}"/>
              </c:ext>
            </c:extLst>
          </c:dPt>
          <c:val>
            <c:numRef>
              <c:f>Dashboard_1!$BZ$9:$BZ$13</c:f>
              <c:numCache>
                <c:formatCode>0%</c:formatCode>
                <c:ptCount val="5"/>
                <c:pt idx="0">
                  <c:v>0.44999999999999984</c:v>
                </c:pt>
                <c:pt idx="1">
                  <c:v>0.18000000000000016</c:v>
                </c:pt>
                <c:pt idx="2">
                  <c:v>0.16066680734332139</c:v>
                </c:pt>
                <c:pt idx="3">
                  <c:v>0.10978870202673563</c:v>
                </c:pt>
                <c:pt idx="4">
                  <c:v>5.0000000000000044E-2</c:v>
                </c:pt>
              </c:numCache>
            </c:numRef>
          </c:val>
          <c:extLst>
            <c:ext xmlns:c16="http://schemas.microsoft.com/office/drawing/2014/chart" uri="{C3380CC4-5D6E-409C-BE32-E72D297353CC}">
              <c16:uniqueId val="{00000001-B11C-4061-B9E2-5F5D631DF875}"/>
            </c:ext>
          </c:extLst>
        </c:ser>
        <c:dLbls>
          <c:showLegendKey val="0"/>
          <c:showVal val="0"/>
          <c:showCatName val="0"/>
          <c:showSerName val="0"/>
          <c:showPercent val="0"/>
          <c:showBubbleSize val="0"/>
        </c:dLbls>
        <c:gapWidth val="500"/>
        <c:overlap val="100"/>
        <c:axId val="569866095"/>
        <c:axId val="569858191"/>
      </c:barChart>
      <c:catAx>
        <c:axId val="56986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569863183"/>
        <c:crosses val="autoZero"/>
        <c:auto val="1"/>
        <c:lblAlgn val="ctr"/>
        <c:lblOffset val="100"/>
        <c:noMultiLvlLbl val="0"/>
      </c:catAx>
      <c:valAx>
        <c:axId val="569863183"/>
        <c:scaling>
          <c:orientation val="minMax"/>
          <c:max val="1"/>
          <c:min val="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569867343"/>
        <c:crosses val="autoZero"/>
        <c:crossBetween val="between"/>
        <c:majorUnit val="0.25"/>
      </c:valAx>
      <c:valAx>
        <c:axId val="569858191"/>
        <c:scaling>
          <c:orientation val="minMax"/>
          <c:max val="1"/>
        </c:scaling>
        <c:delete val="0"/>
        <c:axPos val="t"/>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569866095"/>
        <c:crosses val="max"/>
        <c:crossBetween val="between"/>
      </c:valAx>
      <c:catAx>
        <c:axId val="569866095"/>
        <c:scaling>
          <c:orientation val="minMax"/>
        </c:scaling>
        <c:delete val="1"/>
        <c:axPos val="l"/>
        <c:majorTickMark val="out"/>
        <c:minorTickMark val="none"/>
        <c:tickLblPos val="nextTo"/>
        <c:crossAx val="56985819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100" b="1">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Dashboard_1!$AV$3</c:f>
              <c:strCache>
                <c:ptCount val="1"/>
                <c:pt idx="0">
                  <c:v>ESPOL</c:v>
                </c:pt>
              </c:strCache>
            </c:strRef>
          </c:tx>
          <c:spPr>
            <a:ln w="25400" cap="rnd">
              <a:noFill/>
              <a:round/>
            </a:ln>
            <a:effectLst/>
          </c:spPr>
          <c:marker>
            <c:symbol val="circle"/>
            <c:size val="15"/>
            <c:spPr>
              <a:solidFill>
                <a:schemeClr val="accent2">
                  <a:lumMod val="60000"/>
                  <a:lumOff val="40000"/>
                </a:schemeClr>
              </a:solidFill>
              <a:ln w="9525">
                <a:no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Dashboard_1!$AV$4:$AV$7</c:f>
              <c:numCache>
                <c:formatCode>General</c:formatCode>
                <c:ptCount val="4"/>
                <c:pt idx="0">
                  <c:v>2</c:v>
                </c:pt>
                <c:pt idx="1">
                  <c:v>2</c:v>
                </c:pt>
                <c:pt idx="2">
                  <c:v>2</c:v>
                </c:pt>
                <c:pt idx="3">
                  <c:v>2</c:v>
                </c:pt>
              </c:numCache>
            </c:numRef>
          </c:xVal>
          <c:yVal>
            <c:numRef>
              <c:f>Dashboard_1!$BA$4:$BA$7</c:f>
              <c:numCache>
                <c:formatCode>General</c:formatCode>
                <c:ptCount val="4"/>
                <c:pt idx="0">
                  <c:v>2.5</c:v>
                </c:pt>
                <c:pt idx="1">
                  <c:v>2</c:v>
                </c:pt>
                <c:pt idx="2">
                  <c:v>1.5</c:v>
                </c:pt>
                <c:pt idx="3">
                  <c:v>1</c:v>
                </c:pt>
              </c:numCache>
            </c:numRef>
          </c:yVal>
          <c:smooth val="0"/>
          <c:extLst>
            <c:ext xmlns:c16="http://schemas.microsoft.com/office/drawing/2014/chart" uri="{C3380CC4-5D6E-409C-BE32-E72D297353CC}">
              <c16:uniqueId val="{00000000-4619-4446-A830-EC9FC2722478}"/>
            </c:ext>
          </c:extLst>
        </c:ser>
        <c:ser>
          <c:idx val="1"/>
          <c:order val="1"/>
          <c:tx>
            <c:strRef>
              <c:f>Dashboard_1!$AW$3</c:f>
              <c:strCache>
                <c:ptCount val="1"/>
                <c:pt idx="0">
                  <c:v>Other</c:v>
                </c:pt>
              </c:strCache>
            </c:strRef>
          </c:tx>
          <c:spPr>
            <a:ln w="25400" cap="rnd">
              <a:noFill/>
              <a:round/>
            </a:ln>
            <a:effectLst/>
          </c:spPr>
          <c:marker>
            <c:symbol val="circle"/>
            <c:size val="15"/>
            <c:spPr>
              <a:solidFill>
                <a:schemeClr val="bg1">
                  <a:lumMod val="85000"/>
                </a:schemeClr>
              </a:solidFill>
              <a:ln w="9525">
                <a:no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Dashboard_1!$AW$4:$AW$7</c:f>
              <c:numCache>
                <c:formatCode>General</c:formatCode>
                <c:ptCount val="4"/>
                <c:pt idx="0">
                  <c:v>3</c:v>
                </c:pt>
                <c:pt idx="1">
                  <c:v>3</c:v>
                </c:pt>
                <c:pt idx="2">
                  <c:v>4</c:v>
                </c:pt>
                <c:pt idx="3">
                  <c:v>4</c:v>
                </c:pt>
              </c:numCache>
            </c:numRef>
          </c:xVal>
          <c:yVal>
            <c:numRef>
              <c:f>Dashboard_1!$BA$4:$BA$7</c:f>
              <c:numCache>
                <c:formatCode>General</c:formatCode>
                <c:ptCount val="4"/>
                <c:pt idx="0">
                  <c:v>2.5</c:v>
                </c:pt>
                <c:pt idx="1">
                  <c:v>2</c:v>
                </c:pt>
                <c:pt idx="2">
                  <c:v>1.5</c:v>
                </c:pt>
                <c:pt idx="3">
                  <c:v>1</c:v>
                </c:pt>
              </c:numCache>
            </c:numRef>
          </c:yVal>
          <c:smooth val="0"/>
          <c:extLst>
            <c:ext xmlns:c16="http://schemas.microsoft.com/office/drawing/2014/chart" uri="{C3380CC4-5D6E-409C-BE32-E72D297353CC}">
              <c16:uniqueId val="{00000001-4619-4446-A830-EC9FC2722478}"/>
            </c:ext>
          </c:extLst>
        </c:ser>
        <c:ser>
          <c:idx val="2"/>
          <c:order val="2"/>
          <c:tx>
            <c:strRef>
              <c:f>Dashboard_1!$AX$3</c:f>
              <c:strCache>
                <c:ptCount val="1"/>
                <c:pt idx="0">
                  <c:v>PUCE</c:v>
                </c:pt>
              </c:strCache>
            </c:strRef>
          </c:tx>
          <c:spPr>
            <a:ln w="25400" cap="rnd">
              <a:noFill/>
              <a:round/>
            </a:ln>
            <a:effectLst/>
          </c:spPr>
          <c:marker>
            <c:symbol val="circle"/>
            <c:size val="15"/>
            <c:spPr>
              <a:solidFill>
                <a:schemeClr val="accent5"/>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Dashboard_1!$AX$4:$AX$7</c:f>
              <c:numCache>
                <c:formatCode>General</c:formatCode>
                <c:ptCount val="4"/>
                <c:pt idx="0">
                  <c:v>4</c:v>
                </c:pt>
                <c:pt idx="1">
                  <c:v>4</c:v>
                </c:pt>
                <c:pt idx="2">
                  <c:v>3</c:v>
                </c:pt>
                <c:pt idx="3">
                  <c:v>3</c:v>
                </c:pt>
              </c:numCache>
            </c:numRef>
          </c:xVal>
          <c:yVal>
            <c:numRef>
              <c:f>Dashboard_1!$BA$4:$BA$7</c:f>
              <c:numCache>
                <c:formatCode>General</c:formatCode>
                <c:ptCount val="4"/>
                <c:pt idx="0">
                  <c:v>2.5</c:v>
                </c:pt>
                <c:pt idx="1">
                  <c:v>2</c:v>
                </c:pt>
                <c:pt idx="2">
                  <c:v>1.5</c:v>
                </c:pt>
                <c:pt idx="3">
                  <c:v>1</c:v>
                </c:pt>
              </c:numCache>
            </c:numRef>
          </c:yVal>
          <c:smooth val="0"/>
          <c:extLst>
            <c:ext xmlns:c16="http://schemas.microsoft.com/office/drawing/2014/chart" uri="{C3380CC4-5D6E-409C-BE32-E72D297353CC}">
              <c16:uniqueId val="{00000002-4619-4446-A830-EC9FC2722478}"/>
            </c:ext>
          </c:extLst>
        </c:ser>
        <c:ser>
          <c:idx val="6"/>
          <c:order val="5"/>
          <c:tx>
            <c:strRef>
              <c:f>Dashboard_1!$AU$3</c:f>
              <c:strCache>
                <c:ptCount val="1"/>
                <c:pt idx="0">
                  <c:v>USFQ</c:v>
                </c:pt>
              </c:strCache>
            </c:strRef>
          </c:tx>
          <c:spPr>
            <a:ln w="25400" cap="rnd">
              <a:noFill/>
              <a:round/>
            </a:ln>
            <a:effectLst/>
          </c:spPr>
          <c:marker>
            <c:symbol val="circle"/>
            <c:size val="15"/>
            <c:spPr>
              <a:solidFill>
                <a:srgbClr val="C0000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Dashboard_1!$AU$4:$AU$7</c:f>
              <c:numCache>
                <c:formatCode>General</c:formatCode>
                <c:ptCount val="4"/>
                <c:pt idx="0">
                  <c:v>1</c:v>
                </c:pt>
                <c:pt idx="1">
                  <c:v>1</c:v>
                </c:pt>
                <c:pt idx="2">
                  <c:v>1</c:v>
                </c:pt>
                <c:pt idx="3">
                  <c:v>1</c:v>
                </c:pt>
              </c:numCache>
            </c:numRef>
          </c:xVal>
          <c:yVal>
            <c:numRef>
              <c:f>Dashboard_1!$BA$4:$BA$7</c:f>
              <c:numCache>
                <c:formatCode>General</c:formatCode>
                <c:ptCount val="4"/>
                <c:pt idx="0">
                  <c:v>2.5</c:v>
                </c:pt>
                <c:pt idx="1">
                  <c:v>2</c:v>
                </c:pt>
                <c:pt idx="2">
                  <c:v>1.5</c:v>
                </c:pt>
                <c:pt idx="3">
                  <c:v>1</c:v>
                </c:pt>
              </c:numCache>
            </c:numRef>
          </c:yVal>
          <c:smooth val="0"/>
          <c:extLst>
            <c:ext xmlns:c16="http://schemas.microsoft.com/office/drawing/2014/chart" uri="{C3380CC4-5D6E-409C-BE32-E72D297353CC}">
              <c16:uniqueId val="{00000005-4619-4446-A830-EC9FC2722478}"/>
            </c:ext>
          </c:extLst>
        </c:ser>
        <c:dLbls>
          <c:dLblPos val="ctr"/>
          <c:showLegendKey val="0"/>
          <c:showVal val="1"/>
          <c:showCatName val="0"/>
          <c:showSerName val="0"/>
          <c:showPercent val="0"/>
          <c:showBubbleSize val="0"/>
        </c:dLbls>
        <c:axId val="88000991"/>
        <c:axId val="141148959"/>
        <c:extLst>
          <c:ext xmlns:c15="http://schemas.microsoft.com/office/drawing/2012/chart" uri="{02D57815-91ED-43cb-92C2-25804820EDAC}">
            <c15:filteredScatterSeries>
              <c15:ser>
                <c:idx val="4"/>
                <c:order val="3"/>
                <c:tx>
                  <c:strRef>
                    <c:extLst>
                      <c:ext uri="{02D57815-91ED-43cb-92C2-25804820EDAC}">
                        <c15:formulaRef>
                          <c15:sqref>Dashboard_1!$AY$3</c15:sqref>
                        </c15:formulaRef>
                      </c:ext>
                    </c:extLst>
                    <c:strCache>
                      <c:ptCount val="1"/>
                      <c:pt idx="0">
                        <c:v>Other</c:v>
                      </c:pt>
                    </c:strCache>
                  </c:strRef>
                </c:tx>
                <c:spPr>
                  <a:ln w="25400" cap="rnd">
                    <a:noFill/>
                    <a:round/>
                  </a:ln>
                  <a:effectLst/>
                </c:spPr>
                <c:marker>
                  <c:symbol val="circle"/>
                  <c:size val="15"/>
                  <c:spPr>
                    <a:solidFill>
                      <a:schemeClr val="bg1">
                        <a:lumMod val="85000"/>
                      </a:schemeClr>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1"/>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extLst>
                      <c:ext uri="{02D57815-91ED-43cb-92C2-25804820EDAC}">
                        <c15:formulaRef>
                          <c15:sqref>Dashboard_1!$AY$4:$AY$7</c15:sqref>
                        </c15:formulaRef>
                      </c:ext>
                    </c:extLst>
                    <c:numCache>
                      <c:formatCode>General</c:formatCode>
                      <c:ptCount val="4"/>
                      <c:pt idx="0">
                        <c:v>5</c:v>
                      </c:pt>
                      <c:pt idx="1">
                        <c:v>6</c:v>
                      </c:pt>
                      <c:pt idx="2">
                        <c:v>6</c:v>
                      </c:pt>
                      <c:pt idx="3">
                        <c:v>6</c:v>
                      </c:pt>
                    </c:numCache>
                  </c:numRef>
                </c:xVal>
                <c:yVal>
                  <c:numRef>
                    <c:extLst>
                      <c:ext uri="{02D57815-91ED-43cb-92C2-25804820EDAC}">
                        <c15:formulaRef>
                          <c15:sqref>Dashboard_1!$BA$4:$BA$7</c15:sqref>
                        </c15:formulaRef>
                      </c:ext>
                    </c:extLst>
                    <c:numCache>
                      <c:formatCode>General</c:formatCode>
                      <c:ptCount val="4"/>
                      <c:pt idx="0">
                        <c:v>2.5</c:v>
                      </c:pt>
                      <c:pt idx="1">
                        <c:v>2</c:v>
                      </c:pt>
                      <c:pt idx="2">
                        <c:v>1.5</c:v>
                      </c:pt>
                      <c:pt idx="3">
                        <c:v>1</c:v>
                      </c:pt>
                    </c:numCache>
                  </c:numRef>
                </c:yVal>
                <c:smooth val="0"/>
                <c:extLst>
                  <c:ext xmlns:c16="http://schemas.microsoft.com/office/drawing/2014/chart" uri="{C3380CC4-5D6E-409C-BE32-E72D297353CC}">
                    <c16:uniqueId val="{00000003-4619-4446-A830-EC9FC2722478}"/>
                  </c:ext>
                </c:extLst>
              </c15:ser>
            </c15:filteredScatterSeries>
            <c15:filteredScatterSeries>
              <c15:ser>
                <c:idx val="5"/>
                <c:order val="4"/>
                <c:tx>
                  <c:strRef>
                    <c:extLst xmlns:c15="http://schemas.microsoft.com/office/drawing/2012/chart">
                      <c:ext xmlns:c15="http://schemas.microsoft.com/office/drawing/2012/chart" uri="{02D57815-91ED-43cb-92C2-25804820EDAC}">
                        <c15:formulaRef>
                          <c15:sqref>Dashboard_1!$AZ$3</c15:sqref>
                        </c15:formulaRef>
                      </c:ext>
                    </c:extLst>
                    <c:strCache>
                      <c:ptCount val="1"/>
                      <c:pt idx="0">
                        <c:v>Other</c:v>
                      </c:pt>
                    </c:strCache>
                  </c:strRef>
                </c:tx>
                <c:spPr>
                  <a:ln w="25400" cap="rnd">
                    <a:noFill/>
                    <a:round/>
                  </a:ln>
                  <a:effectLst/>
                </c:spPr>
                <c:marker>
                  <c:symbol val="circle"/>
                  <c:size val="15"/>
                  <c:spPr>
                    <a:solidFill>
                      <a:schemeClr val="bg1">
                        <a:lumMod val="85000"/>
                      </a:schemeClr>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1"/>
                  <c:showPercent val="0"/>
                  <c:showBubbleSize val="0"/>
                  <c:separator>, </c:separator>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extLst xmlns:c15="http://schemas.microsoft.com/office/drawing/2012/chart">
                      <c:ext xmlns:c15="http://schemas.microsoft.com/office/drawing/2012/chart" uri="{02D57815-91ED-43cb-92C2-25804820EDAC}">
                        <c15:formulaRef>
                          <c15:sqref>Dashboard_1!$AZ$4:$AZ$7</c15:sqref>
                        </c15:formulaRef>
                      </c:ext>
                    </c:extLst>
                    <c:numCache>
                      <c:formatCode>General</c:formatCode>
                      <c:ptCount val="4"/>
                      <c:pt idx="0">
                        <c:v>6</c:v>
                      </c:pt>
                      <c:pt idx="1">
                        <c:v>5</c:v>
                      </c:pt>
                      <c:pt idx="2">
                        <c:v>5</c:v>
                      </c:pt>
                      <c:pt idx="3">
                        <c:v>5</c:v>
                      </c:pt>
                    </c:numCache>
                  </c:numRef>
                </c:xVal>
                <c:yVal>
                  <c:numRef>
                    <c:extLst xmlns:c15="http://schemas.microsoft.com/office/drawing/2012/chart">
                      <c:ext xmlns:c15="http://schemas.microsoft.com/office/drawing/2012/chart" uri="{02D57815-91ED-43cb-92C2-25804820EDAC}">
                        <c15:formulaRef>
                          <c15:sqref>Dashboard_1!$BA$4:$BA$7</c15:sqref>
                        </c15:formulaRef>
                      </c:ext>
                    </c:extLst>
                    <c:numCache>
                      <c:formatCode>General</c:formatCode>
                      <c:ptCount val="4"/>
                      <c:pt idx="0">
                        <c:v>2.5</c:v>
                      </c:pt>
                      <c:pt idx="1">
                        <c:v>2</c:v>
                      </c:pt>
                      <c:pt idx="2">
                        <c:v>1.5</c:v>
                      </c:pt>
                      <c:pt idx="3">
                        <c:v>1</c:v>
                      </c:pt>
                    </c:numCache>
                  </c:numRef>
                </c:yVal>
                <c:smooth val="0"/>
                <c:extLst xmlns:c15="http://schemas.microsoft.com/office/drawing/2012/chart">
                  <c:ext xmlns:c16="http://schemas.microsoft.com/office/drawing/2014/chart" uri="{C3380CC4-5D6E-409C-BE32-E72D297353CC}">
                    <c16:uniqueId val="{00000004-4619-4446-A830-EC9FC2722478}"/>
                  </c:ext>
                </c:extLst>
              </c15:ser>
            </c15:filteredScatterSeries>
          </c:ext>
        </c:extLst>
      </c:scatterChart>
      <c:valAx>
        <c:axId val="88000991"/>
        <c:scaling>
          <c:orientation val="minMax"/>
          <c:max val="4.5"/>
          <c:min val="0"/>
        </c:scaling>
        <c:delete val="1"/>
        <c:axPos val="b"/>
        <c:numFmt formatCode="General" sourceLinked="1"/>
        <c:majorTickMark val="out"/>
        <c:minorTickMark val="none"/>
        <c:tickLblPos val="nextTo"/>
        <c:crossAx val="141148959"/>
        <c:crosses val="autoZero"/>
        <c:crossBetween val="midCat"/>
        <c:majorUnit val="1"/>
      </c:valAx>
      <c:valAx>
        <c:axId val="141148959"/>
        <c:scaling>
          <c:orientation val="minMax"/>
          <c:max val="3"/>
          <c:min val="1"/>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88000991"/>
        <c:crosses val="autoZero"/>
        <c:crossBetween val="midCat"/>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Dashboard_1!$AV$19</c:f>
              <c:strCache>
                <c:ptCount val="1"/>
                <c:pt idx="0">
                  <c:v>ESPOL</c:v>
                </c:pt>
              </c:strCache>
            </c:strRef>
          </c:tx>
          <c:spPr>
            <a:ln w="25400" cap="rnd">
              <a:noFill/>
              <a:round/>
            </a:ln>
            <a:effectLst/>
          </c:spPr>
          <c:marker>
            <c:symbol val="circle"/>
            <c:size val="15"/>
            <c:spPr>
              <a:solidFill>
                <a:schemeClr val="accent2">
                  <a:lumMod val="60000"/>
                  <a:lumOff val="40000"/>
                </a:schemeClr>
              </a:solidFill>
              <a:ln w="9525">
                <a:no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Dashboard_1!$AV$20:$AV$23</c:f>
              <c:numCache>
                <c:formatCode>General</c:formatCode>
                <c:ptCount val="4"/>
                <c:pt idx="0">
                  <c:v>2</c:v>
                </c:pt>
                <c:pt idx="1">
                  <c:v>2.8</c:v>
                </c:pt>
                <c:pt idx="2">
                  <c:v>3</c:v>
                </c:pt>
                <c:pt idx="3">
                  <c:v>2</c:v>
                </c:pt>
              </c:numCache>
            </c:numRef>
          </c:xVal>
          <c:yVal>
            <c:numRef>
              <c:f>Dashboard_1!$BA$4:$BA$7</c:f>
              <c:numCache>
                <c:formatCode>General</c:formatCode>
                <c:ptCount val="4"/>
                <c:pt idx="0">
                  <c:v>2.5</c:v>
                </c:pt>
                <c:pt idx="1">
                  <c:v>2</c:v>
                </c:pt>
                <c:pt idx="2">
                  <c:v>1.5</c:v>
                </c:pt>
                <c:pt idx="3">
                  <c:v>1</c:v>
                </c:pt>
              </c:numCache>
            </c:numRef>
          </c:yVal>
          <c:smooth val="0"/>
          <c:extLst>
            <c:ext xmlns:c16="http://schemas.microsoft.com/office/drawing/2014/chart" uri="{C3380CC4-5D6E-409C-BE32-E72D297353CC}">
              <c16:uniqueId val="{00000000-5C29-4C21-AA22-3096CE1824E8}"/>
            </c:ext>
          </c:extLst>
        </c:ser>
        <c:ser>
          <c:idx val="2"/>
          <c:order val="2"/>
          <c:tx>
            <c:strRef>
              <c:f>Dashboard_1!$AX$19</c:f>
              <c:strCache>
                <c:ptCount val="1"/>
                <c:pt idx="0">
                  <c:v>PUCE</c:v>
                </c:pt>
              </c:strCache>
            </c:strRef>
          </c:tx>
          <c:spPr>
            <a:ln w="25400" cap="rnd">
              <a:noFill/>
              <a:round/>
            </a:ln>
            <a:effectLst/>
          </c:spPr>
          <c:marker>
            <c:symbol val="circle"/>
            <c:size val="15"/>
            <c:spPr>
              <a:solidFill>
                <a:schemeClr val="accent5"/>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Dashboard_1!$AX$20:$AX$22</c:f>
              <c:numCache>
                <c:formatCode>General</c:formatCode>
                <c:ptCount val="3"/>
                <c:pt idx="0">
                  <c:v>4</c:v>
                </c:pt>
                <c:pt idx="1">
                  <c:v>3.2</c:v>
                </c:pt>
                <c:pt idx="2">
                  <c:v>2</c:v>
                </c:pt>
              </c:numCache>
            </c:numRef>
          </c:xVal>
          <c:yVal>
            <c:numRef>
              <c:f>Dashboard_1!$BA$4:$BA$7</c:f>
              <c:numCache>
                <c:formatCode>General</c:formatCode>
                <c:ptCount val="4"/>
                <c:pt idx="0">
                  <c:v>2.5</c:v>
                </c:pt>
                <c:pt idx="1">
                  <c:v>2</c:v>
                </c:pt>
                <c:pt idx="2">
                  <c:v>1.5</c:v>
                </c:pt>
                <c:pt idx="3">
                  <c:v>1</c:v>
                </c:pt>
              </c:numCache>
            </c:numRef>
          </c:yVal>
          <c:smooth val="0"/>
          <c:extLst>
            <c:ext xmlns:c16="http://schemas.microsoft.com/office/drawing/2014/chart" uri="{C3380CC4-5D6E-409C-BE32-E72D297353CC}">
              <c16:uniqueId val="{00000002-5C29-4C21-AA22-3096CE1824E8}"/>
            </c:ext>
          </c:extLst>
        </c:ser>
        <c:ser>
          <c:idx val="4"/>
          <c:order val="3"/>
          <c:tx>
            <c:strRef>
              <c:f>Dashboard_1!$AZ$19</c:f>
              <c:strCache>
                <c:ptCount val="1"/>
                <c:pt idx="0">
                  <c:v>Other</c:v>
                </c:pt>
              </c:strCache>
            </c:strRef>
          </c:tx>
          <c:spPr>
            <a:ln w="25400" cap="rnd">
              <a:noFill/>
              <a:round/>
            </a:ln>
            <a:effectLst/>
          </c:spPr>
          <c:marker>
            <c:symbol val="circle"/>
            <c:size val="15"/>
            <c:spPr>
              <a:solidFill>
                <a:schemeClr val="bg1">
                  <a:lumMod val="85000"/>
                </a:schemeClr>
              </a:solidFill>
              <a:ln w="9525">
                <a:no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Dashboard_1!$AZ$20:$AZ$21</c:f>
              <c:numCache>
                <c:formatCode>General</c:formatCode>
                <c:ptCount val="2"/>
                <c:pt idx="0">
                  <c:v>3</c:v>
                </c:pt>
                <c:pt idx="1">
                  <c:v>2</c:v>
                </c:pt>
              </c:numCache>
            </c:numRef>
          </c:xVal>
          <c:yVal>
            <c:numRef>
              <c:f>Dashboard_1!$BA$4:$BA$7</c:f>
              <c:numCache>
                <c:formatCode>General</c:formatCode>
                <c:ptCount val="4"/>
                <c:pt idx="0">
                  <c:v>2.5</c:v>
                </c:pt>
                <c:pt idx="1">
                  <c:v>2</c:v>
                </c:pt>
                <c:pt idx="2">
                  <c:v>1.5</c:v>
                </c:pt>
                <c:pt idx="3">
                  <c:v>1</c:v>
                </c:pt>
              </c:numCache>
            </c:numRef>
          </c:yVal>
          <c:smooth val="0"/>
          <c:extLst>
            <c:ext xmlns:c16="http://schemas.microsoft.com/office/drawing/2014/chart" uri="{C3380CC4-5D6E-409C-BE32-E72D297353CC}">
              <c16:uniqueId val="{00000003-5C29-4C21-AA22-3096CE1824E8}"/>
            </c:ext>
          </c:extLst>
        </c:ser>
        <c:ser>
          <c:idx val="6"/>
          <c:order val="5"/>
          <c:tx>
            <c:strRef>
              <c:f>Dashboard_1!$AU$19</c:f>
              <c:strCache>
                <c:ptCount val="1"/>
                <c:pt idx="0">
                  <c:v>USFQ</c:v>
                </c:pt>
              </c:strCache>
            </c:strRef>
          </c:tx>
          <c:spPr>
            <a:ln w="25400" cap="rnd">
              <a:noFill/>
              <a:round/>
            </a:ln>
            <a:effectLst/>
          </c:spPr>
          <c:marker>
            <c:symbol val="circle"/>
            <c:size val="15"/>
            <c:spPr>
              <a:solidFill>
                <a:srgbClr val="C0000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Dashboard_1!$AU$20:$AU$23</c:f>
              <c:numCache>
                <c:formatCode>General</c:formatCode>
                <c:ptCount val="4"/>
                <c:pt idx="0">
                  <c:v>1</c:v>
                </c:pt>
                <c:pt idx="1">
                  <c:v>1</c:v>
                </c:pt>
                <c:pt idx="2">
                  <c:v>1</c:v>
                </c:pt>
                <c:pt idx="3">
                  <c:v>1</c:v>
                </c:pt>
              </c:numCache>
            </c:numRef>
          </c:xVal>
          <c:yVal>
            <c:numRef>
              <c:f>Dashboard_1!$BA$4:$BA$7</c:f>
              <c:numCache>
                <c:formatCode>General</c:formatCode>
                <c:ptCount val="4"/>
                <c:pt idx="0">
                  <c:v>2.5</c:v>
                </c:pt>
                <c:pt idx="1">
                  <c:v>2</c:v>
                </c:pt>
                <c:pt idx="2">
                  <c:v>1.5</c:v>
                </c:pt>
                <c:pt idx="3">
                  <c:v>1</c:v>
                </c:pt>
              </c:numCache>
            </c:numRef>
          </c:yVal>
          <c:smooth val="0"/>
          <c:extLst>
            <c:ext xmlns:c16="http://schemas.microsoft.com/office/drawing/2014/chart" uri="{C3380CC4-5D6E-409C-BE32-E72D297353CC}">
              <c16:uniqueId val="{00000005-5C29-4C21-AA22-3096CE1824E8}"/>
            </c:ext>
          </c:extLst>
        </c:ser>
        <c:dLbls>
          <c:dLblPos val="ctr"/>
          <c:showLegendKey val="0"/>
          <c:showVal val="1"/>
          <c:showCatName val="0"/>
          <c:showSerName val="0"/>
          <c:showPercent val="0"/>
          <c:showBubbleSize val="0"/>
        </c:dLbls>
        <c:axId val="88000991"/>
        <c:axId val="141148959"/>
        <c:extLst>
          <c:ext xmlns:c15="http://schemas.microsoft.com/office/drawing/2012/chart" uri="{02D57815-91ED-43cb-92C2-25804820EDAC}">
            <c15:filteredScatterSeries>
              <c15:ser>
                <c:idx val="1"/>
                <c:order val="1"/>
                <c:tx>
                  <c:strRef>
                    <c:extLst>
                      <c:ext uri="{02D57815-91ED-43cb-92C2-25804820EDAC}">
                        <c15:formulaRef>
                          <c15:sqref>Dashboard_1!$AW$19</c15:sqref>
                        </c15:formulaRef>
                      </c:ext>
                    </c:extLst>
                    <c:strCache>
                      <c:ptCount val="1"/>
                      <c:pt idx="0">
                        <c:v>Other</c:v>
                      </c:pt>
                    </c:strCache>
                  </c:strRef>
                </c:tx>
                <c:spPr>
                  <a:ln w="25400" cap="rnd">
                    <a:noFill/>
                    <a:round/>
                  </a:ln>
                  <a:effectLst/>
                </c:spPr>
                <c:marker>
                  <c:symbol val="circle"/>
                  <c:size val="15"/>
                  <c:spPr>
                    <a:solidFill>
                      <a:schemeClr val="bg1">
                        <a:lumMod val="85000"/>
                      </a:schemeClr>
                    </a:solidFill>
                    <a:ln w="9525">
                      <a:no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1"/>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extLst>
                      <c:ext uri="{02D57815-91ED-43cb-92C2-25804820EDAC}">
                        <c15:formulaRef>
                          <c15:sqref>Dashboard_1!$AW$20:$AW$23</c15:sqref>
                        </c15:formulaRef>
                      </c:ext>
                    </c:extLst>
                    <c:numCache>
                      <c:formatCode>General</c:formatCode>
                      <c:ptCount val="4"/>
                      <c:pt idx="0">
                        <c:v>4</c:v>
                      </c:pt>
                      <c:pt idx="1">
                        <c:v>2.95</c:v>
                      </c:pt>
                      <c:pt idx="2">
                        <c:v>2</c:v>
                      </c:pt>
                      <c:pt idx="3" formatCode="0.00">
                        <c:v>2.2000000000000002</c:v>
                      </c:pt>
                    </c:numCache>
                  </c:numRef>
                </c:xVal>
                <c:yVal>
                  <c:numRef>
                    <c:extLst>
                      <c:ext uri="{02D57815-91ED-43cb-92C2-25804820EDAC}">
                        <c15:formulaRef>
                          <c15:sqref>Dashboard_1!$BA$4:$BA$7</c15:sqref>
                        </c15:formulaRef>
                      </c:ext>
                    </c:extLst>
                    <c:numCache>
                      <c:formatCode>General</c:formatCode>
                      <c:ptCount val="4"/>
                      <c:pt idx="0">
                        <c:v>2.5</c:v>
                      </c:pt>
                      <c:pt idx="1">
                        <c:v>2</c:v>
                      </c:pt>
                      <c:pt idx="2">
                        <c:v>1.5</c:v>
                      </c:pt>
                      <c:pt idx="3">
                        <c:v>1</c:v>
                      </c:pt>
                    </c:numCache>
                  </c:numRef>
                </c:yVal>
                <c:smooth val="0"/>
                <c:extLst>
                  <c:ext xmlns:c16="http://schemas.microsoft.com/office/drawing/2014/chart" uri="{C3380CC4-5D6E-409C-BE32-E72D297353CC}">
                    <c16:uniqueId val="{00000001-5C29-4C21-AA22-3096CE1824E8}"/>
                  </c:ext>
                </c:extLst>
              </c15:ser>
            </c15:filteredScatterSeries>
            <c15:filteredScatterSeries>
              <c15:ser>
                <c:idx val="5"/>
                <c:order val="4"/>
                <c:tx>
                  <c:strRef>
                    <c:extLst xmlns:c15="http://schemas.microsoft.com/office/drawing/2012/chart">
                      <c:ext xmlns:c15="http://schemas.microsoft.com/office/drawing/2012/chart" uri="{02D57815-91ED-43cb-92C2-25804820EDAC}">
                        <c15:formulaRef>
                          <c15:sqref>Dashboard_1!$BA$19</c15:sqref>
                        </c15:formulaRef>
                      </c:ext>
                    </c:extLst>
                    <c:strCache>
                      <c:ptCount val="1"/>
                      <c:pt idx="0">
                        <c:v>Other</c:v>
                      </c:pt>
                    </c:strCache>
                  </c:strRef>
                </c:tx>
                <c:spPr>
                  <a:ln w="25400" cap="rnd">
                    <a:noFill/>
                    <a:round/>
                  </a:ln>
                  <a:effectLst/>
                </c:spPr>
                <c:marker>
                  <c:symbol val="circle"/>
                  <c:size val="15"/>
                  <c:spPr>
                    <a:solidFill>
                      <a:schemeClr val="bg1">
                        <a:lumMod val="85000"/>
                      </a:schemeClr>
                    </a:solidFill>
                    <a:ln w="9525">
                      <a:no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1"/>
                  <c:showPercent val="0"/>
                  <c:showBubbleSize val="0"/>
                  <c:separator>, </c:separator>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extLst xmlns:c15="http://schemas.microsoft.com/office/drawing/2012/chart">
                      <c:ext xmlns:c15="http://schemas.microsoft.com/office/drawing/2012/chart" uri="{02D57815-91ED-43cb-92C2-25804820EDAC}">
                        <c15:formulaRef>
                          <c15:sqref>Dashboard_1!$BA$20:$BA$21</c15:sqref>
                        </c15:formulaRef>
                      </c:ext>
                    </c:extLst>
                    <c:numCache>
                      <c:formatCode>0.00</c:formatCode>
                      <c:ptCount val="2"/>
                      <c:pt idx="0" formatCode="General">
                        <c:v>3.1</c:v>
                      </c:pt>
                      <c:pt idx="1">
                        <c:v>3.55</c:v>
                      </c:pt>
                    </c:numCache>
                  </c:numRef>
                </c:xVal>
                <c:yVal>
                  <c:numRef>
                    <c:extLst xmlns:c15="http://schemas.microsoft.com/office/drawing/2012/chart">
                      <c:ext xmlns:c15="http://schemas.microsoft.com/office/drawing/2012/chart" uri="{02D57815-91ED-43cb-92C2-25804820EDAC}">
                        <c15:formulaRef>
                          <c15:sqref>Dashboard_1!$BA$4:$BA$7</c15:sqref>
                        </c15:formulaRef>
                      </c:ext>
                    </c:extLst>
                    <c:numCache>
                      <c:formatCode>General</c:formatCode>
                      <c:ptCount val="4"/>
                      <c:pt idx="0">
                        <c:v>2.5</c:v>
                      </c:pt>
                      <c:pt idx="1">
                        <c:v>2</c:v>
                      </c:pt>
                      <c:pt idx="2">
                        <c:v>1.5</c:v>
                      </c:pt>
                      <c:pt idx="3">
                        <c:v>1</c:v>
                      </c:pt>
                    </c:numCache>
                  </c:numRef>
                </c:yVal>
                <c:smooth val="0"/>
                <c:extLst xmlns:c15="http://schemas.microsoft.com/office/drawing/2012/chart">
                  <c:ext xmlns:c16="http://schemas.microsoft.com/office/drawing/2014/chart" uri="{C3380CC4-5D6E-409C-BE32-E72D297353CC}">
                    <c16:uniqueId val="{00000004-5C29-4C21-AA22-3096CE1824E8}"/>
                  </c:ext>
                </c:extLst>
              </c15:ser>
            </c15:filteredScatterSeries>
          </c:ext>
        </c:extLst>
      </c:scatterChart>
      <c:valAx>
        <c:axId val="88000991"/>
        <c:scaling>
          <c:orientation val="minMax"/>
          <c:max val="4.5"/>
          <c:min val="0"/>
        </c:scaling>
        <c:delete val="1"/>
        <c:axPos val="b"/>
        <c:numFmt formatCode="General" sourceLinked="1"/>
        <c:majorTickMark val="out"/>
        <c:minorTickMark val="none"/>
        <c:tickLblPos val="nextTo"/>
        <c:crossAx val="141148959"/>
        <c:crosses val="autoZero"/>
        <c:crossBetween val="midCat"/>
        <c:majorUnit val="1"/>
      </c:valAx>
      <c:valAx>
        <c:axId val="141148959"/>
        <c:scaling>
          <c:orientation val="minMax"/>
          <c:max val="3"/>
          <c:min val="1"/>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88000991"/>
        <c:crosses val="autoZero"/>
        <c:crossBetween val="midCat"/>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Dashboard_2!$Q$35</c:f>
              <c:strCache>
                <c:ptCount val="1"/>
                <c:pt idx="0">
                  <c:v>USFQ</c:v>
                </c:pt>
              </c:strCache>
            </c:strRef>
          </c:tx>
          <c:spPr>
            <a:ln w="28575" cap="rnd">
              <a:solidFill>
                <a:srgbClr val="C00000"/>
              </a:solidFill>
              <a:round/>
            </a:ln>
            <a:effectLst/>
          </c:spPr>
          <c:marker>
            <c:symbol val="circle"/>
            <c:size val="5"/>
            <c:spPr>
              <a:solidFill>
                <a:srgbClr val="C00000"/>
              </a:solidFill>
              <a:ln w="9525">
                <a:noFill/>
              </a:ln>
              <a:effectLst/>
            </c:spPr>
          </c:marker>
          <c:cat>
            <c:numRef>
              <c:f>Dashboard_2!$P$36:$P$39</c:f>
              <c:numCache>
                <c:formatCode>General</c:formatCode>
                <c:ptCount val="4"/>
                <c:pt idx="0">
                  <c:v>2022</c:v>
                </c:pt>
                <c:pt idx="1">
                  <c:v>2021</c:v>
                </c:pt>
                <c:pt idx="2">
                  <c:v>2020</c:v>
                </c:pt>
                <c:pt idx="3">
                  <c:v>2019</c:v>
                </c:pt>
              </c:numCache>
            </c:numRef>
          </c:cat>
          <c:val>
            <c:numRef>
              <c:f>Dashboard_2!$Q$36:$Q$39</c:f>
              <c:numCache>
                <c:formatCode>General</c:formatCode>
                <c:ptCount val="4"/>
                <c:pt idx="0">
                  <c:v>45.1</c:v>
                </c:pt>
                <c:pt idx="1">
                  <c:v>42.7</c:v>
                </c:pt>
                <c:pt idx="2">
                  <c:v>44.4</c:v>
                </c:pt>
                <c:pt idx="3">
                  <c:v>43.1</c:v>
                </c:pt>
              </c:numCache>
            </c:numRef>
          </c:val>
          <c:smooth val="0"/>
          <c:extLst>
            <c:ext xmlns:c16="http://schemas.microsoft.com/office/drawing/2014/chart" uri="{C3380CC4-5D6E-409C-BE32-E72D297353CC}">
              <c16:uniqueId val="{00000000-A12E-40D3-9487-65910DF87867}"/>
            </c:ext>
          </c:extLst>
        </c:ser>
        <c:ser>
          <c:idx val="1"/>
          <c:order val="1"/>
          <c:tx>
            <c:strRef>
              <c:f>Dashboard_2!$R$35</c:f>
              <c:strCache>
                <c:ptCount val="1"/>
                <c:pt idx="0">
                  <c:v>ESPOL</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noFill/>
              </a:ln>
              <a:effectLst/>
            </c:spPr>
          </c:marker>
          <c:cat>
            <c:numRef>
              <c:f>Dashboard_2!$P$36:$P$39</c:f>
              <c:numCache>
                <c:formatCode>General</c:formatCode>
                <c:ptCount val="4"/>
                <c:pt idx="0">
                  <c:v>2022</c:v>
                </c:pt>
                <c:pt idx="1">
                  <c:v>2021</c:v>
                </c:pt>
                <c:pt idx="2">
                  <c:v>2020</c:v>
                </c:pt>
                <c:pt idx="3">
                  <c:v>2019</c:v>
                </c:pt>
              </c:numCache>
            </c:numRef>
          </c:cat>
          <c:val>
            <c:numRef>
              <c:f>Dashboard_2!$R$36:$R$39</c:f>
              <c:numCache>
                <c:formatCode>General</c:formatCode>
                <c:ptCount val="4"/>
                <c:pt idx="0">
                  <c:v>40.200000000000003</c:v>
                </c:pt>
                <c:pt idx="1">
                  <c:v>37.700000000000003</c:v>
                </c:pt>
                <c:pt idx="2">
                  <c:v>40.200000000000003</c:v>
                </c:pt>
                <c:pt idx="3">
                  <c:v>37.799999999999997</c:v>
                </c:pt>
              </c:numCache>
            </c:numRef>
          </c:val>
          <c:smooth val="0"/>
          <c:extLst>
            <c:ext xmlns:c16="http://schemas.microsoft.com/office/drawing/2014/chart" uri="{C3380CC4-5D6E-409C-BE32-E72D297353CC}">
              <c16:uniqueId val="{00000001-A12E-40D3-9487-65910DF87867}"/>
            </c:ext>
          </c:extLst>
        </c:ser>
        <c:ser>
          <c:idx val="2"/>
          <c:order val="2"/>
          <c:tx>
            <c:strRef>
              <c:f>Dashboard_2!$S$35</c:f>
              <c:strCache>
                <c:ptCount val="1"/>
                <c:pt idx="0">
                  <c:v>PUCE</c:v>
                </c:pt>
              </c:strCache>
            </c:strRef>
          </c:tx>
          <c:spPr>
            <a:ln w="28575" cap="rnd">
              <a:solidFill>
                <a:schemeClr val="accent5"/>
              </a:solidFill>
              <a:round/>
            </a:ln>
            <a:effectLst/>
          </c:spPr>
          <c:marker>
            <c:symbol val="circle"/>
            <c:size val="5"/>
            <c:spPr>
              <a:solidFill>
                <a:schemeClr val="accent5"/>
              </a:solidFill>
              <a:ln w="9525">
                <a:noFill/>
              </a:ln>
              <a:effectLst/>
            </c:spPr>
          </c:marker>
          <c:cat>
            <c:numRef>
              <c:f>Dashboard_2!$P$36:$P$39</c:f>
              <c:numCache>
                <c:formatCode>General</c:formatCode>
                <c:ptCount val="4"/>
                <c:pt idx="0">
                  <c:v>2022</c:v>
                </c:pt>
                <c:pt idx="1">
                  <c:v>2021</c:v>
                </c:pt>
                <c:pt idx="2">
                  <c:v>2020</c:v>
                </c:pt>
                <c:pt idx="3">
                  <c:v>2019</c:v>
                </c:pt>
              </c:numCache>
            </c:numRef>
          </c:cat>
          <c:val>
            <c:numRef>
              <c:f>Dashboard_2!$S$36:$S$39</c:f>
              <c:numCache>
                <c:formatCode>General</c:formatCode>
                <c:ptCount val="4"/>
                <c:pt idx="0">
                  <c:v>47.6</c:v>
                </c:pt>
                <c:pt idx="1">
                  <c:v>44</c:v>
                </c:pt>
                <c:pt idx="2">
                  <c:v>38.700000000000003</c:v>
                </c:pt>
                <c:pt idx="3">
                  <c:v>33</c:v>
                </c:pt>
              </c:numCache>
            </c:numRef>
          </c:val>
          <c:smooth val="0"/>
          <c:extLst>
            <c:ext xmlns:c16="http://schemas.microsoft.com/office/drawing/2014/chart" uri="{C3380CC4-5D6E-409C-BE32-E72D297353CC}">
              <c16:uniqueId val="{00000002-A12E-40D3-9487-65910DF87867}"/>
            </c:ext>
          </c:extLst>
        </c:ser>
        <c:dLbls>
          <c:showLegendKey val="0"/>
          <c:showVal val="0"/>
          <c:showCatName val="0"/>
          <c:showSerName val="0"/>
          <c:showPercent val="0"/>
          <c:showBubbleSize val="0"/>
        </c:dLbls>
        <c:marker val="1"/>
        <c:smooth val="0"/>
        <c:axId val="609410863"/>
        <c:axId val="609410031"/>
      </c:lineChart>
      <c:dateAx>
        <c:axId val="60941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10031"/>
        <c:crosses val="autoZero"/>
        <c:auto val="0"/>
        <c:lblOffset val="100"/>
        <c:baseTimeUnit val="days"/>
      </c:dateAx>
      <c:valAx>
        <c:axId val="609410031"/>
        <c:scaling>
          <c:orientation val="minMax"/>
          <c:min val="3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10863"/>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Dashboard_2!$Q$35</c:f>
              <c:strCache>
                <c:ptCount val="1"/>
                <c:pt idx="0">
                  <c:v>USFQ</c:v>
                </c:pt>
              </c:strCache>
            </c:strRef>
          </c:tx>
          <c:spPr>
            <a:ln w="28575" cap="rnd">
              <a:solidFill>
                <a:srgbClr val="C00000"/>
              </a:solidFill>
              <a:round/>
            </a:ln>
            <a:effectLst/>
          </c:spPr>
          <c:marker>
            <c:symbol val="circle"/>
            <c:size val="5"/>
            <c:spPr>
              <a:solidFill>
                <a:srgbClr val="C00000"/>
              </a:solidFill>
              <a:ln w="9525">
                <a:noFill/>
              </a:ln>
              <a:effectLst/>
            </c:spPr>
          </c:marker>
          <c:cat>
            <c:numRef>
              <c:f>Dashboard_2!$P$43:$P$46</c:f>
              <c:numCache>
                <c:formatCode>General</c:formatCode>
                <c:ptCount val="4"/>
                <c:pt idx="0">
                  <c:v>2022</c:v>
                </c:pt>
                <c:pt idx="1">
                  <c:v>2021</c:v>
                </c:pt>
                <c:pt idx="2">
                  <c:v>2020</c:v>
                </c:pt>
                <c:pt idx="3">
                  <c:v>2019</c:v>
                </c:pt>
              </c:numCache>
            </c:numRef>
          </c:cat>
          <c:val>
            <c:numRef>
              <c:f>Dashboard_2!$Q$43:$Q$46</c:f>
              <c:numCache>
                <c:formatCode>General</c:formatCode>
                <c:ptCount val="4"/>
                <c:pt idx="0">
                  <c:v>49.2</c:v>
                </c:pt>
                <c:pt idx="1">
                  <c:v>57</c:v>
                </c:pt>
                <c:pt idx="2">
                  <c:v>67.599999999999994</c:v>
                </c:pt>
                <c:pt idx="3">
                  <c:v>70.8</c:v>
                </c:pt>
              </c:numCache>
            </c:numRef>
          </c:val>
          <c:smooth val="0"/>
          <c:extLst>
            <c:ext xmlns:c16="http://schemas.microsoft.com/office/drawing/2014/chart" uri="{C3380CC4-5D6E-409C-BE32-E72D297353CC}">
              <c16:uniqueId val="{00000000-E16C-4A67-877B-D94D553B220E}"/>
            </c:ext>
          </c:extLst>
        </c:ser>
        <c:ser>
          <c:idx val="1"/>
          <c:order val="1"/>
          <c:tx>
            <c:strRef>
              <c:f>Dashboard_2!$R$35</c:f>
              <c:strCache>
                <c:ptCount val="1"/>
                <c:pt idx="0">
                  <c:v>ESPOL</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noFill/>
              </a:ln>
              <a:effectLst/>
            </c:spPr>
          </c:marker>
          <c:cat>
            <c:numRef>
              <c:f>Dashboard_2!$P$43:$P$46</c:f>
              <c:numCache>
                <c:formatCode>General</c:formatCode>
                <c:ptCount val="4"/>
                <c:pt idx="0">
                  <c:v>2022</c:v>
                </c:pt>
                <c:pt idx="1">
                  <c:v>2021</c:v>
                </c:pt>
                <c:pt idx="2">
                  <c:v>2020</c:v>
                </c:pt>
                <c:pt idx="3">
                  <c:v>2019</c:v>
                </c:pt>
              </c:numCache>
            </c:numRef>
          </c:cat>
          <c:val>
            <c:numRef>
              <c:f>Dashboard_2!$R$43:$R$46</c:f>
              <c:numCache>
                <c:formatCode>General</c:formatCode>
                <c:ptCount val="4"/>
                <c:pt idx="0">
                  <c:v>43.3</c:v>
                </c:pt>
                <c:pt idx="1">
                  <c:v>51.7</c:v>
                </c:pt>
                <c:pt idx="2">
                  <c:v>63.2</c:v>
                </c:pt>
                <c:pt idx="3">
                  <c:v>72.5</c:v>
                </c:pt>
              </c:numCache>
            </c:numRef>
          </c:val>
          <c:smooth val="0"/>
          <c:extLst>
            <c:ext xmlns:c16="http://schemas.microsoft.com/office/drawing/2014/chart" uri="{C3380CC4-5D6E-409C-BE32-E72D297353CC}">
              <c16:uniqueId val="{00000001-E16C-4A67-877B-D94D553B220E}"/>
            </c:ext>
          </c:extLst>
        </c:ser>
        <c:ser>
          <c:idx val="2"/>
          <c:order val="2"/>
          <c:tx>
            <c:strRef>
              <c:f>Dashboard_2!$S$35</c:f>
              <c:strCache>
                <c:ptCount val="1"/>
                <c:pt idx="0">
                  <c:v>PUCE</c:v>
                </c:pt>
              </c:strCache>
            </c:strRef>
          </c:tx>
          <c:spPr>
            <a:ln w="28575" cap="rnd">
              <a:solidFill>
                <a:schemeClr val="accent5"/>
              </a:solidFill>
              <a:round/>
            </a:ln>
            <a:effectLst/>
          </c:spPr>
          <c:marker>
            <c:symbol val="circle"/>
            <c:size val="5"/>
            <c:spPr>
              <a:solidFill>
                <a:schemeClr val="accent5"/>
              </a:solidFill>
              <a:ln w="9525">
                <a:noFill/>
              </a:ln>
              <a:effectLst/>
            </c:spPr>
          </c:marker>
          <c:cat>
            <c:numRef>
              <c:f>Dashboard_2!$P$43:$P$46</c:f>
              <c:numCache>
                <c:formatCode>General</c:formatCode>
                <c:ptCount val="4"/>
                <c:pt idx="0">
                  <c:v>2022</c:v>
                </c:pt>
                <c:pt idx="1">
                  <c:v>2021</c:v>
                </c:pt>
                <c:pt idx="2">
                  <c:v>2020</c:v>
                </c:pt>
                <c:pt idx="3">
                  <c:v>2019</c:v>
                </c:pt>
              </c:numCache>
            </c:numRef>
          </c:cat>
          <c:val>
            <c:numRef>
              <c:f>Dashboard_2!$S$43:$S$46</c:f>
              <c:numCache>
                <c:formatCode>General</c:formatCode>
                <c:ptCount val="4"/>
                <c:pt idx="0">
                  <c:v>44.8</c:v>
                </c:pt>
                <c:pt idx="1">
                  <c:v>48.8</c:v>
                </c:pt>
                <c:pt idx="2">
                  <c:v>58.6</c:v>
                </c:pt>
                <c:pt idx="3">
                  <c:v>52</c:v>
                </c:pt>
              </c:numCache>
            </c:numRef>
          </c:val>
          <c:smooth val="0"/>
          <c:extLst>
            <c:ext xmlns:c16="http://schemas.microsoft.com/office/drawing/2014/chart" uri="{C3380CC4-5D6E-409C-BE32-E72D297353CC}">
              <c16:uniqueId val="{00000002-E16C-4A67-877B-D94D553B220E}"/>
            </c:ext>
          </c:extLst>
        </c:ser>
        <c:dLbls>
          <c:showLegendKey val="0"/>
          <c:showVal val="0"/>
          <c:showCatName val="0"/>
          <c:showSerName val="0"/>
          <c:showPercent val="0"/>
          <c:showBubbleSize val="0"/>
        </c:dLbls>
        <c:marker val="1"/>
        <c:smooth val="0"/>
        <c:axId val="609410863"/>
        <c:axId val="609410031"/>
      </c:lineChart>
      <c:dateAx>
        <c:axId val="60941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10031"/>
        <c:crosses val="autoZero"/>
        <c:auto val="0"/>
        <c:lblOffset val="100"/>
        <c:baseTimeUnit val="days"/>
      </c:dateAx>
      <c:valAx>
        <c:axId val="609410031"/>
        <c:scaling>
          <c:orientation val="minMax"/>
          <c:min val="4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10863"/>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Dashboard_2!$Q$35</c:f>
              <c:strCache>
                <c:ptCount val="1"/>
                <c:pt idx="0">
                  <c:v>USFQ</c:v>
                </c:pt>
              </c:strCache>
            </c:strRef>
          </c:tx>
          <c:spPr>
            <a:ln w="28575" cap="rnd">
              <a:solidFill>
                <a:srgbClr val="C00000"/>
              </a:solidFill>
              <a:round/>
            </a:ln>
            <a:effectLst/>
          </c:spPr>
          <c:marker>
            <c:symbol val="circle"/>
            <c:size val="5"/>
            <c:spPr>
              <a:solidFill>
                <a:srgbClr val="C00000"/>
              </a:solidFill>
              <a:ln w="9525">
                <a:noFill/>
              </a:ln>
              <a:effectLst/>
            </c:spPr>
          </c:marker>
          <c:cat>
            <c:numRef>
              <c:f>Dashboard_2!$P$51:$P$54</c:f>
              <c:numCache>
                <c:formatCode>General</c:formatCode>
                <c:ptCount val="4"/>
                <c:pt idx="0">
                  <c:v>2022</c:v>
                </c:pt>
                <c:pt idx="1">
                  <c:v>2021</c:v>
                </c:pt>
                <c:pt idx="2">
                  <c:v>2020</c:v>
                </c:pt>
                <c:pt idx="3">
                  <c:v>2019</c:v>
                </c:pt>
              </c:numCache>
            </c:numRef>
          </c:cat>
          <c:val>
            <c:numRef>
              <c:f>Dashboard_2!$Q$51:$Q$54</c:f>
              <c:numCache>
                <c:formatCode>General</c:formatCode>
                <c:ptCount val="4"/>
                <c:pt idx="0">
                  <c:v>50.5</c:v>
                </c:pt>
                <c:pt idx="1">
                  <c:v>38.1</c:v>
                </c:pt>
                <c:pt idx="2">
                  <c:v>33.9</c:v>
                </c:pt>
                <c:pt idx="3">
                  <c:v>18.2</c:v>
                </c:pt>
              </c:numCache>
            </c:numRef>
          </c:val>
          <c:smooth val="0"/>
          <c:extLst>
            <c:ext xmlns:c16="http://schemas.microsoft.com/office/drawing/2014/chart" uri="{C3380CC4-5D6E-409C-BE32-E72D297353CC}">
              <c16:uniqueId val="{00000000-8633-4C04-B30D-4A30622C6A35}"/>
            </c:ext>
          </c:extLst>
        </c:ser>
        <c:ser>
          <c:idx val="1"/>
          <c:order val="1"/>
          <c:tx>
            <c:strRef>
              <c:f>Dashboard_2!$R$35</c:f>
              <c:strCache>
                <c:ptCount val="1"/>
                <c:pt idx="0">
                  <c:v>ESPOL</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noFill/>
              </a:ln>
              <a:effectLst/>
            </c:spPr>
          </c:marker>
          <c:cat>
            <c:numRef>
              <c:f>Dashboard_2!$P$51:$P$54</c:f>
              <c:numCache>
                <c:formatCode>General</c:formatCode>
                <c:ptCount val="4"/>
                <c:pt idx="0">
                  <c:v>2022</c:v>
                </c:pt>
                <c:pt idx="1">
                  <c:v>2021</c:v>
                </c:pt>
                <c:pt idx="2">
                  <c:v>2020</c:v>
                </c:pt>
                <c:pt idx="3">
                  <c:v>2019</c:v>
                </c:pt>
              </c:numCache>
            </c:numRef>
          </c:cat>
          <c:val>
            <c:numRef>
              <c:f>Dashboard_2!$R$51:$R$54</c:f>
              <c:numCache>
                <c:formatCode>General</c:formatCode>
                <c:ptCount val="4"/>
                <c:pt idx="0">
                  <c:v>34.6</c:v>
                </c:pt>
                <c:pt idx="1">
                  <c:v>22.6</c:v>
                </c:pt>
                <c:pt idx="2">
                  <c:v>23</c:v>
                </c:pt>
                <c:pt idx="3">
                  <c:v>20.7</c:v>
                </c:pt>
              </c:numCache>
            </c:numRef>
          </c:val>
          <c:smooth val="0"/>
          <c:extLst>
            <c:ext xmlns:c16="http://schemas.microsoft.com/office/drawing/2014/chart" uri="{C3380CC4-5D6E-409C-BE32-E72D297353CC}">
              <c16:uniqueId val="{00000001-8633-4C04-B30D-4A30622C6A35}"/>
            </c:ext>
          </c:extLst>
        </c:ser>
        <c:ser>
          <c:idx val="2"/>
          <c:order val="2"/>
          <c:tx>
            <c:strRef>
              <c:f>Dashboard_2!$S$35</c:f>
              <c:strCache>
                <c:ptCount val="1"/>
                <c:pt idx="0">
                  <c:v>PUCE</c:v>
                </c:pt>
              </c:strCache>
            </c:strRef>
          </c:tx>
          <c:spPr>
            <a:ln w="28575" cap="rnd">
              <a:solidFill>
                <a:schemeClr val="accent5"/>
              </a:solidFill>
              <a:round/>
            </a:ln>
            <a:effectLst/>
          </c:spPr>
          <c:marker>
            <c:symbol val="circle"/>
            <c:size val="5"/>
            <c:spPr>
              <a:solidFill>
                <a:schemeClr val="accent5"/>
              </a:solidFill>
              <a:ln w="9525">
                <a:noFill/>
              </a:ln>
              <a:effectLst/>
            </c:spPr>
          </c:marker>
          <c:cat>
            <c:numRef>
              <c:f>Dashboard_2!$P$51:$P$54</c:f>
              <c:numCache>
                <c:formatCode>General</c:formatCode>
                <c:ptCount val="4"/>
                <c:pt idx="0">
                  <c:v>2022</c:v>
                </c:pt>
                <c:pt idx="1">
                  <c:v>2021</c:v>
                </c:pt>
                <c:pt idx="2">
                  <c:v>2020</c:v>
                </c:pt>
                <c:pt idx="3">
                  <c:v>2019</c:v>
                </c:pt>
              </c:numCache>
            </c:numRef>
          </c:cat>
          <c:val>
            <c:numRef>
              <c:f>Dashboard_2!$S$51:$S$54</c:f>
              <c:numCache>
                <c:formatCode>General</c:formatCode>
                <c:ptCount val="4"/>
                <c:pt idx="0">
                  <c:v>26.2</c:v>
                </c:pt>
                <c:pt idx="1">
                  <c:v>20.399999999999999</c:v>
                </c:pt>
                <c:pt idx="2">
                  <c:v>37.1</c:v>
                </c:pt>
              </c:numCache>
            </c:numRef>
          </c:val>
          <c:smooth val="0"/>
          <c:extLst>
            <c:ext xmlns:c16="http://schemas.microsoft.com/office/drawing/2014/chart" uri="{C3380CC4-5D6E-409C-BE32-E72D297353CC}">
              <c16:uniqueId val="{00000002-8633-4C04-B30D-4A30622C6A35}"/>
            </c:ext>
          </c:extLst>
        </c:ser>
        <c:dLbls>
          <c:showLegendKey val="0"/>
          <c:showVal val="0"/>
          <c:showCatName val="0"/>
          <c:showSerName val="0"/>
          <c:showPercent val="0"/>
          <c:showBubbleSize val="0"/>
        </c:dLbls>
        <c:marker val="1"/>
        <c:smooth val="0"/>
        <c:axId val="609410863"/>
        <c:axId val="609410031"/>
      </c:lineChart>
      <c:dateAx>
        <c:axId val="60941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10031"/>
        <c:crosses val="autoZero"/>
        <c:auto val="0"/>
        <c:lblOffset val="100"/>
        <c:baseTimeUnit val="days"/>
      </c:dateAx>
      <c:valAx>
        <c:axId val="609410031"/>
        <c:scaling>
          <c:orientation val="minMax"/>
          <c:max val="53"/>
          <c:min val="15"/>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10863"/>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Dashboard_2!$Q$35</c:f>
              <c:strCache>
                <c:ptCount val="1"/>
                <c:pt idx="0">
                  <c:v>USFQ</c:v>
                </c:pt>
              </c:strCache>
            </c:strRef>
          </c:tx>
          <c:spPr>
            <a:ln w="28575" cap="rnd">
              <a:solidFill>
                <a:srgbClr val="C00000"/>
              </a:solidFill>
              <a:round/>
            </a:ln>
            <a:effectLst/>
          </c:spPr>
          <c:marker>
            <c:symbol val="circle"/>
            <c:size val="5"/>
            <c:spPr>
              <a:solidFill>
                <a:srgbClr val="C00000"/>
              </a:solidFill>
              <a:ln w="9525">
                <a:noFill/>
              </a:ln>
              <a:effectLst/>
            </c:spPr>
          </c:marker>
          <c:cat>
            <c:numRef>
              <c:f>Dashboard_2!$P$58:$P$61</c:f>
              <c:numCache>
                <c:formatCode>General</c:formatCode>
                <c:ptCount val="4"/>
                <c:pt idx="0">
                  <c:v>2022</c:v>
                </c:pt>
                <c:pt idx="1">
                  <c:v>2021</c:v>
                </c:pt>
                <c:pt idx="2">
                  <c:v>2020</c:v>
                </c:pt>
                <c:pt idx="3">
                  <c:v>2019</c:v>
                </c:pt>
              </c:numCache>
            </c:numRef>
          </c:cat>
          <c:val>
            <c:numRef>
              <c:f>Dashboard_2!$Q$58:$Q$61</c:f>
              <c:numCache>
                <c:formatCode>General</c:formatCode>
                <c:ptCount val="4"/>
                <c:pt idx="0">
                  <c:v>44.2</c:v>
                </c:pt>
                <c:pt idx="1">
                  <c:v>41.5</c:v>
                </c:pt>
                <c:pt idx="2">
                  <c:v>27.7</c:v>
                </c:pt>
                <c:pt idx="3">
                  <c:v>25.7</c:v>
                </c:pt>
              </c:numCache>
            </c:numRef>
          </c:val>
          <c:smooth val="0"/>
          <c:extLst>
            <c:ext xmlns:c16="http://schemas.microsoft.com/office/drawing/2014/chart" uri="{C3380CC4-5D6E-409C-BE32-E72D297353CC}">
              <c16:uniqueId val="{00000000-8D93-4518-913B-2E44E1CC56B3}"/>
            </c:ext>
          </c:extLst>
        </c:ser>
        <c:ser>
          <c:idx val="1"/>
          <c:order val="1"/>
          <c:tx>
            <c:strRef>
              <c:f>Dashboard_2!$R$35</c:f>
              <c:strCache>
                <c:ptCount val="1"/>
                <c:pt idx="0">
                  <c:v>ESPOL</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noFill/>
              </a:ln>
              <a:effectLst/>
            </c:spPr>
          </c:marker>
          <c:cat>
            <c:numRef>
              <c:f>Dashboard_2!$P$58:$P$61</c:f>
              <c:numCache>
                <c:formatCode>General</c:formatCode>
                <c:ptCount val="4"/>
                <c:pt idx="0">
                  <c:v>2022</c:v>
                </c:pt>
                <c:pt idx="1">
                  <c:v>2021</c:v>
                </c:pt>
                <c:pt idx="2">
                  <c:v>2020</c:v>
                </c:pt>
                <c:pt idx="3">
                  <c:v>2019</c:v>
                </c:pt>
              </c:numCache>
            </c:numRef>
          </c:cat>
          <c:val>
            <c:numRef>
              <c:f>Dashboard_2!$R$58:$R$61</c:f>
              <c:numCache>
                <c:formatCode>General</c:formatCode>
                <c:ptCount val="4"/>
                <c:pt idx="0">
                  <c:v>36.4</c:v>
                </c:pt>
                <c:pt idx="1">
                  <c:v>30.4</c:v>
                </c:pt>
                <c:pt idx="2">
                  <c:v>18.600000000000001</c:v>
                </c:pt>
                <c:pt idx="3">
                  <c:v>12.2</c:v>
                </c:pt>
              </c:numCache>
            </c:numRef>
          </c:val>
          <c:smooth val="0"/>
          <c:extLst>
            <c:ext xmlns:c16="http://schemas.microsoft.com/office/drawing/2014/chart" uri="{C3380CC4-5D6E-409C-BE32-E72D297353CC}">
              <c16:uniqueId val="{00000001-8D93-4518-913B-2E44E1CC56B3}"/>
            </c:ext>
          </c:extLst>
        </c:ser>
        <c:ser>
          <c:idx val="2"/>
          <c:order val="2"/>
          <c:tx>
            <c:strRef>
              <c:f>Dashboard_2!$S$35</c:f>
              <c:strCache>
                <c:ptCount val="1"/>
                <c:pt idx="0">
                  <c:v>PUCE</c:v>
                </c:pt>
              </c:strCache>
            </c:strRef>
          </c:tx>
          <c:spPr>
            <a:ln w="28575" cap="rnd">
              <a:solidFill>
                <a:schemeClr val="accent5"/>
              </a:solidFill>
              <a:round/>
            </a:ln>
            <a:effectLst/>
          </c:spPr>
          <c:marker>
            <c:symbol val="circle"/>
            <c:size val="5"/>
            <c:spPr>
              <a:solidFill>
                <a:schemeClr val="accent5"/>
              </a:solidFill>
              <a:ln w="9525">
                <a:noFill/>
              </a:ln>
              <a:effectLst/>
            </c:spPr>
          </c:marker>
          <c:cat>
            <c:numRef>
              <c:f>Dashboard_2!$P$58:$P$61</c:f>
              <c:numCache>
                <c:formatCode>General</c:formatCode>
                <c:ptCount val="4"/>
                <c:pt idx="0">
                  <c:v>2022</c:v>
                </c:pt>
                <c:pt idx="1">
                  <c:v>2021</c:v>
                </c:pt>
                <c:pt idx="2">
                  <c:v>2020</c:v>
                </c:pt>
                <c:pt idx="3">
                  <c:v>2019</c:v>
                </c:pt>
              </c:numCache>
            </c:numRef>
          </c:cat>
          <c:val>
            <c:numRef>
              <c:f>Dashboard_2!$S$58:$S$61</c:f>
              <c:numCache>
                <c:formatCode>General</c:formatCode>
                <c:ptCount val="4"/>
                <c:pt idx="0">
                  <c:v>22.2</c:v>
                </c:pt>
                <c:pt idx="1">
                  <c:v>22.6</c:v>
                </c:pt>
                <c:pt idx="2">
                  <c:v>23.7</c:v>
                </c:pt>
              </c:numCache>
            </c:numRef>
          </c:val>
          <c:smooth val="0"/>
          <c:extLst>
            <c:ext xmlns:c16="http://schemas.microsoft.com/office/drawing/2014/chart" uri="{C3380CC4-5D6E-409C-BE32-E72D297353CC}">
              <c16:uniqueId val="{00000002-8D93-4518-913B-2E44E1CC56B3}"/>
            </c:ext>
          </c:extLst>
        </c:ser>
        <c:dLbls>
          <c:showLegendKey val="0"/>
          <c:showVal val="0"/>
          <c:showCatName val="0"/>
          <c:showSerName val="0"/>
          <c:showPercent val="0"/>
          <c:showBubbleSize val="0"/>
        </c:dLbls>
        <c:marker val="1"/>
        <c:smooth val="0"/>
        <c:axId val="609410863"/>
        <c:axId val="609410031"/>
      </c:lineChart>
      <c:dateAx>
        <c:axId val="60941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10031"/>
        <c:crosses val="autoZero"/>
        <c:auto val="0"/>
        <c:lblOffset val="100"/>
        <c:baseTimeUnit val="days"/>
      </c:dateAx>
      <c:valAx>
        <c:axId val="609410031"/>
        <c:scaling>
          <c:orientation val="minMax"/>
          <c:max val="45"/>
          <c:min val="1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10863"/>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990AD5A3-56E8-4017-B257-25B4AFAFDAA7}">
          <cx:dataPt idx="0">
            <cx:spPr>
              <a:solidFill>
                <a:srgbClr val="C00000"/>
              </a:solidFill>
            </cx:spPr>
          </cx:dataPt>
          <cx:dataPt idx="1">
            <cx:spPr>
              <a:solidFill>
                <a:sysClr val="window" lastClr="FFFFFF">
                  <a:lumMod val="85000"/>
                </a:sysClr>
              </a:solidFill>
            </cx:spPr>
          </cx:dataPt>
          <cx:dataPt idx="2">
            <cx:spPr>
              <a:solidFill>
                <a:srgbClr val="5B9BD5"/>
              </a:solidFill>
            </cx:spPr>
          </cx:dataPt>
          <cx:dataPt idx="3">
            <cx:spPr>
              <a:solidFill>
                <a:sysClr val="window" lastClr="FFFFFF">
                  <a:lumMod val="85000"/>
                </a:sysClr>
              </a:solidFill>
            </cx:spPr>
          </cx:dataPt>
          <cx:dataPt idx="4">
            <cx:spPr>
              <a:solidFill>
                <a:srgbClr val="ED7D31">
                  <a:lumMod val="60000"/>
                  <a:lumOff val="40000"/>
                </a:srgbClr>
              </a:solidFill>
            </cx:spPr>
          </cx:dataPt>
          <cx:dataPt idx="5">
            <cx:spPr>
              <a:solidFill>
                <a:sysClr val="window" lastClr="FFFFFF">
                  <a:lumMod val="85000"/>
                </a:sysClr>
              </a:solidFill>
            </cx:spPr>
          </cx:dataPt>
          <cx:dataPt idx="6">
            <cx:spPr>
              <a:solidFill>
                <a:sysClr val="window" lastClr="FFFFFF">
                  <a:lumMod val="85000"/>
                </a:sysClr>
              </a:solidFill>
            </cx:spPr>
          </cx:dataPt>
          <cx:dataLabels pos="outEnd">
            <cx:numFmt formatCode="#,##0" sourceLinked="0"/>
            <cx:visibility seriesName="0" categoryName="0" value="1"/>
            <cx:separator>, </cx:separator>
          </cx:dataLabels>
          <cx:dataId val="0"/>
          <cx:layoutPr>
            <cx:subtotals>
              <cx:idx val="6"/>
            </cx:subtotals>
          </cx:layoutPr>
        </cx:series>
      </cx:plotAreaRegion>
      <cx:axis id="0">
        <cx:catScaling gapWidth="0.5"/>
        <cx:tickLabels/>
      </cx:axis>
      <cx:axis id="1">
        <cx:valScaling max="2050"/>
        <cx:tickLabels/>
      </cx:axis>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990AD5A3-56E8-4017-B257-25B4AFAFDAA7}">
          <cx:dataPt idx="0">
            <cx:spPr>
              <a:solidFill>
                <a:srgbClr val="C00000"/>
              </a:solidFill>
            </cx:spPr>
          </cx:dataPt>
          <cx:dataPt idx="1">
            <cx:spPr>
              <a:solidFill>
                <a:srgbClr val="ED7D31">
                  <a:lumMod val="60000"/>
                  <a:lumOff val="40000"/>
                </a:srgbClr>
              </a:solidFill>
            </cx:spPr>
          </cx:dataPt>
          <cx:dataPt idx="2">
            <cx:spPr>
              <a:solidFill>
                <a:sysClr val="window" lastClr="FFFFFF">
                  <a:lumMod val="85000"/>
                </a:sysClr>
              </a:solidFill>
            </cx:spPr>
          </cx:dataPt>
          <cx:dataPt idx="3">
            <cx:spPr>
              <a:solidFill>
                <a:sysClr val="window" lastClr="FFFFFF">
                  <a:lumMod val="85000"/>
                </a:sysClr>
              </a:solidFill>
            </cx:spPr>
          </cx:dataPt>
          <cx:dataPt idx="4">
            <cx:spPr>
              <a:solidFill>
                <a:srgbClr val="5B9BD5"/>
              </a:solidFill>
            </cx:spPr>
          </cx:dataPt>
          <cx:dataPt idx="5">
            <cx:spPr>
              <a:solidFill>
                <a:sysClr val="window" lastClr="FFFFFF">
                  <a:lumMod val="85000"/>
                </a:sysClr>
              </a:solidFill>
            </cx:spPr>
          </cx:dataPt>
          <cx:dataPt idx="6">
            <cx:spPr>
              <a:solidFill>
                <a:sysClr val="window" lastClr="FFFFFF">
                  <a:lumMod val="85000"/>
                </a:sysClr>
              </a:solidFill>
            </cx:spPr>
          </cx:dataPt>
          <cx:dataLabels pos="outEnd">
            <cx:numFmt formatCode="#,##0" sourceLinked="0"/>
            <cx:visibility seriesName="0" categoryName="0" value="1"/>
            <cx:separator>, </cx:separator>
          </cx:dataLabels>
          <cx:dataId val="0"/>
          <cx:layoutPr>
            <cx:subtotals>
              <cx:idx val="6"/>
            </cx:subtotals>
          </cx:layoutPr>
        </cx:series>
      </cx:plotAreaRegion>
      <cx:axis id="0">
        <cx:catScaling gapWidth="0.5"/>
        <cx:tickLabels/>
      </cx:axis>
      <cx:axis id="1">
        <cx:valScaling max="325"/>
        <cx:tickLabels/>
      </cx:axis>
    </cx:plotArea>
  </cx:chart>
  <cx:spPr>
    <a:no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990AD5A3-56E8-4017-B257-25B4AFAFDAA7}">
          <cx:dataPt idx="0">
            <cx:spPr>
              <a:solidFill>
                <a:srgbClr val="C00000"/>
              </a:solidFill>
            </cx:spPr>
          </cx:dataPt>
          <cx:dataPt idx="1">
            <cx:spPr>
              <a:solidFill>
                <a:sysClr val="window" lastClr="FFFFFF">
                  <a:lumMod val="85000"/>
                </a:sysClr>
              </a:solidFill>
            </cx:spPr>
          </cx:dataPt>
          <cx:dataPt idx="2">
            <cx:spPr>
              <a:solidFill>
                <a:sysClr val="window" lastClr="FFFFFF">
                  <a:lumMod val="85000"/>
                </a:sysClr>
              </a:solidFill>
            </cx:spPr>
          </cx:dataPt>
          <cx:dataPt idx="3">
            <cx:spPr>
              <a:solidFill>
                <a:srgbClr val="ED7D31">
                  <a:lumMod val="60000"/>
                  <a:lumOff val="40000"/>
                </a:srgbClr>
              </a:solidFill>
            </cx:spPr>
          </cx:dataPt>
          <cx:dataPt idx="4">
            <cx:spPr>
              <a:solidFill>
                <a:srgbClr val="5B9BD5"/>
              </a:solidFill>
            </cx:spPr>
          </cx:dataPt>
          <cx:dataPt idx="5">
            <cx:spPr>
              <a:solidFill>
                <a:sysClr val="window" lastClr="FFFFFF">
                  <a:lumMod val="85000"/>
                </a:sysClr>
              </a:solidFill>
            </cx:spPr>
          </cx:dataPt>
          <cx:dataPt idx="6">
            <cx:spPr>
              <a:solidFill>
                <a:sysClr val="window" lastClr="FFFFFF">
                  <a:lumMod val="85000"/>
                </a:sysClr>
              </a:solidFill>
            </cx:spPr>
          </cx:dataPt>
          <cx:dataLabels pos="outEnd">
            <cx:numFmt formatCode="#,##0" sourceLinked="0"/>
            <cx:visibility seriesName="0" categoryName="0" value="1"/>
            <cx:separator>, </cx:separator>
          </cx:dataLabels>
          <cx:dataId val="0"/>
          <cx:layoutPr>
            <cx:subtotals>
              <cx:idx val="6"/>
            </cx:subtotals>
          </cx:layoutPr>
        </cx:series>
      </cx:plotAreaRegion>
      <cx:axis id="0">
        <cx:catScaling gapWidth="0.5"/>
        <cx:tickLabels/>
      </cx:axis>
      <cx:axis id="1">
        <cx:valScaling max="225"/>
        <cx:tickLabels/>
      </cx:axis>
    </cx:plotArea>
  </cx:chart>
  <cx:spPr>
    <a:noFill/>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plotArea>
      <cx:plotAreaRegion>
        <cx:series layoutId="waterfall" uniqueId="{990AD5A3-56E8-4017-B257-25B4AFAFDAA7}">
          <cx:dataPt idx="0">
            <cx:spPr>
              <a:solidFill>
                <a:srgbClr val="5B9BD5"/>
              </a:solidFill>
            </cx:spPr>
          </cx:dataPt>
          <cx:dataPt idx="1">
            <cx:spPr>
              <a:solidFill>
                <a:sysClr val="window" lastClr="FFFFFF">
                  <a:lumMod val="85000"/>
                </a:sysClr>
              </a:solidFill>
            </cx:spPr>
          </cx:dataPt>
          <cx:dataPt idx="2">
            <cx:spPr>
              <a:solidFill>
                <a:srgbClr val="C00000"/>
              </a:solidFill>
            </cx:spPr>
          </cx:dataPt>
          <cx:dataPt idx="3">
            <cx:spPr>
              <a:solidFill>
                <a:sysClr val="window" lastClr="FFFFFF">
                  <a:lumMod val="85000"/>
                </a:sysClr>
              </a:solidFill>
            </cx:spPr>
          </cx:dataPt>
          <cx:dataPt idx="4">
            <cx:spPr>
              <a:solidFill>
                <a:srgbClr val="ED7D31">
                  <a:lumMod val="60000"/>
                  <a:lumOff val="40000"/>
                </a:srgbClr>
              </a:solidFill>
            </cx:spPr>
          </cx:dataPt>
          <cx:dataPt idx="5">
            <cx:spPr>
              <a:solidFill>
                <a:sysClr val="window" lastClr="FFFFFF">
                  <a:lumMod val="85000"/>
                </a:sysClr>
              </a:solidFill>
            </cx:spPr>
          </cx:dataPt>
          <cx:dataPt idx="6">
            <cx:spPr>
              <a:solidFill>
                <a:sysClr val="window" lastClr="FFFFFF">
                  <a:lumMod val="85000"/>
                </a:sysClr>
              </a:solidFill>
            </cx:spPr>
          </cx:dataPt>
          <cx:dataLabels pos="outEnd">
            <cx:numFmt formatCode="#,##0" sourceLinked="0"/>
            <cx:visibility seriesName="0" categoryName="0" value="1"/>
            <cx:separator>, </cx:separator>
          </cx:dataLabels>
          <cx:dataId val="0"/>
          <cx:layoutPr>
            <cx:subtotals>
              <cx:idx val="6"/>
            </cx:subtotals>
          </cx:layoutPr>
        </cx:series>
      </cx:plotAreaRegion>
      <cx:axis id="0">
        <cx:catScaling gapWidth="0.5"/>
        <cx:tickLabels/>
      </cx:axis>
      <cx:axis id="1">
        <cx:valScaling max="325"/>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chart" Target="../charts/chart1.xml"/><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microsoft.com/office/2014/relationships/chartEx" Target="../charts/chartEx4.xml"/><Relationship Id="rId3" Type="http://schemas.openxmlformats.org/officeDocument/2006/relationships/chart" Target="../charts/chart6.xml"/><Relationship Id="rId7" Type="http://schemas.microsoft.com/office/2014/relationships/chartEx" Target="../charts/chartEx3.xml"/><Relationship Id="rId2" Type="http://schemas.openxmlformats.org/officeDocument/2006/relationships/chart" Target="../charts/chart5.xml"/><Relationship Id="rId1" Type="http://schemas.openxmlformats.org/officeDocument/2006/relationships/chart" Target="../charts/chart4.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4</xdr:col>
      <xdr:colOff>241610</xdr:colOff>
      <xdr:row>1</xdr:row>
      <xdr:rowOff>0</xdr:rowOff>
    </xdr:from>
    <xdr:to>
      <xdr:col>8</xdr:col>
      <xdr:colOff>650489</xdr:colOff>
      <xdr:row>5</xdr:row>
      <xdr:rowOff>92928</xdr:rowOff>
    </xdr:to>
    <xdr:pic>
      <xdr:nvPicPr>
        <xdr:cNvPr id="2" name="Picture 1" descr="Summer School 2020 — Diseño Gráfico USFQ">
          <a:extLst>
            <a:ext uri="{FF2B5EF4-FFF2-40B4-BE49-F238E27FC236}">
              <a16:creationId xmlns:a16="http://schemas.microsoft.com/office/drawing/2014/main" id="{8736930B-909B-46D1-A441-DA08E4F1A0D9}"/>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582" t="31869" r="6079" b="32358"/>
        <a:stretch/>
      </xdr:blipFill>
      <xdr:spPr bwMode="auto">
        <a:xfrm>
          <a:off x="3215269" y="232317"/>
          <a:ext cx="3382537" cy="1022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xdr:row>
      <xdr:rowOff>148682</xdr:rowOff>
    </xdr:from>
    <xdr:to>
      <xdr:col>12</xdr:col>
      <xdr:colOff>589775</xdr:colOff>
      <xdr:row>59</xdr:row>
      <xdr:rowOff>167269</xdr:rowOff>
    </xdr:to>
    <xdr:sp macro="" textlink="">
      <xdr:nvSpPr>
        <xdr:cNvPr id="5" name="TextBox 4">
          <a:extLst>
            <a:ext uri="{FF2B5EF4-FFF2-40B4-BE49-F238E27FC236}">
              <a16:creationId xmlns:a16="http://schemas.microsoft.com/office/drawing/2014/main" id="{DED81638-4336-4198-B21B-8B20A082EF00}"/>
            </a:ext>
          </a:extLst>
        </xdr:cNvPr>
        <xdr:cNvSpPr txBox="1"/>
      </xdr:nvSpPr>
      <xdr:spPr>
        <a:xfrm>
          <a:off x="0" y="1542584"/>
          <a:ext cx="9510751" cy="123313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350">
            <a:solidFill>
              <a:schemeClr val="dk1"/>
            </a:solidFill>
            <a:effectLst/>
            <a:latin typeface="+mn-lt"/>
            <a:ea typeface="+mn-ea"/>
            <a:cs typeface="+mn-cs"/>
          </a:endParaRPr>
        </a:p>
        <a:p>
          <a:r>
            <a:rPr lang="en-US" sz="1350">
              <a:solidFill>
                <a:schemeClr val="dk1"/>
              </a:solidFill>
              <a:effectLst/>
              <a:latin typeface="+mn-lt"/>
              <a:ea typeface="+mn-ea"/>
              <a:cs typeface="+mn-cs"/>
            </a:rPr>
            <a:t>Dear stakeholders,</a:t>
          </a:r>
        </a:p>
        <a:p>
          <a:endParaRPr lang="en-US" sz="1350">
            <a:solidFill>
              <a:schemeClr val="dk1"/>
            </a:solidFill>
            <a:effectLst/>
            <a:latin typeface="+mn-lt"/>
            <a:ea typeface="+mn-ea"/>
            <a:cs typeface="+mn-cs"/>
          </a:endParaRPr>
        </a:p>
        <a:p>
          <a:r>
            <a:rPr lang="en-US" sz="1350">
              <a:solidFill>
                <a:schemeClr val="dk1"/>
              </a:solidFill>
              <a:effectLst/>
              <a:latin typeface="+mn-lt"/>
              <a:ea typeface="+mn-ea"/>
              <a:cs typeface="+mn-cs"/>
            </a:rPr>
            <a:t>On Friday March 13, 2020, we said goodbye to our campus without prior notice or knowing when we were going to meet again. This last year represented one of the toughest challenges for the higher education industry due to COVID-19. It was full of uncertainty, making it almost impossible to make decisions as an institution. However, as I write this letter, I can affirm that we, as Universidad San Francisco de Quito (USFQ), have succeeded in the difficult steps we had to take.</a:t>
          </a:r>
        </a:p>
        <a:p>
          <a:endParaRPr lang="en-US" sz="1350">
            <a:solidFill>
              <a:schemeClr val="dk1"/>
            </a:solidFill>
            <a:effectLst/>
            <a:latin typeface="+mn-lt"/>
            <a:ea typeface="+mn-ea"/>
            <a:cs typeface="+mn-cs"/>
          </a:endParaRPr>
        </a:p>
        <a:p>
          <a:r>
            <a:rPr lang="en-US" sz="1350">
              <a:solidFill>
                <a:schemeClr val="dk1"/>
              </a:solidFill>
              <a:effectLst/>
              <a:latin typeface="+mn-lt"/>
              <a:ea typeface="+mn-ea"/>
              <a:cs typeface="+mn-cs"/>
            </a:rPr>
            <a:t>Currently, we have over 10 thousand students enrolled in our 45 and 28 undergraduate and graduate programs respectively. Our closest competitor as to number of students is Escuela Politécnica del Litoral (ESPOL), but their number of academic programs is a little bit more varied in terms of its graduate programs. That’s why we must also consider Pontificia Universidad Católica del Ecuador (PUCE) as our competitor given that they have almost the same mix of undergraduate and graduate programs as we do but coming across over 23 thousand students. Another important aspect about us and these universities is that the proportion of students by level of studies, is mostly represented by undergraduate students.</a:t>
          </a:r>
        </a:p>
        <a:p>
          <a:endParaRPr lang="en-US" sz="1350">
            <a:solidFill>
              <a:schemeClr val="dk1"/>
            </a:solidFill>
            <a:effectLst/>
            <a:latin typeface="+mn-lt"/>
            <a:ea typeface="+mn-ea"/>
            <a:cs typeface="+mn-cs"/>
          </a:endParaRPr>
        </a:p>
        <a:p>
          <a:r>
            <a:rPr lang="en-US" sz="1350">
              <a:solidFill>
                <a:schemeClr val="dk1"/>
              </a:solidFill>
              <a:effectLst/>
              <a:latin typeface="+mn-lt"/>
              <a:ea typeface="+mn-ea"/>
              <a:cs typeface="+mn-cs"/>
            </a:rPr>
            <a:t>To support my initial statement of us being successful in this past year, we must look at the results of the two most important world rankings for universities, </a:t>
          </a:r>
          <a:r>
            <a:rPr lang="en-US" sz="1350" i="1">
              <a:solidFill>
                <a:schemeClr val="dk1"/>
              </a:solidFill>
              <a:effectLst/>
              <a:latin typeface="+mn-lt"/>
              <a:ea typeface="+mn-ea"/>
              <a:cs typeface="+mn-cs"/>
            </a:rPr>
            <a:t>QS</a:t>
          </a:r>
          <a:r>
            <a:rPr lang="en-US" sz="1350">
              <a:solidFill>
                <a:schemeClr val="dk1"/>
              </a:solidFill>
              <a:effectLst/>
              <a:latin typeface="+mn-lt"/>
              <a:ea typeface="+mn-ea"/>
              <a:cs typeface="+mn-cs"/>
            </a:rPr>
            <a:t> and </a:t>
          </a:r>
          <a:r>
            <a:rPr lang="en-US" sz="1350" i="1">
              <a:solidFill>
                <a:schemeClr val="dk1"/>
              </a:solidFill>
              <a:effectLst/>
              <a:latin typeface="+mn-lt"/>
              <a:ea typeface="+mn-ea"/>
              <a:cs typeface="+mn-cs"/>
            </a:rPr>
            <a:t>THE</a:t>
          </a:r>
          <a:r>
            <a:rPr lang="en-US" sz="1350">
              <a:solidFill>
                <a:schemeClr val="dk1"/>
              </a:solidFill>
              <a:effectLst/>
              <a:latin typeface="+mn-lt"/>
              <a:ea typeface="+mn-ea"/>
              <a:cs typeface="+mn-cs"/>
            </a:rPr>
            <a:t>. Considering that rankings publish their reports for the upcoming year, these rankings have recently posted their annual results for 2022 in which we are the number one university in Ecuador once again. This is a position that we have been able to hold for the last four years in both rankings while our competitors have conveyed among the top four places. </a:t>
          </a:r>
        </a:p>
        <a:p>
          <a:endParaRPr lang="en-US" sz="1350">
            <a:solidFill>
              <a:schemeClr val="dk1"/>
            </a:solidFill>
            <a:effectLst/>
            <a:latin typeface="+mn-lt"/>
            <a:ea typeface="+mn-ea"/>
            <a:cs typeface="+mn-cs"/>
          </a:endParaRPr>
        </a:p>
        <a:p>
          <a:r>
            <a:rPr lang="en-US" sz="1350">
              <a:solidFill>
                <a:schemeClr val="dk1"/>
              </a:solidFill>
              <a:effectLst/>
              <a:latin typeface="+mn-lt"/>
              <a:ea typeface="+mn-ea"/>
              <a:cs typeface="+mn-cs"/>
            </a:rPr>
            <a:t>However, the success achieved is not enough for us. In this manner, we examine in detail the results of both rankings. Regarding QS, their methodology considers five criteria to obtain the final score: research impact and productivity, teaching commitment, employability, online impact, and internationalization. These criteria consider different key indicators, but I want us to focus in the two most important that correspond to the 50% of the final score for the ranking, Academic Reputation (30%) and Employer Reputation (20%). Considering the Academic Reputation, in the last two years we have already missed the first place against PUCE, which means that we must improve the perceptions of academics from around the world regarding our teaching and research quality. To achieve this, we will ask our faculty to get in touch with their colleagues from international universities to encourage them to remember the splendid projects that have been developed in cooperation with us. Concerning the Employer Reputation, we are still above our competitors, but we have had a strong decrease in the past four years, which implies that employers don’t identify our institution as the best source of the most competent, innovative, and effective graduates. To improve this metric, we will work with the career services team to invite the biggest companies in the country, and the companies run by our alumni to different quarterly events where they can interact with our students and get in touch with their abilities by making presentations of the most impactful research and community outreach projects.</a:t>
          </a:r>
        </a:p>
        <a:p>
          <a:endParaRPr lang="en-US" sz="1350">
            <a:solidFill>
              <a:schemeClr val="dk1"/>
            </a:solidFill>
            <a:effectLst/>
            <a:latin typeface="+mn-lt"/>
            <a:ea typeface="+mn-ea"/>
            <a:cs typeface="+mn-cs"/>
          </a:endParaRPr>
        </a:p>
        <a:p>
          <a:r>
            <a:rPr lang="en-US" sz="1350">
              <a:solidFill>
                <a:schemeClr val="dk1"/>
              </a:solidFill>
              <a:effectLst/>
              <a:latin typeface="+mn-lt"/>
              <a:ea typeface="+mn-ea"/>
              <a:cs typeface="+mn-cs"/>
            </a:rPr>
            <a:t>With respect of THE, their methodology considers five areas: teaching, research, citations, international outlook, and industry income. In this case, 70% of the final score for the ranking is already represented by the first two indicators, 36% and 34% respectively. By looking at the teaching category, we have had a growth that has allowed us to hold the first place over our competitors, but we cannot relax ourselves because this indicator is mainly based on an academic reputation survey. So, we have another strong reason to support or previously proposed action of getting in touch with international colleagues to improve our score. On the research category, its main component is again the reputation survey, so our latest strategies also hold powerful to help us keep the first place obtained for this metric. Nonetheless, ESPOL has showed a steady and strong growth in the past years, meaning that we must start implementing our proposed approaches in the beginning of next year before the next reputation surveys are sent.</a:t>
          </a:r>
        </a:p>
        <a:p>
          <a:endParaRPr lang="en-US" sz="1350">
            <a:solidFill>
              <a:schemeClr val="dk1"/>
            </a:solidFill>
            <a:effectLst/>
            <a:latin typeface="+mn-lt"/>
            <a:ea typeface="+mn-ea"/>
            <a:cs typeface="+mn-cs"/>
          </a:endParaRPr>
        </a:p>
        <a:p>
          <a:r>
            <a:rPr lang="en-US" sz="1350">
              <a:solidFill>
                <a:schemeClr val="dk1"/>
              </a:solidFill>
              <a:effectLst/>
              <a:latin typeface="+mn-lt"/>
              <a:ea typeface="+mn-ea"/>
              <a:cs typeface="+mn-cs"/>
            </a:rPr>
            <a:t>Evaluating the number of followers we have on Facebook, Instagram, and Twitter we clearly have a lead over our competitors nationwide and we must take advantage of this to strengthen our academic reputation by posting our contributions developed in collaboration with other institutions worldwide and reinforce our employer reputation by producing posts that showcase the development of our graduates in the industry.</a:t>
          </a:r>
        </a:p>
        <a:p>
          <a:endParaRPr lang="en-US" sz="1350">
            <a:solidFill>
              <a:schemeClr val="dk1"/>
            </a:solidFill>
            <a:effectLst/>
            <a:latin typeface="+mn-lt"/>
            <a:ea typeface="+mn-ea"/>
            <a:cs typeface="+mn-cs"/>
          </a:endParaRPr>
        </a:p>
        <a:p>
          <a:r>
            <a:rPr lang="en-US" sz="1350">
              <a:solidFill>
                <a:schemeClr val="dk1"/>
              </a:solidFill>
              <a:effectLst/>
              <a:latin typeface="+mn-lt"/>
              <a:ea typeface="+mn-ea"/>
              <a:cs typeface="+mn-cs"/>
            </a:rPr>
            <a:t>However, assessing the number of followers we have on LinkedIn we see an improvement opportunity. In this platform we fall behind PUCE’s first place, and we have been relegated to the third place. As LinkedIn is more professional than the other platforms this could be the potential reason why we don’t have the first place on the Academic Reputation survey developed by QS. In this manner, we must analyze the type of posts our competitors are developing, so that we can generate together with the digital marketing team and career services a strategy to increase our social media engagement. We need to attract professional users by posting results of our latest research and community outreach projects, and by exhibiting the achievements of our faculty, staff, students, and alumni.</a:t>
          </a:r>
        </a:p>
        <a:p>
          <a:endParaRPr lang="en-US" sz="1350">
            <a:solidFill>
              <a:schemeClr val="dk1"/>
            </a:solidFill>
            <a:effectLst/>
            <a:latin typeface="+mn-lt"/>
            <a:ea typeface="+mn-ea"/>
            <a:cs typeface="+mn-cs"/>
          </a:endParaRPr>
        </a:p>
        <a:p>
          <a:r>
            <a:rPr lang="en-US" sz="1350">
              <a:solidFill>
                <a:schemeClr val="dk1"/>
              </a:solidFill>
              <a:effectLst/>
              <a:latin typeface="+mn-lt"/>
              <a:ea typeface="+mn-ea"/>
              <a:cs typeface="+mn-cs"/>
            </a:rPr>
            <a:t>To finish, I want to make it clear that with these proposals we don’t only want to be the best university on the final ranking score, we want to be the best university on every metric so that our students get what they deserve by being part of USFQ.</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247650</xdr:colOff>
      <xdr:row>4</xdr:row>
      <xdr:rowOff>207648</xdr:rowOff>
    </xdr:from>
    <xdr:to>
      <xdr:col>3</xdr:col>
      <xdr:colOff>371475</xdr:colOff>
      <xdr:row>7</xdr:row>
      <xdr:rowOff>5234</xdr:rowOff>
    </xdr:to>
    <xdr:pic>
      <xdr:nvPicPr>
        <xdr:cNvPr id="68" name="Picture 67" descr="Summer School 2020 — Diseño Gráfico USFQ">
          <a:extLst>
            <a:ext uri="{FF2B5EF4-FFF2-40B4-BE49-F238E27FC236}">
              <a16:creationId xmlns:a16="http://schemas.microsoft.com/office/drawing/2014/main" id="{91C5F916-087F-44BE-A8F8-517D3D4988ED}"/>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990600" y="1122048"/>
          <a:ext cx="1609725" cy="483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466725</xdr:colOff>
      <xdr:row>4</xdr:row>
      <xdr:rowOff>209551</xdr:rowOff>
    </xdr:from>
    <xdr:to>
      <xdr:col>7</xdr:col>
      <xdr:colOff>428625</xdr:colOff>
      <xdr:row>7</xdr:row>
      <xdr:rowOff>117454</xdr:rowOff>
    </xdr:to>
    <xdr:pic>
      <xdr:nvPicPr>
        <xdr:cNvPr id="69" name="Picture 68" descr="Sistema de Prácticas Preprofesionales">
          <a:extLst>
            <a:ext uri="{FF2B5EF4-FFF2-40B4-BE49-F238E27FC236}">
              <a16:creationId xmlns:a16="http://schemas.microsoft.com/office/drawing/2014/main" id="{1A63648D-EB4E-4F80-960E-52735ABEC277}"/>
            </a:ext>
          </a:extLst>
        </xdr:cNvPr>
        <xdr:cNvPicPr>
          <a:picLocks noChangeAspect="1" noChangeArrowheads="1"/>
        </xdr:cNvPicPr>
      </xdr:nvPicPr>
      <xdr:blipFill>
        <a:blip xmlns:r="http://schemas.openxmlformats.org/officeDocument/2006/relationships" r:embed="rId2" cstate="screen">
          <a:extLst>
            <a:ext uri="{28A0092B-C50C-407E-A947-70E740481C1C}">
              <a14:useLocalDpi xmlns:a14="http://schemas.microsoft.com/office/drawing/2010/main"/>
            </a:ext>
          </a:extLst>
        </a:blip>
        <a:srcRect/>
        <a:stretch>
          <a:fillRect/>
        </a:stretch>
      </xdr:blipFill>
      <xdr:spPr bwMode="auto">
        <a:xfrm>
          <a:off x="4181475" y="1123951"/>
          <a:ext cx="1447800" cy="593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525782</xdr:colOff>
      <xdr:row>5</xdr:row>
      <xdr:rowOff>19051</xdr:rowOff>
    </xdr:from>
    <xdr:to>
      <xdr:col>4</xdr:col>
      <xdr:colOff>438150</xdr:colOff>
      <xdr:row>7</xdr:row>
      <xdr:rowOff>19050</xdr:rowOff>
    </xdr:to>
    <xdr:sp macro="" textlink="">
      <xdr:nvSpPr>
        <xdr:cNvPr id="72" name="TextBox 71">
          <a:extLst>
            <a:ext uri="{FF2B5EF4-FFF2-40B4-BE49-F238E27FC236}">
              <a16:creationId xmlns:a16="http://schemas.microsoft.com/office/drawing/2014/main" id="{60BB23CE-40AD-45B3-A4E6-3C1CA3481FCE}"/>
            </a:ext>
          </a:extLst>
        </xdr:cNvPr>
        <xdr:cNvSpPr txBox="1"/>
      </xdr:nvSpPr>
      <xdr:spPr>
        <a:xfrm>
          <a:off x="2754632" y="1162051"/>
          <a:ext cx="655318" cy="457199"/>
        </a:xfrm>
        <a:prstGeom prst="rect">
          <a:avLst/>
        </a:prstGeom>
        <a:solidFill>
          <a:schemeClr val="lt1"/>
        </a:solidFill>
        <a:ln w="2857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10.1</a:t>
          </a:r>
        </a:p>
      </xdr:txBody>
    </xdr:sp>
    <xdr:clientData/>
  </xdr:twoCellAnchor>
  <xdr:twoCellAnchor>
    <xdr:from>
      <xdr:col>7</xdr:col>
      <xdr:colOff>581026</xdr:colOff>
      <xdr:row>5</xdr:row>
      <xdr:rowOff>19050</xdr:rowOff>
    </xdr:from>
    <xdr:to>
      <xdr:col>8</xdr:col>
      <xdr:colOff>493394</xdr:colOff>
      <xdr:row>7</xdr:row>
      <xdr:rowOff>19049</xdr:rowOff>
    </xdr:to>
    <xdr:sp macro="" textlink="">
      <xdr:nvSpPr>
        <xdr:cNvPr id="73" name="TextBox 72">
          <a:extLst>
            <a:ext uri="{FF2B5EF4-FFF2-40B4-BE49-F238E27FC236}">
              <a16:creationId xmlns:a16="http://schemas.microsoft.com/office/drawing/2014/main" id="{72148750-16A4-4612-939D-A1A1CA72503E}"/>
            </a:ext>
          </a:extLst>
        </xdr:cNvPr>
        <xdr:cNvSpPr txBox="1"/>
      </xdr:nvSpPr>
      <xdr:spPr>
        <a:xfrm>
          <a:off x="5781676" y="1162050"/>
          <a:ext cx="655318" cy="457199"/>
        </a:xfrm>
        <a:prstGeom prst="rect">
          <a:avLst/>
        </a:prstGeom>
        <a:solidFill>
          <a:schemeClr val="lt1"/>
        </a:solidFill>
        <a:ln w="28575" cmpd="sng">
          <a:solidFill>
            <a:schemeClr val="accent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11.6</a:t>
          </a:r>
        </a:p>
      </xdr:txBody>
    </xdr:sp>
    <xdr:clientData/>
  </xdr:twoCellAnchor>
  <xdr:twoCellAnchor>
    <xdr:from>
      <xdr:col>6</xdr:col>
      <xdr:colOff>133350</xdr:colOff>
      <xdr:row>11</xdr:row>
      <xdr:rowOff>161924</xdr:rowOff>
    </xdr:from>
    <xdr:to>
      <xdr:col>12</xdr:col>
      <xdr:colOff>466725</xdr:colOff>
      <xdr:row>34</xdr:row>
      <xdr:rowOff>76199</xdr:rowOff>
    </xdr:to>
    <xdr:graphicFrame macro="">
      <xdr:nvGraphicFramePr>
        <xdr:cNvPr id="75" name="Chart 74">
          <a:extLst>
            <a:ext uri="{FF2B5EF4-FFF2-40B4-BE49-F238E27FC236}">
              <a16:creationId xmlns:a16="http://schemas.microsoft.com/office/drawing/2014/main" id="{71AD9110-75F5-4A5A-AE53-1733697D4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609600</xdr:colOff>
      <xdr:row>4</xdr:row>
      <xdr:rowOff>171450</xdr:rowOff>
    </xdr:from>
    <xdr:to>
      <xdr:col>10</xdr:col>
      <xdr:colOff>376335</xdr:colOff>
      <xdr:row>7</xdr:row>
      <xdr:rowOff>142875</xdr:rowOff>
    </xdr:to>
    <xdr:pic>
      <xdr:nvPicPr>
        <xdr:cNvPr id="76" name="Picture 75" descr="Pontifical Catholic University of Ecuador - Wikipedia">
          <a:extLst>
            <a:ext uri="{FF2B5EF4-FFF2-40B4-BE49-F238E27FC236}">
              <a16:creationId xmlns:a16="http://schemas.microsoft.com/office/drawing/2014/main" id="{015892A7-B87F-4485-A69C-2A50DD689EC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a:ext>
          </a:extLst>
        </a:blip>
        <a:srcRect/>
        <a:stretch>
          <a:fillRect/>
        </a:stretch>
      </xdr:blipFill>
      <xdr:spPr bwMode="auto">
        <a:xfrm>
          <a:off x="7296150" y="1085850"/>
          <a:ext cx="509685"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619126</xdr:colOff>
      <xdr:row>5</xdr:row>
      <xdr:rowOff>28575</xdr:rowOff>
    </xdr:from>
    <xdr:to>
      <xdr:col>11</xdr:col>
      <xdr:colOff>531494</xdr:colOff>
      <xdr:row>7</xdr:row>
      <xdr:rowOff>28574</xdr:rowOff>
    </xdr:to>
    <xdr:sp macro="" textlink="">
      <xdr:nvSpPr>
        <xdr:cNvPr id="77" name="TextBox 76">
          <a:extLst>
            <a:ext uri="{FF2B5EF4-FFF2-40B4-BE49-F238E27FC236}">
              <a16:creationId xmlns:a16="http://schemas.microsoft.com/office/drawing/2014/main" id="{964F4930-3E8B-4110-828F-9F71B51F6F5F}"/>
            </a:ext>
          </a:extLst>
        </xdr:cNvPr>
        <xdr:cNvSpPr txBox="1"/>
      </xdr:nvSpPr>
      <xdr:spPr>
        <a:xfrm>
          <a:off x="8048626" y="1171575"/>
          <a:ext cx="655318" cy="457199"/>
        </a:xfrm>
        <a:prstGeom prst="rect">
          <a:avLst/>
        </a:prstGeom>
        <a:solidFill>
          <a:schemeClr val="lt1"/>
        </a:solidFill>
        <a:ln w="2857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23.7</a:t>
          </a:r>
        </a:p>
      </xdr:txBody>
    </xdr:sp>
    <xdr:clientData/>
  </xdr:twoCellAnchor>
  <xdr:twoCellAnchor>
    <xdr:from>
      <xdr:col>1</xdr:col>
      <xdr:colOff>47625</xdr:colOff>
      <xdr:row>11</xdr:row>
      <xdr:rowOff>171450</xdr:rowOff>
    </xdr:from>
    <xdr:to>
      <xdr:col>5</xdr:col>
      <xdr:colOff>695325</xdr:colOff>
      <xdr:row>34</xdr:row>
      <xdr:rowOff>85726</xdr:rowOff>
    </xdr:to>
    <xdr:grpSp>
      <xdr:nvGrpSpPr>
        <xdr:cNvPr id="80" name="Group 79">
          <a:extLst>
            <a:ext uri="{FF2B5EF4-FFF2-40B4-BE49-F238E27FC236}">
              <a16:creationId xmlns:a16="http://schemas.microsoft.com/office/drawing/2014/main" id="{45F7DD9E-137E-40CD-82A2-2ECFA073E050}"/>
            </a:ext>
          </a:extLst>
        </xdr:cNvPr>
        <xdr:cNvGrpSpPr/>
      </xdr:nvGrpSpPr>
      <xdr:grpSpPr>
        <a:xfrm>
          <a:off x="790575" y="2686050"/>
          <a:ext cx="3619500" cy="5172076"/>
          <a:chOff x="790575" y="2867025"/>
          <a:chExt cx="3619500" cy="5172076"/>
        </a:xfrm>
      </xdr:grpSpPr>
      <xdr:sp macro="" textlink="">
        <xdr:nvSpPr>
          <xdr:cNvPr id="54" name="TextBox 53">
            <a:extLst>
              <a:ext uri="{FF2B5EF4-FFF2-40B4-BE49-F238E27FC236}">
                <a16:creationId xmlns:a16="http://schemas.microsoft.com/office/drawing/2014/main" id="{EEF2E086-D6BE-4E5A-A757-0CEF3C367E50}"/>
              </a:ext>
            </a:extLst>
          </xdr:cNvPr>
          <xdr:cNvSpPr txBox="1"/>
        </xdr:nvSpPr>
        <xdr:spPr>
          <a:xfrm>
            <a:off x="2687955" y="3011803"/>
            <a:ext cx="1626870" cy="726725"/>
          </a:xfrm>
          <a:prstGeom prst="rect">
            <a:avLst/>
          </a:prstGeom>
          <a:solidFill>
            <a:schemeClr val="lt1"/>
          </a:solidFill>
          <a:ln w="2857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t>Undergrad: </a:t>
            </a:r>
            <a:r>
              <a:rPr lang="en-US" sz="2000" b="1"/>
              <a:t>45</a:t>
            </a:r>
            <a:endParaRPr lang="en-US" sz="1800" b="1"/>
          </a:p>
          <a:p>
            <a:pPr algn="l"/>
            <a:r>
              <a:rPr lang="en-US" sz="1800" b="1"/>
              <a:t>Grad:           </a:t>
            </a:r>
            <a:r>
              <a:rPr lang="en-US" sz="1400" b="1"/>
              <a:t> </a:t>
            </a:r>
            <a:r>
              <a:rPr lang="en-US" sz="2000" b="1"/>
              <a:t>28</a:t>
            </a:r>
            <a:endParaRPr lang="en-US" sz="2400" b="1"/>
          </a:p>
        </xdr:txBody>
      </xdr:sp>
      <xdr:sp macro="" textlink="">
        <xdr:nvSpPr>
          <xdr:cNvPr id="55" name="Rectangle 54">
            <a:extLst>
              <a:ext uri="{FF2B5EF4-FFF2-40B4-BE49-F238E27FC236}">
                <a16:creationId xmlns:a16="http://schemas.microsoft.com/office/drawing/2014/main" id="{4A8F02FA-38C3-4621-AD54-5D402B3E7995}"/>
              </a:ext>
            </a:extLst>
          </xdr:cNvPr>
          <xdr:cNvSpPr/>
        </xdr:nvSpPr>
        <xdr:spPr>
          <a:xfrm>
            <a:off x="790575" y="2867025"/>
            <a:ext cx="3619500" cy="5172076"/>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6" name="Picture 55" descr="Summer School 2020 — Diseño Gráfico USFQ">
            <a:extLst>
              <a:ext uri="{FF2B5EF4-FFF2-40B4-BE49-F238E27FC236}">
                <a16:creationId xmlns:a16="http://schemas.microsoft.com/office/drawing/2014/main" id="{F0DCAF43-6303-4A77-BE1B-BE586D02B0D1}"/>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885825" y="3124201"/>
            <a:ext cx="1609725" cy="48338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7" name="Picture 56" descr="Sistema de Prácticas Preprofesionales">
            <a:extLst>
              <a:ext uri="{FF2B5EF4-FFF2-40B4-BE49-F238E27FC236}">
                <a16:creationId xmlns:a16="http://schemas.microsoft.com/office/drawing/2014/main" id="{C6E4D5A4-1E50-4B0E-8940-8F900E0A6112}"/>
              </a:ext>
            </a:extLst>
          </xdr:cNvPr>
          <xdr:cNvPicPr>
            <a:picLocks noChangeAspect="1" noChangeArrowheads="1"/>
          </xdr:cNvPicPr>
        </xdr:nvPicPr>
        <xdr:blipFill>
          <a:blip xmlns:r="http://schemas.openxmlformats.org/officeDocument/2006/relationships" r:embed="rId2" cstate="screen">
            <a:extLst>
              <a:ext uri="{28A0092B-C50C-407E-A947-70E740481C1C}">
                <a14:useLocalDpi xmlns:a14="http://schemas.microsoft.com/office/drawing/2010/main"/>
              </a:ext>
            </a:extLst>
          </a:blip>
          <a:srcRect/>
          <a:stretch>
            <a:fillRect/>
          </a:stretch>
        </xdr:blipFill>
        <xdr:spPr bwMode="auto">
          <a:xfrm>
            <a:off x="933450" y="3895725"/>
            <a:ext cx="1447800" cy="59370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8" name="TextBox 57">
            <a:extLst>
              <a:ext uri="{FF2B5EF4-FFF2-40B4-BE49-F238E27FC236}">
                <a16:creationId xmlns:a16="http://schemas.microsoft.com/office/drawing/2014/main" id="{F0011620-0AD8-48B8-B2E5-42E1201A8972}"/>
              </a:ext>
            </a:extLst>
          </xdr:cNvPr>
          <xdr:cNvSpPr txBox="1"/>
        </xdr:nvSpPr>
        <xdr:spPr>
          <a:xfrm>
            <a:off x="2686050" y="3838574"/>
            <a:ext cx="1626870" cy="726725"/>
          </a:xfrm>
          <a:prstGeom prst="rect">
            <a:avLst/>
          </a:prstGeom>
          <a:solidFill>
            <a:schemeClr val="lt1"/>
          </a:solidFill>
          <a:ln w="28575" cmpd="sng">
            <a:solidFill>
              <a:schemeClr val="accent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t>Undergrad: </a:t>
            </a:r>
            <a:r>
              <a:rPr lang="en-US" sz="2000" b="1"/>
              <a:t>32</a:t>
            </a:r>
            <a:endParaRPr lang="en-US" sz="1800" b="1"/>
          </a:p>
          <a:p>
            <a:pPr algn="l"/>
            <a:r>
              <a:rPr lang="en-US" sz="1800" b="1"/>
              <a:t>Grad:           </a:t>
            </a:r>
            <a:r>
              <a:rPr lang="en-US" sz="1400" b="1" baseline="0"/>
              <a:t> </a:t>
            </a:r>
            <a:r>
              <a:rPr lang="en-US" sz="2000" b="1"/>
              <a:t>40</a:t>
            </a:r>
            <a:endParaRPr lang="en-US" sz="2400" b="1"/>
          </a:p>
        </xdr:txBody>
      </xdr:sp>
      <xdr:pic>
        <xdr:nvPicPr>
          <xdr:cNvPr id="61" name="Picture 60" descr="Pontifical Catholic University of Ecuador - Wikipedia">
            <a:extLst>
              <a:ext uri="{FF2B5EF4-FFF2-40B4-BE49-F238E27FC236}">
                <a16:creationId xmlns:a16="http://schemas.microsoft.com/office/drawing/2014/main" id="{A3111213-DABA-4D29-B6C7-D47AE8FEA31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a:ext>
            </a:extLst>
          </a:blip>
          <a:srcRect/>
          <a:stretch>
            <a:fillRect/>
          </a:stretch>
        </xdr:blipFill>
        <xdr:spPr bwMode="auto">
          <a:xfrm>
            <a:off x="1343025" y="4686300"/>
            <a:ext cx="509685" cy="6572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TextBox 61">
            <a:extLst>
              <a:ext uri="{FF2B5EF4-FFF2-40B4-BE49-F238E27FC236}">
                <a16:creationId xmlns:a16="http://schemas.microsoft.com/office/drawing/2014/main" id="{202AD2E7-D396-4DD9-A2FE-1904BB599F26}"/>
              </a:ext>
            </a:extLst>
          </xdr:cNvPr>
          <xdr:cNvSpPr txBox="1"/>
        </xdr:nvSpPr>
        <xdr:spPr>
          <a:xfrm>
            <a:off x="2686050" y="4676774"/>
            <a:ext cx="1626870" cy="726725"/>
          </a:xfrm>
          <a:prstGeom prst="rect">
            <a:avLst/>
          </a:prstGeom>
          <a:solidFill>
            <a:schemeClr val="lt1"/>
          </a:solidFill>
          <a:ln w="2857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800" b="1">
                <a:solidFill>
                  <a:schemeClr val="dk1"/>
                </a:solidFill>
                <a:latin typeface="+mn-lt"/>
                <a:ea typeface="+mn-ea"/>
                <a:cs typeface="+mn-cs"/>
              </a:rPr>
              <a:t>Undergrad: </a:t>
            </a:r>
            <a:r>
              <a:rPr lang="en-US" sz="2000" b="1">
                <a:solidFill>
                  <a:schemeClr val="dk1"/>
                </a:solidFill>
                <a:latin typeface="+mn-lt"/>
                <a:ea typeface="+mn-ea"/>
                <a:cs typeface="+mn-cs"/>
              </a:rPr>
              <a:t>46</a:t>
            </a:r>
            <a:r>
              <a:rPr lang="en-US" sz="1800" b="1">
                <a:solidFill>
                  <a:schemeClr val="dk1"/>
                </a:solidFill>
                <a:latin typeface="+mn-lt"/>
                <a:ea typeface="+mn-ea"/>
                <a:cs typeface="+mn-cs"/>
              </a:rPr>
              <a:t> </a:t>
            </a:r>
          </a:p>
          <a:p>
            <a:pPr marL="0" indent="0" algn="l"/>
            <a:r>
              <a:rPr lang="en-US" sz="1800" b="1">
                <a:solidFill>
                  <a:schemeClr val="dk1"/>
                </a:solidFill>
                <a:latin typeface="+mn-lt"/>
                <a:ea typeface="+mn-ea"/>
                <a:cs typeface="+mn-cs"/>
              </a:rPr>
              <a:t>Grad:           </a:t>
            </a:r>
            <a:r>
              <a:rPr lang="en-US" sz="1400" b="1">
                <a:solidFill>
                  <a:schemeClr val="dk1"/>
                </a:solidFill>
                <a:latin typeface="+mn-lt"/>
                <a:ea typeface="+mn-ea"/>
                <a:cs typeface="+mn-cs"/>
              </a:rPr>
              <a:t> </a:t>
            </a:r>
            <a:r>
              <a:rPr lang="en-US" sz="2000" b="1">
                <a:solidFill>
                  <a:schemeClr val="dk1"/>
                </a:solidFill>
                <a:latin typeface="+mn-lt"/>
                <a:ea typeface="+mn-ea"/>
                <a:cs typeface="+mn-cs"/>
              </a:rPr>
              <a:t>27</a:t>
            </a:r>
            <a:endParaRPr lang="en-US" sz="1800" b="1">
              <a:solidFill>
                <a:schemeClr val="dk1"/>
              </a:solidFill>
              <a:latin typeface="+mn-lt"/>
              <a:ea typeface="+mn-ea"/>
              <a:cs typeface="+mn-cs"/>
            </a:endParaRPr>
          </a:p>
        </xdr:txBody>
      </xdr:sp>
      <xdr:pic>
        <xdr:nvPicPr>
          <xdr:cNvPr id="63" name="Picture 62" descr="UDLA Logo Vector (.CDR) Free Download">
            <a:extLst>
              <a:ext uri="{FF2B5EF4-FFF2-40B4-BE49-F238E27FC236}">
                <a16:creationId xmlns:a16="http://schemas.microsoft.com/office/drawing/2014/main" id="{4A2E5CE6-6288-48B0-9B68-60143E3BAAE8}"/>
              </a:ext>
            </a:extLst>
          </xdr:cNvPr>
          <xdr:cNvPicPr>
            <a:picLocks noChangeAspect="1" noChangeArrowheads="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bwMode="auto">
          <a:xfrm>
            <a:off x="1057275" y="6467476"/>
            <a:ext cx="1209675" cy="51808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4" name="TextBox 63">
            <a:extLst>
              <a:ext uri="{FF2B5EF4-FFF2-40B4-BE49-F238E27FC236}">
                <a16:creationId xmlns:a16="http://schemas.microsoft.com/office/drawing/2014/main" id="{6CB711DF-4412-4EA8-9450-0EAE4DB8A34A}"/>
              </a:ext>
            </a:extLst>
          </xdr:cNvPr>
          <xdr:cNvSpPr txBox="1"/>
        </xdr:nvSpPr>
        <xdr:spPr>
          <a:xfrm>
            <a:off x="2695575" y="6381749"/>
            <a:ext cx="1626870" cy="726725"/>
          </a:xfrm>
          <a:prstGeom prst="rect">
            <a:avLst/>
          </a:prstGeom>
          <a:solidFill>
            <a:schemeClr val="lt1"/>
          </a:solidFill>
          <a:ln w="12700"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500" b="0">
                <a:solidFill>
                  <a:schemeClr val="dk1"/>
                </a:solidFill>
                <a:latin typeface="+mn-lt"/>
                <a:ea typeface="+mn-ea"/>
                <a:cs typeface="+mn-cs"/>
              </a:rPr>
              <a:t>Undergrad: 40</a:t>
            </a:r>
          </a:p>
          <a:p>
            <a:pPr marL="0" indent="0" algn="l"/>
            <a:r>
              <a:rPr lang="en-US" sz="1500" b="0">
                <a:solidFill>
                  <a:schemeClr val="dk1"/>
                </a:solidFill>
                <a:latin typeface="+mn-lt"/>
                <a:ea typeface="+mn-ea"/>
                <a:cs typeface="+mn-cs"/>
              </a:rPr>
              <a:t>Grad:          </a:t>
            </a:r>
            <a:r>
              <a:rPr lang="en-US" sz="1100" b="0">
                <a:solidFill>
                  <a:schemeClr val="dk1"/>
                </a:solidFill>
                <a:latin typeface="+mn-lt"/>
                <a:ea typeface="+mn-ea"/>
                <a:cs typeface="+mn-cs"/>
              </a:rPr>
              <a:t>  </a:t>
            </a:r>
            <a:r>
              <a:rPr lang="en-US" sz="1500" b="0">
                <a:solidFill>
                  <a:schemeClr val="dk1"/>
                </a:solidFill>
                <a:latin typeface="+mn-lt"/>
                <a:ea typeface="+mn-ea"/>
                <a:cs typeface="+mn-cs"/>
              </a:rPr>
              <a:t>35</a:t>
            </a:r>
          </a:p>
        </xdr:txBody>
      </xdr:sp>
      <xdr:pic>
        <xdr:nvPicPr>
          <xdr:cNvPr id="65" name="Picture 64" descr="List of Partners — Siena Italian Studies">
            <a:extLst>
              <a:ext uri="{FF2B5EF4-FFF2-40B4-BE49-F238E27FC236}">
                <a16:creationId xmlns:a16="http://schemas.microsoft.com/office/drawing/2014/main" id="{52FDA89E-98E5-4657-8091-2B41E9F186AE}"/>
              </a:ext>
            </a:extLst>
          </xdr:cNvPr>
          <xdr:cNvPicPr>
            <a:picLocks noChangeAspect="1" noChangeArrowheads="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a:stretch/>
        </xdr:blipFill>
        <xdr:spPr bwMode="auto">
          <a:xfrm>
            <a:off x="1362075" y="7229475"/>
            <a:ext cx="538539" cy="5810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6" name="TextBox 65">
            <a:extLst>
              <a:ext uri="{FF2B5EF4-FFF2-40B4-BE49-F238E27FC236}">
                <a16:creationId xmlns:a16="http://schemas.microsoft.com/office/drawing/2014/main" id="{536FC21E-3F3F-4F7B-93C9-8D447E7C1923}"/>
              </a:ext>
            </a:extLst>
          </xdr:cNvPr>
          <xdr:cNvSpPr txBox="1"/>
        </xdr:nvSpPr>
        <xdr:spPr>
          <a:xfrm>
            <a:off x="2705100" y="7200899"/>
            <a:ext cx="1626870" cy="726725"/>
          </a:xfrm>
          <a:prstGeom prst="rect">
            <a:avLst/>
          </a:prstGeom>
          <a:solidFill>
            <a:schemeClr val="lt1"/>
          </a:solidFill>
          <a:ln w="12700"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500" b="0">
                <a:solidFill>
                  <a:schemeClr val="dk1"/>
                </a:solidFill>
                <a:latin typeface="+mn-lt"/>
                <a:ea typeface="+mn-ea"/>
                <a:cs typeface="+mn-cs"/>
              </a:rPr>
              <a:t>Undergrad: 33</a:t>
            </a:r>
          </a:p>
          <a:p>
            <a:pPr marL="0" indent="0" algn="l"/>
            <a:r>
              <a:rPr lang="en-US" sz="1500" b="0">
                <a:solidFill>
                  <a:schemeClr val="dk1"/>
                </a:solidFill>
                <a:latin typeface="+mn-lt"/>
                <a:ea typeface="+mn-ea"/>
                <a:cs typeface="+mn-cs"/>
              </a:rPr>
              <a:t>Grad:          </a:t>
            </a:r>
            <a:r>
              <a:rPr lang="en-US" sz="1100" b="0">
                <a:solidFill>
                  <a:schemeClr val="dk1"/>
                </a:solidFill>
                <a:latin typeface="+mn-lt"/>
                <a:ea typeface="+mn-ea"/>
                <a:cs typeface="+mn-cs"/>
              </a:rPr>
              <a:t>  </a:t>
            </a:r>
            <a:r>
              <a:rPr lang="en-US" sz="1500" b="0">
                <a:solidFill>
                  <a:schemeClr val="dk1"/>
                </a:solidFill>
                <a:latin typeface="+mn-lt"/>
                <a:ea typeface="+mn-ea"/>
                <a:cs typeface="+mn-cs"/>
              </a:rPr>
              <a:t>39</a:t>
            </a:r>
          </a:p>
        </xdr:txBody>
      </xdr:sp>
      <xdr:pic>
        <xdr:nvPicPr>
          <xdr:cNvPr id="78" name="Picture 77">
            <a:extLst>
              <a:ext uri="{FF2B5EF4-FFF2-40B4-BE49-F238E27FC236}">
                <a16:creationId xmlns:a16="http://schemas.microsoft.com/office/drawing/2014/main" id="{C9594AFE-35D1-4AF0-AFFD-E837CE5BCEF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a:ext>
            </a:extLst>
          </a:blip>
          <a:srcRect/>
          <a:stretch>
            <a:fillRect/>
          </a:stretch>
        </xdr:blipFill>
        <xdr:spPr bwMode="auto">
          <a:xfrm>
            <a:off x="1295400" y="5638801"/>
            <a:ext cx="583748" cy="5810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9" name="TextBox 78">
            <a:extLst>
              <a:ext uri="{FF2B5EF4-FFF2-40B4-BE49-F238E27FC236}">
                <a16:creationId xmlns:a16="http://schemas.microsoft.com/office/drawing/2014/main" id="{064C4AEA-874C-48B7-B507-FF18F46452E1}"/>
              </a:ext>
            </a:extLst>
          </xdr:cNvPr>
          <xdr:cNvSpPr txBox="1"/>
        </xdr:nvSpPr>
        <xdr:spPr>
          <a:xfrm>
            <a:off x="2695574" y="5572125"/>
            <a:ext cx="1626870" cy="726725"/>
          </a:xfrm>
          <a:prstGeom prst="rect">
            <a:avLst/>
          </a:prstGeom>
          <a:solidFill>
            <a:schemeClr val="lt1"/>
          </a:solidFill>
          <a:ln w="12700"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500" b="0"/>
              <a:t>Undergrad: 25</a:t>
            </a:r>
          </a:p>
          <a:p>
            <a:pPr algn="l"/>
            <a:r>
              <a:rPr lang="en-US" sz="1500" b="0"/>
              <a:t>Grad:          </a:t>
            </a:r>
            <a:r>
              <a:rPr lang="en-US" sz="1100" b="0"/>
              <a:t>  </a:t>
            </a:r>
            <a:r>
              <a:rPr lang="en-US" sz="1500" b="0"/>
              <a:t>24</a:t>
            </a:r>
          </a:p>
        </xdr:txBody>
      </xdr:sp>
    </xdr:grpSp>
    <xdr:clientData/>
  </xdr:twoCellAnchor>
  <xdr:twoCellAnchor>
    <xdr:from>
      <xdr:col>0</xdr:col>
      <xdr:colOff>408107</xdr:colOff>
      <xdr:row>37</xdr:row>
      <xdr:rowOff>123825</xdr:rowOff>
    </xdr:from>
    <xdr:to>
      <xdr:col>6</xdr:col>
      <xdr:colOff>255708</xdr:colOff>
      <xdr:row>49</xdr:row>
      <xdr:rowOff>209550</xdr:rowOff>
    </xdr:to>
    <xdr:graphicFrame macro="">
      <xdr:nvGraphicFramePr>
        <xdr:cNvPr id="81" name="Chart 80">
          <a:extLst>
            <a:ext uri="{FF2B5EF4-FFF2-40B4-BE49-F238E27FC236}">
              <a16:creationId xmlns:a16="http://schemas.microsoft.com/office/drawing/2014/main" id="{E10B74A0-024D-4A87-9F12-68E077B67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458642</xdr:colOff>
      <xdr:row>37</xdr:row>
      <xdr:rowOff>137010</xdr:rowOff>
    </xdr:from>
    <xdr:to>
      <xdr:col>12</xdr:col>
      <xdr:colOff>287193</xdr:colOff>
      <xdr:row>49</xdr:row>
      <xdr:rowOff>207349</xdr:rowOff>
    </xdr:to>
    <xdr:graphicFrame macro="">
      <xdr:nvGraphicFramePr>
        <xdr:cNvPr id="82" name="Chart 81">
          <a:extLst>
            <a:ext uri="{FF2B5EF4-FFF2-40B4-BE49-F238E27FC236}">
              <a16:creationId xmlns:a16="http://schemas.microsoft.com/office/drawing/2014/main" id="{34681A6D-D777-4D4F-8DCE-ACBBF539D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51</xdr:row>
      <xdr:rowOff>190500</xdr:rowOff>
    </xdr:from>
    <xdr:to>
      <xdr:col>11</xdr:col>
      <xdr:colOff>723900</xdr:colOff>
      <xdr:row>58</xdr:row>
      <xdr:rowOff>209550</xdr:rowOff>
    </xdr:to>
    <xdr:sp macro="" textlink="">
      <xdr:nvSpPr>
        <xdr:cNvPr id="83" name="TextBox 82">
          <a:extLst>
            <a:ext uri="{FF2B5EF4-FFF2-40B4-BE49-F238E27FC236}">
              <a16:creationId xmlns:a16="http://schemas.microsoft.com/office/drawing/2014/main" id="{E98017A9-DD1A-4D53-BD5C-D4FCB9489D68}"/>
            </a:ext>
          </a:extLst>
        </xdr:cNvPr>
        <xdr:cNvSpPr txBox="1"/>
      </xdr:nvSpPr>
      <xdr:spPr>
        <a:xfrm>
          <a:off x="752475" y="11849100"/>
          <a:ext cx="8143875" cy="16192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USFQ: </a:t>
          </a:r>
          <a:r>
            <a:rPr lang="en-US" sz="1200"/>
            <a:t>Universidad</a:t>
          </a:r>
          <a:r>
            <a:rPr lang="en-US" sz="1200" baseline="0"/>
            <a:t> San Francisco de Quito</a:t>
          </a:r>
          <a:endParaRPr lang="en-US" sz="1200"/>
        </a:p>
        <a:p>
          <a:r>
            <a:rPr lang="en-US" sz="1200" b="1"/>
            <a:t>ESPOL: </a:t>
          </a:r>
          <a:r>
            <a:rPr lang="en-US" sz="1200"/>
            <a:t>Escuela</a:t>
          </a:r>
          <a:r>
            <a:rPr lang="en-US" sz="1200" baseline="0"/>
            <a:t> Politécnica del Litoral</a:t>
          </a:r>
        </a:p>
        <a:p>
          <a:r>
            <a:rPr lang="en-US" sz="1200" b="1" baseline="0"/>
            <a:t>PUCE:</a:t>
          </a:r>
          <a:r>
            <a:rPr lang="en-US" sz="1200" baseline="0"/>
            <a:t> Pontificia Universidad Católica del Ecuador		</a:t>
          </a:r>
          <a:r>
            <a:rPr lang="en-US" sz="1200" i="1" baseline="0">
              <a:solidFill>
                <a:schemeClr val="dk1"/>
              </a:solidFill>
              <a:effectLst/>
              <a:latin typeface="+mn-lt"/>
              <a:ea typeface="+mn-ea"/>
              <a:cs typeface="+mn-cs"/>
            </a:rPr>
            <a:t>Rankings:</a:t>
          </a:r>
          <a:endParaRPr lang="en-US" sz="1200" baseline="0"/>
        </a:p>
        <a:p>
          <a:r>
            <a:rPr lang="en-US" sz="1200" baseline="0"/>
            <a:t>					</a:t>
          </a:r>
          <a:r>
            <a:rPr lang="en-US" sz="1200" b="1" i="0" baseline="0">
              <a:solidFill>
                <a:schemeClr val="dk1"/>
              </a:solidFill>
              <a:effectLst/>
              <a:latin typeface="+mn-lt"/>
              <a:ea typeface="+mn-ea"/>
              <a:cs typeface="+mn-cs"/>
            </a:rPr>
            <a:t>QS: </a:t>
          </a:r>
          <a:r>
            <a:rPr lang="en-US" sz="1200" b="0" i="0" baseline="0">
              <a:solidFill>
                <a:schemeClr val="dk1"/>
              </a:solidFill>
              <a:effectLst/>
              <a:latin typeface="+mn-lt"/>
              <a:ea typeface="+mn-ea"/>
              <a:cs typeface="+mn-cs"/>
            </a:rPr>
            <a:t>Quacquarelli Symonds Limited</a:t>
          </a:r>
          <a:endParaRPr lang="en-US" sz="1200" baseline="0"/>
        </a:p>
        <a:p>
          <a:r>
            <a:rPr lang="en-US" sz="1200" i="1" baseline="0"/>
            <a:t>Other Universities:				</a:t>
          </a:r>
          <a:r>
            <a:rPr lang="en-US" sz="1200" b="1" i="0" baseline="0">
              <a:solidFill>
                <a:schemeClr val="dk1"/>
              </a:solidFill>
              <a:effectLst/>
              <a:latin typeface="+mn-lt"/>
              <a:ea typeface="+mn-ea"/>
              <a:cs typeface="+mn-cs"/>
            </a:rPr>
            <a:t>THE: </a:t>
          </a:r>
          <a:r>
            <a:rPr lang="en-US" sz="1200" b="0" i="0" baseline="0">
              <a:solidFill>
                <a:schemeClr val="dk1"/>
              </a:solidFill>
              <a:effectLst/>
              <a:latin typeface="+mn-lt"/>
              <a:ea typeface="+mn-ea"/>
              <a:cs typeface="+mn-cs"/>
            </a:rPr>
            <a:t>Times Higher Education</a:t>
          </a:r>
          <a:endParaRPr lang="en-US" sz="1200" i="1" baseline="0"/>
        </a:p>
        <a:p>
          <a:r>
            <a:rPr lang="en-US" sz="1200" b="1" i="0" baseline="0"/>
            <a:t>EPN:</a:t>
          </a:r>
          <a:r>
            <a:rPr lang="en-US" sz="1200" b="0" i="0" baseline="0"/>
            <a:t> Escuela Politécnica Nacional			</a:t>
          </a:r>
          <a:r>
            <a:rPr lang="en-US" sz="1200" b="0" i="1" baseline="0">
              <a:solidFill>
                <a:schemeClr val="dk1"/>
              </a:solidFill>
              <a:effectLst/>
              <a:latin typeface="+mn-lt"/>
              <a:ea typeface="+mn-ea"/>
              <a:cs typeface="+mn-cs"/>
            </a:rPr>
            <a:t>Note</a:t>
          </a:r>
          <a:r>
            <a:rPr lang="en-US" sz="1200" b="0" i="0" baseline="0">
              <a:solidFill>
                <a:schemeClr val="dk1"/>
              </a:solidFill>
              <a:effectLst/>
              <a:latin typeface="+mn-lt"/>
              <a:ea typeface="+mn-ea"/>
              <a:cs typeface="+mn-cs"/>
            </a:rPr>
            <a:t>: Years for THE have been advanced one year to</a:t>
          </a:r>
          <a:endParaRPr lang="en-US" sz="1200" b="0" i="0" baseline="0"/>
        </a:p>
        <a:p>
          <a:r>
            <a:rPr lang="en-US" sz="1200" b="1" i="0" baseline="0"/>
            <a:t>UEES:</a:t>
          </a:r>
          <a:r>
            <a:rPr lang="en-US" sz="1200" b="0" i="0" baseline="0"/>
            <a:t> Universidad de Especialidades Espiritu Santo		match </a:t>
          </a:r>
          <a:r>
            <a:rPr lang="en-US" sz="1200" b="0" i="0" baseline="0">
              <a:solidFill>
                <a:schemeClr val="dk1"/>
              </a:solidFill>
              <a:effectLst/>
              <a:latin typeface="+mn-lt"/>
              <a:ea typeface="+mn-ea"/>
              <a:cs typeface="+mn-cs"/>
            </a:rPr>
            <a:t>QS.</a:t>
          </a:r>
          <a:endParaRPr lang="en-US" sz="1200" b="0" i="0" baseline="0"/>
        </a:p>
        <a:p>
          <a:r>
            <a:rPr lang="en-US" sz="1200" b="1" i="0" baseline="0"/>
            <a:t>UDLA:</a:t>
          </a:r>
          <a:r>
            <a:rPr lang="en-US" sz="1200" b="0" i="0" baseline="0"/>
            <a:t> Universidad de las Américas</a:t>
          </a:r>
          <a:endParaRPr lang="en-US" sz="1200" b="0" i="0"/>
        </a:p>
      </xdr:txBody>
    </xdr:sp>
    <xdr:clientData/>
  </xdr:twoCellAnchor>
</xdr:wsDr>
</file>

<file path=xl/drawings/drawing3.xml><?xml version="1.0" encoding="utf-8"?>
<c:userShapes xmlns:c="http://schemas.openxmlformats.org/drawingml/2006/chart">
  <cdr:relSizeAnchor xmlns:cdr="http://schemas.openxmlformats.org/drawingml/2006/chartDrawing">
    <cdr:from>
      <cdr:x>0.07227</cdr:x>
      <cdr:y>0.1833</cdr:y>
    </cdr:from>
    <cdr:to>
      <cdr:x>0.18848</cdr:x>
      <cdr:y>0.25225</cdr:y>
    </cdr:to>
    <cdr:sp macro="" textlink="">
      <cdr:nvSpPr>
        <cdr:cNvPr id="2" name="TextBox 1">
          <a:extLst xmlns:a="http://schemas.openxmlformats.org/drawingml/2006/main">
            <a:ext uri="{FF2B5EF4-FFF2-40B4-BE49-F238E27FC236}">
              <a16:creationId xmlns:a16="http://schemas.microsoft.com/office/drawing/2014/main" id="{951FB466-0ABB-49B8-A763-88E965F24B09}"/>
            </a:ext>
          </a:extLst>
        </cdr:cNvPr>
        <cdr:cNvSpPr txBox="1"/>
      </cdr:nvSpPr>
      <cdr:spPr>
        <a:xfrm xmlns:a="http://schemas.openxmlformats.org/drawingml/2006/main">
          <a:off x="309220" y="518549"/>
          <a:ext cx="497287" cy="1950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b="1"/>
            <a:t>2022</a:t>
          </a:r>
        </a:p>
      </cdr:txBody>
    </cdr:sp>
  </cdr:relSizeAnchor>
  <cdr:relSizeAnchor xmlns:cdr="http://schemas.openxmlformats.org/drawingml/2006/chartDrawing">
    <cdr:from>
      <cdr:x>0.07195</cdr:x>
      <cdr:y>0.40696</cdr:y>
    </cdr:from>
    <cdr:to>
      <cdr:x>0.19428</cdr:x>
      <cdr:y>0.49206</cdr:y>
    </cdr:to>
    <cdr:sp macro="" textlink="">
      <cdr:nvSpPr>
        <cdr:cNvPr id="6" name="TextBox 1">
          <a:extLst xmlns:a="http://schemas.openxmlformats.org/drawingml/2006/main">
            <a:ext uri="{FF2B5EF4-FFF2-40B4-BE49-F238E27FC236}">
              <a16:creationId xmlns:a16="http://schemas.microsoft.com/office/drawing/2014/main" id="{53855F5A-DF21-4214-87B5-0FD4794012EA}"/>
            </a:ext>
          </a:extLst>
        </cdr:cNvPr>
        <cdr:cNvSpPr txBox="1"/>
      </cdr:nvSpPr>
      <cdr:spPr>
        <a:xfrm xmlns:a="http://schemas.openxmlformats.org/drawingml/2006/main">
          <a:off x="307882" y="1151271"/>
          <a:ext cx="523420" cy="240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t>2021</a:t>
          </a:r>
        </a:p>
      </cdr:txBody>
    </cdr:sp>
  </cdr:relSizeAnchor>
  <cdr:relSizeAnchor xmlns:cdr="http://schemas.openxmlformats.org/drawingml/2006/chartDrawing">
    <cdr:from>
      <cdr:x>0.07043</cdr:x>
      <cdr:y>0.62704</cdr:y>
    </cdr:from>
    <cdr:to>
      <cdr:x>0.19101</cdr:x>
      <cdr:y>0.71375</cdr:y>
    </cdr:to>
    <cdr:sp macro="" textlink="">
      <cdr:nvSpPr>
        <cdr:cNvPr id="9" name="TextBox 1">
          <a:extLst xmlns:a="http://schemas.openxmlformats.org/drawingml/2006/main">
            <a:ext uri="{FF2B5EF4-FFF2-40B4-BE49-F238E27FC236}">
              <a16:creationId xmlns:a16="http://schemas.microsoft.com/office/drawing/2014/main" id="{3F859DC1-AF6A-4188-9E7F-1E7578EC7B0E}"/>
            </a:ext>
          </a:extLst>
        </cdr:cNvPr>
        <cdr:cNvSpPr txBox="1"/>
      </cdr:nvSpPr>
      <cdr:spPr>
        <a:xfrm xmlns:a="http://schemas.openxmlformats.org/drawingml/2006/main">
          <a:off x="301358" y="1773856"/>
          <a:ext cx="515964" cy="2452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t>2020</a:t>
          </a:r>
        </a:p>
      </cdr:txBody>
    </cdr:sp>
  </cdr:relSizeAnchor>
  <cdr:relSizeAnchor xmlns:cdr="http://schemas.openxmlformats.org/drawingml/2006/chartDrawing">
    <cdr:from>
      <cdr:x>0.19208</cdr:x>
      <cdr:y>0.03342</cdr:y>
    </cdr:from>
    <cdr:to>
      <cdr:x>0.28762</cdr:x>
      <cdr:y>0.11665</cdr:y>
    </cdr:to>
    <cdr:sp macro="" textlink="">
      <cdr:nvSpPr>
        <cdr:cNvPr id="10" name="TextBox 1">
          <a:extLst xmlns:a="http://schemas.openxmlformats.org/drawingml/2006/main">
            <a:ext uri="{FF2B5EF4-FFF2-40B4-BE49-F238E27FC236}">
              <a16:creationId xmlns:a16="http://schemas.microsoft.com/office/drawing/2014/main" id="{18FEFF83-8CD2-42A0-A21C-BDF7B1490B2D}"/>
            </a:ext>
          </a:extLst>
        </cdr:cNvPr>
        <cdr:cNvSpPr txBox="1"/>
      </cdr:nvSpPr>
      <cdr:spPr>
        <a:xfrm xmlns:a="http://schemas.openxmlformats.org/drawingml/2006/main">
          <a:off x="821877" y="94540"/>
          <a:ext cx="408808" cy="2354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t>1st</a:t>
          </a:r>
          <a:endParaRPr lang="en-US" sz="1100" b="1"/>
        </a:p>
      </cdr:txBody>
    </cdr:sp>
  </cdr:relSizeAnchor>
  <cdr:relSizeAnchor xmlns:cdr="http://schemas.openxmlformats.org/drawingml/2006/chartDrawing">
    <cdr:from>
      <cdr:x>0.07053</cdr:x>
      <cdr:y>0.84559</cdr:y>
    </cdr:from>
    <cdr:to>
      <cdr:x>0.18964</cdr:x>
      <cdr:y>0.92754</cdr:y>
    </cdr:to>
    <cdr:sp macro="" textlink="">
      <cdr:nvSpPr>
        <cdr:cNvPr id="11" name="TextBox 1">
          <a:extLst xmlns:a="http://schemas.openxmlformats.org/drawingml/2006/main">
            <a:ext uri="{FF2B5EF4-FFF2-40B4-BE49-F238E27FC236}">
              <a16:creationId xmlns:a16="http://schemas.microsoft.com/office/drawing/2014/main" id="{EE168A42-147D-4044-BB1B-C144BA084EB1}"/>
            </a:ext>
          </a:extLst>
        </cdr:cNvPr>
        <cdr:cNvSpPr txBox="1"/>
      </cdr:nvSpPr>
      <cdr:spPr>
        <a:xfrm xmlns:a="http://schemas.openxmlformats.org/drawingml/2006/main">
          <a:off x="301777" y="2392107"/>
          <a:ext cx="509684" cy="2318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t>2019</a:t>
          </a:r>
        </a:p>
      </cdr:txBody>
    </cdr:sp>
  </cdr:relSizeAnchor>
  <cdr:relSizeAnchor xmlns:cdr="http://schemas.openxmlformats.org/drawingml/2006/chartDrawing">
    <cdr:from>
      <cdr:x>0.3894</cdr:x>
      <cdr:y>0.03204</cdr:y>
    </cdr:from>
    <cdr:to>
      <cdr:x>0.50736</cdr:x>
      <cdr:y>0.12228</cdr:y>
    </cdr:to>
    <cdr:sp macro="" textlink="">
      <cdr:nvSpPr>
        <cdr:cNvPr id="12" name="TextBox 1">
          <a:extLst xmlns:a="http://schemas.openxmlformats.org/drawingml/2006/main">
            <a:ext uri="{FF2B5EF4-FFF2-40B4-BE49-F238E27FC236}">
              <a16:creationId xmlns:a16="http://schemas.microsoft.com/office/drawing/2014/main" id="{CC87E066-0726-4C22-A7DB-5EE4A348025D}"/>
            </a:ext>
          </a:extLst>
        </cdr:cNvPr>
        <cdr:cNvSpPr txBox="1"/>
      </cdr:nvSpPr>
      <cdr:spPr>
        <a:xfrm xmlns:a="http://schemas.openxmlformats.org/drawingml/2006/main">
          <a:off x="1666212" y="90631"/>
          <a:ext cx="504741" cy="2552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t>2nd</a:t>
          </a:r>
          <a:endParaRPr lang="en-US" sz="1100" b="1"/>
        </a:p>
      </cdr:txBody>
    </cdr:sp>
  </cdr:relSizeAnchor>
  <cdr:relSizeAnchor xmlns:cdr="http://schemas.openxmlformats.org/drawingml/2006/chartDrawing">
    <cdr:from>
      <cdr:x>0.61538</cdr:x>
      <cdr:y>0.03079</cdr:y>
    </cdr:from>
    <cdr:to>
      <cdr:x>0.71093</cdr:x>
      <cdr:y>0.11402</cdr:y>
    </cdr:to>
    <cdr:sp macro="" textlink="">
      <cdr:nvSpPr>
        <cdr:cNvPr id="13" name="TextBox 1">
          <a:extLst xmlns:a="http://schemas.openxmlformats.org/drawingml/2006/main">
            <a:ext uri="{FF2B5EF4-FFF2-40B4-BE49-F238E27FC236}">
              <a16:creationId xmlns:a16="http://schemas.microsoft.com/office/drawing/2014/main" id="{CC87E066-0726-4C22-A7DB-5EE4A348025D}"/>
            </a:ext>
          </a:extLst>
        </cdr:cNvPr>
        <cdr:cNvSpPr txBox="1"/>
      </cdr:nvSpPr>
      <cdr:spPr>
        <a:xfrm xmlns:a="http://schemas.openxmlformats.org/drawingml/2006/main">
          <a:off x="2633150" y="87114"/>
          <a:ext cx="408851" cy="2354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t>3rd</a:t>
          </a:r>
          <a:endParaRPr lang="en-US" sz="1100" b="1"/>
        </a:p>
      </cdr:txBody>
    </cdr:sp>
  </cdr:relSizeAnchor>
  <cdr:relSizeAnchor xmlns:cdr="http://schemas.openxmlformats.org/drawingml/2006/chartDrawing">
    <cdr:from>
      <cdr:x>0.81404</cdr:x>
      <cdr:y>0.03135</cdr:y>
    </cdr:from>
    <cdr:to>
      <cdr:x>0.90959</cdr:x>
      <cdr:y>0.11458</cdr:y>
    </cdr:to>
    <cdr:sp macro="" textlink="">
      <cdr:nvSpPr>
        <cdr:cNvPr id="14" name="TextBox 1">
          <a:extLst xmlns:a="http://schemas.openxmlformats.org/drawingml/2006/main">
            <a:ext uri="{FF2B5EF4-FFF2-40B4-BE49-F238E27FC236}">
              <a16:creationId xmlns:a16="http://schemas.microsoft.com/office/drawing/2014/main" id="{CC87E066-0726-4C22-A7DB-5EE4A348025D}"/>
            </a:ext>
          </a:extLst>
        </cdr:cNvPr>
        <cdr:cNvSpPr txBox="1"/>
      </cdr:nvSpPr>
      <cdr:spPr>
        <a:xfrm xmlns:a="http://schemas.openxmlformats.org/drawingml/2006/main">
          <a:off x="3483211" y="88686"/>
          <a:ext cx="408851" cy="2354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t>4th</a:t>
          </a:r>
          <a:endParaRPr lang="en-US" sz="1100" b="1"/>
        </a:p>
      </cdr:txBody>
    </cdr:sp>
  </cdr:relSizeAnchor>
</c:userShapes>
</file>

<file path=xl/drawings/drawing4.xml><?xml version="1.0" encoding="utf-8"?>
<c:userShapes xmlns:c="http://schemas.openxmlformats.org/drawingml/2006/chart">
  <cdr:relSizeAnchor xmlns:cdr="http://schemas.openxmlformats.org/drawingml/2006/chartDrawing">
    <cdr:from>
      <cdr:x>0.04322</cdr:x>
      <cdr:y>0.17833</cdr:y>
    </cdr:from>
    <cdr:to>
      <cdr:x>0.16826</cdr:x>
      <cdr:y>0.25829</cdr:y>
    </cdr:to>
    <cdr:sp macro="" textlink="">
      <cdr:nvSpPr>
        <cdr:cNvPr id="2" name="TextBox 1">
          <a:extLst xmlns:a="http://schemas.openxmlformats.org/drawingml/2006/main">
            <a:ext uri="{FF2B5EF4-FFF2-40B4-BE49-F238E27FC236}">
              <a16:creationId xmlns:a16="http://schemas.microsoft.com/office/drawing/2014/main" id="{951FB466-0ABB-49B8-A763-88E965F24B09}"/>
            </a:ext>
          </a:extLst>
        </cdr:cNvPr>
        <cdr:cNvSpPr txBox="1"/>
      </cdr:nvSpPr>
      <cdr:spPr>
        <a:xfrm xmlns:a="http://schemas.openxmlformats.org/drawingml/2006/main">
          <a:off x="184029" y="501751"/>
          <a:ext cx="532374" cy="2249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200" b="1"/>
            <a:t>2022</a:t>
          </a:r>
        </a:p>
      </cdr:txBody>
    </cdr:sp>
  </cdr:relSizeAnchor>
  <cdr:relSizeAnchor xmlns:cdr="http://schemas.openxmlformats.org/drawingml/2006/chartDrawing">
    <cdr:from>
      <cdr:x>0.04521</cdr:x>
      <cdr:y>0.4073</cdr:y>
    </cdr:from>
    <cdr:to>
      <cdr:x>0.16727</cdr:x>
      <cdr:y>0.4816</cdr:y>
    </cdr:to>
    <cdr:sp macro="" textlink="">
      <cdr:nvSpPr>
        <cdr:cNvPr id="6" name="TextBox 1">
          <a:extLst xmlns:a="http://schemas.openxmlformats.org/drawingml/2006/main">
            <a:ext uri="{FF2B5EF4-FFF2-40B4-BE49-F238E27FC236}">
              <a16:creationId xmlns:a16="http://schemas.microsoft.com/office/drawing/2014/main" id="{53855F5A-DF21-4214-87B5-0FD4794012EA}"/>
            </a:ext>
          </a:extLst>
        </cdr:cNvPr>
        <cdr:cNvSpPr txBox="1"/>
      </cdr:nvSpPr>
      <cdr:spPr>
        <a:xfrm xmlns:a="http://schemas.openxmlformats.org/drawingml/2006/main">
          <a:off x="192481" y="1145950"/>
          <a:ext cx="519719" cy="2090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t>2021</a:t>
          </a:r>
        </a:p>
      </cdr:txBody>
    </cdr:sp>
  </cdr:relSizeAnchor>
  <cdr:relSizeAnchor xmlns:cdr="http://schemas.openxmlformats.org/drawingml/2006/chartDrawing">
    <cdr:from>
      <cdr:x>0.04362</cdr:x>
      <cdr:y>0.62655</cdr:y>
    </cdr:from>
    <cdr:to>
      <cdr:x>0.16891</cdr:x>
      <cdr:y>0.72847</cdr:y>
    </cdr:to>
    <cdr:sp macro="" textlink="">
      <cdr:nvSpPr>
        <cdr:cNvPr id="9" name="TextBox 1">
          <a:extLst xmlns:a="http://schemas.openxmlformats.org/drawingml/2006/main">
            <a:ext uri="{FF2B5EF4-FFF2-40B4-BE49-F238E27FC236}">
              <a16:creationId xmlns:a16="http://schemas.microsoft.com/office/drawing/2014/main" id="{3F859DC1-AF6A-4188-9E7F-1E7578EC7B0E}"/>
            </a:ext>
          </a:extLst>
        </cdr:cNvPr>
        <cdr:cNvSpPr txBox="1"/>
      </cdr:nvSpPr>
      <cdr:spPr>
        <a:xfrm xmlns:a="http://schemas.openxmlformats.org/drawingml/2006/main">
          <a:off x="185815" y="1762822"/>
          <a:ext cx="533712" cy="28676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t>2020</a:t>
          </a:r>
        </a:p>
      </cdr:txBody>
    </cdr:sp>
  </cdr:relSizeAnchor>
  <cdr:relSizeAnchor xmlns:cdr="http://schemas.openxmlformats.org/drawingml/2006/chartDrawing">
    <cdr:from>
      <cdr:x>0.19023</cdr:x>
      <cdr:y>0.03504</cdr:y>
    </cdr:from>
    <cdr:to>
      <cdr:x>0.28577</cdr:x>
      <cdr:y>0.11827</cdr:y>
    </cdr:to>
    <cdr:sp macro="" textlink="">
      <cdr:nvSpPr>
        <cdr:cNvPr id="10" name="TextBox 1">
          <a:extLst xmlns:a="http://schemas.openxmlformats.org/drawingml/2006/main">
            <a:ext uri="{FF2B5EF4-FFF2-40B4-BE49-F238E27FC236}">
              <a16:creationId xmlns:a16="http://schemas.microsoft.com/office/drawing/2014/main" id="{18FEFF83-8CD2-42A0-A21C-BDF7B1490B2D}"/>
            </a:ext>
          </a:extLst>
        </cdr:cNvPr>
        <cdr:cNvSpPr txBox="1"/>
      </cdr:nvSpPr>
      <cdr:spPr>
        <a:xfrm xmlns:a="http://schemas.openxmlformats.org/drawingml/2006/main">
          <a:off x="809931" y="98593"/>
          <a:ext cx="406779" cy="2341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t>1st</a:t>
          </a:r>
        </a:p>
      </cdr:txBody>
    </cdr:sp>
  </cdr:relSizeAnchor>
  <cdr:relSizeAnchor xmlns:cdr="http://schemas.openxmlformats.org/drawingml/2006/chartDrawing">
    <cdr:from>
      <cdr:x>0.04042</cdr:x>
      <cdr:y>0.84492</cdr:y>
    </cdr:from>
    <cdr:to>
      <cdr:x>0.16753</cdr:x>
      <cdr:y>0.94514</cdr:y>
    </cdr:to>
    <cdr:sp macro="" textlink="">
      <cdr:nvSpPr>
        <cdr:cNvPr id="11" name="TextBox 1">
          <a:extLst xmlns:a="http://schemas.openxmlformats.org/drawingml/2006/main">
            <a:ext uri="{FF2B5EF4-FFF2-40B4-BE49-F238E27FC236}">
              <a16:creationId xmlns:a16="http://schemas.microsoft.com/office/drawing/2014/main" id="{EE168A42-147D-4044-BB1B-C144BA084EB1}"/>
            </a:ext>
          </a:extLst>
        </cdr:cNvPr>
        <cdr:cNvSpPr txBox="1"/>
      </cdr:nvSpPr>
      <cdr:spPr>
        <a:xfrm xmlns:a="http://schemas.openxmlformats.org/drawingml/2006/main">
          <a:off x="172183" y="2377225"/>
          <a:ext cx="541482" cy="2819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t>2019</a:t>
          </a:r>
        </a:p>
      </cdr:txBody>
    </cdr:sp>
  </cdr:relSizeAnchor>
  <cdr:relSizeAnchor xmlns:cdr="http://schemas.openxmlformats.org/drawingml/2006/chartDrawing">
    <cdr:from>
      <cdr:x>0.39055</cdr:x>
      <cdr:y>0.03398</cdr:y>
    </cdr:from>
    <cdr:to>
      <cdr:x>0.50134</cdr:x>
      <cdr:y>0.09839</cdr:y>
    </cdr:to>
    <cdr:sp macro="" textlink="">
      <cdr:nvSpPr>
        <cdr:cNvPr id="12" name="TextBox 1">
          <a:extLst xmlns:a="http://schemas.openxmlformats.org/drawingml/2006/main">
            <a:ext uri="{FF2B5EF4-FFF2-40B4-BE49-F238E27FC236}">
              <a16:creationId xmlns:a16="http://schemas.microsoft.com/office/drawing/2014/main" id="{CC87E066-0726-4C22-A7DB-5EE4A348025D}"/>
            </a:ext>
          </a:extLst>
        </cdr:cNvPr>
        <cdr:cNvSpPr txBox="1"/>
      </cdr:nvSpPr>
      <cdr:spPr>
        <a:xfrm xmlns:a="http://schemas.openxmlformats.org/drawingml/2006/main">
          <a:off x="1662817" y="95592"/>
          <a:ext cx="471736" cy="1812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t>2nd</a:t>
          </a:r>
          <a:endParaRPr lang="en-US" sz="1100" b="1"/>
        </a:p>
      </cdr:txBody>
    </cdr:sp>
  </cdr:relSizeAnchor>
  <cdr:relSizeAnchor xmlns:cdr="http://schemas.openxmlformats.org/drawingml/2006/chartDrawing">
    <cdr:from>
      <cdr:x>0.6019</cdr:x>
      <cdr:y>0.03737</cdr:y>
    </cdr:from>
    <cdr:to>
      <cdr:x>0.69745</cdr:x>
      <cdr:y>0.1206</cdr:y>
    </cdr:to>
    <cdr:sp macro="" textlink="">
      <cdr:nvSpPr>
        <cdr:cNvPr id="13" name="TextBox 1">
          <a:extLst xmlns:a="http://schemas.openxmlformats.org/drawingml/2006/main">
            <a:ext uri="{FF2B5EF4-FFF2-40B4-BE49-F238E27FC236}">
              <a16:creationId xmlns:a16="http://schemas.microsoft.com/office/drawing/2014/main" id="{CC87E066-0726-4C22-A7DB-5EE4A348025D}"/>
            </a:ext>
          </a:extLst>
        </cdr:cNvPr>
        <cdr:cNvSpPr txBox="1"/>
      </cdr:nvSpPr>
      <cdr:spPr>
        <a:xfrm xmlns:a="http://schemas.openxmlformats.org/drawingml/2006/main">
          <a:off x="2562707" y="105143"/>
          <a:ext cx="406821" cy="2341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t>3rd</a:t>
          </a:r>
          <a:endParaRPr lang="en-US" sz="1100" b="1"/>
        </a:p>
      </cdr:txBody>
    </cdr:sp>
  </cdr:relSizeAnchor>
  <cdr:relSizeAnchor xmlns:cdr="http://schemas.openxmlformats.org/drawingml/2006/chartDrawing">
    <cdr:from>
      <cdr:x>0.80678</cdr:x>
      <cdr:y>0.03335</cdr:y>
    </cdr:from>
    <cdr:to>
      <cdr:x>0.90233</cdr:x>
      <cdr:y>0.11658</cdr:y>
    </cdr:to>
    <cdr:sp macro="" textlink="">
      <cdr:nvSpPr>
        <cdr:cNvPr id="14" name="TextBox 1">
          <a:extLst xmlns:a="http://schemas.openxmlformats.org/drawingml/2006/main">
            <a:ext uri="{FF2B5EF4-FFF2-40B4-BE49-F238E27FC236}">
              <a16:creationId xmlns:a16="http://schemas.microsoft.com/office/drawing/2014/main" id="{CC87E066-0726-4C22-A7DB-5EE4A348025D}"/>
            </a:ext>
          </a:extLst>
        </cdr:cNvPr>
        <cdr:cNvSpPr txBox="1"/>
      </cdr:nvSpPr>
      <cdr:spPr>
        <a:xfrm xmlns:a="http://schemas.openxmlformats.org/drawingml/2006/main">
          <a:off x="3435026" y="93831"/>
          <a:ext cx="406821" cy="2341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200" b="1"/>
            <a:t>4th</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449580</xdr:colOff>
      <xdr:row>4</xdr:row>
      <xdr:rowOff>108585</xdr:rowOff>
    </xdr:from>
    <xdr:to>
      <xdr:col>6</xdr:col>
      <xdr:colOff>220980</xdr:colOff>
      <xdr:row>17</xdr:row>
      <xdr:rowOff>55245</xdr:rowOff>
    </xdr:to>
    <xdr:graphicFrame macro="">
      <xdr:nvGraphicFramePr>
        <xdr:cNvPr id="27" name="Chart 26">
          <a:extLst>
            <a:ext uri="{FF2B5EF4-FFF2-40B4-BE49-F238E27FC236}">
              <a16:creationId xmlns:a16="http://schemas.microsoft.com/office/drawing/2014/main" id="{4D234C32-6EB2-4DD4-B0CC-6A165B105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556260</xdr:colOff>
      <xdr:row>4</xdr:row>
      <xdr:rowOff>110490</xdr:rowOff>
    </xdr:from>
    <xdr:to>
      <xdr:col>12</xdr:col>
      <xdr:colOff>327660</xdr:colOff>
      <xdr:row>17</xdr:row>
      <xdr:rowOff>57150</xdr:rowOff>
    </xdr:to>
    <xdr:graphicFrame macro="">
      <xdr:nvGraphicFramePr>
        <xdr:cNvPr id="29" name="Chart 28">
          <a:extLst>
            <a:ext uri="{FF2B5EF4-FFF2-40B4-BE49-F238E27FC236}">
              <a16:creationId xmlns:a16="http://schemas.microsoft.com/office/drawing/2014/main" id="{E6E16B72-1F00-481D-915B-F91583CC9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447675</xdr:colOff>
      <xdr:row>19</xdr:row>
      <xdr:rowOff>114300</xdr:rowOff>
    </xdr:from>
    <xdr:to>
      <xdr:col>6</xdr:col>
      <xdr:colOff>219075</xdr:colOff>
      <xdr:row>32</xdr:row>
      <xdr:rowOff>60960</xdr:rowOff>
    </xdr:to>
    <xdr:graphicFrame macro="">
      <xdr:nvGraphicFramePr>
        <xdr:cNvPr id="33" name="Chart 32">
          <a:extLst>
            <a:ext uri="{FF2B5EF4-FFF2-40B4-BE49-F238E27FC236}">
              <a16:creationId xmlns:a16="http://schemas.microsoft.com/office/drawing/2014/main" id="{90838ABC-1961-4CA6-9166-A528B4D0C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542925</xdr:colOff>
      <xdr:row>19</xdr:row>
      <xdr:rowOff>123825</xdr:rowOff>
    </xdr:from>
    <xdr:to>
      <xdr:col>12</xdr:col>
      <xdr:colOff>314325</xdr:colOff>
      <xdr:row>32</xdr:row>
      <xdr:rowOff>70485</xdr:rowOff>
    </xdr:to>
    <xdr:graphicFrame macro="">
      <xdr:nvGraphicFramePr>
        <xdr:cNvPr id="34" name="Chart 33">
          <a:extLst>
            <a:ext uri="{FF2B5EF4-FFF2-40B4-BE49-F238E27FC236}">
              <a16:creationId xmlns:a16="http://schemas.microsoft.com/office/drawing/2014/main" id="{33A1290C-233C-496C-A787-DDABFE505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523875</xdr:colOff>
      <xdr:row>34</xdr:row>
      <xdr:rowOff>85725</xdr:rowOff>
    </xdr:from>
    <xdr:to>
      <xdr:col>6</xdr:col>
      <xdr:colOff>209550</xdr:colOff>
      <xdr:row>45</xdr:row>
      <xdr:rowOff>190500</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6FF01F2E-5E8A-4A02-8A22-187086CE90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23875" y="7858125"/>
              <a:ext cx="4120515" cy="26193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533400</xdr:colOff>
      <xdr:row>48</xdr:row>
      <xdr:rowOff>66675</xdr:rowOff>
    </xdr:from>
    <xdr:to>
      <xdr:col>6</xdr:col>
      <xdr:colOff>219075</xdr:colOff>
      <xdr:row>59</xdr:row>
      <xdr:rowOff>171450</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7346A945-9E3A-437A-B137-476E78AA33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33400" y="11039475"/>
              <a:ext cx="4120515" cy="26193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514350</xdr:colOff>
      <xdr:row>34</xdr:row>
      <xdr:rowOff>76200</xdr:rowOff>
    </xdr:from>
    <xdr:to>
      <xdr:col>12</xdr:col>
      <xdr:colOff>200025</xdr:colOff>
      <xdr:row>45</xdr:row>
      <xdr:rowOff>180975</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6FE1945D-C08B-447F-BDB6-49F9B33439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949190" y="7848600"/>
              <a:ext cx="4120515" cy="26193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514350</xdr:colOff>
      <xdr:row>48</xdr:row>
      <xdr:rowOff>85725</xdr:rowOff>
    </xdr:from>
    <xdr:to>
      <xdr:col>12</xdr:col>
      <xdr:colOff>200025</xdr:colOff>
      <xdr:row>59</xdr:row>
      <xdr:rowOff>190500</xdr:rowOff>
    </xdr:to>
    <mc:AlternateContent xmlns:mc="http://schemas.openxmlformats.org/markup-compatibility/2006">
      <mc:Choice xmlns:cx1="http://schemas.microsoft.com/office/drawing/2015/9/8/chartex" Requires="cx1">
        <xdr:graphicFrame macro="">
          <xdr:nvGraphicFramePr>
            <xdr:cNvPr id="40" name="Chart 39">
              <a:extLst>
                <a:ext uri="{FF2B5EF4-FFF2-40B4-BE49-F238E27FC236}">
                  <a16:creationId xmlns:a16="http://schemas.microsoft.com/office/drawing/2014/main" id="{35D77DA0-8975-4599-8BB1-638A286BB4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4949190" y="11058525"/>
              <a:ext cx="4120515" cy="26193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74AE3-D23E-4933-82C6-294F701A9154}">
  <dimension ref="G1:U21"/>
  <sheetViews>
    <sheetView tabSelected="1" zoomScale="82" zoomScaleNormal="82" workbookViewId="0"/>
  </sheetViews>
  <sheetFormatPr defaultColWidth="10.77734375" defaultRowHeight="18"/>
  <cols>
    <col min="1" max="19" width="10.77734375" style="5"/>
    <col min="20" max="20" width="20.44140625" style="5" bestFit="1" customWidth="1"/>
    <col min="21" max="21" width="33.33203125" style="5" bestFit="1" customWidth="1"/>
    <col min="22" max="16384" width="10.77734375" style="5"/>
  </cols>
  <sheetData>
    <row r="1" spans="7:21">
      <c r="G1" s="44"/>
    </row>
    <row r="2" spans="7:21">
      <c r="T2" s="4"/>
      <c r="U2" s="3"/>
    </row>
    <row r="17" spans="20:21">
      <c r="T17" s="1"/>
      <c r="U17" s="2"/>
    </row>
    <row r="18" spans="20:21">
      <c r="T18" s="1"/>
      <c r="U18" s="2"/>
    </row>
    <row r="19" spans="20:21">
      <c r="T19" s="1"/>
      <c r="U19" s="2"/>
    </row>
    <row r="20" spans="20:21">
      <c r="T20" s="1"/>
      <c r="U20" s="2"/>
    </row>
    <row r="21" spans="20:21">
      <c r="T21" s="1"/>
      <c r="U21" s="2"/>
    </row>
  </sheetData>
  <printOptions horizontalCentered="1" verticalCentered="1"/>
  <pageMargins left="0.7" right="0.7" top="0.75" bottom="0.75" header="0.3" footer="0.3"/>
  <pageSetup scale="6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E559D-939F-4F2F-954B-018A3F54629A}">
  <dimension ref="B1:BZ59"/>
  <sheetViews>
    <sheetView zoomScale="80" zoomScaleNormal="80" workbookViewId="0"/>
  </sheetViews>
  <sheetFormatPr defaultColWidth="10.77734375" defaultRowHeight="18"/>
  <cols>
    <col min="1" max="8" width="10.77734375" style="5"/>
    <col min="9" max="9" width="10.77734375" style="5" customWidth="1"/>
    <col min="10" max="15" width="10.77734375" style="5"/>
    <col min="16" max="16" width="35.21875" style="8" bestFit="1" customWidth="1"/>
    <col min="17" max="22" width="10.109375" style="5" customWidth="1"/>
    <col min="23" max="46" width="10.77734375" style="5"/>
    <col min="47" max="47" width="7" style="5" bestFit="1" customWidth="1"/>
    <col min="48" max="48" width="7.88671875" style="5" bestFit="1" customWidth="1"/>
    <col min="49" max="50" width="6.77734375" style="5" bestFit="1" customWidth="1"/>
    <col min="51" max="52" width="7.33203125" style="5" bestFit="1" customWidth="1"/>
    <col min="53" max="53" width="14.33203125" style="5" bestFit="1" customWidth="1"/>
    <col min="54" max="54" width="13.88671875" style="5" bestFit="1" customWidth="1"/>
    <col min="55" max="56" width="10.77734375" style="5"/>
    <col min="57" max="57" width="17.5546875" style="5" bestFit="1" customWidth="1"/>
    <col min="58" max="58" width="38" style="5" bestFit="1" customWidth="1"/>
    <col min="59" max="65" width="8.109375" style="5" customWidth="1"/>
    <col min="66" max="66" width="16.88671875" style="5" bestFit="1" customWidth="1"/>
    <col min="67" max="69" width="10.77734375" style="5"/>
    <col min="70" max="70" width="11.88671875" style="5" bestFit="1" customWidth="1"/>
    <col min="71" max="75" width="10.77734375" style="5"/>
    <col min="76" max="76" width="8" style="5" bestFit="1" customWidth="1"/>
    <col min="77" max="77" width="17.77734375" style="5" bestFit="1" customWidth="1"/>
    <col min="78" max="78" width="11.21875" style="5" bestFit="1" customWidth="1"/>
    <col min="79" max="79" width="10.77734375" style="5" customWidth="1"/>
    <col min="80" max="16384" width="10.77734375" style="5"/>
  </cols>
  <sheetData>
    <row r="1" spans="2:78">
      <c r="Q1" s="7"/>
      <c r="R1" s="7"/>
      <c r="S1" s="7"/>
      <c r="T1" s="7"/>
      <c r="U1" s="7"/>
      <c r="V1" s="7"/>
      <c r="AW1" s="5" t="s">
        <v>66</v>
      </c>
      <c r="AY1" s="5" t="s">
        <v>4</v>
      </c>
      <c r="AZ1" s="5" t="s">
        <v>5</v>
      </c>
      <c r="BF1" s="13">
        <v>2020</v>
      </c>
      <c r="BG1" s="13" t="s">
        <v>2</v>
      </c>
      <c r="BH1" s="13" t="s">
        <v>21</v>
      </c>
      <c r="BI1" s="13" t="s">
        <v>3</v>
      </c>
      <c r="BJ1" s="13" t="s">
        <v>66</v>
      </c>
      <c r="BK1" s="13" t="s">
        <v>20</v>
      </c>
      <c r="BL1" s="13" t="s">
        <v>4</v>
      </c>
      <c r="BM1" s="13" t="s">
        <v>5</v>
      </c>
      <c r="BN1" s="6"/>
      <c r="BO1" s="6"/>
      <c r="BP1" s="6"/>
      <c r="BQ1" s="6"/>
      <c r="BR1" s="6"/>
      <c r="BS1" s="6"/>
      <c r="BT1" s="6"/>
      <c r="BU1" s="6"/>
    </row>
    <row r="2" spans="2:78">
      <c r="P2" s="16" t="s">
        <v>61</v>
      </c>
      <c r="Q2" s="17"/>
      <c r="R2" s="17"/>
      <c r="S2" s="17"/>
      <c r="T2" s="17"/>
      <c r="U2" s="17"/>
      <c r="V2" s="17"/>
      <c r="X2" s="16" t="s">
        <v>62</v>
      </c>
      <c r="Y2" s="17"/>
      <c r="Z2" s="17"/>
      <c r="AA2" s="17"/>
      <c r="AB2" s="17"/>
      <c r="AC2" s="17"/>
      <c r="AE2" s="16" t="s">
        <v>63</v>
      </c>
      <c r="AF2" s="17"/>
      <c r="AG2" s="17"/>
      <c r="AH2" s="17"/>
      <c r="AI2" s="17"/>
      <c r="AJ2" s="17"/>
      <c r="AL2" s="16" t="s">
        <v>64</v>
      </c>
      <c r="AM2" s="17"/>
      <c r="AN2" s="17"/>
      <c r="AO2" s="17"/>
      <c r="AP2" s="17"/>
      <c r="AQ2" s="17"/>
      <c r="AT2" s="27" t="s">
        <v>56</v>
      </c>
      <c r="AU2" s="28"/>
      <c r="AV2" s="28"/>
      <c r="AW2" s="28"/>
      <c r="AX2" s="28"/>
      <c r="AY2" s="28"/>
      <c r="AZ2" s="28"/>
      <c r="BA2" s="29"/>
      <c r="BF2" s="16" t="s">
        <v>45</v>
      </c>
      <c r="BG2" s="17"/>
      <c r="BH2" s="17"/>
      <c r="BI2" s="17"/>
      <c r="BJ2" s="17"/>
      <c r="BK2" s="17"/>
      <c r="BL2" s="17"/>
      <c r="BM2" s="17"/>
      <c r="BN2" s="6"/>
      <c r="BO2" s="6"/>
      <c r="BP2" s="6"/>
      <c r="BQ2" s="6"/>
      <c r="BR2" s="6"/>
      <c r="BS2" s="6"/>
      <c r="BT2" s="6"/>
      <c r="BU2" s="6"/>
    </row>
    <row r="3" spans="2:78">
      <c r="P3" s="23" t="s">
        <v>75</v>
      </c>
      <c r="Q3" s="7" t="s">
        <v>2</v>
      </c>
      <c r="R3" s="7" t="s">
        <v>21</v>
      </c>
      <c r="S3" s="7" t="s">
        <v>66</v>
      </c>
      <c r="T3" s="7" t="s">
        <v>3</v>
      </c>
      <c r="U3" s="7" t="s">
        <v>4</v>
      </c>
      <c r="V3" s="7" t="s">
        <v>5</v>
      </c>
      <c r="X3" s="7" t="s">
        <v>2</v>
      </c>
      <c r="Y3" s="7" t="s">
        <v>21</v>
      </c>
      <c r="Z3" s="7" t="s">
        <v>66</v>
      </c>
      <c r="AA3" s="7" t="s">
        <v>3</v>
      </c>
      <c r="AB3" s="7" t="s">
        <v>4</v>
      </c>
      <c r="AC3" s="7" t="s">
        <v>5</v>
      </c>
      <c r="AE3" s="7" t="s">
        <v>2</v>
      </c>
      <c r="AF3" s="7" t="s">
        <v>21</v>
      </c>
      <c r="AG3" s="7" t="s">
        <v>66</v>
      </c>
      <c r="AH3" s="7" t="s">
        <v>3</v>
      </c>
      <c r="AI3" s="7" t="s">
        <v>4</v>
      </c>
      <c r="AJ3" s="7" t="s">
        <v>5</v>
      </c>
      <c r="AL3" s="7" t="s">
        <v>2</v>
      </c>
      <c r="AM3" s="7" t="s">
        <v>21</v>
      </c>
      <c r="AN3" s="7" t="s">
        <v>66</v>
      </c>
      <c r="AO3" s="7" t="s">
        <v>3</v>
      </c>
      <c r="AP3" s="7" t="s">
        <v>4</v>
      </c>
      <c r="AQ3" s="7" t="s">
        <v>5</v>
      </c>
      <c r="AT3" s="7" t="s">
        <v>77</v>
      </c>
      <c r="AU3" s="7" t="s">
        <v>2</v>
      </c>
      <c r="AV3" s="7" t="s">
        <v>21</v>
      </c>
      <c r="AW3" s="7" t="s">
        <v>82</v>
      </c>
      <c r="AX3" s="7" t="s">
        <v>3</v>
      </c>
      <c r="AY3" s="7" t="s">
        <v>82</v>
      </c>
      <c r="AZ3" s="7" t="s">
        <v>82</v>
      </c>
      <c r="BA3" s="7" t="s">
        <v>78</v>
      </c>
      <c r="BF3" s="10" t="s">
        <v>0</v>
      </c>
      <c r="BG3" s="11">
        <v>1</v>
      </c>
      <c r="BH3" s="11">
        <v>1</v>
      </c>
      <c r="BI3" s="11">
        <v>1</v>
      </c>
      <c r="BJ3" s="11">
        <v>1</v>
      </c>
      <c r="BK3" s="11">
        <v>1</v>
      </c>
      <c r="BL3" s="11">
        <v>3</v>
      </c>
      <c r="BM3" s="11">
        <v>1</v>
      </c>
      <c r="BN3" s="6"/>
      <c r="BO3" s="6"/>
      <c r="BP3" s="6"/>
      <c r="BQ3" s="6"/>
      <c r="BR3" s="6"/>
      <c r="BS3" s="6"/>
      <c r="BT3" s="6"/>
      <c r="BU3" s="6"/>
    </row>
    <row r="4" spans="2:78">
      <c r="B4" s="36" t="s">
        <v>80</v>
      </c>
      <c r="C4" s="36"/>
      <c r="D4" s="36"/>
      <c r="E4" s="36"/>
      <c r="F4" s="36"/>
      <c r="G4" s="36"/>
      <c r="H4" s="36"/>
      <c r="I4" s="36"/>
      <c r="J4" s="36"/>
      <c r="K4" s="36"/>
      <c r="L4" s="36"/>
      <c r="P4" s="20" t="s">
        <v>14</v>
      </c>
      <c r="Q4" s="6">
        <v>60</v>
      </c>
      <c r="R4" s="6">
        <v>82</v>
      </c>
      <c r="S4" s="6">
        <v>105</v>
      </c>
      <c r="T4" s="6">
        <v>116</v>
      </c>
      <c r="U4" s="6" t="s">
        <v>57</v>
      </c>
      <c r="V4" s="6" t="s">
        <v>58</v>
      </c>
      <c r="X4" s="6">
        <v>65</v>
      </c>
      <c r="Y4" s="6">
        <v>74</v>
      </c>
      <c r="Z4" s="6">
        <v>106</v>
      </c>
      <c r="AA4" s="6">
        <v>109</v>
      </c>
      <c r="AB4" s="6" t="s">
        <v>65</v>
      </c>
      <c r="AC4" s="6" t="s">
        <v>65</v>
      </c>
      <c r="AE4" s="6">
        <v>55</v>
      </c>
      <c r="AF4" s="6">
        <v>64</v>
      </c>
      <c r="AG4" s="6">
        <v>98</v>
      </c>
      <c r="AH4" s="6">
        <v>75</v>
      </c>
      <c r="AI4" s="6" t="s">
        <v>65</v>
      </c>
      <c r="AJ4" s="6" t="s">
        <v>58</v>
      </c>
      <c r="AL4" s="6">
        <v>51</v>
      </c>
      <c r="AM4" s="6">
        <v>64</v>
      </c>
      <c r="AN4" s="6">
        <v>126</v>
      </c>
      <c r="AO4" s="6">
        <v>70</v>
      </c>
      <c r="AP4" s="6" t="s">
        <v>67</v>
      </c>
      <c r="AQ4" s="6" t="s">
        <v>67</v>
      </c>
      <c r="AT4" s="6">
        <v>2022</v>
      </c>
      <c r="AU4" s="6">
        <v>1</v>
      </c>
      <c r="AV4" s="6">
        <v>2</v>
      </c>
      <c r="AW4" s="6">
        <v>3</v>
      </c>
      <c r="AX4" s="6">
        <v>4</v>
      </c>
      <c r="AY4" s="6">
        <v>5</v>
      </c>
      <c r="AZ4" s="6">
        <v>6</v>
      </c>
      <c r="BA4" s="6">
        <v>2.5</v>
      </c>
      <c r="BF4" s="10" t="s">
        <v>1</v>
      </c>
      <c r="BG4" s="11">
        <v>1</v>
      </c>
      <c r="BH4" s="11">
        <v>0</v>
      </c>
      <c r="BI4" s="11">
        <v>5</v>
      </c>
      <c r="BJ4" s="11">
        <v>0</v>
      </c>
      <c r="BK4" s="11">
        <v>2</v>
      </c>
      <c r="BL4" s="11">
        <v>0</v>
      </c>
      <c r="BM4" s="11">
        <v>0</v>
      </c>
      <c r="BN4" s="6"/>
      <c r="BO4" s="6"/>
      <c r="BP4" s="6"/>
      <c r="BQ4" s="6"/>
      <c r="BR4" s="6"/>
      <c r="BS4" s="6"/>
      <c r="BT4" s="6"/>
      <c r="BU4" s="6"/>
    </row>
    <row r="5" spans="2:78">
      <c r="P5" s="20" t="s">
        <v>56</v>
      </c>
      <c r="Q5" s="6">
        <v>1</v>
      </c>
      <c r="R5" s="6">
        <v>2</v>
      </c>
      <c r="S5" s="6">
        <v>3</v>
      </c>
      <c r="T5" s="6">
        <v>4</v>
      </c>
      <c r="U5" s="6">
        <v>6</v>
      </c>
      <c r="V5" s="6">
        <v>7</v>
      </c>
      <c r="X5" s="6">
        <v>1</v>
      </c>
      <c r="Y5" s="6">
        <v>2</v>
      </c>
      <c r="Z5" s="6">
        <v>3</v>
      </c>
      <c r="AA5" s="6">
        <v>4</v>
      </c>
      <c r="AB5" s="6">
        <v>6</v>
      </c>
      <c r="AC5" s="6">
        <v>6</v>
      </c>
      <c r="AE5" s="6">
        <v>1</v>
      </c>
      <c r="AF5" s="6">
        <v>2</v>
      </c>
      <c r="AG5" s="6">
        <v>4</v>
      </c>
      <c r="AH5" s="6">
        <v>3</v>
      </c>
      <c r="AI5" s="6">
        <v>7</v>
      </c>
      <c r="AJ5" s="6">
        <v>6</v>
      </c>
      <c r="AL5" s="6">
        <v>1</v>
      </c>
      <c r="AM5" s="6">
        <v>2</v>
      </c>
      <c r="AN5" s="6">
        <v>4</v>
      </c>
      <c r="AO5" s="6">
        <v>3</v>
      </c>
      <c r="AP5" s="6">
        <v>6</v>
      </c>
      <c r="AQ5" s="6">
        <v>6</v>
      </c>
      <c r="AT5" s="6">
        <v>2021</v>
      </c>
      <c r="AU5" s="6">
        <v>1</v>
      </c>
      <c r="AV5" s="6">
        <v>2</v>
      </c>
      <c r="AW5" s="6">
        <v>3</v>
      </c>
      <c r="AX5" s="6">
        <v>4</v>
      </c>
      <c r="AY5" s="6">
        <v>6</v>
      </c>
      <c r="AZ5" s="6">
        <v>5</v>
      </c>
      <c r="BA5" s="6">
        <v>2</v>
      </c>
      <c r="BF5" s="16" t="s">
        <v>46</v>
      </c>
      <c r="BG5" s="17"/>
      <c r="BH5" s="17"/>
      <c r="BI5" s="17"/>
      <c r="BJ5" s="17"/>
      <c r="BK5" s="17"/>
      <c r="BL5" s="17"/>
      <c r="BM5" s="17"/>
      <c r="BN5" s="6"/>
      <c r="BO5" s="6"/>
      <c r="BP5" s="6"/>
      <c r="BQ5" s="6"/>
      <c r="BR5" s="6"/>
      <c r="BS5" s="6"/>
      <c r="BT5" s="6"/>
      <c r="BU5" s="6"/>
    </row>
    <row r="6" spans="2:78">
      <c r="O6" s="31">
        <v>0.1</v>
      </c>
      <c r="P6" s="20" t="s">
        <v>6</v>
      </c>
      <c r="Q6" s="6">
        <v>76.8</v>
      </c>
      <c r="R6" s="6">
        <v>75.5</v>
      </c>
      <c r="S6" s="6">
        <v>63.4</v>
      </c>
      <c r="T6" s="6">
        <v>49.7</v>
      </c>
      <c r="U6" s="6">
        <v>39.799999999999997</v>
      </c>
      <c r="V6" s="6">
        <v>13.4</v>
      </c>
      <c r="X6" s="6">
        <v>57.6</v>
      </c>
      <c r="Y6" s="6">
        <v>76.8</v>
      </c>
      <c r="Z6" s="6">
        <v>69</v>
      </c>
      <c r="AA6" s="6">
        <v>59.4</v>
      </c>
      <c r="AB6" s="6">
        <v>26.2</v>
      </c>
      <c r="AC6" s="6" t="s">
        <v>43</v>
      </c>
      <c r="AE6" s="6">
        <v>52</v>
      </c>
      <c r="AF6" s="6">
        <v>77.099999999999994</v>
      </c>
      <c r="AG6" s="6">
        <v>60.1</v>
      </c>
      <c r="AH6" s="6">
        <v>57.2</v>
      </c>
      <c r="AI6" s="6">
        <v>19.899999999999999</v>
      </c>
      <c r="AJ6" s="6" t="s">
        <v>43</v>
      </c>
      <c r="AL6" s="6">
        <v>53.2</v>
      </c>
      <c r="AM6" s="6">
        <v>60.4</v>
      </c>
      <c r="AN6" s="6">
        <v>42.7</v>
      </c>
      <c r="AO6" s="6">
        <v>57.3</v>
      </c>
      <c r="AP6" s="6" t="s">
        <v>43</v>
      </c>
      <c r="AQ6" s="6" t="s">
        <v>43</v>
      </c>
      <c r="AT6" s="6">
        <v>2020</v>
      </c>
      <c r="AU6" s="6">
        <v>1</v>
      </c>
      <c r="AV6" s="6">
        <v>2</v>
      </c>
      <c r="AW6" s="6">
        <v>4</v>
      </c>
      <c r="AX6" s="6">
        <v>3</v>
      </c>
      <c r="AY6" s="6">
        <v>6</v>
      </c>
      <c r="AZ6" s="6">
        <v>5</v>
      </c>
      <c r="BA6" s="6">
        <v>1.5</v>
      </c>
      <c r="BF6" s="33" t="s">
        <v>26</v>
      </c>
      <c r="BG6" s="11">
        <v>45</v>
      </c>
      <c r="BH6" s="11">
        <v>32</v>
      </c>
      <c r="BI6" s="11">
        <v>46</v>
      </c>
      <c r="BJ6" s="11">
        <v>25</v>
      </c>
      <c r="BK6" s="11">
        <v>60</v>
      </c>
      <c r="BL6" s="11">
        <v>40</v>
      </c>
      <c r="BM6" s="11">
        <v>33</v>
      </c>
      <c r="BN6" s="6"/>
      <c r="BO6" s="6"/>
      <c r="BP6" s="6"/>
      <c r="BQ6" s="6"/>
      <c r="BR6" s="6"/>
      <c r="BS6" s="6"/>
      <c r="BT6" s="6"/>
      <c r="BU6" s="6"/>
    </row>
    <row r="7" spans="2:78">
      <c r="O7" s="31">
        <v>0.1</v>
      </c>
      <c r="P7" s="20" t="s">
        <v>7</v>
      </c>
      <c r="Q7" s="6">
        <v>64.8</v>
      </c>
      <c r="R7" s="6">
        <v>43.5</v>
      </c>
      <c r="S7" s="6">
        <v>47.9</v>
      </c>
      <c r="T7" s="6">
        <v>29.7</v>
      </c>
      <c r="U7" s="6">
        <v>34.1</v>
      </c>
      <c r="V7" s="6">
        <v>41</v>
      </c>
      <c r="X7" s="6">
        <v>64</v>
      </c>
      <c r="Y7" s="6">
        <v>55.2</v>
      </c>
      <c r="Z7" s="6">
        <v>63.2</v>
      </c>
      <c r="AA7" s="6">
        <v>36.799999999999997</v>
      </c>
      <c r="AB7" s="6" t="s">
        <v>43</v>
      </c>
      <c r="AC7" s="6">
        <v>33.799999999999997</v>
      </c>
      <c r="AE7" s="6">
        <v>57.4</v>
      </c>
      <c r="AF7" s="6">
        <v>49.7</v>
      </c>
      <c r="AG7" s="6">
        <v>55.6</v>
      </c>
      <c r="AH7" s="6">
        <v>53.7</v>
      </c>
      <c r="AI7" s="6" t="s">
        <v>43</v>
      </c>
      <c r="AJ7" s="6">
        <v>28.4</v>
      </c>
      <c r="AL7" s="6">
        <v>50.2</v>
      </c>
      <c r="AM7" s="6">
        <v>41.5</v>
      </c>
      <c r="AN7" s="6">
        <v>49</v>
      </c>
      <c r="AO7" s="6">
        <v>56.6</v>
      </c>
      <c r="AP7" s="6" t="s">
        <v>43</v>
      </c>
      <c r="AQ7" s="6" t="s">
        <v>43</v>
      </c>
      <c r="AT7" s="6">
        <v>2019</v>
      </c>
      <c r="AU7" s="6">
        <v>1</v>
      </c>
      <c r="AV7" s="6">
        <v>2</v>
      </c>
      <c r="AW7" s="6">
        <v>4</v>
      </c>
      <c r="AX7" s="6">
        <v>3</v>
      </c>
      <c r="AY7" s="6">
        <v>6</v>
      </c>
      <c r="AZ7" s="6">
        <v>5</v>
      </c>
      <c r="BA7" s="6">
        <v>1</v>
      </c>
      <c r="BF7" s="33" t="s">
        <v>27</v>
      </c>
      <c r="BG7" s="11">
        <v>28</v>
      </c>
      <c r="BH7" s="11">
        <v>40</v>
      </c>
      <c r="BI7" s="11">
        <v>27</v>
      </c>
      <c r="BJ7" s="11">
        <v>24</v>
      </c>
      <c r="BK7" s="11">
        <v>31</v>
      </c>
      <c r="BL7" s="11">
        <v>35</v>
      </c>
      <c r="BM7" s="11">
        <v>39</v>
      </c>
      <c r="BN7" s="6"/>
      <c r="BO7" s="6"/>
      <c r="BP7" s="6"/>
      <c r="BQ7" s="6"/>
      <c r="BR7" s="6"/>
      <c r="BS7" s="6"/>
      <c r="BT7" s="6"/>
      <c r="BU7" s="6"/>
    </row>
    <row r="8" spans="2:78">
      <c r="O8" s="31">
        <v>0.05</v>
      </c>
      <c r="P8" s="20" t="s">
        <v>8</v>
      </c>
      <c r="Q8" s="6">
        <v>24.9</v>
      </c>
      <c r="R8" s="6">
        <v>38.4</v>
      </c>
      <c r="S8" s="6">
        <v>24.8</v>
      </c>
      <c r="T8" s="6">
        <v>22.6</v>
      </c>
      <c r="U8" s="6">
        <v>34.799999999999997</v>
      </c>
      <c r="V8" s="6">
        <v>5.9</v>
      </c>
      <c r="X8" s="6">
        <v>24.5</v>
      </c>
      <c r="Y8" s="6">
        <v>33.1</v>
      </c>
      <c r="Z8" s="6">
        <v>22.1</v>
      </c>
      <c r="AA8" s="6">
        <v>21.6</v>
      </c>
      <c r="AB8" s="6" t="s">
        <v>43</v>
      </c>
      <c r="AC8" s="6" t="s">
        <v>43</v>
      </c>
      <c r="AE8" s="6">
        <v>50.8</v>
      </c>
      <c r="AF8" s="6">
        <v>76.7</v>
      </c>
      <c r="AG8" s="6">
        <v>56.5</v>
      </c>
      <c r="AH8" s="6">
        <v>46.7</v>
      </c>
      <c r="AI8" s="6" t="s">
        <v>43</v>
      </c>
      <c r="AJ8" s="6" t="s">
        <v>43</v>
      </c>
      <c r="AL8" s="6">
        <v>53.3</v>
      </c>
      <c r="AM8" s="6">
        <v>73.599999999999994</v>
      </c>
      <c r="AN8" s="6">
        <v>62.3</v>
      </c>
      <c r="AO8" s="6">
        <v>66.3</v>
      </c>
      <c r="AP8" s="6">
        <v>40.6</v>
      </c>
      <c r="AQ8" s="6" t="s">
        <v>43</v>
      </c>
      <c r="AT8" s="6"/>
      <c r="BF8" s="16" t="s">
        <v>47</v>
      </c>
      <c r="BG8" s="17"/>
      <c r="BH8" s="17"/>
      <c r="BI8" s="17"/>
      <c r="BJ8" s="17"/>
      <c r="BK8" s="17"/>
      <c r="BL8" s="17"/>
      <c r="BM8" s="17"/>
      <c r="BN8" s="6"/>
      <c r="BO8" s="13" t="s">
        <v>2</v>
      </c>
      <c r="BP8" s="13" t="s">
        <v>21</v>
      </c>
      <c r="BQ8" s="13" t="s">
        <v>3</v>
      </c>
      <c r="BR8" s="13" t="s">
        <v>66</v>
      </c>
      <c r="BS8" s="13" t="s">
        <v>20</v>
      </c>
      <c r="BT8" s="13" t="s">
        <v>4</v>
      </c>
      <c r="BU8" s="13" t="s">
        <v>5</v>
      </c>
      <c r="BY8" s="5" t="s">
        <v>26</v>
      </c>
      <c r="BZ8" s="5" t="s">
        <v>81</v>
      </c>
    </row>
    <row r="9" spans="2:78">
      <c r="O9" s="31">
        <v>0.1</v>
      </c>
      <c r="P9" s="20" t="s">
        <v>9</v>
      </c>
      <c r="Q9" s="6">
        <v>29.7</v>
      </c>
      <c r="R9" s="6">
        <v>21.3</v>
      </c>
      <c r="S9" s="6">
        <v>23.9</v>
      </c>
      <c r="T9" s="6">
        <v>6.7</v>
      </c>
      <c r="U9" s="6">
        <v>9.6</v>
      </c>
      <c r="V9" s="6">
        <v>3.1</v>
      </c>
      <c r="X9" s="6">
        <v>34.799999999999997</v>
      </c>
      <c r="Y9" s="6">
        <v>20.7</v>
      </c>
      <c r="Z9" s="6">
        <v>19.3</v>
      </c>
      <c r="AA9" s="6">
        <v>9.9</v>
      </c>
      <c r="AB9" s="6" t="s">
        <v>43</v>
      </c>
      <c r="AC9" s="6" t="s">
        <v>43</v>
      </c>
      <c r="AE9" s="6">
        <v>72</v>
      </c>
      <c r="AF9" s="6">
        <v>36.4</v>
      </c>
      <c r="AG9" s="6">
        <v>58.4</v>
      </c>
      <c r="AH9" s="6">
        <v>82.3</v>
      </c>
      <c r="AI9" s="6" t="s">
        <v>43</v>
      </c>
      <c r="AJ9" s="6">
        <v>37.5</v>
      </c>
      <c r="AL9" s="6">
        <v>91.6</v>
      </c>
      <c r="AM9" s="6">
        <v>48.2</v>
      </c>
      <c r="AN9" s="6">
        <v>50.2</v>
      </c>
      <c r="AO9" s="6">
        <v>99.7</v>
      </c>
      <c r="AP9" s="6" t="s">
        <v>43</v>
      </c>
      <c r="AQ9" s="6" t="s">
        <v>43</v>
      </c>
      <c r="BF9" s="34" t="s">
        <v>44</v>
      </c>
      <c r="BG9" s="11">
        <v>10125</v>
      </c>
      <c r="BH9" s="11">
        <v>11595</v>
      </c>
      <c r="BI9" s="11">
        <v>23695</v>
      </c>
      <c r="BJ9" s="11">
        <v>12483</v>
      </c>
      <c r="BK9" s="11">
        <v>42914</v>
      </c>
      <c r="BL9" s="11">
        <v>14911</v>
      </c>
      <c r="BM9" s="11">
        <v>6000</v>
      </c>
      <c r="BN9" s="6"/>
      <c r="BO9" s="26">
        <f t="shared" ref="BO9:BU9" si="0">BG9/1000</f>
        <v>10.125</v>
      </c>
      <c r="BP9" s="26">
        <f t="shared" si="0"/>
        <v>11.595000000000001</v>
      </c>
      <c r="BQ9" s="26">
        <f t="shared" si="0"/>
        <v>23.695</v>
      </c>
      <c r="BR9" s="26">
        <f t="shared" si="0"/>
        <v>12.483000000000001</v>
      </c>
      <c r="BS9" s="26">
        <f t="shared" si="0"/>
        <v>42.914000000000001</v>
      </c>
      <c r="BT9" s="26">
        <f t="shared" si="0"/>
        <v>14.911</v>
      </c>
      <c r="BU9" s="26">
        <f t="shared" si="0"/>
        <v>6</v>
      </c>
      <c r="BX9" s="13" t="s">
        <v>5</v>
      </c>
      <c r="BY9" s="9">
        <f>BU12/BU9/1000</f>
        <v>0.55000000000000016</v>
      </c>
      <c r="BZ9" s="9">
        <f t="shared" ref="BZ9:BZ12" si="1">1-BY9</f>
        <v>0.44999999999999984</v>
      </c>
    </row>
    <row r="10" spans="2:78">
      <c r="O10" s="31">
        <v>0.05</v>
      </c>
      <c r="P10" s="20" t="s">
        <v>10</v>
      </c>
      <c r="Q10" s="6">
        <v>18.899999999999999</v>
      </c>
      <c r="R10" s="6">
        <v>24.1</v>
      </c>
      <c r="S10" s="6">
        <v>43.6</v>
      </c>
      <c r="T10" s="6">
        <v>7.4</v>
      </c>
      <c r="U10" s="6">
        <v>7.1</v>
      </c>
      <c r="V10" s="6">
        <v>21.8</v>
      </c>
      <c r="X10" s="6">
        <v>17</v>
      </c>
      <c r="Y10" s="6">
        <v>18.100000000000001</v>
      </c>
      <c r="Z10" s="6">
        <v>28.8</v>
      </c>
      <c r="AA10" s="6">
        <v>6.2</v>
      </c>
      <c r="AB10" s="6" t="s">
        <v>43</v>
      </c>
      <c r="AC10" s="6">
        <v>16.5</v>
      </c>
      <c r="AE10" s="6">
        <v>24.2</v>
      </c>
      <c r="AF10" s="6">
        <v>22.3</v>
      </c>
      <c r="AG10" s="6">
        <v>31.5</v>
      </c>
      <c r="AH10" s="6">
        <v>8.1999999999999993</v>
      </c>
      <c r="AI10" s="6" t="s">
        <v>43</v>
      </c>
      <c r="AJ10" s="6">
        <v>23.8</v>
      </c>
      <c r="AL10" s="6">
        <v>20</v>
      </c>
      <c r="AM10" s="6">
        <v>15.1</v>
      </c>
      <c r="AN10" s="6">
        <v>20.5</v>
      </c>
      <c r="AO10" s="6">
        <v>6.8</v>
      </c>
      <c r="AP10" s="6" t="s">
        <v>43</v>
      </c>
      <c r="AQ10" s="6">
        <v>18.5</v>
      </c>
      <c r="BE10" s="5" t="s">
        <v>24</v>
      </c>
      <c r="BF10" s="22" t="s">
        <v>23</v>
      </c>
      <c r="BG10" s="14">
        <v>0.51</v>
      </c>
      <c r="BH10" s="14">
        <f>BP10/BH$9</f>
        <v>0.37956015523932729</v>
      </c>
      <c r="BI10" s="14">
        <f>BQ10/BI$9</f>
        <v>0.5674192867693606</v>
      </c>
      <c r="BJ10" s="12" t="s">
        <v>42</v>
      </c>
      <c r="BK10" s="12" t="s">
        <v>42</v>
      </c>
      <c r="BL10" s="14">
        <f>BT10/BL$9</f>
        <v>0.5300114009791429</v>
      </c>
      <c r="BM10" s="14">
        <v>0.44</v>
      </c>
      <c r="BN10" s="6"/>
      <c r="BO10" s="37">
        <f>BG10*$BG$9</f>
        <v>5163.75</v>
      </c>
      <c r="BP10" s="11">
        <v>4401</v>
      </c>
      <c r="BQ10" s="11">
        <v>13445</v>
      </c>
      <c r="BR10" s="12" t="s">
        <v>42</v>
      </c>
      <c r="BS10" s="12" t="s">
        <v>42</v>
      </c>
      <c r="BT10" s="11">
        <v>7903</v>
      </c>
      <c r="BU10" s="37">
        <f>BM10*$BM$9</f>
        <v>2640</v>
      </c>
      <c r="BX10" s="13" t="s">
        <v>66</v>
      </c>
      <c r="BY10" s="9">
        <f>BR12/BR9/1000</f>
        <v>0.81999999999999984</v>
      </c>
      <c r="BZ10" s="9">
        <f t="shared" si="1"/>
        <v>0.18000000000000016</v>
      </c>
    </row>
    <row r="11" spans="2:78">
      <c r="B11" s="36" t="s">
        <v>76</v>
      </c>
      <c r="C11" s="25"/>
      <c r="D11" s="25"/>
      <c r="E11" s="25"/>
      <c r="F11" s="25"/>
      <c r="H11" s="36" t="s">
        <v>83</v>
      </c>
      <c r="I11" s="25"/>
      <c r="J11" s="25"/>
      <c r="K11" s="25"/>
      <c r="L11" s="25"/>
      <c r="O11" s="31">
        <v>0.3</v>
      </c>
      <c r="P11" s="30" t="s">
        <v>11</v>
      </c>
      <c r="Q11" s="6">
        <v>45.1</v>
      </c>
      <c r="R11" s="6">
        <v>40.200000000000003</v>
      </c>
      <c r="S11" s="6">
        <v>26.1</v>
      </c>
      <c r="T11" s="6">
        <v>47.6</v>
      </c>
      <c r="U11" s="6">
        <v>25.8</v>
      </c>
      <c r="V11" s="6">
        <v>15.8</v>
      </c>
      <c r="X11" s="6">
        <v>42.7</v>
      </c>
      <c r="Y11" s="6">
        <v>37.700000000000003</v>
      </c>
      <c r="Z11" s="6">
        <v>24.7</v>
      </c>
      <c r="AA11" s="6">
        <v>44</v>
      </c>
      <c r="AB11" s="6">
        <v>24</v>
      </c>
      <c r="AC11" s="6" t="s">
        <v>43</v>
      </c>
      <c r="AE11" s="6">
        <v>44.4</v>
      </c>
      <c r="AF11" s="6">
        <v>40.200000000000003</v>
      </c>
      <c r="AG11" s="6">
        <v>28.6</v>
      </c>
      <c r="AH11" s="6">
        <v>38.700000000000003</v>
      </c>
      <c r="AI11" s="6">
        <v>23.5</v>
      </c>
      <c r="AJ11" s="6" t="s">
        <v>43</v>
      </c>
      <c r="AL11" s="6">
        <v>43.1</v>
      </c>
      <c r="AM11" s="6">
        <v>37.799999999999997</v>
      </c>
      <c r="AN11" s="6">
        <v>26.2</v>
      </c>
      <c r="AO11" s="6">
        <v>33</v>
      </c>
      <c r="AP11" s="6">
        <v>21.9</v>
      </c>
      <c r="AQ11" s="6" t="s">
        <v>43</v>
      </c>
      <c r="BE11" s="5" t="s">
        <v>24</v>
      </c>
      <c r="BF11" s="22" t="s">
        <v>22</v>
      </c>
      <c r="BG11" s="14">
        <v>0.49</v>
      </c>
      <c r="BH11" s="14">
        <f t="shared" ref="BH11:BI13" si="2">BP11/BH$9</f>
        <v>0.62043984476067271</v>
      </c>
      <c r="BI11" s="14">
        <f t="shared" si="2"/>
        <v>0.4325807132306394</v>
      </c>
      <c r="BJ11" s="12" t="s">
        <v>42</v>
      </c>
      <c r="BK11" s="12" t="s">
        <v>42</v>
      </c>
      <c r="BL11" s="14">
        <f>BT11/BL$9</f>
        <v>0.4699885990208571</v>
      </c>
      <c r="BM11" s="14">
        <v>0.56000000000000005</v>
      </c>
      <c r="BN11" s="6"/>
      <c r="BO11" s="37">
        <f>BG11*$BG$9</f>
        <v>4961.25</v>
      </c>
      <c r="BP11" s="11">
        <v>7194</v>
      </c>
      <c r="BQ11" s="11">
        <v>10250</v>
      </c>
      <c r="BR11" s="12" t="s">
        <v>42</v>
      </c>
      <c r="BS11" s="12" t="s">
        <v>42</v>
      </c>
      <c r="BT11" s="11">
        <v>7008</v>
      </c>
      <c r="BU11" s="37">
        <f>BM11*$BM$9</f>
        <v>3360.0000000000005</v>
      </c>
      <c r="BX11" s="13" t="s">
        <v>3</v>
      </c>
      <c r="BY11" s="9">
        <f>BQ12/BQ9/1000</f>
        <v>0.83933319265667861</v>
      </c>
      <c r="BZ11" s="9">
        <f t="shared" si="1"/>
        <v>0.16066680734332139</v>
      </c>
    </row>
    <row r="12" spans="2:78">
      <c r="O12" s="31">
        <v>0.2</v>
      </c>
      <c r="P12" s="30" t="s">
        <v>12</v>
      </c>
      <c r="Q12" s="6">
        <v>49.2</v>
      </c>
      <c r="R12" s="6">
        <v>43.3</v>
      </c>
      <c r="S12" s="6">
        <v>31.4</v>
      </c>
      <c r="T12" s="6">
        <v>44.8</v>
      </c>
      <c r="U12" s="6">
        <v>26.1</v>
      </c>
      <c r="V12" s="6">
        <v>22</v>
      </c>
      <c r="X12" s="6">
        <v>57</v>
      </c>
      <c r="Y12" s="6">
        <v>51.7</v>
      </c>
      <c r="Z12" s="6">
        <v>31.3</v>
      </c>
      <c r="AA12" s="6">
        <v>48.8</v>
      </c>
      <c r="AB12" s="6">
        <v>27.1</v>
      </c>
      <c r="AC12" s="6">
        <v>23.5</v>
      </c>
      <c r="AE12" s="6">
        <v>67.599999999999994</v>
      </c>
      <c r="AF12" s="6">
        <v>63.2</v>
      </c>
      <c r="AG12" s="6">
        <v>39.1</v>
      </c>
      <c r="AH12" s="6">
        <v>58.6</v>
      </c>
      <c r="AI12" s="6">
        <v>34.700000000000003</v>
      </c>
      <c r="AJ12" s="6">
        <v>30.8</v>
      </c>
      <c r="AL12" s="6">
        <v>70.8</v>
      </c>
      <c r="AM12" s="6">
        <v>72.5</v>
      </c>
      <c r="AN12" s="6">
        <v>30.6</v>
      </c>
      <c r="AO12" s="6">
        <v>52</v>
      </c>
      <c r="AP12" s="6">
        <v>31.2</v>
      </c>
      <c r="AQ12" s="6">
        <v>40.5</v>
      </c>
      <c r="BE12" s="5" t="s">
        <v>25</v>
      </c>
      <c r="BF12" s="22" t="s">
        <v>26</v>
      </c>
      <c r="BG12" s="14">
        <v>0.95</v>
      </c>
      <c r="BH12" s="14">
        <f t="shared" si="2"/>
        <v>0.89021129797326437</v>
      </c>
      <c r="BI12" s="14">
        <f t="shared" si="2"/>
        <v>0.83933319265667861</v>
      </c>
      <c r="BJ12" s="14">
        <v>0.82</v>
      </c>
      <c r="BK12" s="12" t="s">
        <v>42</v>
      </c>
      <c r="BL12" s="12" t="s">
        <v>42</v>
      </c>
      <c r="BM12" s="14">
        <v>0.55000000000000004</v>
      </c>
      <c r="BN12" s="6"/>
      <c r="BO12" s="37">
        <f>BG12*$BG$9</f>
        <v>9618.75</v>
      </c>
      <c r="BP12" s="11">
        <v>10322</v>
      </c>
      <c r="BQ12" s="11">
        <v>19888</v>
      </c>
      <c r="BR12" s="37">
        <f>BJ12*$BJ$9</f>
        <v>10236.06</v>
      </c>
      <c r="BS12" s="12" t="s">
        <v>42</v>
      </c>
      <c r="BT12" s="12" t="s">
        <v>42</v>
      </c>
      <c r="BU12" s="37">
        <f>BM12*$BM$9</f>
        <v>3300.0000000000005</v>
      </c>
      <c r="BX12" s="13" t="s">
        <v>21</v>
      </c>
      <c r="BY12" s="9">
        <f>BP12/BP9/1000</f>
        <v>0.89021129797326437</v>
      </c>
      <c r="BZ12" s="9">
        <f t="shared" si="1"/>
        <v>0.10978870202673563</v>
      </c>
    </row>
    <row r="13" spans="2:78">
      <c r="O13" s="31">
        <v>0.1</v>
      </c>
      <c r="P13" s="20" t="s">
        <v>13</v>
      </c>
      <c r="Q13" s="6">
        <v>46.1</v>
      </c>
      <c r="R13" s="6">
        <v>43.6</v>
      </c>
      <c r="S13" s="6">
        <v>63</v>
      </c>
      <c r="T13" s="6">
        <v>9.8000000000000007</v>
      </c>
      <c r="U13" s="6">
        <v>11</v>
      </c>
      <c r="V13" s="6">
        <v>66.2</v>
      </c>
      <c r="X13" s="6">
        <v>39</v>
      </c>
      <c r="Y13" s="6">
        <v>36.5</v>
      </c>
      <c r="Z13" s="6">
        <v>45.7</v>
      </c>
      <c r="AA13" s="6">
        <v>7.9</v>
      </c>
      <c r="AB13" s="6" t="s">
        <v>43</v>
      </c>
      <c r="AC13" s="6">
        <v>60.9</v>
      </c>
      <c r="AE13" s="6">
        <v>32.1</v>
      </c>
      <c r="AF13" s="6">
        <v>30.6</v>
      </c>
      <c r="AG13" s="6">
        <v>32.299999999999997</v>
      </c>
      <c r="AH13" s="6">
        <v>6.1</v>
      </c>
      <c r="AI13" s="6" t="s">
        <v>43</v>
      </c>
      <c r="AJ13" s="6">
        <v>54.6</v>
      </c>
      <c r="AL13" s="6">
        <v>36.299999999999997</v>
      </c>
      <c r="AM13" s="6">
        <v>29.4</v>
      </c>
      <c r="AN13" s="6">
        <v>22.4</v>
      </c>
      <c r="AO13" s="6">
        <v>8</v>
      </c>
      <c r="AP13" s="6" t="s">
        <v>43</v>
      </c>
      <c r="AQ13" s="6">
        <v>39.4</v>
      </c>
      <c r="BE13" s="5" t="s">
        <v>25</v>
      </c>
      <c r="BF13" s="22" t="s">
        <v>27</v>
      </c>
      <c r="BG13" s="14">
        <v>0.05</v>
      </c>
      <c r="BH13" s="14">
        <f t="shared" si="2"/>
        <v>0.10978870202673566</v>
      </c>
      <c r="BI13" s="14">
        <f t="shared" si="2"/>
        <v>0.16066680734332137</v>
      </c>
      <c r="BJ13" s="14">
        <v>0.18</v>
      </c>
      <c r="BK13" s="12" t="s">
        <v>42</v>
      </c>
      <c r="BL13" s="12" t="s">
        <v>42</v>
      </c>
      <c r="BM13" s="14">
        <v>0.45</v>
      </c>
      <c r="BN13" s="6"/>
      <c r="BO13" s="37">
        <f>BG13*$BG$9</f>
        <v>506.25</v>
      </c>
      <c r="BP13" s="11">
        <v>1273</v>
      </c>
      <c r="BQ13" s="11">
        <v>3807</v>
      </c>
      <c r="BR13" s="37">
        <f>BJ13*$BJ$9</f>
        <v>2246.94</v>
      </c>
      <c r="BS13" s="12" t="s">
        <v>42</v>
      </c>
      <c r="BT13" s="12" t="s">
        <v>42</v>
      </c>
      <c r="BU13" s="37">
        <f>BM13*$BM$9</f>
        <v>2700</v>
      </c>
      <c r="BX13" s="13" t="s">
        <v>2</v>
      </c>
      <c r="BY13" s="9">
        <f>BO12/BO9/1000</f>
        <v>0.95</v>
      </c>
      <c r="BZ13" s="9">
        <f>1-BY13</f>
        <v>5.0000000000000044E-2</v>
      </c>
    </row>
    <row r="14" spans="2:78">
      <c r="P14" s="16" t="s">
        <v>86</v>
      </c>
      <c r="Q14" s="17"/>
      <c r="R14" s="17"/>
      <c r="S14" s="17"/>
      <c r="T14" s="17"/>
      <c r="U14" s="17"/>
      <c r="V14" s="17"/>
      <c r="X14" s="16" t="s">
        <v>68</v>
      </c>
      <c r="Y14" s="17"/>
      <c r="Z14" s="17"/>
      <c r="AA14" s="17"/>
      <c r="AB14" s="17"/>
      <c r="AC14" s="17"/>
      <c r="AE14" s="16" t="s">
        <v>69</v>
      </c>
      <c r="AF14" s="17"/>
      <c r="AG14" s="17"/>
      <c r="AH14" s="17"/>
      <c r="AI14" s="17"/>
      <c r="AJ14" s="17"/>
      <c r="AL14" s="16" t="s">
        <v>70</v>
      </c>
      <c r="AM14" s="17"/>
      <c r="AN14" s="17"/>
      <c r="AO14" s="17"/>
      <c r="AP14" s="17"/>
      <c r="AQ14" s="17"/>
      <c r="BF14" s="16" t="s">
        <v>48</v>
      </c>
      <c r="BG14" s="17"/>
      <c r="BH14" s="17"/>
      <c r="BI14" s="17"/>
      <c r="BJ14" s="17"/>
      <c r="BK14" s="17"/>
      <c r="BL14" s="17"/>
      <c r="BM14" s="17"/>
      <c r="BN14" s="6"/>
      <c r="BO14" s="6"/>
      <c r="BP14" s="6"/>
      <c r="BQ14" s="6"/>
      <c r="BR14" s="6"/>
      <c r="BS14" s="6"/>
      <c r="BT14" s="6"/>
      <c r="BU14" s="6"/>
    </row>
    <row r="15" spans="2:78">
      <c r="D15"/>
      <c r="P15" s="23" t="s">
        <v>75</v>
      </c>
      <c r="Q15" s="7" t="s">
        <v>2</v>
      </c>
      <c r="R15" s="7" t="s">
        <v>21</v>
      </c>
      <c r="S15" s="7" t="s">
        <v>66</v>
      </c>
      <c r="T15" s="7" t="s">
        <v>3</v>
      </c>
      <c r="U15" s="7" t="s">
        <v>4</v>
      </c>
      <c r="V15" s="7" t="s">
        <v>5</v>
      </c>
      <c r="X15" s="7" t="s">
        <v>2</v>
      </c>
      <c r="Y15" s="7" t="s">
        <v>21</v>
      </c>
      <c r="Z15" s="7" t="s">
        <v>66</v>
      </c>
      <c r="AA15" s="7" t="s">
        <v>3</v>
      </c>
      <c r="AB15" s="7" t="s">
        <v>4</v>
      </c>
      <c r="AC15" s="7" t="s">
        <v>5</v>
      </c>
      <c r="AE15" s="7" t="s">
        <v>2</v>
      </c>
      <c r="AF15" s="7" t="s">
        <v>21</v>
      </c>
      <c r="AG15" s="7" t="s">
        <v>66</v>
      </c>
      <c r="AH15" s="7" t="s">
        <v>3</v>
      </c>
      <c r="AI15" s="7" t="s">
        <v>4</v>
      </c>
      <c r="AJ15" s="7" t="s">
        <v>5</v>
      </c>
      <c r="AL15" s="7" t="s">
        <v>2</v>
      </c>
      <c r="AM15" s="7" t="s">
        <v>21</v>
      </c>
      <c r="AN15" s="7" t="s">
        <v>66</v>
      </c>
      <c r="AO15" s="7" t="s">
        <v>3</v>
      </c>
      <c r="AP15" s="7" t="s">
        <v>4</v>
      </c>
      <c r="AQ15" s="7" t="s">
        <v>5</v>
      </c>
      <c r="BF15" s="15" t="s">
        <v>44</v>
      </c>
      <c r="BG15" s="11" t="s">
        <v>43</v>
      </c>
      <c r="BH15" s="11">
        <v>724</v>
      </c>
      <c r="BI15" s="11">
        <v>2157</v>
      </c>
      <c r="BJ15" s="11"/>
      <c r="BK15" s="11">
        <v>2199</v>
      </c>
      <c r="BL15" s="11">
        <v>1361</v>
      </c>
      <c r="BM15" s="11" t="s">
        <v>43</v>
      </c>
      <c r="BN15" s="6"/>
      <c r="BO15" s="6"/>
      <c r="BP15" s="6"/>
      <c r="BQ15" s="6"/>
      <c r="BR15" s="6"/>
      <c r="BS15" s="6"/>
      <c r="BT15" s="6"/>
      <c r="BU15" s="6"/>
    </row>
    <row r="16" spans="2:78">
      <c r="P16" s="20" t="s">
        <v>14</v>
      </c>
      <c r="Q16" s="6">
        <v>41</v>
      </c>
      <c r="R16" s="6">
        <v>73</v>
      </c>
      <c r="S16" s="6" t="s">
        <v>60</v>
      </c>
      <c r="T16" s="6" t="s">
        <v>60</v>
      </c>
      <c r="U16" s="6" t="s">
        <v>60</v>
      </c>
      <c r="V16" s="6">
        <v>98</v>
      </c>
      <c r="X16" s="6">
        <v>56</v>
      </c>
      <c r="Y16" s="6" t="s">
        <v>60</v>
      </c>
      <c r="Z16" s="6" t="s">
        <v>60</v>
      </c>
      <c r="AA16" s="6" t="s">
        <v>60</v>
      </c>
      <c r="AB16" s="6">
        <v>99</v>
      </c>
      <c r="AC16" s="6" t="s">
        <v>60</v>
      </c>
      <c r="AE16" s="6" t="s">
        <v>72</v>
      </c>
      <c r="AF16" s="6" t="s">
        <v>74</v>
      </c>
      <c r="AG16" s="6" t="s">
        <v>73</v>
      </c>
      <c r="AH16" s="6" t="s">
        <v>72</v>
      </c>
      <c r="AI16" s="6" t="s">
        <v>42</v>
      </c>
      <c r="AJ16" s="6" t="s">
        <v>42</v>
      </c>
      <c r="AL16" s="6" t="s">
        <v>73</v>
      </c>
      <c r="AM16" s="6" t="s">
        <v>74</v>
      </c>
      <c r="AN16" s="6" t="s">
        <v>74</v>
      </c>
      <c r="AO16" s="6" t="s">
        <v>42</v>
      </c>
      <c r="AP16" s="6" t="s">
        <v>42</v>
      </c>
      <c r="AQ16" s="6" t="s">
        <v>42</v>
      </c>
      <c r="BE16" s="5" t="s">
        <v>24</v>
      </c>
      <c r="BF16" s="22" t="s">
        <v>23</v>
      </c>
      <c r="BG16" s="14">
        <v>0.35</v>
      </c>
      <c r="BH16" s="12" t="s">
        <v>42</v>
      </c>
      <c r="BI16" s="11">
        <v>918</v>
      </c>
      <c r="BJ16" s="11"/>
      <c r="BK16" s="11">
        <v>761</v>
      </c>
      <c r="BL16" s="11">
        <v>572</v>
      </c>
      <c r="BM16" s="12" t="s">
        <v>42</v>
      </c>
      <c r="BN16" s="6"/>
      <c r="BO16" s="6"/>
      <c r="BP16" s="6"/>
      <c r="BQ16" s="6"/>
      <c r="BR16" s="6"/>
      <c r="BS16" s="6"/>
      <c r="BT16" s="6"/>
      <c r="BU16" s="6"/>
    </row>
    <row r="17" spans="3:73">
      <c r="P17" s="20" t="s">
        <v>56</v>
      </c>
      <c r="Q17" s="6">
        <v>1</v>
      </c>
      <c r="R17" s="6">
        <v>2</v>
      </c>
      <c r="S17" s="6">
        <v>4</v>
      </c>
      <c r="T17" s="6">
        <v>4</v>
      </c>
      <c r="U17" s="6">
        <v>4</v>
      </c>
      <c r="V17" s="6">
        <v>3</v>
      </c>
      <c r="X17" s="6">
        <v>1</v>
      </c>
      <c r="Y17" s="6">
        <v>3</v>
      </c>
      <c r="Z17" s="6">
        <v>3</v>
      </c>
      <c r="AA17" s="6">
        <v>3</v>
      </c>
      <c r="AB17" s="6">
        <v>2</v>
      </c>
      <c r="AC17" s="6">
        <v>3</v>
      </c>
      <c r="AE17" s="6">
        <v>1</v>
      </c>
      <c r="AF17" s="6">
        <v>3</v>
      </c>
      <c r="AG17" s="6">
        <v>2</v>
      </c>
      <c r="AH17" s="6">
        <v>1</v>
      </c>
      <c r="AI17" s="6" t="s">
        <v>42</v>
      </c>
      <c r="AJ17" s="6" t="s">
        <v>42</v>
      </c>
      <c r="AL17" s="6">
        <v>1</v>
      </c>
      <c r="AM17" s="6">
        <v>2</v>
      </c>
      <c r="AN17" s="6">
        <v>2</v>
      </c>
      <c r="AO17" s="6" t="s">
        <v>42</v>
      </c>
      <c r="AP17" s="6" t="s">
        <v>42</v>
      </c>
      <c r="AQ17" s="6" t="s">
        <v>42</v>
      </c>
      <c r="AW17" s="5" t="s">
        <v>66</v>
      </c>
      <c r="AY17" s="5" t="s">
        <v>20</v>
      </c>
      <c r="AZ17" s="5" t="s">
        <v>4</v>
      </c>
      <c r="BA17" s="5" t="s">
        <v>5</v>
      </c>
      <c r="BE17" s="5" t="s">
        <v>24</v>
      </c>
      <c r="BF17" s="22" t="s">
        <v>22</v>
      </c>
      <c r="BG17" s="14">
        <v>0.65</v>
      </c>
      <c r="BH17" s="12" t="s">
        <v>42</v>
      </c>
      <c r="BI17" s="11">
        <v>1239</v>
      </c>
      <c r="BJ17" s="11"/>
      <c r="BK17" s="11">
        <v>1438</v>
      </c>
      <c r="BL17" s="11">
        <v>789</v>
      </c>
      <c r="BM17" s="12" t="s">
        <v>42</v>
      </c>
      <c r="BN17" s="6"/>
      <c r="BO17" s="6"/>
      <c r="BP17" s="6"/>
      <c r="BQ17" s="6"/>
      <c r="BR17" s="6"/>
      <c r="BS17" s="6"/>
      <c r="BT17" s="6"/>
      <c r="BU17" s="6"/>
    </row>
    <row r="18" spans="3:73">
      <c r="J18"/>
      <c r="O18" s="31">
        <v>0.2</v>
      </c>
      <c r="P18" s="30" t="s">
        <v>17</v>
      </c>
      <c r="Q18" s="6">
        <v>79.2</v>
      </c>
      <c r="R18" s="6">
        <v>59.8</v>
      </c>
      <c r="S18" s="6">
        <v>52</v>
      </c>
      <c r="T18" s="6">
        <v>52.1</v>
      </c>
      <c r="U18" s="6">
        <v>60.6</v>
      </c>
      <c r="V18" s="6">
        <v>49.4</v>
      </c>
      <c r="X18" s="6">
        <v>76.900000000000006</v>
      </c>
      <c r="Y18" s="6">
        <v>52.9</v>
      </c>
      <c r="Z18" s="6">
        <v>62.4</v>
      </c>
      <c r="AA18" s="6">
        <v>53.7</v>
      </c>
      <c r="AB18" s="6">
        <v>70.099999999999994</v>
      </c>
      <c r="AC18" s="6">
        <v>22.7</v>
      </c>
      <c r="AE18" s="6">
        <v>91.9</v>
      </c>
      <c r="AF18" s="6">
        <v>69.599999999999994</v>
      </c>
      <c r="AG18" s="6">
        <v>88.2</v>
      </c>
      <c r="AH18" s="6">
        <v>90.1</v>
      </c>
      <c r="AI18" s="6" t="s">
        <v>42</v>
      </c>
      <c r="AJ18" s="6" t="s">
        <v>42</v>
      </c>
      <c r="AL18" s="6">
        <v>99.6</v>
      </c>
      <c r="AM18" s="6">
        <v>90.5</v>
      </c>
      <c r="AN18" s="6">
        <v>81.3</v>
      </c>
      <c r="AO18" s="6" t="s">
        <v>42</v>
      </c>
      <c r="AP18" s="6" t="s">
        <v>42</v>
      </c>
      <c r="AQ18" s="6" t="s">
        <v>42</v>
      </c>
      <c r="AT18" s="27" t="s">
        <v>56</v>
      </c>
      <c r="AU18" s="28"/>
      <c r="AV18" s="28"/>
      <c r="AW18" s="28"/>
      <c r="AX18" s="28"/>
      <c r="AY18" s="28"/>
      <c r="AZ18" s="28"/>
      <c r="BA18" s="29"/>
      <c r="BB18" s="29"/>
      <c r="BE18" s="5" t="s">
        <v>28</v>
      </c>
      <c r="BF18" s="10" t="s">
        <v>28</v>
      </c>
      <c r="BG18" s="12" t="s">
        <v>42</v>
      </c>
      <c r="BH18" s="11">
        <v>245</v>
      </c>
      <c r="BI18" s="11">
        <v>1307</v>
      </c>
      <c r="BJ18" s="11"/>
      <c r="BK18" s="11">
        <v>634</v>
      </c>
      <c r="BL18" s="12" t="s">
        <v>42</v>
      </c>
      <c r="BM18" s="12" t="s">
        <v>42</v>
      </c>
      <c r="BN18" s="6"/>
      <c r="BO18" s="6"/>
      <c r="BP18" s="6"/>
      <c r="BQ18" s="6"/>
      <c r="BR18" s="6"/>
      <c r="BS18" s="6"/>
      <c r="BT18" s="6"/>
      <c r="BU18" s="6"/>
    </row>
    <row r="19" spans="3:73">
      <c r="O19" s="32">
        <v>2.5000000000000001E-2</v>
      </c>
      <c r="P19" s="20" t="s">
        <v>18</v>
      </c>
      <c r="Q19" s="6">
        <v>38.1</v>
      </c>
      <c r="R19" s="6">
        <v>38.1</v>
      </c>
      <c r="S19" s="6">
        <v>40.1</v>
      </c>
      <c r="T19" s="6">
        <v>36.9</v>
      </c>
      <c r="U19" s="6">
        <v>38.200000000000003</v>
      </c>
      <c r="V19" s="6">
        <v>80.5</v>
      </c>
      <c r="X19" s="6">
        <v>37.299999999999997</v>
      </c>
      <c r="Y19" s="6">
        <v>35.700000000000003</v>
      </c>
      <c r="Z19" s="6">
        <v>55.8</v>
      </c>
      <c r="AA19" s="6">
        <v>35.5</v>
      </c>
      <c r="AB19" s="6">
        <v>35.9</v>
      </c>
      <c r="AC19" s="6">
        <v>82</v>
      </c>
      <c r="AE19" s="6">
        <v>38.5</v>
      </c>
      <c r="AF19" s="6">
        <v>36.799999999999997</v>
      </c>
      <c r="AG19" s="6">
        <v>39.4</v>
      </c>
      <c r="AH19" s="6">
        <v>36.5</v>
      </c>
      <c r="AI19" s="6" t="s">
        <v>42</v>
      </c>
      <c r="AJ19" s="6" t="s">
        <v>42</v>
      </c>
      <c r="AL19" s="6">
        <v>40.6</v>
      </c>
      <c r="AM19" s="6">
        <v>36.4</v>
      </c>
      <c r="AN19" s="6">
        <v>40.1</v>
      </c>
      <c r="AO19" s="6" t="s">
        <v>42</v>
      </c>
      <c r="AP19" s="6" t="s">
        <v>42</v>
      </c>
      <c r="AQ19" s="6" t="s">
        <v>42</v>
      </c>
      <c r="AT19" s="7" t="s">
        <v>79</v>
      </c>
      <c r="AU19" s="7" t="s">
        <v>2</v>
      </c>
      <c r="AV19" s="7" t="s">
        <v>21</v>
      </c>
      <c r="AW19" s="7" t="s">
        <v>82</v>
      </c>
      <c r="AX19" s="7" t="s">
        <v>3</v>
      </c>
      <c r="AY19" s="7" t="s">
        <v>82</v>
      </c>
      <c r="AZ19" s="7" t="s">
        <v>82</v>
      </c>
      <c r="BA19" s="7" t="s">
        <v>82</v>
      </c>
      <c r="BB19" s="7" t="s">
        <v>78</v>
      </c>
      <c r="BE19" s="5" t="s">
        <v>28</v>
      </c>
      <c r="BF19" s="10" t="s">
        <v>29</v>
      </c>
      <c r="BG19" s="12" t="s">
        <v>42</v>
      </c>
      <c r="BH19" s="11">
        <v>479</v>
      </c>
      <c r="BI19" s="11">
        <v>850</v>
      </c>
      <c r="BJ19" s="11"/>
      <c r="BK19" s="11">
        <v>1565</v>
      </c>
      <c r="BL19" s="12" t="s">
        <v>42</v>
      </c>
      <c r="BM19" s="12" t="s">
        <v>42</v>
      </c>
      <c r="BN19" s="6"/>
      <c r="BO19" s="6"/>
      <c r="BP19" s="6"/>
      <c r="BQ19" s="6"/>
      <c r="BR19" s="6"/>
      <c r="BS19" s="6"/>
      <c r="BT19" s="6"/>
      <c r="BU19" s="6"/>
    </row>
    <row r="20" spans="3:73">
      <c r="O20" s="32">
        <v>7.4999999999999997E-2</v>
      </c>
      <c r="P20" s="20" t="s">
        <v>19</v>
      </c>
      <c r="Q20" s="6">
        <v>94</v>
      </c>
      <c r="R20" s="6">
        <v>75.900000000000006</v>
      </c>
      <c r="S20" s="6">
        <v>73.2</v>
      </c>
      <c r="T20" s="6">
        <v>77</v>
      </c>
      <c r="U20" s="6">
        <v>79.400000000000006</v>
      </c>
      <c r="V20" s="6">
        <v>99.7</v>
      </c>
      <c r="X20" s="6">
        <v>94.6</v>
      </c>
      <c r="Y20" s="6">
        <v>72.2</v>
      </c>
      <c r="Z20" s="6">
        <v>74</v>
      </c>
      <c r="AA20" s="6">
        <v>76.099999999999994</v>
      </c>
      <c r="AB20" s="6">
        <v>78.2</v>
      </c>
      <c r="AC20" s="6">
        <v>99.9</v>
      </c>
      <c r="AE20" s="6">
        <v>99.7</v>
      </c>
      <c r="AF20" s="6">
        <v>74</v>
      </c>
      <c r="AG20" s="6">
        <v>77.400000000000006</v>
      </c>
      <c r="AH20" s="6">
        <v>76.5</v>
      </c>
      <c r="AI20" s="6" t="s">
        <v>42</v>
      </c>
      <c r="AJ20" s="6" t="s">
        <v>42</v>
      </c>
      <c r="AL20" s="6">
        <v>99.9</v>
      </c>
      <c r="AM20" s="6">
        <v>75.900000000000006</v>
      </c>
      <c r="AN20" s="6">
        <v>71.599999999999994</v>
      </c>
      <c r="AO20" s="6" t="s">
        <v>42</v>
      </c>
      <c r="AP20" s="6" t="s">
        <v>42</v>
      </c>
      <c r="AQ20" s="6" t="s">
        <v>42</v>
      </c>
      <c r="AT20" s="6">
        <v>2022</v>
      </c>
      <c r="AU20" s="6">
        <v>1</v>
      </c>
      <c r="AV20" s="6">
        <v>2</v>
      </c>
      <c r="AW20" s="6">
        <v>4</v>
      </c>
      <c r="AX20" s="6">
        <v>4</v>
      </c>
      <c r="AY20" s="6" t="s">
        <v>43</v>
      </c>
      <c r="AZ20" s="39">
        <v>3</v>
      </c>
      <c r="BA20" s="39">
        <v>3.1</v>
      </c>
      <c r="BB20" s="39">
        <v>4</v>
      </c>
      <c r="BE20" s="5" t="s">
        <v>33</v>
      </c>
      <c r="BF20" s="22" t="s">
        <v>30</v>
      </c>
      <c r="BG20" s="18">
        <v>472</v>
      </c>
      <c r="BH20" s="12" t="s">
        <v>42</v>
      </c>
      <c r="BI20" s="11">
        <v>992</v>
      </c>
      <c r="BJ20" s="11"/>
      <c r="BK20" s="11">
        <v>1184</v>
      </c>
      <c r="BL20" s="11">
        <v>686</v>
      </c>
      <c r="BM20" s="14">
        <v>0.51</v>
      </c>
      <c r="BN20" s="6"/>
      <c r="BO20" s="6"/>
      <c r="BP20" s="6"/>
      <c r="BQ20" s="6"/>
      <c r="BR20" s="6"/>
      <c r="BS20" s="6"/>
      <c r="BT20" s="6"/>
      <c r="BU20" s="6"/>
    </row>
    <row r="21" spans="3:73">
      <c r="O21" s="31">
        <v>0.34</v>
      </c>
      <c r="P21" s="30" t="s">
        <v>16</v>
      </c>
      <c r="Q21" s="6">
        <v>44.2</v>
      </c>
      <c r="R21" s="6">
        <v>36.4</v>
      </c>
      <c r="S21" s="6">
        <v>22.9</v>
      </c>
      <c r="T21" s="6">
        <v>22.2</v>
      </c>
      <c r="U21" s="6">
        <v>18.8</v>
      </c>
      <c r="V21" s="6">
        <v>28</v>
      </c>
      <c r="X21" s="6">
        <v>41.5</v>
      </c>
      <c r="Y21" s="6">
        <v>30.4</v>
      </c>
      <c r="Z21" s="6">
        <v>18</v>
      </c>
      <c r="AA21" s="6">
        <v>22.6</v>
      </c>
      <c r="AB21" s="6">
        <v>14.6</v>
      </c>
      <c r="AC21" s="6">
        <v>99.9</v>
      </c>
      <c r="AE21" s="6">
        <v>27.7</v>
      </c>
      <c r="AF21" s="6">
        <v>18.600000000000001</v>
      </c>
      <c r="AG21" s="6">
        <v>21</v>
      </c>
      <c r="AH21" s="6">
        <v>23.7</v>
      </c>
      <c r="AI21" s="6" t="s">
        <v>42</v>
      </c>
      <c r="AJ21" s="6" t="s">
        <v>42</v>
      </c>
      <c r="AL21" s="6">
        <v>25.7</v>
      </c>
      <c r="AM21" s="6">
        <v>12.2</v>
      </c>
      <c r="AN21" s="6">
        <v>17.399999999999999</v>
      </c>
      <c r="AO21" s="6" t="s">
        <v>42</v>
      </c>
      <c r="AP21" s="6" t="s">
        <v>42</v>
      </c>
      <c r="AQ21" s="6" t="s">
        <v>42</v>
      </c>
      <c r="AT21" s="6">
        <v>2021</v>
      </c>
      <c r="AU21" s="6">
        <v>1</v>
      </c>
      <c r="AV21" s="6">
        <v>2.8</v>
      </c>
      <c r="AW21" s="6">
        <v>2.95</v>
      </c>
      <c r="AX21" s="6">
        <v>3.2</v>
      </c>
      <c r="AY21" s="6" t="s">
        <v>43</v>
      </c>
      <c r="AZ21" s="39">
        <v>2</v>
      </c>
      <c r="BA21" s="40">
        <v>3.55</v>
      </c>
      <c r="BB21" s="39">
        <v>3</v>
      </c>
      <c r="BE21" s="5" t="s">
        <v>33</v>
      </c>
      <c r="BF21" s="10" t="s">
        <v>31</v>
      </c>
      <c r="BG21" s="12" t="s">
        <v>42</v>
      </c>
      <c r="BH21" s="12" t="s">
        <v>42</v>
      </c>
      <c r="BI21" s="11">
        <v>133</v>
      </c>
      <c r="BJ21" s="11"/>
      <c r="BK21" s="11">
        <v>562</v>
      </c>
      <c r="BL21" s="12">
        <v>25</v>
      </c>
      <c r="BM21" s="11">
        <v>0</v>
      </c>
      <c r="BN21" s="6"/>
      <c r="BO21" s="6"/>
      <c r="BP21" s="9"/>
      <c r="BQ21" s="6"/>
      <c r="BR21" s="9"/>
      <c r="BS21" s="6"/>
      <c r="BT21" s="6"/>
      <c r="BU21" s="6"/>
    </row>
    <row r="22" spans="3:73">
      <c r="G22"/>
      <c r="I22"/>
      <c r="O22" s="31">
        <v>0.36</v>
      </c>
      <c r="P22" s="30" t="s">
        <v>15</v>
      </c>
      <c r="Q22" s="6">
        <v>50.5</v>
      </c>
      <c r="R22" s="6">
        <v>34.6</v>
      </c>
      <c r="S22" s="6">
        <v>30.8</v>
      </c>
      <c r="T22" s="6">
        <v>26.2</v>
      </c>
      <c r="U22" s="6">
        <v>28</v>
      </c>
      <c r="V22" s="6">
        <v>26.7</v>
      </c>
      <c r="X22" s="6">
        <v>38.1</v>
      </c>
      <c r="Y22" s="6">
        <v>22.6</v>
      </c>
      <c r="Z22" s="6">
        <v>29.2</v>
      </c>
      <c r="AA22" s="6">
        <v>20.399999999999999</v>
      </c>
      <c r="AB22" s="6">
        <v>30.3</v>
      </c>
      <c r="AC22" s="6">
        <v>24.5</v>
      </c>
      <c r="AE22" s="6">
        <v>33.9</v>
      </c>
      <c r="AF22" s="6">
        <v>23</v>
      </c>
      <c r="AG22" s="6">
        <v>29</v>
      </c>
      <c r="AH22" s="6">
        <v>37.1</v>
      </c>
      <c r="AI22" s="6" t="s">
        <v>42</v>
      </c>
      <c r="AJ22" s="6" t="s">
        <v>42</v>
      </c>
      <c r="AL22" s="6">
        <v>18.2</v>
      </c>
      <c r="AM22" s="6">
        <v>20.7</v>
      </c>
      <c r="AN22" s="6">
        <v>21.8</v>
      </c>
      <c r="AO22" s="6" t="s">
        <v>42</v>
      </c>
      <c r="AP22" s="6" t="s">
        <v>42</v>
      </c>
      <c r="AQ22" s="6" t="s">
        <v>42</v>
      </c>
      <c r="AT22" s="6">
        <v>2020</v>
      </c>
      <c r="AU22" s="6">
        <v>1</v>
      </c>
      <c r="AV22" s="6">
        <v>3</v>
      </c>
      <c r="AW22" s="6">
        <v>2</v>
      </c>
      <c r="AX22" s="6">
        <v>2</v>
      </c>
      <c r="AY22" s="6" t="s">
        <v>43</v>
      </c>
      <c r="AZ22" s="6" t="s">
        <v>43</v>
      </c>
      <c r="BA22" s="6" t="s">
        <v>43</v>
      </c>
      <c r="BB22" s="6">
        <v>2</v>
      </c>
      <c r="BE22" s="5" t="s">
        <v>33</v>
      </c>
      <c r="BF22" s="10" t="s">
        <v>32</v>
      </c>
      <c r="BG22" s="12" t="s">
        <v>42</v>
      </c>
      <c r="BH22" s="12" t="s">
        <v>42</v>
      </c>
      <c r="BI22" s="11">
        <v>1032</v>
      </c>
      <c r="BJ22" s="11"/>
      <c r="BK22" s="11">
        <v>453</v>
      </c>
      <c r="BL22" s="12">
        <v>650</v>
      </c>
      <c r="BM22" s="14">
        <v>0.49</v>
      </c>
      <c r="BN22" s="6"/>
      <c r="BO22" s="6"/>
      <c r="BP22" s="9"/>
      <c r="BQ22" s="6"/>
      <c r="BR22" s="9"/>
      <c r="BS22" s="6"/>
      <c r="BT22" s="6"/>
      <c r="BU22" s="6"/>
    </row>
    <row r="23" spans="3:73">
      <c r="P23" s="16" t="s">
        <v>59</v>
      </c>
      <c r="Q23" s="17"/>
      <c r="R23" s="17"/>
      <c r="S23" s="17"/>
      <c r="T23" s="17"/>
      <c r="U23" s="17"/>
      <c r="V23" s="17"/>
      <c r="AT23" s="6">
        <v>2019</v>
      </c>
      <c r="AU23" s="6">
        <v>1</v>
      </c>
      <c r="AV23" s="6">
        <v>2</v>
      </c>
      <c r="AW23" s="26">
        <v>2.2000000000000002</v>
      </c>
      <c r="AX23" s="6" t="s">
        <v>43</v>
      </c>
      <c r="AY23" s="6" t="s">
        <v>43</v>
      </c>
      <c r="AZ23" s="6" t="s">
        <v>43</v>
      </c>
      <c r="BA23" s="6" t="s">
        <v>43</v>
      </c>
      <c r="BB23" s="6">
        <v>1</v>
      </c>
      <c r="BE23" s="5" t="s">
        <v>25</v>
      </c>
      <c r="BF23" s="19" t="s">
        <v>34</v>
      </c>
      <c r="BG23" s="18">
        <v>233</v>
      </c>
      <c r="BH23" s="11">
        <v>260</v>
      </c>
      <c r="BI23" s="11">
        <v>230</v>
      </c>
      <c r="BJ23" s="35">
        <v>333</v>
      </c>
      <c r="BK23" s="12" t="s">
        <v>42</v>
      </c>
      <c r="BL23" s="11">
        <v>146</v>
      </c>
      <c r="BM23" s="12" t="s">
        <v>42</v>
      </c>
      <c r="BN23" s="6"/>
      <c r="BO23" s="6"/>
      <c r="BP23" s="9"/>
      <c r="BQ23" s="6"/>
      <c r="BR23" s="9"/>
      <c r="BS23" s="6"/>
      <c r="BT23" s="6"/>
      <c r="BU23" s="6"/>
    </row>
    <row r="24" spans="3:73">
      <c r="C24"/>
      <c r="P24" s="23" t="s">
        <v>75</v>
      </c>
      <c r="Q24" s="7" t="s">
        <v>2</v>
      </c>
      <c r="R24" s="7" t="s">
        <v>21</v>
      </c>
      <c r="S24" s="7" t="s">
        <v>66</v>
      </c>
      <c r="T24" s="7" t="s">
        <v>3</v>
      </c>
      <c r="U24" s="7" t="s">
        <v>4</v>
      </c>
      <c r="V24" s="7" t="s">
        <v>5</v>
      </c>
      <c r="BE24" s="5" t="s">
        <v>25</v>
      </c>
      <c r="BF24" s="10" t="s">
        <v>35</v>
      </c>
      <c r="BG24" s="12" t="s">
        <v>42</v>
      </c>
      <c r="BH24" s="11">
        <v>464</v>
      </c>
      <c r="BI24" s="11">
        <v>1302</v>
      </c>
      <c r="BJ24" s="11"/>
      <c r="BK24" s="12" t="s">
        <v>42</v>
      </c>
      <c r="BL24" s="11">
        <v>1116</v>
      </c>
      <c r="BM24" s="12" t="s">
        <v>42</v>
      </c>
      <c r="BN24" s="6"/>
      <c r="BO24" s="6"/>
      <c r="BP24" s="6"/>
      <c r="BQ24" s="6"/>
      <c r="BR24" s="6"/>
      <c r="BS24" s="6"/>
      <c r="BT24" s="6"/>
      <c r="BU24" s="6"/>
    </row>
    <row r="25" spans="3:73">
      <c r="C25"/>
      <c r="P25" s="20" t="s">
        <v>37</v>
      </c>
      <c r="Q25" s="6">
        <v>927</v>
      </c>
      <c r="R25" s="6">
        <v>119</v>
      </c>
      <c r="S25" s="6">
        <v>77.790000000000006</v>
      </c>
      <c r="T25" s="6">
        <v>134</v>
      </c>
      <c r="U25" s="6">
        <v>550</v>
      </c>
      <c r="V25" s="6">
        <v>111</v>
      </c>
      <c r="BE25" s="5" t="s">
        <v>25</v>
      </c>
      <c r="BF25" s="10" t="s">
        <v>36</v>
      </c>
      <c r="BG25" s="12" t="s">
        <v>42</v>
      </c>
      <c r="BH25" s="12" t="s">
        <v>42</v>
      </c>
      <c r="BI25" s="11">
        <v>541</v>
      </c>
      <c r="BJ25" s="11"/>
      <c r="BK25" s="12" t="s">
        <v>42</v>
      </c>
      <c r="BL25" s="12" t="s">
        <v>42</v>
      </c>
      <c r="BM25" s="12" t="s">
        <v>42</v>
      </c>
      <c r="BN25" s="6"/>
      <c r="BO25" s="6"/>
      <c r="BP25" s="6"/>
      <c r="BQ25" s="6"/>
      <c r="BR25" s="6"/>
      <c r="BS25" s="6"/>
      <c r="BT25" s="6"/>
      <c r="BU25" s="6"/>
    </row>
    <row r="26" spans="3:73">
      <c r="P26" s="20" t="s">
        <v>38</v>
      </c>
      <c r="Q26" s="6">
        <v>80.400000000000006</v>
      </c>
      <c r="R26" s="6">
        <v>62.8</v>
      </c>
      <c r="S26" s="6">
        <v>19.5</v>
      </c>
      <c r="T26" s="6">
        <v>34.700000000000003</v>
      </c>
      <c r="U26" s="6">
        <v>53.8</v>
      </c>
      <c r="V26" s="6">
        <v>47.7</v>
      </c>
      <c r="X26" s="21"/>
      <c r="Y26" s="21"/>
      <c r="Z26" s="21"/>
      <c r="AA26" s="21"/>
      <c r="AB26" s="21"/>
      <c r="AC26" s="21"/>
      <c r="AD26" s="21"/>
      <c r="BE26" s="5" t="s">
        <v>25</v>
      </c>
      <c r="BF26" s="10" t="s">
        <v>26</v>
      </c>
      <c r="BG26" s="12" t="s">
        <v>42</v>
      </c>
      <c r="BH26" s="11">
        <v>155</v>
      </c>
      <c r="BI26" s="11">
        <v>84</v>
      </c>
      <c r="BJ26" s="11"/>
      <c r="BK26" s="12" t="s">
        <v>42</v>
      </c>
      <c r="BL26" s="11">
        <v>99</v>
      </c>
      <c r="BM26" s="11">
        <v>0</v>
      </c>
      <c r="BN26" s="6"/>
      <c r="BO26" s="6"/>
      <c r="BP26" s="6"/>
      <c r="BQ26" s="6"/>
      <c r="BR26" s="6"/>
      <c r="BS26" s="6"/>
      <c r="BT26" s="6"/>
      <c r="BU26" s="6"/>
    </row>
    <row r="27" spans="3:73">
      <c r="P27" s="20" t="s">
        <v>39</v>
      </c>
      <c r="Q27" s="6">
        <v>52.1</v>
      </c>
      <c r="R27" s="6">
        <v>29</v>
      </c>
      <c r="S27" s="6">
        <v>7.1</v>
      </c>
      <c r="T27" s="6">
        <v>28.6</v>
      </c>
      <c r="U27" s="6">
        <v>44</v>
      </c>
      <c r="V27" s="6">
        <v>37.9</v>
      </c>
      <c r="BF27" s="16" t="s">
        <v>49</v>
      </c>
      <c r="BG27" s="17"/>
      <c r="BH27" s="17"/>
      <c r="BI27" s="17"/>
      <c r="BJ27" s="17"/>
      <c r="BK27" s="17"/>
      <c r="BL27" s="17"/>
      <c r="BM27" s="17"/>
      <c r="BN27" s="6"/>
      <c r="BO27" s="6"/>
      <c r="BP27" s="6"/>
      <c r="BQ27" s="6"/>
      <c r="BR27" s="6"/>
      <c r="BS27" s="6"/>
      <c r="BT27" s="6"/>
      <c r="BU27" s="6"/>
    </row>
    <row r="28" spans="3:73">
      <c r="P28" s="20" t="s">
        <v>40</v>
      </c>
      <c r="Q28" s="6">
        <v>59.6</v>
      </c>
      <c r="R28" s="6">
        <v>33</v>
      </c>
      <c r="S28" s="6">
        <v>33.4</v>
      </c>
      <c r="T28" s="6">
        <v>62.4</v>
      </c>
      <c r="U28" s="6">
        <v>61.7</v>
      </c>
      <c r="V28" s="6">
        <v>31.1</v>
      </c>
      <c r="BF28" s="15" t="s">
        <v>44</v>
      </c>
      <c r="BG28" s="11" t="s">
        <v>43</v>
      </c>
      <c r="BH28" s="12" t="s">
        <v>42</v>
      </c>
      <c r="BI28" s="11">
        <v>1311</v>
      </c>
      <c r="BJ28" s="11"/>
      <c r="BK28" s="12" t="s">
        <v>42</v>
      </c>
      <c r="BL28" s="12" t="s">
        <v>42</v>
      </c>
      <c r="BM28" s="12" t="s">
        <v>42</v>
      </c>
      <c r="BN28" s="6"/>
      <c r="BO28" s="6"/>
      <c r="BP28" s="6"/>
      <c r="BQ28" s="6"/>
      <c r="BR28" s="6"/>
      <c r="BS28" s="6"/>
      <c r="BT28" s="6"/>
      <c r="BU28" s="6"/>
    </row>
    <row r="29" spans="3:73">
      <c r="P29" s="20" t="s">
        <v>41</v>
      </c>
      <c r="Q29" s="6">
        <v>7.9</v>
      </c>
      <c r="R29" s="6">
        <v>52.8</v>
      </c>
      <c r="S29" s="6">
        <v>6.24</v>
      </c>
      <c r="T29" s="6">
        <v>4.29</v>
      </c>
      <c r="U29" s="6">
        <v>7.7</v>
      </c>
      <c r="V29" s="6">
        <v>4.2</v>
      </c>
      <c r="BE29" s="5" t="s">
        <v>24</v>
      </c>
      <c r="BF29" s="10" t="s">
        <v>23</v>
      </c>
      <c r="BG29" s="14">
        <v>0.55000000000000004</v>
      </c>
      <c r="BH29" s="12" t="s">
        <v>42</v>
      </c>
      <c r="BI29" s="11">
        <v>681</v>
      </c>
      <c r="BJ29" s="11"/>
      <c r="BK29" s="12" t="s">
        <v>42</v>
      </c>
      <c r="BL29" s="12" t="s">
        <v>42</v>
      </c>
      <c r="BM29" s="12" t="s">
        <v>42</v>
      </c>
      <c r="BN29" s="6"/>
      <c r="BO29" s="6"/>
      <c r="BP29" s="6"/>
      <c r="BQ29" s="6"/>
      <c r="BR29" s="6"/>
      <c r="BS29" s="6"/>
      <c r="BT29" s="6"/>
      <c r="BU29" s="6"/>
    </row>
    <row r="30" spans="3:73">
      <c r="Q30" s="7"/>
      <c r="R30" s="7"/>
      <c r="S30" s="7"/>
      <c r="T30" s="7"/>
      <c r="U30" s="7"/>
      <c r="V30" s="7"/>
      <c r="BE30" s="5" t="s">
        <v>24</v>
      </c>
      <c r="BF30" s="10" t="s">
        <v>22</v>
      </c>
      <c r="BG30" s="14">
        <v>0.45</v>
      </c>
      <c r="BH30" s="12" t="s">
        <v>42</v>
      </c>
      <c r="BI30" s="11">
        <v>630</v>
      </c>
      <c r="BJ30" s="11"/>
      <c r="BK30" s="12" t="s">
        <v>42</v>
      </c>
      <c r="BL30" s="12" t="s">
        <v>42</v>
      </c>
      <c r="BM30" s="12" t="s">
        <v>42</v>
      </c>
      <c r="BN30" s="6"/>
      <c r="BO30" s="6"/>
      <c r="BP30" s="6"/>
      <c r="BQ30" s="6"/>
      <c r="BR30" s="6"/>
      <c r="BS30" s="6"/>
      <c r="BT30" s="6"/>
      <c r="BU30" s="6"/>
    </row>
    <row r="31" spans="3:73">
      <c r="BF31" s="16" t="s">
        <v>16</v>
      </c>
      <c r="BG31" s="17"/>
      <c r="BH31" s="17"/>
      <c r="BI31" s="17"/>
      <c r="BJ31" s="17"/>
      <c r="BK31" s="17"/>
      <c r="BL31" s="17"/>
      <c r="BM31" s="17"/>
      <c r="BN31" s="6"/>
      <c r="BO31" s="6"/>
      <c r="BP31" s="6"/>
      <c r="BQ31" s="6"/>
      <c r="BR31" s="6"/>
      <c r="BS31" s="6"/>
      <c r="BT31" s="6"/>
      <c r="BU31" s="6"/>
    </row>
    <row r="32" spans="3:73">
      <c r="BF32" s="19" t="s">
        <v>51</v>
      </c>
      <c r="BG32" s="11">
        <v>764</v>
      </c>
      <c r="BH32" s="11">
        <v>270</v>
      </c>
      <c r="BI32" s="11">
        <v>82</v>
      </c>
      <c r="BJ32" s="35">
        <v>33</v>
      </c>
      <c r="BK32" s="11">
        <v>351</v>
      </c>
      <c r="BL32" s="11">
        <v>108</v>
      </c>
      <c r="BM32" s="11">
        <v>24</v>
      </c>
      <c r="BN32" s="6"/>
      <c r="BO32" s="6"/>
      <c r="BP32" s="6"/>
      <c r="BQ32" s="6"/>
      <c r="BR32" s="6"/>
      <c r="BS32" s="6"/>
      <c r="BT32" s="6"/>
      <c r="BU32" s="6"/>
    </row>
    <row r="33" spans="2:73">
      <c r="BF33" s="19" t="s">
        <v>52</v>
      </c>
      <c r="BG33" s="11">
        <v>370</v>
      </c>
      <c r="BH33" s="11">
        <v>417</v>
      </c>
      <c r="BI33" s="11">
        <v>534</v>
      </c>
      <c r="BJ33" s="35">
        <v>333</v>
      </c>
      <c r="BK33" s="12" t="s">
        <v>42</v>
      </c>
      <c r="BL33" s="11">
        <v>506</v>
      </c>
      <c r="BM33" s="11">
        <v>242</v>
      </c>
      <c r="BN33" s="6"/>
      <c r="BO33" s="6"/>
      <c r="BP33" s="6"/>
      <c r="BQ33" s="6"/>
      <c r="BR33" s="6"/>
      <c r="BS33" s="6"/>
      <c r="BT33" s="6"/>
      <c r="BU33" s="6"/>
    </row>
    <row r="34" spans="2:73">
      <c r="BF34" s="19" t="s">
        <v>53</v>
      </c>
      <c r="BG34" s="11">
        <v>6</v>
      </c>
      <c r="BH34" s="12" t="s">
        <v>42</v>
      </c>
      <c r="BI34" s="11">
        <v>74</v>
      </c>
      <c r="BJ34" s="35">
        <v>33</v>
      </c>
      <c r="BK34" s="12" t="s">
        <v>42</v>
      </c>
      <c r="BL34" s="12" t="s">
        <v>42</v>
      </c>
      <c r="BM34" s="11">
        <v>17</v>
      </c>
      <c r="BN34" s="6"/>
      <c r="BO34" s="6"/>
      <c r="BP34" s="6"/>
      <c r="BQ34" s="6"/>
      <c r="BR34" s="6"/>
      <c r="BS34" s="6"/>
      <c r="BT34" s="6"/>
      <c r="BU34" s="6"/>
    </row>
    <row r="35" spans="2:73">
      <c r="BF35" s="16" t="s">
        <v>50</v>
      </c>
      <c r="BG35" s="17"/>
      <c r="BH35" s="17"/>
      <c r="BI35" s="17"/>
      <c r="BJ35" s="17"/>
      <c r="BK35" s="17"/>
      <c r="BL35" s="17"/>
      <c r="BM35" s="17"/>
      <c r="BN35" s="6"/>
      <c r="BO35" s="6"/>
      <c r="BP35" s="6"/>
      <c r="BQ35" s="6"/>
      <c r="BR35" s="6"/>
      <c r="BS35" s="6"/>
      <c r="BT35" s="6"/>
      <c r="BU35" s="6"/>
    </row>
    <row r="36" spans="2:73">
      <c r="BF36" s="19" t="s">
        <v>51</v>
      </c>
      <c r="BG36" s="11">
        <v>108</v>
      </c>
      <c r="BH36" s="11">
        <v>23</v>
      </c>
      <c r="BI36" s="11">
        <v>158</v>
      </c>
      <c r="BJ36" s="35">
        <v>33</v>
      </c>
      <c r="BK36" s="11">
        <v>56</v>
      </c>
      <c r="BL36" s="11">
        <v>33</v>
      </c>
      <c r="BM36" s="11">
        <v>9</v>
      </c>
      <c r="BN36" s="6"/>
      <c r="BO36" s="6"/>
      <c r="BP36" s="6"/>
      <c r="BQ36" s="6"/>
      <c r="BR36" s="6"/>
      <c r="BS36" s="6"/>
      <c r="BT36" s="6"/>
      <c r="BU36" s="6"/>
    </row>
    <row r="37" spans="2:73">
      <c r="B37" s="36" t="s">
        <v>84</v>
      </c>
      <c r="C37" s="36"/>
      <c r="D37" s="36"/>
      <c r="E37" s="36"/>
      <c r="F37" s="36"/>
      <c r="H37" s="36" t="s">
        <v>85</v>
      </c>
      <c r="I37" s="36"/>
      <c r="J37" s="36"/>
      <c r="K37" s="36"/>
      <c r="L37" s="36"/>
      <c r="BF37" s="6"/>
      <c r="BG37" s="6"/>
      <c r="BH37" s="6"/>
      <c r="BI37" s="6"/>
      <c r="BJ37" s="6"/>
      <c r="BK37" s="6"/>
      <c r="BL37" s="6"/>
      <c r="BM37" s="6"/>
      <c r="BN37" s="6"/>
      <c r="BO37" s="6"/>
      <c r="BP37" s="6"/>
      <c r="BQ37" s="6"/>
      <c r="BR37" s="6"/>
      <c r="BS37" s="6"/>
      <c r="BT37" s="6"/>
      <c r="BU37" s="6"/>
    </row>
    <row r="38" spans="2:73">
      <c r="BF38" s="6"/>
      <c r="BG38" s="6"/>
      <c r="BH38" s="6"/>
      <c r="BI38" s="6"/>
      <c r="BJ38" s="6"/>
      <c r="BK38" s="6"/>
      <c r="BL38" s="6"/>
      <c r="BM38" s="6"/>
      <c r="BN38" s="6"/>
      <c r="BO38" s="6"/>
      <c r="BP38" s="6"/>
      <c r="BQ38" s="6"/>
      <c r="BR38" s="6"/>
      <c r="BS38" s="6"/>
      <c r="BT38" s="6"/>
      <c r="BU38" s="6"/>
    </row>
    <row r="39" spans="2:73">
      <c r="BF39" s="6"/>
      <c r="BG39" s="6" t="s">
        <v>55</v>
      </c>
      <c r="BH39" s="6" t="s">
        <v>54</v>
      </c>
      <c r="BI39" s="6"/>
      <c r="BJ39" s="6"/>
      <c r="BK39" s="6"/>
      <c r="BL39" s="6"/>
      <c r="BM39" s="6"/>
      <c r="BN39" s="6"/>
      <c r="BO39" s="6"/>
      <c r="BP39" s="6"/>
      <c r="BQ39" s="6"/>
      <c r="BR39" s="6"/>
      <c r="BS39" s="6"/>
      <c r="BT39" s="6"/>
      <c r="BU39" s="6"/>
    </row>
    <row r="50" spans="2:12">
      <c r="B50" s="38"/>
      <c r="C50" s="38"/>
      <c r="D50" s="38"/>
      <c r="E50" s="38"/>
      <c r="F50" s="38"/>
      <c r="G50" s="38"/>
      <c r="H50" s="38"/>
      <c r="I50" s="38"/>
      <c r="J50" s="38"/>
      <c r="K50" s="38"/>
      <c r="L50" s="38"/>
    </row>
    <row r="51" spans="2:12">
      <c r="B51" s="38"/>
      <c r="C51" s="38"/>
      <c r="D51" s="38"/>
      <c r="E51" s="38"/>
      <c r="F51" s="38"/>
      <c r="G51" s="38"/>
      <c r="H51" s="38"/>
      <c r="I51" s="38"/>
      <c r="J51" s="38"/>
      <c r="K51" s="38"/>
      <c r="L51" s="38"/>
    </row>
    <row r="52" spans="2:12">
      <c r="B52" s="38"/>
      <c r="C52" s="38"/>
      <c r="D52" s="38"/>
      <c r="E52" s="38"/>
      <c r="F52" s="38"/>
      <c r="G52" s="38"/>
      <c r="H52" s="38"/>
      <c r="I52" s="38"/>
      <c r="J52" s="38"/>
      <c r="K52" s="38"/>
      <c r="L52" s="38"/>
    </row>
    <row r="53" spans="2:12">
      <c r="B53" s="38"/>
      <c r="C53" s="38"/>
      <c r="D53" s="38"/>
      <c r="E53" s="38"/>
      <c r="F53" s="38"/>
      <c r="G53" s="38"/>
      <c r="H53" s="38"/>
      <c r="I53" s="38"/>
      <c r="J53" s="38"/>
      <c r="K53" s="38"/>
      <c r="L53" s="38"/>
    </row>
    <row r="54" spans="2:12">
      <c r="B54" s="38"/>
      <c r="C54" s="38"/>
      <c r="D54" s="38"/>
      <c r="E54" s="38"/>
      <c r="F54" s="38"/>
      <c r="G54" s="38"/>
      <c r="H54" s="38"/>
      <c r="I54" s="38"/>
      <c r="J54" s="38"/>
      <c r="K54" s="38"/>
      <c r="L54" s="38"/>
    </row>
    <row r="55" spans="2:12">
      <c r="B55" s="38"/>
      <c r="C55" s="38"/>
      <c r="D55" s="38"/>
      <c r="E55" s="38"/>
      <c r="F55" s="38"/>
      <c r="G55" s="38"/>
      <c r="H55" s="38"/>
      <c r="I55" s="38"/>
      <c r="J55" s="38"/>
      <c r="K55" s="38"/>
      <c r="L55" s="38"/>
    </row>
    <row r="56" spans="2:12">
      <c r="B56" s="38"/>
      <c r="C56" s="38"/>
      <c r="D56" s="38"/>
      <c r="E56" s="38"/>
      <c r="F56" s="38"/>
      <c r="G56" s="38"/>
      <c r="H56" s="38"/>
      <c r="I56" s="38"/>
      <c r="J56" s="38"/>
      <c r="K56" s="38"/>
      <c r="L56" s="38"/>
    </row>
    <row r="57" spans="2:12">
      <c r="B57" s="38"/>
      <c r="C57" s="38"/>
      <c r="D57" s="38"/>
      <c r="E57" s="38"/>
      <c r="F57" s="38"/>
      <c r="G57" s="38"/>
      <c r="H57" s="38"/>
      <c r="I57" s="38"/>
      <c r="J57" s="38"/>
      <c r="K57" s="38"/>
      <c r="L57" s="38"/>
    </row>
    <row r="58" spans="2:12">
      <c r="B58" s="38"/>
      <c r="C58" s="38"/>
      <c r="D58" s="38"/>
      <c r="E58" s="38"/>
      <c r="F58" s="38"/>
      <c r="G58" s="38"/>
      <c r="H58" s="38"/>
      <c r="I58" s="38"/>
      <c r="J58" s="38"/>
      <c r="K58" s="38"/>
      <c r="L58" s="38"/>
    </row>
    <row r="59" spans="2:12">
      <c r="B59" s="38"/>
      <c r="C59" s="38"/>
      <c r="D59" s="38"/>
      <c r="E59" s="38"/>
      <c r="F59" s="38"/>
      <c r="G59" s="38"/>
      <c r="H59" s="38"/>
      <c r="I59" s="38"/>
      <c r="J59" s="38"/>
      <c r="K59" s="38"/>
      <c r="L59" s="38"/>
    </row>
  </sheetData>
  <printOptions horizontalCentered="1" verticalCentered="1"/>
  <pageMargins left="0.7" right="0.7" top="0.75" bottom="0.75" header="0.3" footer="0.3"/>
  <pageSetup scale="6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22D81-797E-4C1B-83BD-D9702FD3B804}">
  <dimension ref="B1:BO72"/>
  <sheetViews>
    <sheetView zoomScale="80" zoomScaleNormal="80" workbookViewId="0"/>
  </sheetViews>
  <sheetFormatPr defaultColWidth="10.77734375" defaultRowHeight="18"/>
  <cols>
    <col min="1" max="8" width="10.77734375" style="5"/>
    <col min="9" max="9" width="10.77734375" style="5" customWidth="1"/>
    <col min="10" max="15" width="10.77734375" style="5"/>
    <col min="16" max="16" width="35.21875" style="8" bestFit="1" customWidth="1"/>
    <col min="17" max="22" width="10.109375" style="5" customWidth="1"/>
    <col min="23" max="45" width="10.77734375" style="5"/>
    <col min="46" max="46" width="17.5546875" style="5" bestFit="1" customWidth="1"/>
    <col min="47" max="47" width="38" style="5" bestFit="1" customWidth="1"/>
    <col min="48" max="54" width="8.109375" style="5" customWidth="1"/>
    <col min="55" max="55" width="16.88671875" style="5" bestFit="1" customWidth="1"/>
    <col min="56" max="58" width="10.77734375" style="5"/>
    <col min="59" max="59" width="11.88671875" style="5" bestFit="1" customWidth="1"/>
    <col min="60" max="64" width="10.77734375" style="5"/>
    <col min="65" max="65" width="8" style="5" bestFit="1" customWidth="1"/>
    <col min="66" max="66" width="17.77734375" style="5" bestFit="1" customWidth="1"/>
    <col min="67" max="67" width="11.21875" style="5" bestFit="1" customWidth="1"/>
    <col min="68" max="68" width="10.77734375" style="5" customWidth="1"/>
    <col min="69" max="16384" width="10.77734375" style="5"/>
  </cols>
  <sheetData>
    <row r="1" spans="2:67">
      <c r="Q1" s="7"/>
      <c r="R1" s="7"/>
      <c r="S1" s="7"/>
      <c r="T1" s="7"/>
      <c r="U1" s="7"/>
      <c r="V1" s="7"/>
      <c r="AU1" s="13">
        <v>2020</v>
      </c>
      <c r="AV1" s="13" t="s">
        <v>2</v>
      </c>
      <c r="AW1" s="13" t="s">
        <v>21</v>
      </c>
      <c r="AX1" s="13" t="s">
        <v>3</v>
      </c>
      <c r="AY1" s="13" t="s">
        <v>66</v>
      </c>
      <c r="AZ1" s="13" t="s">
        <v>20</v>
      </c>
      <c r="BA1" s="13" t="s">
        <v>4</v>
      </c>
      <c r="BB1" s="13" t="s">
        <v>5</v>
      </c>
      <c r="BC1" s="6"/>
      <c r="BD1" s="6"/>
      <c r="BE1" s="6"/>
      <c r="BF1" s="6"/>
      <c r="BG1" s="6"/>
      <c r="BH1" s="6"/>
      <c r="BI1" s="6"/>
      <c r="BJ1" s="6"/>
    </row>
    <row r="2" spans="2:67">
      <c r="P2" s="16" t="s">
        <v>61</v>
      </c>
      <c r="Q2" s="17"/>
      <c r="R2" s="17"/>
      <c r="S2" s="17"/>
      <c r="T2" s="17"/>
      <c r="U2" s="17"/>
      <c r="V2" s="17"/>
      <c r="X2" s="16" t="s">
        <v>62</v>
      </c>
      <c r="Y2" s="17"/>
      <c r="Z2" s="17"/>
      <c r="AA2" s="17"/>
      <c r="AB2" s="17"/>
      <c r="AC2" s="17"/>
      <c r="AE2" s="16" t="s">
        <v>63</v>
      </c>
      <c r="AF2" s="17"/>
      <c r="AG2" s="17"/>
      <c r="AH2" s="17"/>
      <c r="AI2" s="17"/>
      <c r="AJ2" s="17"/>
      <c r="AL2" s="16" t="s">
        <v>64</v>
      </c>
      <c r="AM2" s="17"/>
      <c r="AN2" s="17"/>
      <c r="AO2" s="17"/>
      <c r="AP2" s="17"/>
      <c r="AQ2" s="17"/>
      <c r="AU2" s="16" t="s">
        <v>45</v>
      </c>
      <c r="AV2" s="17"/>
      <c r="AW2" s="17"/>
      <c r="AX2" s="17"/>
      <c r="AY2" s="17"/>
      <c r="AZ2" s="17"/>
      <c r="BA2" s="17"/>
      <c r="BB2" s="17"/>
      <c r="BC2" s="6"/>
      <c r="BD2" s="6"/>
      <c r="BE2" s="6"/>
      <c r="BF2" s="6"/>
      <c r="BG2" s="6"/>
      <c r="BH2" s="6"/>
      <c r="BI2" s="6"/>
      <c r="BJ2" s="6"/>
    </row>
    <row r="3" spans="2:67">
      <c r="P3" s="23" t="s">
        <v>75</v>
      </c>
      <c r="Q3" s="7" t="s">
        <v>2</v>
      </c>
      <c r="R3" s="7" t="s">
        <v>21</v>
      </c>
      <c r="S3" s="7" t="s">
        <v>66</v>
      </c>
      <c r="T3" s="7" t="s">
        <v>3</v>
      </c>
      <c r="U3" s="7" t="s">
        <v>4</v>
      </c>
      <c r="V3" s="7" t="s">
        <v>5</v>
      </c>
      <c r="X3" s="7" t="s">
        <v>2</v>
      </c>
      <c r="Y3" s="7" t="s">
        <v>21</v>
      </c>
      <c r="Z3" s="7" t="s">
        <v>66</v>
      </c>
      <c r="AA3" s="7" t="s">
        <v>3</v>
      </c>
      <c r="AB3" s="7" t="s">
        <v>4</v>
      </c>
      <c r="AC3" s="7" t="s">
        <v>5</v>
      </c>
      <c r="AE3" s="7" t="s">
        <v>2</v>
      </c>
      <c r="AF3" s="7" t="s">
        <v>21</v>
      </c>
      <c r="AG3" s="7" t="s">
        <v>66</v>
      </c>
      <c r="AH3" s="7" t="s">
        <v>3</v>
      </c>
      <c r="AI3" s="7" t="s">
        <v>4</v>
      </c>
      <c r="AJ3" s="7" t="s">
        <v>5</v>
      </c>
      <c r="AL3" s="7" t="s">
        <v>2</v>
      </c>
      <c r="AM3" s="7" t="s">
        <v>21</v>
      </c>
      <c r="AN3" s="7" t="s">
        <v>66</v>
      </c>
      <c r="AO3" s="7" t="s">
        <v>3</v>
      </c>
      <c r="AP3" s="7" t="s">
        <v>4</v>
      </c>
      <c r="AQ3" s="7" t="s">
        <v>5</v>
      </c>
      <c r="AU3" s="10" t="s">
        <v>0</v>
      </c>
      <c r="AV3" s="11">
        <v>1</v>
      </c>
      <c r="AW3" s="11">
        <v>1</v>
      </c>
      <c r="AX3" s="11">
        <v>1</v>
      </c>
      <c r="AY3" s="11">
        <v>1</v>
      </c>
      <c r="AZ3" s="11">
        <v>1</v>
      </c>
      <c r="BA3" s="11">
        <v>3</v>
      </c>
      <c r="BB3" s="11">
        <v>1</v>
      </c>
      <c r="BC3" s="6"/>
      <c r="BD3" s="6"/>
      <c r="BE3" s="6"/>
      <c r="BF3" s="6"/>
      <c r="BG3" s="6"/>
      <c r="BH3" s="6"/>
      <c r="BI3" s="6"/>
      <c r="BJ3" s="6"/>
    </row>
    <row r="4" spans="2:67">
      <c r="B4" s="36" t="s">
        <v>93</v>
      </c>
      <c r="C4" s="36"/>
      <c r="D4" s="36"/>
      <c r="E4" s="36"/>
      <c r="F4" s="36"/>
      <c r="H4" s="36" t="s">
        <v>94</v>
      </c>
      <c r="I4" s="36"/>
      <c r="J4" s="36"/>
      <c r="K4" s="36"/>
      <c r="L4" s="36"/>
      <c r="P4" s="20" t="s">
        <v>14</v>
      </c>
      <c r="Q4" s="6">
        <v>60</v>
      </c>
      <c r="R4" s="6">
        <v>82</v>
      </c>
      <c r="S4" s="6">
        <v>105</v>
      </c>
      <c r="T4" s="6">
        <v>116</v>
      </c>
      <c r="U4" s="6" t="s">
        <v>57</v>
      </c>
      <c r="V4" s="6" t="s">
        <v>58</v>
      </c>
      <c r="X4" s="6">
        <v>65</v>
      </c>
      <c r="Y4" s="6">
        <v>74</v>
      </c>
      <c r="Z4" s="6">
        <v>106</v>
      </c>
      <c r="AA4" s="6">
        <v>109</v>
      </c>
      <c r="AB4" s="6" t="s">
        <v>65</v>
      </c>
      <c r="AC4" s="6" t="s">
        <v>65</v>
      </c>
      <c r="AE4" s="6">
        <v>55</v>
      </c>
      <c r="AF4" s="6">
        <v>64</v>
      </c>
      <c r="AG4" s="6">
        <v>98</v>
      </c>
      <c r="AH4" s="6">
        <v>75</v>
      </c>
      <c r="AI4" s="6" t="s">
        <v>65</v>
      </c>
      <c r="AJ4" s="6" t="s">
        <v>58</v>
      </c>
      <c r="AL4" s="6">
        <v>51</v>
      </c>
      <c r="AM4" s="6">
        <v>64</v>
      </c>
      <c r="AN4" s="6">
        <v>126</v>
      </c>
      <c r="AO4" s="6">
        <v>70</v>
      </c>
      <c r="AP4" s="6" t="s">
        <v>67</v>
      </c>
      <c r="AQ4" s="6" t="s">
        <v>67</v>
      </c>
      <c r="AU4" s="10" t="s">
        <v>1</v>
      </c>
      <c r="AV4" s="11">
        <v>1</v>
      </c>
      <c r="AW4" s="11">
        <v>0</v>
      </c>
      <c r="AX4" s="11">
        <v>5</v>
      </c>
      <c r="AY4" s="11">
        <v>0</v>
      </c>
      <c r="AZ4" s="11">
        <v>2</v>
      </c>
      <c r="BA4" s="11">
        <v>0</v>
      </c>
      <c r="BB4" s="11">
        <v>0</v>
      </c>
      <c r="BC4" s="6"/>
      <c r="BD4" s="6"/>
      <c r="BE4" s="6"/>
      <c r="BF4" s="6"/>
      <c r="BG4" s="6"/>
      <c r="BH4" s="6"/>
      <c r="BI4" s="6"/>
      <c r="BJ4" s="6"/>
    </row>
    <row r="5" spans="2:67">
      <c r="P5" s="20" t="s">
        <v>56</v>
      </c>
      <c r="Q5" s="6">
        <v>1</v>
      </c>
      <c r="R5" s="6">
        <v>2</v>
      </c>
      <c r="S5" s="6">
        <v>3</v>
      </c>
      <c r="T5" s="6">
        <v>4</v>
      </c>
      <c r="U5" s="6">
        <v>6</v>
      </c>
      <c r="V5" s="6">
        <v>7</v>
      </c>
      <c r="X5" s="6">
        <v>1</v>
      </c>
      <c r="Y5" s="6">
        <v>2</v>
      </c>
      <c r="Z5" s="6">
        <v>3</v>
      </c>
      <c r="AA5" s="6">
        <v>4</v>
      </c>
      <c r="AB5" s="6">
        <v>6</v>
      </c>
      <c r="AC5" s="6">
        <v>6</v>
      </c>
      <c r="AE5" s="6">
        <v>1</v>
      </c>
      <c r="AF5" s="6">
        <v>2</v>
      </c>
      <c r="AG5" s="6">
        <v>4</v>
      </c>
      <c r="AH5" s="6">
        <v>3</v>
      </c>
      <c r="AI5" s="6">
        <v>7</v>
      </c>
      <c r="AJ5" s="6">
        <v>6</v>
      </c>
      <c r="AL5" s="6">
        <v>1</v>
      </c>
      <c r="AM5" s="6">
        <v>2</v>
      </c>
      <c r="AN5" s="6">
        <v>4</v>
      </c>
      <c r="AO5" s="6">
        <v>3</v>
      </c>
      <c r="AP5" s="6">
        <v>6</v>
      </c>
      <c r="AQ5" s="6">
        <v>6</v>
      </c>
      <c r="AU5" s="16" t="s">
        <v>46</v>
      </c>
      <c r="AV5" s="17"/>
      <c r="AW5" s="17"/>
      <c r="AX5" s="17"/>
      <c r="AY5" s="17"/>
      <c r="AZ5" s="17"/>
      <c r="BA5" s="17"/>
      <c r="BB5" s="17"/>
      <c r="BC5" s="6"/>
      <c r="BD5" s="6"/>
      <c r="BE5" s="6"/>
      <c r="BF5" s="6"/>
      <c r="BG5" s="6"/>
      <c r="BH5" s="6"/>
      <c r="BI5" s="6"/>
      <c r="BJ5" s="6"/>
    </row>
    <row r="6" spans="2:67">
      <c r="O6" s="31">
        <v>0.1</v>
      </c>
      <c r="P6" s="20" t="s">
        <v>6</v>
      </c>
      <c r="Q6" s="6">
        <v>76.8</v>
      </c>
      <c r="R6" s="6">
        <v>75.5</v>
      </c>
      <c r="S6" s="6">
        <v>63.4</v>
      </c>
      <c r="T6" s="6">
        <v>49.7</v>
      </c>
      <c r="U6" s="6">
        <v>39.799999999999997</v>
      </c>
      <c r="V6" s="6">
        <v>13.4</v>
      </c>
      <c r="X6" s="6">
        <v>57.6</v>
      </c>
      <c r="Y6" s="6">
        <v>76.8</v>
      </c>
      <c r="Z6" s="6">
        <v>69</v>
      </c>
      <c r="AA6" s="6">
        <v>59.4</v>
      </c>
      <c r="AB6" s="6">
        <v>26.2</v>
      </c>
      <c r="AC6" s="6" t="s">
        <v>43</v>
      </c>
      <c r="AE6" s="6">
        <v>52</v>
      </c>
      <c r="AF6" s="6">
        <v>77.099999999999994</v>
      </c>
      <c r="AG6" s="6">
        <v>60.1</v>
      </c>
      <c r="AH6" s="6">
        <v>57.2</v>
      </c>
      <c r="AI6" s="6">
        <v>19.899999999999999</v>
      </c>
      <c r="AJ6" s="6" t="s">
        <v>43</v>
      </c>
      <c r="AL6" s="6">
        <v>53.2</v>
      </c>
      <c r="AM6" s="6">
        <v>60.4</v>
      </c>
      <c r="AN6" s="6">
        <v>42.7</v>
      </c>
      <c r="AO6" s="6">
        <v>57.3</v>
      </c>
      <c r="AP6" s="6" t="s">
        <v>43</v>
      </c>
      <c r="AQ6" s="6" t="s">
        <v>43</v>
      </c>
      <c r="AU6" s="33" t="s">
        <v>26</v>
      </c>
      <c r="AV6" s="11">
        <v>45</v>
      </c>
      <c r="AW6" s="11">
        <v>32</v>
      </c>
      <c r="AX6" s="11">
        <v>46</v>
      </c>
      <c r="AY6" s="11">
        <v>25</v>
      </c>
      <c r="AZ6" s="11">
        <v>60</v>
      </c>
      <c r="BA6" s="11">
        <v>40</v>
      </c>
      <c r="BB6" s="11">
        <v>33</v>
      </c>
      <c r="BC6" s="6"/>
      <c r="BD6" s="6"/>
      <c r="BE6" s="6"/>
      <c r="BF6" s="6"/>
      <c r="BG6" s="6"/>
      <c r="BH6" s="6"/>
      <c r="BI6" s="6"/>
      <c r="BJ6" s="6"/>
    </row>
    <row r="7" spans="2:67">
      <c r="O7" s="31">
        <v>0.1</v>
      </c>
      <c r="P7" s="20" t="s">
        <v>7</v>
      </c>
      <c r="Q7" s="6">
        <v>64.8</v>
      </c>
      <c r="R7" s="6">
        <v>43.5</v>
      </c>
      <c r="S7" s="6">
        <v>47.9</v>
      </c>
      <c r="T7" s="6">
        <v>29.7</v>
      </c>
      <c r="U7" s="6">
        <v>34.1</v>
      </c>
      <c r="V7" s="6">
        <v>41</v>
      </c>
      <c r="X7" s="6">
        <v>64</v>
      </c>
      <c r="Y7" s="6">
        <v>55.2</v>
      </c>
      <c r="Z7" s="6">
        <v>63.2</v>
      </c>
      <c r="AA7" s="6">
        <v>36.799999999999997</v>
      </c>
      <c r="AB7" s="6" t="s">
        <v>43</v>
      </c>
      <c r="AC7" s="6">
        <v>33.799999999999997</v>
      </c>
      <c r="AE7" s="6">
        <v>57.4</v>
      </c>
      <c r="AF7" s="6">
        <v>49.7</v>
      </c>
      <c r="AG7" s="6">
        <v>55.6</v>
      </c>
      <c r="AH7" s="6">
        <v>53.7</v>
      </c>
      <c r="AI7" s="6" t="s">
        <v>43</v>
      </c>
      <c r="AJ7" s="6">
        <v>28.4</v>
      </c>
      <c r="AL7" s="6">
        <v>50.2</v>
      </c>
      <c r="AM7" s="6">
        <v>41.5</v>
      </c>
      <c r="AN7" s="6">
        <v>49</v>
      </c>
      <c r="AO7" s="6">
        <v>56.6</v>
      </c>
      <c r="AP7" s="6" t="s">
        <v>43</v>
      </c>
      <c r="AQ7" s="6" t="s">
        <v>43</v>
      </c>
      <c r="AU7" s="33" t="s">
        <v>27</v>
      </c>
      <c r="AV7" s="11">
        <v>28</v>
      </c>
      <c r="AW7" s="11">
        <v>40</v>
      </c>
      <c r="AX7" s="11">
        <v>27</v>
      </c>
      <c r="AY7" s="11">
        <v>24</v>
      </c>
      <c r="AZ7" s="11">
        <v>31</v>
      </c>
      <c r="BA7" s="11">
        <v>35</v>
      </c>
      <c r="BB7" s="11">
        <v>39</v>
      </c>
      <c r="BC7" s="6"/>
      <c r="BD7" s="6"/>
      <c r="BE7" s="6"/>
      <c r="BF7" s="6"/>
      <c r="BG7" s="6"/>
      <c r="BH7" s="6"/>
      <c r="BI7" s="6"/>
      <c r="BJ7" s="6"/>
    </row>
    <row r="8" spans="2:67">
      <c r="O8" s="31">
        <v>0.05</v>
      </c>
      <c r="P8" s="20" t="s">
        <v>8</v>
      </c>
      <c r="Q8" s="6">
        <v>24.9</v>
      </c>
      <c r="R8" s="6">
        <v>38.4</v>
      </c>
      <c r="S8" s="6">
        <v>24.8</v>
      </c>
      <c r="T8" s="6">
        <v>22.6</v>
      </c>
      <c r="U8" s="6">
        <v>34.799999999999997</v>
      </c>
      <c r="V8" s="6">
        <v>5.9</v>
      </c>
      <c r="X8" s="6">
        <v>24.5</v>
      </c>
      <c r="Y8" s="6">
        <v>33.1</v>
      </c>
      <c r="Z8" s="6">
        <v>22.1</v>
      </c>
      <c r="AA8" s="6">
        <v>21.6</v>
      </c>
      <c r="AB8" s="6" t="s">
        <v>43</v>
      </c>
      <c r="AC8" s="6" t="s">
        <v>43</v>
      </c>
      <c r="AE8" s="6">
        <v>50.8</v>
      </c>
      <c r="AF8" s="6">
        <v>76.7</v>
      </c>
      <c r="AG8" s="6">
        <v>56.5</v>
      </c>
      <c r="AH8" s="6">
        <v>46.7</v>
      </c>
      <c r="AI8" s="6" t="s">
        <v>43</v>
      </c>
      <c r="AJ8" s="6" t="s">
        <v>43</v>
      </c>
      <c r="AL8" s="6">
        <v>53.3</v>
      </c>
      <c r="AM8" s="6">
        <v>73.599999999999994</v>
      </c>
      <c r="AN8" s="6">
        <v>62.3</v>
      </c>
      <c r="AO8" s="6">
        <v>66.3</v>
      </c>
      <c r="AP8" s="6">
        <v>40.6</v>
      </c>
      <c r="AQ8" s="6" t="s">
        <v>43</v>
      </c>
      <c r="AU8" s="16" t="s">
        <v>47</v>
      </c>
      <c r="AV8" s="17"/>
      <c r="AW8" s="17"/>
      <c r="AX8" s="17"/>
      <c r="AY8" s="17"/>
      <c r="AZ8" s="17"/>
      <c r="BA8" s="17"/>
      <c r="BB8" s="17"/>
      <c r="BC8" s="6"/>
      <c r="BD8" s="13" t="s">
        <v>2</v>
      </c>
      <c r="BE8" s="13" t="s">
        <v>21</v>
      </c>
      <c r="BF8" s="13" t="s">
        <v>3</v>
      </c>
      <c r="BG8" s="13" t="s">
        <v>66</v>
      </c>
      <c r="BH8" s="13" t="s">
        <v>20</v>
      </c>
      <c r="BI8" s="13" t="s">
        <v>4</v>
      </c>
      <c r="BJ8" s="13" t="s">
        <v>5</v>
      </c>
      <c r="BN8" s="5" t="s">
        <v>26</v>
      </c>
      <c r="BO8" s="5" t="s">
        <v>81</v>
      </c>
    </row>
    <row r="9" spans="2:67">
      <c r="O9" s="31">
        <v>0.1</v>
      </c>
      <c r="P9" s="20" t="s">
        <v>9</v>
      </c>
      <c r="Q9" s="6">
        <v>29.7</v>
      </c>
      <c r="R9" s="6">
        <v>21.3</v>
      </c>
      <c r="S9" s="6">
        <v>23.9</v>
      </c>
      <c r="T9" s="6">
        <v>6.7</v>
      </c>
      <c r="U9" s="6">
        <v>9.6</v>
      </c>
      <c r="V9" s="6">
        <v>3.1</v>
      </c>
      <c r="X9" s="6">
        <v>34.799999999999997</v>
      </c>
      <c r="Y9" s="6">
        <v>20.7</v>
      </c>
      <c r="Z9" s="6">
        <v>19.3</v>
      </c>
      <c r="AA9" s="6">
        <v>9.9</v>
      </c>
      <c r="AB9" s="6" t="s">
        <v>43</v>
      </c>
      <c r="AC9" s="6" t="s">
        <v>43</v>
      </c>
      <c r="AE9" s="6">
        <v>72</v>
      </c>
      <c r="AF9" s="6">
        <v>36.4</v>
      </c>
      <c r="AG9" s="6">
        <v>58.4</v>
      </c>
      <c r="AH9" s="6">
        <v>82.3</v>
      </c>
      <c r="AI9" s="6" t="s">
        <v>43</v>
      </c>
      <c r="AJ9" s="6">
        <v>37.5</v>
      </c>
      <c r="AL9" s="6">
        <v>91.6</v>
      </c>
      <c r="AM9" s="6">
        <v>48.2</v>
      </c>
      <c r="AN9" s="6">
        <v>50.2</v>
      </c>
      <c r="AO9" s="6">
        <v>99.7</v>
      </c>
      <c r="AP9" s="6" t="s">
        <v>43</v>
      </c>
      <c r="AQ9" s="6" t="s">
        <v>43</v>
      </c>
      <c r="AU9" s="34" t="s">
        <v>44</v>
      </c>
      <c r="AV9" s="11">
        <v>10125</v>
      </c>
      <c r="AW9" s="11">
        <v>11595</v>
      </c>
      <c r="AX9" s="11">
        <v>23695</v>
      </c>
      <c r="AY9" s="11">
        <v>12483</v>
      </c>
      <c r="AZ9" s="11">
        <v>42914</v>
      </c>
      <c r="BA9" s="11">
        <v>14911</v>
      </c>
      <c r="BB9" s="11">
        <v>6000</v>
      </c>
      <c r="BC9" s="6"/>
      <c r="BD9" s="26">
        <f t="shared" ref="BD9:BJ9" si="0">AV9/1000</f>
        <v>10.125</v>
      </c>
      <c r="BE9" s="26">
        <f t="shared" si="0"/>
        <v>11.595000000000001</v>
      </c>
      <c r="BF9" s="26">
        <f t="shared" si="0"/>
        <v>23.695</v>
      </c>
      <c r="BG9" s="26">
        <f t="shared" si="0"/>
        <v>12.483000000000001</v>
      </c>
      <c r="BH9" s="26">
        <f t="shared" si="0"/>
        <v>42.914000000000001</v>
      </c>
      <c r="BI9" s="26">
        <f t="shared" si="0"/>
        <v>14.911</v>
      </c>
      <c r="BJ9" s="26">
        <f t="shared" si="0"/>
        <v>6</v>
      </c>
      <c r="BM9" s="13" t="s">
        <v>5</v>
      </c>
      <c r="BN9" s="9">
        <f>BJ12/BJ9/1000</f>
        <v>0.55000000000000016</v>
      </c>
      <c r="BO9" s="9">
        <f t="shared" ref="BO9:BO12" si="1">1-BN9</f>
        <v>0.44999999999999984</v>
      </c>
    </row>
    <row r="10" spans="2:67">
      <c r="O10" s="31">
        <v>0.05</v>
      </c>
      <c r="P10" s="20" t="s">
        <v>10</v>
      </c>
      <c r="Q10" s="6">
        <v>18.899999999999999</v>
      </c>
      <c r="R10" s="6">
        <v>24.1</v>
      </c>
      <c r="S10" s="6">
        <v>43.6</v>
      </c>
      <c r="T10" s="6">
        <v>7.4</v>
      </c>
      <c r="U10" s="6">
        <v>7.1</v>
      </c>
      <c r="V10" s="6">
        <v>21.8</v>
      </c>
      <c r="X10" s="6">
        <v>17</v>
      </c>
      <c r="Y10" s="6">
        <v>18.100000000000001</v>
      </c>
      <c r="Z10" s="6">
        <v>28.8</v>
      </c>
      <c r="AA10" s="6">
        <v>6.2</v>
      </c>
      <c r="AB10" s="6" t="s">
        <v>43</v>
      </c>
      <c r="AC10" s="6">
        <v>16.5</v>
      </c>
      <c r="AE10" s="6">
        <v>24.2</v>
      </c>
      <c r="AF10" s="6">
        <v>22.3</v>
      </c>
      <c r="AG10" s="6">
        <v>31.5</v>
      </c>
      <c r="AH10" s="6">
        <v>8.1999999999999993</v>
      </c>
      <c r="AI10" s="6" t="s">
        <v>43</v>
      </c>
      <c r="AJ10" s="6">
        <v>23.8</v>
      </c>
      <c r="AL10" s="6">
        <v>20</v>
      </c>
      <c r="AM10" s="6">
        <v>15.1</v>
      </c>
      <c r="AN10" s="6">
        <v>20.5</v>
      </c>
      <c r="AO10" s="6">
        <v>6.8</v>
      </c>
      <c r="AP10" s="6" t="s">
        <v>43</v>
      </c>
      <c r="AQ10" s="6">
        <v>18.5</v>
      </c>
      <c r="AT10" s="5" t="s">
        <v>24</v>
      </c>
      <c r="AU10" s="22" t="s">
        <v>23</v>
      </c>
      <c r="AV10" s="14">
        <v>0.51</v>
      </c>
      <c r="AW10" s="14">
        <f t="shared" ref="AW10:AX13" si="2">BE10/AW$9</f>
        <v>0.37956015523932729</v>
      </c>
      <c r="AX10" s="14">
        <f t="shared" si="2"/>
        <v>0.5674192867693606</v>
      </c>
      <c r="AY10" s="12" t="s">
        <v>42</v>
      </c>
      <c r="AZ10" s="12" t="s">
        <v>42</v>
      </c>
      <c r="BA10" s="14">
        <f>BI10/BA$9</f>
        <v>0.5300114009791429</v>
      </c>
      <c r="BB10" s="14">
        <v>0.44</v>
      </c>
      <c r="BC10" s="6"/>
      <c r="BD10" s="37">
        <f>AV10*$AV$9</f>
        <v>5163.75</v>
      </c>
      <c r="BE10" s="11">
        <v>4401</v>
      </c>
      <c r="BF10" s="11">
        <v>13445</v>
      </c>
      <c r="BG10" s="12" t="s">
        <v>42</v>
      </c>
      <c r="BH10" s="12" t="s">
        <v>42</v>
      </c>
      <c r="BI10" s="11">
        <v>7903</v>
      </c>
      <c r="BJ10" s="37">
        <f>BB10*$BB$9</f>
        <v>2640</v>
      </c>
      <c r="BM10" s="13" t="s">
        <v>66</v>
      </c>
      <c r="BN10" s="9">
        <f>BG12/BG9/1000</f>
        <v>0.81999999999999984</v>
      </c>
      <c r="BO10" s="9">
        <f t="shared" si="1"/>
        <v>0.18000000000000016</v>
      </c>
    </row>
    <row r="11" spans="2:67">
      <c r="O11" s="31">
        <v>0.3</v>
      </c>
      <c r="P11" s="30" t="s">
        <v>11</v>
      </c>
      <c r="Q11" s="43">
        <v>45.1</v>
      </c>
      <c r="R11" s="43">
        <v>40.200000000000003</v>
      </c>
      <c r="S11" s="6">
        <v>26.1</v>
      </c>
      <c r="T11" s="43">
        <v>47.6</v>
      </c>
      <c r="U11" s="6">
        <v>25.8</v>
      </c>
      <c r="V11" s="6">
        <v>15.8</v>
      </c>
      <c r="X11" s="43">
        <v>42.7</v>
      </c>
      <c r="Y11" s="43">
        <v>37.700000000000003</v>
      </c>
      <c r="Z11" s="6">
        <v>24.7</v>
      </c>
      <c r="AA11" s="43">
        <v>44</v>
      </c>
      <c r="AB11" s="6">
        <v>24</v>
      </c>
      <c r="AC11" s="6" t="s">
        <v>43</v>
      </c>
      <c r="AE11" s="43">
        <v>44.4</v>
      </c>
      <c r="AF11" s="43">
        <v>40.200000000000003</v>
      </c>
      <c r="AG11" s="6">
        <v>28.6</v>
      </c>
      <c r="AH11" s="43">
        <v>38.700000000000003</v>
      </c>
      <c r="AI11" s="6">
        <v>23.5</v>
      </c>
      <c r="AJ11" s="6" t="s">
        <v>43</v>
      </c>
      <c r="AL11" s="43">
        <v>43.1</v>
      </c>
      <c r="AM11" s="43">
        <v>37.799999999999997</v>
      </c>
      <c r="AN11" s="6">
        <v>26.2</v>
      </c>
      <c r="AO11" s="43">
        <v>33</v>
      </c>
      <c r="AP11" s="6">
        <v>21.9</v>
      </c>
      <c r="AQ11" s="6" t="s">
        <v>43</v>
      </c>
      <c r="AT11" s="5" t="s">
        <v>24</v>
      </c>
      <c r="AU11" s="22" t="s">
        <v>22</v>
      </c>
      <c r="AV11" s="14">
        <v>0.49</v>
      </c>
      <c r="AW11" s="14">
        <f t="shared" si="2"/>
        <v>0.62043984476067271</v>
      </c>
      <c r="AX11" s="14">
        <f t="shared" si="2"/>
        <v>0.4325807132306394</v>
      </c>
      <c r="AY11" s="12" t="s">
        <v>42</v>
      </c>
      <c r="AZ11" s="12" t="s">
        <v>42</v>
      </c>
      <c r="BA11" s="14">
        <f>BI11/BA$9</f>
        <v>0.4699885990208571</v>
      </c>
      <c r="BB11" s="14">
        <v>0.56000000000000005</v>
      </c>
      <c r="BC11" s="6"/>
      <c r="BD11" s="37">
        <f>AV11*$AV$9</f>
        <v>4961.25</v>
      </c>
      <c r="BE11" s="11">
        <v>7194</v>
      </c>
      <c r="BF11" s="11">
        <v>10250</v>
      </c>
      <c r="BG11" s="12" t="s">
        <v>42</v>
      </c>
      <c r="BH11" s="12" t="s">
        <v>42</v>
      </c>
      <c r="BI11" s="11">
        <v>7008</v>
      </c>
      <c r="BJ11" s="37">
        <f>BB11*$BB$9</f>
        <v>3360.0000000000005</v>
      </c>
      <c r="BM11" s="13" t="s">
        <v>3</v>
      </c>
      <c r="BN11" s="9">
        <f>BF12/BF9/1000</f>
        <v>0.83933319265667861</v>
      </c>
      <c r="BO11" s="9">
        <f t="shared" si="1"/>
        <v>0.16066680734332139</v>
      </c>
    </row>
    <row r="12" spans="2:67">
      <c r="O12" s="31">
        <v>0.2</v>
      </c>
      <c r="P12" s="30" t="s">
        <v>12</v>
      </c>
      <c r="Q12" s="43">
        <v>49.2</v>
      </c>
      <c r="R12" s="43">
        <v>43.3</v>
      </c>
      <c r="S12" s="6">
        <v>31.4</v>
      </c>
      <c r="T12" s="43">
        <v>44.8</v>
      </c>
      <c r="U12" s="6">
        <v>26.1</v>
      </c>
      <c r="V12" s="6">
        <v>22</v>
      </c>
      <c r="X12" s="43">
        <v>57</v>
      </c>
      <c r="Y12" s="43">
        <v>51.7</v>
      </c>
      <c r="Z12" s="6">
        <v>31.3</v>
      </c>
      <c r="AA12" s="43">
        <v>48.8</v>
      </c>
      <c r="AB12" s="6">
        <v>27.1</v>
      </c>
      <c r="AC12" s="6">
        <v>23.5</v>
      </c>
      <c r="AE12" s="43">
        <v>67.599999999999994</v>
      </c>
      <c r="AF12" s="43">
        <v>63.2</v>
      </c>
      <c r="AG12" s="6">
        <v>39.1</v>
      </c>
      <c r="AH12" s="43">
        <v>58.6</v>
      </c>
      <c r="AI12" s="6">
        <v>34.700000000000003</v>
      </c>
      <c r="AJ12" s="6">
        <v>30.8</v>
      </c>
      <c r="AL12" s="43">
        <v>70.8</v>
      </c>
      <c r="AM12" s="43">
        <v>72.5</v>
      </c>
      <c r="AN12" s="6">
        <v>30.6</v>
      </c>
      <c r="AO12" s="43">
        <v>52</v>
      </c>
      <c r="AP12" s="6">
        <v>31.2</v>
      </c>
      <c r="AQ12" s="6">
        <v>40.5</v>
      </c>
      <c r="AT12" s="5" t="s">
        <v>25</v>
      </c>
      <c r="AU12" s="22" t="s">
        <v>26</v>
      </c>
      <c r="AV12" s="14">
        <v>0.95</v>
      </c>
      <c r="AW12" s="14">
        <f t="shared" si="2"/>
        <v>0.89021129797326437</v>
      </c>
      <c r="AX12" s="14">
        <f t="shared" si="2"/>
        <v>0.83933319265667861</v>
      </c>
      <c r="AY12" s="14">
        <v>0.82</v>
      </c>
      <c r="AZ12" s="12" t="s">
        <v>42</v>
      </c>
      <c r="BA12" s="12" t="s">
        <v>42</v>
      </c>
      <c r="BB12" s="14">
        <v>0.55000000000000004</v>
      </c>
      <c r="BC12" s="6"/>
      <c r="BD12" s="37">
        <f>AV12*$AV$9</f>
        <v>9618.75</v>
      </c>
      <c r="BE12" s="11">
        <v>10322</v>
      </c>
      <c r="BF12" s="11">
        <v>19888</v>
      </c>
      <c r="BG12" s="37">
        <f>AY12*$AY$9</f>
        <v>10236.06</v>
      </c>
      <c r="BH12" s="12" t="s">
        <v>42</v>
      </c>
      <c r="BI12" s="12" t="s">
        <v>42</v>
      </c>
      <c r="BJ12" s="37">
        <f>BB12*$BB$9</f>
        <v>3300.0000000000005</v>
      </c>
      <c r="BM12" s="13" t="s">
        <v>21</v>
      </c>
      <c r="BN12" s="9">
        <f>BE12/BE9/1000</f>
        <v>0.89021129797326437</v>
      </c>
      <c r="BO12" s="9">
        <f t="shared" si="1"/>
        <v>0.10978870202673563</v>
      </c>
    </row>
    <row r="13" spans="2:67">
      <c r="O13" s="31">
        <v>0.1</v>
      </c>
      <c r="P13" s="20" t="s">
        <v>13</v>
      </c>
      <c r="Q13" s="6">
        <v>46.1</v>
      </c>
      <c r="R13" s="6">
        <v>43.6</v>
      </c>
      <c r="S13" s="6">
        <v>63</v>
      </c>
      <c r="T13" s="6">
        <v>9.8000000000000007</v>
      </c>
      <c r="U13" s="6">
        <v>11</v>
      </c>
      <c r="V13" s="6">
        <v>66.2</v>
      </c>
      <c r="X13" s="6">
        <v>39</v>
      </c>
      <c r="Y13" s="6">
        <v>36.5</v>
      </c>
      <c r="Z13" s="6">
        <v>45.7</v>
      </c>
      <c r="AA13" s="6">
        <v>7.9</v>
      </c>
      <c r="AB13" s="6" t="s">
        <v>43</v>
      </c>
      <c r="AC13" s="6">
        <v>60.9</v>
      </c>
      <c r="AE13" s="6">
        <v>32.1</v>
      </c>
      <c r="AF13" s="6">
        <v>30.6</v>
      </c>
      <c r="AG13" s="6">
        <v>32.299999999999997</v>
      </c>
      <c r="AH13" s="6">
        <v>6.1</v>
      </c>
      <c r="AI13" s="6" t="s">
        <v>43</v>
      </c>
      <c r="AJ13" s="6">
        <v>54.6</v>
      </c>
      <c r="AL13" s="6">
        <v>36.299999999999997</v>
      </c>
      <c r="AM13" s="6">
        <v>29.4</v>
      </c>
      <c r="AN13" s="6">
        <v>22.4</v>
      </c>
      <c r="AO13" s="6">
        <v>8</v>
      </c>
      <c r="AP13" s="6" t="s">
        <v>43</v>
      </c>
      <c r="AQ13" s="6">
        <v>39.4</v>
      </c>
      <c r="AT13" s="5" t="s">
        <v>25</v>
      </c>
      <c r="AU13" s="22" t="s">
        <v>27</v>
      </c>
      <c r="AV13" s="14">
        <v>0.05</v>
      </c>
      <c r="AW13" s="14">
        <f t="shared" si="2"/>
        <v>0.10978870202673566</v>
      </c>
      <c r="AX13" s="14">
        <f t="shared" si="2"/>
        <v>0.16066680734332137</v>
      </c>
      <c r="AY13" s="14">
        <v>0.18</v>
      </c>
      <c r="AZ13" s="12" t="s">
        <v>42</v>
      </c>
      <c r="BA13" s="12" t="s">
        <v>42</v>
      </c>
      <c r="BB13" s="14">
        <v>0.45</v>
      </c>
      <c r="BC13" s="6"/>
      <c r="BD13" s="37">
        <f>AV13*$AV$9</f>
        <v>506.25</v>
      </c>
      <c r="BE13" s="11">
        <v>1273</v>
      </c>
      <c r="BF13" s="11">
        <v>3807</v>
      </c>
      <c r="BG13" s="37">
        <f>AY13*$AY$9</f>
        <v>2246.94</v>
      </c>
      <c r="BH13" s="12" t="s">
        <v>42</v>
      </c>
      <c r="BI13" s="12" t="s">
        <v>42</v>
      </c>
      <c r="BJ13" s="37">
        <f>BB13*$BB$9</f>
        <v>2700</v>
      </c>
      <c r="BM13" s="13" t="s">
        <v>2</v>
      </c>
      <c r="BN13" s="9">
        <f>BD12/BD9/1000</f>
        <v>0.95</v>
      </c>
      <c r="BO13" s="9">
        <f>1-BN13</f>
        <v>5.0000000000000044E-2</v>
      </c>
    </row>
    <row r="14" spans="2:67">
      <c r="P14" s="16" t="s">
        <v>68</v>
      </c>
      <c r="Q14" s="17"/>
      <c r="R14" s="17"/>
      <c r="S14" s="17"/>
      <c r="T14" s="17"/>
      <c r="U14" s="17"/>
      <c r="V14" s="17"/>
      <c r="X14" s="16" t="s">
        <v>69</v>
      </c>
      <c r="Y14" s="17"/>
      <c r="Z14" s="17"/>
      <c r="AA14" s="17"/>
      <c r="AB14" s="17"/>
      <c r="AC14" s="17"/>
      <c r="AE14" s="16" t="s">
        <v>70</v>
      </c>
      <c r="AF14" s="17"/>
      <c r="AG14" s="17"/>
      <c r="AH14" s="17"/>
      <c r="AI14" s="17"/>
      <c r="AJ14" s="17"/>
      <c r="AL14" s="16" t="s">
        <v>71</v>
      </c>
      <c r="AM14" s="17"/>
      <c r="AN14" s="17"/>
      <c r="AO14" s="17"/>
      <c r="AP14" s="17"/>
      <c r="AQ14" s="17"/>
      <c r="AU14" s="16" t="s">
        <v>48</v>
      </c>
      <c r="AV14" s="17"/>
      <c r="AW14" s="17"/>
      <c r="AX14" s="17"/>
      <c r="AY14" s="17"/>
      <c r="AZ14" s="17"/>
      <c r="BA14" s="17"/>
      <c r="BB14" s="17"/>
      <c r="BC14" s="6"/>
      <c r="BD14" s="6"/>
      <c r="BE14" s="6"/>
      <c r="BF14" s="6"/>
      <c r="BG14" s="6"/>
      <c r="BH14" s="6"/>
      <c r="BI14" s="6"/>
      <c r="BJ14" s="6"/>
    </row>
    <row r="15" spans="2:67">
      <c r="D15"/>
      <c r="P15" s="23" t="s">
        <v>75</v>
      </c>
      <c r="Q15" s="7" t="s">
        <v>2</v>
      </c>
      <c r="R15" s="7" t="s">
        <v>21</v>
      </c>
      <c r="S15" s="7" t="s">
        <v>66</v>
      </c>
      <c r="T15" s="7" t="s">
        <v>3</v>
      </c>
      <c r="U15" s="7" t="s">
        <v>4</v>
      </c>
      <c r="V15" s="7" t="s">
        <v>5</v>
      </c>
      <c r="X15" s="7" t="s">
        <v>2</v>
      </c>
      <c r="Y15" s="7" t="s">
        <v>21</v>
      </c>
      <c r="Z15" s="7" t="s">
        <v>66</v>
      </c>
      <c r="AA15" s="7" t="s">
        <v>3</v>
      </c>
      <c r="AB15" s="7" t="s">
        <v>4</v>
      </c>
      <c r="AC15" s="7" t="s">
        <v>5</v>
      </c>
      <c r="AE15" s="7" t="s">
        <v>2</v>
      </c>
      <c r="AF15" s="7" t="s">
        <v>21</v>
      </c>
      <c r="AG15" s="7" t="s">
        <v>66</v>
      </c>
      <c r="AH15" s="7" t="s">
        <v>3</v>
      </c>
      <c r="AI15" s="7" t="s">
        <v>4</v>
      </c>
      <c r="AJ15" s="7" t="s">
        <v>5</v>
      </c>
      <c r="AL15" s="7" t="s">
        <v>2</v>
      </c>
      <c r="AM15" s="7" t="s">
        <v>21</v>
      </c>
      <c r="AN15" s="7" t="s">
        <v>66</v>
      </c>
      <c r="AO15" s="7" t="s">
        <v>3</v>
      </c>
      <c r="AP15" s="7" t="s">
        <v>4</v>
      </c>
      <c r="AQ15" s="7" t="s">
        <v>5</v>
      </c>
      <c r="AU15" s="15" t="s">
        <v>44</v>
      </c>
      <c r="AV15" s="11" t="s">
        <v>43</v>
      </c>
      <c r="AW15" s="11">
        <v>724</v>
      </c>
      <c r="AX15" s="11">
        <v>2157</v>
      </c>
      <c r="AY15" s="11"/>
      <c r="AZ15" s="11">
        <v>2199</v>
      </c>
      <c r="BA15" s="11">
        <v>1361</v>
      </c>
      <c r="BB15" s="11" t="s">
        <v>43</v>
      </c>
      <c r="BC15" s="6"/>
      <c r="BD15" s="6"/>
      <c r="BE15" s="6"/>
      <c r="BF15" s="6"/>
      <c r="BG15" s="6"/>
      <c r="BH15" s="6"/>
      <c r="BI15" s="6"/>
      <c r="BJ15" s="6"/>
    </row>
    <row r="16" spans="2:67">
      <c r="P16" s="20" t="s">
        <v>14</v>
      </c>
      <c r="Q16" s="6">
        <v>41</v>
      </c>
      <c r="R16" s="6">
        <v>73</v>
      </c>
      <c r="S16" s="6" t="s">
        <v>60</v>
      </c>
      <c r="T16" s="6" t="s">
        <v>60</v>
      </c>
      <c r="U16" s="6" t="s">
        <v>60</v>
      </c>
      <c r="V16" s="6">
        <v>98</v>
      </c>
      <c r="X16" s="6">
        <v>56</v>
      </c>
      <c r="Y16" s="6" t="s">
        <v>60</v>
      </c>
      <c r="Z16" s="6" t="s">
        <v>60</v>
      </c>
      <c r="AA16" s="6" t="s">
        <v>60</v>
      </c>
      <c r="AB16" s="6">
        <v>99</v>
      </c>
      <c r="AC16" s="6" t="s">
        <v>60</v>
      </c>
      <c r="AE16" s="6" t="s">
        <v>72</v>
      </c>
      <c r="AF16" s="6" t="s">
        <v>74</v>
      </c>
      <c r="AG16" s="6" t="s">
        <v>73</v>
      </c>
      <c r="AH16" s="6" t="s">
        <v>72</v>
      </c>
      <c r="AI16" s="6" t="s">
        <v>42</v>
      </c>
      <c r="AJ16" s="6" t="s">
        <v>42</v>
      </c>
      <c r="AL16" s="6" t="s">
        <v>73</v>
      </c>
      <c r="AM16" s="6" t="s">
        <v>74</v>
      </c>
      <c r="AN16" s="6" t="s">
        <v>74</v>
      </c>
      <c r="AO16" s="6" t="s">
        <v>42</v>
      </c>
      <c r="AP16" s="6" t="s">
        <v>42</v>
      </c>
      <c r="AQ16" s="6" t="s">
        <v>42</v>
      </c>
      <c r="AT16" s="5" t="s">
        <v>24</v>
      </c>
      <c r="AU16" s="22" t="s">
        <v>23</v>
      </c>
      <c r="AV16" s="14">
        <v>0.35</v>
      </c>
      <c r="AW16" s="12" t="s">
        <v>42</v>
      </c>
      <c r="AX16" s="11">
        <v>918</v>
      </c>
      <c r="AY16" s="11"/>
      <c r="AZ16" s="11">
        <v>761</v>
      </c>
      <c r="BA16" s="11">
        <v>572</v>
      </c>
      <c r="BB16" s="12" t="s">
        <v>42</v>
      </c>
      <c r="BC16" s="6"/>
      <c r="BD16" s="6"/>
      <c r="BE16" s="6"/>
      <c r="BF16" s="6"/>
      <c r="BG16" s="6"/>
      <c r="BH16" s="6"/>
      <c r="BI16" s="6"/>
      <c r="BJ16" s="6"/>
    </row>
    <row r="17" spans="2:62">
      <c r="P17" s="20" t="s">
        <v>56</v>
      </c>
      <c r="Q17" s="6">
        <v>1</v>
      </c>
      <c r="R17" s="6">
        <v>2</v>
      </c>
      <c r="S17" s="6">
        <v>4</v>
      </c>
      <c r="T17" s="6">
        <v>4</v>
      </c>
      <c r="U17" s="6">
        <v>4</v>
      </c>
      <c r="V17" s="6">
        <v>3</v>
      </c>
      <c r="X17" s="6">
        <v>1</v>
      </c>
      <c r="Y17" s="6">
        <v>3</v>
      </c>
      <c r="Z17" s="6">
        <v>3</v>
      </c>
      <c r="AA17" s="6">
        <v>3</v>
      </c>
      <c r="AB17" s="6">
        <v>2</v>
      </c>
      <c r="AC17" s="6">
        <v>3</v>
      </c>
      <c r="AE17" s="6">
        <v>1</v>
      </c>
      <c r="AF17" s="6">
        <v>3</v>
      </c>
      <c r="AG17" s="6">
        <v>2</v>
      </c>
      <c r="AH17" s="6">
        <v>1</v>
      </c>
      <c r="AI17" s="6" t="s">
        <v>42</v>
      </c>
      <c r="AJ17" s="6" t="s">
        <v>42</v>
      </c>
      <c r="AL17" s="6">
        <v>1</v>
      </c>
      <c r="AM17" s="6">
        <v>2</v>
      </c>
      <c r="AN17" s="6">
        <v>2</v>
      </c>
      <c r="AO17" s="6" t="s">
        <v>42</v>
      </c>
      <c r="AP17" s="6" t="s">
        <v>42</v>
      </c>
      <c r="AQ17" s="6" t="s">
        <v>42</v>
      </c>
      <c r="AT17" s="5" t="s">
        <v>24</v>
      </c>
      <c r="AU17" s="22" t="s">
        <v>22</v>
      </c>
      <c r="AV17" s="14">
        <v>0.65</v>
      </c>
      <c r="AW17" s="12" t="s">
        <v>42</v>
      </c>
      <c r="AX17" s="11">
        <v>1239</v>
      </c>
      <c r="AY17" s="11"/>
      <c r="AZ17" s="11">
        <v>1438</v>
      </c>
      <c r="BA17" s="11">
        <v>789</v>
      </c>
      <c r="BB17" s="12" t="s">
        <v>42</v>
      </c>
      <c r="BC17" s="6"/>
      <c r="BD17" s="6"/>
      <c r="BE17" s="6"/>
      <c r="BF17" s="6"/>
      <c r="BG17" s="6"/>
      <c r="BH17" s="6"/>
      <c r="BI17" s="6"/>
      <c r="BJ17" s="6"/>
    </row>
    <row r="18" spans="2:62">
      <c r="O18" s="31">
        <v>0.2</v>
      </c>
      <c r="P18" s="30" t="s">
        <v>17</v>
      </c>
      <c r="Q18" s="6">
        <v>79.2</v>
      </c>
      <c r="R18" s="6">
        <v>59.8</v>
      </c>
      <c r="S18" s="6">
        <v>52</v>
      </c>
      <c r="T18" s="6">
        <v>52.1</v>
      </c>
      <c r="U18" s="6">
        <v>60.6</v>
      </c>
      <c r="V18" s="6">
        <v>49.4</v>
      </c>
      <c r="X18" s="6">
        <v>76.900000000000006</v>
      </c>
      <c r="Y18" s="6">
        <v>52.9</v>
      </c>
      <c r="Z18" s="6">
        <v>62.4</v>
      </c>
      <c r="AA18" s="6">
        <v>53.7</v>
      </c>
      <c r="AB18" s="6">
        <v>70.099999999999994</v>
      </c>
      <c r="AC18" s="6">
        <v>22.7</v>
      </c>
      <c r="AE18" s="6">
        <v>91.9</v>
      </c>
      <c r="AF18" s="6">
        <v>69.599999999999994</v>
      </c>
      <c r="AG18" s="6">
        <v>88.2</v>
      </c>
      <c r="AH18" s="6">
        <v>90.1</v>
      </c>
      <c r="AI18" s="6" t="s">
        <v>42</v>
      </c>
      <c r="AJ18" s="6" t="s">
        <v>42</v>
      </c>
      <c r="AL18" s="6">
        <v>99.6</v>
      </c>
      <c r="AM18" s="6">
        <v>90.5</v>
      </c>
      <c r="AN18" s="6">
        <v>81.3</v>
      </c>
      <c r="AO18" s="6" t="s">
        <v>42</v>
      </c>
      <c r="AP18" s="6" t="s">
        <v>42</v>
      </c>
      <c r="AQ18" s="6" t="s">
        <v>42</v>
      </c>
      <c r="AT18" s="5" t="s">
        <v>28</v>
      </c>
      <c r="AU18" s="10" t="s">
        <v>28</v>
      </c>
      <c r="AV18" s="12" t="s">
        <v>42</v>
      </c>
      <c r="AW18" s="11">
        <v>245</v>
      </c>
      <c r="AX18" s="11">
        <v>1307</v>
      </c>
      <c r="AY18" s="11"/>
      <c r="AZ18" s="11">
        <v>634</v>
      </c>
      <c r="BA18" s="12" t="s">
        <v>42</v>
      </c>
      <c r="BB18" s="12" t="s">
        <v>42</v>
      </c>
      <c r="BC18" s="6"/>
      <c r="BD18" s="6"/>
      <c r="BE18" s="6"/>
      <c r="BF18" s="6"/>
      <c r="BG18" s="6"/>
      <c r="BH18" s="6"/>
      <c r="BI18" s="6"/>
      <c r="BJ18" s="6"/>
    </row>
    <row r="19" spans="2:62">
      <c r="B19" s="36" t="s">
        <v>95</v>
      </c>
      <c r="C19" s="36"/>
      <c r="D19" s="36"/>
      <c r="E19" s="36"/>
      <c r="F19" s="36"/>
      <c r="H19" s="36" t="s">
        <v>96</v>
      </c>
      <c r="I19" s="36"/>
      <c r="J19" s="36"/>
      <c r="K19" s="36"/>
      <c r="L19" s="36"/>
      <c r="O19" s="32">
        <v>2.5000000000000001E-2</v>
      </c>
      <c r="P19" s="20" t="s">
        <v>18</v>
      </c>
      <c r="Q19" s="6">
        <v>38.1</v>
      </c>
      <c r="R19" s="6">
        <v>38.1</v>
      </c>
      <c r="S19" s="6">
        <v>40.1</v>
      </c>
      <c r="T19" s="6">
        <v>36.9</v>
      </c>
      <c r="U19" s="6">
        <v>38.200000000000003</v>
      </c>
      <c r="V19" s="6">
        <v>80.5</v>
      </c>
      <c r="X19" s="6">
        <v>37.299999999999997</v>
      </c>
      <c r="Y19" s="6">
        <v>35.700000000000003</v>
      </c>
      <c r="Z19" s="6">
        <v>55.8</v>
      </c>
      <c r="AA19" s="6">
        <v>35.5</v>
      </c>
      <c r="AB19" s="6">
        <v>35.9</v>
      </c>
      <c r="AC19" s="6">
        <v>82</v>
      </c>
      <c r="AE19" s="6">
        <v>38.5</v>
      </c>
      <c r="AF19" s="6">
        <v>36.799999999999997</v>
      </c>
      <c r="AG19" s="6">
        <v>39.4</v>
      </c>
      <c r="AH19" s="6">
        <v>36.5</v>
      </c>
      <c r="AI19" s="6" t="s">
        <v>42</v>
      </c>
      <c r="AJ19" s="6" t="s">
        <v>42</v>
      </c>
      <c r="AL19" s="6">
        <v>40.6</v>
      </c>
      <c r="AM19" s="6">
        <v>36.4</v>
      </c>
      <c r="AN19" s="6">
        <v>40.1</v>
      </c>
      <c r="AO19" s="6" t="s">
        <v>42</v>
      </c>
      <c r="AP19" s="6" t="s">
        <v>42</v>
      </c>
      <c r="AQ19" s="6" t="s">
        <v>42</v>
      </c>
      <c r="AT19" s="5" t="s">
        <v>28</v>
      </c>
      <c r="AU19" s="10" t="s">
        <v>29</v>
      </c>
      <c r="AV19" s="12" t="s">
        <v>42</v>
      </c>
      <c r="AW19" s="11">
        <v>479</v>
      </c>
      <c r="AX19" s="11">
        <v>850</v>
      </c>
      <c r="AY19" s="11"/>
      <c r="AZ19" s="11">
        <v>1565</v>
      </c>
      <c r="BA19" s="12" t="s">
        <v>42</v>
      </c>
      <c r="BB19" s="12" t="s">
        <v>42</v>
      </c>
      <c r="BC19" s="6"/>
      <c r="BD19" s="6"/>
      <c r="BE19" s="6"/>
      <c r="BF19" s="6"/>
      <c r="BG19" s="6"/>
      <c r="BH19" s="6"/>
      <c r="BI19" s="6"/>
      <c r="BJ19" s="6"/>
    </row>
    <row r="20" spans="2:62">
      <c r="O20" s="32">
        <v>7.4999999999999997E-2</v>
      </c>
      <c r="P20" s="20" t="s">
        <v>19</v>
      </c>
      <c r="Q20" s="6">
        <v>94</v>
      </c>
      <c r="R20" s="6">
        <v>75.900000000000006</v>
      </c>
      <c r="S20" s="6">
        <v>73.2</v>
      </c>
      <c r="T20" s="6">
        <v>77</v>
      </c>
      <c r="U20" s="6">
        <v>79.400000000000006</v>
      </c>
      <c r="V20" s="6">
        <v>99.7</v>
      </c>
      <c r="X20" s="6">
        <v>94.6</v>
      </c>
      <c r="Y20" s="6">
        <v>72.2</v>
      </c>
      <c r="Z20" s="6">
        <v>74</v>
      </c>
      <c r="AA20" s="6">
        <v>76.099999999999994</v>
      </c>
      <c r="AB20" s="6">
        <v>78.2</v>
      </c>
      <c r="AC20" s="6">
        <v>99.9</v>
      </c>
      <c r="AE20" s="6">
        <v>99.7</v>
      </c>
      <c r="AF20" s="6">
        <v>74</v>
      </c>
      <c r="AG20" s="6">
        <v>77.400000000000006</v>
      </c>
      <c r="AH20" s="6">
        <v>76.5</v>
      </c>
      <c r="AI20" s="6" t="s">
        <v>42</v>
      </c>
      <c r="AJ20" s="6" t="s">
        <v>42</v>
      </c>
      <c r="AL20" s="6">
        <v>99.9</v>
      </c>
      <c r="AM20" s="6">
        <v>75.900000000000006</v>
      </c>
      <c r="AN20" s="6">
        <v>71.599999999999994</v>
      </c>
      <c r="AO20" s="6" t="s">
        <v>42</v>
      </c>
      <c r="AP20" s="6" t="s">
        <v>42</v>
      </c>
      <c r="AQ20" s="6" t="s">
        <v>42</v>
      </c>
      <c r="AT20" s="5" t="s">
        <v>33</v>
      </c>
      <c r="AU20" s="22" t="s">
        <v>30</v>
      </c>
      <c r="AV20" s="18">
        <v>472</v>
      </c>
      <c r="AW20" s="12" t="s">
        <v>42</v>
      </c>
      <c r="AX20" s="11">
        <v>992</v>
      </c>
      <c r="AY20" s="11"/>
      <c r="AZ20" s="11">
        <v>1184</v>
      </c>
      <c r="BA20" s="11">
        <v>686</v>
      </c>
      <c r="BB20" s="14">
        <v>0.51</v>
      </c>
      <c r="BC20" s="6"/>
      <c r="BD20" s="6"/>
      <c r="BE20" s="6"/>
      <c r="BF20" s="6"/>
      <c r="BG20" s="6"/>
      <c r="BH20" s="6"/>
      <c r="BI20" s="6"/>
      <c r="BJ20" s="6"/>
    </row>
    <row r="21" spans="2:62">
      <c r="O21" s="31">
        <v>0.34</v>
      </c>
      <c r="P21" s="30" t="s">
        <v>16</v>
      </c>
      <c r="Q21" s="43">
        <v>44.2</v>
      </c>
      <c r="R21" s="43">
        <v>36.4</v>
      </c>
      <c r="S21" s="6">
        <v>22.9</v>
      </c>
      <c r="T21" s="43">
        <v>22.2</v>
      </c>
      <c r="U21" s="6">
        <v>18.8</v>
      </c>
      <c r="V21" s="6">
        <v>28</v>
      </c>
      <c r="X21" s="43">
        <v>41.5</v>
      </c>
      <c r="Y21" s="43">
        <v>30.4</v>
      </c>
      <c r="Z21" s="6">
        <v>18</v>
      </c>
      <c r="AA21" s="43">
        <v>22.6</v>
      </c>
      <c r="AB21" s="6">
        <v>14.6</v>
      </c>
      <c r="AC21" s="6">
        <v>99.9</v>
      </c>
      <c r="AE21" s="43">
        <v>27.7</v>
      </c>
      <c r="AF21" s="43">
        <v>18.600000000000001</v>
      </c>
      <c r="AG21" s="6">
        <v>21</v>
      </c>
      <c r="AH21" s="43">
        <v>23.7</v>
      </c>
      <c r="AI21" s="6" t="s">
        <v>42</v>
      </c>
      <c r="AJ21" s="6" t="s">
        <v>42</v>
      </c>
      <c r="AL21" s="43">
        <v>25.7</v>
      </c>
      <c r="AM21" s="43">
        <v>12.2</v>
      </c>
      <c r="AN21" s="6">
        <v>17.399999999999999</v>
      </c>
      <c r="AO21" s="43" t="s">
        <v>42</v>
      </c>
      <c r="AP21" s="6" t="s">
        <v>42</v>
      </c>
      <c r="AQ21" s="6" t="s">
        <v>42</v>
      </c>
      <c r="AT21" s="5" t="s">
        <v>33</v>
      </c>
      <c r="AU21" s="10" t="s">
        <v>31</v>
      </c>
      <c r="AV21" s="12" t="s">
        <v>42</v>
      </c>
      <c r="AW21" s="12" t="s">
        <v>42</v>
      </c>
      <c r="AX21" s="11">
        <v>133</v>
      </c>
      <c r="AY21" s="11"/>
      <c r="AZ21" s="11">
        <v>562</v>
      </c>
      <c r="BA21" s="12">
        <v>25</v>
      </c>
      <c r="BB21" s="11">
        <v>0</v>
      </c>
      <c r="BC21" s="6"/>
      <c r="BD21" s="6"/>
      <c r="BE21" s="9"/>
      <c r="BF21" s="6"/>
      <c r="BG21" s="9"/>
      <c r="BH21" s="6"/>
      <c r="BI21" s="6"/>
      <c r="BJ21" s="6"/>
    </row>
    <row r="22" spans="2:62">
      <c r="G22"/>
      <c r="I22"/>
      <c r="O22" s="31">
        <v>0.36</v>
      </c>
      <c r="P22" s="30" t="s">
        <v>15</v>
      </c>
      <c r="Q22" s="43">
        <v>50.5</v>
      </c>
      <c r="R22" s="43">
        <v>34.6</v>
      </c>
      <c r="S22" s="6">
        <v>30.8</v>
      </c>
      <c r="T22" s="43">
        <v>26.2</v>
      </c>
      <c r="U22" s="6">
        <v>28</v>
      </c>
      <c r="V22" s="6">
        <v>26.7</v>
      </c>
      <c r="X22" s="43">
        <v>38.1</v>
      </c>
      <c r="Y22" s="43">
        <v>22.6</v>
      </c>
      <c r="Z22" s="6">
        <v>29.2</v>
      </c>
      <c r="AA22" s="43">
        <v>20.399999999999999</v>
      </c>
      <c r="AB22" s="6">
        <v>30.3</v>
      </c>
      <c r="AC22" s="6">
        <v>24.5</v>
      </c>
      <c r="AE22" s="43">
        <v>33.9</v>
      </c>
      <c r="AF22" s="43">
        <v>23</v>
      </c>
      <c r="AG22" s="6">
        <v>29</v>
      </c>
      <c r="AH22" s="43">
        <v>37.1</v>
      </c>
      <c r="AI22" s="6" t="s">
        <v>42</v>
      </c>
      <c r="AJ22" s="6" t="s">
        <v>42</v>
      </c>
      <c r="AL22" s="43">
        <v>18.2</v>
      </c>
      <c r="AM22" s="43">
        <v>20.7</v>
      </c>
      <c r="AN22" s="6">
        <v>21.8</v>
      </c>
      <c r="AO22" s="43" t="s">
        <v>42</v>
      </c>
      <c r="AP22" s="6" t="s">
        <v>42</v>
      </c>
      <c r="AQ22" s="6" t="s">
        <v>42</v>
      </c>
      <c r="AT22" s="5" t="s">
        <v>33</v>
      </c>
      <c r="AU22" s="10" t="s">
        <v>32</v>
      </c>
      <c r="AV22" s="12" t="s">
        <v>42</v>
      </c>
      <c r="AW22" s="12" t="s">
        <v>42</v>
      </c>
      <c r="AX22" s="11">
        <v>1032</v>
      </c>
      <c r="AY22" s="11"/>
      <c r="AZ22" s="11">
        <v>453</v>
      </c>
      <c r="BA22" s="12">
        <v>650</v>
      </c>
      <c r="BB22" s="14">
        <v>0.49</v>
      </c>
      <c r="BC22" s="6"/>
      <c r="BD22" s="6"/>
      <c r="BE22" s="9"/>
      <c r="BF22" s="6"/>
      <c r="BG22" s="9"/>
      <c r="BH22" s="6"/>
      <c r="BI22" s="6"/>
      <c r="BJ22" s="6"/>
    </row>
    <row r="23" spans="2:62">
      <c r="P23" s="16" t="s">
        <v>59</v>
      </c>
      <c r="Q23" s="17"/>
      <c r="R23" s="17"/>
      <c r="S23" s="17"/>
      <c r="T23" s="17"/>
      <c r="U23" s="17"/>
      <c r="V23" s="17"/>
      <c r="AT23" s="5" t="s">
        <v>25</v>
      </c>
      <c r="AU23" s="19" t="s">
        <v>34</v>
      </c>
      <c r="AV23" s="18">
        <v>233</v>
      </c>
      <c r="AW23" s="11">
        <v>260</v>
      </c>
      <c r="AX23" s="11">
        <v>230</v>
      </c>
      <c r="AY23" s="35">
        <v>333</v>
      </c>
      <c r="AZ23" s="12" t="s">
        <v>42</v>
      </c>
      <c r="BA23" s="11">
        <v>146</v>
      </c>
      <c r="BB23" s="12" t="s">
        <v>42</v>
      </c>
      <c r="BC23" s="6"/>
      <c r="BD23" s="6"/>
      <c r="BE23" s="9"/>
      <c r="BF23" s="6"/>
      <c r="BG23" s="9"/>
      <c r="BH23" s="6"/>
      <c r="BI23" s="6"/>
      <c r="BJ23" s="6"/>
    </row>
    <row r="24" spans="2:62">
      <c r="C24"/>
      <c r="P24" s="23" t="s">
        <v>75</v>
      </c>
      <c r="Q24" s="7" t="s">
        <v>2</v>
      </c>
      <c r="R24" s="7" t="s">
        <v>21</v>
      </c>
      <c r="S24" s="7" t="s">
        <v>66</v>
      </c>
      <c r="T24" s="7" t="s">
        <v>3</v>
      </c>
      <c r="U24" s="7" t="s">
        <v>4</v>
      </c>
      <c r="V24" s="7" t="s">
        <v>5</v>
      </c>
      <c r="AT24" s="5" t="s">
        <v>25</v>
      </c>
      <c r="AU24" s="10" t="s">
        <v>35</v>
      </c>
      <c r="AV24" s="12" t="s">
        <v>42</v>
      </c>
      <c r="AW24" s="11">
        <v>464</v>
      </c>
      <c r="AX24" s="11">
        <v>1302</v>
      </c>
      <c r="AY24" s="11"/>
      <c r="AZ24" s="12" t="s">
        <v>42</v>
      </c>
      <c r="BA24" s="11">
        <v>1116</v>
      </c>
      <c r="BB24" s="12" t="s">
        <v>42</v>
      </c>
      <c r="BC24" s="6"/>
      <c r="BD24" s="6"/>
      <c r="BE24" s="6"/>
      <c r="BF24" s="6"/>
      <c r="BG24" s="6"/>
      <c r="BH24" s="6"/>
      <c r="BI24" s="6"/>
      <c r="BJ24" s="6"/>
    </row>
    <row r="25" spans="2:62">
      <c r="C25"/>
      <c r="P25" s="30" t="s">
        <v>37</v>
      </c>
      <c r="Q25" s="6">
        <v>927</v>
      </c>
      <c r="R25" s="6">
        <v>119</v>
      </c>
      <c r="S25" s="6">
        <v>77.790000000000006</v>
      </c>
      <c r="T25" s="6">
        <v>134</v>
      </c>
      <c r="U25" s="6">
        <v>550</v>
      </c>
      <c r="V25" s="6">
        <v>111</v>
      </c>
      <c r="AT25" s="5" t="s">
        <v>25</v>
      </c>
      <c r="AU25" s="10" t="s">
        <v>36</v>
      </c>
      <c r="AV25" s="12" t="s">
        <v>42</v>
      </c>
      <c r="AW25" s="12" t="s">
        <v>42</v>
      </c>
      <c r="AX25" s="11">
        <v>541</v>
      </c>
      <c r="AY25" s="11"/>
      <c r="AZ25" s="12" t="s">
        <v>42</v>
      </c>
      <c r="BA25" s="12" t="s">
        <v>42</v>
      </c>
      <c r="BB25" s="12" t="s">
        <v>42</v>
      </c>
      <c r="BC25" s="6"/>
      <c r="BD25" s="6"/>
      <c r="BE25" s="6"/>
      <c r="BF25" s="6"/>
      <c r="BG25" s="6"/>
      <c r="BH25" s="6"/>
      <c r="BI25" s="6"/>
      <c r="BJ25" s="6"/>
    </row>
    <row r="26" spans="2:62">
      <c r="P26" s="30" t="s">
        <v>38</v>
      </c>
      <c r="Q26" s="6">
        <v>80.400000000000006</v>
      </c>
      <c r="R26" s="6">
        <v>62.8</v>
      </c>
      <c r="S26" s="6">
        <v>19.5</v>
      </c>
      <c r="T26" s="6">
        <v>34.700000000000003</v>
      </c>
      <c r="U26" s="6">
        <v>53.8</v>
      </c>
      <c r="V26" s="6">
        <v>47.7</v>
      </c>
      <c r="X26" s="21"/>
      <c r="Y26" s="21"/>
      <c r="Z26" s="21"/>
      <c r="AA26" s="21"/>
      <c r="AB26" s="21"/>
      <c r="AC26" s="21"/>
      <c r="AD26" s="21"/>
      <c r="AT26" s="5" t="s">
        <v>25</v>
      </c>
      <c r="AU26" s="10" t="s">
        <v>26</v>
      </c>
      <c r="AV26" s="12" t="s">
        <v>42</v>
      </c>
      <c r="AW26" s="11">
        <v>155</v>
      </c>
      <c r="AX26" s="11">
        <v>84</v>
      </c>
      <c r="AY26" s="11"/>
      <c r="AZ26" s="12" t="s">
        <v>42</v>
      </c>
      <c r="BA26" s="11">
        <v>99</v>
      </c>
      <c r="BB26" s="11">
        <v>0</v>
      </c>
      <c r="BC26" s="6"/>
      <c r="BD26" s="6"/>
      <c r="BE26" s="6"/>
      <c r="BF26" s="6"/>
      <c r="BG26" s="6"/>
      <c r="BH26" s="6"/>
      <c r="BI26" s="6"/>
      <c r="BJ26" s="6"/>
    </row>
    <row r="27" spans="2:62">
      <c r="P27" s="30" t="s">
        <v>39</v>
      </c>
      <c r="Q27" s="6">
        <v>52.1</v>
      </c>
      <c r="R27" s="6">
        <v>29</v>
      </c>
      <c r="S27" s="6">
        <v>7.1</v>
      </c>
      <c r="T27" s="6">
        <v>28.6</v>
      </c>
      <c r="U27" s="6">
        <v>44</v>
      </c>
      <c r="V27" s="6">
        <v>37.9</v>
      </c>
      <c r="AU27" s="16" t="s">
        <v>49</v>
      </c>
      <c r="AV27" s="17"/>
      <c r="AW27" s="17"/>
      <c r="AX27" s="17"/>
      <c r="AY27" s="17"/>
      <c r="AZ27" s="17"/>
      <c r="BA27" s="17"/>
      <c r="BB27" s="17"/>
      <c r="BC27" s="6"/>
      <c r="BD27" s="6"/>
      <c r="BE27" s="6"/>
      <c r="BF27" s="6"/>
      <c r="BG27" s="6"/>
      <c r="BH27" s="6"/>
      <c r="BI27" s="6"/>
      <c r="BJ27" s="6"/>
    </row>
    <row r="28" spans="2:62">
      <c r="P28" s="30" t="s">
        <v>40</v>
      </c>
      <c r="Q28" s="6">
        <v>59.6</v>
      </c>
      <c r="R28" s="6">
        <v>33</v>
      </c>
      <c r="S28" s="6">
        <v>33.4</v>
      </c>
      <c r="T28" s="6">
        <v>62.4</v>
      </c>
      <c r="U28" s="6">
        <v>61.7</v>
      </c>
      <c r="V28" s="6">
        <v>31.1</v>
      </c>
      <c r="AU28" s="15" t="s">
        <v>44</v>
      </c>
      <c r="AV28" s="11" t="s">
        <v>43</v>
      </c>
      <c r="AW28" s="12" t="s">
        <v>42</v>
      </c>
      <c r="AX28" s="11">
        <v>1311</v>
      </c>
      <c r="AY28" s="11"/>
      <c r="AZ28" s="12" t="s">
        <v>42</v>
      </c>
      <c r="BA28" s="12" t="s">
        <v>42</v>
      </c>
      <c r="BB28" s="12" t="s">
        <v>42</v>
      </c>
      <c r="BC28" s="6"/>
      <c r="BD28" s="6"/>
      <c r="BE28" s="6"/>
      <c r="BF28" s="6"/>
      <c r="BG28" s="6"/>
      <c r="BH28" s="6"/>
      <c r="BI28" s="6"/>
      <c r="BJ28" s="6"/>
    </row>
    <row r="29" spans="2:62">
      <c r="Q29" s="7"/>
      <c r="R29" s="7"/>
      <c r="S29" s="7"/>
      <c r="T29" s="7"/>
      <c r="U29" s="7"/>
      <c r="V29" s="7"/>
      <c r="AT29" s="5" t="s">
        <v>24</v>
      </c>
      <c r="AU29" s="10" t="s">
        <v>23</v>
      </c>
      <c r="AV29" s="14">
        <v>0.55000000000000004</v>
      </c>
      <c r="AW29" s="12" t="s">
        <v>42</v>
      </c>
      <c r="AX29" s="11">
        <v>681</v>
      </c>
      <c r="AY29" s="11"/>
      <c r="AZ29" s="12" t="s">
        <v>42</v>
      </c>
      <c r="BA29" s="12" t="s">
        <v>42</v>
      </c>
      <c r="BB29" s="12" t="s">
        <v>42</v>
      </c>
      <c r="BC29" s="6"/>
      <c r="BD29" s="6"/>
      <c r="BE29" s="6"/>
      <c r="BF29" s="6"/>
      <c r="BG29" s="6"/>
      <c r="BH29" s="6"/>
      <c r="BI29" s="6"/>
      <c r="BJ29" s="6"/>
    </row>
    <row r="30" spans="2:62">
      <c r="Q30" s="7"/>
      <c r="R30" s="7"/>
      <c r="S30" s="7"/>
      <c r="T30" s="7"/>
      <c r="U30" s="7"/>
      <c r="V30" s="7"/>
      <c r="AT30" s="5" t="s">
        <v>24</v>
      </c>
      <c r="AU30" s="10" t="s">
        <v>22</v>
      </c>
      <c r="AV30" s="14">
        <v>0.45</v>
      </c>
      <c r="AW30" s="12" t="s">
        <v>42</v>
      </c>
      <c r="AX30" s="11">
        <v>630</v>
      </c>
      <c r="AY30" s="11"/>
      <c r="AZ30" s="12" t="s">
        <v>42</v>
      </c>
      <c r="BA30" s="12" t="s">
        <v>42</v>
      </c>
      <c r="BB30" s="12" t="s">
        <v>42</v>
      </c>
      <c r="BC30" s="6"/>
      <c r="BD30" s="6"/>
      <c r="BE30" s="6"/>
      <c r="BF30" s="6"/>
      <c r="BG30" s="6"/>
      <c r="BH30" s="6"/>
      <c r="BI30" s="6"/>
      <c r="BJ30" s="6"/>
    </row>
    <row r="31" spans="2:62">
      <c r="AU31" s="16" t="s">
        <v>16</v>
      </c>
      <c r="AV31" s="17"/>
      <c r="AW31" s="17"/>
      <c r="AX31" s="17"/>
      <c r="AY31" s="17"/>
      <c r="AZ31" s="17"/>
      <c r="BA31" s="17"/>
      <c r="BB31" s="17"/>
      <c r="BC31" s="6"/>
      <c r="BD31" s="6"/>
      <c r="BE31" s="6"/>
      <c r="BF31" s="6"/>
      <c r="BG31" s="6"/>
      <c r="BH31" s="6"/>
      <c r="BI31" s="6"/>
      <c r="BJ31" s="6"/>
    </row>
    <row r="32" spans="2:62">
      <c r="AU32" s="19" t="s">
        <v>51</v>
      </c>
      <c r="AV32" s="11">
        <v>764</v>
      </c>
      <c r="AW32" s="11">
        <v>270</v>
      </c>
      <c r="AX32" s="11">
        <v>82</v>
      </c>
      <c r="AY32" s="35">
        <v>33</v>
      </c>
      <c r="AZ32" s="11">
        <v>351</v>
      </c>
      <c r="BA32" s="11">
        <v>108</v>
      </c>
      <c r="BB32" s="11">
        <v>24</v>
      </c>
      <c r="BC32" s="6"/>
      <c r="BD32" s="6"/>
      <c r="BE32" s="6"/>
      <c r="BF32" s="6"/>
      <c r="BG32" s="6"/>
      <c r="BH32" s="6"/>
      <c r="BI32" s="6"/>
      <c r="BJ32" s="6"/>
    </row>
    <row r="33" spans="2:62">
      <c r="AU33" s="19" t="s">
        <v>52</v>
      </c>
      <c r="AV33" s="11">
        <v>370</v>
      </c>
      <c r="AW33" s="11">
        <v>417</v>
      </c>
      <c r="AX33" s="11">
        <v>534</v>
      </c>
      <c r="AY33" s="35">
        <v>333</v>
      </c>
      <c r="AZ33" s="12" t="s">
        <v>42</v>
      </c>
      <c r="BA33" s="11">
        <v>506</v>
      </c>
      <c r="BB33" s="11">
        <v>242</v>
      </c>
      <c r="BC33" s="6"/>
      <c r="BD33" s="6"/>
      <c r="BE33" s="6"/>
      <c r="BF33" s="6"/>
      <c r="BG33" s="6"/>
      <c r="BH33" s="6"/>
      <c r="BI33" s="6"/>
      <c r="BJ33" s="6"/>
    </row>
    <row r="34" spans="2:62">
      <c r="B34" s="24" t="s">
        <v>89</v>
      </c>
      <c r="C34" s="25"/>
      <c r="D34" s="25"/>
      <c r="E34" s="25"/>
      <c r="F34" s="25"/>
      <c r="H34" s="24" t="s">
        <v>90</v>
      </c>
      <c r="I34" s="45"/>
      <c r="J34" s="45"/>
      <c r="K34" s="45"/>
      <c r="L34" s="45"/>
      <c r="P34" s="30" t="s">
        <v>11</v>
      </c>
      <c r="Q34" s="42"/>
      <c r="R34" s="42"/>
      <c r="S34" s="42"/>
      <c r="AU34" s="19" t="s">
        <v>53</v>
      </c>
      <c r="AV34" s="11">
        <v>6</v>
      </c>
      <c r="AW34" s="12" t="s">
        <v>42</v>
      </c>
      <c r="AX34" s="11">
        <v>74</v>
      </c>
      <c r="AY34" s="35">
        <v>33</v>
      </c>
      <c r="AZ34" s="12" t="s">
        <v>42</v>
      </c>
      <c r="BA34" s="12" t="s">
        <v>42</v>
      </c>
      <c r="BB34" s="11">
        <v>17</v>
      </c>
      <c r="BC34" s="6"/>
      <c r="BD34" s="6"/>
      <c r="BE34" s="6"/>
      <c r="BF34" s="6"/>
      <c r="BG34" s="6"/>
      <c r="BH34" s="6"/>
      <c r="BI34" s="6"/>
      <c r="BJ34" s="6"/>
    </row>
    <row r="35" spans="2:62">
      <c r="P35" s="41" t="s">
        <v>87</v>
      </c>
      <c r="Q35" s="7" t="s">
        <v>2</v>
      </c>
      <c r="R35" s="7" t="s">
        <v>21</v>
      </c>
      <c r="S35" s="7" t="s">
        <v>3</v>
      </c>
      <c r="W35" s="5" t="s">
        <v>88</v>
      </c>
      <c r="X35" s="5" t="s">
        <v>37</v>
      </c>
      <c r="AU35" s="16" t="s">
        <v>50</v>
      </c>
      <c r="AV35" s="17"/>
      <c r="AW35" s="17"/>
      <c r="AX35" s="17"/>
      <c r="AY35" s="17"/>
      <c r="AZ35" s="17"/>
      <c r="BA35" s="17"/>
      <c r="BB35" s="17"/>
      <c r="BC35" s="6"/>
      <c r="BD35" s="6"/>
      <c r="BE35" s="6"/>
      <c r="BF35" s="6"/>
      <c r="BG35" s="6"/>
      <c r="BH35" s="6"/>
      <c r="BI35" s="6"/>
      <c r="BJ35" s="6"/>
    </row>
    <row r="36" spans="2:62">
      <c r="P36" s="8">
        <v>2022</v>
      </c>
      <c r="Q36" s="6">
        <f>Q11</f>
        <v>45.1</v>
      </c>
      <c r="R36" s="6">
        <f>R11</f>
        <v>40.200000000000003</v>
      </c>
      <c r="S36" s="6">
        <f>T11</f>
        <v>47.6</v>
      </c>
      <c r="W36" s="7" t="s">
        <v>2</v>
      </c>
      <c r="X36" s="5">
        <f>Q25</f>
        <v>927</v>
      </c>
      <c r="AU36" s="19" t="s">
        <v>51</v>
      </c>
      <c r="AV36" s="11">
        <v>108</v>
      </c>
      <c r="AW36" s="11">
        <v>23</v>
      </c>
      <c r="AX36" s="11">
        <v>158</v>
      </c>
      <c r="AY36" s="35">
        <v>33</v>
      </c>
      <c r="AZ36" s="11">
        <v>56</v>
      </c>
      <c r="BA36" s="11">
        <v>33</v>
      </c>
      <c r="BB36" s="11">
        <v>9</v>
      </c>
      <c r="BC36" s="6"/>
      <c r="BD36" s="6"/>
      <c r="BE36" s="6"/>
      <c r="BF36" s="6"/>
      <c r="BG36" s="6"/>
      <c r="BH36" s="6"/>
      <c r="BI36" s="6"/>
      <c r="BJ36" s="6"/>
    </row>
    <row r="37" spans="2:62">
      <c r="P37" s="8">
        <v>2021</v>
      </c>
      <c r="Q37" s="6">
        <f>X11</f>
        <v>42.7</v>
      </c>
      <c r="R37" s="6">
        <f>Y11</f>
        <v>37.700000000000003</v>
      </c>
      <c r="S37" s="6">
        <f>AA11</f>
        <v>44</v>
      </c>
      <c r="W37" s="7" t="s">
        <v>4</v>
      </c>
      <c r="X37" s="5">
        <f>U25</f>
        <v>550</v>
      </c>
      <c r="AU37" s="6"/>
      <c r="AV37" s="6"/>
      <c r="AW37" s="6"/>
      <c r="AX37" s="6"/>
      <c r="AY37" s="6"/>
      <c r="AZ37" s="6"/>
      <c r="BA37" s="6"/>
      <c r="BB37" s="6"/>
      <c r="BC37" s="6"/>
      <c r="BD37" s="6"/>
      <c r="BE37" s="6"/>
      <c r="BF37" s="6"/>
      <c r="BG37" s="6"/>
      <c r="BH37" s="6"/>
      <c r="BI37" s="6"/>
      <c r="BJ37" s="6"/>
    </row>
    <row r="38" spans="2:62">
      <c r="P38" s="8">
        <v>2020</v>
      </c>
      <c r="Q38" s="6">
        <f>AE11</f>
        <v>44.4</v>
      </c>
      <c r="R38" s="6">
        <f>AF11</f>
        <v>40.200000000000003</v>
      </c>
      <c r="S38" s="6">
        <f>AH11</f>
        <v>38.700000000000003</v>
      </c>
      <c r="W38" s="7" t="s">
        <v>3</v>
      </c>
      <c r="X38" s="5">
        <f>T25</f>
        <v>134</v>
      </c>
      <c r="AU38" s="6"/>
      <c r="AV38" s="6"/>
      <c r="AW38" s="6"/>
      <c r="AX38" s="6"/>
      <c r="AY38" s="6"/>
      <c r="AZ38" s="6"/>
      <c r="BA38" s="6"/>
      <c r="BB38" s="6"/>
      <c r="BC38" s="6"/>
      <c r="BD38" s="6"/>
      <c r="BE38" s="6"/>
      <c r="BF38" s="6"/>
      <c r="BG38" s="6"/>
      <c r="BH38" s="6"/>
      <c r="BI38" s="6"/>
      <c r="BJ38" s="6"/>
    </row>
    <row r="39" spans="2:62">
      <c r="P39" s="8">
        <v>2019</v>
      </c>
      <c r="Q39" s="6">
        <f>AL11</f>
        <v>43.1</v>
      </c>
      <c r="R39" s="6">
        <f>AM11</f>
        <v>37.799999999999997</v>
      </c>
      <c r="S39" s="6">
        <f>AO11</f>
        <v>33</v>
      </c>
      <c r="W39" s="7" t="s">
        <v>5</v>
      </c>
      <c r="X39" s="5">
        <f>V25</f>
        <v>111</v>
      </c>
      <c r="AU39" s="6"/>
      <c r="AV39" s="6" t="s">
        <v>55</v>
      </c>
      <c r="AW39" s="6" t="s">
        <v>54</v>
      </c>
      <c r="AX39" s="6"/>
      <c r="AY39" s="6"/>
      <c r="AZ39" s="6"/>
      <c r="BA39" s="6"/>
      <c r="BB39" s="6"/>
      <c r="BC39" s="6"/>
      <c r="BD39" s="6"/>
      <c r="BE39" s="6"/>
      <c r="BF39" s="6"/>
      <c r="BG39" s="6"/>
      <c r="BH39" s="6"/>
      <c r="BI39" s="6"/>
      <c r="BJ39" s="6"/>
    </row>
    <row r="40" spans="2:62">
      <c r="Q40" s="6"/>
      <c r="R40" s="6"/>
      <c r="S40" s="6"/>
      <c r="W40" s="7" t="s">
        <v>21</v>
      </c>
      <c r="X40" s="5">
        <f>R25</f>
        <v>119</v>
      </c>
    </row>
    <row r="41" spans="2:62">
      <c r="P41" s="30" t="s">
        <v>12</v>
      </c>
      <c r="Q41" s="6"/>
      <c r="R41" s="6"/>
      <c r="S41" s="6"/>
      <c r="W41" s="7" t="s">
        <v>66</v>
      </c>
      <c r="X41" s="21">
        <f>S25</f>
        <v>77.790000000000006</v>
      </c>
    </row>
    <row r="42" spans="2:62">
      <c r="P42" s="41" t="s">
        <v>87</v>
      </c>
      <c r="Q42" s="7" t="s">
        <v>2</v>
      </c>
      <c r="R42" s="7" t="s">
        <v>21</v>
      </c>
      <c r="S42" s="7" t="s">
        <v>3</v>
      </c>
      <c r="W42" s="5" t="s">
        <v>44</v>
      </c>
      <c r="X42" s="21">
        <f>SUM(X36:X41)</f>
        <v>1918.79</v>
      </c>
    </row>
    <row r="43" spans="2:62">
      <c r="P43" s="8">
        <v>2022</v>
      </c>
      <c r="Q43" s="6">
        <f>Q12</f>
        <v>49.2</v>
      </c>
      <c r="R43" s="6">
        <f>R12</f>
        <v>43.3</v>
      </c>
      <c r="S43" s="6">
        <f>T12</f>
        <v>44.8</v>
      </c>
    </row>
    <row r="44" spans="2:62">
      <c r="P44" s="8">
        <v>2021</v>
      </c>
      <c r="Q44" s="6">
        <f>X12</f>
        <v>57</v>
      </c>
      <c r="R44" s="6">
        <f>Y12</f>
        <v>51.7</v>
      </c>
      <c r="S44" s="6">
        <f>AA12</f>
        <v>48.8</v>
      </c>
    </row>
    <row r="45" spans="2:62">
      <c r="P45" s="8">
        <v>2020</v>
      </c>
      <c r="Q45" s="6">
        <f>AE12</f>
        <v>67.599999999999994</v>
      </c>
      <c r="R45" s="6">
        <f>AF12</f>
        <v>63.2</v>
      </c>
      <c r="S45" s="6">
        <f>AH12</f>
        <v>58.6</v>
      </c>
    </row>
    <row r="46" spans="2:62">
      <c r="P46" s="8">
        <v>2019</v>
      </c>
      <c r="Q46" s="6">
        <f>AL12</f>
        <v>70.8</v>
      </c>
      <c r="R46" s="6">
        <f>AM12</f>
        <v>72.5</v>
      </c>
      <c r="S46" s="6">
        <f>AO12</f>
        <v>52</v>
      </c>
      <c r="W46" s="5" t="s">
        <v>88</v>
      </c>
      <c r="X46" s="5" t="s">
        <v>38</v>
      </c>
    </row>
    <row r="47" spans="2:62">
      <c r="Q47" s="6"/>
      <c r="R47" s="6"/>
      <c r="S47" s="6"/>
      <c r="W47" s="7" t="s">
        <v>2</v>
      </c>
      <c r="X47" s="21">
        <f>Q26</f>
        <v>80.400000000000006</v>
      </c>
    </row>
    <row r="48" spans="2:62">
      <c r="B48" s="24" t="s">
        <v>91</v>
      </c>
      <c r="C48" s="25"/>
      <c r="D48" s="25"/>
      <c r="E48" s="25"/>
      <c r="F48" s="25"/>
      <c r="H48" s="24" t="s">
        <v>92</v>
      </c>
      <c r="I48" s="45"/>
      <c r="J48" s="45"/>
      <c r="K48" s="45"/>
      <c r="L48" s="45"/>
      <c r="W48" s="7" t="s">
        <v>21</v>
      </c>
      <c r="X48" s="21">
        <f>R26</f>
        <v>62.8</v>
      </c>
    </row>
    <row r="49" spans="2:24">
      <c r="P49" s="30" t="s">
        <v>15</v>
      </c>
      <c r="Q49" s="6"/>
      <c r="R49" s="6"/>
      <c r="S49" s="6"/>
      <c r="W49" s="7" t="s">
        <v>4</v>
      </c>
      <c r="X49" s="21">
        <f>U26</f>
        <v>53.8</v>
      </c>
    </row>
    <row r="50" spans="2:24">
      <c r="B50" s="38"/>
      <c r="C50" s="38"/>
      <c r="D50" s="38"/>
      <c r="E50" s="38"/>
      <c r="F50" s="38"/>
      <c r="G50" s="46"/>
      <c r="H50" s="38"/>
      <c r="I50" s="38"/>
      <c r="J50" s="38"/>
      <c r="K50" s="38"/>
      <c r="L50" s="38"/>
      <c r="P50" s="41" t="s">
        <v>87</v>
      </c>
      <c r="Q50" s="7" t="s">
        <v>2</v>
      </c>
      <c r="R50" s="7" t="s">
        <v>21</v>
      </c>
      <c r="S50" s="7" t="s">
        <v>3</v>
      </c>
      <c r="W50" s="7" t="s">
        <v>5</v>
      </c>
      <c r="X50" s="21">
        <f>V26</f>
        <v>47.7</v>
      </c>
    </row>
    <row r="51" spans="2:24">
      <c r="B51" s="38"/>
      <c r="C51" s="38"/>
      <c r="D51" s="38"/>
      <c r="E51" s="38"/>
      <c r="F51" s="38"/>
      <c r="G51" s="38"/>
      <c r="H51" s="38"/>
      <c r="I51" s="38"/>
      <c r="J51" s="38"/>
      <c r="K51" s="38"/>
      <c r="L51" s="38"/>
      <c r="P51" s="8">
        <v>2022</v>
      </c>
      <c r="Q51" s="6">
        <f>Q22</f>
        <v>50.5</v>
      </c>
      <c r="R51" s="6">
        <f>R22</f>
        <v>34.6</v>
      </c>
      <c r="S51" s="6">
        <f>T22</f>
        <v>26.2</v>
      </c>
      <c r="W51" s="7" t="s">
        <v>3</v>
      </c>
      <c r="X51" s="21">
        <f>T26</f>
        <v>34.700000000000003</v>
      </c>
    </row>
    <row r="52" spans="2:24">
      <c r="B52" s="38"/>
      <c r="C52" s="38"/>
      <c r="D52" s="38"/>
      <c r="E52" s="38"/>
      <c r="F52" s="38"/>
      <c r="G52" s="38"/>
      <c r="H52" s="38"/>
      <c r="I52" s="38"/>
      <c r="J52" s="38"/>
      <c r="K52" s="38"/>
      <c r="L52" s="38"/>
      <c r="P52" s="8">
        <v>2021</v>
      </c>
      <c r="Q52" s="6">
        <f>X22</f>
        <v>38.1</v>
      </c>
      <c r="R52" s="6">
        <f>Y22</f>
        <v>22.6</v>
      </c>
      <c r="S52" s="6">
        <f>AA22</f>
        <v>20.399999999999999</v>
      </c>
      <c r="W52" s="7" t="s">
        <v>66</v>
      </c>
      <c r="X52" s="21">
        <f>S26</f>
        <v>19.5</v>
      </c>
    </row>
    <row r="53" spans="2:24">
      <c r="B53" s="38"/>
      <c r="C53" s="38"/>
      <c r="D53" s="38"/>
      <c r="E53" s="38"/>
      <c r="F53" s="38"/>
      <c r="G53" s="38"/>
      <c r="H53" s="38"/>
      <c r="I53" s="38"/>
      <c r="J53" s="38"/>
      <c r="K53" s="38"/>
      <c r="L53" s="38"/>
      <c r="P53" s="8">
        <v>2020</v>
      </c>
      <c r="Q53" s="6">
        <f>AE22</f>
        <v>33.9</v>
      </c>
      <c r="R53" s="6">
        <f>AF22</f>
        <v>23</v>
      </c>
      <c r="S53" s="6">
        <f>AH22</f>
        <v>37.1</v>
      </c>
      <c r="W53" s="5" t="s">
        <v>44</v>
      </c>
      <c r="X53" s="21">
        <f>SUM(X47:X52)</f>
        <v>298.89999999999998</v>
      </c>
    </row>
    <row r="54" spans="2:24">
      <c r="B54" s="38"/>
      <c r="C54" s="38"/>
      <c r="D54" s="38"/>
      <c r="E54" s="38"/>
      <c r="F54" s="38"/>
      <c r="G54" s="38"/>
      <c r="H54" s="38"/>
      <c r="I54" s="38"/>
      <c r="J54" s="38"/>
      <c r="K54" s="38"/>
      <c r="L54" s="38"/>
      <c r="P54" s="8">
        <v>2019</v>
      </c>
      <c r="Q54" s="6">
        <f>AL22</f>
        <v>18.2</v>
      </c>
      <c r="R54" s="6">
        <f>AM22</f>
        <v>20.7</v>
      </c>
      <c r="S54" s="6"/>
    </row>
    <row r="55" spans="2:24">
      <c r="B55" s="38"/>
      <c r="C55" s="38"/>
      <c r="D55" s="38"/>
      <c r="E55" s="38"/>
      <c r="F55" s="38"/>
      <c r="G55" s="38"/>
      <c r="H55" s="38"/>
      <c r="I55" s="38"/>
      <c r="J55" s="38"/>
      <c r="K55" s="38"/>
      <c r="L55" s="38"/>
      <c r="Q55" s="6"/>
      <c r="R55" s="6"/>
      <c r="S55" s="6"/>
    </row>
    <row r="56" spans="2:24">
      <c r="B56" s="38"/>
      <c r="C56" s="38"/>
      <c r="D56" s="38"/>
      <c r="E56" s="38"/>
      <c r="F56" s="38"/>
      <c r="G56" s="38"/>
      <c r="H56" s="38"/>
      <c r="I56" s="38"/>
      <c r="J56" s="38"/>
      <c r="K56" s="38"/>
      <c r="L56" s="38"/>
      <c r="P56" s="30" t="s">
        <v>16</v>
      </c>
      <c r="Q56" s="6"/>
      <c r="R56" s="6"/>
      <c r="S56" s="6"/>
      <c r="W56" s="5" t="s">
        <v>88</v>
      </c>
      <c r="X56" s="5" t="s">
        <v>39</v>
      </c>
    </row>
    <row r="57" spans="2:24">
      <c r="B57" s="38"/>
      <c r="C57" s="38"/>
      <c r="D57" s="38"/>
      <c r="E57" s="38"/>
      <c r="F57" s="38"/>
      <c r="G57" s="38"/>
      <c r="H57" s="38"/>
      <c r="I57" s="38"/>
      <c r="J57" s="38"/>
      <c r="K57" s="38"/>
      <c r="L57" s="38"/>
      <c r="P57" s="41" t="s">
        <v>87</v>
      </c>
      <c r="Q57" s="7" t="s">
        <v>2</v>
      </c>
      <c r="R57" s="7" t="s">
        <v>21</v>
      </c>
      <c r="S57" s="7" t="s">
        <v>3</v>
      </c>
      <c r="W57" s="7" t="s">
        <v>2</v>
      </c>
      <c r="X57" s="21">
        <f>Q27</f>
        <v>52.1</v>
      </c>
    </row>
    <row r="58" spans="2:24">
      <c r="B58" s="38"/>
      <c r="C58" s="38"/>
      <c r="D58" s="38"/>
      <c r="E58" s="38"/>
      <c r="F58" s="38"/>
      <c r="G58" s="38"/>
      <c r="H58" s="38"/>
      <c r="I58" s="38"/>
      <c r="J58" s="38"/>
      <c r="K58" s="38"/>
      <c r="L58" s="38"/>
      <c r="P58" s="8">
        <v>2022</v>
      </c>
      <c r="Q58" s="6">
        <f>Q21</f>
        <v>44.2</v>
      </c>
      <c r="R58" s="6">
        <f>R21</f>
        <v>36.4</v>
      </c>
      <c r="S58" s="6">
        <f>T21</f>
        <v>22.2</v>
      </c>
      <c r="W58" s="7" t="s">
        <v>4</v>
      </c>
      <c r="X58" s="21">
        <f>U27</f>
        <v>44</v>
      </c>
    </row>
    <row r="59" spans="2:24">
      <c r="B59" s="38"/>
      <c r="C59" s="38"/>
      <c r="D59" s="38"/>
      <c r="E59" s="38"/>
      <c r="F59" s="38"/>
      <c r="G59" s="38"/>
      <c r="H59" s="38"/>
      <c r="I59" s="38"/>
      <c r="J59" s="38"/>
      <c r="K59" s="38"/>
      <c r="L59" s="38"/>
      <c r="P59" s="8">
        <v>2021</v>
      </c>
      <c r="Q59" s="6">
        <f>X21</f>
        <v>41.5</v>
      </c>
      <c r="R59" s="6">
        <f>Y21</f>
        <v>30.4</v>
      </c>
      <c r="S59" s="6">
        <f>AA21</f>
        <v>22.6</v>
      </c>
      <c r="W59" s="7" t="s">
        <v>5</v>
      </c>
      <c r="X59" s="21">
        <f>V27</f>
        <v>37.9</v>
      </c>
    </row>
    <row r="60" spans="2:24">
      <c r="P60" s="8">
        <v>2020</v>
      </c>
      <c r="Q60" s="6">
        <f>AE21</f>
        <v>27.7</v>
      </c>
      <c r="R60" s="6">
        <f>AF21</f>
        <v>18.600000000000001</v>
      </c>
      <c r="S60" s="6">
        <f>AH21</f>
        <v>23.7</v>
      </c>
      <c r="W60" s="7" t="s">
        <v>21</v>
      </c>
      <c r="X60" s="21">
        <f>R27</f>
        <v>29</v>
      </c>
    </row>
    <row r="61" spans="2:24">
      <c r="P61" s="8">
        <v>2019</v>
      </c>
      <c r="Q61" s="6">
        <f>AL21</f>
        <v>25.7</v>
      </c>
      <c r="R61" s="6">
        <f>AM21</f>
        <v>12.2</v>
      </c>
      <c r="S61" s="6"/>
      <c r="W61" s="7" t="s">
        <v>3</v>
      </c>
      <c r="X61" s="21">
        <f>T27</f>
        <v>28.6</v>
      </c>
    </row>
    <row r="62" spans="2:24">
      <c r="W62" s="7" t="s">
        <v>66</v>
      </c>
      <c r="X62" s="21">
        <f>S27</f>
        <v>7.1</v>
      </c>
    </row>
    <row r="63" spans="2:24">
      <c r="W63" s="5" t="s">
        <v>44</v>
      </c>
      <c r="X63" s="21">
        <f>SUM(X57:X62)</f>
        <v>198.7</v>
      </c>
    </row>
    <row r="65" spans="23:24">
      <c r="W65" s="5" t="s">
        <v>88</v>
      </c>
      <c r="X65" s="5" t="s">
        <v>40</v>
      </c>
    </row>
    <row r="66" spans="23:24">
      <c r="W66" s="7" t="s">
        <v>3</v>
      </c>
      <c r="X66" s="21">
        <f>T28</f>
        <v>62.4</v>
      </c>
    </row>
    <row r="67" spans="23:24">
      <c r="W67" s="7" t="s">
        <v>4</v>
      </c>
      <c r="X67" s="21">
        <f>U28</f>
        <v>61.7</v>
      </c>
    </row>
    <row r="68" spans="23:24">
      <c r="W68" s="7" t="s">
        <v>2</v>
      </c>
      <c r="X68" s="21">
        <f>Q28</f>
        <v>59.6</v>
      </c>
    </row>
    <row r="69" spans="23:24">
      <c r="W69" s="7" t="s">
        <v>66</v>
      </c>
      <c r="X69" s="21">
        <f>S28</f>
        <v>33.4</v>
      </c>
    </row>
    <row r="70" spans="23:24">
      <c r="W70" s="7" t="s">
        <v>21</v>
      </c>
      <c r="X70" s="21">
        <f>R28</f>
        <v>33</v>
      </c>
    </row>
    <row r="71" spans="23:24">
      <c r="W71" s="7" t="s">
        <v>5</v>
      </c>
      <c r="X71" s="21">
        <f>V28</f>
        <v>31.1</v>
      </c>
    </row>
    <row r="72" spans="23:24">
      <c r="W72" s="5" t="s">
        <v>44</v>
      </c>
      <c r="X72" s="21">
        <f>SUM(X66:X71)</f>
        <v>281.2</v>
      </c>
    </row>
  </sheetData>
  <printOptions horizontalCentered="1" verticalCentered="1"/>
  <pageMargins left="0.7" right="0.7"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05AD-565F-4562-9EFB-6894DE6969C2}">
  <dimension ref="A1:U21"/>
  <sheetViews>
    <sheetView zoomScale="80" zoomScaleNormal="80" workbookViewId="0"/>
  </sheetViews>
  <sheetFormatPr defaultColWidth="10.77734375" defaultRowHeight="18"/>
  <cols>
    <col min="1" max="1" width="21" style="5" customWidth="1"/>
    <col min="2" max="19" width="10.77734375" style="5"/>
    <col min="20" max="20" width="20.44140625" style="5" bestFit="1" customWidth="1"/>
    <col min="21" max="21" width="33.33203125" style="5" bestFit="1" customWidth="1"/>
    <col min="22" max="16384" width="10.77734375" style="5"/>
  </cols>
  <sheetData>
    <row r="1" spans="1:21">
      <c r="A1" s="42" t="s">
        <v>97</v>
      </c>
    </row>
    <row r="2" spans="1:21">
      <c r="A2" s="47" t="s">
        <v>114</v>
      </c>
      <c r="T2" s="4"/>
      <c r="U2" s="3"/>
    </row>
    <row r="3" spans="1:21">
      <c r="A3" s="47" t="s">
        <v>100</v>
      </c>
    </row>
    <row r="4" spans="1:21">
      <c r="A4" s="47" t="s">
        <v>102</v>
      </c>
    </row>
    <row r="5" spans="1:21">
      <c r="A5" s="47" t="s">
        <v>101</v>
      </c>
    </row>
    <row r="6" spans="1:21">
      <c r="A6" s="47" t="s">
        <v>98</v>
      </c>
    </row>
    <row r="7" spans="1:21">
      <c r="A7" s="47" t="s">
        <v>108</v>
      </c>
    </row>
    <row r="8" spans="1:21">
      <c r="A8" s="47" t="s">
        <v>107</v>
      </c>
    </row>
    <row r="9" spans="1:21">
      <c r="A9" s="47" t="s">
        <v>106</v>
      </c>
    </row>
    <row r="10" spans="1:21">
      <c r="A10" s="47" t="s">
        <v>105</v>
      </c>
    </row>
    <row r="11" spans="1:21">
      <c r="A11" s="47" t="s">
        <v>109</v>
      </c>
    </row>
    <row r="12" spans="1:21">
      <c r="A12" s="47" t="s">
        <v>110</v>
      </c>
    </row>
    <row r="13" spans="1:21">
      <c r="A13" s="47" t="s">
        <v>111</v>
      </c>
    </row>
    <row r="14" spans="1:21">
      <c r="A14" s="47" t="s">
        <v>112</v>
      </c>
    </row>
    <row r="15" spans="1:21">
      <c r="A15" s="47" t="s">
        <v>113</v>
      </c>
    </row>
    <row r="16" spans="1:21">
      <c r="A16" s="47" t="s">
        <v>103</v>
      </c>
    </row>
    <row r="17" spans="1:21">
      <c r="A17" s="47" t="s">
        <v>104</v>
      </c>
      <c r="T17" s="1"/>
      <c r="U17" s="2"/>
    </row>
    <row r="18" spans="1:21">
      <c r="A18" s="47" t="s">
        <v>99</v>
      </c>
      <c r="T18" s="1"/>
      <c r="U18" s="2"/>
    </row>
    <row r="19" spans="1:21">
      <c r="T19" s="1"/>
      <c r="U19" s="2"/>
    </row>
    <row r="20" spans="1:21">
      <c r="T20" s="1"/>
      <c r="U20" s="2"/>
    </row>
    <row r="21" spans="1:21">
      <c r="T21" s="1"/>
      <c r="U21" s="2"/>
    </row>
  </sheetData>
  <pageMargins left="0.7" right="0.7" top="0.75" bottom="0.75" header="0.3" footer="0.3"/>
  <pageSetup scale="6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Letter_investors-stakeholders</vt:lpstr>
      <vt:lpstr>Dashboard_1</vt:lpstr>
      <vt:lpstr>Dashboard_2</vt:lpstr>
      <vt:lpstr>References</vt:lpstr>
      <vt:lpstr>Dashboard_1!Print_Area</vt:lpstr>
      <vt:lpstr>Dashboard_2!Print_Area</vt:lpstr>
      <vt:lpstr>'Letter_investors-stakeholders'!Print_Area</vt:lpstr>
      <vt:lpstr>References!Print_Area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Zevallos</dc:creator>
  <cp:lastModifiedBy>Roberto Zevallos</cp:lastModifiedBy>
  <cp:lastPrinted>2021-12-13T14:54:37Z</cp:lastPrinted>
  <dcterms:created xsi:type="dcterms:W3CDTF">2021-11-20T01:34:17Z</dcterms:created>
  <dcterms:modified xsi:type="dcterms:W3CDTF">2021-12-13T14:54:46Z</dcterms:modified>
</cp:coreProperties>
</file>