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defaultThemeVersion="166925"/>
  <mc:AlternateContent xmlns:mc="http://schemas.openxmlformats.org/markup-compatibility/2006">
    <mc:Choice Requires="x15">
      <x15ac:absPath xmlns:x15ac="http://schemas.microsoft.com/office/spreadsheetml/2010/11/ac" url="https://d.docs.live.net/996421bb18cd31c4/"/>
    </mc:Choice>
  </mc:AlternateContent>
  <xr:revisionPtr revIDLastSave="404" documentId="8_{ADA23C6A-0C81-487B-960C-4CBDD256C30A}" xr6:coauthVersionLast="47" xr6:coauthVersionMax="47" xr10:uidLastSave="{91C3CDC7-B1F2-4A76-A2BA-4021E0832F0D}"/>
  <bookViews>
    <workbookView xWindow="30" yWindow="30" windowWidth="23970" windowHeight="12870" activeTab="6" xr2:uid="{5211884F-9080-47E8-AAD7-92D980D4369C}"/>
  </bookViews>
  <sheets>
    <sheet name="Income Statement" sheetId="2" r:id="rId1"/>
    <sheet name="Pipeline" sheetId="6" r:id="rId2"/>
    <sheet name="CTX001" sheetId="1" r:id="rId3"/>
    <sheet name="CTX110" sheetId="3" r:id="rId4"/>
    <sheet name="CTX120" sheetId="4" r:id="rId5"/>
    <sheet name="CTX130" sheetId="5" r:id="rId6"/>
    <sheet name="Innovation Day - June 21, 2022" sheetId="7"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G17" i="2" l="1"/>
  <c r="H17" i="2" s="1"/>
  <c r="I17" i="2" s="1"/>
  <c r="J17" i="2" s="1"/>
  <c r="K17" i="2" s="1"/>
  <c r="L17" i="2" s="1"/>
  <c r="M17" i="2" s="1"/>
  <c r="N17" i="2" s="1"/>
  <c r="O17" i="2" s="1"/>
  <c r="P17" i="2" s="1"/>
  <c r="Q17" i="2" s="1"/>
  <c r="R17" i="2" s="1"/>
  <c r="S17" i="2" s="1"/>
  <c r="G16" i="2"/>
  <c r="H16" i="2" s="1"/>
  <c r="I16" i="2" s="1"/>
  <c r="J16" i="2" s="1"/>
  <c r="K16" i="2" s="1"/>
  <c r="L16" i="2" s="1"/>
  <c r="M16" i="2" s="1"/>
  <c r="N16" i="2" s="1"/>
  <c r="O16" i="2" s="1"/>
  <c r="P16" i="2" s="1"/>
  <c r="Q16" i="2" s="1"/>
  <c r="R16" i="2" s="1"/>
  <c r="S16" i="2" s="1"/>
  <c r="F18" i="2"/>
  <c r="G10" i="2"/>
  <c r="G13" i="2" s="1"/>
  <c r="H10" i="2"/>
  <c r="I10" i="2"/>
  <c r="J10" i="2"/>
  <c r="K10" i="2"/>
  <c r="L10" i="2"/>
  <c r="L13" i="2" s="1"/>
  <c r="M10" i="2"/>
  <c r="N10" i="2"/>
  <c r="O10" i="2"/>
  <c r="P10" i="2"/>
  <c r="P13" i="2" s="1"/>
  <c r="Q10" i="2"/>
  <c r="R10" i="2"/>
  <c r="S10" i="2"/>
  <c r="F10" i="2"/>
  <c r="F13" i="2" s="1"/>
  <c r="H12" i="2"/>
  <c r="I12" i="2"/>
  <c r="I13" i="2" s="1"/>
  <c r="J12" i="2"/>
  <c r="K12" i="2"/>
  <c r="L12" i="2"/>
  <c r="M12" i="2"/>
  <c r="M13" i="2" s="1"/>
  <c r="N12" i="2"/>
  <c r="O12" i="2"/>
  <c r="P12" i="2"/>
  <c r="Q12" i="2"/>
  <c r="Q13" i="2" s="1"/>
  <c r="R12" i="2"/>
  <c r="S12" i="2"/>
  <c r="G12" i="2"/>
  <c r="F2" i="2"/>
  <c r="G2" i="2" s="1"/>
  <c r="H2" i="2" s="1"/>
  <c r="I2" i="2" s="1"/>
  <c r="J2" i="2" s="1"/>
  <c r="K2" i="2" s="1"/>
  <c r="L2" i="2" s="1"/>
  <c r="M2" i="2" s="1"/>
  <c r="N2" i="2" s="1"/>
  <c r="O2" i="2" s="1"/>
  <c r="P2" i="2" s="1"/>
  <c r="Q2" i="2" s="1"/>
  <c r="R2" i="2" s="1"/>
  <c r="S2" i="2" s="1"/>
  <c r="C18" i="2"/>
  <c r="D18" i="2"/>
  <c r="B18" i="2"/>
  <c r="C10" i="2"/>
  <c r="D10" i="2"/>
  <c r="B10" i="2"/>
  <c r="E7" i="1"/>
  <c r="E9" i="1" s="1"/>
  <c r="F7" i="1"/>
  <c r="F9" i="1" s="1"/>
  <c r="G7" i="1"/>
  <c r="G9" i="1" s="1"/>
  <c r="H7" i="1"/>
  <c r="H9" i="1" s="1"/>
  <c r="I7" i="1"/>
  <c r="I9" i="1" s="1"/>
  <c r="J7" i="1"/>
  <c r="J9" i="1" s="1"/>
  <c r="K7" i="1"/>
  <c r="K9" i="1" s="1"/>
  <c r="L7" i="1"/>
  <c r="L9" i="1" s="1"/>
  <c r="M7" i="1"/>
  <c r="M9" i="1" s="1"/>
  <c r="N7" i="1"/>
  <c r="N9" i="1" s="1"/>
  <c r="O7" i="1"/>
  <c r="O9" i="1" s="1"/>
  <c r="P7" i="1"/>
  <c r="P9" i="1" s="1"/>
  <c r="D7" i="1"/>
  <c r="D9" i="1" s="1"/>
  <c r="E4" i="1"/>
  <c r="F4" i="1" s="1"/>
  <c r="G4" i="1" s="1"/>
  <c r="H4" i="1" s="1"/>
  <c r="I4" i="1" s="1"/>
  <c r="J4" i="1" s="1"/>
  <c r="K4" i="1" s="1"/>
  <c r="L4" i="1" s="1"/>
  <c r="M4" i="1" s="1"/>
  <c r="N4" i="1" s="1"/>
  <c r="O4" i="1" s="1"/>
  <c r="P4" i="1" s="1"/>
  <c r="H13" i="2" l="1"/>
  <c r="S13" i="2"/>
  <c r="O13" i="2"/>
  <c r="K13" i="2"/>
  <c r="R13" i="2"/>
  <c r="N13" i="2"/>
  <c r="J13" i="2"/>
  <c r="G18" i="2"/>
  <c r="G20" i="2" s="1"/>
  <c r="G25" i="2" s="1"/>
  <c r="G28" i="2" s="1"/>
  <c r="G32" i="2" s="1"/>
  <c r="H18" i="2"/>
  <c r="H20" i="2" s="1"/>
  <c r="H25" i="2" s="1"/>
  <c r="H28" i="2" s="1"/>
  <c r="H32" i="2" s="1"/>
  <c r="B20" i="2"/>
  <c r="B25" i="2" s="1"/>
  <c r="B28" i="2" s="1"/>
  <c r="B32" i="2" s="1"/>
  <c r="F20" i="2"/>
  <c r="F25" i="2" s="1"/>
  <c r="F28" i="2" s="1"/>
  <c r="F32" i="2" s="1"/>
  <c r="C20" i="2"/>
  <c r="C25" i="2" s="1"/>
  <c r="C28" i="2" s="1"/>
  <c r="C32" i="2" s="1"/>
  <c r="D20" i="2"/>
  <c r="D25" i="2" s="1"/>
  <c r="D28" i="2" s="1"/>
  <c r="D32" i="2" s="1"/>
  <c r="I18" i="2" l="1"/>
  <c r="I20" i="2" s="1"/>
  <c r="I25" i="2" s="1"/>
  <c r="I28" i="2" s="1"/>
  <c r="I32" i="2" s="1"/>
  <c r="J18" i="2" l="1"/>
  <c r="J20" i="2" s="1"/>
  <c r="J25" i="2" s="1"/>
  <c r="J28" i="2" s="1"/>
  <c r="J32" i="2" s="1"/>
  <c r="K18" i="2" l="1"/>
  <c r="K20" i="2" s="1"/>
  <c r="K25" i="2" s="1"/>
  <c r="K28" i="2" s="1"/>
  <c r="K32" i="2" s="1"/>
  <c r="L18" i="2" l="1"/>
  <c r="L20" i="2" s="1"/>
  <c r="L25" i="2" s="1"/>
  <c r="L28" i="2" s="1"/>
  <c r="L32" i="2" s="1"/>
  <c r="M18" i="2" l="1"/>
  <c r="M20" i="2" s="1"/>
  <c r="M25" i="2" s="1"/>
  <c r="M28" i="2" s="1"/>
  <c r="M32" i="2" s="1"/>
  <c r="N18" i="2" l="1"/>
  <c r="N20" i="2" s="1"/>
  <c r="N25" i="2" s="1"/>
  <c r="N28" i="2" s="1"/>
  <c r="N32" i="2" s="1"/>
  <c r="O18" i="2" l="1"/>
  <c r="O20" i="2" s="1"/>
  <c r="O25" i="2" s="1"/>
  <c r="O28" i="2" s="1"/>
  <c r="O32" i="2" s="1"/>
  <c r="P18" i="2" l="1"/>
  <c r="P20" i="2" s="1"/>
  <c r="P25" i="2" s="1"/>
  <c r="P28" i="2" s="1"/>
  <c r="P32" i="2" s="1"/>
  <c r="Q18" i="2" l="1"/>
  <c r="Q20" i="2" s="1"/>
  <c r="Q25" i="2" s="1"/>
  <c r="Q28" i="2" s="1"/>
  <c r="Q32" i="2" s="1"/>
  <c r="R18" i="2" l="1"/>
  <c r="R20" i="2" s="1"/>
  <c r="R25" i="2" s="1"/>
  <c r="R28" i="2" s="1"/>
  <c r="R32" i="2" s="1"/>
  <c r="S18" i="2"/>
  <c r="S20" i="2" s="1"/>
  <c r="S25" i="2" s="1"/>
  <c r="S28" i="2" s="1"/>
  <c r="S32" i="2" s="1"/>
</calcChain>
</file>

<file path=xl/sharedStrings.xml><?xml version="1.0" encoding="utf-8"?>
<sst xmlns="http://schemas.openxmlformats.org/spreadsheetml/2006/main" count="153" uniqueCount="108">
  <si>
    <t>CTX001</t>
  </si>
  <si>
    <t>Gross margin</t>
  </si>
  <si>
    <t>CTX001 40%</t>
  </si>
  <si>
    <t>Revenue:</t>
  </si>
  <si>
    <t>Collaboration revenue</t>
  </si>
  <si>
    <t>Grant revenue</t>
  </si>
  <si>
    <t>Operating expenses:</t>
  </si>
  <si>
    <t>Research and development</t>
  </si>
  <si>
    <t>General and administrative</t>
  </si>
  <si>
    <t>Income (loss) from operations</t>
  </si>
  <si>
    <t>Other income (expense)</t>
  </si>
  <si>
    <t>Loss from equity method investment</t>
  </si>
  <si>
    <t>Other income, net</t>
  </si>
  <si>
    <t>Net income (loss) before taxes</t>
  </si>
  <si>
    <t>Net income (loss)</t>
  </si>
  <si>
    <t>Foreign currency translation adj</t>
  </si>
  <si>
    <t>Unrealized loss on marketable securities</t>
  </si>
  <si>
    <t>Comprehensive income</t>
  </si>
  <si>
    <t>Provision for income tax</t>
  </si>
  <si>
    <t>Actual</t>
  </si>
  <si>
    <t>Projected</t>
  </si>
  <si>
    <t>Cost of goods sold</t>
  </si>
  <si>
    <t>CTX110</t>
  </si>
  <si>
    <t>CTX120</t>
  </si>
  <si>
    <t>CTX130</t>
  </si>
  <si>
    <t>Brand</t>
  </si>
  <si>
    <t>Generic</t>
  </si>
  <si>
    <t>exa-cel, exagamglogene autotemcel</t>
  </si>
  <si>
    <t>Indication</t>
  </si>
  <si>
    <t>beta-thalassemia, sickle cell disease</t>
  </si>
  <si>
    <t>Economics</t>
  </si>
  <si>
    <t>CRSP</t>
  </si>
  <si>
    <t>MOA</t>
  </si>
  <si>
    <t>non-viral ex vivo transfection</t>
  </si>
  <si>
    <t>Administration</t>
  </si>
  <si>
    <t>myeloablative conditioning followed by autologous SCT</t>
  </si>
  <si>
    <t>Regulatory</t>
  </si>
  <si>
    <t>plans submissions in late 2022</t>
  </si>
  <si>
    <t>Clinical Trials</t>
  </si>
  <si>
    <t>Phase I/III "CLIMB-111"</t>
  </si>
  <si>
    <t>EHA2022 update n=44 TDT, n=31 SCD #LB2367</t>
  </si>
  <si>
    <t>https://library.ehaweb.org/eha/#!*menu=16*browseby=9*sortby=1*trend=4016</t>
  </si>
  <si>
    <t xml:space="preserve">  42/44 TDT transfusion-free, 1.2-37.2mo follow-up</t>
  </si>
  <si>
    <t xml:space="preserve">    2/44 had -75% and -98% reductions in transfusion volume</t>
  </si>
  <si>
    <t xml:space="preserve">  Increases in HbF, mean Hb &gt;11g/dL by month 3</t>
  </si>
  <si>
    <t xml:space="preserve">  31/31 SCD free from VOCs from 2.0-32.3mo follow-up</t>
  </si>
  <si>
    <t xml:space="preserve">    two unrelated SAEs</t>
  </si>
  <si>
    <t>Phase III component fully enrolled</t>
  </si>
  <si>
    <t>Phase I/III "CLIMB-121"</t>
  </si>
  <si>
    <t>Phase I "CLIMB-131" long-term follow-up</t>
  </si>
  <si>
    <t>Phase III "CLIMB-141" n=12 pediatric TDT</t>
  </si>
  <si>
    <t>Phase III "CLIMB-151" n=12 pediatric SCD</t>
  </si>
  <si>
    <t>CRISPR Therapeutics Reports Positive Results from its Phase… | CRISPR (crisprtx.com)</t>
  </si>
  <si>
    <t>-58% overall response rate (ORR) and 38% complete response (CR) rate in large B-cell lymphoma (LBCL) with a single dose of CTX110 at Dose Level 2 (DL2) and above on an intent-to-treat (ITT) basis-</t>
  </si>
  <si>
    <t>-Durable responses in LBCL achieved with six-month CR rate of 21% and longest response on-going at over 18 months after initial infusion-</t>
  </si>
  <si>
    <t>-Response rates and durability are similar to approved autologous CD19 CAR-T therapies on an ITT basis-</t>
  </si>
  <si>
    <t>-Positively differentiated safety profile; no Grade 3 or higher cytokine release syndrome (CRS) and low rates of infection and Immune Effector Cell-Associated Neurotoxicity Syndrome (ICANS)-</t>
  </si>
  <si>
    <t>-Expanding CARBON into a potentially registrational trial in 1Q 2022-</t>
  </si>
  <si>
    <t>“We are excited to share positive data from our CARBON trial, which show that CTX110 could offer patients with large B-cell lymphomas an immediately available ‘off-the-shelf’ therapy with efficacy similar to autologous CAR-T and a differentiated safety profile,” said Samarth Kulkarni, Ph.D., Chief Executive Officer of CRISPR Therapeutics. “Furthermore, we have the potential to improve upon already observed efficacy with a consolidation dosing strategy. Based on these encouraging results, we are planning to expand CARBON into a potentially registrational trial in the first quarter of 2022.”</t>
  </si>
  <si>
    <t>CARBON Trial Overview</t>
  </si>
  <si>
    <t>The Phase 1 CARBON trial is an open-label, multicenter clinical trial evaluating the safety and efficacy of CTX110 in adult patients with relapsed or refractory B-cell CD19+ malignancies who have received at least two prior lines of therapy. To date, enrollment has been focused on patients with the most aggressive disease presentations, including diffuse large B-cell lymphoma (DLBCL), not otherwise specified (NOS), high-grade double- or triple-hit lymphomas, and transformed follicular lymphoma. The majority of patients had Stage IV lymphoma and were refractory to their last line of therapy before entering the trial. Nine patients received prior autologous stem cell transplant. Patients who received prior autologous CAR-T therapy were not eligible.</t>
  </si>
  <si>
    <t>As of the August 26, 2021 data cutoff, 30 patients with large B-cell lymphoma (LBCL) had been enrolled, of which 26 patients had received CTX110 with at least 28 days of follow-up and are included in the analysis. Only one enrolled patient did not receive CTX110. Three patients at the time of the data cut had less than 28 days of follow-up and were not evaluable for this analysis.</t>
  </si>
  <si>
    <r>
      <t>Patients were infused with a single CTX110 infusion following three days of a standard lymphodepletion regimen consisting of fludarabine (30mg/m</t>
    </r>
    <r>
      <rPr>
        <sz val="9"/>
        <color rgb="FF525650"/>
        <rFont val="Arial"/>
        <family val="2"/>
      </rPr>
      <t>2</t>
    </r>
    <r>
      <rPr>
        <sz val="12"/>
        <color rgb="FF525650"/>
        <rFont val="Arial"/>
        <family val="2"/>
      </rPr>
      <t>/day) and cyclophosphamide (500mg/m</t>
    </r>
    <r>
      <rPr>
        <sz val="9"/>
        <color rgb="FF525650"/>
        <rFont val="Arial"/>
        <family val="2"/>
      </rPr>
      <t>2</t>
    </r>
    <r>
      <rPr>
        <sz val="12"/>
        <color rgb="FF525650"/>
        <rFont val="Arial"/>
        <family val="2"/>
      </rPr>
      <t>/day). Patients could be re-dosed with CTX110 following disease progression. The primary endpoints include safety as measured by the incidence of dose limiting toxicities (DLTs) and overall response rate (ORR). Key secondary endpoints include complete response (CR) rate, duration of response and overall survival.</t>
    </r>
  </si>
  <si>
    <t>Additional details may be found at clinicaltrials.gov, using identifier: NCT04035434.</t>
  </si>
  <si>
    <t>Pipeline | CRISPR (crisprtx.com)</t>
  </si>
  <si>
    <t>CTX112</t>
  </si>
  <si>
    <t>CTX131</t>
  </si>
  <si>
    <t>Anti-CD70 allogeneic CAR-T</t>
  </si>
  <si>
    <t>CTX121: Anti-BCMA allogeneic CAR-T</t>
  </si>
  <si>
    <t>Anti-CD83 autologous CAR-T</t>
  </si>
  <si>
    <t>Anti-GPC3 autologous CAR-T</t>
  </si>
  <si>
    <t>Immuno-Oncology</t>
  </si>
  <si>
    <t>Research</t>
  </si>
  <si>
    <t>Ind-enabling</t>
  </si>
  <si>
    <t>Clinical</t>
  </si>
  <si>
    <t>Marketed</t>
  </si>
  <si>
    <t>X</t>
  </si>
  <si>
    <t>Hemoglobinopathies</t>
  </si>
  <si>
    <t>Exa-cel: Beta Thallasemia</t>
  </si>
  <si>
    <t>Exa-cel: Sickle Cell disease</t>
  </si>
  <si>
    <t>Next-generation conditioning</t>
  </si>
  <si>
    <t>In vivo editing of HSC's</t>
  </si>
  <si>
    <t>Regenerative Medicine</t>
  </si>
  <si>
    <t>VCTX210: Type 1 diabetes mellitus</t>
  </si>
  <si>
    <t>VCTX211: Type 1 diabetes mellitus</t>
  </si>
  <si>
    <t>VCTX212: Type 1/2 diabetes mellitus</t>
  </si>
  <si>
    <t>In Vivo Approaches</t>
  </si>
  <si>
    <t>CTX310:ANGPTL3</t>
  </si>
  <si>
    <t>CTX320:Lp(a)</t>
  </si>
  <si>
    <t>CTX330:PCSK9</t>
  </si>
  <si>
    <t>Hemophilia A</t>
  </si>
  <si>
    <t>Undisclosed deletion and insertion programs</t>
  </si>
  <si>
    <t>Friedreich's ataxia</t>
  </si>
  <si>
    <t>Amyotrophic lateral sclerosis (ALS)</t>
  </si>
  <si>
    <t>Hemoglobinopathies | CRISPR (crisprtx.com)</t>
  </si>
  <si>
    <t>Immuno-Oncology | CRISPR (crisprtx.com)</t>
  </si>
  <si>
    <t>Regenerative Medicine | CRISPR (crisprtx.com)</t>
  </si>
  <si>
    <t>In Vivo | CRISPR (crisprtx.com)</t>
  </si>
  <si>
    <t>CRISPR Therapeutics Presents Positive Results from its Phase… | CRISPR (crisprtx.com)</t>
  </si>
  <si>
    <t>CRISPR Therapeutics Presents Positive Results from its Phase 1 COBALT™-LYM Trial of CTX130™ in Relapsed or Refractory T Cell Malignancies at the 2022 European Hematology Association (EHA) Congress</t>
  </si>
  <si>
    <t>-70% overall response rate (ORR) and 30% complete response (CR) rate in peripheral T-cell lymphoma (PTCL) and cutaneous T cell lymphoma (CTCL) at Dose Level 3 (DL3) and above; clinical benefit for 90% of patients-</t>
  </si>
  <si>
    <t>-Well tolerated safety profile across all dose levels with no DLTs observed-</t>
  </si>
  <si>
    <t>LYM trial evaluating the safety and efficacy of CTX130™, its wholly-owned allogeneic CAR-T cell therapy targeting CD70 for the treatment of both solid tumors and certain hematologic malignancies.</t>
  </si>
  <si>
    <t>“We are very pleased with the preliminary results from our COBALT-LYM trial, which showed efficacy and safety that suggest that CTX130, the first allogeneic CAR-T directed against the novel target CD70, can produce deep responses in patients with relapsed or refractory T cell lymphomas,” said Samarth Kulkarni, Ph.D., Chief Executive Officer of CRISPR Therapeutics. “Additionally, we may be able to further optimize the profile by continuing our consolidation dosing strategy. These data reinforce our belief that engineered cell therapies are the future in our fight against cancer and we are well-positioned to be leaders in this field.”</t>
  </si>
  <si>
    <t>“While overall survival in a subset of patients with T cell lymphoma has improved with front-line combination chemotherapy, relapsed or refractory patients continue to have very limited treatment options,” said Swaminathan P. Iyer, M.D., Professor, Lead of the T Cell Lymphoma Program, Department of Lymphoma/Myeloma, Division of Cancer Medicine, The University of Texas MD Anderson Cancer Center. “The data from the CTX130 trial demonstrate the potential of cell therapies as a new treatment modality for these patients. I am particularly encouraged by the response rates and safety data, which suggest that treatment with CTX130 could elicit clinically meaningful responses, including complete responses, in patients with difficult-to-treat T cell lymphomas.”</t>
  </si>
  <si>
    <t>-Updates from ongoing CTX120™ and CTX130™ clinical trials anticipated in 1H2022-</t>
  </si>
  <si>
    <t>CRISPR Therapeutics’ Phase 1 clinical trials for CTX-120, its wholly-owned allogeneic CAR-T investigational therapy targeting B-cell maturation antigen for the treatment of relapsed or refractory multiple myeloma, and CTX130, its wholly-owned allogeneic CAR-T investigational therapy targeting CD70 for the treatment of both solid tumors and certain hematologic malignancies, are ongoing. Each trial is assessing safety and efficacy of several dose levels. The Company expects to provide updates from each trial in the first half of 2022.</t>
  </si>
  <si>
    <t>CRISPR Investor Update (gcs-web.com)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</si>
</sst>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71" formatCode="_(* #,##0_);_(* \(#,##0\);_(* &quot;-&quot;??_);_(@_)"/>
  </numFmts>
  <fonts count="11" x14ac:knownFonts="1">
    <font>
      <sz val="11"/>
      <color theme="1"/>
      <name val="Calibri"/>
      <family val="2"/>
      <scheme val="minor"/>
    </font>
    <font>
      <sz val="11"/>
      <color theme="1"/>
      <name val="Calibri"/>
      <family val="2"/>
      <scheme val="minor"/>
    </font>
    <font>
      <b/>
      <sz val="11"/>
      <color theme="1"/>
      <name val="Calibri"/>
      <family val="2"/>
      <scheme val="minor"/>
    </font>
    <font>
      <sz val="10"/>
      <color rgb="FF000000"/>
      <name val="Arial"/>
      <family val="2"/>
    </font>
    <font>
      <b/>
      <u/>
      <sz val="10"/>
      <color rgb="FF000000"/>
      <name val="Arial"/>
      <family val="2"/>
    </font>
    <font>
      <u/>
      <sz val="11"/>
      <color theme="10"/>
      <name val="Calibri"/>
      <family val="2"/>
      <scheme val="minor"/>
    </font>
    <font>
      <i/>
      <sz val="12"/>
      <color rgb="FF525650"/>
      <name val="Arial"/>
      <family val="2"/>
    </font>
    <font>
      <sz val="12"/>
      <color rgb="FF525650"/>
      <name val="Arial"/>
      <family val="2"/>
    </font>
    <font>
      <b/>
      <sz val="12"/>
      <color rgb="FF525650"/>
      <name val="Arial"/>
      <family val="2"/>
    </font>
    <font>
      <sz val="9"/>
      <color rgb="FF525650"/>
      <name val="Arial"/>
      <family val="2"/>
    </font>
    <font>
      <b/>
      <u/>
      <sz val="11"/>
      <color theme="1"/>
      <name val="Calibri"/>
      <family val="2"/>
      <scheme val="minor"/>
    </font>
  </fonts>
  <fills count="3">
    <fill>
      <patternFill patternType="none"/>
    </fill>
    <fill>
      <patternFill patternType="gray125"/>
    </fill>
    <fill>
      <patternFill patternType="solid">
        <fgColor rgb="FF00B050"/>
        <bgColor indexed="64"/>
      </patternFill>
    </fill>
  </fills>
  <borders count="3">
    <border>
      <left/>
      <right/>
      <top/>
      <bottom/>
      <diagonal/>
    </border>
    <border>
      <left/>
      <right/>
      <top style="thin">
        <color indexed="64"/>
      </top>
      <bottom/>
      <diagonal/>
    </border>
    <border>
      <left/>
      <right/>
      <top style="thin">
        <color indexed="64"/>
      </top>
      <bottom style="double">
        <color indexed="64"/>
      </bottom>
      <diagonal/>
    </border>
  </borders>
  <cellStyleXfs count="4">
    <xf numFmtId="0" fontId="0" fillId="0" borderId="0"/>
    <xf numFmtId="43" fontId="1" fillId="0" borderId="0" applyFont="0" applyFill="0" applyBorder="0" applyAlignment="0" applyProtection="0"/>
    <xf numFmtId="9" fontId="1" fillId="0" borderId="0" applyFont="0" applyFill="0" applyBorder="0" applyAlignment="0" applyProtection="0"/>
    <xf numFmtId="0" fontId="5" fillId="0" borderId="0" applyNumberFormat="0" applyFill="0" applyBorder="0" applyAlignment="0" applyProtection="0"/>
  </cellStyleXfs>
  <cellXfs count="24">
    <xf numFmtId="0" fontId="0" fillId="0" borderId="0" xfId="0"/>
    <xf numFmtId="0" fontId="3" fillId="0" borderId="0" xfId="0" applyFont="1"/>
    <xf numFmtId="171" fontId="0" fillId="0" borderId="0" xfId="1" applyNumberFormat="1" applyFont="1"/>
    <xf numFmtId="171" fontId="3" fillId="0" borderId="0" xfId="1" applyNumberFormat="1" applyFont="1"/>
    <xf numFmtId="0" fontId="0" fillId="0" borderId="0" xfId="0" applyAlignment="1">
      <alignment horizontal="left" indent="2"/>
    </xf>
    <xf numFmtId="171" fontId="0" fillId="0" borderId="1" xfId="1" applyNumberFormat="1" applyFont="1" applyBorder="1"/>
    <xf numFmtId="171" fontId="0" fillId="0" borderId="2" xfId="1" applyNumberFormat="1" applyFont="1" applyBorder="1"/>
    <xf numFmtId="171" fontId="0" fillId="0" borderId="0" xfId="1" applyNumberFormat="1" applyFont="1" applyBorder="1"/>
    <xf numFmtId="0" fontId="0" fillId="0" borderId="0" xfId="0" applyAlignment="1">
      <alignment horizontal="left"/>
    </xf>
    <xf numFmtId="9" fontId="0" fillId="0" borderId="0" xfId="2" applyFont="1"/>
    <xf numFmtId="0" fontId="4" fillId="0" borderId="0" xfId="0" applyFont="1"/>
    <xf numFmtId="0" fontId="5" fillId="0" borderId="0" xfId="3"/>
    <xf numFmtId="0" fontId="6" fillId="0" borderId="0" xfId="0" applyFont="1"/>
    <xf numFmtId="0" fontId="7" fillId="0" borderId="0" xfId="0" applyFont="1"/>
    <xf numFmtId="0" fontId="7" fillId="0" borderId="0" xfId="0" applyFont="1" applyAlignment="1">
      <alignment vertical="center"/>
    </xf>
    <xf numFmtId="0" fontId="0" fillId="0" borderId="0" xfId="0" applyAlignment="1"/>
    <xf numFmtId="0" fontId="8" fillId="0" borderId="0" xfId="0" applyFont="1" applyAlignment="1">
      <alignment vertical="center"/>
    </xf>
    <xf numFmtId="0" fontId="5" fillId="0" borderId="0" xfId="3" applyAlignment="1">
      <alignment vertical="center"/>
    </xf>
    <xf numFmtId="0" fontId="7" fillId="0" borderId="0" xfId="0" applyFont="1" applyAlignment="1">
      <alignment horizontal="left" vertical="center" wrapText="1"/>
    </xf>
    <xf numFmtId="0" fontId="7" fillId="0" borderId="0" xfId="0" applyFont="1" applyAlignment="1">
      <alignment horizontal="left" vertical="top" wrapText="1"/>
    </xf>
    <xf numFmtId="0" fontId="10" fillId="0" borderId="0" xfId="0" applyFont="1"/>
    <xf numFmtId="0" fontId="0" fillId="2" borderId="0" xfId="0" applyFill="1"/>
    <xf numFmtId="0" fontId="2" fillId="0" borderId="0" xfId="0" applyFont="1"/>
    <xf numFmtId="0" fontId="6" fillId="0" borderId="0" xfId="0" applyFont="1" applyAlignment="1">
      <alignment horizontal="left" vertical="top" wrapText="1"/>
    </xf>
  </cellXfs>
  <cellStyles count="4">
    <cellStyle name="Comma" xfId="1" builtinId="3"/>
    <cellStyle name="Hyperlink" xfId="3" builtinId="8"/>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hyperlink" Target="http://www.crisprtx.com/programs/immuno-oncology" TargetMode="External"/><Relationship Id="rId2" Type="http://schemas.openxmlformats.org/officeDocument/2006/relationships/hyperlink" Target="http://www.crisprtx.com/programs/hemoglobinopathies" TargetMode="External"/><Relationship Id="rId1" Type="http://schemas.openxmlformats.org/officeDocument/2006/relationships/hyperlink" Target="http://www.crisprtx.com/programs/pipeline" TargetMode="External"/><Relationship Id="rId5" Type="http://schemas.openxmlformats.org/officeDocument/2006/relationships/hyperlink" Target="http://www.crisprtx.com/programs/in-vivo" TargetMode="External"/><Relationship Id="rId4" Type="http://schemas.openxmlformats.org/officeDocument/2006/relationships/hyperlink" Target="http://www.crisprtx.com/programs/regenerative-medicine"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library.ehaweb.org/eha/" TargetMode="Externa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clinicaltrials.gov/" TargetMode="External"/><Relationship Id="rId1" Type="http://schemas.openxmlformats.org/officeDocument/2006/relationships/hyperlink" Target="http://www.crisprtx.com/about-us/press-releases-and-presentations/crispr-therapeutics-reports-positive-results-from-its-phase-1-carbon-trial-of-ctx110-in-relapsed-or-refractory-cd19-b-cell-malignancies"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www.crisprtx.com/about-us/press-releases-and-presentations/crispr-therapeutics-presents-positive-results-from-its-phase-1-cobalt-lym-trial-of-ctx130-in-relapsed-or-refractory-t-cell-malignancies-at-the-2022-european-hematology-association-eha-congress"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s://crisprtx.gcs-web.com/static-files/5c256eb5-4982-4e47-b463-79eff954e622"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E55C7B-EF3F-4217-BA5F-990D584FE764}">
  <dimension ref="A1:S33"/>
  <sheetViews>
    <sheetView workbookViewId="0">
      <selection activeCell="G7" sqref="G7"/>
    </sheetView>
  </sheetViews>
  <sheetFormatPr defaultRowHeight="15" x14ac:dyDescent="0.25"/>
  <cols>
    <col min="1" max="1" width="42.140625" customWidth="1"/>
    <col min="2" max="2" width="11.5703125" bestFit="1" customWidth="1"/>
    <col min="3" max="3" width="12.28515625" bestFit="1" customWidth="1"/>
    <col min="4" max="4" width="11.5703125" bestFit="1" customWidth="1"/>
    <col min="5" max="5" width="11.5703125" customWidth="1"/>
    <col min="6" max="6" width="12.5703125" customWidth="1"/>
    <col min="7" max="7" width="10.5703125" bestFit="1" customWidth="1"/>
    <col min="8" max="19" width="11.5703125" bestFit="1" customWidth="1"/>
  </cols>
  <sheetData>
    <row r="1" spans="1:19" x14ac:dyDescent="0.25">
      <c r="B1" t="s">
        <v>19</v>
      </c>
      <c r="C1" t="s">
        <v>19</v>
      </c>
      <c r="D1" t="s">
        <v>19</v>
      </c>
      <c r="F1" t="s">
        <v>20</v>
      </c>
    </row>
    <row r="2" spans="1:19" x14ac:dyDescent="0.25">
      <c r="B2">
        <v>2019</v>
      </c>
      <c r="C2">
        <v>2020</v>
      </c>
      <c r="D2">
        <v>2021</v>
      </c>
      <c r="F2">
        <f>D2+1</f>
        <v>2022</v>
      </c>
      <c r="G2">
        <f t="shared" ref="G2:S2" si="0">F2+1</f>
        <v>2023</v>
      </c>
      <c r="H2">
        <f t="shared" si="0"/>
        <v>2024</v>
      </c>
      <c r="I2">
        <f t="shared" si="0"/>
        <v>2025</v>
      </c>
      <c r="J2">
        <f t="shared" si="0"/>
        <v>2026</v>
      </c>
      <c r="K2">
        <f t="shared" si="0"/>
        <v>2027</v>
      </c>
      <c r="L2">
        <f t="shared" si="0"/>
        <v>2028</v>
      </c>
      <c r="M2">
        <f t="shared" si="0"/>
        <v>2029</v>
      </c>
      <c r="N2">
        <f t="shared" si="0"/>
        <v>2030</v>
      </c>
      <c r="O2">
        <f t="shared" si="0"/>
        <v>2031</v>
      </c>
      <c r="P2">
        <f t="shared" si="0"/>
        <v>2032</v>
      </c>
      <c r="Q2">
        <f t="shared" si="0"/>
        <v>2033</v>
      </c>
      <c r="R2">
        <f t="shared" si="0"/>
        <v>2034</v>
      </c>
      <c r="S2">
        <f t="shared" si="0"/>
        <v>2035</v>
      </c>
    </row>
    <row r="3" spans="1:19" x14ac:dyDescent="0.25">
      <c r="A3" t="s">
        <v>3</v>
      </c>
    </row>
    <row r="4" spans="1:19" x14ac:dyDescent="0.25">
      <c r="A4" s="4" t="s">
        <v>0</v>
      </c>
      <c r="B4">
        <v>0</v>
      </c>
      <c r="C4">
        <v>0</v>
      </c>
      <c r="D4">
        <v>0</v>
      </c>
      <c r="F4">
        <v>0</v>
      </c>
      <c r="G4" s="2">
        <v>66666.666666666701</v>
      </c>
      <c r="H4" s="2">
        <v>200000</v>
      </c>
      <c r="I4" s="2">
        <v>333333.33333333331</v>
      </c>
      <c r="J4" s="2">
        <v>533333.33333333326</v>
      </c>
      <c r="K4" s="2">
        <v>666666.66666666663</v>
      </c>
      <c r="L4" s="2">
        <v>673333.33333333326</v>
      </c>
      <c r="M4" s="2">
        <v>680000</v>
      </c>
      <c r="N4" s="2">
        <v>686666.66666666663</v>
      </c>
      <c r="O4" s="2">
        <v>694000</v>
      </c>
      <c r="P4" s="2">
        <v>700666.66666666663</v>
      </c>
      <c r="Q4" s="2">
        <v>708000</v>
      </c>
      <c r="R4" s="2">
        <v>714666.66666666663</v>
      </c>
      <c r="S4" s="2">
        <v>722000</v>
      </c>
    </row>
    <row r="5" spans="1:19" x14ac:dyDescent="0.25">
      <c r="A5" s="4" t="s">
        <v>22</v>
      </c>
      <c r="B5">
        <v>0</v>
      </c>
      <c r="C5">
        <v>0</v>
      </c>
      <c r="D5">
        <v>0</v>
      </c>
      <c r="G5" s="2"/>
      <c r="H5" s="2"/>
      <c r="I5" s="2"/>
      <c r="J5" s="2"/>
      <c r="K5" s="2"/>
      <c r="L5" s="2"/>
      <c r="M5" s="2"/>
      <c r="N5" s="2"/>
      <c r="O5" s="2"/>
      <c r="P5" s="2"/>
      <c r="Q5" s="2"/>
      <c r="R5" s="2"/>
      <c r="S5" s="2"/>
    </row>
    <row r="6" spans="1:19" x14ac:dyDescent="0.25">
      <c r="A6" s="4" t="s">
        <v>23</v>
      </c>
      <c r="B6">
        <v>0</v>
      </c>
      <c r="C6">
        <v>0</v>
      </c>
      <c r="D6">
        <v>0</v>
      </c>
      <c r="G6" s="2"/>
      <c r="H6" s="2"/>
      <c r="I6" s="2"/>
      <c r="J6" s="2"/>
      <c r="K6" s="2"/>
      <c r="L6" s="2"/>
      <c r="M6" s="2"/>
      <c r="N6" s="2"/>
      <c r="O6" s="2"/>
      <c r="P6" s="2"/>
      <c r="Q6" s="2"/>
      <c r="R6" s="2"/>
      <c r="S6" s="2"/>
    </row>
    <row r="7" spans="1:19" x14ac:dyDescent="0.25">
      <c r="A7" s="4" t="s">
        <v>24</v>
      </c>
      <c r="B7">
        <v>0</v>
      </c>
      <c r="C7">
        <v>0</v>
      </c>
      <c r="D7">
        <v>0</v>
      </c>
      <c r="G7" s="2"/>
      <c r="H7" s="2"/>
      <c r="I7" s="2"/>
      <c r="J7" s="2"/>
      <c r="K7" s="2"/>
      <c r="L7" s="2"/>
      <c r="M7" s="2"/>
      <c r="N7" s="2"/>
      <c r="O7" s="2"/>
      <c r="P7" s="2"/>
      <c r="Q7" s="2"/>
      <c r="R7" s="2"/>
      <c r="S7" s="2"/>
    </row>
    <row r="8" spans="1:19" x14ac:dyDescent="0.25">
      <c r="A8" s="4" t="s">
        <v>4</v>
      </c>
      <c r="B8" s="2">
        <v>289590</v>
      </c>
      <c r="C8" s="2">
        <v>543</v>
      </c>
      <c r="D8" s="2">
        <v>913081</v>
      </c>
      <c r="E8" s="2"/>
      <c r="F8" s="2">
        <v>10000</v>
      </c>
      <c r="G8" s="2"/>
      <c r="H8" s="2"/>
      <c r="I8" s="2"/>
      <c r="J8" s="2"/>
      <c r="K8" s="2"/>
      <c r="L8" s="2"/>
      <c r="M8" s="2"/>
      <c r="N8" s="2"/>
      <c r="O8" s="2"/>
      <c r="P8" s="2"/>
      <c r="Q8" s="2"/>
    </row>
    <row r="9" spans="1:19" x14ac:dyDescent="0.25">
      <c r="A9" s="4" t="s">
        <v>5</v>
      </c>
      <c r="B9" s="2">
        <v>0</v>
      </c>
      <c r="C9" s="2">
        <v>176</v>
      </c>
      <c r="D9" s="2">
        <v>1882</v>
      </c>
      <c r="E9" s="2"/>
      <c r="F9" s="2">
        <v>2000</v>
      </c>
      <c r="G9" s="2"/>
      <c r="H9" s="2"/>
      <c r="I9" s="2"/>
      <c r="J9" s="2"/>
      <c r="K9" s="2"/>
      <c r="L9" s="2"/>
      <c r="M9" s="2"/>
      <c r="N9" s="2"/>
      <c r="O9" s="2"/>
      <c r="P9" s="2"/>
      <c r="Q9" s="2"/>
    </row>
    <row r="10" spans="1:19" x14ac:dyDescent="0.25">
      <c r="B10" s="5">
        <f>SUM(B8:B9)</f>
        <v>289590</v>
      </c>
      <c r="C10" s="5">
        <f t="shared" ref="C10:D10" si="1">SUM(C8:C9)</f>
        <v>719</v>
      </c>
      <c r="D10" s="5">
        <f t="shared" si="1"/>
        <v>914963</v>
      </c>
      <c r="E10" s="5"/>
      <c r="F10" s="5">
        <f>SUM(F4:F9)</f>
        <v>12000</v>
      </c>
      <c r="G10" s="5">
        <f t="shared" ref="G10:S10" si="2">SUM(G4:G9)</f>
        <v>66666.666666666701</v>
      </c>
      <c r="H10" s="5">
        <f t="shared" si="2"/>
        <v>200000</v>
      </c>
      <c r="I10" s="5">
        <f t="shared" si="2"/>
        <v>333333.33333333331</v>
      </c>
      <c r="J10" s="5">
        <f t="shared" si="2"/>
        <v>533333.33333333326</v>
      </c>
      <c r="K10" s="5">
        <f t="shared" si="2"/>
        <v>666666.66666666663</v>
      </c>
      <c r="L10" s="5">
        <f t="shared" si="2"/>
        <v>673333.33333333326</v>
      </c>
      <c r="M10" s="5">
        <f t="shared" si="2"/>
        <v>680000</v>
      </c>
      <c r="N10" s="5">
        <f t="shared" si="2"/>
        <v>686666.66666666663</v>
      </c>
      <c r="O10" s="5">
        <f t="shared" si="2"/>
        <v>694000</v>
      </c>
      <c r="P10" s="5">
        <f t="shared" si="2"/>
        <v>700666.66666666663</v>
      </c>
      <c r="Q10" s="5">
        <f t="shared" si="2"/>
        <v>708000</v>
      </c>
      <c r="R10" s="5">
        <f t="shared" si="2"/>
        <v>714666.66666666663</v>
      </c>
      <c r="S10" s="5">
        <f t="shared" si="2"/>
        <v>722000</v>
      </c>
    </row>
    <row r="11" spans="1:19" x14ac:dyDescent="0.25">
      <c r="B11" s="7"/>
      <c r="C11" s="7"/>
      <c r="D11" s="7"/>
      <c r="E11" s="7"/>
      <c r="F11" s="7"/>
      <c r="G11" s="7"/>
      <c r="H11" s="7"/>
      <c r="I11" s="7"/>
      <c r="J11" s="7"/>
      <c r="K11" s="7"/>
      <c r="L11" s="7"/>
      <c r="M11" s="7"/>
      <c r="N11" s="7"/>
      <c r="O11" s="7"/>
      <c r="P11" s="7"/>
      <c r="Q11" s="7"/>
      <c r="R11" s="7"/>
      <c r="S11" s="7"/>
    </row>
    <row r="12" spans="1:19" x14ac:dyDescent="0.25">
      <c r="A12" s="8" t="s">
        <v>21</v>
      </c>
      <c r="B12" s="7">
        <v>0</v>
      </c>
      <c r="C12" s="7">
        <v>0</v>
      </c>
      <c r="D12" s="7">
        <v>0</v>
      </c>
      <c r="E12" s="7"/>
      <c r="F12" s="7">
        <v>0</v>
      </c>
      <c r="G12" s="7">
        <f>G4*0.07</f>
        <v>4666.6666666666697</v>
      </c>
      <c r="H12" s="7">
        <f t="shared" ref="H12:S12" si="3">H4*0.07</f>
        <v>14000.000000000002</v>
      </c>
      <c r="I12" s="7">
        <f t="shared" si="3"/>
        <v>23333.333333333336</v>
      </c>
      <c r="J12" s="7">
        <f t="shared" si="3"/>
        <v>37333.333333333328</v>
      </c>
      <c r="K12" s="7">
        <f t="shared" si="3"/>
        <v>46666.666666666672</v>
      </c>
      <c r="L12" s="7">
        <f t="shared" si="3"/>
        <v>47133.333333333336</v>
      </c>
      <c r="M12" s="7">
        <f t="shared" si="3"/>
        <v>47600.000000000007</v>
      </c>
      <c r="N12" s="7">
        <f t="shared" si="3"/>
        <v>48066.666666666672</v>
      </c>
      <c r="O12" s="7">
        <f t="shared" si="3"/>
        <v>48580.000000000007</v>
      </c>
      <c r="P12" s="7">
        <f t="shared" si="3"/>
        <v>49046.666666666672</v>
      </c>
      <c r="Q12" s="7">
        <f t="shared" si="3"/>
        <v>49560.000000000007</v>
      </c>
      <c r="R12" s="7">
        <f t="shared" si="3"/>
        <v>50026.666666666672</v>
      </c>
      <c r="S12" s="7">
        <f t="shared" si="3"/>
        <v>50540.000000000007</v>
      </c>
    </row>
    <row r="13" spans="1:19" x14ac:dyDescent="0.25">
      <c r="A13" s="8" t="s">
        <v>1</v>
      </c>
      <c r="B13" s="5">
        <v>0</v>
      </c>
      <c r="C13" s="5">
        <v>0</v>
      </c>
      <c r="D13" s="5">
        <v>0</v>
      </c>
      <c r="E13" s="5"/>
      <c r="F13" s="5">
        <f>F10-F12</f>
        <v>12000</v>
      </c>
      <c r="G13" s="5">
        <f>G10-G12</f>
        <v>62000.000000000029</v>
      </c>
      <c r="H13" s="5">
        <f t="shared" ref="H13:S13" si="4">H10-H12</f>
        <v>186000</v>
      </c>
      <c r="I13" s="5">
        <f t="shared" si="4"/>
        <v>310000</v>
      </c>
      <c r="J13" s="5">
        <f t="shared" si="4"/>
        <v>495999.99999999994</v>
      </c>
      <c r="K13" s="5">
        <f t="shared" si="4"/>
        <v>620000</v>
      </c>
      <c r="L13" s="5">
        <f t="shared" si="4"/>
        <v>626199.99999999988</v>
      </c>
      <c r="M13" s="5">
        <f t="shared" si="4"/>
        <v>632400</v>
      </c>
      <c r="N13" s="5">
        <f t="shared" si="4"/>
        <v>638600</v>
      </c>
      <c r="O13" s="5">
        <f t="shared" si="4"/>
        <v>645420</v>
      </c>
      <c r="P13" s="5">
        <f t="shared" si="4"/>
        <v>651620</v>
      </c>
      <c r="Q13" s="5">
        <f t="shared" si="4"/>
        <v>658440</v>
      </c>
      <c r="R13" s="5">
        <f t="shared" si="4"/>
        <v>664640</v>
      </c>
      <c r="S13" s="5">
        <f t="shared" si="4"/>
        <v>671460</v>
      </c>
    </row>
    <row r="14" spans="1:19" x14ac:dyDescent="0.25">
      <c r="B14" s="2"/>
      <c r="C14" s="2"/>
      <c r="D14" s="2"/>
      <c r="E14" s="2"/>
      <c r="F14" s="2"/>
      <c r="G14" s="2"/>
      <c r="H14" s="2"/>
      <c r="I14" s="2"/>
      <c r="J14" s="2"/>
      <c r="K14" s="2"/>
      <c r="L14" s="2"/>
      <c r="M14" s="2"/>
      <c r="N14" s="2"/>
      <c r="O14" s="2"/>
      <c r="P14" s="2"/>
      <c r="Q14" s="2"/>
    </row>
    <row r="15" spans="1:19" x14ac:dyDescent="0.25">
      <c r="A15" t="s">
        <v>6</v>
      </c>
      <c r="B15" s="2"/>
      <c r="C15" s="9"/>
      <c r="D15" s="9"/>
      <c r="E15" s="2"/>
      <c r="F15" s="2"/>
      <c r="G15" s="2"/>
      <c r="H15" s="2"/>
      <c r="I15" s="2"/>
      <c r="J15" s="2"/>
      <c r="K15" s="2"/>
      <c r="L15" s="2"/>
      <c r="M15" s="2"/>
      <c r="N15" s="2"/>
      <c r="O15" s="2"/>
      <c r="P15" s="2"/>
      <c r="Q15" s="2"/>
    </row>
    <row r="16" spans="1:19" x14ac:dyDescent="0.25">
      <c r="A16" s="4" t="s">
        <v>7</v>
      </c>
      <c r="B16" s="2">
        <v>179362</v>
      </c>
      <c r="C16" s="2">
        <v>266946</v>
      </c>
      <c r="D16" s="2">
        <v>438633</v>
      </c>
      <c r="E16" s="2"/>
      <c r="F16" s="2">
        <v>470000</v>
      </c>
      <c r="G16" s="2">
        <f>F16*1.03</f>
        <v>484100</v>
      </c>
      <c r="H16" s="2">
        <f t="shared" ref="H16:S16" si="5">G16*1.03</f>
        <v>498623</v>
      </c>
      <c r="I16" s="2">
        <f t="shared" si="5"/>
        <v>513581.69</v>
      </c>
      <c r="J16" s="2">
        <f t="shared" si="5"/>
        <v>528989.14069999999</v>
      </c>
      <c r="K16" s="2">
        <f t="shared" si="5"/>
        <v>544858.81492100004</v>
      </c>
      <c r="L16" s="2">
        <f t="shared" si="5"/>
        <v>561204.57936863007</v>
      </c>
      <c r="M16" s="2">
        <f t="shared" si="5"/>
        <v>578040.71674968896</v>
      </c>
      <c r="N16" s="2">
        <f t="shared" si="5"/>
        <v>595381.93825217965</v>
      </c>
      <c r="O16" s="2">
        <f t="shared" si="5"/>
        <v>613243.39639974502</v>
      </c>
      <c r="P16" s="2">
        <f t="shared" si="5"/>
        <v>631640.69829173735</v>
      </c>
      <c r="Q16" s="2">
        <f t="shared" si="5"/>
        <v>650589.91924048949</v>
      </c>
      <c r="R16" s="2">
        <f t="shared" si="5"/>
        <v>670107.61681770417</v>
      </c>
      <c r="S16" s="2">
        <f t="shared" si="5"/>
        <v>690210.84532223525</v>
      </c>
    </row>
    <row r="17" spans="1:19" x14ac:dyDescent="0.25">
      <c r="A17" s="4" t="s">
        <v>8</v>
      </c>
      <c r="B17" s="2">
        <v>63488</v>
      </c>
      <c r="C17" s="2">
        <v>88208</v>
      </c>
      <c r="D17" s="2">
        <v>102802</v>
      </c>
      <c r="E17" s="2"/>
      <c r="F17" s="2">
        <v>110000</v>
      </c>
      <c r="G17" s="2">
        <f>F17*1.03</f>
        <v>113300</v>
      </c>
      <c r="H17" s="2">
        <f t="shared" ref="H17:R17" si="6">G17*1.03</f>
        <v>116699</v>
      </c>
      <c r="I17" s="2">
        <f t="shared" si="6"/>
        <v>120199.97</v>
      </c>
      <c r="J17" s="2">
        <f t="shared" si="6"/>
        <v>123805.9691</v>
      </c>
      <c r="K17" s="2">
        <f t="shared" si="6"/>
        <v>127520.14817300001</v>
      </c>
      <c r="L17" s="2">
        <f t="shared" si="6"/>
        <v>131345.75261819002</v>
      </c>
      <c r="M17" s="2">
        <f t="shared" si="6"/>
        <v>135286.12519673572</v>
      </c>
      <c r="N17" s="2">
        <f t="shared" si="6"/>
        <v>139344.7089526378</v>
      </c>
      <c r="O17" s="2">
        <f t="shared" si="6"/>
        <v>143525.05022121692</v>
      </c>
      <c r="P17" s="2">
        <f t="shared" si="6"/>
        <v>147830.80172785342</v>
      </c>
      <c r="Q17" s="2">
        <f t="shared" si="6"/>
        <v>152265.72577968903</v>
      </c>
      <c r="R17" s="2">
        <f t="shared" si="6"/>
        <v>156833.69755307972</v>
      </c>
      <c r="S17" s="2">
        <f>R17*1.03</f>
        <v>161538.70847967212</v>
      </c>
    </row>
    <row r="18" spans="1:19" x14ac:dyDescent="0.25">
      <c r="B18" s="5">
        <f>SUM(B16:B17)</f>
        <v>242850</v>
      </c>
      <c r="C18" s="5">
        <f t="shared" ref="C18:D18" si="7">SUM(C16:C17)</f>
        <v>355154</v>
      </c>
      <c r="D18" s="5">
        <f t="shared" si="7"/>
        <v>541435</v>
      </c>
      <c r="E18" s="5"/>
      <c r="F18" s="5">
        <f>SUM(F16:F17)</f>
        <v>580000</v>
      </c>
      <c r="G18" s="5">
        <f t="shared" ref="G18" si="8">SUM(G16:G17)</f>
        <v>597400</v>
      </c>
      <c r="H18" s="5">
        <f t="shared" ref="H18:I18" si="9">SUM(H16:H17)</f>
        <v>615322</v>
      </c>
      <c r="I18" s="5">
        <f t="shared" si="9"/>
        <v>633781.66</v>
      </c>
      <c r="J18" s="5">
        <f t="shared" ref="J18" si="10">SUM(J16:J17)</f>
        <v>652795.10979999998</v>
      </c>
      <c r="K18" s="5">
        <f t="shared" ref="K18:L18" si="11">SUM(K16:K17)</f>
        <v>672378.96309400001</v>
      </c>
      <c r="L18" s="5">
        <f t="shared" si="11"/>
        <v>692550.33198682009</v>
      </c>
      <c r="M18" s="5">
        <f t="shared" ref="M18" si="12">SUM(M16:M17)</f>
        <v>713326.84194642468</v>
      </c>
      <c r="N18" s="5">
        <f t="shared" ref="N18:O18" si="13">SUM(N16:N17)</f>
        <v>734726.64720481751</v>
      </c>
      <c r="O18" s="5">
        <f t="shared" si="13"/>
        <v>756768.44662096188</v>
      </c>
      <c r="P18" s="5">
        <f t="shared" ref="P18" si="14">SUM(P16:P17)</f>
        <v>779471.50001959084</v>
      </c>
      <c r="Q18" s="5">
        <f t="shared" ref="Q18" si="15">SUM(Q16:Q17)</f>
        <v>802855.64502017852</v>
      </c>
      <c r="R18" s="5">
        <f t="shared" ref="R18" si="16">SUM(R16:R17)</f>
        <v>826941.31437078386</v>
      </c>
      <c r="S18" s="5">
        <f t="shared" ref="S18" si="17">SUM(S16:S17)</f>
        <v>851749.55380190734</v>
      </c>
    </row>
    <row r="19" spans="1:19" x14ac:dyDescent="0.25">
      <c r="B19" s="2"/>
      <c r="C19" s="2"/>
      <c r="D19" s="2"/>
      <c r="E19" s="2"/>
      <c r="F19" s="2"/>
      <c r="G19" s="2"/>
      <c r="H19" s="2"/>
      <c r="I19" s="2"/>
      <c r="J19" s="2"/>
      <c r="K19" s="2"/>
      <c r="L19" s="2"/>
      <c r="M19" s="2"/>
      <c r="N19" s="2"/>
      <c r="O19" s="2"/>
      <c r="P19" s="2"/>
      <c r="Q19" s="2"/>
    </row>
    <row r="20" spans="1:19" x14ac:dyDescent="0.25">
      <c r="A20" t="s">
        <v>9</v>
      </c>
      <c r="B20" s="2">
        <f>B10-B18</f>
        <v>46740</v>
      </c>
      <c r="C20" s="2">
        <f t="shared" ref="C20:F20" si="18">C10-C18</f>
        <v>-354435</v>
      </c>
      <c r="D20" s="2">
        <f t="shared" si="18"/>
        <v>373528</v>
      </c>
      <c r="E20" s="2"/>
      <c r="F20" s="2">
        <f t="shared" si="18"/>
        <v>-568000</v>
      </c>
      <c r="G20" s="2">
        <f>G13-G18</f>
        <v>-535400</v>
      </c>
      <c r="H20" s="2">
        <f t="shared" ref="H20:S20" si="19">H13-H18</f>
        <v>-429322</v>
      </c>
      <c r="I20" s="2">
        <f t="shared" si="19"/>
        <v>-323781.66000000003</v>
      </c>
      <c r="J20" s="2">
        <f t="shared" si="19"/>
        <v>-156795.10980000003</v>
      </c>
      <c r="K20" s="2">
        <f t="shared" si="19"/>
        <v>-52378.963094000006</v>
      </c>
      <c r="L20" s="2">
        <f t="shared" si="19"/>
        <v>-66350.331986820209</v>
      </c>
      <c r="M20" s="2">
        <f t="shared" si="19"/>
        <v>-80926.841946424684</v>
      </c>
      <c r="N20" s="2">
        <f t="shared" si="19"/>
        <v>-96126.647204817506</v>
      </c>
      <c r="O20" s="2">
        <f t="shared" si="19"/>
        <v>-111348.44662096188</v>
      </c>
      <c r="P20" s="2">
        <f t="shared" si="19"/>
        <v>-127851.50001959084</v>
      </c>
      <c r="Q20" s="2">
        <f t="shared" si="19"/>
        <v>-144415.64502017852</v>
      </c>
      <c r="R20" s="2">
        <f t="shared" si="19"/>
        <v>-162301.31437078386</v>
      </c>
      <c r="S20" s="2">
        <f t="shared" si="19"/>
        <v>-180289.55380190734</v>
      </c>
    </row>
    <row r="21" spans="1:19" x14ac:dyDescent="0.25">
      <c r="B21" s="2"/>
      <c r="C21" s="2"/>
      <c r="D21" s="2"/>
      <c r="E21" s="2"/>
      <c r="F21" s="2"/>
      <c r="G21" s="2"/>
      <c r="H21" s="2"/>
      <c r="I21" s="2"/>
      <c r="J21" s="2"/>
      <c r="K21" s="2"/>
      <c r="L21" s="2"/>
      <c r="M21" s="2"/>
      <c r="N21" s="2"/>
      <c r="O21" s="2"/>
      <c r="P21" s="2"/>
      <c r="Q21" s="2"/>
    </row>
    <row r="22" spans="1:19" x14ac:dyDescent="0.25">
      <c r="A22" t="s">
        <v>10</v>
      </c>
      <c r="B22" s="2"/>
      <c r="C22" s="2"/>
      <c r="D22" s="2"/>
      <c r="E22" s="2"/>
      <c r="F22" s="2"/>
      <c r="G22" s="2"/>
      <c r="H22" s="2"/>
      <c r="I22" s="2"/>
      <c r="J22" s="2"/>
      <c r="K22" s="2"/>
      <c r="L22" s="2"/>
      <c r="M22" s="2"/>
      <c r="N22" s="2"/>
      <c r="O22" s="2"/>
      <c r="P22" s="2"/>
      <c r="Q22" s="2"/>
    </row>
    <row r="23" spans="1:19" x14ac:dyDescent="0.25">
      <c r="A23" t="s">
        <v>11</v>
      </c>
      <c r="B23" s="2">
        <v>-5467</v>
      </c>
      <c r="C23" s="2">
        <v>0</v>
      </c>
      <c r="D23" s="2">
        <v>0</v>
      </c>
      <c r="E23" s="2"/>
      <c r="F23" s="2"/>
      <c r="G23" s="2"/>
      <c r="H23" s="2"/>
      <c r="I23" s="2"/>
      <c r="J23" s="2"/>
      <c r="K23" s="2"/>
      <c r="L23" s="2"/>
      <c r="M23" s="2"/>
      <c r="N23" s="2"/>
      <c r="O23" s="2"/>
      <c r="P23" s="2"/>
      <c r="Q23" s="2"/>
    </row>
    <row r="24" spans="1:19" x14ac:dyDescent="0.25">
      <c r="A24" t="s">
        <v>12</v>
      </c>
      <c r="B24" s="2">
        <v>26033</v>
      </c>
      <c r="C24" s="2">
        <v>6379</v>
      </c>
      <c r="D24" s="2">
        <v>6003</v>
      </c>
      <c r="E24" s="2"/>
      <c r="F24" s="2"/>
      <c r="G24" s="2"/>
      <c r="H24" s="2"/>
      <c r="I24" s="2"/>
      <c r="J24" s="2"/>
      <c r="K24" s="2"/>
      <c r="L24" s="2"/>
      <c r="M24" s="2"/>
      <c r="N24" s="2"/>
      <c r="O24" s="2"/>
      <c r="P24" s="2"/>
      <c r="Q24" s="2"/>
    </row>
    <row r="25" spans="1:19" x14ac:dyDescent="0.25">
      <c r="A25" t="s">
        <v>13</v>
      </c>
      <c r="B25" s="5">
        <f>SUM(B20:B24)</f>
        <v>67306</v>
      </c>
      <c r="C25" s="5">
        <f t="shared" ref="C25:Q25" si="20">SUM(C20:C24)</f>
        <v>-348056</v>
      </c>
      <c r="D25" s="5">
        <f t="shared" si="20"/>
        <v>379531</v>
      </c>
      <c r="E25" s="5"/>
      <c r="F25" s="5">
        <f t="shared" si="20"/>
        <v>-568000</v>
      </c>
      <c r="G25" s="5">
        <f t="shared" si="20"/>
        <v>-535400</v>
      </c>
      <c r="H25" s="5">
        <f t="shared" si="20"/>
        <v>-429322</v>
      </c>
      <c r="I25" s="5">
        <f t="shared" si="20"/>
        <v>-323781.66000000003</v>
      </c>
      <c r="J25" s="5">
        <f t="shared" si="20"/>
        <v>-156795.10980000003</v>
      </c>
      <c r="K25" s="5">
        <f t="shared" si="20"/>
        <v>-52378.963094000006</v>
      </c>
      <c r="L25" s="5">
        <f t="shared" si="20"/>
        <v>-66350.331986820209</v>
      </c>
      <c r="M25" s="5">
        <f t="shared" si="20"/>
        <v>-80926.841946424684</v>
      </c>
      <c r="N25" s="5">
        <f t="shared" si="20"/>
        <v>-96126.647204817506</v>
      </c>
      <c r="O25" s="5">
        <f t="shared" si="20"/>
        <v>-111348.44662096188</v>
      </c>
      <c r="P25" s="5">
        <f t="shared" si="20"/>
        <v>-127851.50001959084</v>
      </c>
      <c r="Q25" s="5">
        <f t="shared" si="20"/>
        <v>-144415.64502017852</v>
      </c>
      <c r="R25" s="5">
        <f t="shared" ref="R25" si="21">SUM(R20:R24)</f>
        <v>-162301.31437078386</v>
      </c>
      <c r="S25" s="5">
        <f t="shared" ref="S25" si="22">SUM(S20:S24)</f>
        <v>-180289.55380190734</v>
      </c>
    </row>
    <row r="26" spans="1:19" x14ac:dyDescent="0.25">
      <c r="B26" s="2"/>
      <c r="C26" s="2"/>
      <c r="D26" s="2"/>
      <c r="E26" s="2"/>
      <c r="F26" s="2"/>
      <c r="G26" s="2"/>
      <c r="H26" s="2"/>
      <c r="I26" s="2"/>
      <c r="J26" s="2"/>
      <c r="K26" s="2"/>
      <c r="L26" s="2"/>
      <c r="M26" s="2"/>
      <c r="N26" s="2"/>
      <c r="O26" s="2"/>
      <c r="P26" s="2"/>
      <c r="Q26" s="2"/>
    </row>
    <row r="27" spans="1:19" x14ac:dyDescent="0.25">
      <c r="A27" t="s">
        <v>18</v>
      </c>
      <c r="B27" s="2">
        <v>-448</v>
      </c>
      <c r="C27" s="2">
        <v>-809</v>
      </c>
      <c r="D27" s="2">
        <v>-1870</v>
      </c>
      <c r="E27" s="2"/>
      <c r="F27" s="2"/>
      <c r="G27" s="2"/>
      <c r="H27" s="2"/>
      <c r="I27" s="2"/>
      <c r="J27" s="2"/>
      <c r="K27" s="2"/>
      <c r="L27" s="2"/>
      <c r="M27" s="2"/>
      <c r="N27" s="2"/>
      <c r="O27" s="2"/>
      <c r="P27" s="2"/>
      <c r="Q27" s="2"/>
    </row>
    <row r="28" spans="1:19" x14ac:dyDescent="0.25">
      <c r="A28" t="s">
        <v>14</v>
      </c>
      <c r="B28" s="5">
        <f>SUM(B25:B27)</f>
        <v>66858</v>
      </c>
      <c r="C28" s="5">
        <f t="shared" ref="C28:Q28" si="23">SUM(C25:C27)</f>
        <v>-348865</v>
      </c>
      <c r="D28" s="5">
        <f t="shared" si="23"/>
        <v>377661</v>
      </c>
      <c r="E28" s="5"/>
      <c r="F28" s="5">
        <f t="shared" si="23"/>
        <v>-568000</v>
      </c>
      <c r="G28" s="5">
        <f t="shared" si="23"/>
        <v>-535400</v>
      </c>
      <c r="H28" s="5">
        <f t="shared" si="23"/>
        <v>-429322</v>
      </c>
      <c r="I28" s="5">
        <f t="shared" si="23"/>
        <v>-323781.66000000003</v>
      </c>
      <c r="J28" s="5">
        <f t="shared" si="23"/>
        <v>-156795.10980000003</v>
      </c>
      <c r="K28" s="5">
        <f t="shared" si="23"/>
        <v>-52378.963094000006</v>
      </c>
      <c r="L28" s="5">
        <f t="shared" si="23"/>
        <v>-66350.331986820209</v>
      </c>
      <c r="M28" s="5">
        <f t="shared" si="23"/>
        <v>-80926.841946424684</v>
      </c>
      <c r="N28" s="5">
        <f t="shared" si="23"/>
        <v>-96126.647204817506</v>
      </c>
      <c r="O28" s="5">
        <f t="shared" si="23"/>
        <v>-111348.44662096188</v>
      </c>
      <c r="P28" s="5">
        <f t="shared" si="23"/>
        <v>-127851.50001959084</v>
      </c>
      <c r="Q28" s="5">
        <f t="shared" si="23"/>
        <v>-144415.64502017852</v>
      </c>
      <c r="R28" s="5">
        <f t="shared" ref="R28" si="24">SUM(R25:R27)</f>
        <v>-162301.31437078386</v>
      </c>
      <c r="S28" s="5">
        <f t="shared" ref="S28" si="25">SUM(S25:S27)</f>
        <v>-180289.55380190734</v>
      </c>
    </row>
    <row r="29" spans="1:19" x14ac:dyDescent="0.25">
      <c r="B29" s="2"/>
      <c r="C29" s="2"/>
      <c r="D29" s="2"/>
      <c r="E29" s="2"/>
      <c r="F29" s="2"/>
      <c r="G29" s="2"/>
      <c r="H29" s="2"/>
      <c r="I29" s="2"/>
      <c r="J29" s="2"/>
      <c r="K29" s="2"/>
      <c r="L29" s="2"/>
      <c r="M29" s="2"/>
      <c r="N29" s="2"/>
      <c r="O29" s="2"/>
      <c r="P29" s="2"/>
      <c r="Q29" s="2"/>
    </row>
    <row r="30" spans="1:19" x14ac:dyDescent="0.25">
      <c r="A30" t="s">
        <v>15</v>
      </c>
      <c r="B30" s="2">
        <v>15</v>
      </c>
      <c r="C30" s="2">
        <v>40</v>
      </c>
      <c r="D30" s="2">
        <v>-11</v>
      </c>
      <c r="E30" s="2"/>
      <c r="F30" s="2"/>
      <c r="G30" s="2"/>
      <c r="H30" s="2"/>
      <c r="I30" s="2"/>
      <c r="J30" s="2"/>
      <c r="K30" s="2"/>
      <c r="L30" s="2"/>
      <c r="M30" s="2"/>
      <c r="N30" s="2"/>
      <c r="O30" s="2"/>
      <c r="P30" s="2"/>
      <c r="Q30" s="2"/>
    </row>
    <row r="31" spans="1:19" x14ac:dyDescent="0.25">
      <c r="A31" t="s">
        <v>16</v>
      </c>
      <c r="B31" s="2">
        <v>0</v>
      </c>
      <c r="C31" s="2">
        <v>-130</v>
      </c>
      <c r="D31" s="2">
        <v>-4973</v>
      </c>
      <c r="E31" s="2"/>
      <c r="F31" s="2"/>
      <c r="G31" s="2"/>
      <c r="H31" s="2"/>
      <c r="I31" s="2"/>
      <c r="J31" s="2"/>
      <c r="K31" s="2"/>
      <c r="L31" s="2"/>
      <c r="M31" s="2"/>
      <c r="N31" s="2"/>
      <c r="O31" s="2"/>
      <c r="P31" s="2"/>
      <c r="Q31" s="2"/>
    </row>
    <row r="32" spans="1:19" ht="15.75" thickBot="1" x14ac:dyDescent="0.3">
      <c r="A32" t="s">
        <v>17</v>
      </c>
      <c r="B32" s="6">
        <f>SUM(B28:B31)</f>
        <v>66873</v>
      </c>
      <c r="C32" s="6">
        <f t="shared" ref="C32:Q32" si="26">SUM(C28:C31)</f>
        <v>-348955</v>
      </c>
      <c r="D32" s="6">
        <f t="shared" si="26"/>
        <v>372677</v>
      </c>
      <c r="E32" s="6"/>
      <c r="F32" s="6">
        <f t="shared" si="26"/>
        <v>-568000</v>
      </c>
      <c r="G32" s="6">
        <f t="shared" si="26"/>
        <v>-535400</v>
      </c>
      <c r="H32" s="6">
        <f t="shared" si="26"/>
        <v>-429322</v>
      </c>
      <c r="I32" s="6">
        <f t="shared" si="26"/>
        <v>-323781.66000000003</v>
      </c>
      <c r="J32" s="6">
        <f t="shared" si="26"/>
        <v>-156795.10980000003</v>
      </c>
      <c r="K32" s="6">
        <f t="shared" si="26"/>
        <v>-52378.963094000006</v>
      </c>
      <c r="L32" s="6">
        <f t="shared" si="26"/>
        <v>-66350.331986820209</v>
      </c>
      <c r="M32" s="6">
        <f t="shared" si="26"/>
        <v>-80926.841946424684</v>
      </c>
      <c r="N32" s="6">
        <f t="shared" si="26"/>
        <v>-96126.647204817506</v>
      </c>
      <c r="O32" s="6">
        <f t="shared" si="26"/>
        <v>-111348.44662096188</v>
      </c>
      <c r="P32" s="6">
        <f t="shared" si="26"/>
        <v>-127851.50001959084</v>
      </c>
      <c r="Q32" s="6">
        <f t="shared" si="26"/>
        <v>-144415.64502017852</v>
      </c>
      <c r="R32" s="6">
        <f t="shared" ref="R32" si="27">SUM(R28:R31)</f>
        <v>-162301.31437078386</v>
      </c>
      <c r="S32" s="6">
        <f t="shared" ref="S32" si="28">SUM(S28:S31)</f>
        <v>-180289.55380190734</v>
      </c>
    </row>
    <row r="33" ht="15.75" thickTop="1" x14ac:dyDescent="0.2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875C61-CE03-4C6F-8306-50F20CC76DB5}">
  <dimension ref="A3:G39"/>
  <sheetViews>
    <sheetView topLeftCell="A16" workbookViewId="0">
      <selection activeCell="D40" sqref="D40:E40"/>
    </sheetView>
  </sheetViews>
  <sheetFormatPr defaultRowHeight="15" x14ac:dyDescent="0.25"/>
  <cols>
    <col min="1" max="1" width="46.42578125" customWidth="1"/>
    <col min="2" max="5" width="13.5703125" customWidth="1"/>
  </cols>
  <sheetData>
    <row r="3" spans="1:7" x14ac:dyDescent="0.25">
      <c r="A3" s="11" t="s">
        <v>64</v>
      </c>
    </row>
    <row r="5" spans="1:7" x14ac:dyDescent="0.25">
      <c r="B5" s="22" t="s">
        <v>72</v>
      </c>
      <c r="C5" s="22" t="s">
        <v>73</v>
      </c>
      <c r="D5" s="22" t="s">
        <v>74</v>
      </c>
      <c r="E5" s="22" t="s">
        <v>75</v>
      </c>
    </row>
    <row r="7" spans="1:7" x14ac:dyDescent="0.25">
      <c r="A7" s="20" t="s">
        <v>77</v>
      </c>
      <c r="G7" s="11" t="s">
        <v>94</v>
      </c>
    </row>
    <row r="9" spans="1:7" x14ac:dyDescent="0.25">
      <c r="A9" t="s">
        <v>78</v>
      </c>
      <c r="B9" s="21" t="s">
        <v>76</v>
      </c>
      <c r="C9" s="21" t="s">
        <v>76</v>
      </c>
      <c r="D9" s="21" t="s">
        <v>76</v>
      </c>
    </row>
    <row r="10" spans="1:7" x14ac:dyDescent="0.25">
      <c r="A10" t="s">
        <v>79</v>
      </c>
      <c r="B10" s="21" t="s">
        <v>76</v>
      </c>
      <c r="C10" s="21" t="s">
        <v>76</v>
      </c>
      <c r="D10" s="21" t="s">
        <v>76</v>
      </c>
    </row>
    <row r="11" spans="1:7" x14ac:dyDescent="0.25">
      <c r="A11" t="s">
        <v>80</v>
      </c>
      <c r="B11" s="21" t="s">
        <v>76</v>
      </c>
    </row>
    <row r="12" spans="1:7" x14ac:dyDescent="0.25">
      <c r="A12" t="s">
        <v>81</v>
      </c>
      <c r="B12" s="21" t="s">
        <v>76</v>
      </c>
    </row>
    <row r="15" spans="1:7" x14ac:dyDescent="0.25">
      <c r="A15" s="20" t="s">
        <v>71</v>
      </c>
      <c r="G15" s="11" t="s">
        <v>95</v>
      </c>
    </row>
    <row r="16" spans="1:7" x14ac:dyDescent="0.25">
      <c r="A16" t="s">
        <v>22</v>
      </c>
      <c r="B16" s="21" t="s">
        <v>76</v>
      </c>
      <c r="C16" s="21" t="s">
        <v>76</v>
      </c>
      <c r="D16" s="21" t="s">
        <v>76</v>
      </c>
    </row>
    <row r="17" spans="1:7" x14ac:dyDescent="0.25">
      <c r="A17" t="s">
        <v>65</v>
      </c>
      <c r="B17" s="21" t="s">
        <v>76</v>
      </c>
      <c r="C17" s="21" t="s">
        <v>76</v>
      </c>
    </row>
    <row r="18" spans="1:7" x14ac:dyDescent="0.25">
      <c r="A18" t="s">
        <v>24</v>
      </c>
      <c r="B18" s="21" t="s">
        <v>76</v>
      </c>
      <c r="C18" s="21" t="s">
        <v>76</v>
      </c>
      <c r="D18" s="21" t="s">
        <v>76</v>
      </c>
    </row>
    <row r="19" spans="1:7" x14ac:dyDescent="0.25">
      <c r="A19" t="s">
        <v>66</v>
      </c>
      <c r="B19" s="21" t="s">
        <v>76</v>
      </c>
      <c r="C19" s="21" t="s">
        <v>76</v>
      </c>
    </row>
    <row r="20" spans="1:7" x14ac:dyDescent="0.25">
      <c r="A20" t="s">
        <v>67</v>
      </c>
      <c r="B20" s="21" t="s">
        <v>76</v>
      </c>
    </row>
    <row r="21" spans="1:7" x14ac:dyDescent="0.25">
      <c r="A21" t="s">
        <v>68</v>
      </c>
      <c r="B21" s="21" t="s">
        <v>76</v>
      </c>
    </row>
    <row r="22" spans="1:7" x14ac:dyDescent="0.25">
      <c r="A22" t="s">
        <v>69</v>
      </c>
      <c r="B22" s="21" t="s">
        <v>76</v>
      </c>
      <c r="C22" s="21" t="s">
        <v>76</v>
      </c>
    </row>
    <row r="23" spans="1:7" x14ac:dyDescent="0.25">
      <c r="A23" t="s">
        <v>70</v>
      </c>
      <c r="B23" s="21" t="s">
        <v>76</v>
      </c>
    </row>
    <row r="26" spans="1:7" x14ac:dyDescent="0.25">
      <c r="A26" s="20" t="s">
        <v>82</v>
      </c>
      <c r="G26" s="11" t="s">
        <v>96</v>
      </c>
    </row>
    <row r="27" spans="1:7" x14ac:dyDescent="0.25">
      <c r="A27" t="s">
        <v>83</v>
      </c>
      <c r="B27" s="21" t="s">
        <v>76</v>
      </c>
      <c r="C27" s="21" t="s">
        <v>76</v>
      </c>
      <c r="D27" s="21" t="s">
        <v>76</v>
      </c>
    </row>
    <row r="28" spans="1:7" x14ac:dyDescent="0.25">
      <c r="A28" t="s">
        <v>84</v>
      </c>
      <c r="B28" s="21" t="s">
        <v>76</v>
      </c>
      <c r="C28" s="21" t="s">
        <v>76</v>
      </c>
    </row>
    <row r="29" spans="1:7" x14ac:dyDescent="0.25">
      <c r="A29" t="s">
        <v>85</v>
      </c>
      <c r="B29" s="21" t="s">
        <v>76</v>
      </c>
    </row>
    <row r="32" spans="1:7" x14ac:dyDescent="0.25">
      <c r="A32" s="20" t="s">
        <v>86</v>
      </c>
      <c r="G32" s="11" t="s">
        <v>97</v>
      </c>
    </row>
    <row r="33" spans="1:3" x14ac:dyDescent="0.25">
      <c r="A33" t="s">
        <v>87</v>
      </c>
      <c r="B33" s="21" t="s">
        <v>76</v>
      </c>
      <c r="C33" s="21" t="s">
        <v>76</v>
      </c>
    </row>
    <row r="34" spans="1:3" x14ac:dyDescent="0.25">
      <c r="A34" t="s">
        <v>88</v>
      </c>
      <c r="B34" s="21" t="s">
        <v>76</v>
      </c>
    </row>
    <row r="35" spans="1:3" x14ac:dyDescent="0.25">
      <c r="A35" t="s">
        <v>89</v>
      </c>
      <c r="B35" s="21" t="s">
        <v>76</v>
      </c>
    </row>
    <row r="36" spans="1:3" x14ac:dyDescent="0.25">
      <c r="A36" t="s">
        <v>90</v>
      </c>
      <c r="B36" s="21" t="s">
        <v>76</v>
      </c>
    </row>
    <row r="37" spans="1:3" x14ac:dyDescent="0.25">
      <c r="A37" t="s">
        <v>91</v>
      </c>
      <c r="B37" s="21" t="s">
        <v>76</v>
      </c>
    </row>
    <row r="38" spans="1:3" x14ac:dyDescent="0.25">
      <c r="A38" t="s">
        <v>92</v>
      </c>
      <c r="B38" s="21" t="s">
        <v>76</v>
      </c>
    </row>
    <row r="39" spans="1:3" x14ac:dyDescent="0.25">
      <c r="A39" t="s">
        <v>93</v>
      </c>
      <c r="B39" s="21" t="s">
        <v>76</v>
      </c>
    </row>
  </sheetData>
  <hyperlinks>
    <hyperlink ref="A3" r:id="rId1" display="http://www.crisprtx.com/programs/pipeline" xr:uid="{59B334B3-39C9-4006-A2B4-2886A41E48C2}"/>
    <hyperlink ref="G7" r:id="rId2" display="http://www.crisprtx.com/programs/hemoglobinopathies" xr:uid="{122C0A40-3AF2-4464-948C-CC579CB93EF6}"/>
    <hyperlink ref="G15" r:id="rId3" display="http://www.crisprtx.com/programs/immuno-oncology" xr:uid="{D65DC4F4-5F42-4261-A85E-6732F8ED0A09}"/>
    <hyperlink ref="G26" r:id="rId4" display="http://www.crisprtx.com/programs/regenerative-medicine" xr:uid="{D62C841F-0E1F-4F14-9448-31B496964A2D}"/>
    <hyperlink ref="G32" r:id="rId5" display="http://www.crisprtx.com/programs/in-vivo" xr:uid="{D64A2B35-70D6-4F51-9AC8-822D5AF2A7F4}"/>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ED59BD-5380-41D2-9346-F21F4E27E8E2}">
  <dimension ref="A4:P41"/>
  <sheetViews>
    <sheetView topLeftCell="A12" workbookViewId="0">
      <selection activeCell="I29" sqref="I29"/>
    </sheetView>
  </sheetViews>
  <sheetFormatPr defaultRowHeight="15" x14ac:dyDescent="0.25"/>
  <cols>
    <col min="1" max="1" width="14.7109375" customWidth="1"/>
    <col min="4" max="4" width="10.28515625" bestFit="1" customWidth="1"/>
    <col min="5" max="8" width="11.28515625" bestFit="1" customWidth="1"/>
    <col min="9" max="9" width="15" bestFit="1" customWidth="1"/>
    <col min="10" max="16" width="11.28515625" bestFit="1" customWidth="1"/>
  </cols>
  <sheetData>
    <row r="4" spans="1:16" x14ac:dyDescent="0.25">
      <c r="D4">
        <v>2023</v>
      </c>
      <c r="E4">
        <f>D4+1</f>
        <v>2024</v>
      </c>
      <c r="F4">
        <f t="shared" ref="F4:P4" si="0">E4+1</f>
        <v>2025</v>
      </c>
      <c r="G4">
        <f t="shared" si="0"/>
        <v>2026</v>
      </c>
      <c r="H4">
        <f t="shared" si="0"/>
        <v>2027</v>
      </c>
      <c r="I4">
        <f t="shared" si="0"/>
        <v>2028</v>
      </c>
      <c r="J4">
        <f t="shared" si="0"/>
        <v>2029</v>
      </c>
      <c r="K4">
        <f t="shared" si="0"/>
        <v>2030</v>
      </c>
      <c r="L4">
        <f t="shared" si="0"/>
        <v>2031</v>
      </c>
      <c r="M4">
        <f t="shared" si="0"/>
        <v>2032</v>
      </c>
      <c r="N4">
        <f t="shared" si="0"/>
        <v>2033</v>
      </c>
      <c r="O4">
        <f t="shared" si="0"/>
        <v>2034</v>
      </c>
      <c r="P4">
        <f t="shared" si="0"/>
        <v>2035</v>
      </c>
    </row>
    <row r="5" spans="1:16" x14ac:dyDescent="0.25">
      <c r="B5" t="s">
        <v>2</v>
      </c>
      <c r="C5" s="1"/>
      <c r="D5" s="3">
        <v>66666.666666666701</v>
      </c>
      <c r="E5" s="3">
        <v>200000</v>
      </c>
      <c r="F5" s="3">
        <v>333333.33333333331</v>
      </c>
      <c r="G5" s="3">
        <v>533333.33333333326</v>
      </c>
      <c r="H5" s="3">
        <v>666666.66666666663</v>
      </c>
      <c r="I5" s="3">
        <v>673333.33333333326</v>
      </c>
      <c r="J5" s="3">
        <v>680000</v>
      </c>
      <c r="K5" s="3">
        <v>686666.66666666663</v>
      </c>
      <c r="L5" s="3">
        <v>694000</v>
      </c>
      <c r="M5" s="3">
        <v>700666.66666666663</v>
      </c>
      <c r="N5" s="3">
        <v>708000</v>
      </c>
      <c r="O5" s="3">
        <v>714666.66666666663</v>
      </c>
      <c r="P5" s="3">
        <v>722000</v>
      </c>
    </row>
    <row r="7" spans="1:16" x14ac:dyDescent="0.25">
      <c r="B7" t="s">
        <v>1</v>
      </c>
      <c r="D7">
        <f>D5*93%</f>
        <v>62000.000000000036</v>
      </c>
      <c r="E7">
        <f>E5*93%</f>
        <v>186000</v>
      </c>
      <c r="F7">
        <f>F5*93%</f>
        <v>310000</v>
      </c>
      <c r="G7">
        <f>G5*93%</f>
        <v>495999.99999999994</v>
      </c>
      <c r="H7">
        <f>H5*93%</f>
        <v>620000</v>
      </c>
      <c r="I7">
        <f>I5*93%</f>
        <v>626200</v>
      </c>
      <c r="J7">
        <f>J5*93%</f>
        <v>632400</v>
      </c>
      <c r="K7">
        <f>K5*93%</f>
        <v>638600</v>
      </c>
      <c r="L7">
        <f>L5*93%</f>
        <v>645420</v>
      </c>
      <c r="M7">
        <f>M5*93%</f>
        <v>651620</v>
      </c>
      <c r="N7">
        <f>N5*93%</f>
        <v>658440</v>
      </c>
      <c r="O7">
        <f>O5*93%</f>
        <v>664640</v>
      </c>
      <c r="P7">
        <f>P5*93%</f>
        <v>671460</v>
      </c>
    </row>
    <row r="9" spans="1:16" x14ac:dyDescent="0.25">
      <c r="D9" s="9">
        <f>D7/D5</f>
        <v>0.93</v>
      </c>
      <c r="E9" s="9">
        <f t="shared" ref="E9:P9" si="1">E7/E5</f>
        <v>0.93</v>
      </c>
      <c r="F9" s="9">
        <f t="shared" si="1"/>
        <v>0.93</v>
      </c>
      <c r="G9" s="9">
        <f t="shared" si="1"/>
        <v>0.93</v>
      </c>
      <c r="H9" s="9">
        <f t="shared" si="1"/>
        <v>0.93</v>
      </c>
      <c r="I9" s="9">
        <f t="shared" si="1"/>
        <v>0.93000000000000016</v>
      </c>
      <c r="J9" s="9">
        <f t="shared" si="1"/>
        <v>0.93</v>
      </c>
      <c r="K9" s="9">
        <f t="shared" si="1"/>
        <v>0.93</v>
      </c>
      <c r="L9" s="9">
        <f t="shared" si="1"/>
        <v>0.93</v>
      </c>
      <c r="M9" s="9">
        <f t="shared" si="1"/>
        <v>0.93</v>
      </c>
      <c r="N9" s="9">
        <f t="shared" si="1"/>
        <v>0.93</v>
      </c>
      <c r="O9" s="9">
        <f t="shared" si="1"/>
        <v>0.93</v>
      </c>
      <c r="P9" s="9">
        <f t="shared" si="1"/>
        <v>0.93</v>
      </c>
    </row>
    <row r="12" spans="1:16" x14ac:dyDescent="0.25">
      <c r="A12" s="1" t="s">
        <v>25</v>
      </c>
      <c r="B12" s="1" t="s">
        <v>0</v>
      </c>
      <c r="C12" s="1"/>
      <c r="D12" s="1"/>
      <c r="E12" s="1"/>
      <c r="F12" s="1"/>
      <c r="G12" s="1"/>
      <c r="H12" s="1"/>
      <c r="I12" s="1"/>
      <c r="J12" s="1"/>
      <c r="K12" s="1"/>
      <c r="L12" s="1"/>
    </row>
    <row r="13" spans="1:16" x14ac:dyDescent="0.25">
      <c r="A13" s="1" t="s">
        <v>26</v>
      </c>
      <c r="B13" s="1" t="s">
        <v>27</v>
      </c>
      <c r="C13" s="1"/>
      <c r="D13" s="1"/>
      <c r="E13" s="1"/>
      <c r="F13" s="1"/>
      <c r="G13" s="1"/>
      <c r="H13" s="1"/>
      <c r="I13" s="1"/>
      <c r="J13" s="1"/>
      <c r="K13" s="1"/>
      <c r="L13" s="1"/>
    </row>
    <row r="14" spans="1:16" x14ac:dyDescent="0.25">
      <c r="A14" s="1" t="s">
        <v>28</v>
      </c>
      <c r="B14" s="1" t="s">
        <v>29</v>
      </c>
      <c r="C14" s="1"/>
      <c r="D14" s="1"/>
      <c r="E14" s="1"/>
      <c r="F14" s="1"/>
      <c r="G14" s="1"/>
      <c r="H14" s="1"/>
      <c r="I14" s="1"/>
      <c r="J14" s="1"/>
      <c r="K14" s="1"/>
      <c r="L14" s="1"/>
    </row>
    <row r="15" spans="1:16" x14ac:dyDescent="0.25">
      <c r="A15" s="1" t="s">
        <v>30</v>
      </c>
      <c r="B15" s="1" t="s">
        <v>31</v>
      </c>
      <c r="C15" s="1"/>
      <c r="D15" s="1"/>
      <c r="E15" s="1"/>
      <c r="F15" s="1"/>
      <c r="G15" s="1"/>
      <c r="H15" s="1"/>
      <c r="I15" s="1"/>
      <c r="J15" s="1"/>
      <c r="K15" s="1"/>
      <c r="L15" s="1"/>
    </row>
    <row r="16" spans="1:16" x14ac:dyDescent="0.25">
      <c r="A16" s="1" t="s">
        <v>32</v>
      </c>
      <c r="B16" s="1" t="s">
        <v>33</v>
      </c>
      <c r="C16" s="1"/>
      <c r="D16" s="1"/>
      <c r="E16" s="1"/>
      <c r="F16" s="1"/>
      <c r="G16" s="1"/>
      <c r="H16" s="1"/>
      <c r="I16" s="1"/>
      <c r="J16" s="1"/>
      <c r="K16" s="1"/>
      <c r="L16" s="1"/>
    </row>
    <row r="17" spans="1:12" x14ac:dyDescent="0.25">
      <c r="A17" s="1" t="s">
        <v>34</v>
      </c>
      <c r="B17" s="1" t="s">
        <v>35</v>
      </c>
      <c r="C17" s="1"/>
      <c r="D17" s="1"/>
      <c r="E17" s="1"/>
      <c r="F17" s="1"/>
      <c r="G17" s="1"/>
      <c r="H17" s="1"/>
      <c r="I17" s="1"/>
      <c r="J17" s="1"/>
      <c r="K17" s="1"/>
      <c r="L17" s="1"/>
    </row>
    <row r="18" spans="1:12" x14ac:dyDescent="0.25">
      <c r="A18" s="1" t="s">
        <v>36</v>
      </c>
      <c r="B18" s="1" t="s">
        <v>37</v>
      </c>
      <c r="C18" s="1"/>
      <c r="D18" s="1"/>
      <c r="E18" s="1"/>
      <c r="F18" s="1"/>
      <c r="G18" s="1"/>
      <c r="H18" s="1"/>
      <c r="I18" s="1"/>
      <c r="J18" s="1"/>
      <c r="K18" s="1"/>
      <c r="L18" s="1"/>
    </row>
    <row r="19" spans="1:12" x14ac:dyDescent="0.25">
      <c r="A19" s="1" t="s">
        <v>38</v>
      </c>
      <c r="B19" s="1"/>
      <c r="C19" s="1"/>
      <c r="D19" s="1"/>
      <c r="E19" s="1"/>
      <c r="F19" s="1"/>
      <c r="G19" s="1"/>
      <c r="H19" s="1"/>
      <c r="I19" s="1"/>
      <c r="J19" s="1"/>
      <c r="K19" s="1"/>
      <c r="L19" s="1"/>
    </row>
    <row r="20" spans="1:12" x14ac:dyDescent="0.25">
      <c r="A20" s="1"/>
      <c r="B20" s="10" t="s">
        <v>39</v>
      </c>
      <c r="C20" s="1"/>
      <c r="D20" s="1"/>
      <c r="E20" s="1"/>
      <c r="F20" s="1"/>
      <c r="G20" s="1"/>
      <c r="H20" s="1"/>
      <c r="I20" s="1"/>
      <c r="J20" s="1"/>
      <c r="K20" s="1"/>
      <c r="L20" s="1"/>
    </row>
    <row r="21" spans="1:12" x14ac:dyDescent="0.25">
      <c r="A21" s="1"/>
      <c r="B21" s="1" t="s">
        <v>40</v>
      </c>
      <c r="C21" s="1"/>
      <c r="D21" s="1"/>
      <c r="E21" s="1"/>
      <c r="F21" s="1"/>
      <c r="G21" s="1"/>
      <c r="H21" s="11" t="s">
        <v>41</v>
      </c>
      <c r="I21" s="1"/>
      <c r="J21" s="1"/>
      <c r="K21" s="1"/>
      <c r="L21" s="1"/>
    </row>
    <row r="22" spans="1:12" x14ac:dyDescent="0.25">
      <c r="A22" s="1"/>
      <c r="B22" s="1" t="s">
        <v>42</v>
      </c>
      <c r="C22" s="1"/>
      <c r="D22" s="1"/>
      <c r="E22" s="1"/>
      <c r="F22" s="1"/>
      <c r="G22" s="1"/>
      <c r="H22" s="1"/>
      <c r="I22" s="1"/>
      <c r="J22" s="1"/>
      <c r="K22" s="1"/>
      <c r="L22" s="1"/>
    </row>
    <row r="23" spans="1:12" x14ac:dyDescent="0.25">
      <c r="A23" s="1"/>
      <c r="B23" s="1" t="s">
        <v>43</v>
      </c>
      <c r="C23" s="1"/>
      <c r="D23" s="1"/>
      <c r="E23" s="1"/>
      <c r="F23" s="1"/>
      <c r="G23" s="1"/>
      <c r="H23" s="1"/>
      <c r="I23" s="1"/>
      <c r="J23" s="1"/>
      <c r="K23" s="1"/>
      <c r="L23" s="1"/>
    </row>
    <row r="24" spans="1:12" x14ac:dyDescent="0.25">
      <c r="A24" s="1"/>
      <c r="B24" s="1" t="s">
        <v>44</v>
      </c>
      <c r="C24" s="1"/>
      <c r="D24" s="1"/>
      <c r="E24" s="1"/>
      <c r="F24" s="1"/>
      <c r="G24" s="1"/>
      <c r="H24" s="1"/>
      <c r="I24" s="1"/>
      <c r="J24" s="1"/>
      <c r="K24" s="1"/>
      <c r="L24" s="1"/>
    </row>
    <row r="25" spans="1:12" x14ac:dyDescent="0.25">
      <c r="A25" s="1"/>
      <c r="B25" s="1" t="s">
        <v>45</v>
      </c>
      <c r="C25" s="1"/>
      <c r="D25" s="1"/>
      <c r="E25" s="1"/>
      <c r="F25" s="1"/>
      <c r="G25" s="1"/>
      <c r="H25" s="1"/>
      <c r="I25" s="1"/>
      <c r="J25" s="1"/>
      <c r="K25" s="1"/>
      <c r="L25" s="1"/>
    </row>
    <row r="26" spans="1:12" x14ac:dyDescent="0.25">
      <c r="A26" s="1"/>
      <c r="B26" s="1" t="s">
        <v>46</v>
      </c>
      <c r="C26" s="1"/>
      <c r="D26" s="1"/>
      <c r="E26" s="1"/>
      <c r="F26" s="1"/>
      <c r="G26" s="1"/>
      <c r="H26" s="1"/>
      <c r="I26" s="3"/>
      <c r="J26" s="1"/>
      <c r="K26" s="1"/>
      <c r="L26" s="1"/>
    </row>
    <row r="27" spans="1:12" x14ac:dyDescent="0.25">
      <c r="A27" s="1"/>
      <c r="B27" s="1" t="s">
        <v>47</v>
      </c>
      <c r="C27" s="1"/>
      <c r="D27" s="1"/>
      <c r="E27" s="1"/>
      <c r="F27" s="1"/>
      <c r="G27" s="1"/>
      <c r="H27" s="1"/>
      <c r="I27" s="1"/>
      <c r="J27" s="1"/>
      <c r="K27" s="1"/>
      <c r="L27" s="1"/>
    </row>
    <row r="28" spans="1:12" x14ac:dyDescent="0.25">
      <c r="A28" s="1"/>
      <c r="B28" s="1"/>
      <c r="C28" s="1"/>
      <c r="D28" s="1"/>
      <c r="E28" s="1"/>
      <c r="F28" s="1"/>
      <c r="G28" s="1"/>
      <c r="H28" s="1"/>
      <c r="I28" s="1"/>
      <c r="J28" s="1"/>
      <c r="K28" s="1"/>
      <c r="L28" s="1"/>
    </row>
    <row r="29" spans="1:12" x14ac:dyDescent="0.25">
      <c r="A29" s="1"/>
      <c r="B29" s="10" t="s">
        <v>48</v>
      </c>
      <c r="C29" s="1"/>
      <c r="D29" s="1"/>
      <c r="E29" s="1"/>
      <c r="F29" s="1"/>
      <c r="G29" s="1"/>
      <c r="H29" s="1"/>
      <c r="I29" s="1"/>
      <c r="J29" s="1"/>
      <c r="K29" s="1"/>
      <c r="L29" s="1"/>
    </row>
    <row r="30" spans="1:12" x14ac:dyDescent="0.25">
      <c r="A30" s="1"/>
      <c r="B30" s="1" t="s">
        <v>47</v>
      </c>
      <c r="C30" s="1"/>
      <c r="D30" s="1"/>
      <c r="E30" s="1"/>
      <c r="F30" s="1"/>
      <c r="G30" s="1"/>
      <c r="H30" s="1"/>
      <c r="I30" s="1"/>
      <c r="J30" s="1"/>
      <c r="K30" s="1"/>
      <c r="L30" s="1"/>
    </row>
    <row r="31" spans="1:12" x14ac:dyDescent="0.25">
      <c r="A31" s="1"/>
      <c r="B31" s="1"/>
      <c r="C31" s="1"/>
      <c r="D31" s="1"/>
      <c r="E31" s="1"/>
      <c r="F31" s="1"/>
      <c r="G31" s="1"/>
      <c r="H31" s="1"/>
      <c r="I31" s="1"/>
      <c r="J31" s="1"/>
      <c r="K31" s="1"/>
      <c r="L31" s="1"/>
    </row>
    <row r="32" spans="1:12" x14ac:dyDescent="0.25">
      <c r="A32" s="1"/>
      <c r="B32" s="10" t="s">
        <v>49</v>
      </c>
      <c r="C32" s="1"/>
      <c r="D32" s="1"/>
      <c r="E32" s="1"/>
      <c r="F32" s="1"/>
      <c r="G32" s="1"/>
      <c r="H32" s="1"/>
      <c r="I32" s="1"/>
      <c r="J32" s="1"/>
      <c r="K32" s="1"/>
      <c r="L32" s="1"/>
    </row>
    <row r="33" spans="1:12" x14ac:dyDescent="0.25">
      <c r="A33" s="1"/>
      <c r="B33" s="1"/>
      <c r="C33" s="1"/>
      <c r="D33" s="1"/>
      <c r="E33" s="1"/>
      <c r="F33" s="1"/>
      <c r="G33" s="1"/>
      <c r="H33" s="1"/>
      <c r="I33" s="1"/>
      <c r="J33" s="1"/>
      <c r="K33" s="1"/>
      <c r="L33" s="1"/>
    </row>
    <row r="34" spans="1:12" x14ac:dyDescent="0.25">
      <c r="A34" s="1"/>
      <c r="B34" s="10" t="s">
        <v>50</v>
      </c>
      <c r="C34" s="1"/>
      <c r="D34" s="1"/>
      <c r="E34" s="1"/>
      <c r="F34" s="1"/>
      <c r="G34" s="1"/>
      <c r="H34" s="1"/>
      <c r="I34" s="1"/>
      <c r="J34" s="1"/>
      <c r="K34" s="1"/>
      <c r="L34" s="1"/>
    </row>
    <row r="35" spans="1:12" x14ac:dyDescent="0.25">
      <c r="A35" s="1"/>
      <c r="B35" s="1"/>
      <c r="C35" s="1"/>
      <c r="D35" s="1"/>
      <c r="E35" s="1"/>
      <c r="F35" s="1"/>
      <c r="G35" s="1"/>
      <c r="H35" s="1"/>
      <c r="I35" s="1"/>
      <c r="J35" s="1"/>
      <c r="K35" s="1"/>
      <c r="L35" s="1"/>
    </row>
    <row r="36" spans="1:12" x14ac:dyDescent="0.25">
      <c r="A36" s="1"/>
      <c r="B36" s="10" t="s">
        <v>51</v>
      </c>
      <c r="C36" s="1"/>
      <c r="D36" s="1"/>
      <c r="E36" s="1"/>
      <c r="F36" s="1"/>
      <c r="G36" s="1"/>
      <c r="H36" s="1"/>
      <c r="I36" s="1"/>
      <c r="J36" s="1"/>
      <c r="K36" s="1"/>
      <c r="L36" s="1"/>
    </row>
    <row r="37" spans="1:12" x14ac:dyDescent="0.25">
      <c r="A37" s="1"/>
      <c r="B37" s="1"/>
      <c r="C37" s="1"/>
      <c r="D37" s="1"/>
      <c r="E37" s="1"/>
      <c r="F37" s="1"/>
      <c r="G37" s="1"/>
      <c r="H37" s="1"/>
      <c r="I37" s="1"/>
      <c r="J37" s="1"/>
      <c r="K37" s="1"/>
      <c r="L37" s="1"/>
    </row>
    <row r="38" spans="1:12" x14ac:dyDescent="0.25">
      <c r="A38" s="1"/>
      <c r="B38" s="1"/>
      <c r="C38" s="1"/>
      <c r="D38" s="1"/>
      <c r="E38" s="1"/>
      <c r="F38" s="1"/>
      <c r="G38" s="1"/>
      <c r="H38" s="1"/>
      <c r="I38" s="1"/>
      <c r="J38" s="1"/>
      <c r="K38" s="1"/>
      <c r="L38" s="1"/>
    </row>
    <row r="39" spans="1:12" x14ac:dyDescent="0.25">
      <c r="A39" s="1"/>
      <c r="B39" s="1"/>
      <c r="C39" s="1"/>
      <c r="D39" s="1"/>
      <c r="E39" s="1"/>
      <c r="F39" s="1"/>
      <c r="G39" s="1"/>
      <c r="H39" s="1"/>
      <c r="I39" s="1"/>
      <c r="J39" s="1"/>
      <c r="K39" s="1"/>
      <c r="L39" s="1"/>
    </row>
    <row r="40" spans="1:12" x14ac:dyDescent="0.25">
      <c r="A40" s="1"/>
      <c r="B40" s="1"/>
      <c r="C40" s="1"/>
      <c r="D40" s="1"/>
      <c r="E40" s="1"/>
      <c r="F40" s="1"/>
      <c r="G40" s="1"/>
      <c r="H40" s="1"/>
      <c r="I40" s="1"/>
      <c r="J40" s="1"/>
      <c r="K40" s="1"/>
      <c r="L40" s="1"/>
    </row>
    <row r="41" spans="1:12" x14ac:dyDescent="0.25">
      <c r="A41" s="1"/>
      <c r="B41" s="1"/>
      <c r="C41" s="1"/>
      <c r="D41" s="1"/>
      <c r="E41" s="1"/>
      <c r="F41" s="1"/>
      <c r="G41" s="1"/>
      <c r="H41" s="1"/>
      <c r="I41" s="1"/>
      <c r="J41" s="1"/>
      <c r="K41" s="1"/>
      <c r="L41" s="1"/>
    </row>
  </sheetData>
  <hyperlinks>
    <hyperlink ref="H21" r:id="rId1" location="!*menu=16*browseby=9*sortby=1*trend=4016" display="https://library.ehaweb.org/eha/ - !*menu=16*browseby=9*sortby=1*trend=4016" xr:uid="{71D6DFF6-912C-4D08-A4A5-6388BBA94901}"/>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9AE54A-7841-41BE-AFBC-77B7BB14074B}">
  <dimension ref="A3:V24"/>
  <sheetViews>
    <sheetView workbookViewId="0">
      <selection activeCell="K25" sqref="K25"/>
    </sheetView>
  </sheetViews>
  <sheetFormatPr defaultRowHeight="15" x14ac:dyDescent="0.25"/>
  <sheetData>
    <row r="3" spans="1:1" x14ac:dyDescent="0.25">
      <c r="A3" s="11" t="s">
        <v>52</v>
      </c>
    </row>
    <row r="5" spans="1:1" ht="15.75" x14ac:dyDescent="0.25">
      <c r="A5" s="12" t="s">
        <v>53</v>
      </c>
    </row>
    <row r="7" spans="1:1" ht="15.75" x14ac:dyDescent="0.25">
      <c r="A7" s="12" t="s">
        <v>54</v>
      </c>
    </row>
    <row r="9" spans="1:1" ht="15.75" x14ac:dyDescent="0.25">
      <c r="A9" s="12" t="s">
        <v>55</v>
      </c>
    </row>
    <row r="11" spans="1:1" ht="15.75" x14ac:dyDescent="0.25">
      <c r="A11" s="12" t="s">
        <v>56</v>
      </c>
    </row>
    <row r="13" spans="1:1" ht="15.75" x14ac:dyDescent="0.25">
      <c r="A13" s="12" t="s">
        <v>57</v>
      </c>
    </row>
    <row r="15" spans="1:1" x14ac:dyDescent="0.25">
      <c r="A15" s="14" t="s">
        <v>58</v>
      </c>
    </row>
    <row r="16" spans="1:1" x14ac:dyDescent="0.25">
      <c r="A16" s="15"/>
    </row>
    <row r="17" spans="1:22" ht="15.75" x14ac:dyDescent="0.25">
      <c r="A17" s="16" t="s">
        <v>59</v>
      </c>
    </row>
    <row r="18" spans="1:22" ht="76.5" customHeight="1" x14ac:dyDescent="0.25">
      <c r="A18" s="18" t="s">
        <v>60</v>
      </c>
      <c r="B18" s="18"/>
      <c r="C18" s="18"/>
      <c r="D18" s="18"/>
      <c r="E18" s="18"/>
      <c r="F18" s="18"/>
      <c r="G18" s="18"/>
      <c r="H18" s="18"/>
      <c r="I18" s="18"/>
      <c r="J18" s="18"/>
      <c r="K18" s="18"/>
      <c r="L18" s="18"/>
      <c r="M18" s="18"/>
      <c r="N18" s="18"/>
      <c r="O18" s="18"/>
      <c r="P18" s="18"/>
      <c r="Q18" s="18"/>
      <c r="R18" s="18"/>
      <c r="S18" s="18"/>
      <c r="T18" s="18"/>
      <c r="U18" s="18"/>
      <c r="V18" s="18"/>
    </row>
    <row r="19" spans="1:22" x14ac:dyDescent="0.25">
      <c r="A19" s="15"/>
    </row>
    <row r="20" spans="1:22" ht="42" customHeight="1" x14ac:dyDescent="0.25">
      <c r="A20" s="19" t="s">
        <v>61</v>
      </c>
      <c r="B20" s="19"/>
      <c r="C20" s="19"/>
      <c r="D20" s="19"/>
      <c r="E20" s="19"/>
      <c r="F20" s="19"/>
      <c r="G20" s="19"/>
      <c r="H20" s="19"/>
      <c r="I20" s="19"/>
      <c r="J20" s="19"/>
      <c r="K20" s="19"/>
      <c r="L20" s="19"/>
      <c r="M20" s="19"/>
      <c r="N20" s="19"/>
      <c r="O20" s="19"/>
      <c r="P20" s="19"/>
      <c r="Q20" s="19"/>
      <c r="R20" s="19"/>
      <c r="S20" s="19"/>
      <c r="T20" s="19"/>
      <c r="U20" s="19"/>
      <c r="V20" s="19"/>
    </row>
    <row r="21" spans="1:22" x14ac:dyDescent="0.25">
      <c r="A21" s="15"/>
    </row>
    <row r="22" spans="1:22" ht="47.25" customHeight="1" x14ac:dyDescent="0.25">
      <c r="A22" s="19" t="s">
        <v>62</v>
      </c>
      <c r="B22" s="19"/>
      <c r="C22" s="19"/>
      <c r="D22" s="19"/>
      <c r="E22" s="19"/>
      <c r="F22" s="19"/>
      <c r="G22" s="19"/>
      <c r="H22" s="19"/>
      <c r="I22" s="19"/>
      <c r="J22" s="19"/>
      <c r="K22" s="19"/>
      <c r="L22" s="19"/>
      <c r="M22" s="19"/>
      <c r="N22" s="19"/>
      <c r="O22" s="19"/>
      <c r="P22" s="19"/>
      <c r="Q22" s="19"/>
      <c r="R22" s="19"/>
      <c r="S22" s="19"/>
      <c r="T22" s="19"/>
      <c r="U22" s="19"/>
      <c r="V22" s="19"/>
    </row>
    <row r="23" spans="1:22" x14ac:dyDescent="0.25">
      <c r="A23" s="15"/>
    </row>
    <row r="24" spans="1:22" x14ac:dyDescent="0.25">
      <c r="A24" s="17" t="s">
        <v>63</v>
      </c>
    </row>
  </sheetData>
  <mergeCells count="3">
    <mergeCell ref="A18:V18"/>
    <mergeCell ref="A20:V20"/>
    <mergeCell ref="A22:V22"/>
  </mergeCells>
  <hyperlinks>
    <hyperlink ref="A3" r:id="rId1" display="http://www.crisprtx.com/about-us/press-releases-and-presentations/crispr-therapeutics-reports-positive-results-from-its-phase-1-carbon-trial-of-ctx110-in-relapsed-or-refractory-cd19-b-cell-malignancies" xr:uid="{B29B05D8-9144-4B1A-9A15-8857C18AC7F3}"/>
    <hyperlink ref="A24" r:id="rId2" display="http://clinicaltrials.gov/" xr:uid="{2580026F-663A-4C27-B531-8D4C280175C3}"/>
  </hyperlinks>
  <pageMargins left="0.7" right="0.7" top="0.75" bottom="0.75" header="0.3" footer="0.3"/>
  <pageSetup orientation="portrait" horizontalDpi="4294967292" verticalDpi="0"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279D5D-B52D-4485-A250-CE2596F4B55F}">
  <dimension ref="A3:X5"/>
  <sheetViews>
    <sheetView workbookViewId="0">
      <selection activeCell="A5" sqref="A5:X5"/>
    </sheetView>
  </sheetViews>
  <sheetFormatPr defaultRowHeight="15" x14ac:dyDescent="0.25"/>
  <sheetData>
    <row r="3" spans="1:24" ht="15.75" x14ac:dyDescent="0.25">
      <c r="A3" s="12" t="s">
        <v>105</v>
      </c>
    </row>
    <row r="5" spans="1:24" ht="54.75" customHeight="1" x14ac:dyDescent="0.25">
      <c r="A5" s="19" t="s">
        <v>106</v>
      </c>
      <c r="B5" s="19"/>
      <c r="C5" s="19"/>
      <c r="D5" s="19"/>
      <c r="E5" s="19"/>
      <c r="F5" s="19"/>
      <c r="G5" s="19"/>
      <c r="H5" s="19"/>
      <c r="I5" s="19"/>
      <c r="J5" s="19"/>
      <c r="K5" s="19"/>
      <c r="L5" s="19"/>
      <c r="M5" s="19"/>
      <c r="N5" s="19"/>
      <c r="O5" s="19"/>
      <c r="P5" s="19"/>
      <c r="Q5" s="19"/>
      <c r="R5" s="19"/>
      <c r="S5" s="19"/>
      <c r="T5" s="19"/>
      <c r="U5" s="19"/>
      <c r="V5" s="19"/>
      <c r="W5" s="19"/>
      <c r="X5" s="19"/>
    </row>
  </sheetData>
  <mergeCells count="1">
    <mergeCell ref="A5:X5"/>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4C5D79-4335-49AB-A2BB-C41934BB7147}">
  <dimension ref="A3:X19"/>
  <sheetViews>
    <sheetView workbookViewId="0">
      <selection activeCell="F22" sqref="F22"/>
    </sheetView>
  </sheetViews>
  <sheetFormatPr defaultRowHeight="15" x14ac:dyDescent="0.25"/>
  <sheetData>
    <row r="3" spans="1:23" x14ac:dyDescent="0.25">
      <c r="A3" s="11" t="s">
        <v>98</v>
      </c>
    </row>
    <row r="5" spans="1:23" x14ac:dyDescent="0.25">
      <c r="A5" s="14" t="s">
        <v>99</v>
      </c>
    </row>
    <row r="7" spans="1:23" ht="34.5" customHeight="1" x14ac:dyDescent="0.25">
      <c r="A7" s="23" t="s">
        <v>100</v>
      </c>
      <c r="B7" s="23"/>
      <c r="C7" s="23"/>
      <c r="D7" s="23"/>
      <c r="E7" s="23"/>
      <c r="F7" s="23"/>
      <c r="G7" s="23"/>
      <c r="H7" s="23"/>
      <c r="I7" s="23"/>
      <c r="J7" s="23"/>
      <c r="K7" s="23"/>
      <c r="L7" s="23"/>
      <c r="M7" s="23"/>
      <c r="N7" s="23"/>
      <c r="O7" s="23"/>
      <c r="P7" s="23"/>
      <c r="Q7" s="23"/>
      <c r="R7" s="23"/>
      <c r="S7" s="23"/>
      <c r="T7" s="23"/>
      <c r="U7" s="23"/>
      <c r="V7" s="23"/>
      <c r="W7" s="23"/>
    </row>
    <row r="9" spans="1:23" ht="15.75" x14ac:dyDescent="0.25">
      <c r="A9" s="12" t="s">
        <v>101</v>
      </c>
    </row>
    <row r="11" spans="1:23" ht="15.75" x14ac:dyDescent="0.25">
      <c r="A11" s="13" t="s">
        <v>102</v>
      </c>
    </row>
    <row r="13" spans="1:23" ht="66" customHeight="1" x14ac:dyDescent="0.25">
      <c r="A13" s="19" t="s">
        <v>103</v>
      </c>
      <c r="B13" s="19"/>
      <c r="C13" s="19"/>
      <c r="D13" s="19"/>
      <c r="E13" s="19"/>
      <c r="F13" s="19"/>
      <c r="G13" s="19"/>
      <c r="H13" s="19"/>
      <c r="I13" s="19"/>
      <c r="J13" s="19"/>
      <c r="K13" s="19"/>
      <c r="L13" s="19"/>
      <c r="M13" s="19"/>
      <c r="N13" s="19"/>
      <c r="O13" s="19"/>
      <c r="P13" s="19"/>
      <c r="Q13" s="19"/>
      <c r="R13" s="19"/>
      <c r="S13" s="19"/>
      <c r="T13" s="19"/>
      <c r="U13" s="19"/>
      <c r="V13" s="19"/>
      <c r="W13" s="19"/>
    </row>
    <row r="15" spans="1:23" ht="64.5" customHeight="1" x14ac:dyDescent="0.25">
      <c r="A15" s="19" t="s">
        <v>104</v>
      </c>
      <c r="B15" s="19"/>
      <c r="C15" s="19"/>
      <c r="D15" s="19"/>
      <c r="E15" s="19"/>
      <c r="F15" s="19"/>
      <c r="G15" s="19"/>
      <c r="H15" s="19"/>
      <c r="I15" s="19"/>
      <c r="J15" s="19"/>
      <c r="K15" s="19"/>
      <c r="L15" s="19"/>
      <c r="M15" s="19"/>
      <c r="N15" s="19"/>
      <c r="O15" s="19"/>
      <c r="P15" s="19"/>
      <c r="Q15" s="19"/>
      <c r="R15" s="19"/>
      <c r="S15" s="19"/>
      <c r="T15" s="19"/>
      <c r="U15" s="19"/>
      <c r="V15" s="19"/>
      <c r="W15" s="19"/>
    </row>
    <row r="17" spans="1:24" ht="15.75" x14ac:dyDescent="0.25">
      <c r="A17" s="12" t="s">
        <v>105</v>
      </c>
    </row>
    <row r="19" spans="1:24" ht="52.5" customHeight="1" x14ac:dyDescent="0.25">
      <c r="A19" s="19" t="s">
        <v>106</v>
      </c>
      <c r="B19" s="19"/>
      <c r="C19" s="19"/>
      <c r="D19" s="19"/>
      <c r="E19" s="19"/>
      <c r="F19" s="19"/>
      <c r="G19" s="19"/>
      <c r="H19" s="19"/>
      <c r="I19" s="19"/>
      <c r="J19" s="19"/>
      <c r="K19" s="19"/>
      <c r="L19" s="19"/>
      <c r="M19" s="19"/>
      <c r="N19" s="19"/>
      <c r="O19" s="19"/>
      <c r="P19" s="19"/>
      <c r="Q19" s="19"/>
      <c r="R19" s="19"/>
      <c r="S19" s="19"/>
      <c r="T19" s="19"/>
      <c r="U19" s="19"/>
      <c r="V19" s="19"/>
      <c r="W19" s="19"/>
      <c r="X19" s="19"/>
    </row>
  </sheetData>
  <mergeCells count="4">
    <mergeCell ref="A7:W7"/>
    <mergeCell ref="A13:W13"/>
    <mergeCell ref="A15:W15"/>
    <mergeCell ref="A19:X19"/>
  </mergeCells>
  <hyperlinks>
    <hyperlink ref="A3" r:id="rId1" display="http://www.crisprtx.com/about-us/press-releases-and-presentations/crispr-therapeutics-presents-positive-results-from-its-phase-1-cobalt-lym-trial-of-ctx130-in-relapsed-or-refractory-t-cell-malignancies-at-the-2022-european-hematology-association-eha-congress" xr:uid="{B7E8B233-FB24-466A-BF51-E3FD1849EE22}"/>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FDF51F-9C99-49F9-A291-46DE187246AA}">
  <dimension ref="A3"/>
  <sheetViews>
    <sheetView tabSelected="1" workbookViewId="0">
      <selection activeCell="C7" sqref="C7"/>
    </sheetView>
  </sheetViews>
  <sheetFormatPr defaultRowHeight="15" x14ac:dyDescent="0.25"/>
  <sheetData>
    <row r="3" spans="1:1" x14ac:dyDescent="0.25">
      <c r="A3" s="11" t="s">
        <v>107</v>
      </c>
    </row>
  </sheetData>
  <hyperlinks>
    <hyperlink ref="A3" r:id="rId1" display="https://crisprtx.gcs-web.com/static-files/5c256eb5-4982-4e47-b463-79eff954e622" xr:uid="{978F1446-7D56-4811-AF15-BC541EC37033}"/>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Income Statement</vt:lpstr>
      <vt:lpstr>Pipeline</vt:lpstr>
      <vt:lpstr>CTX001</vt:lpstr>
      <vt:lpstr>CTX110</vt:lpstr>
      <vt:lpstr>CTX120</vt:lpstr>
      <vt:lpstr>CTX130</vt:lpstr>
      <vt:lpstr>Innovation Day - June 21, 2022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Robert Yarotsky</cp:lastModifiedBy>
  <dcterms:created xsi:type="dcterms:W3CDTF">2022-08-01T02:31:13Z</dcterms:created>
  <dcterms:modified xsi:type="dcterms:W3CDTF">2022-08-01T03:53:42Z</dcterms:modified>
</cp:coreProperties>
</file>