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sauzins/Library/Mobile Documents/com~apple~CloudDocs/MovedOneDrive/_LU_ECONOMICS/99_MARISTRA_DARBAM/01_FDI_DTTs_MD/01_R_Proj_THES/13_TerritorialTaxSyst/"/>
    </mc:Choice>
  </mc:AlternateContent>
  <xr:revisionPtr revIDLastSave="0" documentId="13_ncr:1_{489CA09E-AF98-4D4F-AAC1-B211EAC32FA4}" xr6:coauthVersionLast="47" xr6:coauthVersionMax="47" xr10:uidLastSave="{00000000-0000-0000-0000-000000000000}"/>
  <bookViews>
    <workbookView xWindow="760" yWindow="500" windowWidth="28040" windowHeight="16420" activeTab="3" xr2:uid="{54439DC3-35F2-C840-BB3F-B940968DCA90}"/>
  </bookViews>
  <sheets>
    <sheet name="Sheet1" sheetId="1" r:id="rId1"/>
    <sheet name="TaxDistExample" sheetId="2" r:id="rId2"/>
    <sheet name="uin2018" sheetId="3" r:id="rId3"/>
    <sheet name="TaxDistExample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4" l="1"/>
  <c r="F24" i="4"/>
  <c r="E24" i="4"/>
  <c r="D24" i="4"/>
  <c r="C24" i="4"/>
  <c r="G12" i="4"/>
  <c r="G10" i="4"/>
  <c r="F9" i="4"/>
  <c r="F10" i="4" s="1"/>
  <c r="D6" i="4"/>
  <c r="E5" i="4"/>
  <c r="D5" i="4"/>
  <c r="G4" i="4"/>
  <c r="G5" i="4" s="1"/>
  <c r="F4" i="4"/>
  <c r="F13" i="4" s="1"/>
  <c r="E4" i="4"/>
  <c r="D4" i="4"/>
  <c r="D13" i="4" s="1"/>
  <c r="C4" i="4"/>
  <c r="C5" i="4" s="1"/>
  <c r="G16" i="3"/>
  <c r="C4" i="3"/>
  <c r="G16" i="2"/>
  <c r="D5" i="3"/>
  <c r="E5" i="3"/>
  <c r="F5" i="3"/>
  <c r="G5" i="3"/>
  <c r="D4" i="3"/>
  <c r="E4" i="3"/>
  <c r="E13" i="3" s="1"/>
  <c r="F4" i="3"/>
  <c r="G4" i="3"/>
  <c r="G13" i="3" s="1"/>
  <c r="C5" i="3"/>
  <c r="C13" i="3"/>
  <c r="G24" i="3"/>
  <c r="F24" i="3"/>
  <c r="E24" i="3"/>
  <c r="D24" i="3"/>
  <c r="C24" i="3"/>
  <c r="G12" i="3"/>
  <c r="G10" i="3"/>
  <c r="F9" i="3"/>
  <c r="F10" i="3" s="1"/>
  <c r="G24" i="2"/>
  <c r="C24" i="2"/>
  <c r="F24" i="2"/>
  <c r="E24" i="2"/>
  <c r="D24" i="2"/>
  <c r="G10" i="2"/>
  <c r="G12" i="2" s="1"/>
  <c r="F9" i="2"/>
  <c r="F10" i="2" s="1"/>
  <c r="F5" i="2"/>
  <c r="F6" i="2" s="1"/>
  <c r="D4" i="2"/>
  <c r="D13" i="2" s="1"/>
  <c r="E4" i="2"/>
  <c r="E5" i="2" s="1"/>
  <c r="F4" i="2"/>
  <c r="G4" i="2"/>
  <c r="C4" i="2"/>
  <c r="C9" i="4" l="1"/>
  <c r="C10" i="4" s="1"/>
  <c r="C12" i="4" s="1"/>
  <c r="C6" i="4"/>
  <c r="C8" i="4"/>
  <c r="G6" i="4"/>
  <c r="G14" i="4" s="1"/>
  <c r="G15" i="4" s="1"/>
  <c r="G16" i="4" s="1"/>
  <c r="G17" i="4" s="1"/>
  <c r="F5" i="4"/>
  <c r="D8" i="4"/>
  <c r="D9" i="4" s="1"/>
  <c r="D10" i="4" s="1"/>
  <c r="D12" i="4" s="1"/>
  <c r="D14" i="4" s="1"/>
  <c r="D15" i="4" s="1"/>
  <c r="D16" i="4" s="1"/>
  <c r="D17" i="4" s="1"/>
  <c r="G13" i="4"/>
  <c r="E9" i="4"/>
  <c r="E10" i="4" s="1"/>
  <c r="E13" i="4"/>
  <c r="E6" i="4"/>
  <c r="E8" i="4" s="1"/>
  <c r="C13" i="4"/>
  <c r="G6" i="3"/>
  <c r="E6" i="3"/>
  <c r="C9" i="3"/>
  <c r="C10" i="3" s="1"/>
  <c r="C12" i="3" s="1"/>
  <c r="E11" i="3"/>
  <c r="F6" i="3"/>
  <c r="G8" i="3"/>
  <c r="G14" i="3"/>
  <c r="G15" i="3" s="1"/>
  <c r="G17" i="3" s="1"/>
  <c r="E8" i="3"/>
  <c r="D13" i="3"/>
  <c r="F13" i="3"/>
  <c r="E9" i="2"/>
  <c r="E10" i="2" s="1"/>
  <c r="E6" i="2"/>
  <c r="F11" i="2"/>
  <c r="F12" i="2" s="1"/>
  <c r="F14" i="2" s="1"/>
  <c r="F15" i="2" s="1"/>
  <c r="F16" i="2" s="1"/>
  <c r="F17" i="2" s="1"/>
  <c r="C5" i="2"/>
  <c r="D5" i="2"/>
  <c r="F8" i="2"/>
  <c r="G13" i="2"/>
  <c r="G5" i="2"/>
  <c r="F13" i="2"/>
  <c r="E13" i="2"/>
  <c r="C13" i="2"/>
  <c r="J8" i="1"/>
  <c r="E3" i="1"/>
  <c r="A6" i="1"/>
  <c r="A5" i="1"/>
  <c r="C14" i="4" l="1"/>
  <c r="C15" i="4" s="1"/>
  <c r="C16" i="4" s="1"/>
  <c r="C17" i="4" s="1"/>
  <c r="E11" i="4"/>
  <c r="E12" i="4" s="1"/>
  <c r="E14" i="4" s="1"/>
  <c r="E15" i="4" s="1"/>
  <c r="E16" i="4" s="1"/>
  <c r="E17" i="4" s="1"/>
  <c r="F6" i="4"/>
  <c r="F8" i="4"/>
  <c r="G8" i="4"/>
  <c r="E9" i="3"/>
  <c r="E10" i="3" s="1"/>
  <c r="E12" i="3" s="1"/>
  <c r="E14" i="3" s="1"/>
  <c r="E15" i="3" s="1"/>
  <c r="E16" i="3" s="1"/>
  <c r="E17" i="3" s="1"/>
  <c r="C6" i="3"/>
  <c r="C8" i="3" s="1"/>
  <c r="F11" i="3"/>
  <c r="F12" i="3" s="1"/>
  <c r="F14" i="3" s="1"/>
  <c r="F15" i="3" s="1"/>
  <c r="F16" i="3" s="1"/>
  <c r="F17" i="3" s="1"/>
  <c r="D6" i="3"/>
  <c r="F8" i="3"/>
  <c r="E11" i="2"/>
  <c r="E12" i="2" s="1"/>
  <c r="E14" i="2" s="1"/>
  <c r="E15" i="2" s="1"/>
  <c r="E16" i="2" s="1"/>
  <c r="E17" i="2" s="1"/>
  <c r="G6" i="2"/>
  <c r="G14" i="2" s="1"/>
  <c r="G15" i="2" s="1"/>
  <c r="G17" i="2" s="1"/>
  <c r="D6" i="2"/>
  <c r="E8" i="2"/>
  <c r="C9" i="2"/>
  <c r="C10" i="2" s="1"/>
  <c r="C12" i="2" s="1"/>
  <c r="C6" i="2"/>
  <c r="C14" i="2" s="1"/>
  <c r="C15" i="2" s="1"/>
  <c r="C16" i="2" s="1"/>
  <c r="C17" i="2" s="1"/>
  <c r="F11" i="4" l="1"/>
  <c r="F12" i="4" s="1"/>
  <c r="F14" i="4" s="1"/>
  <c r="F15" i="4" s="1"/>
  <c r="F16" i="4" s="1"/>
  <c r="F17" i="4" s="1"/>
  <c r="C14" i="3"/>
  <c r="C15" i="3" s="1"/>
  <c r="C16" i="3" s="1"/>
  <c r="C17" i="3" s="1"/>
  <c r="D8" i="3"/>
  <c r="D9" i="3" s="1"/>
  <c r="D10" i="3" s="1"/>
  <c r="D12" i="3" s="1"/>
  <c r="D14" i="3" s="1"/>
  <c r="D15" i="3" s="1"/>
  <c r="D16" i="3" s="1"/>
  <c r="D17" i="3" s="1"/>
  <c r="G8" i="2"/>
  <c r="C8" i="2"/>
  <c r="D8" i="2"/>
  <c r="D9" i="2" s="1"/>
  <c r="D10" i="2" s="1"/>
  <c r="D12" i="2" s="1"/>
  <c r="D14" i="2" s="1"/>
  <c r="D15" i="2" s="1"/>
  <c r="D16" i="2" s="1"/>
  <c r="D17" i="2" s="1"/>
</calcChain>
</file>

<file path=xl/sharedStrings.xml><?xml version="1.0" encoding="utf-8"?>
<sst xmlns="http://schemas.openxmlformats.org/spreadsheetml/2006/main" count="88" uniqueCount="40">
  <si>
    <t>CIT_s</t>
  </si>
  <si>
    <t>WHT_s</t>
  </si>
  <si>
    <t>profit</t>
  </si>
  <si>
    <t>international rate of taxatioon</t>
  </si>
  <si>
    <t>Direct credit</t>
  </si>
  <si>
    <t>Indirect credit</t>
  </si>
  <si>
    <t>Deduction</t>
  </si>
  <si>
    <t>CIT+WHT</t>
  </si>
  <si>
    <t>No reliev</t>
  </si>
  <si>
    <t>Romania and Russia?</t>
  </si>
  <si>
    <t>Exemption</t>
  </si>
  <si>
    <t xml:space="preserve">only WHT </t>
  </si>
  <si>
    <t>for tax distance it is relevant whet kind of tax relief is appliccable</t>
  </si>
  <si>
    <t>but how much do DTTs matter in this case?</t>
  </si>
  <si>
    <t>allows to deduct tax payments as expenses</t>
  </si>
  <si>
    <t xml:space="preserve">Metode: </t>
  </si>
  <si>
    <t>Nav atbrīvojuma</t>
  </si>
  <si>
    <t>Atskaitīšana</t>
  </si>
  <si>
    <t>Tiešs kredīts</t>
  </si>
  <si>
    <t>Netiešs kredīts</t>
  </si>
  <si>
    <t>Atbrīvošana</t>
  </si>
  <si>
    <t>likme</t>
  </si>
  <si>
    <t>Resursu valsts nodokļi</t>
  </si>
  <si>
    <t>Meitas uzņēmuma peļņa</t>
  </si>
  <si>
    <t>Resursu valsts UIN 20% (a)</t>
  </si>
  <si>
    <t>Sadalītās dividendes</t>
  </si>
  <si>
    <t>Ietur. nodoklis 10% (b)</t>
  </si>
  <si>
    <t>Rezidences valsts nodokļi</t>
  </si>
  <si>
    <t>Saņemtās dividendes</t>
  </si>
  <si>
    <t>Ar nodokli apliekamā bāze</t>
  </si>
  <si>
    <t>Rezidences valsts UIN 50%</t>
  </si>
  <si>
    <t>Ārvalstu nodokļa kredīts</t>
  </si>
  <si>
    <t>Neto UIN (c)</t>
  </si>
  <si>
    <t>Resursu valsts UIN (a)</t>
  </si>
  <si>
    <t>Nodokļi peļņas repatriācijai (b+c)</t>
  </si>
  <si>
    <t>Peļņa pēc nodokļiem</t>
  </si>
  <si>
    <t>Kombinētā efektīvā nodokļa likme tSR</t>
  </si>
  <si>
    <t>Nodokļu distance dSR (%)</t>
  </si>
  <si>
    <t>Formula</t>
  </si>
  <si>
    <t>PAGAIDĀM NEPAREIZS APRĒĶINS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</si>
</sst>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558800</xdr:colOff>
      <xdr:row>0</xdr:row>
      <xdr:rowOff>114300</xdr:rowOff>
    </xdr:from>
    <xdr:to>
      <xdr:col>20</xdr:col>
      <xdr:colOff>381000</xdr:colOff>
      <xdr:row>16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D2948D-C9C8-A066-16C5-3FCE19B8C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114300"/>
          <a:ext cx="10553700" cy="317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558800</xdr:colOff>
      <xdr:row>0</xdr:row>
      <xdr:rowOff>114300</xdr:rowOff>
    </xdr:from>
    <xdr:to>
      <xdr:col>20</xdr:col>
      <xdr:colOff>381000</xdr:colOff>
      <xdr:row>16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FF9779-D34D-C841-86B0-160E56D9D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114300"/>
          <a:ext cx="10553700" cy="3175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558800</xdr:colOff>
      <xdr:row>0</xdr:row>
      <xdr:rowOff>114300</xdr:rowOff>
    </xdr:from>
    <xdr:to>
      <xdr:col>20</xdr:col>
      <xdr:colOff>381000</xdr:colOff>
      <xdr:row>16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E39707-D981-EA49-BDD4-6C756305F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114300"/>
          <a:ext cx="10553700" cy="317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B24ED-9EB9-6643-982E-87466E7D3E7B}">
  <dimension ref="A1:J21"/>
  <sheetViews>
    <sheetView workbookViewId="0">
      <selection activeCell="A5" sqref="A5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</row>
    <row r="2" spans="1:10" x14ac:dyDescent="0.2">
      <c r="A2">
        <v>0.15</v>
      </c>
      <c r="B2">
        <v>0.1</v>
      </c>
      <c r="C2">
        <v>1</v>
      </c>
    </row>
    <row r="3" spans="1:10" x14ac:dyDescent="0.2">
      <c r="E3">
        <f>B2*A2</f>
        <v>1.4999999999999999E-2</v>
      </c>
      <c r="H3" s="1">
        <v>0.35</v>
      </c>
      <c r="I3" s="2">
        <v>1.4999999999999999E-2</v>
      </c>
    </row>
    <row r="5" spans="1:10" x14ac:dyDescent="0.2">
      <c r="A5">
        <f>1-(1-A2)*(1-B2)</f>
        <v>0.23499999999999999</v>
      </c>
      <c r="B5" t="s">
        <v>3</v>
      </c>
    </row>
    <row r="6" spans="1:10" x14ac:dyDescent="0.2">
      <c r="A6">
        <f>A2+B2-A2*B2</f>
        <v>0.23499999999999999</v>
      </c>
    </row>
    <row r="8" spans="1:10" x14ac:dyDescent="0.2">
      <c r="H8" s="3">
        <v>0.35</v>
      </c>
      <c r="I8" s="3">
        <v>1.4999999999999999E-2</v>
      </c>
      <c r="J8" s="3">
        <f>H8-I8</f>
        <v>0.33499999999999996</v>
      </c>
    </row>
    <row r="13" spans="1:10" x14ac:dyDescent="0.2">
      <c r="A13" t="s">
        <v>12</v>
      </c>
    </row>
    <row r="14" spans="1:10" x14ac:dyDescent="0.2">
      <c r="A14" t="s">
        <v>13</v>
      </c>
    </row>
    <row r="16" spans="1:10" x14ac:dyDescent="0.2">
      <c r="A16" t="s">
        <v>10</v>
      </c>
    </row>
    <row r="17" spans="1:2" x14ac:dyDescent="0.2">
      <c r="A17" t="s">
        <v>4</v>
      </c>
      <c r="B17" t="s">
        <v>11</v>
      </c>
    </row>
    <row r="18" spans="1:2" x14ac:dyDescent="0.2">
      <c r="A18" t="s">
        <v>5</v>
      </c>
      <c r="B18" t="s">
        <v>7</v>
      </c>
    </row>
    <row r="19" spans="1:2" x14ac:dyDescent="0.2">
      <c r="A19" t="s">
        <v>6</v>
      </c>
      <c r="B19" t="s">
        <v>14</v>
      </c>
    </row>
    <row r="21" spans="1:2" x14ac:dyDescent="0.2">
      <c r="A21" t="s">
        <v>8</v>
      </c>
      <c r="B2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5712-9BE6-D449-B83F-A9C7819B722B}">
  <dimension ref="A1:G24"/>
  <sheetViews>
    <sheetView workbookViewId="0">
      <selection activeCell="I21" sqref="I21"/>
    </sheetView>
  </sheetViews>
  <sheetFormatPr baseColWidth="10" defaultRowHeight="16" x14ac:dyDescent="0.2"/>
  <cols>
    <col min="1" max="1" width="32.6640625" bestFit="1" customWidth="1"/>
    <col min="2" max="2" width="5.6640625" bestFit="1" customWidth="1"/>
    <col min="3" max="3" width="14.6640625" bestFit="1" customWidth="1"/>
    <col min="4" max="4" width="11" bestFit="1" customWidth="1"/>
    <col min="5" max="5" width="11.1640625" bestFit="1" customWidth="1"/>
    <col min="6" max="6" width="13.1640625" bestFit="1" customWidth="1"/>
  </cols>
  <sheetData>
    <row r="1" spans="1:7" x14ac:dyDescent="0.2">
      <c r="A1" t="s">
        <v>15</v>
      </c>
      <c r="B1" t="s">
        <v>21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">
      <c r="A2" s="4" t="s">
        <v>22</v>
      </c>
    </row>
    <row r="3" spans="1:7" x14ac:dyDescent="0.2">
      <c r="A3" t="s">
        <v>23</v>
      </c>
      <c r="C3">
        <v>100</v>
      </c>
      <c r="D3">
        <v>100</v>
      </c>
      <c r="E3">
        <v>100</v>
      </c>
      <c r="F3">
        <v>100</v>
      </c>
      <c r="G3">
        <v>100</v>
      </c>
    </row>
    <row r="4" spans="1:7" x14ac:dyDescent="0.2">
      <c r="A4" t="s">
        <v>24</v>
      </c>
      <c r="B4">
        <v>0.2</v>
      </c>
      <c r="C4">
        <f>C3*$B$4</f>
        <v>20</v>
      </c>
      <c r="D4">
        <f t="shared" ref="D4:G4" si="0">D3*$B$4</f>
        <v>20</v>
      </c>
      <c r="E4">
        <f t="shared" si="0"/>
        <v>20</v>
      </c>
      <c r="F4">
        <f t="shared" si="0"/>
        <v>20</v>
      </c>
      <c r="G4">
        <f t="shared" si="0"/>
        <v>20</v>
      </c>
    </row>
    <row r="5" spans="1:7" x14ac:dyDescent="0.2">
      <c r="A5" t="s">
        <v>25</v>
      </c>
      <c r="C5">
        <f>C3-C4</f>
        <v>80</v>
      </c>
      <c r="D5">
        <f t="shared" ref="D5:G5" si="1">D3-D4</f>
        <v>80</v>
      </c>
      <c r="E5">
        <f t="shared" si="1"/>
        <v>80</v>
      </c>
      <c r="F5">
        <f t="shared" si="1"/>
        <v>80</v>
      </c>
      <c r="G5">
        <f t="shared" si="1"/>
        <v>80</v>
      </c>
    </row>
    <row r="6" spans="1:7" x14ac:dyDescent="0.2">
      <c r="A6" t="s">
        <v>26</v>
      </c>
      <c r="B6">
        <v>0.1</v>
      </c>
      <c r="C6">
        <f>C5*$B$6</f>
        <v>8</v>
      </c>
      <c r="D6">
        <f t="shared" ref="D6:G6" si="2">D5*$B$6</f>
        <v>8</v>
      </c>
      <c r="E6">
        <f t="shared" si="2"/>
        <v>8</v>
      </c>
      <c r="F6">
        <f t="shared" si="2"/>
        <v>8</v>
      </c>
      <c r="G6">
        <f t="shared" si="2"/>
        <v>8</v>
      </c>
    </row>
    <row r="7" spans="1:7" x14ac:dyDescent="0.2">
      <c r="A7" s="4" t="s">
        <v>27</v>
      </c>
    </row>
    <row r="8" spans="1:7" x14ac:dyDescent="0.2">
      <c r="A8" t="s">
        <v>28</v>
      </c>
      <c r="C8">
        <f>C5-C6</f>
        <v>72</v>
      </c>
      <c r="D8">
        <f t="shared" ref="D8:G8" si="3">D5-D6</f>
        <v>72</v>
      </c>
      <c r="E8">
        <f t="shared" si="3"/>
        <v>72</v>
      </c>
      <c r="F8">
        <f t="shared" si="3"/>
        <v>72</v>
      </c>
      <c r="G8">
        <f t="shared" si="3"/>
        <v>72</v>
      </c>
    </row>
    <row r="9" spans="1:7" x14ac:dyDescent="0.2">
      <c r="A9" t="s">
        <v>29</v>
      </c>
      <c r="C9">
        <f>C5</f>
        <v>80</v>
      </c>
      <c r="D9">
        <f>D8</f>
        <v>72</v>
      </c>
      <c r="E9">
        <f>E5</f>
        <v>80</v>
      </c>
      <c r="F9">
        <f>F3</f>
        <v>100</v>
      </c>
      <c r="G9">
        <v>0</v>
      </c>
    </row>
    <row r="10" spans="1:7" x14ac:dyDescent="0.2">
      <c r="A10" t="s">
        <v>30</v>
      </c>
      <c r="B10">
        <v>0.5</v>
      </c>
      <c r="C10">
        <f>C9*$B$10</f>
        <v>40</v>
      </c>
      <c r="D10">
        <f t="shared" ref="D10:G10" si="4">D9*$B$10</f>
        <v>36</v>
      </c>
      <c r="E10">
        <f t="shared" si="4"/>
        <v>40</v>
      </c>
      <c r="F10">
        <f t="shared" si="4"/>
        <v>50</v>
      </c>
      <c r="G10">
        <f t="shared" si="4"/>
        <v>0</v>
      </c>
    </row>
    <row r="11" spans="1:7" x14ac:dyDescent="0.2">
      <c r="A11" t="s">
        <v>31</v>
      </c>
      <c r="C11">
        <v>0</v>
      </c>
      <c r="D11">
        <v>0</v>
      </c>
      <c r="E11">
        <f>E6</f>
        <v>8</v>
      </c>
      <c r="F11">
        <f>F6+F4</f>
        <v>28</v>
      </c>
      <c r="G11">
        <v>0</v>
      </c>
    </row>
    <row r="12" spans="1:7" x14ac:dyDescent="0.2">
      <c r="A12" t="s">
        <v>32</v>
      </c>
      <c r="C12">
        <f>C10-C11</f>
        <v>40</v>
      </c>
      <c r="D12">
        <f t="shared" ref="D12:G12" si="5">D10-D11</f>
        <v>36</v>
      </c>
      <c r="E12">
        <f t="shared" si="5"/>
        <v>32</v>
      </c>
      <c r="F12">
        <f t="shared" si="5"/>
        <v>22</v>
      </c>
      <c r="G12">
        <f t="shared" si="5"/>
        <v>0</v>
      </c>
    </row>
    <row r="13" spans="1:7" x14ac:dyDescent="0.2">
      <c r="A13" t="s">
        <v>33</v>
      </c>
      <c r="C13">
        <f>C4</f>
        <v>20</v>
      </c>
      <c r="D13">
        <f t="shared" ref="D13:G13" si="6">D4</f>
        <v>20</v>
      </c>
      <c r="E13">
        <f t="shared" si="6"/>
        <v>20</v>
      </c>
      <c r="F13">
        <f t="shared" si="6"/>
        <v>20</v>
      </c>
      <c r="G13">
        <f t="shared" si="6"/>
        <v>20</v>
      </c>
    </row>
    <row r="14" spans="1:7" x14ac:dyDescent="0.2">
      <c r="A14" t="s">
        <v>34</v>
      </c>
      <c r="C14">
        <f>C6+C12</f>
        <v>48</v>
      </c>
      <c r="D14">
        <f t="shared" ref="D14:G14" si="7">D6+D12</f>
        <v>44</v>
      </c>
      <c r="E14">
        <f t="shared" si="7"/>
        <v>40</v>
      </c>
      <c r="F14">
        <f t="shared" si="7"/>
        <v>30</v>
      </c>
      <c r="G14">
        <f t="shared" si="7"/>
        <v>8</v>
      </c>
    </row>
    <row r="15" spans="1:7" x14ac:dyDescent="0.2">
      <c r="A15" t="s">
        <v>37</v>
      </c>
      <c r="C15">
        <f>C14/C5</f>
        <v>0.6</v>
      </c>
      <c r="D15">
        <f t="shared" ref="D15:G15" si="8">D14/D5</f>
        <v>0.55000000000000004</v>
      </c>
      <c r="E15">
        <f t="shared" si="8"/>
        <v>0.5</v>
      </c>
      <c r="F15">
        <f t="shared" si="8"/>
        <v>0.375</v>
      </c>
      <c r="G15">
        <f t="shared" si="8"/>
        <v>0.1</v>
      </c>
    </row>
    <row r="16" spans="1:7" x14ac:dyDescent="0.2">
      <c r="A16" s="7" t="s">
        <v>36</v>
      </c>
      <c r="C16" s="5">
        <f>1-(1-C4/100)*(1-C15)</f>
        <v>0.67999999999999994</v>
      </c>
      <c r="D16" s="5">
        <f t="shared" ref="D16:F16" si="9">1-(1-D4/100)*(1-D15)</f>
        <v>0.64</v>
      </c>
      <c r="E16" s="5">
        <f t="shared" si="9"/>
        <v>0.6</v>
      </c>
      <c r="F16" s="5">
        <f t="shared" si="9"/>
        <v>0.5</v>
      </c>
      <c r="G16" s="5">
        <f>1-(1-G4/100)*(1-G15)</f>
        <v>0.27999999999999992</v>
      </c>
    </row>
    <row r="17" spans="1:7" x14ac:dyDescent="0.2">
      <c r="A17" t="s">
        <v>35</v>
      </c>
      <c r="C17">
        <f>C3*(1-C16)</f>
        <v>32.000000000000007</v>
      </c>
      <c r="D17">
        <f t="shared" ref="D17:G17" si="10">D3*(1-D16)</f>
        <v>36</v>
      </c>
      <c r="E17">
        <f t="shared" si="10"/>
        <v>40</v>
      </c>
      <c r="F17">
        <f t="shared" si="10"/>
        <v>50</v>
      </c>
      <c r="G17">
        <f t="shared" si="10"/>
        <v>72.000000000000014</v>
      </c>
    </row>
    <row r="24" spans="1:7" x14ac:dyDescent="0.2">
      <c r="A24" t="s">
        <v>38</v>
      </c>
      <c r="C24" s="6">
        <f>1-(1-$B$4)*(1-$B$6)+$B$10-B4*$B$10</f>
        <v>0.67999999999999994</v>
      </c>
      <c r="D24" s="6">
        <f>1-(1-B4)*(1-B6)*(1-B10)</f>
        <v>0.6399999999999999</v>
      </c>
      <c r="E24" s="6">
        <f>MAX(1-(1-$B$4)*(1-$B$6), 1-(1-$B$4)*(1-$B$10))</f>
        <v>0.6</v>
      </c>
      <c r="F24" s="6">
        <f>MAX(1-(1-$B$4)*(1-$B$6), $B$10)</f>
        <v>0.5</v>
      </c>
      <c r="G24" s="6">
        <f>1-(1-$B$4)*(1-$B$6)</f>
        <v>0.27999999999999992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49AE-336F-6148-9C2A-29A2444FBC68}">
  <dimension ref="A1:I24"/>
  <sheetViews>
    <sheetView workbookViewId="0">
      <selection activeCell="G31" sqref="G31"/>
    </sheetView>
  </sheetViews>
  <sheetFormatPr baseColWidth="10" defaultRowHeight="16" x14ac:dyDescent="0.2"/>
  <cols>
    <col min="1" max="1" width="32.6640625" bestFit="1" customWidth="1"/>
    <col min="2" max="2" width="5.6640625" bestFit="1" customWidth="1"/>
    <col min="3" max="3" width="14.6640625" bestFit="1" customWidth="1"/>
    <col min="4" max="4" width="11" bestFit="1" customWidth="1"/>
    <col min="5" max="5" width="11.1640625" bestFit="1" customWidth="1"/>
    <col min="6" max="6" width="13.1640625" bestFit="1" customWidth="1"/>
  </cols>
  <sheetData>
    <row r="1" spans="1:7" x14ac:dyDescent="0.2">
      <c r="A1" t="s">
        <v>15</v>
      </c>
      <c r="B1" t="s">
        <v>21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">
      <c r="A2" s="4" t="s">
        <v>22</v>
      </c>
    </row>
    <row r="3" spans="1:7" x14ac:dyDescent="0.2">
      <c r="A3" t="s">
        <v>23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">
      <c r="A4" t="s">
        <v>24</v>
      </c>
      <c r="B4">
        <v>0.2</v>
      </c>
      <c r="C4">
        <f>(C3/(1-$B$4))*(1-0.2)</f>
        <v>1</v>
      </c>
      <c r="D4">
        <f t="shared" ref="D4:G4" si="0">(D3/(1-$B$4))*0.2</f>
        <v>0.25</v>
      </c>
      <c r="E4">
        <f t="shared" si="0"/>
        <v>0.25</v>
      </c>
      <c r="F4">
        <f t="shared" si="0"/>
        <v>0.25</v>
      </c>
      <c r="G4">
        <f t="shared" si="0"/>
        <v>0.25</v>
      </c>
    </row>
    <row r="5" spans="1:7" x14ac:dyDescent="0.2">
      <c r="A5" t="s">
        <v>25</v>
      </c>
      <c r="C5">
        <f>C3</f>
        <v>1</v>
      </c>
      <c r="D5">
        <f t="shared" ref="D5:G5" si="1">D3</f>
        <v>1</v>
      </c>
      <c r="E5">
        <f t="shared" si="1"/>
        <v>1</v>
      </c>
      <c r="F5">
        <f t="shared" si="1"/>
        <v>1</v>
      </c>
      <c r="G5">
        <f t="shared" si="1"/>
        <v>1</v>
      </c>
    </row>
    <row r="6" spans="1:7" x14ac:dyDescent="0.2">
      <c r="A6" t="s">
        <v>26</v>
      </c>
      <c r="B6">
        <v>0.1</v>
      </c>
      <c r="C6">
        <f>C5*$B$6</f>
        <v>0.1</v>
      </c>
      <c r="D6">
        <f t="shared" ref="D6:G6" si="2">D5*$B$6</f>
        <v>0.1</v>
      </c>
      <c r="E6">
        <f t="shared" si="2"/>
        <v>0.1</v>
      </c>
      <c r="F6">
        <f t="shared" si="2"/>
        <v>0.1</v>
      </c>
      <c r="G6">
        <f t="shared" si="2"/>
        <v>0.1</v>
      </c>
    </row>
    <row r="7" spans="1:7" x14ac:dyDescent="0.2">
      <c r="A7" s="4" t="s">
        <v>27</v>
      </c>
    </row>
    <row r="8" spans="1:7" x14ac:dyDescent="0.2">
      <c r="A8" t="s">
        <v>28</v>
      </c>
      <c r="C8">
        <f>C5-C6</f>
        <v>0.9</v>
      </c>
      <c r="D8">
        <f t="shared" ref="D8:G8" si="3">D5-D6</f>
        <v>0.9</v>
      </c>
      <c r="E8">
        <f t="shared" si="3"/>
        <v>0.9</v>
      </c>
      <c r="F8">
        <f t="shared" si="3"/>
        <v>0.9</v>
      </c>
      <c r="G8">
        <f t="shared" si="3"/>
        <v>0.9</v>
      </c>
    </row>
    <row r="9" spans="1:7" x14ac:dyDescent="0.2">
      <c r="A9" t="s">
        <v>29</v>
      </c>
      <c r="C9">
        <f>C5</f>
        <v>1</v>
      </c>
      <c r="D9">
        <f>D8</f>
        <v>0.9</v>
      </c>
      <c r="E9">
        <f>E5</f>
        <v>1</v>
      </c>
      <c r="F9">
        <f>F3</f>
        <v>1</v>
      </c>
      <c r="G9">
        <v>0</v>
      </c>
    </row>
    <row r="10" spans="1:7" x14ac:dyDescent="0.2">
      <c r="A10" t="s">
        <v>30</v>
      </c>
      <c r="B10">
        <v>0.5</v>
      </c>
      <c r="C10">
        <f>C9*$B$10</f>
        <v>0.5</v>
      </c>
      <c r="D10">
        <f t="shared" ref="D10:G10" si="4">D9*$B$10</f>
        <v>0.45</v>
      </c>
      <c r="E10">
        <f t="shared" si="4"/>
        <v>0.5</v>
      </c>
      <c r="F10">
        <f t="shared" si="4"/>
        <v>0.5</v>
      </c>
      <c r="G10">
        <f t="shared" si="4"/>
        <v>0</v>
      </c>
    </row>
    <row r="11" spans="1:7" x14ac:dyDescent="0.2">
      <c r="A11" t="s">
        <v>31</v>
      </c>
      <c r="C11">
        <v>0</v>
      </c>
      <c r="D11">
        <v>0</v>
      </c>
      <c r="E11">
        <f>E6</f>
        <v>0.1</v>
      </c>
      <c r="F11">
        <f>F6+F4</f>
        <v>0.35</v>
      </c>
      <c r="G11">
        <v>0</v>
      </c>
    </row>
    <row r="12" spans="1:7" x14ac:dyDescent="0.2">
      <c r="A12" t="s">
        <v>32</v>
      </c>
      <c r="C12">
        <f>C10-C11</f>
        <v>0.5</v>
      </c>
      <c r="D12">
        <f t="shared" ref="D12:G12" si="5">D10-D11</f>
        <v>0.45</v>
      </c>
      <c r="E12">
        <f t="shared" si="5"/>
        <v>0.4</v>
      </c>
      <c r="F12">
        <f t="shared" si="5"/>
        <v>0.15000000000000002</v>
      </c>
      <c r="G12">
        <f t="shared" si="5"/>
        <v>0</v>
      </c>
    </row>
    <row r="13" spans="1:7" x14ac:dyDescent="0.2">
      <c r="A13" t="s">
        <v>33</v>
      </c>
      <c r="C13">
        <f>C4</f>
        <v>1</v>
      </c>
      <c r="D13">
        <f t="shared" ref="D13:G13" si="6">D4</f>
        <v>0.25</v>
      </c>
      <c r="E13">
        <f t="shared" si="6"/>
        <v>0.25</v>
      </c>
      <c r="F13">
        <f t="shared" si="6"/>
        <v>0.25</v>
      </c>
      <c r="G13">
        <f t="shared" si="6"/>
        <v>0.25</v>
      </c>
    </row>
    <row r="14" spans="1:7" x14ac:dyDescent="0.2">
      <c r="A14" t="s">
        <v>34</v>
      </c>
      <c r="C14">
        <f>C6+C12</f>
        <v>0.6</v>
      </c>
      <c r="D14">
        <f t="shared" ref="D14:G14" si="7">D6+D12</f>
        <v>0.55000000000000004</v>
      </c>
      <c r="E14">
        <f t="shared" si="7"/>
        <v>0.5</v>
      </c>
      <c r="F14">
        <f t="shared" si="7"/>
        <v>0.25</v>
      </c>
      <c r="G14">
        <f t="shared" si="7"/>
        <v>0.1</v>
      </c>
    </row>
    <row r="15" spans="1:7" x14ac:dyDescent="0.2">
      <c r="A15" t="s">
        <v>37</v>
      </c>
      <c r="C15">
        <f>C14/C5</f>
        <v>0.6</v>
      </c>
      <c r="D15">
        <f t="shared" ref="D15:G15" si="8">D14/D5</f>
        <v>0.55000000000000004</v>
      </c>
      <c r="E15">
        <f t="shared" si="8"/>
        <v>0.5</v>
      </c>
      <c r="F15">
        <f t="shared" si="8"/>
        <v>0.25</v>
      </c>
      <c r="G15">
        <f t="shared" si="8"/>
        <v>0.1</v>
      </c>
    </row>
    <row r="16" spans="1:7" x14ac:dyDescent="0.2">
      <c r="A16" s="7" t="s">
        <v>36</v>
      </c>
      <c r="C16" s="5">
        <f>1-(1-C4/100)*(1-C15)</f>
        <v>0.60399999999999998</v>
      </c>
      <c r="D16" s="5">
        <f t="shared" ref="D16:F16" si="9">1-(1-D4/100)*(1-D15)</f>
        <v>0.55112500000000009</v>
      </c>
      <c r="E16" s="5">
        <f t="shared" si="9"/>
        <v>0.50124999999999997</v>
      </c>
      <c r="F16" s="5">
        <f t="shared" si="9"/>
        <v>0.25187499999999996</v>
      </c>
      <c r="G16" s="5">
        <f>1-(1-G4/100)*(1-G15)</f>
        <v>0.10224999999999995</v>
      </c>
    </row>
    <row r="17" spans="1:9" x14ac:dyDescent="0.2">
      <c r="A17" t="s">
        <v>35</v>
      </c>
      <c r="C17">
        <f>C3*(1-C16)</f>
        <v>0.39600000000000002</v>
      </c>
      <c r="D17">
        <f t="shared" ref="D17:G17" si="10">D3*(1-D16)</f>
        <v>0.44887499999999991</v>
      </c>
      <c r="E17">
        <f t="shared" si="10"/>
        <v>0.49875000000000003</v>
      </c>
      <c r="F17">
        <f t="shared" si="10"/>
        <v>0.74812500000000004</v>
      </c>
      <c r="G17">
        <f t="shared" si="10"/>
        <v>0.89775000000000005</v>
      </c>
    </row>
    <row r="22" spans="1:9" x14ac:dyDescent="0.2">
      <c r="I22" t="s">
        <v>39</v>
      </c>
    </row>
    <row r="24" spans="1:9" x14ac:dyDescent="0.2">
      <c r="A24" t="s">
        <v>38</v>
      </c>
      <c r="C24" s="6">
        <f>1-(1-$B$4)*(1-$B$6)+$B$10-B4*$B$10</f>
        <v>0.67999999999999994</v>
      </c>
      <c r="D24" s="6">
        <f>1-(1-B4)*(1-B6)*(1-B10)</f>
        <v>0.6399999999999999</v>
      </c>
      <c r="E24" s="6">
        <f>MAX(1-(1-$B$4)*(1-$B$6), 1-(1-$B$4)*(1-$B$10))</f>
        <v>0.6</v>
      </c>
      <c r="F24" s="6">
        <f>MAX(1-(1-$B$4)*(1-$B$6), $B$10)</f>
        <v>0.5</v>
      </c>
      <c r="G24" s="6">
        <f>1-(1-$B$4)*(1-$B$6)</f>
        <v>0.27999999999999992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6B26-D87B-304F-BB50-4453E89D493F}">
  <dimension ref="A1:G24"/>
  <sheetViews>
    <sheetView tabSelected="1" workbookViewId="0">
      <selection activeCell="B7" sqref="B7"/>
    </sheetView>
  </sheetViews>
  <sheetFormatPr baseColWidth="10" defaultRowHeight="16" x14ac:dyDescent="0.2"/>
  <cols>
    <col min="1" max="1" width="32.6640625" bestFit="1" customWidth="1"/>
    <col min="2" max="2" width="5.6640625" bestFit="1" customWidth="1"/>
    <col min="3" max="3" width="14.6640625" bestFit="1" customWidth="1"/>
    <col min="4" max="4" width="11" bestFit="1" customWidth="1"/>
    <col min="5" max="5" width="11.1640625" bestFit="1" customWidth="1"/>
    <col min="6" max="6" width="13.1640625" bestFit="1" customWidth="1"/>
  </cols>
  <sheetData>
    <row r="1" spans="1:7" x14ac:dyDescent="0.2">
      <c r="A1" t="s">
        <v>15</v>
      </c>
      <c r="B1" t="s">
        <v>21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">
      <c r="A2" s="4" t="s">
        <v>22</v>
      </c>
    </row>
    <row r="3" spans="1:7" x14ac:dyDescent="0.2">
      <c r="A3" t="s">
        <v>23</v>
      </c>
      <c r="C3">
        <v>100</v>
      </c>
      <c r="D3">
        <v>100</v>
      </c>
      <c r="E3">
        <v>100</v>
      </c>
      <c r="F3">
        <v>100</v>
      </c>
      <c r="G3">
        <v>100</v>
      </c>
    </row>
    <row r="4" spans="1:7" x14ac:dyDescent="0.2">
      <c r="A4" t="s">
        <v>24</v>
      </c>
      <c r="B4">
        <v>0.2</v>
      </c>
      <c r="C4">
        <f>C3*$B$4</f>
        <v>20</v>
      </c>
      <c r="D4">
        <f t="shared" ref="D4:G4" si="0">D3*$B$4</f>
        <v>20</v>
      </c>
      <c r="E4">
        <f t="shared" si="0"/>
        <v>20</v>
      </c>
      <c r="F4">
        <f t="shared" si="0"/>
        <v>20</v>
      </c>
      <c r="G4">
        <f t="shared" si="0"/>
        <v>20</v>
      </c>
    </row>
    <row r="5" spans="1:7" x14ac:dyDescent="0.2">
      <c r="A5" t="s">
        <v>25</v>
      </c>
      <c r="C5">
        <f>C3-C4</f>
        <v>80</v>
      </c>
      <c r="D5">
        <f t="shared" ref="D5:G5" si="1">D3-D4</f>
        <v>80</v>
      </c>
      <c r="E5">
        <f t="shared" si="1"/>
        <v>80</v>
      </c>
      <c r="F5">
        <f t="shared" si="1"/>
        <v>80</v>
      </c>
      <c r="G5">
        <f t="shared" si="1"/>
        <v>80</v>
      </c>
    </row>
    <row r="6" spans="1:7" x14ac:dyDescent="0.2">
      <c r="A6" t="s">
        <v>26</v>
      </c>
      <c r="B6">
        <v>0</v>
      </c>
      <c r="C6">
        <f>C5*$B$6</f>
        <v>0</v>
      </c>
      <c r="D6">
        <f t="shared" ref="D6:G6" si="2">D5*$B$6</f>
        <v>0</v>
      </c>
      <c r="E6">
        <f t="shared" si="2"/>
        <v>0</v>
      </c>
      <c r="F6">
        <f t="shared" si="2"/>
        <v>0</v>
      </c>
      <c r="G6">
        <f t="shared" si="2"/>
        <v>0</v>
      </c>
    </row>
    <row r="7" spans="1:7" x14ac:dyDescent="0.2">
      <c r="A7" s="4" t="s">
        <v>27</v>
      </c>
    </row>
    <row r="8" spans="1:7" x14ac:dyDescent="0.2">
      <c r="A8" t="s">
        <v>28</v>
      </c>
      <c r="C8">
        <f>C5-C6</f>
        <v>80</v>
      </c>
      <c r="D8">
        <f t="shared" ref="D8:G8" si="3">D5-D6</f>
        <v>80</v>
      </c>
      <c r="E8">
        <f t="shared" si="3"/>
        <v>80</v>
      </c>
      <c r="F8">
        <f t="shared" si="3"/>
        <v>80</v>
      </c>
      <c r="G8">
        <f t="shared" si="3"/>
        <v>80</v>
      </c>
    </row>
    <row r="9" spans="1:7" x14ac:dyDescent="0.2">
      <c r="A9" t="s">
        <v>29</v>
      </c>
      <c r="C9">
        <f>C5</f>
        <v>80</v>
      </c>
      <c r="D9">
        <f>D8</f>
        <v>80</v>
      </c>
      <c r="E9">
        <f>E5</f>
        <v>80</v>
      </c>
      <c r="F9">
        <f>F3</f>
        <v>100</v>
      </c>
      <c r="G9">
        <v>0</v>
      </c>
    </row>
    <row r="10" spans="1:7" x14ac:dyDescent="0.2">
      <c r="A10" t="s">
        <v>30</v>
      </c>
      <c r="B10">
        <v>0.5</v>
      </c>
      <c r="C10">
        <f>C9*$B$10</f>
        <v>40</v>
      </c>
      <c r="D10">
        <f t="shared" ref="D10:G10" si="4">D9*$B$10</f>
        <v>40</v>
      </c>
      <c r="E10">
        <f t="shared" si="4"/>
        <v>40</v>
      </c>
      <c r="F10">
        <f t="shared" si="4"/>
        <v>50</v>
      </c>
      <c r="G10">
        <f t="shared" si="4"/>
        <v>0</v>
      </c>
    </row>
    <row r="11" spans="1:7" x14ac:dyDescent="0.2">
      <c r="A11" t="s">
        <v>31</v>
      </c>
      <c r="C11">
        <v>0</v>
      </c>
      <c r="D11">
        <v>0</v>
      </c>
      <c r="E11">
        <f>E6</f>
        <v>0</v>
      </c>
      <c r="F11">
        <f>F6+F4</f>
        <v>20</v>
      </c>
      <c r="G11">
        <v>0</v>
      </c>
    </row>
    <row r="12" spans="1:7" x14ac:dyDescent="0.2">
      <c r="A12" t="s">
        <v>32</v>
      </c>
      <c r="C12">
        <f>C10-C11</f>
        <v>40</v>
      </c>
      <c r="D12">
        <f t="shared" ref="D12:G12" si="5">D10-D11</f>
        <v>40</v>
      </c>
      <c r="E12">
        <f t="shared" si="5"/>
        <v>40</v>
      </c>
      <c r="F12">
        <f t="shared" si="5"/>
        <v>30</v>
      </c>
      <c r="G12">
        <f t="shared" si="5"/>
        <v>0</v>
      </c>
    </row>
    <row r="13" spans="1:7" x14ac:dyDescent="0.2">
      <c r="A13" t="s">
        <v>33</v>
      </c>
      <c r="C13">
        <f>C4</f>
        <v>20</v>
      </c>
      <c r="D13">
        <f t="shared" ref="D13:G13" si="6">D4</f>
        <v>20</v>
      </c>
      <c r="E13">
        <f t="shared" si="6"/>
        <v>20</v>
      </c>
      <c r="F13">
        <f t="shared" si="6"/>
        <v>20</v>
      </c>
      <c r="G13">
        <f t="shared" si="6"/>
        <v>20</v>
      </c>
    </row>
    <row r="14" spans="1:7" x14ac:dyDescent="0.2">
      <c r="A14" t="s">
        <v>34</v>
      </c>
      <c r="C14">
        <f>C6+C12</f>
        <v>40</v>
      </c>
      <c r="D14">
        <f t="shared" ref="D14:G14" si="7">D6+D12</f>
        <v>40</v>
      </c>
      <c r="E14">
        <f t="shared" si="7"/>
        <v>40</v>
      </c>
      <c r="F14">
        <f t="shared" si="7"/>
        <v>30</v>
      </c>
      <c r="G14">
        <f t="shared" si="7"/>
        <v>0</v>
      </c>
    </row>
    <row r="15" spans="1:7" x14ac:dyDescent="0.2">
      <c r="A15" t="s">
        <v>37</v>
      </c>
      <c r="C15">
        <f>C14/C5</f>
        <v>0.5</v>
      </c>
      <c r="D15">
        <f t="shared" ref="D15:G15" si="8">D14/D5</f>
        <v>0.5</v>
      </c>
      <c r="E15">
        <f t="shared" si="8"/>
        <v>0.5</v>
      </c>
      <c r="F15">
        <f t="shared" si="8"/>
        <v>0.375</v>
      </c>
      <c r="G15">
        <f t="shared" si="8"/>
        <v>0</v>
      </c>
    </row>
    <row r="16" spans="1:7" x14ac:dyDescent="0.2">
      <c r="A16" s="7" t="s">
        <v>36</v>
      </c>
      <c r="C16" s="5">
        <f>1-(1-C4/100)*(1-C15)</f>
        <v>0.6</v>
      </c>
      <c r="D16" s="5">
        <f t="shared" ref="D16:F16" si="9">1-(1-D4/100)*(1-D15)</f>
        <v>0.6</v>
      </c>
      <c r="E16" s="5">
        <f t="shared" si="9"/>
        <v>0.6</v>
      </c>
      <c r="F16" s="5">
        <f t="shared" si="9"/>
        <v>0.5</v>
      </c>
      <c r="G16" s="5">
        <f>1-(1-G4/100)*(1-G15)</f>
        <v>0.19999999999999996</v>
      </c>
    </row>
    <row r="17" spans="1:7" x14ac:dyDescent="0.2">
      <c r="A17" t="s">
        <v>35</v>
      </c>
      <c r="C17">
        <f>C3*(1-C16)</f>
        <v>40</v>
      </c>
      <c r="D17">
        <f t="shared" ref="D17:G17" si="10">D3*(1-D16)</f>
        <v>40</v>
      </c>
      <c r="E17">
        <f t="shared" si="10"/>
        <v>40</v>
      </c>
      <c r="F17">
        <f t="shared" si="10"/>
        <v>50</v>
      </c>
      <c r="G17">
        <f t="shared" si="10"/>
        <v>80</v>
      </c>
    </row>
    <row r="24" spans="1:7" x14ac:dyDescent="0.2">
      <c r="A24" t="s">
        <v>38</v>
      </c>
      <c r="C24" s="6">
        <f>1-(1-$B$4)*(1-$B$6)+$B$10-B4*$B$10</f>
        <v>0.6</v>
      </c>
      <c r="D24" s="6">
        <f>1-(1-B4)*(1-B6)*(1-B10)</f>
        <v>0.6</v>
      </c>
      <c r="E24" s="6">
        <f>MAX(1-(1-$B$4)*(1-$B$6), 1-(1-$B$4)*(1-$B$10))</f>
        <v>0.6</v>
      </c>
      <c r="F24" s="6">
        <f>MAX(1-(1-$B$4)*(1-$B$6), $B$10)</f>
        <v>0.5</v>
      </c>
      <c r="G24" s="6">
        <f>1-(1-$B$4)*(1-$B$6)</f>
        <v>0.19999999999999996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TaxDistExample</vt:lpstr>
      <vt:lpstr>uin2018</vt:lpstr>
      <vt:lpstr>TaxDistExample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 A.</dc:creator>
  <cp:lastModifiedBy>Roberts A.</cp:lastModifiedBy>
  <dcterms:created xsi:type="dcterms:W3CDTF">2022-04-24T13:05:35Z</dcterms:created>
  <dcterms:modified xsi:type="dcterms:W3CDTF">2022-05-24T10:27:20Z</dcterms:modified>
</cp:coreProperties>
</file>