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9480" windowHeight="14900" tabRatio="500"/>
  </bookViews>
  <sheets>
    <sheet name="Calendar" sheetId="1" r:id="rId1"/>
    <sheet name="cell counts" sheetId="3" r:id="rId2"/>
    <sheet name="larval counts" sheetId="4" r:id="rId3"/>
    <sheet name="water sampling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4" l="1"/>
  <c r="T3" i="4"/>
  <c r="M3" i="4"/>
  <c r="N3" i="4"/>
  <c r="O3" i="4"/>
  <c r="P3" i="4"/>
  <c r="S3" i="4"/>
  <c r="R3" i="4"/>
  <c r="M2" i="4"/>
  <c r="N2" i="4"/>
  <c r="O2" i="4"/>
  <c r="G3" i="3"/>
  <c r="I3" i="3"/>
  <c r="G4" i="3"/>
  <c r="I4" i="3"/>
  <c r="G5" i="3"/>
  <c r="I5" i="3"/>
  <c r="G6" i="3"/>
  <c r="I6" i="3"/>
  <c r="G7" i="3"/>
  <c r="I7" i="3"/>
  <c r="G2" i="3"/>
  <c r="I2" i="3"/>
  <c r="S2" i="4"/>
  <c r="T2" i="4"/>
  <c r="U2" i="4"/>
  <c r="P2" i="4"/>
</calcChain>
</file>

<file path=xl/sharedStrings.xml><?xml version="1.0" encoding="utf-8"?>
<sst xmlns="http://schemas.openxmlformats.org/spreadsheetml/2006/main" count="130" uniqueCount="70">
  <si>
    <t>Sunday</t>
  </si>
  <si>
    <t>Monday</t>
  </si>
  <si>
    <t>Tuesday</t>
  </si>
  <si>
    <t>Wednesday</t>
  </si>
  <si>
    <t>Thursday</t>
  </si>
  <si>
    <t>Friday</t>
  </si>
  <si>
    <t>Saturday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</si>
  <si>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</si>
  <si>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</si>
  <si>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</si>
  <si>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</si>
  <si>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</si>
  <si>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</si>
  <si>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</si>
  <si>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</si>
  <si>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</si>
  <si>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</si>
  <si>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</si>
  <si>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Average</t>
  </si>
  <si>
    <t>Tank</t>
  </si>
  <si>
    <t>Date</t>
  </si>
  <si>
    <t>Volume.Counted</t>
  </si>
  <si>
    <t>Count1</t>
  </si>
  <si>
    <t>Count2</t>
  </si>
  <si>
    <t>Count3</t>
  </si>
  <si>
    <t>Count4</t>
  </si>
  <si>
    <t>cells.per.ml</t>
  </si>
  <si>
    <t>Average.Alive</t>
  </si>
  <si>
    <t>Average.Dead</t>
  </si>
  <si>
    <t>Live1</t>
  </si>
  <si>
    <t>Dead1</t>
  </si>
  <si>
    <t>Live2</t>
  </si>
  <si>
    <t>Dead2</t>
  </si>
  <si>
    <t>Live3</t>
  </si>
  <si>
    <t>Dead3</t>
  </si>
  <si>
    <t>Live4</t>
  </si>
  <si>
    <t>Dead4</t>
  </si>
  <si>
    <t>live.larvae.per.ml</t>
  </si>
  <si>
    <t>ml.for.sample</t>
  </si>
  <si>
    <t>Test</t>
  </si>
  <si>
    <t>Percent.Alive</t>
  </si>
  <si>
    <t>Percent.Dead</t>
  </si>
  <si>
    <t>Volume.Counted.ml</t>
  </si>
  <si>
    <t>Total.Volume.ml</t>
  </si>
  <si>
    <t>Total.Live.Larvae</t>
  </si>
  <si>
    <t>Bottle #</t>
  </si>
  <si>
    <t>Salinity</t>
  </si>
  <si>
    <t>Time.HgCl2</t>
  </si>
  <si>
    <t>Time.Collected</t>
  </si>
  <si>
    <t>Temp.C</t>
  </si>
  <si>
    <t>pH.mV</t>
  </si>
  <si>
    <t>Source</t>
  </si>
  <si>
    <t>Tank1</t>
  </si>
  <si>
    <t>Tank2</t>
  </si>
  <si>
    <t>Tank3</t>
  </si>
  <si>
    <t>Tank4</t>
  </si>
  <si>
    <t>Tank5</t>
  </si>
  <si>
    <t>Tank6</t>
  </si>
  <si>
    <t>Header1</t>
  </si>
  <si>
    <t>Header2</t>
  </si>
  <si>
    <t>na</t>
  </si>
  <si>
    <t>Initial Batch</t>
  </si>
  <si>
    <t>Live5</t>
  </si>
  <si>
    <t>Dead5</t>
  </si>
  <si>
    <t>Spawn</t>
  </si>
  <si>
    <t>Day 6                                       Spawn 2?</t>
  </si>
  <si>
    <t>Sampling</t>
  </si>
  <si>
    <t>Water and clean</t>
  </si>
  <si>
    <t>Sampling and Drop</t>
  </si>
  <si>
    <t>Water Chem and 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</si>
</sst>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1" applyNumberFormat="1" applyFont="1"/>
    <xf numFmtId="20" fontId="0" fillId="0" borderId="0" xfId="0" applyNumberForma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2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showRuler="0" zoomScale="80" zoomScaleNormal="80" zoomScalePageLayoutView="80" workbookViewId="0">
      <selection activeCell="D9" sqref="D9"/>
    </sheetView>
  </sheetViews>
  <sheetFormatPr baseColWidth="10" defaultRowHeight="15" x14ac:dyDescent="0"/>
  <cols>
    <col min="2" max="8" width="22.83203125" customWidth="1"/>
  </cols>
  <sheetData>
    <row r="3" spans="2:8" ht="18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</row>
    <row r="4" spans="2:8" s="1" customFormat="1" ht="15" customHeight="1">
      <c r="B4" s="8"/>
      <c r="C4" s="8"/>
      <c r="D4" s="9">
        <v>1</v>
      </c>
      <c r="E4" s="9">
        <v>2</v>
      </c>
      <c r="F4" s="9">
        <v>3</v>
      </c>
      <c r="G4" s="9">
        <v>4</v>
      </c>
      <c r="H4" s="9">
        <v>5</v>
      </c>
    </row>
    <row r="5" spans="2:8" ht="15" customHeight="1">
      <c r="B5" s="10"/>
      <c r="C5" s="10"/>
      <c r="D5" s="10"/>
      <c r="E5" s="10"/>
      <c r="F5" s="10"/>
      <c r="G5" s="10" t="s">
        <v>64</v>
      </c>
      <c r="H5" s="10"/>
    </row>
    <row r="6" spans="2:8" s="1" customFormat="1" ht="15" customHeight="1">
      <c r="B6" s="9">
        <v>6</v>
      </c>
      <c r="C6" s="9">
        <v>7</v>
      </c>
      <c r="D6" s="9">
        <v>8</v>
      </c>
      <c r="E6" s="9">
        <v>9</v>
      </c>
      <c r="F6" s="9">
        <v>10</v>
      </c>
      <c r="G6" s="9">
        <v>11</v>
      </c>
      <c r="H6" s="9">
        <v>12</v>
      </c>
    </row>
    <row r="7" spans="2:8" ht="15" customHeight="1">
      <c r="B7" s="10"/>
      <c r="C7" s="10"/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</row>
    <row r="8" spans="2:8" ht="15" customHeight="1">
      <c r="B8" s="12"/>
      <c r="C8" s="12"/>
      <c r="D8" s="12" t="s">
        <v>66</v>
      </c>
      <c r="E8" s="12" t="s">
        <v>69</v>
      </c>
      <c r="F8" s="12" t="s">
        <v>68</v>
      </c>
      <c r="G8" s="12" t="s">
        <v>69</v>
      </c>
      <c r="H8" s="12" t="s">
        <v>68</v>
      </c>
    </row>
    <row r="9" spans="2:8" s="1" customFormat="1" ht="15" customHeight="1">
      <c r="B9" s="9">
        <v>13</v>
      </c>
      <c r="C9" s="9">
        <v>14</v>
      </c>
      <c r="D9" s="9">
        <v>15</v>
      </c>
      <c r="E9" s="9">
        <v>16</v>
      </c>
      <c r="F9" s="9">
        <v>17</v>
      </c>
      <c r="G9" s="9">
        <v>18</v>
      </c>
      <c r="H9" s="9">
        <v>19</v>
      </c>
    </row>
    <row r="10" spans="2:8" ht="15" customHeight="1">
      <c r="B10" s="10" t="s">
        <v>12</v>
      </c>
      <c r="C10" s="10" t="s">
        <v>65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7</v>
      </c>
    </row>
    <row r="11" spans="2:8" ht="15" customHeight="1">
      <c r="B11" s="12" t="s">
        <v>67</v>
      </c>
      <c r="C11" s="12" t="s">
        <v>68</v>
      </c>
      <c r="D11" s="12" t="s">
        <v>69</v>
      </c>
      <c r="E11" s="12" t="s">
        <v>68</v>
      </c>
      <c r="F11" s="12" t="s">
        <v>69</v>
      </c>
      <c r="G11" s="12" t="s">
        <v>68</v>
      </c>
      <c r="H11" s="12" t="s">
        <v>66</v>
      </c>
    </row>
    <row r="12" spans="2:8" s="1" customFormat="1" ht="15" customHeight="1">
      <c r="B12" s="9">
        <v>20</v>
      </c>
      <c r="C12" s="9">
        <v>21</v>
      </c>
      <c r="D12" s="9">
        <v>22</v>
      </c>
      <c r="E12" s="9">
        <v>23</v>
      </c>
      <c r="F12" s="9">
        <v>24</v>
      </c>
      <c r="G12" s="9">
        <v>25</v>
      </c>
      <c r="H12" s="9">
        <v>26</v>
      </c>
    </row>
    <row r="13" spans="2:8" ht="15" customHeight="1">
      <c r="B13" s="10" t="s">
        <v>8</v>
      </c>
      <c r="C13" s="10" t="s">
        <v>9</v>
      </c>
      <c r="D13" s="10" t="s">
        <v>10</v>
      </c>
      <c r="E13" s="10" t="s">
        <v>11</v>
      </c>
      <c r="F13" s="10" t="s">
        <v>12</v>
      </c>
      <c r="G13" s="10" t="s">
        <v>13</v>
      </c>
      <c r="H13" s="10" t="s">
        <v>14</v>
      </c>
    </row>
    <row r="14" spans="2:8" ht="15" customHeight="1">
      <c r="B14" s="12" t="s">
        <v>69</v>
      </c>
      <c r="C14" s="12" t="s">
        <v>68</v>
      </c>
      <c r="D14" s="12" t="s">
        <v>69</v>
      </c>
      <c r="E14" s="12" t="s">
        <v>68</v>
      </c>
      <c r="F14" s="12" t="s">
        <v>69</v>
      </c>
      <c r="G14" s="12" t="s">
        <v>68</v>
      </c>
      <c r="H14" s="12" t="s">
        <v>69</v>
      </c>
    </row>
    <row r="15" spans="2:8" s="1" customFormat="1" ht="15" customHeight="1">
      <c r="B15" s="9">
        <v>27</v>
      </c>
      <c r="C15" s="9">
        <v>28</v>
      </c>
      <c r="D15" s="9">
        <v>29</v>
      </c>
      <c r="E15" s="9">
        <v>30</v>
      </c>
      <c r="F15" s="9">
        <v>31</v>
      </c>
      <c r="G15" s="9"/>
      <c r="H15" s="9"/>
    </row>
    <row r="16" spans="2:8" ht="15" customHeight="1">
      <c r="B16" s="10" t="s">
        <v>15</v>
      </c>
      <c r="C16" s="10" t="s">
        <v>16</v>
      </c>
      <c r="D16" s="10" t="s">
        <v>17</v>
      </c>
      <c r="E16" s="10"/>
      <c r="F16" s="10"/>
      <c r="G16" s="11"/>
      <c r="H16" s="11"/>
    </row>
    <row r="17" spans="2:4">
      <c r="B17" s="12" t="s">
        <v>68</v>
      </c>
      <c r="C17" s="12" t="s">
        <v>69</v>
      </c>
      <c r="D17" s="12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Ruler="0" workbookViewId="0">
      <selection activeCell="F11" sqref="F11"/>
    </sheetView>
  </sheetViews>
  <sheetFormatPr baseColWidth="10" defaultRowHeight="15" x14ac:dyDescent="0"/>
  <cols>
    <col min="8" max="8" width="15.1640625" customWidth="1"/>
    <col min="9" max="9" width="13.1640625" customWidth="1"/>
  </cols>
  <sheetData>
    <row r="1" spans="1:9">
      <c r="A1" t="s">
        <v>20</v>
      </c>
      <c r="B1" t="s">
        <v>19</v>
      </c>
      <c r="C1" t="s">
        <v>22</v>
      </c>
      <c r="D1" t="s">
        <v>23</v>
      </c>
      <c r="E1" t="s">
        <v>24</v>
      </c>
      <c r="F1" t="s">
        <v>25</v>
      </c>
      <c r="G1" t="s">
        <v>18</v>
      </c>
      <c r="H1" t="s">
        <v>21</v>
      </c>
      <c r="I1" t="s">
        <v>26</v>
      </c>
    </row>
    <row r="2" spans="1:9">
      <c r="A2">
        <v>20160308</v>
      </c>
      <c r="B2" t="s">
        <v>52</v>
      </c>
      <c r="C2">
        <v>75</v>
      </c>
      <c r="D2">
        <v>84</v>
      </c>
      <c r="E2">
        <v>97</v>
      </c>
      <c r="F2">
        <v>87</v>
      </c>
      <c r="G2">
        <f>AVERAGE(C2:F2)</f>
        <v>85.75</v>
      </c>
      <c r="H2">
        <v>8.9999999999999998E-4</v>
      </c>
      <c r="I2" s="2">
        <f>G2/H2</f>
        <v>95277.777777777781</v>
      </c>
    </row>
    <row r="3" spans="1:9">
      <c r="A3">
        <v>20160308</v>
      </c>
      <c r="B3" t="s">
        <v>53</v>
      </c>
      <c r="C3">
        <v>106</v>
      </c>
      <c r="D3">
        <v>114</v>
      </c>
      <c r="E3" t="s">
        <v>60</v>
      </c>
      <c r="F3" t="s">
        <v>60</v>
      </c>
      <c r="G3">
        <f t="shared" ref="G3:G7" si="0">AVERAGE(C3:F3)</f>
        <v>110</v>
      </c>
      <c r="H3">
        <v>8.9999999999999998E-4</v>
      </c>
      <c r="I3" s="2">
        <f t="shared" ref="I3:I7" si="1">G3/H3</f>
        <v>122222.22222222222</v>
      </c>
    </row>
    <row r="4" spans="1:9">
      <c r="A4">
        <v>20160308</v>
      </c>
      <c r="B4" t="s">
        <v>54</v>
      </c>
      <c r="C4">
        <v>113</v>
      </c>
      <c r="D4">
        <v>115</v>
      </c>
      <c r="E4" t="s">
        <v>60</v>
      </c>
      <c r="F4" t="s">
        <v>60</v>
      </c>
      <c r="G4">
        <f t="shared" si="0"/>
        <v>114</v>
      </c>
      <c r="H4">
        <v>8.9999999999999998E-4</v>
      </c>
      <c r="I4" s="2">
        <f t="shared" si="1"/>
        <v>126666.66666666667</v>
      </c>
    </row>
    <row r="5" spans="1:9">
      <c r="A5">
        <v>20160308</v>
      </c>
      <c r="B5" t="s">
        <v>55</v>
      </c>
      <c r="C5">
        <v>112</v>
      </c>
      <c r="D5">
        <v>93</v>
      </c>
      <c r="E5" t="s">
        <v>60</v>
      </c>
      <c r="F5" t="s">
        <v>60</v>
      </c>
      <c r="G5">
        <f t="shared" si="0"/>
        <v>102.5</v>
      </c>
      <c r="H5">
        <v>8.9999999999999998E-4</v>
      </c>
      <c r="I5" s="2">
        <f t="shared" si="1"/>
        <v>113888.88888888889</v>
      </c>
    </row>
    <row r="6" spans="1:9">
      <c r="A6">
        <v>20160308</v>
      </c>
      <c r="B6" t="s">
        <v>56</v>
      </c>
      <c r="C6">
        <v>103</v>
      </c>
      <c r="D6">
        <v>115</v>
      </c>
      <c r="E6" t="s">
        <v>60</v>
      </c>
      <c r="F6" t="s">
        <v>60</v>
      </c>
      <c r="G6">
        <f t="shared" si="0"/>
        <v>109</v>
      </c>
      <c r="H6">
        <v>8.9999999999999998E-4</v>
      </c>
      <c r="I6" s="2">
        <f t="shared" si="1"/>
        <v>121111.11111111111</v>
      </c>
    </row>
    <row r="7" spans="1:9">
      <c r="A7">
        <v>20160308</v>
      </c>
      <c r="B7" t="s">
        <v>57</v>
      </c>
      <c r="C7">
        <v>115</v>
      </c>
      <c r="D7">
        <v>84</v>
      </c>
      <c r="E7" t="s">
        <v>60</v>
      </c>
      <c r="F7" t="s">
        <v>60</v>
      </c>
      <c r="G7">
        <f t="shared" si="0"/>
        <v>99.5</v>
      </c>
      <c r="H7">
        <v>8.9999999999999998E-4</v>
      </c>
      <c r="I7" s="2">
        <f t="shared" si="1"/>
        <v>110555.55555555556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topLeftCell="H1" workbookViewId="0">
      <selection activeCell="K8" sqref="K8"/>
    </sheetView>
  </sheetViews>
  <sheetFormatPr baseColWidth="10" defaultRowHeight="15" x14ac:dyDescent="0"/>
  <cols>
    <col min="1" max="1" width="11" customWidth="1"/>
    <col min="2" max="2" width="10.83203125" bestFit="1" customWidth="1"/>
    <col min="3" max="3" width="5.5" bestFit="1" customWidth="1"/>
    <col min="4" max="4" width="6.5" bestFit="1" customWidth="1"/>
    <col min="5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5.5" bestFit="1" customWidth="1"/>
    <col min="10" max="10" width="6.5" bestFit="1" customWidth="1"/>
    <col min="11" max="12" width="6.5" customWidth="1"/>
    <col min="13" max="13" width="12.33203125" bestFit="1" customWidth="1"/>
    <col min="14" max="14" width="12.6640625" bestFit="1" customWidth="1"/>
    <col min="15" max="15" width="12" bestFit="1" customWidth="1"/>
    <col min="16" max="16" width="12.1640625" bestFit="1" customWidth="1"/>
    <col min="17" max="17" width="17.5" bestFit="1" customWidth="1"/>
    <col min="18" max="18" width="14.6640625" bestFit="1" customWidth="1"/>
    <col min="19" max="19" width="15.33203125" bestFit="1" customWidth="1"/>
    <col min="20" max="20" width="16" bestFit="1" customWidth="1"/>
    <col min="21" max="21" width="12.6640625" bestFit="1" customWidth="1"/>
  </cols>
  <sheetData>
    <row r="1" spans="1:21" s="1" customFormat="1">
      <c r="A1" s="1" t="s">
        <v>20</v>
      </c>
      <c r="B1" s="1" t="s">
        <v>19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62</v>
      </c>
      <c r="L1" s="1" t="s">
        <v>63</v>
      </c>
      <c r="M1" s="1" t="s">
        <v>27</v>
      </c>
      <c r="N1" s="1" t="s">
        <v>28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37</v>
      </c>
      <c r="T1" s="1" t="s">
        <v>44</v>
      </c>
      <c r="U1" s="1" t="s">
        <v>38</v>
      </c>
    </row>
    <row r="2" spans="1:21">
      <c r="A2" t="s">
        <v>39</v>
      </c>
      <c r="B2" t="s">
        <v>39</v>
      </c>
      <c r="C2">
        <v>100</v>
      </c>
      <c r="D2">
        <v>110</v>
      </c>
      <c r="E2">
        <v>101</v>
      </c>
      <c r="F2">
        <v>111</v>
      </c>
      <c r="G2">
        <v>102</v>
      </c>
      <c r="H2">
        <v>112</v>
      </c>
      <c r="I2">
        <v>103</v>
      </c>
      <c r="J2">
        <v>113</v>
      </c>
      <c r="K2">
        <v>110</v>
      </c>
      <c r="L2">
        <v>110</v>
      </c>
      <c r="M2">
        <f>AVERAGE(C2,E2,G2,I2,K2)</f>
        <v>103.2</v>
      </c>
      <c r="N2">
        <f>AVERAGE(D2,F2,H2,J2,L2)</f>
        <v>111.2</v>
      </c>
      <c r="O2" s="3">
        <f>(M2/SUM(M2:N2))*100</f>
        <v>48.134328358208954</v>
      </c>
      <c r="P2" s="3">
        <f>100-O2</f>
        <v>51.865671641791046</v>
      </c>
      <c r="Q2">
        <v>0.1</v>
      </c>
      <c r="R2">
        <v>800</v>
      </c>
      <c r="S2">
        <f>M2/Q2</f>
        <v>1032</v>
      </c>
      <c r="T2" s="5">
        <f>S2*R2</f>
        <v>825600</v>
      </c>
      <c r="U2" s="4">
        <f>10000/S2</f>
        <v>9.6899224806201545</v>
      </c>
    </row>
    <row r="3" spans="1:21">
      <c r="A3">
        <v>20160308</v>
      </c>
      <c r="B3" t="s">
        <v>61</v>
      </c>
      <c r="C3">
        <v>113</v>
      </c>
      <c r="D3" t="s">
        <v>60</v>
      </c>
      <c r="E3">
        <v>119</v>
      </c>
      <c r="F3" t="s">
        <v>60</v>
      </c>
      <c r="G3">
        <v>124</v>
      </c>
      <c r="H3" t="s">
        <v>60</v>
      </c>
      <c r="I3">
        <v>126</v>
      </c>
      <c r="J3" t="s">
        <v>60</v>
      </c>
      <c r="K3">
        <v>126</v>
      </c>
      <c r="L3" t="s">
        <v>60</v>
      </c>
      <c r="M3">
        <f>AVERAGE(C3,E3,G3,I3,K3)</f>
        <v>121.6</v>
      </c>
      <c r="N3" t="e">
        <f>AVERAGE(D3,F3,H3,J3,L3)</f>
        <v>#DIV/0!</v>
      </c>
      <c r="O3" s="3" t="e">
        <f>(M3/SUM(M3:N3))*100</f>
        <v>#DIV/0!</v>
      </c>
      <c r="P3" s="3" t="e">
        <f>100-O3</f>
        <v>#DIV/0!</v>
      </c>
      <c r="Q3">
        <v>0.2</v>
      </c>
      <c r="R3">
        <f>11.3562*1000</f>
        <v>11356.199999999999</v>
      </c>
      <c r="S3">
        <f>M3/Q3</f>
        <v>607.99999999999989</v>
      </c>
      <c r="T3" s="5">
        <f>S3*R3</f>
        <v>6904569.5999999978</v>
      </c>
      <c r="U3" s="4">
        <f>10000/S3</f>
        <v>16.447368421052634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Ruler="0" workbookViewId="0">
      <selection activeCell="H21" sqref="H21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3" width="13.6640625" bestFit="1" customWidth="1"/>
    <col min="4" max="4" width="13.6640625" customWidth="1"/>
    <col min="5" max="5" width="7.5" bestFit="1" customWidth="1"/>
    <col min="6" max="6" width="7" bestFit="1" customWidth="1"/>
    <col min="7" max="7" width="7.33203125" bestFit="1" customWidth="1"/>
    <col min="8" max="8" width="10.6640625" bestFit="1" customWidth="1"/>
  </cols>
  <sheetData>
    <row r="1" spans="1:8">
      <c r="A1" s="1" t="s">
        <v>45</v>
      </c>
      <c r="B1" s="1" t="s">
        <v>20</v>
      </c>
      <c r="C1" s="1" t="s">
        <v>48</v>
      </c>
      <c r="D1" s="1" t="s">
        <v>51</v>
      </c>
      <c r="E1" s="1" t="s">
        <v>49</v>
      </c>
      <c r="F1" s="1" t="s">
        <v>50</v>
      </c>
      <c r="G1" s="1" t="s">
        <v>46</v>
      </c>
      <c r="H1" s="1" t="s">
        <v>47</v>
      </c>
    </row>
    <row r="2" spans="1:8">
      <c r="A2">
        <v>1</v>
      </c>
      <c r="B2">
        <v>20160308</v>
      </c>
      <c r="C2" s="6">
        <v>0.4458333333333333</v>
      </c>
      <c r="D2" t="s">
        <v>52</v>
      </c>
      <c r="E2">
        <v>14.05</v>
      </c>
      <c r="F2">
        <v>-19.7</v>
      </c>
      <c r="G2">
        <v>27.5</v>
      </c>
      <c r="H2" s="6">
        <v>0.46875</v>
      </c>
    </row>
    <row r="3" spans="1:8">
      <c r="A3">
        <v>2</v>
      </c>
      <c r="B3">
        <v>20160308</v>
      </c>
      <c r="C3" s="6">
        <v>0.4458333333333333</v>
      </c>
      <c r="D3" t="s">
        <v>52</v>
      </c>
      <c r="E3">
        <v>14.05</v>
      </c>
      <c r="F3">
        <v>-19.7</v>
      </c>
      <c r="G3">
        <v>27.5</v>
      </c>
      <c r="H3" s="6">
        <v>0.46875</v>
      </c>
    </row>
    <row r="4" spans="1:8">
      <c r="A4">
        <v>3</v>
      </c>
      <c r="B4">
        <v>20160308</v>
      </c>
      <c r="C4" s="6">
        <v>0.44930555555555557</v>
      </c>
      <c r="D4" t="s">
        <v>53</v>
      </c>
      <c r="E4">
        <v>14.06</v>
      </c>
      <c r="F4">
        <v>-53</v>
      </c>
      <c r="G4">
        <v>27.5</v>
      </c>
      <c r="H4" s="6">
        <v>0.46875</v>
      </c>
    </row>
    <row r="5" spans="1:8">
      <c r="A5">
        <v>4</v>
      </c>
      <c r="B5">
        <v>20160308</v>
      </c>
      <c r="C5" s="6">
        <v>0.44930555555555557</v>
      </c>
      <c r="D5" t="s">
        <v>53</v>
      </c>
      <c r="E5">
        <v>14.06</v>
      </c>
      <c r="F5">
        <v>-53</v>
      </c>
      <c r="G5">
        <v>27.5</v>
      </c>
      <c r="H5" s="6">
        <v>0.46875</v>
      </c>
    </row>
    <row r="6" spans="1:8">
      <c r="A6">
        <v>5</v>
      </c>
      <c r="B6">
        <v>20160308</v>
      </c>
      <c r="C6" s="6">
        <v>0.45208333333333334</v>
      </c>
      <c r="D6" t="s">
        <v>54</v>
      </c>
      <c r="E6">
        <v>14.14</v>
      </c>
      <c r="F6">
        <v>-52.8</v>
      </c>
      <c r="G6">
        <v>27.5</v>
      </c>
      <c r="H6" s="6">
        <v>0.46875</v>
      </c>
    </row>
    <row r="7" spans="1:8">
      <c r="A7">
        <v>6</v>
      </c>
      <c r="B7">
        <v>20160308</v>
      </c>
      <c r="C7" s="6">
        <v>0.45208333333333334</v>
      </c>
      <c r="D7" t="s">
        <v>54</v>
      </c>
      <c r="E7">
        <v>14.14</v>
      </c>
      <c r="F7">
        <v>-52.8</v>
      </c>
      <c r="G7">
        <v>27.5</v>
      </c>
      <c r="H7" s="6">
        <v>0.46875</v>
      </c>
    </row>
    <row r="8" spans="1:8">
      <c r="A8">
        <v>7</v>
      </c>
      <c r="B8">
        <v>20160308</v>
      </c>
      <c r="C8" s="6">
        <v>0.43541666666666662</v>
      </c>
      <c r="D8" t="s">
        <v>55</v>
      </c>
      <c r="E8" s="4">
        <v>14.11</v>
      </c>
      <c r="F8">
        <v>-22.6</v>
      </c>
      <c r="G8">
        <v>27.5</v>
      </c>
      <c r="H8" s="6">
        <v>0.46875</v>
      </c>
    </row>
    <row r="9" spans="1:8">
      <c r="A9">
        <v>8</v>
      </c>
      <c r="B9">
        <v>20160308</v>
      </c>
      <c r="C9" s="6">
        <v>0.43541666666666662</v>
      </c>
      <c r="D9" t="s">
        <v>55</v>
      </c>
      <c r="E9" s="4">
        <v>14.11</v>
      </c>
      <c r="F9">
        <v>-22.6</v>
      </c>
      <c r="G9">
        <v>27.5</v>
      </c>
      <c r="H9" s="6">
        <v>0.46875</v>
      </c>
    </row>
    <row r="10" spans="1:8">
      <c r="A10">
        <v>9</v>
      </c>
      <c r="B10">
        <v>20160308</v>
      </c>
      <c r="C10" s="6">
        <v>0.43888888888888888</v>
      </c>
      <c r="D10" t="s">
        <v>56</v>
      </c>
      <c r="E10">
        <v>14.1</v>
      </c>
      <c r="F10">
        <v>-22</v>
      </c>
      <c r="G10">
        <v>27.5</v>
      </c>
      <c r="H10" s="6">
        <v>0.46875</v>
      </c>
    </row>
    <row r="11" spans="1:8">
      <c r="A11">
        <v>10</v>
      </c>
      <c r="B11">
        <v>20160308</v>
      </c>
      <c r="C11" s="6">
        <v>0.43888888888888888</v>
      </c>
      <c r="D11" t="s">
        <v>56</v>
      </c>
      <c r="E11">
        <v>14.1</v>
      </c>
      <c r="F11">
        <v>-22</v>
      </c>
      <c r="G11">
        <v>27.5</v>
      </c>
      <c r="H11" s="6">
        <v>0.46875</v>
      </c>
    </row>
    <row r="12" spans="1:8">
      <c r="A12">
        <v>11</v>
      </c>
      <c r="B12">
        <v>20160308</v>
      </c>
      <c r="C12" s="6">
        <v>0.44236111111111115</v>
      </c>
      <c r="D12" t="s">
        <v>57</v>
      </c>
      <c r="E12">
        <v>14.08</v>
      </c>
      <c r="F12">
        <v>-53.3</v>
      </c>
      <c r="G12">
        <v>27.5</v>
      </c>
      <c r="H12" s="6">
        <v>0.46875</v>
      </c>
    </row>
    <row r="13" spans="1:8">
      <c r="A13">
        <v>12</v>
      </c>
      <c r="B13">
        <v>20160308</v>
      </c>
      <c r="C13" s="6">
        <v>0.44236111111111115</v>
      </c>
      <c r="D13" t="s">
        <v>57</v>
      </c>
      <c r="E13">
        <v>14.08</v>
      </c>
      <c r="F13">
        <v>-53.3</v>
      </c>
      <c r="G13">
        <v>27.5</v>
      </c>
      <c r="H13" s="6">
        <v>0.46875</v>
      </c>
    </row>
    <row r="14" spans="1:8">
      <c r="A14">
        <v>13</v>
      </c>
      <c r="B14">
        <v>20160308</v>
      </c>
      <c r="C14" s="6">
        <v>0.42708333333333331</v>
      </c>
      <c r="D14" t="s">
        <v>58</v>
      </c>
      <c r="E14">
        <v>13.73</v>
      </c>
      <c r="F14">
        <v>-13.7</v>
      </c>
      <c r="G14">
        <v>27.4</v>
      </c>
      <c r="H14" s="6">
        <v>0.46875</v>
      </c>
    </row>
    <row r="15" spans="1:8">
      <c r="A15">
        <v>14</v>
      </c>
      <c r="B15">
        <v>20160308</v>
      </c>
      <c r="C15" s="6">
        <v>0.42708333333333331</v>
      </c>
      <c r="D15" t="s">
        <v>58</v>
      </c>
      <c r="E15">
        <v>13.73</v>
      </c>
      <c r="F15">
        <v>-13.7</v>
      </c>
      <c r="G15">
        <v>27.4</v>
      </c>
      <c r="H15" s="6">
        <v>0.46875</v>
      </c>
    </row>
    <row r="16" spans="1:8">
      <c r="A16">
        <v>15</v>
      </c>
      <c r="B16">
        <v>20160308</v>
      </c>
      <c r="C16" s="6">
        <v>0.43263888888888885</v>
      </c>
      <c r="D16" t="s">
        <v>59</v>
      </c>
      <c r="E16">
        <v>13.68</v>
      </c>
      <c r="F16">
        <v>-53.6</v>
      </c>
      <c r="G16">
        <v>27.6</v>
      </c>
      <c r="H16" s="6">
        <v>0.46875</v>
      </c>
    </row>
    <row r="17" spans="1:8">
      <c r="A17">
        <v>16</v>
      </c>
      <c r="B17">
        <v>20160308</v>
      </c>
      <c r="C17" s="6">
        <v>0.43263888888888885</v>
      </c>
      <c r="D17" t="s">
        <v>59</v>
      </c>
      <c r="E17">
        <v>13.68</v>
      </c>
      <c r="F17">
        <v>-53.6</v>
      </c>
      <c r="G17">
        <v>27.6</v>
      </c>
      <c r="H17" s="6">
        <v>0.46875</v>
      </c>
    </row>
    <row r="18" spans="1:8">
      <c r="A18">
        <v>17</v>
      </c>
    </row>
    <row r="19" spans="1:8">
      <c r="A19">
        <v>18</v>
      </c>
    </row>
    <row r="20" spans="1:8">
      <c r="A20">
        <v>19</v>
      </c>
    </row>
    <row r="21" spans="1:8">
      <c r="A21">
        <v>20</v>
      </c>
    </row>
    <row r="22" spans="1:8">
      <c r="A22">
        <v>21</v>
      </c>
    </row>
    <row r="23" spans="1:8">
      <c r="A23">
        <v>22</v>
      </c>
    </row>
    <row r="24" spans="1:8">
      <c r="A24">
        <v>23</v>
      </c>
    </row>
    <row r="25" spans="1:8">
      <c r="A25">
        <v>24</v>
      </c>
    </row>
    <row r="26" spans="1:8">
      <c r="A26">
        <v>25</v>
      </c>
    </row>
    <row r="27" spans="1:8">
      <c r="A27">
        <v>26</v>
      </c>
    </row>
    <row r="28" spans="1:8">
      <c r="A28">
        <v>27</v>
      </c>
    </row>
    <row r="29" spans="1:8">
      <c r="A29">
        <v>28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</vt:lpstr>
      <vt:lpstr>cell counts</vt:lpstr>
      <vt:lpstr>larval counts</vt:lpstr>
      <vt:lpstr>water sampling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2016-03-06T22:42:03Z</dcterms:created>
  <dcterms:modified xsi:type="dcterms:W3CDTF">2016-03-09T06:55:11Z</dcterms:modified>
</cp:coreProperties>
</file>