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<sst xmlns="http://schemas.openxmlformats.org/spreadsheetml/2006/main" count="187" uniqueCount="116">
  <si>
    <t>plate_well</t>
  </si>
  <si>
    <t>sample</t>
  </si>
  <si>
    <t>qubit_date</t>
  </si>
  <si>
    <t>concentration-ng.uL</t>
  </si>
  <si>
    <t>target-rna-in-rxn.ng</t>
  </si>
  <si>
    <t>actual-rna-in-rxn.ng</t>
  </si>
  <si>
    <t>vol-RNA-to-actual.uL</t>
  </si>
  <si>
    <t>vol_0.5.ug-dT_primers_0.5.uL</t>
  </si>
  <si>
    <t>primer_denature_vol.uL</t>
  </si>
  <si>
    <t>vol_h2o_to_denature-vol.uL</t>
  </si>
  <si>
    <t>vol_5x_rxn_buffer.uL</t>
  </si>
  <si>
    <t>vol_25mM_MgCl2.ul</t>
  </si>
  <si>
    <t>vol_10mM_dNTPs.uL</t>
  </si>
  <si>
    <t>vol_RNasin.uL</t>
  </si>
  <si>
    <t>vol_GoScript-RT.uL</t>
  </si>
  <si>
    <t>vol_h2o_to_final-vol.uL</t>
  </si>
  <si>
    <t>vol_final.uL</t>
  </si>
  <si>
    <t>A1</t>
  </si>
  <si>
    <t>2024-06-17_103708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</si>
  <si>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</si>
  <si>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</si>
  <si>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</si>
  <si>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</si>
  <si>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</si>
  <si>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</si>
  <si>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</si>
  <si>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</si>
  <si>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</si>
  <si>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</si>
  <si>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</si>
  <si>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</si>
  <si>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</si>
  <si>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</si>
  <si>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</si>
  <si>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</si>
  <si>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2024-06-18_082413</t>
  </si>
  <si>
    <t>B6</t>
  </si>
  <si>
    <t>B7</t>
  </si>
  <si>
    <t>B8</t>
  </si>
  <si>
    <t>B9</t>
  </si>
  <si>
    <t>B10</t>
  </si>
  <si>
    <t>B11</t>
  </si>
  <si>
    <t>B12</t>
  </si>
  <si>
    <t>C1</t>
  </si>
  <si>
    <t>2024-06-24_113250</t>
  </si>
  <si>
    <t>C2</t>
  </si>
  <si>
    <t>C3</t>
  </si>
  <si>
    <t>C4</t>
  </si>
  <si>
    <t>C5</t>
  </si>
  <si>
    <t>C6</t>
  </si>
  <si>
    <t>C7</t>
  </si>
  <si>
    <t>C8</t>
  </si>
  <si>
    <t>C9</t>
  </si>
  <si>
    <t>2024-06-25_115000</t>
  </si>
  <si>
    <t>C10</t>
  </si>
  <si>
    <t>C11</t>
  </si>
  <si>
    <t>C12</t>
  </si>
  <si>
    <t>D1</t>
  </si>
  <si>
    <t>D2</t>
  </si>
  <si>
    <t>D3</t>
  </si>
  <si>
    <t>D4</t>
  </si>
  <si>
    <t>D5</t>
  </si>
  <si>
    <t>2024-06-26_115252</t>
  </si>
  <si>
    <t>D6</t>
  </si>
  <si>
    <t>D7</t>
  </si>
  <si>
    <t>D8</t>
  </si>
  <si>
    <t>D9</t>
  </si>
  <si>
    <t>D10</t>
  </si>
  <si>
    <t>D11</t>
  </si>
  <si>
    <t>D12</t>
  </si>
  <si>
    <t>E1</t>
  </si>
  <si>
    <t>2024-06-27_113103</t>
  </si>
  <si>
    <t>E2</t>
  </si>
  <si>
    <t>E3</t>
  </si>
  <si>
    <t>E4</t>
  </si>
  <si>
    <t>E5</t>
  </si>
  <si>
    <t>E6</t>
  </si>
  <si>
    <t>E7</t>
  </si>
  <si>
    <t>E8</t>
  </si>
  <si>
    <t>E9</t>
  </si>
  <si>
    <t>2024-06-28_101949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</si>
  <si>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</si>
  <si>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</si>
  <si>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</si>
  <si>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</si>
  <si>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</si>
  <si>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</si>
  <si>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</si>
  <si>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</si>
  <si>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</si>
  <si>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</si>
  <si>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</si>
  <si>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</si>
  <si>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</si>
  <si>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</si>
  <si>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</si>
  <si>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</si>
  <si>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2024-07-01_080225</t>
  </si>
  <si>
    <t>G2</t>
  </si>
  <si>
    <t>G3</t>
  </si>
  <si>
    <t>G4</t>
  </si>
  <si>
    <t>G5</t>
  </si>
  <si>
    <t>G6</t>
  </si>
  <si>
    <t>G7</t>
  </si>
  <si>
    <t>MMLV_master_mix</t>
  </si>
  <si>
    <t>vol_single rxn</t>
  </si>
  <si>
    <t>number of reactions</t>
  </si>
  <si>
    <t>vol_total(uL)</t>
  </si>
  <si>
    <t>5x_rxn_buffer</t>
  </si>
  <si>
    <t>MgCl2</t>
  </si>
  <si>
    <t>10mM_dNTPs</t>
  </si>
  <si>
    <t>RNasin</t>
  </si>
  <si>
    <t>GoScript RT</t>
  </si>
  <si>
    <t>H2O</t>
  </si>
  <si>
    <t>SUM</t>
  </si>
  <si>
    <t>Add 30uL to each sample.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</si>
</sst>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sz val="12.0"/>
      <color theme="1"/>
      <name val="&quot;Liberation Sans&quot;"/>
    </font>
    <font>
      <sz val="12.0"/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2" xfId="0" applyFont="1" applyNumberFormat="1"/>
    <xf borderId="0" fillId="0" fontId="5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80" displayName="Table_1" name="Table_1" id="1">
  <tableColumns count="17">
    <tableColumn name="plate_well" id="1"/>
    <tableColumn name="sample" id="2"/>
    <tableColumn name="qubit_date" id="3"/>
    <tableColumn name="concentration-ng.uL" id="4"/>
    <tableColumn name="target-rna-in-rxn.ng" id="5"/>
    <tableColumn name="actual-rna-in-rxn.ng" id="6"/>
    <tableColumn name="vol-RNA-to-actual.uL" id="7"/>
    <tableColumn name="vol_0.5.ug-dT_primers_0.5.uL" id="8"/>
    <tableColumn name="primer_denature_vol.uL" id="9"/>
    <tableColumn name="vol_h2o_to_denature-vol.uL" id="10"/>
    <tableColumn name="vol_5x_rxn_buffer.uL" id="11"/>
    <tableColumn name="vol_25mM_MgCl2.ul" id="12"/>
    <tableColumn name="vol_10mM_dNTPs.uL" id="13"/>
    <tableColumn name="vol_RNasin.uL" id="14"/>
    <tableColumn name="vol_GoScript-RT.uL" id="15"/>
    <tableColumn name="vol_h2o_to_final-vol.uL" id="16"/>
    <tableColumn name="vol_final.uL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5">
        <v>201.0</v>
      </c>
      <c r="C2" s="6" t="s">
        <v>18</v>
      </c>
      <c r="D2" s="5">
        <v>142.0</v>
      </c>
      <c r="E2" s="7">
        <v>200.0</v>
      </c>
      <c r="F2" s="8">
        <f t="shared" ref="F2:F80" si="1">IF(G2*D2 &lt;= E2, G2*D2, E2)</f>
        <v>200</v>
      </c>
      <c r="G2" s="8">
        <f t="shared" ref="G2:G80" si="2">IF(E2/D2 &gt;=5, 9, E2/D2)</f>
        <v>1.408450704</v>
      </c>
      <c r="H2" s="7">
        <f t="shared" ref="H2:H80" si="3">0.5*(Q2/20)</f>
        <v>1</v>
      </c>
      <c r="I2" s="7">
        <v>10.0</v>
      </c>
      <c r="J2" s="8">
        <f t="shared" ref="J2:J80" si="4">I2-(SUM(H2,G2))</f>
        <v>7.591549296</v>
      </c>
      <c r="K2" s="7">
        <f t="shared" ref="K2:K80" si="5">Q2/5</f>
        <v>8</v>
      </c>
      <c r="L2" s="7">
        <f t="shared" ref="L2:L80" si="6">1.2*(Q2/20)</f>
        <v>2.4</v>
      </c>
      <c r="M2" s="7">
        <f t="shared" ref="M2:M80" si="7">1*(Q2/20)</f>
        <v>2</v>
      </c>
      <c r="N2" s="7">
        <f t="shared" ref="N2:N80" si="8">Q2/20*25/Q2</f>
        <v>1.25</v>
      </c>
      <c r="O2" s="7">
        <f t="shared" ref="O2:O80" si="9">1*(Q2/20)</f>
        <v>2</v>
      </c>
      <c r="P2" s="9">
        <f t="shared" ref="P2:P80" si="10">Q2-(SUM(O2,M2,K2,I2,L2,N2))</f>
        <v>14.35</v>
      </c>
      <c r="Q2" s="7">
        <v>40.0</v>
      </c>
    </row>
    <row r="3">
      <c r="A3" s="4" t="s">
        <v>19</v>
      </c>
      <c r="B3" s="5">
        <v>202.0</v>
      </c>
      <c r="C3" s="6" t="s">
        <v>18</v>
      </c>
      <c r="D3" s="5">
        <v>142.0</v>
      </c>
      <c r="E3" s="7">
        <v>200.0</v>
      </c>
      <c r="F3" s="8">
        <f t="shared" si="1"/>
        <v>200</v>
      </c>
      <c r="G3" s="8">
        <f t="shared" si="2"/>
        <v>1.408450704</v>
      </c>
      <c r="H3" s="7">
        <f t="shared" si="3"/>
        <v>1</v>
      </c>
      <c r="I3" s="7">
        <v>10.0</v>
      </c>
      <c r="J3" s="8">
        <f t="shared" si="4"/>
        <v>7.591549296</v>
      </c>
      <c r="K3" s="7">
        <f t="shared" si="5"/>
        <v>8</v>
      </c>
      <c r="L3" s="7">
        <f t="shared" si="6"/>
        <v>2.4</v>
      </c>
      <c r="M3" s="7">
        <f t="shared" si="7"/>
        <v>2</v>
      </c>
      <c r="N3" s="7">
        <f t="shared" si="8"/>
        <v>1.25</v>
      </c>
      <c r="O3" s="7">
        <f t="shared" si="9"/>
        <v>2</v>
      </c>
      <c r="P3" s="9">
        <f t="shared" si="10"/>
        <v>14.35</v>
      </c>
      <c r="Q3" s="7">
        <v>40.0</v>
      </c>
    </row>
    <row r="4">
      <c r="A4" s="4" t="s">
        <v>20</v>
      </c>
      <c r="B4" s="5">
        <v>203.0</v>
      </c>
      <c r="C4" s="6" t="s">
        <v>18</v>
      </c>
      <c r="D4" s="5">
        <v>128.0</v>
      </c>
      <c r="E4" s="7">
        <v>200.0</v>
      </c>
      <c r="F4" s="8">
        <f t="shared" si="1"/>
        <v>200</v>
      </c>
      <c r="G4" s="8">
        <f t="shared" si="2"/>
        <v>1.5625</v>
      </c>
      <c r="H4" s="7">
        <f t="shared" si="3"/>
        <v>1</v>
      </c>
      <c r="I4" s="7">
        <v>10.0</v>
      </c>
      <c r="J4" s="8">
        <f t="shared" si="4"/>
        <v>7.4375</v>
      </c>
      <c r="K4" s="7">
        <f t="shared" si="5"/>
        <v>8</v>
      </c>
      <c r="L4" s="7">
        <f t="shared" si="6"/>
        <v>2.4</v>
      </c>
      <c r="M4" s="7">
        <f t="shared" si="7"/>
        <v>2</v>
      </c>
      <c r="N4" s="7">
        <f t="shared" si="8"/>
        <v>1.25</v>
      </c>
      <c r="O4" s="7">
        <f t="shared" si="9"/>
        <v>2</v>
      </c>
      <c r="P4" s="9">
        <f t="shared" si="10"/>
        <v>14.35</v>
      </c>
      <c r="Q4" s="7">
        <v>40.0</v>
      </c>
    </row>
    <row r="5">
      <c r="A5" s="4" t="s">
        <v>21</v>
      </c>
      <c r="B5" s="5">
        <v>204.0</v>
      </c>
      <c r="C5" s="6" t="s">
        <v>18</v>
      </c>
      <c r="D5" s="5">
        <v>142.0</v>
      </c>
      <c r="E5" s="7">
        <v>200.0</v>
      </c>
      <c r="F5" s="8">
        <f t="shared" si="1"/>
        <v>200</v>
      </c>
      <c r="G5" s="8">
        <f t="shared" si="2"/>
        <v>1.408450704</v>
      </c>
      <c r="H5" s="7">
        <f t="shared" si="3"/>
        <v>1</v>
      </c>
      <c r="I5" s="7">
        <v>10.0</v>
      </c>
      <c r="J5" s="8">
        <f t="shared" si="4"/>
        <v>7.591549296</v>
      </c>
      <c r="K5" s="7">
        <f t="shared" si="5"/>
        <v>8</v>
      </c>
      <c r="L5" s="7">
        <f t="shared" si="6"/>
        <v>2.4</v>
      </c>
      <c r="M5" s="7">
        <f t="shared" si="7"/>
        <v>2</v>
      </c>
      <c r="N5" s="7">
        <f t="shared" si="8"/>
        <v>1.25</v>
      </c>
      <c r="O5" s="7">
        <f t="shared" si="9"/>
        <v>2</v>
      </c>
      <c r="P5" s="9">
        <f t="shared" si="10"/>
        <v>14.35</v>
      </c>
      <c r="Q5" s="7">
        <v>40.0</v>
      </c>
    </row>
    <row r="6">
      <c r="A6" s="4" t="s">
        <v>22</v>
      </c>
      <c r="B6" s="5">
        <v>205.0</v>
      </c>
      <c r="C6" s="6" t="s">
        <v>18</v>
      </c>
      <c r="D6" s="5">
        <v>81.2</v>
      </c>
      <c r="E6" s="7">
        <v>200.0</v>
      </c>
      <c r="F6" s="8">
        <f t="shared" si="1"/>
        <v>200</v>
      </c>
      <c r="G6" s="8">
        <f t="shared" si="2"/>
        <v>2.463054187</v>
      </c>
      <c r="H6" s="7">
        <f t="shared" si="3"/>
        <v>1</v>
      </c>
      <c r="I6" s="7">
        <v>10.0</v>
      </c>
      <c r="J6" s="8">
        <f t="shared" si="4"/>
        <v>6.536945813</v>
      </c>
      <c r="K6" s="7">
        <f t="shared" si="5"/>
        <v>8</v>
      </c>
      <c r="L6" s="7">
        <f t="shared" si="6"/>
        <v>2.4</v>
      </c>
      <c r="M6" s="7">
        <f t="shared" si="7"/>
        <v>2</v>
      </c>
      <c r="N6" s="7">
        <f t="shared" si="8"/>
        <v>1.25</v>
      </c>
      <c r="O6" s="7">
        <f t="shared" si="9"/>
        <v>2</v>
      </c>
      <c r="P6" s="9">
        <f t="shared" si="10"/>
        <v>14.35</v>
      </c>
      <c r="Q6" s="7">
        <v>40.0</v>
      </c>
    </row>
    <row r="7">
      <c r="A7" s="4" t="s">
        <v>23</v>
      </c>
      <c r="B7" s="5">
        <v>207.0</v>
      </c>
      <c r="C7" s="6" t="s">
        <v>18</v>
      </c>
      <c r="D7" s="5">
        <v>186.0</v>
      </c>
      <c r="E7" s="7">
        <v>200.0</v>
      </c>
      <c r="F7" s="8">
        <f t="shared" si="1"/>
        <v>200</v>
      </c>
      <c r="G7" s="8">
        <f t="shared" si="2"/>
        <v>1.075268817</v>
      </c>
      <c r="H7" s="7">
        <f t="shared" si="3"/>
        <v>1</v>
      </c>
      <c r="I7" s="7">
        <v>10.0</v>
      </c>
      <c r="J7" s="8">
        <f t="shared" si="4"/>
        <v>7.924731183</v>
      </c>
      <c r="K7" s="7">
        <f t="shared" si="5"/>
        <v>8</v>
      </c>
      <c r="L7" s="7">
        <f t="shared" si="6"/>
        <v>2.4</v>
      </c>
      <c r="M7" s="7">
        <f t="shared" si="7"/>
        <v>2</v>
      </c>
      <c r="N7" s="7">
        <f t="shared" si="8"/>
        <v>1.25</v>
      </c>
      <c r="O7" s="7">
        <f t="shared" si="9"/>
        <v>2</v>
      </c>
      <c r="P7" s="9">
        <f t="shared" si="10"/>
        <v>14.35</v>
      </c>
      <c r="Q7" s="7">
        <v>40.0</v>
      </c>
    </row>
    <row r="8">
      <c r="A8" s="4" t="s">
        <v>24</v>
      </c>
      <c r="B8" s="5">
        <v>208.0</v>
      </c>
      <c r="C8" s="6" t="s">
        <v>18</v>
      </c>
      <c r="D8" s="5">
        <v>122.0</v>
      </c>
      <c r="E8" s="7">
        <v>200.0</v>
      </c>
      <c r="F8" s="8">
        <f t="shared" si="1"/>
        <v>200</v>
      </c>
      <c r="G8" s="8">
        <f t="shared" si="2"/>
        <v>1.639344262</v>
      </c>
      <c r="H8" s="7">
        <f t="shared" si="3"/>
        <v>1</v>
      </c>
      <c r="I8" s="7">
        <v>10.0</v>
      </c>
      <c r="J8" s="8">
        <f t="shared" si="4"/>
        <v>7.360655738</v>
      </c>
      <c r="K8" s="7">
        <f t="shared" si="5"/>
        <v>8</v>
      </c>
      <c r="L8" s="7">
        <f t="shared" si="6"/>
        <v>2.4</v>
      </c>
      <c r="M8" s="7">
        <f t="shared" si="7"/>
        <v>2</v>
      </c>
      <c r="N8" s="7">
        <f t="shared" si="8"/>
        <v>1.25</v>
      </c>
      <c r="O8" s="7">
        <f t="shared" si="9"/>
        <v>2</v>
      </c>
      <c r="P8" s="9">
        <f t="shared" si="10"/>
        <v>14.35</v>
      </c>
      <c r="Q8" s="7">
        <v>40.0</v>
      </c>
    </row>
    <row r="9">
      <c r="A9" s="4" t="s">
        <v>25</v>
      </c>
      <c r="B9" s="5">
        <v>209.0</v>
      </c>
      <c r="C9" s="6" t="s">
        <v>18</v>
      </c>
      <c r="D9" s="5">
        <v>132.0</v>
      </c>
      <c r="E9" s="7">
        <v>200.0</v>
      </c>
      <c r="F9" s="8">
        <f t="shared" si="1"/>
        <v>200</v>
      </c>
      <c r="G9" s="8">
        <f t="shared" si="2"/>
        <v>1.515151515</v>
      </c>
      <c r="H9" s="7">
        <f t="shared" si="3"/>
        <v>1</v>
      </c>
      <c r="I9" s="7">
        <v>10.0</v>
      </c>
      <c r="J9" s="8">
        <f t="shared" si="4"/>
        <v>7.484848485</v>
      </c>
      <c r="K9" s="7">
        <f t="shared" si="5"/>
        <v>8</v>
      </c>
      <c r="L9" s="7">
        <f t="shared" si="6"/>
        <v>2.4</v>
      </c>
      <c r="M9" s="7">
        <f t="shared" si="7"/>
        <v>2</v>
      </c>
      <c r="N9" s="7">
        <f t="shared" si="8"/>
        <v>1.25</v>
      </c>
      <c r="O9" s="7">
        <f t="shared" si="9"/>
        <v>2</v>
      </c>
      <c r="P9" s="9">
        <f t="shared" si="10"/>
        <v>14.35</v>
      </c>
      <c r="Q9" s="7">
        <v>40.0</v>
      </c>
    </row>
    <row r="10">
      <c r="A10" s="4" t="s">
        <v>26</v>
      </c>
      <c r="B10" s="5">
        <v>213.0</v>
      </c>
      <c r="C10" s="6" t="s">
        <v>18</v>
      </c>
      <c r="D10" s="5">
        <v>4.8</v>
      </c>
      <c r="E10" s="7">
        <v>200.0</v>
      </c>
      <c r="F10" s="8">
        <f t="shared" si="1"/>
        <v>43.2</v>
      </c>
      <c r="G10" s="8">
        <f t="shared" si="2"/>
        <v>9</v>
      </c>
      <c r="H10" s="7">
        <f t="shared" si="3"/>
        <v>1</v>
      </c>
      <c r="I10" s="7">
        <v>10.0</v>
      </c>
      <c r="J10" s="8">
        <f t="shared" si="4"/>
        <v>0</v>
      </c>
      <c r="K10" s="7">
        <f t="shared" si="5"/>
        <v>8</v>
      </c>
      <c r="L10" s="7">
        <f t="shared" si="6"/>
        <v>2.4</v>
      </c>
      <c r="M10" s="7">
        <f t="shared" si="7"/>
        <v>2</v>
      </c>
      <c r="N10" s="7">
        <f t="shared" si="8"/>
        <v>1.25</v>
      </c>
      <c r="O10" s="7">
        <f t="shared" si="9"/>
        <v>2</v>
      </c>
      <c r="P10" s="9">
        <f t="shared" si="10"/>
        <v>14.35</v>
      </c>
      <c r="Q10" s="7">
        <v>40.0</v>
      </c>
    </row>
    <row r="11">
      <c r="A11" s="4" t="s">
        <v>27</v>
      </c>
      <c r="B11" s="5">
        <v>214.0</v>
      </c>
      <c r="C11" s="6" t="s">
        <v>18</v>
      </c>
      <c r="D11" s="5">
        <v>65.2</v>
      </c>
      <c r="E11" s="7">
        <v>200.0</v>
      </c>
      <c r="F11" s="8">
        <f t="shared" si="1"/>
        <v>200</v>
      </c>
      <c r="G11" s="8">
        <f t="shared" si="2"/>
        <v>3.067484663</v>
      </c>
      <c r="H11" s="7">
        <f t="shared" si="3"/>
        <v>1</v>
      </c>
      <c r="I11" s="7">
        <v>10.0</v>
      </c>
      <c r="J11" s="8">
        <f t="shared" si="4"/>
        <v>5.932515337</v>
      </c>
      <c r="K11" s="7">
        <f t="shared" si="5"/>
        <v>8</v>
      </c>
      <c r="L11" s="7">
        <f t="shared" si="6"/>
        <v>2.4</v>
      </c>
      <c r="M11" s="7">
        <f t="shared" si="7"/>
        <v>2</v>
      </c>
      <c r="N11" s="7">
        <f t="shared" si="8"/>
        <v>1.25</v>
      </c>
      <c r="O11" s="7">
        <f t="shared" si="9"/>
        <v>2</v>
      </c>
      <c r="P11" s="9">
        <f t="shared" si="10"/>
        <v>14.35</v>
      </c>
      <c r="Q11" s="7">
        <v>40.0</v>
      </c>
    </row>
    <row r="12">
      <c r="A12" s="4" t="s">
        <v>28</v>
      </c>
      <c r="B12" s="5">
        <v>216.0</v>
      </c>
      <c r="C12" s="6" t="s">
        <v>18</v>
      </c>
      <c r="D12" s="5">
        <v>91.0</v>
      </c>
      <c r="E12" s="7">
        <v>200.0</v>
      </c>
      <c r="F12" s="8">
        <f t="shared" si="1"/>
        <v>200</v>
      </c>
      <c r="G12" s="8">
        <f t="shared" si="2"/>
        <v>2.197802198</v>
      </c>
      <c r="H12" s="7">
        <f t="shared" si="3"/>
        <v>1</v>
      </c>
      <c r="I12" s="7">
        <v>10.0</v>
      </c>
      <c r="J12" s="8">
        <f t="shared" si="4"/>
        <v>6.802197802</v>
      </c>
      <c r="K12" s="7">
        <f t="shared" si="5"/>
        <v>8</v>
      </c>
      <c r="L12" s="7">
        <f t="shared" si="6"/>
        <v>2.4</v>
      </c>
      <c r="M12" s="7">
        <f t="shared" si="7"/>
        <v>2</v>
      </c>
      <c r="N12" s="7">
        <f t="shared" si="8"/>
        <v>1.25</v>
      </c>
      <c r="O12" s="7">
        <f t="shared" si="9"/>
        <v>2</v>
      </c>
      <c r="P12" s="9">
        <f t="shared" si="10"/>
        <v>14.35</v>
      </c>
      <c r="Q12" s="7">
        <v>40.0</v>
      </c>
    </row>
    <row r="13">
      <c r="A13" s="4" t="s">
        <v>29</v>
      </c>
      <c r="B13" s="5">
        <v>219.0</v>
      </c>
      <c r="C13" s="6" t="s">
        <v>18</v>
      </c>
      <c r="D13" s="5">
        <v>25.2</v>
      </c>
      <c r="E13" s="7">
        <v>200.0</v>
      </c>
      <c r="F13" s="8">
        <f t="shared" si="1"/>
        <v>200</v>
      </c>
      <c r="G13" s="8">
        <f t="shared" si="2"/>
        <v>9</v>
      </c>
      <c r="H13" s="7">
        <f t="shared" si="3"/>
        <v>1</v>
      </c>
      <c r="I13" s="7">
        <v>10.0</v>
      </c>
      <c r="J13" s="8">
        <f t="shared" si="4"/>
        <v>0</v>
      </c>
      <c r="K13" s="7">
        <f t="shared" si="5"/>
        <v>8</v>
      </c>
      <c r="L13" s="7">
        <f t="shared" si="6"/>
        <v>2.4</v>
      </c>
      <c r="M13" s="7">
        <f t="shared" si="7"/>
        <v>2</v>
      </c>
      <c r="N13" s="7">
        <f t="shared" si="8"/>
        <v>1.25</v>
      </c>
      <c r="O13" s="7">
        <f t="shared" si="9"/>
        <v>2</v>
      </c>
      <c r="P13" s="9">
        <f t="shared" si="10"/>
        <v>14.35</v>
      </c>
      <c r="Q13" s="7">
        <v>40.0</v>
      </c>
    </row>
    <row r="14">
      <c r="A14" s="4" t="s">
        <v>30</v>
      </c>
      <c r="B14" s="5">
        <v>227.0</v>
      </c>
      <c r="C14" s="6" t="s">
        <v>18</v>
      </c>
      <c r="D14" s="5">
        <v>4.8</v>
      </c>
      <c r="E14" s="7">
        <v>200.0</v>
      </c>
      <c r="F14" s="8">
        <f t="shared" si="1"/>
        <v>43.2</v>
      </c>
      <c r="G14" s="8">
        <f t="shared" si="2"/>
        <v>9</v>
      </c>
      <c r="H14" s="7">
        <f t="shared" si="3"/>
        <v>1</v>
      </c>
      <c r="I14" s="7">
        <v>10.0</v>
      </c>
      <c r="J14" s="8">
        <f t="shared" si="4"/>
        <v>0</v>
      </c>
      <c r="K14" s="7">
        <f t="shared" si="5"/>
        <v>8</v>
      </c>
      <c r="L14" s="7">
        <f t="shared" si="6"/>
        <v>2.4</v>
      </c>
      <c r="M14" s="7">
        <f t="shared" si="7"/>
        <v>2</v>
      </c>
      <c r="N14" s="7">
        <f t="shared" si="8"/>
        <v>1.25</v>
      </c>
      <c r="O14" s="7">
        <f t="shared" si="9"/>
        <v>2</v>
      </c>
      <c r="P14" s="9">
        <f t="shared" si="10"/>
        <v>14.35</v>
      </c>
      <c r="Q14" s="7">
        <v>40.0</v>
      </c>
    </row>
    <row r="15">
      <c r="A15" s="4" t="s">
        <v>31</v>
      </c>
      <c r="B15" s="5">
        <v>229.0</v>
      </c>
      <c r="C15" s="6" t="s">
        <v>18</v>
      </c>
      <c r="D15" s="5">
        <v>54.0</v>
      </c>
      <c r="E15" s="7">
        <v>200.0</v>
      </c>
      <c r="F15" s="8">
        <f t="shared" si="1"/>
        <v>200</v>
      </c>
      <c r="G15" s="8">
        <f t="shared" si="2"/>
        <v>3.703703704</v>
      </c>
      <c r="H15" s="7">
        <f t="shared" si="3"/>
        <v>1</v>
      </c>
      <c r="I15" s="7">
        <v>10.0</v>
      </c>
      <c r="J15" s="8">
        <f t="shared" si="4"/>
        <v>5.296296296</v>
      </c>
      <c r="K15" s="7">
        <f t="shared" si="5"/>
        <v>8</v>
      </c>
      <c r="L15" s="7">
        <f t="shared" si="6"/>
        <v>2.4</v>
      </c>
      <c r="M15" s="7">
        <f t="shared" si="7"/>
        <v>2</v>
      </c>
      <c r="N15" s="7">
        <f t="shared" si="8"/>
        <v>1.25</v>
      </c>
      <c r="O15" s="7">
        <f t="shared" si="9"/>
        <v>2</v>
      </c>
      <c r="P15" s="9">
        <f t="shared" si="10"/>
        <v>14.35</v>
      </c>
      <c r="Q15" s="7">
        <v>40.0</v>
      </c>
    </row>
    <row r="16">
      <c r="A16" s="4" t="s">
        <v>32</v>
      </c>
      <c r="B16" s="5">
        <v>230.0</v>
      </c>
      <c r="C16" s="6" t="s">
        <v>18</v>
      </c>
      <c r="D16" s="5">
        <v>60.0</v>
      </c>
      <c r="E16" s="7">
        <v>200.0</v>
      </c>
      <c r="F16" s="8">
        <f t="shared" si="1"/>
        <v>200</v>
      </c>
      <c r="G16" s="8">
        <f t="shared" si="2"/>
        <v>3.333333333</v>
      </c>
      <c r="H16" s="7">
        <f t="shared" si="3"/>
        <v>1</v>
      </c>
      <c r="I16" s="7">
        <v>10.0</v>
      </c>
      <c r="J16" s="8">
        <f t="shared" si="4"/>
        <v>5.666666667</v>
      </c>
      <c r="K16" s="7">
        <f t="shared" si="5"/>
        <v>8</v>
      </c>
      <c r="L16" s="7">
        <f t="shared" si="6"/>
        <v>2.4</v>
      </c>
      <c r="M16" s="7">
        <f t="shared" si="7"/>
        <v>2</v>
      </c>
      <c r="N16" s="7">
        <f t="shared" si="8"/>
        <v>1.25</v>
      </c>
      <c r="O16" s="7">
        <f t="shared" si="9"/>
        <v>2</v>
      </c>
      <c r="P16" s="9">
        <f t="shared" si="10"/>
        <v>14.35</v>
      </c>
      <c r="Q16" s="7">
        <v>40.0</v>
      </c>
    </row>
    <row r="17">
      <c r="A17" s="4" t="s">
        <v>33</v>
      </c>
      <c r="B17" s="5">
        <v>231.0</v>
      </c>
      <c r="C17" s="6" t="s">
        <v>18</v>
      </c>
      <c r="D17" s="5">
        <v>18.5</v>
      </c>
      <c r="E17" s="7">
        <v>200.0</v>
      </c>
      <c r="F17" s="8">
        <f t="shared" si="1"/>
        <v>166.5</v>
      </c>
      <c r="G17" s="8">
        <f t="shared" si="2"/>
        <v>9</v>
      </c>
      <c r="H17" s="7">
        <f t="shared" si="3"/>
        <v>1</v>
      </c>
      <c r="I17" s="7">
        <v>10.0</v>
      </c>
      <c r="J17" s="8">
        <f t="shared" si="4"/>
        <v>0</v>
      </c>
      <c r="K17" s="7">
        <f t="shared" si="5"/>
        <v>8</v>
      </c>
      <c r="L17" s="7">
        <f t="shared" si="6"/>
        <v>2.4</v>
      </c>
      <c r="M17" s="7">
        <f t="shared" si="7"/>
        <v>2</v>
      </c>
      <c r="N17" s="7">
        <f t="shared" si="8"/>
        <v>1.25</v>
      </c>
      <c r="O17" s="7">
        <f t="shared" si="9"/>
        <v>2</v>
      </c>
      <c r="P17" s="9">
        <f t="shared" si="10"/>
        <v>14.35</v>
      </c>
      <c r="Q17" s="7">
        <v>40.0</v>
      </c>
    </row>
    <row r="18">
      <c r="A18" s="4" t="s">
        <v>34</v>
      </c>
      <c r="B18" s="5">
        <v>232.0</v>
      </c>
      <c r="C18" s="6" t="s">
        <v>35</v>
      </c>
      <c r="D18" s="5">
        <v>106.0</v>
      </c>
      <c r="E18" s="7">
        <v>200.0</v>
      </c>
      <c r="F18" s="8">
        <f t="shared" si="1"/>
        <v>200</v>
      </c>
      <c r="G18" s="8">
        <f t="shared" si="2"/>
        <v>1.886792453</v>
      </c>
      <c r="H18" s="7">
        <f t="shared" si="3"/>
        <v>1</v>
      </c>
      <c r="I18" s="7">
        <v>10.0</v>
      </c>
      <c r="J18" s="8">
        <f t="shared" si="4"/>
        <v>7.113207547</v>
      </c>
      <c r="K18" s="7">
        <f t="shared" si="5"/>
        <v>8</v>
      </c>
      <c r="L18" s="7">
        <f t="shared" si="6"/>
        <v>2.4</v>
      </c>
      <c r="M18" s="7">
        <f t="shared" si="7"/>
        <v>2</v>
      </c>
      <c r="N18" s="7">
        <f t="shared" si="8"/>
        <v>1.25</v>
      </c>
      <c r="O18" s="7">
        <f t="shared" si="9"/>
        <v>2</v>
      </c>
      <c r="P18" s="9">
        <f t="shared" si="10"/>
        <v>14.35</v>
      </c>
      <c r="Q18" s="7">
        <v>40.0</v>
      </c>
    </row>
    <row r="19">
      <c r="A19" s="4" t="s">
        <v>36</v>
      </c>
      <c r="B19" s="5">
        <v>233.0</v>
      </c>
      <c r="C19" s="6" t="s">
        <v>35</v>
      </c>
      <c r="D19" s="5">
        <v>178.0</v>
      </c>
      <c r="E19" s="7">
        <v>200.0</v>
      </c>
      <c r="F19" s="8">
        <f t="shared" si="1"/>
        <v>200</v>
      </c>
      <c r="G19" s="8">
        <f t="shared" si="2"/>
        <v>1.123595506</v>
      </c>
      <c r="H19" s="7">
        <f t="shared" si="3"/>
        <v>1</v>
      </c>
      <c r="I19" s="7">
        <v>10.0</v>
      </c>
      <c r="J19" s="8">
        <f t="shared" si="4"/>
        <v>7.876404494</v>
      </c>
      <c r="K19" s="7">
        <f t="shared" si="5"/>
        <v>8</v>
      </c>
      <c r="L19" s="7">
        <f t="shared" si="6"/>
        <v>2.4</v>
      </c>
      <c r="M19" s="7">
        <f t="shared" si="7"/>
        <v>2</v>
      </c>
      <c r="N19" s="7">
        <f t="shared" si="8"/>
        <v>1.25</v>
      </c>
      <c r="O19" s="7">
        <f t="shared" si="9"/>
        <v>2</v>
      </c>
      <c r="P19" s="9">
        <f t="shared" si="10"/>
        <v>14.35</v>
      </c>
      <c r="Q19" s="7">
        <v>40.0</v>
      </c>
    </row>
    <row r="20">
      <c r="A20" s="4" t="s">
        <v>37</v>
      </c>
      <c r="B20" s="5">
        <v>235.0</v>
      </c>
      <c r="C20" s="6" t="s">
        <v>35</v>
      </c>
      <c r="D20" s="5">
        <v>134.0</v>
      </c>
      <c r="E20" s="7">
        <v>200.0</v>
      </c>
      <c r="F20" s="8">
        <f t="shared" si="1"/>
        <v>200</v>
      </c>
      <c r="G20" s="8">
        <f t="shared" si="2"/>
        <v>1.492537313</v>
      </c>
      <c r="H20" s="7">
        <f t="shared" si="3"/>
        <v>1</v>
      </c>
      <c r="I20" s="7">
        <v>10.0</v>
      </c>
      <c r="J20" s="8">
        <f t="shared" si="4"/>
        <v>7.507462687</v>
      </c>
      <c r="K20" s="7">
        <f t="shared" si="5"/>
        <v>8</v>
      </c>
      <c r="L20" s="7">
        <f t="shared" si="6"/>
        <v>2.4</v>
      </c>
      <c r="M20" s="7">
        <f t="shared" si="7"/>
        <v>2</v>
      </c>
      <c r="N20" s="7">
        <f t="shared" si="8"/>
        <v>1.25</v>
      </c>
      <c r="O20" s="7">
        <f t="shared" si="9"/>
        <v>2</v>
      </c>
      <c r="P20" s="9">
        <f t="shared" si="10"/>
        <v>14.35</v>
      </c>
      <c r="Q20" s="7">
        <v>40.0</v>
      </c>
    </row>
    <row r="21">
      <c r="A21" s="4" t="s">
        <v>38</v>
      </c>
      <c r="B21" s="5">
        <v>236.0</v>
      </c>
      <c r="C21" s="6" t="s">
        <v>35</v>
      </c>
      <c r="D21" s="5">
        <v>55.4</v>
      </c>
      <c r="E21" s="7">
        <v>200.0</v>
      </c>
      <c r="F21" s="8">
        <f t="shared" si="1"/>
        <v>200</v>
      </c>
      <c r="G21" s="8">
        <f t="shared" si="2"/>
        <v>3.610108303</v>
      </c>
      <c r="H21" s="7">
        <f t="shared" si="3"/>
        <v>1</v>
      </c>
      <c r="I21" s="7">
        <v>10.0</v>
      </c>
      <c r="J21" s="8">
        <f t="shared" si="4"/>
        <v>5.389891697</v>
      </c>
      <c r="K21" s="7">
        <f t="shared" si="5"/>
        <v>8</v>
      </c>
      <c r="L21" s="7">
        <f t="shared" si="6"/>
        <v>2.4</v>
      </c>
      <c r="M21" s="7">
        <f t="shared" si="7"/>
        <v>2</v>
      </c>
      <c r="N21" s="7">
        <f t="shared" si="8"/>
        <v>1.25</v>
      </c>
      <c r="O21" s="7">
        <f t="shared" si="9"/>
        <v>2</v>
      </c>
      <c r="P21" s="9">
        <f t="shared" si="10"/>
        <v>14.35</v>
      </c>
      <c r="Q21" s="7">
        <v>40.0</v>
      </c>
    </row>
    <row r="22">
      <c r="A22" s="4" t="s">
        <v>39</v>
      </c>
      <c r="B22" s="5">
        <v>237.0</v>
      </c>
      <c r="C22" s="6" t="s">
        <v>35</v>
      </c>
      <c r="D22" s="5">
        <v>63.8</v>
      </c>
      <c r="E22" s="7">
        <v>200.0</v>
      </c>
      <c r="F22" s="8">
        <f t="shared" si="1"/>
        <v>200</v>
      </c>
      <c r="G22" s="8">
        <f t="shared" si="2"/>
        <v>3.134796238</v>
      </c>
      <c r="H22" s="7">
        <f t="shared" si="3"/>
        <v>1</v>
      </c>
      <c r="I22" s="7">
        <v>10.0</v>
      </c>
      <c r="J22" s="8">
        <f t="shared" si="4"/>
        <v>5.865203762</v>
      </c>
      <c r="K22" s="7">
        <f t="shared" si="5"/>
        <v>8</v>
      </c>
      <c r="L22" s="7">
        <f t="shared" si="6"/>
        <v>2.4</v>
      </c>
      <c r="M22" s="7">
        <f t="shared" si="7"/>
        <v>2</v>
      </c>
      <c r="N22" s="7">
        <f t="shared" si="8"/>
        <v>1.25</v>
      </c>
      <c r="O22" s="7">
        <f t="shared" si="9"/>
        <v>2</v>
      </c>
      <c r="P22" s="9">
        <f t="shared" si="10"/>
        <v>14.35</v>
      </c>
      <c r="Q22" s="7">
        <v>40.0</v>
      </c>
    </row>
    <row r="23">
      <c r="A23" s="4" t="s">
        <v>40</v>
      </c>
      <c r="B23" s="5">
        <v>238.0</v>
      </c>
      <c r="C23" s="6" t="s">
        <v>35</v>
      </c>
      <c r="D23" s="5">
        <v>19.0</v>
      </c>
      <c r="E23" s="7">
        <v>200.0</v>
      </c>
      <c r="F23" s="8">
        <f t="shared" si="1"/>
        <v>171</v>
      </c>
      <c r="G23" s="8">
        <f t="shared" si="2"/>
        <v>9</v>
      </c>
      <c r="H23" s="7">
        <f t="shared" si="3"/>
        <v>1</v>
      </c>
      <c r="I23" s="7">
        <v>10.0</v>
      </c>
      <c r="J23" s="8">
        <f t="shared" si="4"/>
        <v>0</v>
      </c>
      <c r="K23" s="7">
        <f t="shared" si="5"/>
        <v>8</v>
      </c>
      <c r="L23" s="7">
        <f t="shared" si="6"/>
        <v>2.4</v>
      </c>
      <c r="M23" s="7">
        <f t="shared" si="7"/>
        <v>2</v>
      </c>
      <c r="N23" s="7">
        <f t="shared" si="8"/>
        <v>1.25</v>
      </c>
      <c r="O23" s="7">
        <f t="shared" si="9"/>
        <v>2</v>
      </c>
      <c r="P23" s="9">
        <f t="shared" si="10"/>
        <v>14.35</v>
      </c>
      <c r="Q23" s="7">
        <v>40.0</v>
      </c>
    </row>
    <row r="24">
      <c r="A24" s="4" t="s">
        <v>41</v>
      </c>
      <c r="B24" s="5">
        <v>239.0</v>
      </c>
      <c r="C24" s="6" t="s">
        <v>35</v>
      </c>
      <c r="D24" s="5">
        <v>132.0</v>
      </c>
      <c r="E24" s="7">
        <v>200.0</v>
      </c>
      <c r="F24" s="8">
        <f t="shared" si="1"/>
        <v>200</v>
      </c>
      <c r="G24" s="8">
        <f t="shared" si="2"/>
        <v>1.515151515</v>
      </c>
      <c r="H24" s="7">
        <f t="shared" si="3"/>
        <v>1</v>
      </c>
      <c r="I24" s="7">
        <v>10.0</v>
      </c>
      <c r="J24" s="8">
        <f t="shared" si="4"/>
        <v>7.484848485</v>
      </c>
      <c r="K24" s="7">
        <f t="shared" si="5"/>
        <v>8</v>
      </c>
      <c r="L24" s="7">
        <f t="shared" si="6"/>
        <v>2.4</v>
      </c>
      <c r="M24" s="7">
        <f t="shared" si="7"/>
        <v>2</v>
      </c>
      <c r="N24" s="7">
        <f t="shared" si="8"/>
        <v>1.25</v>
      </c>
      <c r="O24" s="7">
        <f t="shared" si="9"/>
        <v>2</v>
      </c>
      <c r="P24" s="9">
        <f t="shared" si="10"/>
        <v>14.35</v>
      </c>
      <c r="Q24" s="7">
        <v>40.0</v>
      </c>
    </row>
    <row r="25">
      <c r="A25" s="4" t="s">
        <v>42</v>
      </c>
      <c r="B25" s="5">
        <v>240.0</v>
      </c>
      <c r="C25" s="6" t="s">
        <v>35</v>
      </c>
      <c r="D25" s="5">
        <v>47.4</v>
      </c>
      <c r="E25" s="7">
        <v>200.0</v>
      </c>
      <c r="F25" s="8">
        <f t="shared" si="1"/>
        <v>200</v>
      </c>
      <c r="G25" s="8">
        <f t="shared" si="2"/>
        <v>4.219409283</v>
      </c>
      <c r="H25" s="7">
        <f t="shared" si="3"/>
        <v>1</v>
      </c>
      <c r="I25" s="7">
        <v>10.0</v>
      </c>
      <c r="J25" s="8">
        <f t="shared" si="4"/>
        <v>4.780590717</v>
      </c>
      <c r="K25" s="7">
        <f t="shared" si="5"/>
        <v>8</v>
      </c>
      <c r="L25" s="7">
        <f t="shared" si="6"/>
        <v>2.4</v>
      </c>
      <c r="M25" s="7">
        <f t="shared" si="7"/>
        <v>2</v>
      </c>
      <c r="N25" s="7">
        <f t="shared" si="8"/>
        <v>1.25</v>
      </c>
      <c r="O25" s="7">
        <f t="shared" si="9"/>
        <v>2</v>
      </c>
      <c r="P25" s="9">
        <f t="shared" si="10"/>
        <v>14.35</v>
      </c>
      <c r="Q25" s="7">
        <v>40.0</v>
      </c>
    </row>
    <row r="26">
      <c r="A26" s="4" t="s">
        <v>43</v>
      </c>
      <c r="B26" s="5">
        <v>241.0</v>
      </c>
      <c r="C26" s="6" t="s">
        <v>44</v>
      </c>
      <c r="D26" s="5">
        <v>128.0</v>
      </c>
      <c r="E26" s="7">
        <v>200.0</v>
      </c>
      <c r="F26" s="8">
        <f t="shared" si="1"/>
        <v>200</v>
      </c>
      <c r="G26" s="8">
        <f t="shared" si="2"/>
        <v>1.5625</v>
      </c>
      <c r="H26" s="7">
        <f t="shared" si="3"/>
        <v>1</v>
      </c>
      <c r="I26" s="7">
        <v>10.0</v>
      </c>
      <c r="J26" s="8">
        <f t="shared" si="4"/>
        <v>7.4375</v>
      </c>
      <c r="K26" s="7">
        <f t="shared" si="5"/>
        <v>8</v>
      </c>
      <c r="L26" s="7">
        <f t="shared" si="6"/>
        <v>2.4</v>
      </c>
      <c r="M26" s="7">
        <f t="shared" si="7"/>
        <v>2</v>
      </c>
      <c r="N26" s="7">
        <f t="shared" si="8"/>
        <v>1.25</v>
      </c>
      <c r="O26" s="7">
        <f t="shared" si="9"/>
        <v>2</v>
      </c>
      <c r="P26" s="9">
        <f t="shared" si="10"/>
        <v>14.35</v>
      </c>
      <c r="Q26" s="7">
        <v>40.0</v>
      </c>
    </row>
    <row r="27">
      <c r="A27" s="4" t="s">
        <v>45</v>
      </c>
      <c r="B27" s="5">
        <v>245.0</v>
      </c>
      <c r="C27" s="6" t="s">
        <v>44</v>
      </c>
      <c r="D27" s="5">
        <v>132.0</v>
      </c>
      <c r="E27" s="7">
        <v>200.0</v>
      </c>
      <c r="F27" s="8">
        <f t="shared" si="1"/>
        <v>200</v>
      </c>
      <c r="G27" s="8">
        <f t="shared" si="2"/>
        <v>1.515151515</v>
      </c>
      <c r="H27" s="7">
        <f t="shared" si="3"/>
        <v>1</v>
      </c>
      <c r="I27" s="7">
        <v>10.0</v>
      </c>
      <c r="J27" s="8">
        <f t="shared" si="4"/>
        <v>7.484848485</v>
      </c>
      <c r="K27" s="7">
        <f t="shared" si="5"/>
        <v>8</v>
      </c>
      <c r="L27" s="7">
        <f t="shared" si="6"/>
        <v>2.4</v>
      </c>
      <c r="M27" s="7">
        <f t="shared" si="7"/>
        <v>2</v>
      </c>
      <c r="N27" s="7">
        <f t="shared" si="8"/>
        <v>1.25</v>
      </c>
      <c r="O27" s="7">
        <f t="shared" si="9"/>
        <v>2</v>
      </c>
      <c r="P27" s="9">
        <f t="shared" si="10"/>
        <v>14.35</v>
      </c>
      <c r="Q27" s="7">
        <v>40.0</v>
      </c>
    </row>
    <row r="28">
      <c r="A28" s="4" t="s">
        <v>46</v>
      </c>
      <c r="B28" s="5">
        <v>248.0</v>
      </c>
      <c r="C28" s="6" t="s">
        <v>44</v>
      </c>
      <c r="D28" s="5">
        <v>120.0</v>
      </c>
      <c r="E28" s="7">
        <v>200.0</v>
      </c>
      <c r="F28" s="8">
        <f t="shared" si="1"/>
        <v>200</v>
      </c>
      <c r="G28" s="8">
        <f t="shared" si="2"/>
        <v>1.666666667</v>
      </c>
      <c r="H28" s="7">
        <f t="shared" si="3"/>
        <v>1</v>
      </c>
      <c r="I28" s="7">
        <v>10.0</v>
      </c>
      <c r="J28" s="8">
        <f t="shared" si="4"/>
        <v>7.333333333</v>
      </c>
      <c r="K28" s="7">
        <f t="shared" si="5"/>
        <v>8</v>
      </c>
      <c r="L28" s="7">
        <f t="shared" si="6"/>
        <v>2.4</v>
      </c>
      <c r="M28" s="7">
        <f t="shared" si="7"/>
        <v>2</v>
      </c>
      <c r="N28" s="7">
        <f t="shared" si="8"/>
        <v>1.25</v>
      </c>
      <c r="O28" s="7">
        <f t="shared" si="9"/>
        <v>2</v>
      </c>
      <c r="P28" s="9">
        <f t="shared" si="10"/>
        <v>14.35</v>
      </c>
      <c r="Q28" s="7">
        <v>40.0</v>
      </c>
    </row>
    <row r="29">
      <c r="A29" s="4" t="s">
        <v>47</v>
      </c>
      <c r="B29" s="5">
        <v>250.0</v>
      </c>
      <c r="C29" s="6" t="s">
        <v>44</v>
      </c>
      <c r="D29" s="5">
        <v>77.8</v>
      </c>
      <c r="E29" s="7">
        <v>200.0</v>
      </c>
      <c r="F29" s="8">
        <f t="shared" si="1"/>
        <v>200</v>
      </c>
      <c r="G29" s="8">
        <f t="shared" si="2"/>
        <v>2.570694087</v>
      </c>
      <c r="H29" s="7">
        <f t="shared" si="3"/>
        <v>1</v>
      </c>
      <c r="I29" s="7">
        <v>10.0</v>
      </c>
      <c r="J29" s="8">
        <f t="shared" si="4"/>
        <v>6.429305913</v>
      </c>
      <c r="K29" s="7">
        <f t="shared" si="5"/>
        <v>8</v>
      </c>
      <c r="L29" s="7">
        <f t="shared" si="6"/>
        <v>2.4</v>
      </c>
      <c r="M29" s="7">
        <f t="shared" si="7"/>
        <v>2</v>
      </c>
      <c r="N29" s="7">
        <f t="shared" si="8"/>
        <v>1.25</v>
      </c>
      <c r="O29" s="7">
        <f t="shared" si="9"/>
        <v>2</v>
      </c>
      <c r="P29" s="9">
        <f t="shared" si="10"/>
        <v>14.35</v>
      </c>
      <c r="Q29" s="7">
        <v>40.0</v>
      </c>
    </row>
    <row r="30">
      <c r="A30" s="4" t="s">
        <v>48</v>
      </c>
      <c r="B30" s="5">
        <v>252.0</v>
      </c>
      <c r="C30" s="6" t="s">
        <v>44</v>
      </c>
      <c r="D30" s="5">
        <v>80.2</v>
      </c>
      <c r="E30" s="7">
        <v>200.0</v>
      </c>
      <c r="F30" s="8">
        <f t="shared" si="1"/>
        <v>200</v>
      </c>
      <c r="G30" s="8">
        <f t="shared" si="2"/>
        <v>2.493765586</v>
      </c>
      <c r="H30" s="7">
        <f t="shared" si="3"/>
        <v>1</v>
      </c>
      <c r="I30" s="7">
        <v>10.0</v>
      </c>
      <c r="J30" s="8">
        <f t="shared" si="4"/>
        <v>6.506234414</v>
      </c>
      <c r="K30" s="7">
        <f t="shared" si="5"/>
        <v>8</v>
      </c>
      <c r="L30" s="7">
        <f t="shared" si="6"/>
        <v>2.4</v>
      </c>
      <c r="M30" s="7">
        <f t="shared" si="7"/>
        <v>2</v>
      </c>
      <c r="N30" s="7">
        <f t="shared" si="8"/>
        <v>1.25</v>
      </c>
      <c r="O30" s="7">
        <f t="shared" si="9"/>
        <v>2</v>
      </c>
      <c r="P30" s="9">
        <f t="shared" si="10"/>
        <v>14.35</v>
      </c>
      <c r="Q30" s="7">
        <v>40.0</v>
      </c>
    </row>
    <row r="31">
      <c r="A31" s="4" t="s">
        <v>49</v>
      </c>
      <c r="B31" s="5">
        <v>258.0</v>
      </c>
      <c r="C31" s="6" t="s">
        <v>44</v>
      </c>
      <c r="D31" s="5">
        <v>116.0</v>
      </c>
      <c r="E31" s="7">
        <v>200.0</v>
      </c>
      <c r="F31" s="8">
        <f t="shared" si="1"/>
        <v>200</v>
      </c>
      <c r="G31" s="8">
        <f t="shared" si="2"/>
        <v>1.724137931</v>
      </c>
      <c r="H31" s="7">
        <f t="shared" si="3"/>
        <v>1</v>
      </c>
      <c r="I31" s="7">
        <v>10.0</v>
      </c>
      <c r="J31" s="8">
        <f t="shared" si="4"/>
        <v>7.275862069</v>
      </c>
      <c r="K31" s="7">
        <f t="shared" si="5"/>
        <v>8</v>
      </c>
      <c r="L31" s="7">
        <f t="shared" si="6"/>
        <v>2.4</v>
      </c>
      <c r="M31" s="7">
        <f t="shared" si="7"/>
        <v>2</v>
      </c>
      <c r="N31" s="7">
        <f t="shared" si="8"/>
        <v>1.25</v>
      </c>
      <c r="O31" s="7">
        <f t="shared" si="9"/>
        <v>2</v>
      </c>
      <c r="P31" s="9">
        <f t="shared" si="10"/>
        <v>14.35</v>
      </c>
      <c r="Q31" s="7">
        <v>40.0</v>
      </c>
    </row>
    <row r="32">
      <c r="A32" s="4" t="s">
        <v>50</v>
      </c>
      <c r="B32" s="5">
        <v>263.0</v>
      </c>
      <c r="C32" s="6" t="s">
        <v>44</v>
      </c>
      <c r="D32" s="5">
        <v>100.0</v>
      </c>
      <c r="E32" s="7">
        <v>200.0</v>
      </c>
      <c r="F32" s="8">
        <f t="shared" si="1"/>
        <v>200</v>
      </c>
      <c r="G32" s="8">
        <f t="shared" si="2"/>
        <v>2</v>
      </c>
      <c r="H32" s="7">
        <f t="shared" si="3"/>
        <v>1</v>
      </c>
      <c r="I32" s="7">
        <v>10.0</v>
      </c>
      <c r="J32" s="8">
        <f t="shared" si="4"/>
        <v>7</v>
      </c>
      <c r="K32" s="7">
        <f t="shared" si="5"/>
        <v>8</v>
      </c>
      <c r="L32" s="7">
        <f t="shared" si="6"/>
        <v>2.4</v>
      </c>
      <c r="M32" s="7">
        <f t="shared" si="7"/>
        <v>2</v>
      </c>
      <c r="N32" s="7">
        <f t="shared" si="8"/>
        <v>1.25</v>
      </c>
      <c r="O32" s="7">
        <f t="shared" si="9"/>
        <v>2</v>
      </c>
      <c r="P32" s="9">
        <f t="shared" si="10"/>
        <v>14.35</v>
      </c>
      <c r="Q32" s="7">
        <v>40.0</v>
      </c>
    </row>
    <row r="33">
      <c r="A33" s="4" t="s">
        <v>51</v>
      </c>
      <c r="B33" s="5">
        <v>268.0</v>
      </c>
      <c r="C33" s="6" t="s">
        <v>44</v>
      </c>
      <c r="D33" s="5">
        <v>87.6</v>
      </c>
      <c r="E33" s="7">
        <v>200.0</v>
      </c>
      <c r="F33" s="8">
        <f t="shared" si="1"/>
        <v>200</v>
      </c>
      <c r="G33" s="8">
        <f t="shared" si="2"/>
        <v>2.283105023</v>
      </c>
      <c r="H33" s="7">
        <f t="shared" si="3"/>
        <v>1</v>
      </c>
      <c r="I33" s="7">
        <v>10.0</v>
      </c>
      <c r="J33" s="8">
        <f t="shared" si="4"/>
        <v>6.716894977</v>
      </c>
      <c r="K33" s="7">
        <f t="shared" si="5"/>
        <v>8</v>
      </c>
      <c r="L33" s="7">
        <f t="shared" si="6"/>
        <v>2.4</v>
      </c>
      <c r="M33" s="7">
        <f t="shared" si="7"/>
        <v>2</v>
      </c>
      <c r="N33" s="7">
        <f t="shared" si="8"/>
        <v>1.25</v>
      </c>
      <c r="O33" s="7">
        <f t="shared" si="9"/>
        <v>2</v>
      </c>
      <c r="P33" s="9">
        <f t="shared" si="10"/>
        <v>14.35</v>
      </c>
      <c r="Q33" s="7">
        <v>40.0</v>
      </c>
    </row>
    <row r="34">
      <c r="A34" s="4" t="s">
        <v>52</v>
      </c>
      <c r="B34" s="5">
        <v>270.0</v>
      </c>
      <c r="C34" s="6" t="s">
        <v>53</v>
      </c>
      <c r="D34" s="5">
        <v>200.0</v>
      </c>
      <c r="E34" s="7">
        <v>200.0</v>
      </c>
      <c r="F34" s="8">
        <f t="shared" si="1"/>
        <v>200</v>
      </c>
      <c r="G34" s="8">
        <f t="shared" si="2"/>
        <v>1</v>
      </c>
      <c r="H34" s="7">
        <f t="shared" si="3"/>
        <v>1</v>
      </c>
      <c r="I34" s="7">
        <v>10.0</v>
      </c>
      <c r="J34" s="8">
        <f t="shared" si="4"/>
        <v>8</v>
      </c>
      <c r="K34" s="7">
        <f t="shared" si="5"/>
        <v>8</v>
      </c>
      <c r="L34" s="7">
        <f t="shared" si="6"/>
        <v>2.4</v>
      </c>
      <c r="M34" s="7">
        <f t="shared" si="7"/>
        <v>2</v>
      </c>
      <c r="N34" s="7">
        <f t="shared" si="8"/>
        <v>1.25</v>
      </c>
      <c r="O34" s="7">
        <f t="shared" si="9"/>
        <v>2</v>
      </c>
      <c r="P34" s="9">
        <f t="shared" si="10"/>
        <v>14.35</v>
      </c>
      <c r="Q34" s="7">
        <v>40.0</v>
      </c>
    </row>
    <row r="35">
      <c r="A35" s="4" t="s">
        <v>54</v>
      </c>
      <c r="B35" s="5">
        <v>271.0</v>
      </c>
      <c r="C35" s="6" t="s">
        <v>53</v>
      </c>
      <c r="D35" s="5">
        <v>66.2</v>
      </c>
      <c r="E35" s="7">
        <v>200.0</v>
      </c>
      <c r="F35" s="8">
        <f t="shared" si="1"/>
        <v>200</v>
      </c>
      <c r="G35" s="8">
        <f t="shared" si="2"/>
        <v>3.021148036</v>
      </c>
      <c r="H35" s="7">
        <f t="shared" si="3"/>
        <v>1</v>
      </c>
      <c r="I35" s="7">
        <v>10.0</v>
      </c>
      <c r="J35" s="8">
        <f t="shared" si="4"/>
        <v>5.978851964</v>
      </c>
      <c r="K35" s="7">
        <f t="shared" si="5"/>
        <v>8</v>
      </c>
      <c r="L35" s="7">
        <f t="shared" si="6"/>
        <v>2.4</v>
      </c>
      <c r="M35" s="7">
        <f t="shared" si="7"/>
        <v>2</v>
      </c>
      <c r="N35" s="7">
        <f t="shared" si="8"/>
        <v>1.25</v>
      </c>
      <c r="O35" s="7">
        <f t="shared" si="9"/>
        <v>2</v>
      </c>
      <c r="P35" s="9">
        <f t="shared" si="10"/>
        <v>14.35</v>
      </c>
      <c r="Q35" s="7">
        <v>40.0</v>
      </c>
    </row>
    <row r="36">
      <c r="A36" s="4" t="s">
        <v>55</v>
      </c>
      <c r="B36" s="5">
        <v>272.0</v>
      </c>
      <c r="C36" s="6" t="s">
        <v>53</v>
      </c>
      <c r="D36" s="5">
        <v>72.8</v>
      </c>
      <c r="E36" s="7">
        <v>200.0</v>
      </c>
      <c r="F36" s="8">
        <f t="shared" si="1"/>
        <v>200</v>
      </c>
      <c r="G36" s="8">
        <f t="shared" si="2"/>
        <v>2.747252747</v>
      </c>
      <c r="H36" s="7">
        <f t="shared" si="3"/>
        <v>1</v>
      </c>
      <c r="I36" s="7">
        <v>10.0</v>
      </c>
      <c r="J36" s="8">
        <f t="shared" si="4"/>
        <v>6.252747253</v>
      </c>
      <c r="K36" s="7">
        <f t="shared" si="5"/>
        <v>8</v>
      </c>
      <c r="L36" s="7">
        <f t="shared" si="6"/>
        <v>2.4</v>
      </c>
      <c r="M36" s="7">
        <f t="shared" si="7"/>
        <v>2</v>
      </c>
      <c r="N36" s="7">
        <f t="shared" si="8"/>
        <v>1.25</v>
      </c>
      <c r="O36" s="7">
        <f t="shared" si="9"/>
        <v>2</v>
      </c>
      <c r="P36" s="9">
        <f t="shared" si="10"/>
        <v>14.35</v>
      </c>
      <c r="Q36" s="7">
        <v>40.0</v>
      </c>
    </row>
    <row r="37">
      <c r="A37" s="4" t="s">
        <v>56</v>
      </c>
      <c r="B37" s="5">
        <v>273.0</v>
      </c>
      <c r="C37" s="6" t="s">
        <v>53</v>
      </c>
      <c r="D37" s="5">
        <v>198.0</v>
      </c>
      <c r="E37" s="7">
        <v>200.0</v>
      </c>
      <c r="F37" s="8">
        <f t="shared" si="1"/>
        <v>200</v>
      </c>
      <c r="G37" s="8">
        <f t="shared" si="2"/>
        <v>1.01010101</v>
      </c>
      <c r="H37" s="7">
        <f t="shared" si="3"/>
        <v>1</v>
      </c>
      <c r="I37" s="7">
        <v>10.0</v>
      </c>
      <c r="J37" s="8">
        <f t="shared" si="4"/>
        <v>7.98989899</v>
      </c>
      <c r="K37" s="7">
        <f t="shared" si="5"/>
        <v>8</v>
      </c>
      <c r="L37" s="7">
        <f t="shared" si="6"/>
        <v>2.4</v>
      </c>
      <c r="M37" s="7">
        <f t="shared" si="7"/>
        <v>2</v>
      </c>
      <c r="N37" s="7">
        <f t="shared" si="8"/>
        <v>1.25</v>
      </c>
      <c r="O37" s="7">
        <f t="shared" si="9"/>
        <v>2</v>
      </c>
      <c r="P37" s="9">
        <f t="shared" si="10"/>
        <v>14.35</v>
      </c>
      <c r="Q37" s="7">
        <v>40.0</v>
      </c>
    </row>
    <row r="38">
      <c r="A38" s="4" t="s">
        <v>57</v>
      </c>
      <c r="B38" s="5">
        <v>275.0</v>
      </c>
      <c r="C38" s="6" t="s">
        <v>53</v>
      </c>
      <c r="D38" s="5">
        <v>150.0</v>
      </c>
      <c r="E38" s="7">
        <v>200.0</v>
      </c>
      <c r="F38" s="8">
        <f t="shared" si="1"/>
        <v>200</v>
      </c>
      <c r="G38" s="8">
        <f t="shared" si="2"/>
        <v>1.333333333</v>
      </c>
      <c r="H38" s="7">
        <f t="shared" si="3"/>
        <v>1</v>
      </c>
      <c r="I38" s="7">
        <v>10.0</v>
      </c>
      <c r="J38" s="8">
        <f t="shared" si="4"/>
        <v>7.666666667</v>
      </c>
      <c r="K38" s="7">
        <f t="shared" si="5"/>
        <v>8</v>
      </c>
      <c r="L38" s="7">
        <f t="shared" si="6"/>
        <v>2.4</v>
      </c>
      <c r="M38" s="7">
        <f t="shared" si="7"/>
        <v>2</v>
      </c>
      <c r="N38" s="7">
        <f t="shared" si="8"/>
        <v>1.25</v>
      </c>
      <c r="O38" s="7">
        <f t="shared" si="9"/>
        <v>2</v>
      </c>
      <c r="P38" s="9">
        <f t="shared" si="10"/>
        <v>14.35</v>
      </c>
      <c r="Q38" s="7">
        <v>40.0</v>
      </c>
    </row>
    <row r="39">
      <c r="A39" s="4" t="s">
        <v>58</v>
      </c>
      <c r="B39" s="5">
        <v>276.0</v>
      </c>
      <c r="C39" s="6" t="s">
        <v>53</v>
      </c>
      <c r="D39" s="5">
        <v>65.0</v>
      </c>
      <c r="E39" s="7">
        <v>200.0</v>
      </c>
      <c r="F39" s="8">
        <f t="shared" si="1"/>
        <v>200</v>
      </c>
      <c r="G39" s="8">
        <f t="shared" si="2"/>
        <v>3.076923077</v>
      </c>
      <c r="H39" s="7">
        <f t="shared" si="3"/>
        <v>1</v>
      </c>
      <c r="I39" s="7">
        <v>10.0</v>
      </c>
      <c r="J39" s="8">
        <f t="shared" si="4"/>
        <v>5.923076923</v>
      </c>
      <c r="K39" s="7">
        <f t="shared" si="5"/>
        <v>8</v>
      </c>
      <c r="L39" s="7">
        <f t="shared" si="6"/>
        <v>2.4</v>
      </c>
      <c r="M39" s="7">
        <f t="shared" si="7"/>
        <v>2</v>
      </c>
      <c r="N39" s="7">
        <f t="shared" si="8"/>
        <v>1.25</v>
      </c>
      <c r="O39" s="7">
        <f t="shared" si="9"/>
        <v>2</v>
      </c>
      <c r="P39" s="9">
        <f t="shared" si="10"/>
        <v>14.35</v>
      </c>
      <c r="Q39" s="7">
        <v>40.0</v>
      </c>
    </row>
    <row r="40">
      <c r="A40" s="4" t="s">
        <v>59</v>
      </c>
      <c r="B40" s="5">
        <v>277.0</v>
      </c>
      <c r="C40" s="6" t="s">
        <v>53</v>
      </c>
      <c r="D40" s="5">
        <v>184.0</v>
      </c>
      <c r="E40" s="7">
        <v>200.0</v>
      </c>
      <c r="F40" s="8">
        <f t="shared" si="1"/>
        <v>200</v>
      </c>
      <c r="G40" s="8">
        <f t="shared" si="2"/>
        <v>1.086956522</v>
      </c>
      <c r="H40" s="7">
        <f t="shared" si="3"/>
        <v>1</v>
      </c>
      <c r="I40" s="7">
        <v>10.0</v>
      </c>
      <c r="J40" s="8">
        <f t="shared" si="4"/>
        <v>7.913043478</v>
      </c>
      <c r="K40" s="7">
        <f t="shared" si="5"/>
        <v>8</v>
      </c>
      <c r="L40" s="7">
        <f t="shared" si="6"/>
        <v>2.4</v>
      </c>
      <c r="M40" s="7">
        <f t="shared" si="7"/>
        <v>2</v>
      </c>
      <c r="N40" s="7">
        <f t="shared" si="8"/>
        <v>1.25</v>
      </c>
      <c r="O40" s="7">
        <f t="shared" si="9"/>
        <v>2</v>
      </c>
      <c r="P40" s="9">
        <f t="shared" si="10"/>
        <v>14.35</v>
      </c>
      <c r="Q40" s="7">
        <v>40.0</v>
      </c>
    </row>
    <row r="41">
      <c r="A41" s="4" t="s">
        <v>60</v>
      </c>
      <c r="B41" s="5">
        <v>279.0</v>
      </c>
      <c r="C41" s="6" t="s">
        <v>53</v>
      </c>
      <c r="D41" s="5">
        <v>146.0</v>
      </c>
      <c r="E41" s="7">
        <v>200.0</v>
      </c>
      <c r="F41" s="8">
        <f t="shared" si="1"/>
        <v>200</v>
      </c>
      <c r="G41" s="8">
        <f t="shared" si="2"/>
        <v>1.369863014</v>
      </c>
      <c r="H41" s="7">
        <f t="shared" si="3"/>
        <v>1</v>
      </c>
      <c r="I41" s="7">
        <v>10.0</v>
      </c>
      <c r="J41" s="8">
        <f t="shared" si="4"/>
        <v>7.630136986</v>
      </c>
      <c r="K41" s="7">
        <f t="shared" si="5"/>
        <v>8</v>
      </c>
      <c r="L41" s="7">
        <f t="shared" si="6"/>
        <v>2.4</v>
      </c>
      <c r="M41" s="7">
        <f t="shared" si="7"/>
        <v>2</v>
      </c>
      <c r="N41" s="7">
        <f t="shared" si="8"/>
        <v>1.25</v>
      </c>
      <c r="O41" s="7">
        <f t="shared" si="9"/>
        <v>2</v>
      </c>
      <c r="P41" s="9">
        <f t="shared" si="10"/>
        <v>14.35</v>
      </c>
      <c r="Q41" s="7">
        <v>40.0</v>
      </c>
    </row>
    <row r="42">
      <c r="A42" s="4" t="s">
        <v>61</v>
      </c>
      <c r="B42" s="5">
        <v>280.0</v>
      </c>
      <c r="C42" s="6" t="s">
        <v>62</v>
      </c>
      <c r="D42" s="5">
        <v>150.0</v>
      </c>
      <c r="E42" s="7">
        <v>200.0</v>
      </c>
      <c r="F42" s="8">
        <f t="shared" si="1"/>
        <v>200</v>
      </c>
      <c r="G42" s="8">
        <f t="shared" si="2"/>
        <v>1.333333333</v>
      </c>
      <c r="H42" s="7">
        <f t="shared" si="3"/>
        <v>1</v>
      </c>
      <c r="I42" s="7">
        <v>10.0</v>
      </c>
      <c r="J42" s="8">
        <f t="shared" si="4"/>
        <v>7.666666667</v>
      </c>
      <c r="K42" s="7">
        <f t="shared" si="5"/>
        <v>8</v>
      </c>
      <c r="L42" s="7">
        <f t="shared" si="6"/>
        <v>2.4</v>
      </c>
      <c r="M42" s="7">
        <f t="shared" si="7"/>
        <v>2</v>
      </c>
      <c r="N42" s="7">
        <f t="shared" si="8"/>
        <v>1.25</v>
      </c>
      <c r="O42" s="7">
        <f t="shared" si="9"/>
        <v>2</v>
      </c>
      <c r="P42" s="9">
        <f t="shared" si="10"/>
        <v>14.35</v>
      </c>
      <c r="Q42" s="7">
        <v>40.0</v>
      </c>
    </row>
    <row r="43">
      <c r="A43" s="4" t="s">
        <v>63</v>
      </c>
      <c r="B43" s="5">
        <v>287.0</v>
      </c>
      <c r="C43" s="6" t="s">
        <v>62</v>
      </c>
      <c r="D43" s="5">
        <v>15.5</v>
      </c>
      <c r="E43" s="7">
        <v>200.0</v>
      </c>
      <c r="F43" s="8">
        <f t="shared" si="1"/>
        <v>139.5</v>
      </c>
      <c r="G43" s="8">
        <f t="shared" si="2"/>
        <v>9</v>
      </c>
      <c r="H43" s="7">
        <f t="shared" si="3"/>
        <v>1</v>
      </c>
      <c r="I43" s="7">
        <v>10.0</v>
      </c>
      <c r="J43" s="8">
        <f t="shared" si="4"/>
        <v>0</v>
      </c>
      <c r="K43" s="7">
        <f t="shared" si="5"/>
        <v>8</v>
      </c>
      <c r="L43" s="7">
        <f t="shared" si="6"/>
        <v>2.4</v>
      </c>
      <c r="M43" s="7">
        <f t="shared" si="7"/>
        <v>2</v>
      </c>
      <c r="N43" s="7">
        <f t="shared" si="8"/>
        <v>1.25</v>
      </c>
      <c r="O43" s="7">
        <f t="shared" si="9"/>
        <v>2</v>
      </c>
      <c r="P43" s="9">
        <f t="shared" si="10"/>
        <v>14.35</v>
      </c>
      <c r="Q43" s="7">
        <v>40.0</v>
      </c>
    </row>
    <row r="44">
      <c r="A44" s="4" t="s">
        <v>64</v>
      </c>
      <c r="B44" s="5">
        <v>290.0</v>
      </c>
      <c r="C44" s="6" t="s">
        <v>62</v>
      </c>
      <c r="D44" s="5">
        <v>47.0</v>
      </c>
      <c r="E44" s="7">
        <v>200.0</v>
      </c>
      <c r="F44" s="8">
        <f t="shared" si="1"/>
        <v>200</v>
      </c>
      <c r="G44" s="8">
        <f t="shared" si="2"/>
        <v>4.255319149</v>
      </c>
      <c r="H44" s="7">
        <f t="shared" si="3"/>
        <v>1</v>
      </c>
      <c r="I44" s="7">
        <v>10.0</v>
      </c>
      <c r="J44" s="8">
        <f t="shared" si="4"/>
        <v>4.744680851</v>
      </c>
      <c r="K44" s="7">
        <f t="shared" si="5"/>
        <v>8</v>
      </c>
      <c r="L44" s="7">
        <f t="shared" si="6"/>
        <v>2.4</v>
      </c>
      <c r="M44" s="7">
        <f t="shared" si="7"/>
        <v>2</v>
      </c>
      <c r="N44" s="7">
        <f t="shared" si="8"/>
        <v>1.25</v>
      </c>
      <c r="O44" s="7">
        <f t="shared" si="9"/>
        <v>2</v>
      </c>
      <c r="P44" s="9">
        <f t="shared" si="10"/>
        <v>14.35</v>
      </c>
      <c r="Q44" s="7">
        <v>40.0</v>
      </c>
    </row>
    <row r="45">
      <c r="A45" s="4" t="s">
        <v>65</v>
      </c>
      <c r="B45" s="5">
        <v>291.0</v>
      </c>
      <c r="C45" s="6" t="s">
        <v>62</v>
      </c>
      <c r="D45" s="5">
        <v>39.2</v>
      </c>
      <c r="E45" s="7">
        <v>200.0</v>
      </c>
      <c r="F45" s="8">
        <f t="shared" si="1"/>
        <v>200</v>
      </c>
      <c r="G45" s="8">
        <f t="shared" si="2"/>
        <v>9</v>
      </c>
      <c r="H45" s="7">
        <f t="shared" si="3"/>
        <v>1</v>
      </c>
      <c r="I45" s="7">
        <v>10.0</v>
      </c>
      <c r="J45" s="8">
        <f t="shared" si="4"/>
        <v>0</v>
      </c>
      <c r="K45" s="7">
        <f t="shared" si="5"/>
        <v>8</v>
      </c>
      <c r="L45" s="7">
        <f t="shared" si="6"/>
        <v>2.4</v>
      </c>
      <c r="M45" s="7">
        <f t="shared" si="7"/>
        <v>2</v>
      </c>
      <c r="N45" s="7">
        <f t="shared" si="8"/>
        <v>1.25</v>
      </c>
      <c r="O45" s="7">
        <f t="shared" si="9"/>
        <v>2</v>
      </c>
      <c r="P45" s="9">
        <f t="shared" si="10"/>
        <v>14.35</v>
      </c>
      <c r="Q45" s="7">
        <v>40.0</v>
      </c>
    </row>
    <row r="46">
      <c r="A46" s="4" t="s">
        <v>66</v>
      </c>
      <c r="B46" s="5">
        <v>293.0</v>
      </c>
      <c r="C46" s="6" t="s">
        <v>62</v>
      </c>
      <c r="D46" s="5">
        <v>140.0</v>
      </c>
      <c r="E46" s="7">
        <v>200.0</v>
      </c>
      <c r="F46" s="8">
        <f t="shared" si="1"/>
        <v>200</v>
      </c>
      <c r="G46" s="8">
        <f t="shared" si="2"/>
        <v>1.428571429</v>
      </c>
      <c r="H46" s="7">
        <f t="shared" si="3"/>
        <v>1</v>
      </c>
      <c r="I46" s="7">
        <v>10.0</v>
      </c>
      <c r="J46" s="8">
        <f t="shared" si="4"/>
        <v>7.571428571</v>
      </c>
      <c r="K46" s="7">
        <f t="shared" si="5"/>
        <v>8</v>
      </c>
      <c r="L46" s="7">
        <f t="shared" si="6"/>
        <v>2.4</v>
      </c>
      <c r="M46" s="7">
        <f t="shared" si="7"/>
        <v>2</v>
      </c>
      <c r="N46" s="7">
        <f t="shared" si="8"/>
        <v>1.25</v>
      </c>
      <c r="O46" s="7">
        <f t="shared" si="9"/>
        <v>2</v>
      </c>
      <c r="P46" s="9">
        <f t="shared" si="10"/>
        <v>14.35</v>
      </c>
      <c r="Q46" s="7">
        <v>40.0</v>
      </c>
    </row>
    <row r="47">
      <c r="A47" s="4" t="s">
        <v>67</v>
      </c>
      <c r="B47" s="5">
        <v>294.0</v>
      </c>
      <c r="C47" s="6" t="s">
        <v>62</v>
      </c>
      <c r="D47" s="5">
        <v>180.0</v>
      </c>
      <c r="E47" s="7">
        <v>200.0</v>
      </c>
      <c r="F47" s="8">
        <f t="shared" si="1"/>
        <v>200</v>
      </c>
      <c r="G47" s="8">
        <f t="shared" si="2"/>
        <v>1.111111111</v>
      </c>
      <c r="H47" s="7">
        <f t="shared" si="3"/>
        <v>1</v>
      </c>
      <c r="I47" s="7">
        <v>10.0</v>
      </c>
      <c r="J47" s="8">
        <f t="shared" si="4"/>
        <v>7.888888889</v>
      </c>
      <c r="K47" s="7">
        <f t="shared" si="5"/>
        <v>8</v>
      </c>
      <c r="L47" s="7">
        <f t="shared" si="6"/>
        <v>2.4</v>
      </c>
      <c r="M47" s="7">
        <f t="shared" si="7"/>
        <v>2</v>
      </c>
      <c r="N47" s="7">
        <f t="shared" si="8"/>
        <v>1.25</v>
      </c>
      <c r="O47" s="7">
        <f t="shared" si="9"/>
        <v>2</v>
      </c>
      <c r="P47" s="9">
        <f t="shared" si="10"/>
        <v>14.35</v>
      </c>
      <c r="Q47" s="7">
        <v>40.0</v>
      </c>
    </row>
    <row r="48">
      <c r="A48" s="4" t="s">
        <v>68</v>
      </c>
      <c r="B48" s="5">
        <v>295.0</v>
      </c>
      <c r="C48" s="6" t="s">
        <v>62</v>
      </c>
      <c r="D48" s="5">
        <v>196.0</v>
      </c>
      <c r="E48" s="7">
        <v>200.0</v>
      </c>
      <c r="F48" s="8">
        <f t="shared" si="1"/>
        <v>200</v>
      </c>
      <c r="G48" s="8">
        <f t="shared" si="2"/>
        <v>1.020408163</v>
      </c>
      <c r="H48" s="7">
        <f t="shared" si="3"/>
        <v>1</v>
      </c>
      <c r="I48" s="7">
        <v>10.0</v>
      </c>
      <c r="J48" s="8">
        <f t="shared" si="4"/>
        <v>7.979591837</v>
      </c>
      <c r="K48" s="7">
        <f t="shared" si="5"/>
        <v>8</v>
      </c>
      <c r="L48" s="7">
        <f t="shared" si="6"/>
        <v>2.4</v>
      </c>
      <c r="M48" s="7">
        <f t="shared" si="7"/>
        <v>2</v>
      </c>
      <c r="N48" s="7">
        <f t="shared" si="8"/>
        <v>1.25</v>
      </c>
      <c r="O48" s="7">
        <f t="shared" si="9"/>
        <v>2</v>
      </c>
      <c r="P48" s="9">
        <f t="shared" si="10"/>
        <v>14.35</v>
      </c>
      <c r="Q48" s="7">
        <v>40.0</v>
      </c>
    </row>
    <row r="49">
      <c r="A49" s="4" t="s">
        <v>69</v>
      </c>
      <c r="B49" s="5">
        <v>297.0</v>
      </c>
      <c r="C49" s="6" t="s">
        <v>62</v>
      </c>
      <c r="D49" s="5">
        <v>156.0</v>
      </c>
      <c r="E49" s="7">
        <v>200.0</v>
      </c>
      <c r="F49" s="8">
        <f t="shared" si="1"/>
        <v>200</v>
      </c>
      <c r="G49" s="8">
        <f t="shared" si="2"/>
        <v>1.282051282</v>
      </c>
      <c r="H49" s="7">
        <f t="shared" si="3"/>
        <v>1</v>
      </c>
      <c r="I49" s="7">
        <v>10.0</v>
      </c>
      <c r="J49" s="8">
        <f t="shared" si="4"/>
        <v>7.717948718</v>
      </c>
      <c r="K49" s="7">
        <f t="shared" si="5"/>
        <v>8</v>
      </c>
      <c r="L49" s="7">
        <f t="shared" si="6"/>
        <v>2.4</v>
      </c>
      <c r="M49" s="7">
        <f t="shared" si="7"/>
        <v>2</v>
      </c>
      <c r="N49" s="7">
        <f t="shared" si="8"/>
        <v>1.25</v>
      </c>
      <c r="O49" s="7">
        <f t="shared" si="9"/>
        <v>2</v>
      </c>
      <c r="P49" s="9">
        <f t="shared" si="10"/>
        <v>14.35</v>
      </c>
      <c r="Q49" s="7">
        <v>40.0</v>
      </c>
    </row>
    <row r="50">
      <c r="A50" s="4" t="s">
        <v>70</v>
      </c>
      <c r="B50" s="5">
        <v>301.0</v>
      </c>
      <c r="C50" s="6" t="s">
        <v>71</v>
      </c>
      <c r="D50" s="5">
        <v>134.0</v>
      </c>
      <c r="E50" s="7">
        <v>200.0</v>
      </c>
      <c r="F50" s="8">
        <f t="shared" si="1"/>
        <v>200</v>
      </c>
      <c r="G50" s="8">
        <f t="shared" si="2"/>
        <v>1.492537313</v>
      </c>
      <c r="H50" s="7">
        <f t="shared" si="3"/>
        <v>1</v>
      </c>
      <c r="I50" s="7">
        <v>10.0</v>
      </c>
      <c r="J50" s="8">
        <f t="shared" si="4"/>
        <v>7.507462687</v>
      </c>
      <c r="K50" s="7">
        <f t="shared" si="5"/>
        <v>8</v>
      </c>
      <c r="L50" s="7">
        <f t="shared" si="6"/>
        <v>2.4</v>
      </c>
      <c r="M50" s="7">
        <f t="shared" si="7"/>
        <v>2</v>
      </c>
      <c r="N50" s="7">
        <f t="shared" si="8"/>
        <v>1.25</v>
      </c>
      <c r="O50" s="7">
        <f t="shared" si="9"/>
        <v>2</v>
      </c>
      <c r="P50" s="9">
        <f t="shared" si="10"/>
        <v>14.35</v>
      </c>
      <c r="Q50" s="7">
        <v>40.0</v>
      </c>
    </row>
    <row r="51">
      <c r="A51" s="4" t="s">
        <v>72</v>
      </c>
      <c r="B51" s="5">
        <v>302.0</v>
      </c>
      <c r="C51" s="6" t="s">
        <v>71</v>
      </c>
      <c r="D51" s="5">
        <v>198.0</v>
      </c>
      <c r="E51" s="7">
        <v>200.0</v>
      </c>
      <c r="F51" s="8">
        <f t="shared" si="1"/>
        <v>200</v>
      </c>
      <c r="G51" s="8">
        <f t="shared" si="2"/>
        <v>1.01010101</v>
      </c>
      <c r="H51" s="7">
        <f t="shared" si="3"/>
        <v>1</v>
      </c>
      <c r="I51" s="7">
        <v>10.0</v>
      </c>
      <c r="J51" s="8">
        <f t="shared" si="4"/>
        <v>7.98989899</v>
      </c>
      <c r="K51" s="7">
        <f t="shared" si="5"/>
        <v>8</v>
      </c>
      <c r="L51" s="7">
        <f t="shared" si="6"/>
        <v>2.4</v>
      </c>
      <c r="M51" s="7">
        <f t="shared" si="7"/>
        <v>2</v>
      </c>
      <c r="N51" s="7">
        <f t="shared" si="8"/>
        <v>1.25</v>
      </c>
      <c r="O51" s="7">
        <f t="shared" si="9"/>
        <v>2</v>
      </c>
      <c r="P51" s="9">
        <f t="shared" si="10"/>
        <v>14.35</v>
      </c>
      <c r="Q51" s="7">
        <v>40.0</v>
      </c>
    </row>
    <row r="52">
      <c r="A52" s="4" t="s">
        <v>73</v>
      </c>
      <c r="B52" s="5">
        <v>306.0</v>
      </c>
      <c r="C52" s="6" t="s">
        <v>71</v>
      </c>
      <c r="D52" s="5">
        <v>162.0</v>
      </c>
      <c r="E52" s="7">
        <v>200.0</v>
      </c>
      <c r="F52" s="8">
        <f t="shared" si="1"/>
        <v>200</v>
      </c>
      <c r="G52" s="8">
        <f t="shared" si="2"/>
        <v>1.234567901</v>
      </c>
      <c r="H52" s="7">
        <f t="shared" si="3"/>
        <v>1</v>
      </c>
      <c r="I52" s="7">
        <v>10.0</v>
      </c>
      <c r="J52" s="8">
        <f t="shared" si="4"/>
        <v>7.765432099</v>
      </c>
      <c r="K52" s="7">
        <f t="shared" si="5"/>
        <v>8</v>
      </c>
      <c r="L52" s="7">
        <f t="shared" si="6"/>
        <v>2.4</v>
      </c>
      <c r="M52" s="7">
        <f t="shared" si="7"/>
        <v>2</v>
      </c>
      <c r="N52" s="7">
        <f t="shared" si="8"/>
        <v>1.25</v>
      </c>
      <c r="O52" s="7">
        <f t="shared" si="9"/>
        <v>2</v>
      </c>
      <c r="P52" s="9">
        <f t="shared" si="10"/>
        <v>14.35</v>
      </c>
      <c r="Q52" s="7">
        <v>40.0</v>
      </c>
    </row>
    <row r="53">
      <c r="A53" s="4" t="s">
        <v>74</v>
      </c>
      <c r="B53" s="5">
        <v>310.0</v>
      </c>
      <c r="C53" s="6" t="s">
        <v>71</v>
      </c>
      <c r="D53" s="5">
        <v>160.0</v>
      </c>
      <c r="E53" s="7">
        <v>200.0</v>
      </c>
      <c r="F53" s="8">
        <f t="shared" si="1"/>
        <v>200</v>
      </c>
      <c r="G53" s="8">
        <f t="shared" si="2"/>
        <v>1.25</v>
      </c>
      <c r="H53" s="7">
        <f t="shared" si="3"/>
        <v>1</v>
      </c>
      <c r="I53" s="7">
        <v>10.0</v>
      </c>
      <c r="J53" s="8">
        <f t="shared" si="4"/>
        <v>7.75</v>
      </c>
      <c r="K53" s="7">
        <f t="shared" si="5"/>
        <v>8</v>
      </c>
      <c r="L53" s="7">
        <f t="shared" si="6"/>
        <v>2.4</v>
      </c>
      <c r="M53" s="7">
        <f t="shared" si="7"/>
        <v>2</v>
      </c>
      <c r="N53" s="7">
        <f t="shared" si="8"/>
        <v>1.25</v>
      </c>
      <c r="O53" s="7">
        <f t="shared" si="9"/>
        <v>2</v>
      </c>
      <c r="P53" s="9">
        <f t="shared" si="10"/>
        <v>14.35</v>
      </c>
      <c r="Q53" s="7">
        <v>40.0</v>
      </c>
    </row>
    <row r="54">
      <c r="A54" s="4" t="s">
        <v>75</v>
      </c>
      <c r="B54" s="5">
        <v>311.0</v>
      </c>
      <c r="C54" s="6" t="s">
        <v>71</v>
      </c>
      <c r="D54" s="5">
        <v>88.6</v>
      </c>
      <c r="E54" s="7">
        <v>200.0</v>
      </c>
      <c r="F54" s="8">
        <f t="shared" si="1"/>
        <v>200</v>
      </c>
      <c r="G54" s="8">
        <f t="shared" si="2"/>
        <v>2.257336343</v>
      </c>
      <c r="H54" s="7">
        <f t="shared" si="3"/>
        <v>1</v>
      </c>
      <c r="I54" s="7">
        <v>10.0</v>
      </c>
      <c r="J54" s="8">
        <f t="shared" si="4"/>
        <v>6.742663657</v>
      </c>
      <c r="K54" s="7">
        <f t="shared" si="5"/>
        <v>8</v>
      </c>
      <c r="L54" s="7">
        <f t="shared" si="6"/>
        <v>2.4</v>
      </c>
      <c r="M54" s="7">
        <f t="shared" si="7"/>
        <v>2</v>
      </c>
      <c r="N54" s="7">
        <f t="shared" si="8"/>
        <v>1.25</v>
      </c>
      <c r="O54" s="7">
        <f t="shared" si="9"/>
        <v>2</v>
      </c>
      <c r="P54" s="9">
        <f t="shared" si="10"/>
        <v>14.35</v>
      </c>
      <c r="Q54" s="7">
        <v>40.0</v>
      </c>
    </row>
    <row r="55">
      <c r="A55" s="4" t="s">
        <v>76</v>
      </c>
      <c r="B55" s="5">
        <v>316.0</v>
      </c>
      <c r="C55" s="6" t="s">
        <v>71</v>
      </c>
      <c r="D55" s="5">
        <v>200.0</v>
      </c>
      <c r="E55" s="7">
        <v>200.0</v>
      </c>
      <c r="F55" s="8">
        <f t="shared" si="1"/>
        <v>200</v>
      </c>
      <c r="G55" s="8">
        <f t="shared" si="2"/>
        <v>1</v>
      </c>
      <c r="H55" s="7">
        <f t="shared" si="3"/>
        <v>1</v>
      </c>
      <c r="I55" s="7">
        <v>10.0</v>
      </c>
      <c r="J55" s="8">
        <f t="shared" si="4"/>
        <v>8</v>
      </c>
      <c r="K55" s="7">
        <f t="shared" si="5"/>
        <v>8</v>
      </c>
      <c r="L55" s="7">
        <f t="shared" si="6"/>
        <v>2.4</v>
      </c>
      <c r="M55" s="7">
        <f t="shared" si="7"/>
        <v>2</v>
      </c>
      <c r="N55" s="7">
        <f t="shared" si="8"/>
        <v>1.25</v>
      </c>
      <c r="O55" s="7">
        <f t="shared" si="9"/>
        <v>2</v>
      </c>
      <c r="P55" s="9">
        <f t="shared" si="10"/>
        <v>14.35</v>
      </c>
      <c r="Q55" s="7">
        <v>40.0</v>
      </c>
    </row>
    <row r="56">
      <c r="A56" s="4" t="s">
        <v>77</v>
      </c>
      <c r="B56" s="5">
        <v>317.0</v>
      </c>
      <c r="C56" s="6" t="s">
        <v>71</v>
      </c>
      <c r="D56" s="5">
        <v>112.0</v>
      </c>
      <c r="E56" s="7">
        <v>200.0</v>
      </c>
      <c r="F56" s="8">
        <f t="shared" si="1"/>
        <v>200</v>
      </c>
      <c r="G56" s="8">
        <f t="shared" si="2"/>
        <v>1.785714286</v>
      </c>
      <c r="H56" s="7">
        <f t="shared" si="3"/>
        <v>1</v>
      </c>
      <c r="I56" s="7">
        <v>10.0</v>
      </c>
      <c r="J56" s="8">
        <f t="shared" si="4"/>
        <v>7.214285714</v>
      </c>
      <c r="K56" s="7">
        <f t="shared" si="5"/>
        <v>8</v>
      </c>
      <c r="L56" s="7">
        <f t="shared" si="6"/>
        <v>2.4</v>
      </c>
      <c r="M56" s="7">
        <f t="shared" si="7"/>
        <v>2</v>
      </c>
      <c r="N56" s="7">
        <f t="shared" si="8"/>
        <v>1.25</v>
      </c>
      <c r="O56" s="7">
        <f t="shared" si="9"/>
        <v>2</v>
      </c>
      <c r="P56" s="9">
        <f t="shared" si="10"/>
        <v>14.35</v>
      </c>
      <c r="Q56" s="7">
        <v>40.0</v>
      </c>
    </row>
    <row r="57">
      <c r="A57" s="4" t="s">
        <v>78</v>
      </c>
      <c r="B57" s="5">
        <v>318.0</v>
      </c>
      <c r="C57" s="6" t="s">
        <v>71</v>
      </c>
      <c r="D57" s="5">
        <v>106.0</v>
      </c>
      <c r="E57" s="7">
        <v>200.0</v>
      </c>
      <c r="F57" s="8">
        <f t="shared" si="1"/>
        <v>200</v>
      </c>
      <c r="G57" s="8">
        <f t="shared" si="2"/>
        <v>1.886792453</v>
      </c>
      <c r="H57" s="7">
        <f t="shared" si="3"/>
        <v>1</v>
      </c>
      <c r="I57" s="7">
        <v>10.0</v>
      </c>
      <c r="J57" s="8">
        <f t="shared" si="4"/>
        <v>7.113207547</v>
      </c>
      <c r="K57" s="7">
        <f t="shared" si="5"/>
        <v>8</v>
      </c>
      <c r="L57" s="7">
        <f t="shared" si="6"/>
        <v>2.4</v>
      </c>
      <c r="M57" s="7">
        <f t="shared" si="7"/>
        <v>2</v>
      </c>
      <c r="N57" s="7">
        <f t="shared" si="8"/>
        <v>1.25</v>
      </c>
      <c r="O57" s="7">
        <f t="shared" si="9"/>
        <v>2</v>
      </c>
      <c r="P57" s="9">
        <f t="shared" si="10"/>
        <v>14.35</v>
      </c>
      <c r="Q57" s="7">
        <v>40.0</v>
      </c>
    </row>
    <row r="58">
      <c r="A58" s="4" t="s">
        <v>79</v>
      </c>
      <c r="B58" s="5">
        <v>324.0</v>
      </c>
      <c r="C58" s="6" t="s">
        <v>80</v>
      </c>
      <c r="D58" s="5">
        <v>192.0</v>
      </c>
      <c r="E58" s="7">
        <v>200.0</v>
      </c>
      <c r="F58" s="8">
        <f t="shared" si="1"/>
        <v>200</v>
      </c>
      <c r="G58" s="8">
        <f t="shared" si="2"/>
        <v>1.041666667</v>
      </c>
      <c r="H58" s="7">
        <f t="shared" si="3"/>
        <v>1</v>
      </c>
      <c r="I58" s="7">
        <v>10.0</v>
      </c>
      <c r="J58" s="8">
        <f t="shared" si="4"/>
        <v>7.958333333</v>
      </c>
      <c r="K58" s="7">
        <f t="shared" si="5"/>
        <v>8</v>
      </c>
      <c r="L58" s="7">
        <f t="shared" si="6"/>
        <v>2.4</v>
      </c>
      <c r="M58" s="7">
        <f t="shared" si="7"/>
        <v>2</v>
      </c>
      <c r="N58" s="7">
        <f t="shared" si="8"/>
        <v>1.25</v>
      </c>
      <c r="O58" s="7">
        <f t="shared" si="9"/>
        <v>2</v>
      </c>
      <c r="P58" s="9">
        <f t="shared" si="10"/>
        <v>14.35</v>
      </c>
      <c r="Q58" s="7">
        <v>40.0</v>
      </c>
    </row>
    <row r="59">
      <c r="A59" s="4" t="s">
        <v>81</v>
      </c>
      <c r="B59" s="5">
        <v>326.0</v>
      </c>
      <c r="C59" s="6" t="s">
        <v>80</v>
      </c>
      <c r="D59" s="5">
        <v>172.0</v>
      </c>
      <c r="E59" s="7">
        <v>200.0</v>
      </c>
      <c r="F59" s="8">
        <f t="shared" si="1"/>
        <v>200</v>
      </c>
      <c r="G59" s="8">
        <f t="shared" si="2"/>
        <v>1.162790698</v>
      </c>
      <c r="H59" s="7">
        <f t="shared" si="3"/>
        <v>1</v>
      </c>
      <c r="I59" s="7">
        <v>10.0</v>
      </c>
      <c r="J59" s="8">
        <f t="shared" si="4"/>
        <v>7.837209302</v>
      </c>
      <c r="K59" s="7">
        <f t="shared" si="5"/>
        <v>8</v>
      </c>
      <c r="L59" s="7">
        <f t="shared" si="6"/>
        <v>2.4</v>
      </c>
      <c r="M59" s="7">
        <f t="shared" si="7"/>
        <v>2</v>
      </c>
      <c r="N59" s="7">
        <f t="shared" si="8"/>
        <v>1.25</v>
      </c>
      <c r="O59" s="7">
        <f t="shared" si="9"/>
        <v>2</v>
      </c>
      <c r="P59" s="9">
        <f t="shared" si="10"/>
        <v>14.35</v>
      </c>
      <c r="Q59" s="7">
        <v>40.0</v>
      </c>
    </row>
    <row r="60">
      <c r="A60" s="4" t="s">
        <v>82</v>
      </c>
      <c r="B60" s="5">
        <v>334.0</v>
      </c>
      <c r="C60" s="6" t="s">
        <v>80</v>
      </c>
      <c r="D60" s="5">
        <v>124.0</v>
      </c>
      <c r="E60" s="7">
        <v>200.0</v>
      </c>
      <c r="F60" s="8">
        <f t="shared" si="1"/>
        <v>200</v>
      </c>
      <c r="G60" s="8">
        <f t="shared" si="2"/>
        <v>1.612903226</v>
      </c>
      <c r="H60" s="7">
        <f t="shared" si="3"/>
        <v>1</v>
      </c>
      <c r="I60" s="7">
        <v>10.0</v>
      </c>
      <c r="J60" s="8">
        <f t="shared" si="4"/>
        <v>7.387096774</v>
      </c>
      <c r="K60" s="7">
        <f t="shared" si="5"/>
        <v>8</v>
      </c>
      <c r="L60" s="7">
        <f t="shared" si="6"/>
        <v>2.4</v>
      </c>
      <c r="M60" s="7">
        <f t="shared" si="7"/>
        <v>2</v>
      </c>
      <c r="N60" s="7">
        <f t="shared" si="8"/>
        <v>1.25</v>
      </c>
      <c r="O60" s="7">
        <f t="shared" si="9"/>
        <v>2</v>
      </c>
      <c r="P60" s="9">
        <f t="shared" si="10"/>
        <v>14.35</v>
      </c>
      <c r="Q60" s="7">
        <v>40.0</v>
      </c>
    </row>
    <row r="61">
      <c r="A61" s="4" t="s">
        <v>83</v>
      </c>
      <c r="B61" s="5">
        <v>341.0</v>
      </c>
      <c r="C61" s="6" t="s">
        <v>80</v>
      </c>
      <c r="D61" s="5">
        <v>200.0</v>
      </c>
      <c r="E61" s="7">
        <v>200.0</v>
      </c>
      <c r="F61" s="8">
        <f t="shared" si="1"/>
        <v>200</v>
      </c>
      <c r="G61" s="8">
        <f t="shared" si="2"/>
        <v>1</v>
      </c>
      <c r="H61" s="7">
        <f t="shared" si="3"/>
        <v>1</v>
      </c>
      <c r="I61" s="7">
        <v>10.0</v>
      </c>
      <c r="J61" s="8">
        <f t="shared" si="4"/>
        <v>8</v>
      </c>
      <c r="K61" s="7">
        <f t="shared" si="5"/>
        <v>8</v>
      </c>
      <c r="L61" s="7">
        <f t="shared" si="6"/>
        <v>2.4</v>
      </c>
      <c r="M61" s="7">
        <f t="shared" si="7"/>
        <v>2</v>
      </c>
      <c r="N61" s="7">
        <f t="shared" si="8"/>
        <v>1.25</v>
      </c>
      <c r="O61" s="7">
        <f t="shared" si="9"/>
        <v>2</v>
      </c>
      <c r="P61" s="9">
        <f t="shared" si="10"/>
        <v>14.35</v>
      </c>
      <c r="Q61" s="7">
        <v>40.0</v>
      </c>
    </row>
    <row r="62">
      <c r="A62" s="4" t="s">
        <v>84</v>
      </c>
      <c r="B62" s="5">
        <v>343.0</v>
      </c>
      <c r="C62" s="6" t="s">
        <v>80</v>
      </c>
      <c r="D62" s="5">
        <v>142.0</v>
      </c>
      <c r="E62" s="7">
        <v>200.0</v>
      </c>
      <c r="F62" s="8">
        <f t="shared" si="1"/>
        <v>200</v>
      </c>
      <c r="G62" s="8">
        <f t="shared" si="2"/>
        <v>1.408450704</v>
      </c>
      <c r="H62" s="7">
        <f t="shared" si="3"/>
        <v>1</v>
      </c>
      <c r="I62" s="7">
        <v>10.0</v>
      </c>
      <c r="J62" s="8">
        <f t="shared" si="4"/>
        <v>7.591549296</v>
      </c>
      <c r="K62" s="7">
        <f t="shared" si="5"/>
        <v>8</v>
      </c>
      <c r="L62" s="7">
        <f t="shared" si="6"/>
        <v>2.4</v>
      </c>
      <c r="M62" s="7">
        <f t="shared" si="7"/>
        <v>2</v>
      </c>
      <c r="N62" s="7">
        <f t="shared" si="8"/>
        <v>1.25</v>
      </c>
      <c r="O62" s="7">
        <f t="shared" si="9"/>
        <v>2</v>
      </c>
      <c r="P62" s="9">
        <f t="shared" si="10"/>
        <v>14.35</v>
      </c>
      <c r="Q62" s="7">
        <v>40.0</v>
      </c>
    </row>
    <row r="63">
      <c r="A63" s="4" t="s">
        <v>85</v>
      </c>
      <c r="B63" s="5">
        <v>344.0</v>
      </c>
      <c r="C63" s="6" t="s">
        <v>80</v>
      </c>
      <c r="D63" s="5">
        <v>200.0</v>
      </c>
      <c r="E63" s="7">
        <v>200.0</v>
      </c>
      <c r="F63" s="8">
        <f t="shared" si="1"/>
        <v>200</v>
      </c>
      <c r="G63" s="8">
        <f t="shared" si="2"/>
        <v>1</v>
      </c>
      <c r="H63" s="7">
        <f t="shared" si="3"/>
        <v>1</v>
      </c>
      <c r="I63" s="7">
        <v>10.0</v>
      </c>
      <c r="J63" s="8">
        <f t="shared" si="4"/>
        <v>8</v>
      </c>
      <c r="K63" s="7">
        <f t="shared" si="5"/>
        <v>8</v>
      </c>
      <c r="L63" s="7">
        <f t="shared" si="6"/>
        <v>2.4</v>
      </c>
      <c r="M63" s="7">
        <f t="shared" si="7"/>
        <v>2</v>
      </c>
      <c r="N63" s="7">
        <f t="shared" si="8"/>
        <v>1.25</v>
      </c>
      <c r="O63" s="7">
        <f t="shared" si="9"/>
        <v>2</v>
      </c>
      <c r="P63" s="9">
        <f t="shared" si="10"/>
        <v>14.35</v>
      </c>
      <c r="Q63" s="7">
        <v>40.0</v>
      </c>
    </row>
    <row r="64">
      <c r="A64" s="4" t="s">
        <v>86</v>
      </c>
      <c r="B64" s="5">
        <v>346.0</v>
      </c>
      <c r="C64" s="6" t="s">
        <v>80</v>
      </c>
      <c r="D64" s="5">
        <v>91.2</v>
      </c>
      <c r="E64" s="7">
        <v>200.0</v>
      </c>
      <c r="F64" s="8">
        <f t="shared" si="1"/>
        <v>200</v>
      </c>
      <c r="G64" s="8">
        <f t="shared" si="2"/>
        <v>2.192982456</v>
      </c>
      <c r="H64" s="7">
        <f t="shared" si="3"/>
        <v>1</v>
      </c>
      <c r="I64" s="7">
        <v>10.0</v>
      </c>
      <c r="J64" s="8">
        <f t="shared" si="4"/>
        <v>6.807017544</v>
      </c>
      <c r="K64" s="7">
        <f t="shared" si="5"/>
        <v>8</v>
      </c>
      <c r="L64" s="7">
        <f t="shared" si="6"/>
        <v>2.4</v>
      </c>
      <c r="M64" s="7">
        <f t="shared" si="7"/>
        <v>2</v>
      </c>
      <c r="N64" s="7">
        <f t="shared" si="8"/>
        <v>1.25</v>
      </c>
      <c r="O64" s="7">
        <f t="shared" si="9"/>
        <v>2</v>
      </c>
      <c r="P64" s="9">
        <f t="shared" si="10"/>
        <v>14.35</v>
      </c>
      <c r="Q64" s="7">
        <v>40.0</v>
      </c>
    </row>
    <row r="65">
      <c r="A65" s="4" t="s">
        <v>87</v>
      </c>
      <c r="B65" s="5">
        <v>349.0</v>
      </c>
      <c r="C65" s="6" t="s">
        <v>80</v>
      </c>
      <c r="D65" s="5">
        <v>146.0</v>
      </c>
      <c r="E65" s="7">
        <v>200.0</v>
      </c>
      <c r="F65" s="8">
        <f t="shared" si="1"/>
        <v>200</v>
      </c>
      <c r="G65" s="8">
        <f t="shared" si="2"/>
        <v>1.369863014</v>
      </c>
      <c r="H65" s="7">
        <f t="shared" si="3"/>
        <v>1</v>
      </c>
      <c r="I65" s="7">
        <v>10.0</v>
      </c>
      <c r="J65" s="8">
        <f t="shared" si="4"/>
        <v>7.630136986</v>
      </c>
      <c r="K65" s="7">
        <f t="shared" si="5"/>
        <v>8</v>
      </c>
      <c r="L65" s="7">
        <f t="shared" si="6"/>
        <v>2.4</v>
      </c>
      <c r="M65" s="7">
        <f t="shared" si="7"/>
        <v>2</v>
      </c>
      <c r="N65" s="7">
        <f t="shared" si="8"/>
        <v>1.25</v>
      </c>
      <c r="O65" s="7">
        <f t="shared" si="9"/>
        <v>2</v>
      </c>
      <c r="P65" s="9">
        <f t="shared" si="10"/>
        <v>14.35</v>
      </c>
      <c r="Q65" s="7">
        <v>40.0</v>
      </c>
    </row>
    <row r="66">
      <c r="A66" s="4" t="s">
        <v>88</v>
      </c>
      <c r="B66" s="5">
        <v>351.0</v>
      </c>
      <c r="C66" s="6" t="s">
        <v>80</v>
      </c>
      <c r="D66" s="5">
        <v>77.6</v>
      </c>
      <c r="E66" s="7">
        <v>200.0</v>
      </c>
      <c r="F66" s="8">
        <f t="shared" si="1"/>
        <v>200</v>
      </c>
      <c r="G66" s="8">
        <f t="shared" si="2"/>
        <v>2.577319588</v>
      </c>
      <c r="H66" s="7">
        <f t="shared" si="3"/>
        <v>1</v>
      </c>
      <c r="I66" s="7">
        <v>10.0</v>
      </c>
      <c r="J66" s="8">
        <f t="shared" si="4"/>
        <v>6.422680412</v>
      </c>
      <c r="K66" s="7">
        <f t="shared" si="5"/>
        <v>8</v>
      </c>
      <c r="L66" s="7">
        <f t="shared" si="6"/>
        <v>2.4</v>
      </c>
      <c r="M66" s="7">
        <f t="shared" si="7"/>
        <v>2</v>
      </c>
      <c r="N66" s="7">
        <f t="shared" si="8"/>
        <v>1.25</v>
      </c>
      <c r="O66" s="7">
        <f t="shared" si="9"/>
        <v>2</v>
      </c>
      <c r="P66" s="9">
        <f t="shared" si="10"/>
        <v>14.35</v>
      </c>
      <c r="Q66" s="7">
        <v>40.0</v>
      </c>
    </row>
    <row r="67">
      <c r="A67" s="4" t="s">
        <v>89</v>
      </c>
      <c r="B67" s="5">
        <v>353.0</v>
      </c>
      <c r="C67" s="6" t="s">
        <v>80</v>
      </c>
      <c r="D67" s="5">
        <v>75.6</v>
      </c>
      <c r="E67" s="7">
        <v>200.0</v>
      </c>
      <c r="F67" s="8">
        <f t="shared" si="1"/>
        <v>200</v>
      </c>
      <c r="G67" s="8">
        <f t="shared" si="2"/>
        <v>2.645502646</v>
      </c>
      <c r="H67" s="7">
        <f t="shared" si="3"/>
        <v>1</v>
      </c>
      <c r="I67" s="7">
        <v>10.0</v>
      </c>
      <c r="J67" s="8">
        <f t="shared" si="4"/>
        <v>6.354497354</v>
      </c>
      <c r="K67" s="7">
        <f t="shared" si="5"/>
        <v>8</v>
      </c>
      <c r="L67" s="7">
        <f t="shared" si="6"/>
        <v>2.4</v>
      </c>
      <c r="M67" s="7">
        <f t="shared" si="7"/>
        <v>2</v>
      </c>
      <c r="N67" s="7">
        <f t="shared" si="8"/>
        <v>1.25</v>
      </c>
      <c r="O67" s="7">
        <f t="shared" si="9"/>
        <v>2</v>
      </c>
      <c r="P67" s="9">
        <f t="shared" si="10"/>
        <v>14.35</v>
      </c>
      <c r="Q67" s="7">
        <v>40.0</v>
      </c>
    </row>
    <row r="68">
      <c r="A68" s="4" t="s">
        <v>90</v>
      </c>
      <c r="B68" s="5">
        <v>355.0</v>
      </c>
      <c r="C68" s="6" t="s">
        <v>80</v>
      </c>
      <c r="D68" s="5">
        <v>124.0</v>
      </c>
      <c r="E68" s="7">
        <v>200.0</v>
      </c>
      <c r="F68" s="8">
        <f t="shared" si="1"/>
        <v>200</v>
      </c>
      <c r="G68" s="8">
        <f t="shared" si="2"/>
        <v>1.612903226</v>
      </c>
      <c r="H68" s="7">
        <f t="shared" si="3"/>
        <v>1</v>
      </c>
      <c r="I68" s="7">
        <v>10.0</v>
      </c>
      <c r="J68" s="8">
        <f t="shared" si="4"/>
        <v>7.387096774</v>
      </c>
      <c r="K68" s="7">
        <f t="shared" si="5"/>
        <v>8</v>
      </c>
      <c r="L68" s="7">
        <f t="shared" si="6"/>
        <v>2.4</v>
      </c>
      <c r="M68" s="7">
        <f t="shared" si="7"/>
        <v>2</v>
      </c>
      <c r="N68" s="7">
        <f t="shared" si="8"/>
        <v>1.25</v>
      </c>
      <c r="O68" s="7">
        <f t="shared" si="9"/>
        <v>2</v>
      </c>
      <c r="P68" s="9">
        <f t="shared" si="10"/>
        <v>14.35</v>
      </c>
      <c r="Q68" s="7">
        <v>40.0</v>
      </c>
    </row>
    <row r="69">
      <c r="A69" s="4" t="s">
        <v>91</v>
      </c>
      <c r="B69" s="5">
        <v>357.0</v>
      </c>
      <c r="C69" s="6" t="s">
        <v>80</v>
      </c>
      <c r="D69" s="5">
        <v>85.8</v>
      </c>
      <c r="E69" s="7">
        <v>200.0</v>
      </c>
      <c r="F69" s="8">
        <f t="shared" si="1"/>
        <v>200</v>
      </c>
      <c r="G69" s="8">
        <f t="shared" si="2"/>
        <v>2.331002331</v>
      </c>
      <c r="H69" s="7">
        <f t="shared" si="3"/>
        <v>1</v>
      </c>
      <c r="I69" s="7">
        <v>10.0</v>
      </c>
      <c r="J69" s="8">
        <f t="shared" si="4"/>
        <v>6.668997669</v>
      </c>
      <c r="K69" s="7">
        <f t="shared" si="5"/>
        <v>8</v>
      </c>
      <c r="L69" s="7">
        <f t="shared" si="6"/>
        <v>2.4</v>
      </c>
      <c r="M69" s="7">
        <f t="shared" si="7"/>
        <v>2</v>
      </c>
      <c r="N69" s="7">
        <f t="shared" si="8"/>
        <v>1.25</v>
      </c>
      <c r="O69" s="7">
        <f t="shared" si="9"/>
        <v>2</v>
      </c>
      <c r="P69" s="9">
        <f t="shared" si="10"/>
        <v>14.35</v>
      </c>
      <c r="Q69" s="7">
        <v>40.0</v>
      </c>
    </row>
    <row r="70">
      <c r="A70" s="4" t="s">
        <v>92</v>
      </c>
      <c r="B70" s="5">
        <v>360.0</v>
      </c>
      <c r="C70" s="6" t="s">
        <v>80</v>
      </c>
      <c r="D70" s="5">
        <v>66.8</v>
      </c>
      <c r="E70" s="7">
        <v>200.0</v>
      </c>
      <c r="F70" s="8">
        <f t="shared" si="1"/>
        <v>200</v>
      </c>
      <c r="G70" s="8">
        <f t="shared" si="2"/>
        <v>2.994011976</v>
      </c>
      <c r="H70" s="7">
        <f t="shared" si="3"/>
        <v>1</v>
      </c>
      <c r="I70" s="7">
        <v>10.0</v>
      </c>
      <c r="J70" s="8">
        <f t="shared" si="4"/>
        <v>6.005988024</v>
      </c>
      <c r="K70" s="7">
        <f t="shared" si="5"/>
        <v>8</v>
      </c>
      <c r="L70" s="7">
        <f t="shared" si="6"/>
        <v>2.4</v>
      </c>
      <c r="M70" s="7">
        <f t="shared" si="7"/>
        <v>2</v>
      </c>
      <c r="N70" s="7">
        <f t="shared" si="8"/>
        <v>1.25</v>
      </c>
      <c r="O70" s="7">
        <f t="shared" si="9"/>
        <v>2</v>
      </c>
      <c r="P70" s="9">
        <f t="shared" si="10"/>
        <v>14.35</v>
      </c>
      <c r="Q70" s="7">
        <v>40.0</v>
      </c>
    </row>
    <row r="71">
      <c r="A71" s="4" t="s">
        <v>93</v>
      </c>
      <c r="B71" s="5">
        <v>361.0</v>
      </c>
      <c r="C71" s="6" t="s">
        <v>80</v>
      </c>
      <c r="D71" s="5">
        <v>40.6</v>
      </c>
      <c r="E71" s="7">
        <v>200.0</v>
      </c>
      <c r="F71" s="8">
        <f t="shared" si="1"/>
        <v>200</v>
      </c>
      <c r="G71" s="8">
        <f t="shared" si="2"/>
        <v>4.926108374</v>
      </c>
      <c r="H71" s="7">
        <f t="shared" si="3"/>
        <v>1</v>
      </c>
      <c r="I71" s="7">
        <v>10.0</v>
      </c>
      <c r="J71" s="8">
        <f t="shared" si="4"/>
        <v>4.073891626</v>
      </c>
      <c r="K71" s="7">
        <f t="shared" si="5"/>
        <v>8</v>
      </c>
      <c r="L71" s="7">
        <f t="shared" si="6"/>
        <v>2.4</v>
      </c>
      <c r="M71" s="7">
        <f t="shared" si="7"/>
        <v>2</v>
      </c>
      <c r="N71" s="7">
        <f t="shared" si="8"/>
        <v>1.25</v>
      </c>
      <c r="O71" s="7">
        <f t="shared" si="9"/>
        <v>2</v>
      </c>
      <c r="P71" s="9">
        <f t="shared" si="10"/>
        <v>14.35</v>
      </c>
      <c r="Q71" s="7">
        <v>40.0</v>
      </c>
    </row>
    <row r="72">
      <c r="A72" s="4" t="s">
        <v>94</v>
      </c>
      <c r="B72" s="5">
        <v>364.0</v>
      </c>
      <c r="C72" s="6" t="s">
        <v>80</v>
      </c>
      <c r="D72" s="5">
        <v>55.6</v>
      </c>
      <c r="E72" s="7">
        <v>200.0</v>
      </c>
      <c r="F72" s="8">
        <f t="shared" si="1"/>
        <v>200</v>
      </c>
      <c r="G72" s="8">
        <f t="shared" si="2"/>
        <v>3.597122302</v>
      </c>
      <c r="H72" s="7">
        <f t="shared" si="3"/>
        <v>1</v>
      </c>
      <c r="I72" s="7">
        <v>10.0</v>
      </c>
      <c r="J72" s="8">
        <f t="shared" si="4"/>
        <v>5.402877698</v>
      </c>
      <c r="K72" s="7">
        <f t="shared" si="5"/>
        <v>8</v>
      </c>
      <c r="L72" s="7">
        <f t="shared" si="6"/>
        <v>2.4</v>
      </c>
      <c r="M72" s="7">
        <f t="shared" si="7"/>
        <v>2</v>
      </c>
      <c r="N72" s="7">
        <f t="shared" si="8"/>
        <v>1.25</v>
      </c>
      <c r="O72" s="7">
        <f t="shared" si="9"/>
        <v>2</v>
      </c>
      <c r="P72" s="9">
        <f t="shared" si="10"/>
        <v>14.35</v>
      </c>
      <c r="Q72" s="7">
        <v>40.0</v>
      </c>
    </row>
    <row r="73">
      <c r="A73" s="4" t="s">
        <v>95</v>
      </c>
      <c r="B73" s="5">
        <v>371.0</v>
      </c>
      <c r="C73" s="6" t="s">
        <v>80</v>
      </c>
      <c r="D73" s="5">
        <v>6.56</v>
      </c>
      <c r="E73" s="7">
        <v>200.0</v>
      </c>
      <c r="F73" s="8">
        <f t="shared" si="1"/>
        <v>59.04</v>
      </c>
      <c r="G73" s="8">
        <f t="shared" si="2"/>
        <v>9</v>
      </c>
      <c r="H73" s="7">
        <f t="shared" si="3"/>
        <v>1</v>
      </c>
      <c r="I73" s="7">
        <v>10.0</v>
      </c>
      <c r="J73" s="8">
        <f t="shared" si="4"/>
        <v>0</v>
      </c>
      <c r="K73" s="7">
        <f t="shared" si="5"/>
        <v>8</v>
      </c>
      <c r="L73" s="7">
        <f t="shared" si="6"/>
        <v>2.4</v>
      </c>
      <c r="M73" s="7">
        <f t="shared" si="7"/>
        <v>2</v>
      </c>
      <c r="N73" s="7">
        <f t="shared" si="8"/>
        <v>1.25</v>
      </c>
      <c r="O73" s="7">
        <f t="shared" si="9"/>
        <v>2</v>
      </c>
      <c r="P73" s="9">
        <f t="shared" si="10"/>
        <v>14.35</v>
      </c>
      <c r="Q73" s="7">
        <v>40.0</v>
      </c>
    </row>
    <row r="74">
      <c r="A74" s="4" t="s">
        <v>96</v>
      </c>
      <c r="B74" s="5">
        <v>374.0</v>
      </c>
      <c r="C74" s="6" t="s">
        <v>97</v>
      </c>
      <c r="D74" s="5">
        <v>130.0</v>
      </c>
      <c r="E74" s="7">
        <v>200.0</v>
      </c>
      <c r="F74" s="8">
        <f t="shared" si="1"/>
        <v>200</v>
      </c>
      <c r="G74" s="8">
        <f t="shared" si="2"/>
        <v>1.538461538</v>
      </c>
      <c r="H74" s="7">
        <f t="shared" si="3"/>
        <v>1</v>
      </c>
      <c r="I74" s="7">
        <v>10.0</v>
      </c>
      <c r="J74" s="8">
        <f t="shared" si="4"/>
        <v>7.461538462</v>
      </c>
      <c r="K74" s="7">
        <f t="shared" si="5"/>
        <v>8</v>
      </c>
      <c r="L74" s="7">
        <f t="shared" si="6"/>
        <v>2.4</v>
      </c>
      <c r="M74" s="7">
        <f t="shared" si="7"/>
        <v>2</v>
      </c>
      <c r="N74" s="7">
        <f t="shared" si="8"/>
        <v>1.25</v>
      </c>
      <c r="O74" s="7">
        <f t="shared" si="9"/>
        <v>2</v>
      </c>
      <c r="P74" s="9">
        <f t="shared" si="10"/>
        <v>14.35</v>
      </c>
      <c r="Q74" s="7">
        <v>40.0</v>
      </c>
    </row>
    <row r="75">
      <c r="A75" s="4" t="s">
        <v>98</v>
      </c>
      <c r="B75" s="5">
        <v>378.0</v>
      </c>
      <c r="C75" s="6" t="s">
        <v>97</v>
      </c>
      <c r="D75" s="5">
        <v>104.0</v>
      </c>
      <c r="E75" s="7">
        <v>200.0</v>
      </c>
      <c r="F75" s="8">
        <f t="shared" si="1"/>
        <v>200</v>
      </c>
      <c r="G75" s="8">
        <f t="shared" si="2"/>
        <v>1.923076923</v>
      </c>
      <c r="H75" s="7">
        <f t="shared" si="3"/>
        <v>1</v>
      </c>
      <c r="I75" s="7">
        <v>10.0</v>
      </c>
      <c r="J75" s="8">
        <f t="shared" si="4"/>
        <v>7.076923077</v>
      </c>
      <c r="K75" s="7">
        <f t="shared" si="5"/>
        <v>8</v>
      </c>
      <c r="L75" s="7">
        <f t="shared" si="6"/>
        <v>2.4</v>
      </c>
      <c r="M75" s="7">
        <f t="shared" si="7"/>
        <v>2</v>
      </c>
      <c r="N75" s="7">
        <f t="shared" si="8"/>
        <v>1.25</v>
      </c>
      <c r="O75" s="7">
        <f t="shared" si="9"/>
        <v>2</v>
      </c>
      <c r="P75" s="9">
        <f t="shared" si="10"/>
        <v>14.35</v>
      </c>
      <c r="Q75" s="7">
        <v>40.0</v>
      </c>
    </row>
    <row r="76">
      <c r="A76" s="4" t="s">
        <v>99</v>
      </c>
      <c r="B76" s="5">
        <v>381.0</v>
      </c>
      <c r="C76" s="6" t="s">
        <v>97</v>
      </c>
      <c r="D76" s="5">
        <v>136.0</v>
      </c>
      <c r="E76" s="7">
        <v>200.0</v>
      </c>
      <c r="F76" s="8">
        <f t="shared" si="1"/>
        <v>200</v>
      </c>
      <c r="G76" s="8">
        <f t="shared" si="2"/>
        <v>1.470588235</v>
      </c>
      <c r="H76" s="7">
        <f t="shared" si="3"/>
        <v>1</v>
      </c>
      <c r="I76" s="7">
        <v>10.0</v>
      </c>
      <c r="J76" s="8">
        <f t="shared" si="4"/>
        <v>7.529411765</v>
      </c>
      <c r="K76" s="7">
        <f t="shared" si="5"/>
        <v>8</v>
      </c>
      <c r="L76" s="7">
        <f t="shared" si="6"/>
        <v>2.4</v>
      </c>
      <c r="M76" s="7">
        <f t="shared" si="7"/>
        <v>2</v>
      </c>
      <c r="N76" s="7">
        <f t="shared" si="8"/>
        <v>1.25</v>
      </c>
      <c r="O76" s="7">
        <f t="shared" si="9"/>
        <v>2</v>
      </c>
      <c r="P76" s="9">
        <f t="shared" si="10"/>
        <v>14.35</v>
      </c>
      <c r="Q76" s="7">
        <v>40.0</v>
      </c>
    </row>
    <row r="77">
      <c r="A77" s="4" t="s">
        <v>100</v>
      </c>
      <c r="B77" s="5">
        <v>386.0</v>
      </c>
      <c r="C77" s="6" t="s">
        <v>97</v>
      </c>
      <c r="D77" s="5">
        <v>162.0</v>
      </c>
      <c r="E77" s="7">
        <v>200.0</v>
      </c>
      <c r="F77" s="8">
        <f t="shared" si="1"/>
        <v>200</v>
      </c>
      <c r="G77" s="8">
        <f t="shared" si="2"/>
        <v>1.234567901</v>
      </c>
      <c r="H77" s="7">
        <f t="shared" si="3"/>
        <v>1</v>
      </c>
      <c r="I77" s="7">
        <v>10.0</v>
      </c>
      <c r="J77" s="8">
        <f t="shared" si="4"/>
        <v>7.765432099</v>
      </c>
      <c r="K77" s="7">
        <f t="shared" si="5"/>
        <v>8</v>
      </c>
      <c r="L77" s="7">
        <f t="shared" si="6"/>
        <v>2.4</v>
      </c>
      <c r="M77" s="7">
        <f t="shared" si="7"/>
        <v>2</v>
      </c>
      <c r="N77" s="7">
        <f t="shared" si="8"/>
        <v>1.25</v>
      </c>
      <c r="O77" s="7">
        <f t="shared" si="9"/>
        <v>2</v>
      </c>
      <c r="P77" s="9">
        <f t="shared" si="10"/>
        <v>14.35</v>
      </c>
      <c r="Q77" s="7">
        <v>40.0</v>
      </c>
    </row>
    <row r="78">
      <c r="A78" s="4" t="s">
        <v>101</v>
      </c>
      <c r="B78" s="5">
        <v>392.0</v>
      </c>
      <c r="C78" s="6" t="s">
        <v>97</v>
      </c>
      <c r="D78" s="5">
        <v>182.0</v>
      </c>
      <c r="E78" s="7">
        <v>200.0</v>
      </c>
      <c r="F78" s="8">
        <f t="shared" si="1"/>
        <v>200</v>
      </c>
      <c r="G78" s="8">
        <f t="shared" si="2"/>
        <v>1.098901099</v>
      </c>
      <c r="H78" s="7">
        <f t="shared" si="3"/>
        <v>1</v>
      </c>
      <c r="I78" s="7">
        <v>10.0</v>
      </c>
      <c r="J78" s="8">
        <f t="shared" si="4"/>
        <v>7.901098901</v>
      </c>
      <c r="K78" s="7">
        <f t="shared" si="5"/>
        <v>8</v>
      </c>
      <c r="L78" s="7">
        <f t="shared" si="6"/>
        <v>2.4</v>
      </c>
      <c r="M78" s="7">
        <f t="shared" si="7"/>
        <v>2</v>
      </c>
      <c r="N78" s="7">
        <f t="shared" si="8"/>
        <v>1.25</v>
      </c>
      <c r="O78" s="7">
        <f t="shared" si="9"/>
        <v>2</v>
      </c>
      <c r="P78" s="9">
        <f t="shared" si="10"/>
        <v>14.35</v>
      </c>
      <c r="Q78" s="7">
        <v>40.0</v>
      </c>
    </row>
    <row r="79">
      <c r="A79" s="4" t="s">
        <v>102</v>
      </c>
      <c r="B79" s="5">
        <v>394.0</v>
      </c>
      <c r="C79" s="6" t="s">
        <v>97</v>
      </c>
      <c r="D79" s="5">
        <v>128.0</v>
      </c>
      <c r="E79" s="7">
        <v>200.0</v>
      </c>
      <c r="F79" s="8">
        <f t="shared" si="1"/>
        <v>200</v>
      </c>
      <c r="G79" s="8">
        <f t="shared" si="2"/>
        <v>1.5625</v>
      </c>
      <c r="H79" s="7">
        <f t="shared" si="3"/>
        <v>1</v>
      </c>
      <c r="I79" s="7">
        <v>10.0</v>
      </c>
      <c r="J79" s="8">
        <f t="shared" si="4"/>
        <v>7.4375</v>
      </c>
      <c r="K79" s="7">
        <f t="shared" si="5"/>
        <v>8</v>
      </c>
      <c r="L79" s="7">
        <f t="shared" si="6"/>
        <v>2.4</v>
      </c>
      <c r="M79" s="7">
        <f t="shared" si="7"/>
        <v>2</v>
      </c>
      <c r="N79" s="7">
        <f t="shared" si="8"/>
        <v>1.25</v>
      </c>
      <c r="O79" s="7">
        <f t="shared" si="9"/>
        <v>2</v>
      </c>
      <c r="P79" s="9">
        <f t="shared" si="10"/>
        <v>14.35</v>
      </c>
      <c r="Q79" s="7">
        <v>40.0</v>
      </c>
    </row>
    <row r="80">
      <c r="A80" s="4" t="s">
        <v>103</v>
      </c>
      <c r="B80" s="5">
        <v>395.0</v>
      </c>
      <c r="C80" s="6" t="s">
        <v>97</v>
      </c>
      <c r="D80" s="5">
        <v>108.0</v>
      </c>
      <c r="E80" s="7">
        <v>200.0</v>
      </c>
      <c r="F80" s="8">
        <f t="shared" si="1"/>
        <v>200</v>
      </c>
      <c r="G80" s="8">
        <f t="shared" si="2"/>
        <v>1.851851852</v>
      </c>
      <c r="H80" s="7">
        <f t="shared" si="3"/>
        <v>1</v>
      </c>
      <c r="I80" s="7">
        <v>10.0</v>
      </c>
      <c r="J80" s="8">
        <f t="shared" si="4"/>
        <v>7.148148148</v>
      </c>
      <c r="K80" s="7">
        <f t="shared" si="5"/>
        <v>8</v>
      </c>
      <c r="L80" s="7">
        <f t="shared" si="6"/>
        <v>2.4</v>
      </c>
      <c r="M80" s="7">
        <f t="shared" si="7"/>
        <v>2</v>
      </c>
      <c r="N80" s="7">
        <f t="shared" si="8"/>
        <v>1.25</v>
      </c>
      <c r="O80" s="7">
        <f t="shared" si="9"/>
        <v>2</v>
      </c>
      <c r="P80" s="9">
        <f t="shared" si="10"/>
        <v>14.35</v>
      </c>
      <c r="Q80" s="7">
        <v>40.0</v>
      </c>
    </row>
    <row r="84">
      <c r="A84" s="10"/>
      <c r="B84" s="10" t="s">
        <v>104</v>
      </c>
      <c r="C84" s="10" t="s">
        <v>105</v>
      </c>
      <c r="D84" s="10" t="s">
        <v>106</v>
      </c>
      <c r="E84" s="10" t="s">
        <v>107</v>
      </c>
    </row>
    <row r="85">
      <c r="A85" s="10"/>
      <c r="B85" s="10" t="s">
        <v>108</v>
      </c>
      <c r="C85" s="11">
        <f>K80</f>
        <v>8</v>
      </c>
      <c r="D85" s="12">
        <v>90.0</v>
      </c>
      <c r="E85" s="11">
        <f t="shared" ref="E85:E90" si="11">C85*D85</f>
        <v>720</v>
      </c>
    </row>
    <row r="86">
      <c r="A86" s="13"/>
      <c r="B86" s="13" t="s">
        <v>109</v>
      </c>
      <c r="C86" s="12">
        <f>L80</f>
        <v>2.4</v>
      </c>
      <c r="D86" s="12">
        <v>90.0</v>
      </c>
      <c r="E86" s="11">
        <f t="shared" si="11"/>
        <v>216</v>
      </c>
    </row>
    <row r="87">
      <c r="A87" s="10"/>
      <c r="B87" s="10" t="s">
        <v>110</v>
      </c>
      <c r="C87" s="11">
        <f>M80</f>
        <v>2</v>
      </c>
      <c r="D87" s="12">
        <v>90.0</v>
      </c>
      <c r="E87" s="11">
        <f t="shared" si="11"/>
        <v>180</v>
      </c>
    </row>
    <row r="88">
      <c r="A88" s="13"/>
      <c r="B88" s="13" t="s">
        <v>111</v>
      </c>
      <c r="C88" s="12">
        <f>N80</f>
        <v>1.25</v>
      </c>
      <c r="D88" s="12">
        <v>90.0</v>
      </c>
      <c r="E88" s="11">
        <f t="shared" si="11"/>
        <v>112.5</v>
      </c>
    </row>
    <row r="89">
      <c r="A89" s="13"/>
      <c r="B89" s="13" t="s">
        <v>112</v>
      </c>
      <c r="C89" s="11">
        <f>O80</f>
        <v>2</v>
      </c>
      <c r="D89" s="12">
        <v>90.0</v>
      </c>
      <c r="E89" s="11">
        <f t="shared" si="11"/>
        <v>180</v>
      </c>
    </row>
    <row r="90">
      <c r="A90" s="10"/>
      <c r="B90" s="10" t="s">
        <v>113</v>
      </c>
      <c r="C90" s="12">
        <f>P80</f>
        <v>14.35</v>
      </c>
      <c r="D90" s="12">
        <v>90.0</v>
      </c>
      <c r="E90" s="11">
        <f t="shared" si="11"/>
        <v>1291.5</v>
      </c>
    </row>
    <row r="91">
      <c r="A91" s="14"/>
      <c r="B91" s="14" t="s">
        <v>114</v>
      </c>
      <c r="C91" s="15">
        <f>SUM(C85:C90)</f>
        <v>30</v>
      </c>
      <c r="D91" s="16"/>
      <c r="E91" s="16">
        <f>SUM(E85:E90)</f>
        <v>2700</v>
      </c>
      <c r="G91" s="17">
        <f>E91/D85</f>
        <v>30</v>
      </c>
    </row>
    <row r="92">
      <c r="A92" s="16"/>
      <c r="B92" s="16"/>
      <c r="C92" s="16"/>
      <c r="D92" s="16"/>
      <c r="E92" s="13" t="s">
        <v>115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