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aaminivenkataraman/Desktop/"/>
    </mc:Choice>
  </mc:AlternateContent>
  <bookViews>
    <workbookView xWindow="0" yWindow="460" windowWidth="25600" windowHeight="14500" tabRatio="500" activeTab="1"/>
  </bookViews>
  <sheets>
    <sheet name="Chart1" sheetId="2" r:id="rId1"/>
    <sheet name="Plate1" sheetId="1" r:id="rId2"/>
    <sheet name="Sheet2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37" i="1"/>
  <c r="F61" i="1"/>
  <c r="F55" i="1"/>
  <c r="F52" i="1"/>
  <c r="F49" i="1"/>
  <c r="F48" i="1"/>
  <c r="F46" i="1"/>
  <c r="F43" i="1"/>
  <c r="F40" i="1"/>
  <c r="F37" i="1"/>
  <c r="F34" i="1"/>
  <c r="F31" i="1"/>
  <c r="F28" i="1"/>
  <c r="F25" i="1"/>
  <c r="F22" i="1"/>
  <c r="F19" i="1"/>
  <c r="F16" i="1"/>
  <c r="F14" i="1"/>
  <c r="F15" i="1"/>
  <c r="F17" i="1"/>
  <c r="F18" i="1"/>
  <c r="F20" i="1"/>
  <c r="F21" i="1"/>
  <c r="F23" i="1"/>
  <c r="F24" i="1"/>
  <c r="F26" i="1"/>
  <c r="F27" i="1"/>
  <c r="F29" i="1"/>
  <c r="F30" i="1"/>
  <c r="F32" i="1"/>
  <c r="F33" i="1"/>
  <c r="F35" i="1"/>
  <c r="F36" i="1"/>
  <c r="F38" i="1"/>
  <c r="F39" i="1"/>
  <c r="F41" i="1"/>
  <c r="F42" i="1"/>
  <c r="F44" i="1"/>
  <c r="F45" i="1"/>
  <c r="F47" i="1"/>
  <c r="F106" i="1"/>
  <c r="F103" i="1"/>
  <c r="F100" i="1"/>
  <c r="F97" i="1"/>
  <c r="F94" i="1"/>
  <c r="F91" i="1"/>
  <c r="F88" i="1"/>
  <c r="F85" i="1"/>
  <c r="F82" i="1"/>
  <c r="F79" i="1"/>
  <c r="F76" i="1"/>
  <c r="F73" i="1"/>
  <c r="F70" i="1"/>
  <c r="F67" i="1"/>
  <c r="F64" i="1"/>
  <c r="F58" i="1"/>
  <c r="F98" i="1"/>
  <c r="F99" i="1"/>
  <c r="F101" i="1"/>
  <c r="F102" i="1"/>
  <c r="F104" i="1"/>
  <c r="F105" i="1"/>
  <c r="F50" i="1"/>
  <c r="F51" i="1"/>
  <c r="F53" i="1"/>
  <c r="F54" i="1"/>
  <c r="F56" i="1"/>
  <c r="F57" i="1"/>
  <c r="F59" i="1"/>
  <c r="F60" i="1"/>
  <c r="F62" i="1"/>
  <c r="F63" i="1"/>
  <c r="F65" i="1"/>
  <c r="F66" i="1"/>
  <c r="F68" i="1"/>
  <c r="F69" i="1"/>
  <c r="F71" i="1"/>
  <c r="F72" i="1"/>
  <c r="F74" i="1"/>
  <c r="F75" i="1"/>
  <c r="F77" i="1"/>
  <c r="F78" i="1"/>
  <c r="F80" i="1"/>
  <c r="F81" i="1"/>
  <c r="F83" i="1"/>
  <c r="F84" i="1"/>
  <c r="F86" i="1"/>
  <c r="F87" i="1"/>
  <c r="F89" i="1"/>
  <c r="F90" i="1"/>
  <c r="F92" i="1"/>
  <c r="F93" i="1"/>
  <c r="F95" i="1"/>
  <c r="F96" i="1"/>
  <c r="E95" i="4"/>
  <c r="F95" i="4"/>
  <c r="G95" i="4"/>
  <c r="I95" i="4"/>
  <c r="J95" i="4"/>
  <c r="K95" i="4"/>
  <c r="E92" i="4"/>
  <c r="F92" i="4"/>
  <c r="G92" i="4"/>
  <c r="I92" i="4"/>
  <c r="J92" i="4"/>
  <c r="K92" i="4"/>
  <c r="E89" i="4"/>
  <c r="F89" i="4"/>
  <c r="G89" i="4"/>
  <c r="I89" i="4"/>
  <c r="J89" i="4"/>
  <c r="K89" i="4"/>
  <c r="E86" i="4"/>
  <c r="F86" i="4"/>
  <c r="G86" i="4"/>
  <c r="I86" i="4"/>
  <c r="J86" i="4"/>
  <c r="K86" i="4"/>
  <c r="E83" i="4"/>
  <c r="F83" i="4"/>
  <c r="G83" i="4"/>
  <c r="I83" i="4"/>
  <c r="J83" i="4"/>
  <c r="K83" i="4"/>
  <c r="E80" i="4"/>
  <c r="F80" i="4"/>
  <c r="G80" i="4"/>
  <c r="I80" i="4"/>
  <c r="J80" i="4"/>
  <c r="K80" i="4"/>
  <c r="E77" i="4"/>
  <c r="F77" i="4"/>
  <c r="G77" i="4"/>
  <c r="I77" i="4"/>
  <c r="J77" i="4"/>
  <c r="K77" i="4"/>
  <c r="E74" i="4"/>
  <c r="F74" i="4"/>
  <c r="G74" i="4"/>
  <c r="I74" i="4"/>
  <c r="E71" i="4"/>
  <c r="F71" i="4"/>
  <c r="G71" i="4"/>
  <c r="I71" i="4"/>
  <c r="J71" i="4"/>
  <c r="K71" i="4"/>
  <c r="E68" i="4"/>
  <c r="F68" i="4"/>
  <c r="G68" i="4"/>
  <c r="I68" i="4"/>
  <c r="J68" i="4"/>
  <c r="K68" i="4"/>
  <c r="E65" i="4"/>
  <c r="F65" i="4"/>
  <c r="G65" i="4"/>
  <c r="I65" i="4"/>
  <c r="J65" i="4"/>
  <c r="K65" i="4"/>
  <c r="E62" i="4"/>
  <c r="F62" i="4"/>
  <c r="G62" i="4"/>
  <c r="I62" i="4"/>
  <c r="J62" i="4"/>
  <c r="K62" i="4"/>
  <c r="E59" i="4"/>
  <c r="F59" i="4"/>
  <c r="G59" i="4"/>
  <c r="I59" i="4"/>
  <c r="J59" i="4"/>
  <c r="K59" i="4"/>
  <c r="E56" i="4"/>
  <c r="F56" i="4"/>
  <c r="G56" i="4"/>
  <c r="I56" i="4"/>
  <c r="J56" i="4"/>
  <c r="K56" i="4"/>
  <c r="E53" i="4"/>
  <c r="F53" i="4"/>
  <c r="G53" i="4"/>
  <c r="I53" i="4"/>
  <c r="J53" i="4"/>
  <c r="K53" i="4"/>
  <c r="E50" i="4"/>
  <c r="F50" i="4"/>
  <c r="G50" i="4"/>
  <c r="I50" i="4"/>
  <c r="J50" i="4"/>
  <c r="K50" i="4"/>
  <c r="E47" i="4"/>
  <c r="F47" i="4"/>
  <c r="G47" i="4"/>
  <c r="I47" i="4"/>
  <c r="J47" i="4"/>
  <c r="K47" i="4"/>
  <c r="E44" i="4"/>
  <c r="F44" i="4"/>
  <c r="G44" i="4"/>
  <c r="I44" i="4"/>
  <c r="J44" i="4"/>
  <c r="K44" i="4"/>
  <c r="E41" i="4"/>
  <c r="F41" i="4"/>
  <c r="G41" i="4"/>
  <c r="I41" i="4"/>
  <c r="J41" i="4"/>
  <c r="K41" i="4"/>
  <c r="E38" i="4"/>
  <c r="F38" i="4"/>
  <c r="G38" i="4"/>
  <c r="I38" i="4"/>
  <c r="J38" i="4"/>
  <c r="K38" i="4"/>
  <c r="E35" i="4"/>
  <c r="F35" i="4"/>
  <c r="G35" i="4"/>
  <c r="I35" i="4"/>
  <c r="J35" i="4"/>
  <c r="K35" i="4"/>
  <c r="E32" i="4"/>
  <c r="F32" i="4"/>
  <c r="G32" i="4"/>
  <c r="I32" i="4"/>
  <c r="J32" i="4"/>
  <c r="K32" i="4"/>
  <c r="E29" i="4"/>
  <c r="F29" i="4"/>
  <c r="G29" i="4"/>
  <c r="I29" i="4"/>
  <c r="J29" i="4"/>
  <c r="K29" i="4"/>
  <c r="E26" i="4"/>
  <c r="F26" i="4"/>
  <c r="G26" i="4"/>
  <c r="I26" i="4"/>
  <c r="J26" i="4"/>
  <c r="K26" i="4"/>
  <c r="E23" i="4"/>
  <c r="F23" i="4"/>
  <c r="E20" i="4"/>
  <c r="F20" i="4"/>
  <c r="E17" i="4"/>
  <c r="F17" i="4"/>
  <c r="E14" i="4"/>
  <c r="F14" i="4"/>
  <c r="E11" i="4"/>
  <c r="F11" i="4"/>
  <c r="E8" i="4"/>
  <c r="F8" i="4"/>
  <c r="E5" i="4"/>
  <c r="F5" i="4"/>
  <c r="E2" i="4"/>
  <c r="F2" i="4"/>
  <c r="E106" i="1"/>
  <c r="I106" i="1"/>
  <c r="J106" i="1"/>
  <c r="K106" i="1"/>
  <c r="E103" i="1"/>
  <c r="I103" i="1"/>
  <c r="J103" i="1"/>
  <c r="K103" i="1"/>
  <c r="E100" i="1"/>
  <c r="I100" i="1"/>
  <c r="J100" i="1"/>
  <c r="K100" i="1"/>
  <c r="E97" i="1"/>
  <c r="I97" i="1"/>
  <c r="J97" i="1"/>
  <c r="K97" i="1"/>
  <c r="E94" i="1"/>
  <c r="I94" i="1"/>
  <c r="J94" i="1"/>
  <c r="K94" i="1"/>
  <c r="E91" i="1"/>
  <c r="I91" i="1"/>
  <c r="J91" i="1"/>
  <c r="K91" i="1"/>
  <c r="E88" i="1"/>
  <c r="I88" i="1"/>
  <c r="J88" i="1"/>
  <c r="K88" i="1"/>
  <c r="E85" i="1"/>
  <c r="I85" i="1"/>
  <c r="E82" i="1"/>
  <c r="I82" i="1"/>
  <c r="J82" i="1"/>
  <c r="K82" i="1"/>
  <c r="E79" i="1"/>
  <c r="I79" i="1"/>
  <c r="J79" i="1"/>
  <c r="K79" i="1"/>
  <c r="E76" i="1"/>
  <c r="I76" i="1"/>
  <c r="J76" i="1"/>
  <c r="K76" i="1"/>
  <c r="E73" i="1"/>
  <c r="I73" i="1"/>
  <c r="J73" i="1"/>
  <c r="K73" i="1"/>
  <c r="E70" i="1"/>
  <c r="I70" i="1"/>
  <c r="J70" i="1"/>
  <c r="K70" i="1"/>
  <c r="E67" i="1"/>
  <c r="I67" i="1"/>
  <c r="J67" i="1"/>
  <c r="K67" i="1"/>
  <c r="E64" i="1"/>
  <c r="I64" i="1"/>
  <c r="J64" i="1"/>
  <c r="K64" i="1"/>
  <c r="E61" i="1"/>
  <c r="I61" i="1"/>
  <c r="J61" i="1"/>
  <c r="K61" i="1"/>
  <c r="E58" i="1"/>
  <c r="I58" i="1"/>
  <c r="J58" i="1"/>
  <c r="K58" i="1"/>
  <c r="E55" i="1"/>
  <c r="I55" i="1"/>
  <c r="J55" i="1"/>
  <c r="K55" i="1"/>
  <c r="E52" i="1"/>
  <c r="I52" i="1"/>
  <c r="J52" i="1"/>
  <c r="K52" i="1"/>
  <c r="E49" i="1"/>
  <c r="I49" i="1"/>
  <c r="J49" i="1"/>
  <c r="K49" i="1"/>
  <c r="E46" i="1"/>
  <c r="I46" i="1"/>
  <c r="J46" i="1"/>
  <c r="K46" i="1"/>
  <c r="E43" i="1"/>
  <c r="I43" i="1"/>
  <c r="J43" i="1"/>
  <c r="K43" i="1"/>
  <c r="E40" i="1"/>
  <c r="I40" i="1"/>
  <c r="J40" i="1"/>
  <c r="K40" i="1"/>
  <c r="E37" i="1"/>
  <c r="I37" i="1"/>
  <c r="J37" i="1"/>
  <c r="K37" i="1"/>
  <c r="E34" i="1"/>
  <c r="E31" i="1"/>
  <c r="E28" i="1"/>
  <c r="E25" i="1"/>
  <c r="E22" i="1"/>
  <c r="E19" i="1"/>
  <c r="E16" i="1"/>
  <c r="E13" i="1"/>
  <c r="F13" i="1"/>
</calcChain>
</file>

<file path=xl/sharedStrings.xml><?xml version="1.0" encoding="utf-8"?>
<sst xmlns="http://schemas.openxmlformats.org/spreadsheetml/2006/main" count="463" uniqueCount="153">
  <si>
    <t>A</t>
  </si>
  <si>
    <t>B</t>
  </si>
  <si>
    <t>C</t>
  </si>
  <si>
    <t>D</t>
  </si>
  <si>
    <t>E</t>
  </si>
  <si>
    <t>F</t>
  </si>
  <si>
    <t>G</t>
  </si>
  <si>
    <t>H</t>
  </si>
  <si>
    <t>Well</t>
  </si>
  <si>
    <t>Sample</t>
  </si>
  <si>
    <t>Replicate</t>
  </si>
  <si>
    <t xml:space="preserve">Absorbance measured at 540 nm </t>
  </si>
  <si>
    <t>Average absorbance at 540 nm</t>
  </si>
  <si>
    <t>Blank-corrected absorbance at 540 nm</t>
  </si>
  <si>
    <t>BSA concentration (µg/µL)</t>
  </si>
  <si>
    <t>Dilution correction factor</t>
  </si>
  <si>
    <t>µL of 50mM NH4HCO3 in 6M urea to add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</si>
  <si>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</si>
  <si>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</si>
  <si>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</si>
  <si>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</si>
  <si>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</si>
  <si>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</si>
  <si>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</si>
  <si>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</si>
  <si>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</si>
  <si>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</si>
  <si>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</si>
  <si>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</si>
  <si>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</si>
  <si>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</si>
  <si>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</si>
  <si>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</si>
  <si>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</si>
  <si>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</si>
  <si>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</si>
  <si>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</si>
  <si>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</si>
  <si>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</si>
  <si>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</si>
  <si>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</si>
  <si>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</si>
  <si>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</si>
  <si>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</si>
  <si>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</si>
  <si>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</si>
  <si>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</si>
  <si>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</si>
  <si>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</si>
  <si>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</si>
  <si>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</si>
  <si>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</si>
  <si>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</si>
  <si>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</si>
  <si>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</si>
  <si>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</si>
  <si>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</si>
  <si>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</si>
  <si>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</si>
  <si>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</si>
  <si>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</si>
  <si>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</si>
  <si>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</si>
  <si>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</si>
  <si>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</si>
  <si>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</si>
  <si>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</si>
  <si>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</si>
  <si>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</si>
  <si>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</si>
  <si>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</si>
  <si>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H4</t>
  </si>
  <si>
    <t>H5</t>
  </si>
  <si>
    <t>H6</t>
  </si>
  <si>
    <t>Vial B</t>
  </si>
  <si>
    <t>Vial C</t>
  </si>
  <si>
    <t>Vial D</t>
  </si>
  <si>
    <t>Vial E</t>
  </si>
  <si>
    <t>Vial F</t>
  </si>
  <si>
    <t>Vial G</t>
  </si>
  <si>
    <t>Vial H</t>
  </si>
  <si>
    <t>Vial I</t>
  </si>
  <si>
    <t>Corrected BSA concentration (µg/µL)</t>
  </si>
  <si>
    <t>N/A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</si>
  <si>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</si>
  <si>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</si>
  <si>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</si>
  <si>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</si>
  <si>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</si>
  <si>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</si>
  <si>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</si>
  <si>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</si>
  <si>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</si>
  <si>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</si>
  <si>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</si>
  <si>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</si>
  <si>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</si>
  <si>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</si>
  <si>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</si>
  <si>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</si>
  <si>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</si>
  <si>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</si>
  <si>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</si>
  <si>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</si>
  <si>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</si>
  <si>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</si>
  <si>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</si>
  <si>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</si>
  <si>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</si>
  <si>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</si>
  <si>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</si>
  <si>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</si>
  <si>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</si>
  <si>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</si>
  <si>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H1</t>
  </si>
  <si>
    <t>H2</t>
  </si>
  <si>
    <t>H3</t>
  </si>
  <si>
    <t>H7</t>
  </si>
  <si>
    <t>H8</t>
  </si>
  <si>
    <t>H9</t>
  </si>
  <si>
    <t>H10</t>
  </si>
  <si>
    <t>H11</t>
  </si>
  <si>
    <t>H12</t>
  </si>
  <si>
    <t>µL of sample required for 100 µg protein</t>
  </si>
  <si>
    <t>O12</t>
  </si>
  <si>
    <t>O08</t>
  </si>
  <si>
    <t>O60</t>
  </si>
  <si>
    <t>O06</t>
  </si>
  <si>
    <t>O100</t>
  </si>
  <si>
    <t>O39</t>
  </si>
  <si>
    <t>O140</t>
  </si>
  <si>
    <t>O118</t>
  </si>
  <si>
    <t>O90</t>
  </si>
  <si>
    <t>O137</t>
  </si>
  <si>
    <t>O32</t>
  </si>
  <si>
    <t>O101</t>
  </si>
  <si>
    <t>O66</t>
  </si>
  <si>
    <t>O128</t>
  </si>
  <si>
    <t>O71</t>
  </si>
  <si>
    <t>O31</t>
  </si>
  <si>
    <t>O147</t>
  </si>
  <si>
    <t>OBLNK</t>
  </si>
  <si>
    <t>O01</t>
  </si>
  <si>
    <t>O103</t>
  </si>
  <si>
    <t>O145</t>
  </si>
  <si>
    <t>O14</t>
  </si>
  <si>
    <t>O46</t>
  </si>
  <si>
    <t>O64</t>
  </si>
  <si>
    <t>O26</t>
  </si>
  <si>
    <t>Measurement count: 1   Filter: 562</t>
  </si>
  <si>
    <t xml:space="preserve">Absorbance measured at 562 nm </t>
  </si>
  <si>
    <t>Average absorbance at 562 nm</t>
  </si>
  <si>
    <t>Blank-corrected absorbance at 562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</si>
</sst>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2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0" borderId="0" xfId="0" applyAlignment="1"/>
    <xf numFmtId="0" fontId="0" fillId="2" borderId="2" xfId="0" applyFont="1" applyFill="1" applyBorder="1" applyAlignment="1"/>
    <xf numFmtId="0" fontId="0" fillId="3" borderId="2" xfId="0" applyFont="1" applyFill="1" applyBorder="1" applyAlignment="1"/>
    <xf numFmtId="0" fontId="0" fillId="2" borderId="3" xfId="0" applyFont="1" applyFill="1" applyBorder="1" applyAlignment="1"/>
    <xf numFmtId="0" fontId="0" fillId="3" borderId="3" xfId="0" applyFont="1" applyFill="1" applyBorder="1" applyAlignment="1"/>
    <xf numFmtId="0" fontId="0" fillId="3" borderId="5" xfId="0" applyFont="1" applyFill="1" applyBorder="1" applyAlignment="1"/>
    <xf numFmtId="0" fontId="0" fillId="3" borderId="6" xfId="0" applyFont="1" applyFill="1" applyBorder="1" applyAlignment="1"/>
  </cellXfs>
  <cellStyles count="2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Normal" xfId="0" builtinId="0"/>
  </cellStyles>
  <dxfs count="12"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general" vertical="bottom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BSA Concentration for BCA</a:t>
            </a:r>
            <a:r>
              <a:rPr lang="en-US" baseline="0"/>
              <a:t> Standards</a:t>
            </a:r>
            <a:r>
              <a:rPr lang="en-US"/>
              <a:t> (µg/µL) on Plate 1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Plate1!$G$12</c:f>
              <c:strCache>
                <c:ptCount val="1"/>
                <c:pt idx="0">
                  <c:v>BSA concentration (µg/µL)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9"/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trendline>
            <c:trendlineType val="linear"/>
            <c:dispRSqr val="1"/>
            <c:dispEq val="1"/>
            <c:trendlineLbl>
              <c:layout>
                <c:manualLayout>
                  <c:x val="-0.307752737643113"/>
                  <c:y val="0.263913043478261"/>
                </c:manualLayout>
              </c:layout>
              <c:numFmt formatCode="General" sourceLinked="0"/>
            </c:trendlineLbl>
          </c:trendline>
          <c:xVal>
            <c:numRef>
              <c:f>Plate1!$F$13:$F$36</c:f>
              <c:numCache>
                <c:formatCode>General</c:formatCode>
                <c:ptCount val="24"/>
                <c:pt idx="0">
                  <c:v>1.116333333333333</c:v>
                </c:pt>
                <c:pt idx="1">
                  <c:v>0.0</c:v>
                </c:pt>
                <c:pt idx="2">
                  <c:v>0.0</c:v>
                </c:pt>
                <c:pt idx="3">
                  <c:v>0.777666666666667</c:v>
                </c:pt>
                <c:pt idx="4">
                  <c:v>0.0</c:v>
                </c:pt>
                <c:pt idx="5">
                  <c:v>0.0</c:v>
                </c:pt>
                <c:pt idx="6">
                  <c:v>0.597</c:v>
                </c:pt>
                <c:pt idx="7">
                  <c:v>0.0</c:v>
                </c:pt>
                <c:pt idx="8">
                  <c:v>0.0</c:v>
                </c:pt>
                <c:pt idx="9">
                  <c:v>0.412333333333333</c:v>
                </c:pt>
                <c:pt idx="10">
                  <c:v>0.0</c:v>
                </c:pt>
                <c:pt idx="11">
                  <c:v>0.0</c:v>
                </c:pt>
                <c:pt idx="12">
                  <c:v>0.207</c:v>
                </c:pt>
                <c:pt idx="13">
                  <c:v>0.0</c:v>
                </c:pt>
                <c:pt idx="14">
                  <c:v>0.0</c:v>
                </c:pt>
                <c:pt idx="15">
                  <c:v>0.0936666666666667</c:v>
                </c:pt>
                <c:pt idx="16">
                  <c:v>0.0</c:v>
                </c:pt>
                <c:pt idx="17">
                  <c:v>0.0</c:v>
                </c:pt>
                <c:pt idx="18">
                  <c:v>0.002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</c:numCache>
            </c:numRef>
          </c:xVal>
          <c:yVal>
            <c:numRef>
              <c:f>Plate1!$G$13:$G$36</c:f>
              <c:numCache>
                <c:formatCode>General</c:formatCode>
                <c:ptCount val="24"/>
                <c:pt idx="0">
                  <c:v>1.5</c:v>
                </c:pt>
                <c:pt idx="3">
                  <c:v>1.0</c:v>
                </c:pt>
                <c:pt idx="6">
                  <c:v>0.75</c:v>
                </c:pt>
                <c:pt idx="9">
                  <c:v>0.5</c:v>
                </c:pt>
                <c:pt idx="12">
                  <c:v>0.25</c:v>
                </c:pt>
                <c:pt idx="15">
                  <c:v>0.125</c:v>
                </c:pt>
                <c:pt idx="18">
                  <c:v>0.025</c:v>
                </c:pt>
                <c:pt idx="2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482856576"/>
        <c:axId val="-1482848000"/>
      </c:scatterChart>
      <c:valAx>
        <c:axId val="-14828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Blank-corrected Absorbance</a:t>
                </a:r>
                <a:r>
                  <a:rPr lang="en-US" baseline="0"/>
                  <a:t> at 540 nm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24187595801626"/>
              <c:y val="0.95217391304347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1482848000"/>
        <c:crosses val="autoZero"/>
        <c:crossBetween val="midCat"/>
        <c:majorUnit val="0.05"/>
      </c:valAx>
      <c:valAx>
        <c:axId val="-1482848000"/>
        <c:scaling>
          <c:orientation val="minMax"/>
          <c:max val="1.5"/>
          <c:min val="0.0"/>
        </c:scaling>
        <c:delete val="0"/>
        <c:axPos val="l"/>
        <c:majorGridlines>
          <c:spPr>
            <a:ln w="127">
              <a:solidFill>
                <a:schemeClr val="tx1">
                  <a:tint val="75000"/>
                  <a:shade val="95000"/>
                  <a:satMod val="105000"/>
                  <a:alpha val="50000"/>
                </a:schemeClr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BSA Concentration (µg/µL)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1482856576"/>
        <c:crosses val="autoZero"/>
        <c:crossBetween val="midCat"/>
        <c:majorUnit val="0.1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4381" cy="628952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2:K108" totalsRowShown="0" dataDxfId="11">
  <autoFilter ref="A12:K108"/>
  <tableColumns count="11">
    <tableColumn id="1" name="Well" dataDxfId="10"/>
    <tableColumn id="2" name="Sample" dataDxfId="9"/>
    <tableColumn id="3" name="Replicate" dataDxfId="8"/>
    <tableColumn id="4" name="Absorbance measured at 562 nm " dataDxfId="7"/>
    <tableColumn id="5" name="Average absorbance at 562 nm" dataDxfId="6"/>
    <tableColumn id="6" name="Blank-corrected absorbance at 562 nm" dataDxfId="5"/>
    <tableColumn id="7" name="BSA concentration (µg/µL)" dataDxfId="4"/>
    <tableColumn id="8" name="Dilution correction factor" dataDxfId="3"/>
    <tableColumn id="9" name="Corrected BSA concentration (µg/µL)" dataDxfId="2"/>
    <tableColumn id="10" name="µL of sample required for 100 µg protein" dataDxfId="1"/>
    <tableColumn id="11" name="µL of 50mM NH4HCO3 in 6M urea to add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108"/>
  <sheetViews>
    <sheetView tabSelected="1" topLeftCell="A13" zoomScale="70" zoomScaleNormal="70" zoomScalePageLayoutView="70" workbookViewId="0">
      <selection activeCell="J26" sqref="J26"/>
    </sheetView>
  </sheetViews>
  <sheetFormatPr baseColWidth="10" defaultRowHeight="16" x14ac:dyDescent="0.2"/>
  <cols>
    <col min="3" max="3" width="11.5" customWidth="1"/>
    <col min="4" max="4" width="31.5" customWidth="1"/>
    <col min="5" max="5" width="29.5" customWidth="1"/>
    <col min="6" max="6" width="35.83203125" customWidth="1"/>
    <col min="7" max="7" width="25.6640625" customWidth="1"/>
    <col min="8" max="8" width="24.6640625" customWidth="1"/>
    <col min="9" max="10" width="36.33203125" customWidth="1"/>
    <col min="11" max="11" width="37.6640625" customWidth="1"/>
  </cols>
  <sheetData>
    <row r="1" spans="1:13" x14ac:dyDescent="0.2">
      <c r="A1" t="s">
        <v>149</v>
      </c>
    </row>
    <row r="2" spans="1:13" x14ac:dyDescent="0.2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</row>
    <row r="3" spans="1:13" x14ac:dyDescent="0.2">
      <c r="A3" t="s">
        <v>0</v>
      </c>
      <c r="B3" s="2">
        <v>1.2310000000000001</v>
      </c>
      <c r="C3" s="2">
        <v>1.2450000000000001</v>
      </c>
      <c r="D3" s="2">
        <v>1.2529999999999999</v>
      </c>
      <c r="E3" s="2">
        <v>0.90300000000000002</v>
      </c>
      <c r="F3" s="2">
        <v>0.90100000000000002</v>
      </c>
      <c r="G3" s="2">
        <v>0.90900000000000003</v>
      </c>
      <c r="H3" s="2">
        <v>0.71299999999999997</v>
      </c>
      <c r="I3" s="2">
        <v>0.73099999999999998</v>
      </c>
      <c r="J3" s="2">
        <v>0.72699999999999998</v>
      </c>
      <c r="K3" s="2">
        <v>0.52800000000000002</v>
      </c>
      <c r="L3" s="2">
        <v>0.54400000000000004</v>
      </c>
      <c r="M3" s="2">
        <v>0.54500000000000004</v>
      </c>
    </row>
    <row r="4" spans="1:13" x14ac:dyDescent="0.2">
      <c r="A4" t="s">
        <v>1</v>
      </c>
      <c r="B4" s="2">
        <v>0.33</v>
      </c>
      <c r="C4" s="2">
        <v>0.32900000000000001</v>
      </c>
      <c r="D4" s="2">
        <v>0.34200000000000003</v>
      </c>
      <c r="E4" s="2">
        <v>0.224</v>
      </c>
      <c r="F4" s="2">
        <v>0.217</v>
      </c>
      <c r="G4" s="2">
        <v>0.22</v>
      </c>
      <c r="H4" s="2">
        <v>0.124</v>
      </c>
      <c r="I4" s="2">
        <v>0.129</v>
      </c>
      <c r="J4" s="2">
        <v>0.13300000000000001</v>
      </c>
      <c r="K4" s="2">
        <v>0.13100000000000001</v>
      </c>
      <c r="L4" s="2">
        <v>0.121</v>
      </c>
      <c r="M4" s="2">
        <v>0.128</v>
      </c>
    </row>
    <row r="5" spans="1:13" x14ac:dyDescent="0.2">
      <c r="A5" t="s">
        <v>2</v>
      </c>
      <c r="B5" s="2">
        <v>3.1970000000000001</v>
      </c>
      <c r="C5" s="2">
        <v>3.2320000000000002</v>
      </c>
      <c r="D5" s="2">
        <v>3.0390000000000001</v>
      </c>
      <c r="E5" s="2">
        <v>3.4260000000000002</v>
      </c>
      <c r="F5" s="2">
        <v>3.476</v>
      </c>
      <c r="G5" s="2">
        <v>3.323</v>
      </c>
      <c r="H5" s="2">
        <v>3.798</v>
      </c>
      <c r="I5" s="2">
        <v>3.6669999999999998</v>
      </c>
      <c r="J5" s="2">
        <v>3.6059999999999999</v>
      </c>
      <c r="K5" s="2">
        <v>1.966</v>
      </c>
      <c r="L5" s="2">
        <v>1.944</v>
      </c>
      <c r="M5" s="2">
        <v>1.863</v>
      </c>
    </row>
    <row r="6" spans="1:13" x14ac:dyDescent="0.2">
      <c r="A6" t="s">
        <v>3</v>
      </c>
      <c r="B6" s="2">
        <v>0.22800000000000001</v>
      </c>
      <c r="C6" s="2">
        <v>0.23400000000000001</v>
      </c>
      <c r="D6" s="2">
        <v>0.19500000000000001</v>
      </c>
      <c r="E6" s="2">
        <v>4.0250000000000004</v>
      </c>
      <c r="F6" s="2">
        <v>3.9289999999999998</v>
      </c>
      <c r="G6" s="2">
        <v>3.8050000000000002</v>
      </c>
      <c r="H6" s="2">
        <v>2.7519999999999998</v>
      </c>
      <c r="I6" s="2">
        <v>2.82</v>
      </c>
      <c r="J6" s="2">
        <v>2.7240000000000002</v>
      </c>
      <c r="K6" s="2">
        <v>0.35</v>
      </c>
      <c r="L6" s="2">
        <v>0.34200000000000003</v>
      </c>
      <c r="M6" s="2">
        <v>0.307</v>
      </c>
    </row>
    <row r="7" spans="1:13" x14ac:dyDescent="0.2">
      <c r="A7" t="s">
        <v>4</v>
      </c>
      <c r="B7" s="2">
        <v>1.369</v>
      </c>
      <c r="C7" s="2">
        <v>1.361</v>
      </c>
      <c r="D7" s="2">
        <v>1.321</v>
      </c>
      <c r="E7" s="2">
        <v>3.9489999999999998</v>
      </c>
      <c r="F7" s="2">
        <v>3.0579999999999998</v>
      </c>
      <c r="G7" s="2">
        <v>2.8319999999999999</v>
      </c>
      <c r="H7" s="2">
        <v>2.7669999999999999</v>
      </c>
      <c r="I7" s="2">
        <v>2.8119999999999998</v>
      </c>
      <c r="J7" s="2">
        <v>2.669</v>
      </c>
      <c r="K7" s="2">
        <v>1.4259999999999999</v>
      </c>
      <c r="L7" s="2">
        <v>1.3759999999999999</v>
      </c>
      <c r="M7" s="2">
        <v>1.391</v>
      </c>
    </row>
    <row r="8" spans="1:13" x14ac:dyDescent="0.2">
      <c r="A8" t="s">
        <v>5</v>
      </c>
      <c r="B8" s="2">
        <v>1.972</v>
      </c>
      <c r="C8" s="2">
        <v>1.958</v>
      </c>
      <c r="D8" s="2">
        <v>1.9630000000000001</v>
      </c>
      <c r="E8" s="2">
        <v>0.91800000000000004</v>
      </c>
      <c r="F8" s="2">
        <v>0.91400000000000003</v>
      </c>
      <c r="G8" s="2">
        <v>0.89200000000000002</v>
      </c>
      <c r="H8" s="2">
        <v>0.437</v>
      </c>
      <c r="I8" s="2">
        <v>0.438</v>
      </c>
      <c r="J8" s="2">
        <v>0.42599999999999999</v>
      </c>
      <c r="K8" s="2">
        <v>0.79800000000000004</v>
      </c>
      <c r="L8" s="2">
        <v>0.82</v>
      </c>
      <c r="M8" s="2">
        <v>0.66500000000000004</v>
      </c>
    </row>
    <row r="9" spans="1:13" x14ac:dyDescent="0.2">
      <c r="A9" t="s">
        <v>6</v>
      </c>
      <c r="B9" s="2">
        <v>0.125</v>
      </c>
      <c r="C9" s="2">
        <v>0.13</v>
      </c>
      <c r="D9" s="2">
        <v>0.13300000000000001</v>
      </c>
      <c r="E9" s="2">
        <v>1.6559999999999999</v>
      </c>
      <c r="F9" s="2">
        <v>1.585</v>
      </c>
      <c r="G9" s="2">
        <v>1.63</v>
      </c>
      <c r="H9" s="2">
        <v>2.39</v>
      </c>
      <c r="I9" s="2">
        <v>2.4</v>
      </c>
      <c r="J9" s="2">
        <v>2.4359999999999999</v>
      </c>
      <c r="K9" s="2">
        <v>3.5289999999999999</v>
      </c>
      <c r="L9" s="2">
        <v>3.5489999999999999</v>
      </c>
      <c r="M9" s="2">
        <v>3.5049999999999999</v>
      </c>
    </row>
    <row r="10" spans="1:13" x14ac:dyDescent="0.2">
      <c r="A10" t="s">
        <v>7</v>
      </c>
      <c r="B10" s="2">
        <v>2.4209999999999998</v>
      </c>
      <c r="C10" s="2">
        <v>2.4620000000000002</v>
      </c>
      <c r="D10" s="2">
        <v>2.4169999999999998</v>
      </c>
      <c r="E10" s="2">
        <v>0.32300000000000001</v>
      </c>
      <c r="F10" s="2">
        <v>0.34200000000000003</v>
      </c>
      <c r="G10" s="2">
        <v>0.317</v>
      </c>
      <c r="H10" s="2">
        <v>1.3680000000000001</v>
      </c>
      <c r="I10" s="2">
        <v>1.3740000000000001</v>
      </c>
      <c r="J10" s="2">
        <v>1.1850000000000001</v>
      </c>
      <c r="K10" s="2">
        <v>0.60499999999999998</v>
      </c>
      <c r="L10" s="2">
        <v>0.6</v>
      </c>
      <c r="M10" s="2">
        <v>0.623</v>
      </c>
    </row>
    <row r="12" spans="1:13" s="1" customFormat="1" x14ac:dyDescent="0.2">
      <c r="A12" s="2" t="s">
        <v>8</v>
      </c>
      <c r="B12" s="2" t="s">
        <v>9</v>
      </c>
      <c r="C12" s="2" t="s">
        <v>10</v>
      </c>
      <c r="D12" s="2" t="s">
        <v>150</v>
      </c>
      <c r="E12" s="2" t="s">
        <v>151</v>
      </c>
      <c r="F12" s="2" t="s">
        <v>152</v>
      </c>
      <c r="G12" s="2" t="s">
        <v>14</v>
      </c>
      <c r="H12" s="2" t="s">
        <v>15</v>
      </c>
      <c r="I12" s="2" t="s">
        <v>82</v>
      </c>
      <c r="J12" s="2" t="s">
        <v>123</v>
      </c>
      <c r="K12" s="2" t="s">
        <v>16</v>
      </c>
    </row>
    <row r="13" spans="1:13" x14ac:dyDescent="0.2">
      <c r="A13" s="2" t="s">
        <v>17</v>
      </c>
      <c r="B13" s="2" t="s">
        <v>74</v>
      </c>
      <c r="C13" s="2">
        <v>1</v>
      </c>
      <c r="D13" s="2">
        <v>1.2310000000000001</v>
      </c>
      <c r="E13" s="9">
        <f>AVERAGE(D13:D15)</f>
        <v>1.2430000000000001</v>
      </c>
      <c r="F13" s="9">
        <f>(E13-E34)</f>
        <v>1.1163333333333334</v>
      </c>
      <c r="G13" s="9">
        <v>1.5</v>
      </c>
      <c r="H13" s="9">
        <v>3</v>
      </c>
      <c r="I13" s="9" t="s">
        <v>83</v>
      </c>
      <c r="J13" s="9" t="s">
        <v>83</v>
      </c>
      <c r="K13" s="9" t="s">
        <v>83</v>
      </c>
    </row>
    <row r="14" spans="1:13" x14ac:dyDescent="0.2">
      <c r="A14" s="2" t="s">
        <v>18</v>
      </c>
      <c r="B14" s="2" t="s">
        <v>74</v>
      </c>
      <c r="C14" s="2">
        <v>2</v>
      </c>
      <c r="D14" s="2">
        <v>1.2450000000000001</v>
      </c>
      <c r="E14" s="9"/>
      <c r="F14" s="9">
        <f t="shared" ref="F14:F49" si="0">(E14-E35)</f>
        <v>0</v>
      </c>
      <c r="G14" s="9"/>
      <c r="H14" s="9"/>
      <c r="I14" s="9"/>
      <c r="J14" s="9"/>
      <c r="K14" s="9"/>
    </row>
    <row r="15" spans="1:13" x14ac:dyDescent="0.2">
      <c r="A15" s="2" t="s">
        <v>19</v>
      </c>
      <c r="B15" s="2" t="s">
        <v>74</v>
      </c>
      <c r="C15" s="2">
        <v>3</v>
      </c>
      <c r="D15" s="2">
        <v>1.2529999999999999</v>
      </c>
      <c r="E15" s="9"/>
      <c r="F15" s="9">
        <f t="shared" si="0"/>
        <v>0</v>
      </c>
      <c r="G15" s="9"/>
      <c r="H15" s="9"/>
      <c r="I15" s="9"/>
      <c r="J15" s="9"/>
      <c r="K15" s="9"/>
    </row>
    <row r="16" spans="1:13" x14ac:dyDescent="0.2">
      <c r="A16" s="2" t="s">
        <v>20</v>
      </c>
      <c r="B16" s="2" t="s">
        <v>75</v>
      </c>
      <c r="C16" s="2">
        <v>1</v>
      </c>
      <c r="D16" s="2">
        <v>0.90300000000000002</v>
      </c>
      <c r="E16" s="9">
        <f>AVERAGE(D16:D18)</f>
        <v>0.90433333333333332</v>
      </c>
      <c r="F16" s="9">
        <f>(E16-E34)</f>
        <v>0.77766666666666662</v>
      </c>
      <c r="G16" s="9">
        <v>1</v>
      </c>
      <c r="H16" s="9">
        <v>3</v>
      </c>
      <c r="I16" s="9" t="s">
        <v>83</v>
      </c>
      <c r="J16" s="9" t="s">
        <v>83</v>
      </c>
      <c r="K16" s="9" t="s">
        <v>83</v>
      </c>
    </row>
    <row r="17" spans="1:11" x14ac:dyDescent="0.2">
      <c r="A17" s="2" t="s">
        <v>21</v>
      </c>
      <c r="B17" s="2" t="s">
        <v>75</v>
      </c>
      <c r="C17" s="2">
        <v>2</v>
      </c>
      <c r="D17" s="2">
        <v>0.90100000000000002</v>
      </c>
      <c r="E17" s="9"/>
      <c r="F17" s="9">
        <f t="shared" si="0"/>
        <v>0</v>
      </c>
      <c r="G17" s="9"/>
      <c r="H17" s="9"/>
      <c r="I17" s="9"/>
      <c r="J17" s="9"/>
      <c r="K17" s="9"/>
    </row>
    <row r="18" spans="1:11" x14ac:dyDescent="0.2">
      <c r="A18" s="2" t="s">
        <v>22</v>
      </c>
      <c r="B18" s="2" t="s">
        <v>75</v>
      </c>
      <c r="C18" s="2">
        <v>3</v>
      </c>
      <c r="D18" s="2">
        <v>0.90900000000000003</v>
      </c>
      <c r="E18" s="9"/>
      <c r="F18" s="9">
        <f t="shared" si="0"/>
        <v>0</v>
      </c>
      <c r="G18" s="9"/>
      <c r="H18" s="9"/>
      <c r="I18" s="9"/>
      <c r="J18" s="9"/>
      <c r="K18" s="9"/>
    </row>
    <row r="19" spans="1:11" x14ac:dyDescent="0.2">
      <c r="A19" s="2" t="s">
        <v>23</v>
      </c>
      <c r="B19" s="2" t="s">
        <v>76</v>
      </c>
      <c r="C19" s="2">
        <v>1</v>
      </c>
      <c r="D19" s="2">
        <v>0.71299999999999997</v>
      </c>
      <c r="E19" s="9">
        <f>AVERAGE(D19:D21)</f>
        <v>0.72366666666666657</v>
      </c>
      <c r="F19" s="9">
        <f>(E19-E34)</f>
        <v>0.59699999999999986</v>
      </c>
      <c r="G19" s="9">
        <v>0.75</v>
      </c>
      <c r="H19" s="9">
        <v>3</v>
      </c>
      <c r="I19" s="9" t="s">
        <v>83</v>
      </c>
      <c r="J19" s="9" t="s">
        <v>83</v>
      </c>
      <c r="K19" s="9" t="s">
        <v>83</v>
      </c>
    </row>
    <row r="20" spans="1:11" x14ac:dyDescent="0.2">
      <c r="A20" s="2" t="s">
        <v>24</v>
      </c>
      <c r="B20" s="2" t="s">
        <v>76</v>
      </c>
      <c r="C20" s="2">
        <v>2</v>
      </c>
      <c r="D20" s="2">
        <v>0.73099999999999998</v>
      </c>
      <c r="E20" s="9"/>
      <c r="F20" s="9">
        <f t="shared" si="0"/>
        <v>0</v>
      </c>
      <c r="G20" s="9"/>
      <c r="H20" s="9"/>
      <c r="I20" s="9"/>
      <c r="J20" s="9"/>
      <c r="K20" s="9"/>
    </row>
    <row r="21" spans="1:11" x14ac:dyDescent="0.2">
      <c r="A21" s="2" t="s">
        <v>25</v>
      </c>
      <c r="B21" s="2" t="s">
        <v>76</v>
      </c>
      <c r="C21" s="2">
        <v>3</v>
      </c>
      <c r="D21" s="2">
        <v>0.72699999999999998</v>
      </c>
      <c r="E21" s="9"/>
      <c r="F21" s="9">
        <f t="shared" si="0"/>
        <v>0</v>
      </c>
      <c r="G21" s="9"/>
      <c r="H21" s="9"/>
      <c r="I21" s="9"/>
      <c r="J21" s="9"/>
      <c r="K21" s="9"/>
    </row>
    <row r="22" spans="1:11" x14ac:dyDescent="0.2">
      <c r="A22" s="2" t="s">
        <v>26</v>
      </c>
      <c r="B22" s="2" t="s">
        <v>77</v>
      </c>
      <c r="C22" s="2">
        <v>1</v>
      </c>
      <c r="D22" s="2">
        <v>0.52800000000000002</v>
      </c>
      <c r="E22" s="9">
        <f>AVERAGE(D22:D24)</f>
        <v>0.53900000000000003</v>
      </c>
      <c r="F22" s="9">
        <f>(E22-E34)</f>
        <v>0.41233333333333333</v>
      </c>
      <c r="G22" s="9">
        <v>0.5</v>
      </c>
      <c r="H22" s="9">
        <v>3</v>
      </c>
      <c r="I22" s="9" t="s">
        <v>83</v>
      </c>
      <c r="J22" s="9" t="s">
        <v>83</v>
      </c>
      <c r="K22" s="9" t="s">
        <v>83</v>
      </c>
    </row>
    <row r="23" spans="1:11" x14ac:dyDescent="0.2">
      <c r="A23" s="2" t="s">
        <v>27</v>
      </c>
      <c r="B23" s="2" t="s">
        <v>77</v>
      </c>
      <c r="C23" s="2">
        <v>2</v>
      </c>
      <c r="D23" s="2">
        <v>0.54400000000000004</v>
      </c>
      <c r="E23" s="9"/>
      <c r="F23" s="9">
        <f t="shared" si="0"/>
        <v>0</v>
      </c>
      <c r="G23" s="9"/>
      <c r="H23" s="9"/>
      <c r="I23" s="9"/>
      <c r="J23" s="9"/>
      <c r="K23" s="9"/>
    </row>
    <row r="24" spans="1:11" x14ac:dyDescent="0.2">
      <c r="A24" s="2" t="s">
        <v>28</v>
      </c>
      <c r="B24" s="2" t="s">
        <v>77</v>
      </c>
      <c r="C24" s="2">
        <v>3</v>
      </c>
      <c r="D24" s="2">
        <v>0.54500000000000004</v>
      </c>
      <c r="E24" s="9"/>
      <c r="F24" s="9">
        <f t="shared" si="0"/>
        <v>0</v>
      </c>
      <c r="G24" s="9"/>
      <c r="H24" s="9"/>
      <c r="I24" s="9"/>
      <c r="J24" s="9"/>
      <c r="K24" s="9"/>
    </row>
    <row r="25" spans="1:11" x14ac:dyDescent="0.2">
      <c r="A25" s="2" t="s">
        <v>29</v>
      </c>
      <c r="B25" s="2" t="s">
        <v>78</v>
      </c>
      <c r="C25" s="2">
        <v>1</v>
      </c>
      <c r="D25" s="2">
        <v>0.33</v>
      </c>
      <c r="E25" s="9">
        <f>AVERAGE(D25:D27)</f>
        <v>0.33366666666666672</v>
      </c>
      <c r="F25" s="9">
        <f>(E25-E34)</f>
        <v>0.20700000000000005</v>
      </c>
      <c r="G25" s="9">
        <v>0.25</v>
      </c>
      <c r="H25" s="9">
        <v>3</v>
      </c>
      <c r="I25" s="9" t="s">
        <v>83</v>
      </c>
      <c r="J25" s="9" t="s">
        <v>83</v>
      </c>
      <c r="K25" s="9" t="s">
        <v>83</v>
      </c>
    </row>
    <row r="26" spans="1:11" x14ac:dyDescent="0.2">
      <c r="A26" s="2" t="s">
        <v>30</v>
      </c>
      <c r="B26" s="2" t="s">
        <v>78</v>
      </c>
      <c r="C26" s="2">
        <v>2</v>
      </c>
      <c r="D26" s="2">
        <v>0.32900000000000001</v>
      </c>
      <c r="E26" s="9"/>
      <c r="F26" s="9">
        <f t="shared" si="0"/>
        <v>0</v>
      </c>
      <c r="G26" s="9"/>
      <c r="H26" s="9"/>
      <c r="I26" s="9"/>
      <c r="J26" s="9"/>
      <c r="K26" s="9"/>
    </row>
    <row r="27" spans="1:11" x14ac:dyDescent="0.2">
      <c r="A27" s="2" t="s">
        <v>31</v>
      </c>
      <c r="B27" s="2" t="s">
        <v>78</v>
      </c>
      <c r="C27" s="2">
        <v>3</v>
      </c>
      <c r="D27" s="2">
        <v>0.34200000000000003</v>
      </c>
      <c r="E27" s="9"/>
      <c r="F27" s="9">
        <f t="shared" si="0"/>
        <v>0</v>
      </c>
      <c r="G27" s="9"/>
      <c r="H27" s="9"/>
      <c r="I27" s="9"/>
      <c r="J27" s="9"/>
      <c r="K27" s="9"/>
    </row>
    <row r="28" spans="1:11" x14ac:dyDescent="0.2">
      <c r="A28" s="2" t="s">
        <v>32</v>
      </c>
      <c r="B28" s="2" t="s">
        <v>79</v>
      </c>
      <c r="C28" s="2">
        <v>1</v>
      </c>
      <c r="D28" s="2">
        <v>0.224</v>
      </c>
      <c r="E28" s="9">
        <f>AVERAGE(D28:D30)</f>
        <v>0.22033333333333335</v>
      </c>
      <c r="F28" s="9">
        <f>(E28-E34)</f>
        <v>9.3666666666666676E-2</v>
      </c>
      <c r="G28" s="9">
        <v>0.125</v>
      </c>
      <c r="H28" s="9">
        <v>3</v>
      </c>
      <c r="I28" s="9" t="s">
        <v>83</v>
      </c>
      <c r="J28" s="9" t="s">
        <v>83</v>
      </c>
      <c r="K28" s="9" t="s">
        <v>83</v>
      </c>
    </row>
    <row r="29" spans="1:11" x14ac:dyDescent="0.2">
      <c r="A29" s="2" t="s">
        <v>33</v>
      </c>
      <c r="B29" s="2" t="s">
        <v>79</v>
      </c>
      <c r="C29" s="2">
        <v>2</v>
      </c>
      <c r="D29" s="2">
        <v>0.217</v>
      </c>
      <c r="E29" s="9"/>
      <c r="F29" s="9">
        <f t="shared" si="0"/>
        <v>0</v>
      </c>
      <c r="G29" s="9"/>
      <c r="H29" s="9"/>
      <c r="I29" s="9"/>
      <c r="J29" s="9"/>
      <c r="K29" s="9"/>
    </row>
    <row r="30" spans="1:11" x14ac:dyDescent="0.2">
      <c r="A30" s="2" t="s">
        <v>34</v>
      </c>
      <c r="B30" s="2" t="s">
        <v>79</v>
      </c>
      <c r="C30" s="2">
        <v>3</v>
      </c>
      <c r="D30" s="2">
        <v>0.22</v>
      </c>
      <c r="E30" s="9"/>
      <c r="F30" s="9">
        <f t="shared" si="0"/>
        <v>0</v>
      </c>
      <c r="G30" s="9"/>
      <c r="H30" s="9"/>
      <c r="I30" s="9"/>
      <c r="J30" s="9"/>
      <c r="K30" s="9"/>
    </row>
    <row r="31" spans="1:11" x14ac:dyDescent="0.2">
      <c r="A31" s="2" t="s">
        <v>35</v>
      </c>
      <c r="B31" s="2" t="s">
        <v>80</v>
      </c>
      <c r="C31" s="2">
        <v>1</v>
      </c>
      <c r="D31" s="2">
        <v>0.124</v>
      </c>
      <c r="E31" s="9">
        <f>AVERAGE(D31:D33)</f>
        <v>0.12866666666666668</v>
      </c>
      <c r="F31" s="9">
        <f>(E31-E34)</f>
        <v>2.0000000000000018E-3</v>
      </c>
      <c r="G31" s="9">
        <v>2.5000000000000001E-2</v>
      </c>
      <c r="H31" s="9">
        <v>3</v>
      </c>
      <c r="I31" s="9" t="s">
        <v>83</v>
      </c>
      <c r="J31" s="9" t="s">
        <v>83</v>
      </c>
      <c r="K31" s="9" t="s">
        <v>83</v>
      </c>
    </row>
    <row r="32" spans="1:11" x14ac:dyDescent="0.2">
      <c r="A32" s="2" t="s">
        <v>36</v>
      </c>
      <c r="B32" s="2" t="s">
        <v>80</v>
      </c>
      <c r="C32" s="2">
        <v>2</v>
      </c>
      <c r="D32" s="2">
        <v>0.129</v>
      </c>
      <c r="E32" s="9"/>
      <c r="F32" s="9">
        <f t="shared" si="0"/>
        <v>0</v>
      </c>
      <c r="G32" s="9"/>
      <c r="H32" s="9"/>
      <c r="I32" s="9"/>
      <c r="J32" s="9"/>
      <c r="K32" s="9"/>
    </row>
    <row r="33" spans="1:11" x14ac:dyDescent="0.2">
      <c r="A33" s="2" t="s">
        <v>37</v>
      </c>
      <c r="B33" s="2" t="s">
        <v>80</v>
      </c>
      <c r="C33" s="2">
        <v>3</v>
      </c>
      <c r="D33" s="2">
        <v>0.13300000000000001</v>
      </c>
      <c r="E33" s="9"/>
      <c r="F33" s="9">
        <f t="shared" si="0"/>
        <v>0</v>
      </c>
      <c r="G33" s="9"/>
      <c r="H33" s="9"/>
      <c r="I33" s="9"/>
      <c r="J33" s="9"/>
      <c r="K33" s="9"/>
    </row>
    <row r="34" spans="1:11" x14ac:dyDescent="0.2">
      <c r="A34" s="2" t="s">
        <v>38</v>
      </c>
      <c r="B34" s="2" t="s">
        <v>81</v>
      </c>
      <c r="C34" s="2">
        <v>1</v>
      </c>
      <c r="D34" s="2">
        <v>0.13100000000000001</v>
      </c>
      <c r="E34" s="9">
        <f>AVERAGE(D34:D36)</f>
        <v>0.12666666666666668</v>
      </c>
      <c r="F34" s="9">
        <f>(E34-E34)</f>
        <v>0</v>
      </c>
      <c r="G34" s="9">
        <v>0</v>
      </c>
      <c r="H34" s="9">
        <v>3</v>
      </c>
      <c r="I34" s="9" t="s">
        <v>83</v>
      </c>
      <c r="J34" s="9" t="s">
        <v>83</v>
      </c>
      <c r="K34" s="9" t="s">
        <v>83</v>
      </c>
    </row>
    <row r="35" spans="1:11" x14ac:dyDescent="0.2">
      <c r="A35" s="2" t="s">
        <v>39</v>
      </c>
      <c r="B35" s="2" t="s">
        <v>81</v>
      </c>
      <c r="C35" s="2">
        <v>2</v>
      </c>
      <c r="D35" s="2">
        <v>0.121</v>
      </c>
      <c r="E35" s="9"/>
      <c r="F35" s="9">
        <f t="shared" si="0"/>
        <v>0</v>
      </c>
      <c r="G35" s="9"/>
      <c r="H35" s="9"/>
      <c r="I35" s="9"/>
      <c r="J35" s="9"/>
      <c r="K35" s="9"/>
    </row>
    <row r="36" spans="1:11" x14ac:dyDescent="0.2">
      <c r="A36" s="2" t="s">
        <v>40</v>
      </c>
      <c r="B36" s="2" t="s">
        <v>81</v>
      </c>
      <c r="C36" s="2">
        <v>3</v>
      </c>
      <c r="D36" s="2">
        <v>0.128</v>
      </c>
      <c r="E36" s="9"/>
      <c r="F36" s="9">
        <f t="shared" si="0"/>
        <v>0</v>
      </c>
      <c r="G36" s="9"/>
      <c r="H36" s="9"/>
      <c r="I36" s="9"/>
      <c r="J36" s="9"/>
      <c r="K36" s="9"/>
    </row>
    <row r="37" spans="1:11" x14ac:dyDescent="0.2">
      <c r="A37" s="2" t="s">
        <v>84</v>
      </c>
      <c r="B37" s="2" t="s">
        <v>124</v>
      </c>
      <c r="C37" s="2">
        <v>1</v>
      </c>
      <c r="D37" s="2">
        <v>3.1970000000000001</v>
      </c>
      <c r="E37" s="9">
        <f>AVERAGE(D37:D39)</f>
        <v>3.1560000000000001</v>
      </c>
      <c r="F37" s="9">
        <f>(E37-E34)</f>
        <v>3.0293333333333337</v>
      </c>
      <c r="G37" s="9">
        <f>1.3166*(F37)+0.0089</f>
        <v>3.9973202666666672</v>
      </c>
      <c r="H37" s="9">
        <v>3</v>
      </c>
      <c r="I37" s="9">
        <f>G37*3</f>
        <v>11.991960800000001</v>
      </c>
      <c r="J37" s="9">
        <f>100/I37</f>
        <v>8.3389198537073259</v>
      </c>
      <c r="K37" s="9">
        <f>100-J37</f>
        <v>91.661080146292676</v>
      </c>
    </row>
    <row r="38" spans="1:11" x14ac:dyDescent="0.2">
      <c r="A38" s="2" t="s">
        <v>85</v>
      </c>
      <c r="B38" s="2" t="s">
        <v>124</v>
      </c>
      <c r="C38" s="2">
        <v>2</v>
      </c>
      <c r="D38" s="2">
        <v>3.2320000000000002</v>
      </c>
      <c r="E38" s="9"/>
      <c r="F38" s="9">
        <f t="shared" si="0"/>
        <v>0</v>
      </c>
      <c r="G38" s="9">
        <f t="shared" ref="G38:G101" si="1">1.3166*(F38)+0.0089</f>
        <v>8.8999999999999999E-3</v>
      </c>
      <c r="H38" s="9"/>
      <c r="I38" s="9"/>
      <c r="J38" s="9"/>
      <c r="K38" s="9"/>
    </row>
    <row r="39" spans="1:11" x14ac:dyDescent="0.2">
      <c r="A39" s="2" t="s">
        <v>86</v>
      </c>
      <c r="B39" s="2" t="s">
        <v>124</v>
      </c>
      <c r="C39" s="2">
        <v>3</v>
      </c>
      <c r="D39" s="2">
        <v>3.0390000000000001</v>
      </c>
      <c r="E39" s="9"/>
      <c r="F39" s="9">
        <f t="shared" si="0"/>
        <v>0</v>
      </c>
      <c r="G39" s="9">
        <f t="shared" si="1"/>
        <v>8.8999999999999999E-3</v>
      </c>
      <c r="H39" s="9"/>
      <c r="I39" s="9"/>
      <c r="J39" s="9"/>
      <c r="K39" s="9"/>
    </row>
    <row r="40" spans="1:11" x14ac:dyDescent="0.2">
      <c r="A40" s="2" t="s">
        <v>87</v>
      </c>
      <c r="B40" s="2" t="s">
        <v>125</v>
      </c>
      <c r="C40" s="2">
        <v>1</v>
      </c>
      <c r="D40" s="2">
        <v>3.4260000000000002</v>
      </c>
      <c r="E40" s="9">
        <f>AVERAGE(D40:D42)</f>
        <v>3.4083333333333332</v>
      </c>
      <c r="F40" s="9">
        <f>(E40-E34)</f>
        <v>3.2816666666666667</v>
      </c>
      <c r="G40" s="9">
        <f t="shared" si="1"/>
        <v>4.3295423333333334</v>
      </c>
      <c r="H40" s="9">
        <v>3</v>
      </c>
      <c r="I40" s="9">
        <f>G40*3</f>
        <v>12.988627000000001</v>
      </c>
      <c r="J40" s="9">
        <f t="shared" ref="J40" si="2">100/I40</f>
        <v>7.6990431706137983</v>
      </c>
      <c r="K40" s="9">
        <f>100-J40</f>
        <v>92.300956829386195</v>
      </c>
    </row>
    <row r="41" spans="1:11" x14ac:dyDescent="0.2">
      <c r="A41" s="2" t="s">
        <v>88</v>
      </c>
      <c r="B41" s="2" t="s">
        <v>125</v>
      </c>
      <c r="C41" s="2">
        <v>2</v>
      </c>
      <c r="D41" s="2">
        <v>3.476</v>
      </c>
      <c r="E41" s="9"/>
      <c r="F41" s="9">
        <f t="shared" si="0"/>
        <v>0</v>
      </c>
      <c r="G41" s="9">
        <f t="shared" si="1"/>
        <v>8.8999999999999999E-3</v>
      </c>
      <c r="H41" s="9"/>
      <c r="I41" s="9"/>
      <c r="J41" s="9"/>
      <c r="K41" s="9"/>
    </row>
    <row r="42" spans="1:11" x14ac:dyDescent="0.2">
      <c r="A42" s="2" t="s">
        <v>89</v>
      </c>
      <c r="B42" s="2" t="s">
        <v>125</v>
      </c>
      <c r="C42" s="2">
        <v>3</v>
      </c>
      <c r="D42" s="2">
        <v>3.323</v>
      </c>
      <c r="E42" s="9"/>
      <c r="F42" s="9">
        <f t="shared" si="0"/>
        <v>0</v>
      </c>
      <c r="G42" s="9">
        <f t="shared" si="1"/>
        <v>8.8999999999999999E-3</v>
      </c>
      <c r="H42" s="9"/>
      <c r="I42" s="9"/>
      <c r="J42" s="9"/>
      <c r="K42" s="9"/>
    </row>
    <row r="43" spans="1:11" x14ac:dyDescent="0.2">
      <c r="A43" s="2" t="s">
        <v>90</v>
      </c>
      <c r="B43" s="2" t="s">
        <v>126</v>
      </c>
      <c r="C43" s="2">
        <v>1</v>
      </c>
      <c r="D43" s="2">
        <v>3.798</v>
      </c>
      <c r="E43" s="9">
        <f>AVERAGE(D43:D45)</f>
        <v>3.6903333333333332</v>
      </c>
      <c r="F43" s="9">
        <f>(E43-E34)</f>
        <v>3.5636666666666668</v>
      </c>
      <c r="G43" s="9">
        <f t="shared" si="1"/>
        <v>4.7008235333333328</v>
      </c>
      <c r="H43" s="9">
        <v>3</v>
      </c>
      <c r="I43" s="9">
        <f>G43*3</f>
        <v>14.102470599999998</v>
      </c>
      <c r="J43" s="9">
        <f t="shared" ref="J43" si="3">100/I43</f>
        <v>7.0909561052373338</v>
      </c>
      <c r="K43" s="9">
        <f>100-J43</f>
        <v>92.909043894762661</v>
      </c>
    </row>
    <row r="44" spans="1:11" x14ac:dyDescent="0.2">
      <c r="A44" s="2" t="s">
        <v>91</v>
      </c>
      <c r="B44" s="2" t="s">
        <v>126</v>
      </c>
      <c r="C44" s="2">
        <v>2</v>
      </c>
      <c r="D44" s="2">
        <v>3.6669999999999998</v>
      </c>
      <c r="E44" s="9"/>
      <c r="F44" s="9">
        <f t="shared" si="0"/>
        <v>0</v>
      </c>
      <c r="G44" s="9">
        <f t="shared" si="1"/>
        <v>8.8999999999999999E-3</v>
      </c>
      <c r="H44" s="9"/>
      <c r="I44" s="9"/>
      <c r="J44" s="9"/>
      <c r="K44" s="9"/>
    </row>
    <row r="45" spans="1:11" x14ac:dyDescent="0.2">
      <c r="A45" s="2" t="s">
        <v>92</v>
      </c>
      <c r="B45" s="2" t="s">
        <v>127</v>
      </c>
      <c r="C45" s="2">
        <v>3</v>
      </c>
      <c r="D45" s="2">
        <v>3.6059999999999999</v>
      </c>
      <c r="E45" s="9"/>
      <c r="F45" s="9">
        <f t="shared" si="0"/>
        <v>0</v>
      </c>
      <c r="G45" s="9">
        <f t="shared" si="1"/>
        <v>8.8999999999999999E-3</v>
      </c>
      <c r="H45" s="9"/>
      <c r="I45" s="9"/>
      <c r="J45" s="9"/>
      <c r="K45" s="9"/>
    </row>
    <row r="46" spans="1:11" x14ac:dyDescent="0.2">
      <c r="A46" s="2" t="s">
        <v>93</v>
      </c>
      <c r="B46" s="2" t="s">
        <v>128</v>
      </c>
      <c r="C46" s="2">
        <v>1</v>
      </c>
      <c r="D46" s="2">
        <v>1.966</v>
      </c>
      <c r="E46" s="9">
        <f>AVERAGE(D46:D48)</f>
        <v>1.9243333333333332</v>
      </c>
      <c r="F46" s="9">
        <f>(E46-E34)</f>
        <v>1.7976666666666665</v>
      </c>
      <c r="G46" s="9">
        <f t="shared" si="1"/>
        <v>2.3757079333333331</v>
      </c>
      <c r="H46" s="9">
        <v>3</v>
      </c>
      <c r="I46" s="9">
        <f>G46*3</f>
        <v>7.1271237999999997</v>
      </c>
      <c r="J46" s="9">
        <f t="shared" ref="J46" si="4">100/I46</f>
        <v>14.030905426393744</v>
      </c>
      <c r="K46" s="9">
        <f>100-J46</f>
        <v>85.969094573606256</v>
      </c>
    </row>
    <row r="47" spans="1:11" x14ac:dyDescent="0.2">
      <c r="A47" s="2" t="s">
        <v>94</v>
      </c>
      <c r="B47" s="2" t="s">
        <v>128</v>
      </c>
      <c r="C47" s="2">
        <v>2</v>
      </c>
      <c r="D47" s="2">
        <v>1.944</v>
      </c>
      <c r="E47" s="9"/>
      <c r="F47" s="9">
        <f t="shared" si="0"/>
        <v>0</v>
      </c>
      <c r="G47" s="9">
        <f t="shared" si="1"/>
        <v>8.8999999999999999E-3</v>
      </c>
      <c r="H47" s="9"/>
      <c r="I47" s="9"/>
      <c r="J47" s="9"/>
      <c r="K47" s="9"/>
    </row>
    <row r="48" spans="1:11" x14ac:dyDescent="0.2">
      <c r="A48" s="2" t="s">
        <v>95</v>
      </c>
      <c r="B48" s="2" t="s">
        <v>128</v>
      </c>
      <c r="C48" s="2">
        <v>3</v>
      </c>
      <c r="D48" s="2">
        <v>1.863</v>
      </c>
      <c r="E48" s="9"/>
      <c r="F48" s="9">
        <f>(E48-E69)</f>
        <v>0</v>
      </c>
      <c r="G48" s="9">
        <f t="shared" si="1"/>
        <v>8.8999999999999999E-3</v>
      </c>
      <c r="H48" s="9"/>
      <c r="I48" s="9"/>
      <c r="J48" s="9"/>
      <c r="K48" s="9"/>
    </row>
    <row r="49" spans="1:11" x14ac:dyDescent="0.2">
      <c r="A49" s="2" t="s">
        <v>96</v>
      </c>
      <c r="B49" s="2" t="s">
        <v>129</v>
      </c>
      <c r="C49" s="2">
        <v>1</v>
      </c>
      <c r="D49" s="2">
        <v>0.22800000000000001</v>
      </c>
      <c r="E49" s="9">
        <f>AVERAGE(D49:D51)</f>
        <v>0.219</v>
      </c>
      <c r="F49" s="9">
        <f>(E49-E34)</f>
        <v>9.2333333333333323E-2</v>
      </c>
      <c r="G49" s="9">
        <f t="shared" si="1"/>
        <v>0.13046606666666666</v>
      </c>
      <c r="H49" s="9">
        <v>3</v>
      </c>
      <c r="I49" s="9">
        <f>G49*3</f>
        <v>0.39139819999999997</v>
      </c>
      <c r="J49" s="9">
        <f t="shared" ref="J49" si="5">100/I49</f>
        <v>255.49427667270828</v>
      </c>
      <c r="K49" s="9">
        <f>100-J49</f>
        <v>-155.49427667270828</v>
      </c>
    </row>
    <row r="50" spans="1:11" x14ac:dyDescent="0.2">
      <c r="A50" s="2" t="s">
        <v>97</v>
      </c>
      <c r="B50" s="2" t="s">
        <v>129</v>
      </c>
      <c r="C50" s="2">
        <v>2</v>
      </c>
      <c r="D50" s="2">
        <v>0.23400000000000001</v>
      </c>
      <c r="E50" s="9"/>
      <c r="F50" s="9">
        <f t="shared" ref="F38:F101" si="6">E50-E47</f>
        <v>0</v>
      </c>
      <c r="G50" s="9">
        <f t="shared" si="1"/>
        <v>8.8999999999999999E-3</v>
      </c>
      <c r="H50" s="9"/>
      <c r="I50" s="9"/>
      <c r="J50" s="9"/>
      <c r="K50" s="9"/>
    </row>
    <row r="51" spans="1:11" x14ac:dyDescent="0.2">
      <c r="A51" s="2" t="s">
        <v>98</v>
      </c>
      <c r="B51" s="2" t="s">
        <v>129</v>
      </c>
      <c r="C51" s="2">
        <v>3</v>
      </c>
      <c r="D51" s="2">
        <v>0.19500000000000001</v>
      </c>
      <c r="E51" s="9"/>
      <c r="F51" s="9">
        <f t="shared" si="6"/>
        <v>0</v>
      </c>
      <c r="G51" s="9">
        <f t="shared" si="1"/>
        <v>8.8999999999999999E-3</v>
      </c>
      <c r="H51" s="9"/>
      <c r="I51" s="9"/>
      <c r="J51" s="9"/>
      <c r="K51" s="9"/>
    </row>
    <row r="52" spans="1:11" x14ac:dyDescent="0.2">
      <c r="A52" s="2" t="s">
        <v>99</v>
      </c>
      <c r="B52" s="2" t="s">
        <v>130</v>
      </c>
      <c r="C52" s="2">
        <v>1</v>
      </c>
      <c r="D52" s="2">
        <v>4.0250000000000004</v>
      </c>
      <c r="E52" s="9">
        <f>AVERAGE(D52:D54)</f>
        <v>3.9196666666666666</v>
      </c>
      <c r="F52" s="9">
        <f>E52-E34</f>
        <v>3.7930000000000001</v>
      </c>
      <c r="G52" s="9">
        <f t="shared" si="1"/>
        <v>5.0027637999999994</v>
      </c>
      <c r="H52" s="9">
        <v>3</v>
      </c>
      <c r="I52" s="9">
        <f>G52*3</f>
        <v>15.008291399999997</v>
      </c>
      <c r="J52" s="9">
        <f t="shared" ref="J52" si="7">100/I52</f>
        <v>6.6629836358321253</v>
      </c>
      <c r="K52" s="9">
        <f>100-J52</f>
        <v>93.33701636416788</v>
      </c>
    </row>
    <row r="53" spans="1:11" x14ac:dyDescent="0.2">
      <c r="A53" s="2" t="s">
        <v>100</v>
      </c>
      <c r="B53" s="2" t="s">
        <v>130</v>
      </c>
      <c r="C53" s="2">
        <v>2</v>
      </c>
      <c r="D53" s="2">
        <v>3.9289999999999998</v>
      </c>
      <c r="E53" s="9"/>
      <c r="F53" s="9">
        <f t="shared" si="6"/>
        <v>0</v>
      </c>
      <c r="G53" s="9">
        <f t="shared" si="1"/>
        <v>8.8999999999999999E-3</v>
      </c>
      <c r="H53" s="9"/>
      <c r="I53" s="9"/>
      <c r="J53" s="9"/>
      <c r="K53" s="9"/>
    </row>
    <row r="54" spans="1:11" x14ac:dyDescent="0.2">
      <c r="A54" s="2" t="s">
        <v>101</v>
      </c>
      <c r="B54" s="2" t="s">
        <v>130</v>
      </c>
      <c r="C54" s="2">
        <v>3</v>
      </c>
      <c r="D54" s="2">
        <v>3.8050000000000002</v>
      </c>
      <c r="E54" s="9"/>
      <c r="F54" s="9">
        <f t="shared" si="6"/>
        <v>0</v>
      </c>
      <c r="G54" s="9">
        <f t="shared" si="1"/>
        <v>8.8999999999999999E-3</v>
      </c>
      <c r="H54" s="9"/>
      <c r="I54" s="9"/>
      <c r="J54" s="9"/>
      <c r="K54" s="9"/>
    </row>
    <row r="55" spans="1:11" x14ac:dyDescent="0.2">
      <c r="A55" s="2" t="s">
        <v>102</v>
      </c>
      <c r="B55" s="2" t="s">
        <v>131</v>
      </c>
      <c r="C55" s="2">
        <v>1</v>
      </c>
      <c r="D55" s="2">
        <v>2.7519999999999998</v>
      </c>
      <c r="E55" s="9">
        <f>AVERAGE(D55:D57)</f>
        <v>2.765333333333333</v>
      </c>
      <c r="F55" s="9">
        <f>E55-E34</f>
        <v>2.6386666666666665</v>
      </c>
      <c r="G55" s="9">
        <f t="shared" si="1"/>
        <v>3.4829685333333331</v>
      </c>
      <c r="H55" s="9">
        <v>3</v>
      </c>
      <c r="I55" s="9">
        <f>G55*3</f>
        <v>10.4489056</v>
      </c>
      <c r="J55" s="9">
        <f t="shared" ref="J55" si="8">100/I55</f>
        <v>9.5703802702552885</v>
      </c>
      <c r="K55" s="9">
        <f>100-J55</f>
        <v>90.429619729744715</v>
      </c>
    </row>
    <row r="56" spans="1:11" x14ac:dyDescent="0.2">
      <c r="A56" s="2" t="s">
        <v>103</v>
      </c>
      <c r="B56" s="2" t="s">
        <v>131</v>
      </c>
      <c r="C56" s="2">
        <v>2</v>
      </c>
      <c r="D56" s="2">
        <v>2.82</v>
      </c>
      <c r="E56" s="9"/>
      <c r="F56" s="9">
        <f t="shared" si="6"/>
        <v>0</v>
      </c>
      <c r="G56" s="9">
        <f t="shared" si="1"/>
        <v>8.8999999999999999E-3</v>
      </c>
      <c r="H56" s="9"/>
      <c r="I56" s="9"/>
      <c r="J56" s="9"/>
      <c r="K56" s="9"/>
    </row>
    <row r="57" spans="1:11" x14ac:dyDescent="0.2">
      <c r="A57" s="2" t="s">
        <v>104</v>
      </c>
      <c r="B57" s="2" t="s">
        <v>131</v>
      </c>
      <c r="C57" s="2">
        <v>3</v>
      </c>
      <c r="D57" s="2">
        <v>2.7240000000000002</v>
      </c>
      <c r="E57" s="9"/>
      <c r="F57" s="9">
        <f t="shared" si="6"/>
        <v>0</v>
      </c>
      <c r="G57" s="9">
        <f t="shared" si="1"/>
        <v>8.8999999999999999E-3</v>
      </c>
      <c r="H57" s="9"/>
      <c r="I57" s="9"/>
      <c r="J57" s="9"/>
      <c r="K57" s="9"/>
    </row>
    <row r="58" spans="1:11" x14ac:dyDescent="0.2">
      <c r="A58" s="2" t="s">
        <v>105</v>
      </c>
      <c r="B58" s="2" t="s">
        <v>132</v>
      </c>
      <c r="C58" s="2">
        <v>1</v>
      </c>
      <c r="D58" s="2">
        <v>0.35</v>
      </c>
      <c r="E58" s="9">
        <f>AVERAGE(D58:D60)</f>
        <v>0.33299999999999996</v>
      </c>
      <c r="F58" s="9">
        <f>E58-E34</f>
        <v>0.20633333333333329</v>
      </c>
      <c r="G58" s="9">
        <f t="shared" si="1"/>
        <v>0.28055846666666662</v>
      </c>
      <c r="H58" s="9">
        <v>3</v>
      </c>
      <c r="I58" s="9">
        <f>G58*3</f>
        <v>0.84167539999999985</v>
      </c>
      <c r="J58" s="9">
        <f t="shared" ref="J58:J76" si="9">100/I58</f>
        <v>118.81064838059901</v>
      </c>
      <c r="K58" s="9">
        <f>100-J58</f>
        <v>-18.810648380599005</v>
      </c>
    </row>
    <row r="59" spans="1:11" x14ac:dyDescent="0.2">
      <c r="A59" s="2" t="s">
        <v>106</v>
      </c>
      <c r="B59" s="2" t="s">
        <v>132</v>
      </c>
      <c r="C59" s="2">
        <v>2</v>
      </c>
      <c r="D59" s="2">
        <v>0.34200000000000003</v>
      </c>
      <c r="E59" s="9"/>
      <c r="F59" s="9">
        <f t="shared" si="6"/>
        <v>0</v>
      </c>
      <c r="G59" s="9">
        <f t="shared" si="1"/>
        <v>8.8999999999999999E-3</v>
      </c>
      <c r="H59" s="9"/>
      <c r="I59" s="9"/>
      <c r="J59" s="9"/>
      <c r="K59" s="9"/>
    </row>
    <row r="60" spans="1:11" x14ac:dyDescent="0.2">
      <c r="A60" s="2" t="s">
        <v>107</v>
      </c>
      <c r="B60" s="2" t="s">
        <v>132</v>
      </c>
      <c r="C60" s="2">
        <v>3</v>
      </c>
      <c r="D60" s="2">
        <v>0.307</v>
      </c>
      <c r="E60" s="9"/>
      <c r="F60" s="9">
        <f t="shared" si="6"/>
        <v>0</v>
      </c>
      <c r="G60" s="9">
        <f t="shared" si="1"/>
        <v>8.8999999999999999E-3</v>
      </c>
      <c r="H60" s="9"/>
      <c r="I60" s="9"/>
      <c r="J60" s="9"/>
      <c r="K60" s="9"/>
    </row>
    <row r="61" spans="1:11" x14ac:dyDescent="0.2">
      <c r="A61" s="2" t="s">
        <v>108</v>
      </c>
      <c r="B61" s="2" t="s">
        <v>133</v>
      </c>
      <c r="C61" s="2">
        <v>1</v>
      </c>
      <c r="D61" s="2">
        <v>1.369</v>
      </c>
      <c r="E61" s="9">
        <f>AVERAGE(D61:D63)</f>
        <v>1.3503333333333334</v>
      </c>
      <c r="F61" s="9">
        <f>E61-E34</f>
        <v>1.2236666666666667</v>
      </c>
      <c r="G61" s="9">
        <f t="shared" si="1"/>
        <v>1.6199795333333333</v>
      </c>
      <c r="H61" s="9">
        <v>3</v>
      </c>
      <c r="I61" s="9">
        <f>G61*3</f>
        <v>4.8599385999999996</v>
      </c>
      <c r="J61" s="9">
        <f t="shared" si="9"/>
        <v>20.57639164412489</v>
      </c>
      <c r="K61" s="9">
        <f>100-J61</f>
        <v>79.423608355875103</v>
      </c>
    </row>
    <row r="62" spans="1:11" x14ac:dyDescent="0.2">
      <c r="A62" s="2" t="s">
        <v>109</v>
      </c>
      <c r="B62" s="2" t="s">
        <v>133</v>
      </c>
      <c r="C62" s="2">
        <v>2</v>
      </c>
      <c r="D62" s="2">
        <v>1.361</v>
      </c>
      <c r="E62" s="9"/>
      <c r="F62" s="9">
        <f t="shared" si="6"/>
        <v>0</v>
      </c>
      <c r="G62" s="9">
        <f t="shared" si="1"/>
        <v>8.8999999999999999E-3</v>
      </c>
      <c r="H62" s="9"/>
      <c r="I62" s="9"/>
      <c r="J62" s="9"/>
      <c r="K62" s="9"/>
    </row>
    <row r="63" spans="1:11" x14ac:dyDescent="0.2">
      <c r="A63" s="2" t="s">
        <v>110</v>
      </c>
      <c r="B63" s="2" t="s">
        <v>133</v>
      </c>
      <c r="C63" s="2">
        <v>3</v>
      </c>
      <c r="D63" s="2">
        <v>1.321</v>
      </c>
      <c r="E63" s="9"/>
      <c r="F63" s="9">
        <f t="shared" si="6"/>
        <v>0</v>
      </c>
      <c r="G63" s="9">
        <f t="shared" si="1"/>
        <v>8.8999999999999999E-3</v>
      </c>
      <c r="H63" s="9"/>
      <c r="I63" s="9"/>
      <c r="J63" s="9"/>
      <c r="K63" s="9"/>
    </row>
    <row r="64" spans="1:11" x14ac:dyDescent="0.2">
      <c r="A64" s="2" t="s">
        <v>111</v>
      </c>
      <c r="B64" s="2" t="s">
        <v>134</v>
      </c>
      <c r="C64" s="2">
        <v>1</v>
      </c>
      <c r="D64" s="2">
        <v>3.9489999999999998</v>
      </c>
      <c r="E64" s="9">
        <f>AVERAGE(D64:D66)</f>
        <v>3.2796666666666661</v>
      </c>
      <c r="F64" s="9">
        <f>E64-E34</f>
        <v>3.1529999999999996</v>
      </c>
      <c r="G64" s="9">
        <f t="shared" si="1"/>
        <v>4.1601397999999987</v>
      </c>
      <c r="H64" s="9">
        <v>3</v>
      </c>
      <c r="I64" s="9">
        <f>G64*3</f>
        <v>12.480419399999995</v>
      </c>
      <c r="J64" s="9">
        <f t="shared" si="9"/>
        <v>8.0125512448724301</v>
      </c>
      <c r="K64" s="9">
        <f>100-J64</f>
        <v>91.987448755127573</v>
      </c>
    </row>
    <row r="65" spans="1:11" x14ac:dyDescent="0.2">
      <c r="A65" s="2" t="s">
        <v>112</v>
      </c>
      <c r="B65" s="2" t="s">
        <v>134</v>
      </c>
      <c r="C65" s="2">
        <v>2</v>
      </c>
      <c r="D65" s="2">
        <v>3.0579999999999998</v>
      </c>
      <c r="E65" s="9"/>
      <c r="F65" s="9">
        <f t="shared" si="6"/>
        <v>0</v>
      </c>
      <c r="G65" s="9">
        <f t="shared" si="1"/>
        <v>8.8999999999999999E-3</v>
      </c>
      <c r="H65" s="9"/>
      <c r="I65" s="9"/>
      <c r="J65" s="9"/>
      <c r="K65" s="9"/>
    </row>
    <row r="66" spans="1:11" x14ac:dyDescent="0.2">
      <c r="A66" s="2" t="s">
        <v>113</v>
      </c>
      <c r="B66" s="2" t="s">
        <v>134</v>
      </c>
      <c r="C66" s="2">
        <v>3</v>
      </c>
      <c r="D66" s="2">
        <v>2.8319999999999999</v>
      </c>
      <c r="E66" s="9"/>
      <c r="F66" s="9">
        <f t="shared" si="6"/>
        <v>0</v>
      </c>
      <c r="G66" s="9">
        <f t="shared" si="1"/>
        <v>8.8999999999999999E-3</v>
      </c>
      <c r="H66" s="9"/>
      <c r="I66" s="9"/>
      <c r="J66" s="9"/>
      <c r="K66" s="9"/>
    </row>
    <row r="67" spans="1:11" x14ac:dyDescent="0.2">
      <c r="A67" s="2" t="s">
        <v>41</v>
      </c>
      <c r="B67" s="2" t="s">
        <v>135</v>
      </c>
      <c r="C67" s="2">
        <v>1</v>
      </c>
      <c r="D67" s="2">
        <v>2.7669999999999999</v>
      </c>
      <c r="E67" s="9">
        <f>AVERAGE(D67:D69)</f>
        <v>2.749333333333333</v>
      </c>
      <c r="F67" s="9">
        <f>E67-E34</f>
        <v>2.6226666666666665</v>
      </c>
      <c r="G67" s="9">
        <f t="shared" si="1"/>
        <v>3.4619029333333331</v>
      </c>
      <c r="H67" s="9">
        <v>3</v>
      </c>
      <c r="I67" s="9">
        <f>G67*3</f>
        <v>10.3857088</v>
      </c>
      <c r="J67" s="9">
        <f t="shared" si="9"/>
        <v>9.6286158148397156</v>
      </c>
      <c r="K67" s="9">
        <f>100-J67</f>
        <v>90.371384185160281</v>
      </c>
    </row>
    <row r="68" spans="1:11" x14ac:dyDescent="0.2">
      <c r="A68" s="2" t="s">
        <v>42</v>
      </c>
      <c r="B68" s="2" t="s">
        <v>135</v>
      </c>
      <c r="C68" s="2">
        <v>2</v>
      </c>
      <c r="D68" s="2">
        <v>2.8119999999999998</v>
      </c>
      <c r="E68" s="9"/>
      <c r="F68" s="9">
        <f t="shared" si="6"/>
        <v>0</v>
      </c>
      <c r="G68" s="9">
        <f t="shared" si="1"/>
        <v>8.8999999999999999E-3</v>
      </c>
      <c r="H68" s="9"/>
      <c r="I68" s="9"/>
      <c r="J68" s="9"/>
      <c r="K68" s="9"/>
    </row>
    <row r="69" spans="1:11" x14ac:dyDescent="0.2">
      <c r="A69" s="2" t="s">
        <v>43</v>
      </c>
      <c r="B69" s="2" t="s">
        <v>135</v>
      </c>
      <c r="C69" s="2">
        <v>3</v>
      </c>
      <c r="D69" s="2">
        <v>2.669</v>
      </c>
      <c r="E69" s="9"/>
      <c r="F69" s="9">
        <f t="shared" si="6"/>
        <v>0</v>
      </c>
      <c r="G69" s="9">
        <f t="shared" si="1"/>
        <v>8.8999999999999999E-3</v>
      </c>
      <c r="H69" s="9"/>
      <c r="I69" s="9"/>
      <c r="J69" s="9"/>
      <c r="K69" s="9"/>
    </row>
    <row r="70" spans="1:11" x14ac:dyDescent="0.2">
      <c r="A70" s="2" t="s">
        <v>44</v>
      </c>
      <c r="B70" s="2" t="s">
        <v>136</v>
      </c>
      <c r="C70" s="2">
        <v>1</v>
      </c>
      <c r="D70" s="2">
        <v>1.4259999999999999</v>
      </c>
      <c r="E70" s="9">
        <f t="shared" ref="E70" si="10">AVERAGE(D70:D72)</f>
        <v>1.3976666666666666</v>
      </c>
      <c r="F70" s="9">
        <f>E70-E34</f>
        <v>1.2709999999999999</v>
      </c>
      <c r="G70" s="9">
        <f t="shared" si="1"/>
        <v>1.6822985999999998</v>
      </c>
      <c r="H70" s="9">
        <v>3</v>
      </c>
      <c r="I70" s="9">
        <f t="shared" ref="I70" si="11">G70*3</f>
        <v>5.0468957999999997</v>
      </c>
      <c r="J70" s="9">
        <f t="shared" si="9"/>
        <v>19.814159824738208</v>
      </c>
      <c r="K70" s="9">
        <f t="shared" ref="K70" si="12">100-J70</f>
        <v>80.185840175261788</v>
      </c>
    </row>
    <row r="71" spans="1:11" x14ac:dyDescent="0.2">
      <c r="A71" s="2" t="s">
        <v>45</v>
      </c>
      <c r="B71" s="2" t="s">
        <v>136</v>
      </c>
      <c r="C71" s="2">
        <v>2</v>
      </c>
      <c r="D71" s="2">
        <v>1.3759999999999999</v>
      </c>
      <c r="E71" s="9"/>
      <c r="F71" s="9">
        <f t="shared" si="6"/>
        <v>0</v>
      </c>
      <c r="G71" s="9">
        <f t="shared" si="1"/>
        <v>8.8999999999999999E-3</v>
      </c>
      <c r="H71" s="9"/>
      <c r="I71" s="9"/>
      <c r="J71" s="9"/>
      <c r="K71" s="9"/>
    </row>
    <row r="72" spans="1:11" x14ac:dyDescent="0.2">
      <c r="A72" s="2" t="s">
        <v>46</v>
      </c>
      <c r="B72" s="2" t="s">
        <v>136</v>
      </c>
      <c r="C72" s="2">
        <v>3</v>
      </c>
      <c r="D72" s="2">
        <v>1.391</v>
      </c>
      <c r="E72" s="9"/>
      <c r="F72" s="9">
        <f t="shared" si="6"/>
        <v>0</v>
      </c>
      <c r="G72" s="9">
        <f t="shared" si="1"/>
        <v>8.8999999999999999E-3</v>
      </c>
      <c r="H72" s="9"/>
      <c r="I72" s="9"/>
      <c r="J72" s="9"/>
      <c r="K72" s="9"/>
    </row>
    <row r="73" spans="1:11" x14ac:dyDescent="0.2">
      <c r="A73" s="2" t="s">
        <v>47</v>
      </c>
      <c r="B73" s="2" t="s">
        <v>137</v>
      </c>
      <c r="C73" s="2">
        <v>1</v>
      </c>
      <c r="D73" s="2">
        <v>1.972</v>
      </c>
      <c r="E73" s="9">
        <f t="shared" ref="E73" si="13">AVERAGE(D73:D75)</f>
        <v>1.9643333333333333</v>
      </c>
      <c r="F73" s="9">
        <f>E73-E34</f>
        <v>1.8376666666666666</v>
      </c>
      <c r="G73" s="9">
        <f t="shared" si="1"/>
        <v>2.4283719333333331</v>
      </c>
      <c r="H73" s="9">
        <v>3</v>
      </c>
      <c r="I73" s="9">
        <f t="shared" ref="I73" si="14">G73*3</f>
        <v>7.2851157999999998</v>
      </c>
      <c r="J73" s="9">
        <f t="shared" si="9"/>
        <v>13.726617770440932</v>
      </c>
      <c r="K73" s="9">
        <f t="shared" ref="K73" si="15">100-J73</f>
        <v>86.273382229559076</v>
      </c>
    </row>
    <row r="74" spans="1:11" x14ac:dyDescent="0.2">
      <c r="A74" s="2" t="s">
        <v>48</v>
      </c>
      <c r="B74" s="2" t="s">
        <v>137</v>
      </c>
      <c r="C74" s="2">
        <v>2</v>
      </c>
      <c r="D74" s="2">
        <v>1.958</v>
      </c>
      <c r="E74" s="9"/>
      <c r="F74" s="9">
        <f t="shared" si="6"/>
        <v>0</v>
      </c>
      <c r="G74" s="9">
        <f t="shared" si="1"/>
        <v>8.8999999999999999E-3</v>
      </c>
      <c r="H74" s="9"/>
      <c r="I74" s="9"/>
      <c r="J74" s="9"/>
      <c r="K74" s="9"/>
    </row>
    <row r="75" spans="1:11" x14ac:dyDescent="0.2">
      <c r="A75" s="2" t="s">
        <v>49</v>
      </c>
      <c r="B75" s="2" t="s">
        <v>137</v>
      </c>
      <c r="C75" s="2">
        <v>3</v>
      </c>
      <c r="D75" s="2">
        <v>1.9630000000000001</v>
      </c>
      <c r="E75" s="9"/>
      <c r="F75" s="9">
        <f t="shared" si="6"/>
        <v>0</v>
      </c>
      <c r="G75" s="9">
        <f t="shared" si="1"/>
        <v>8.8999999999999999E-3</v>
      </c>
      <c r="H75" s="9"/>
      <c r="I75" s="9"/>
      <c r="J75" s="9"/>
      <c r="K75" s="9"/>
    </row>
    <row r="76" spans="1:11" x14ac:dyDescent="0.2">
      <c r="A76" s="2" t="s">
        <v>50</v>
      </c>
      <c r="B76" s="2" t="s">
        <v>138</v>
      </c>
      <c r="C76" s="2">
        <v>1</v>
      </c>
      <c r="D76" s="2">
        <v>0.91800000000000004</v>
      </c>
      <c r="E76" s="9">
        <f t="shared" ref="E76" si="16">AVERAGE(D76:D78)</f>
        <v>0.90800000000000003</v>
      </c>
      <c r="F76" s="9">
        <f>E76-E34</f>
        <v>0.78133333333333332</v>
      </c>
      <c r="G76" s="9">
        <f t="shared" si="1"/>
        <v>1.0376034666666665</v>
      </c>
      <c r="H76" s="9">
        <v>3</v>
      </c>
      <c r="I76" s="9">
        <f t="shared" ref="I76" si="17">G76*3</f>
        <v>3.1128103999999994</v>
      </c>
      <c r="J76" s="9">
        <f t="shared" si="9"/>
        <v>32.125310298372177</v>
      </c>
      <c r="K76" s="9">
        <f t="shared" ref="K76" si="18">100-J76</f>
        <v>67.87468970162783</v>
      </c>
    </row>
    <row r="77" spans="1:11" x14ac:dyDescent="0.2">
      <c r="A77" s="2" t="s">
        <v>51</v>
      </c>
      <c r="B77" s="2" t="s">
        <v>138</v>
      </c>
      <c r="C77" s="2">
        <v>2</v>
      </c>
      <c r="D77" s="2">
        <v>0.91400000000000003</v>
      </c>
      <c r="E77" s="9"/>
      <c r="F77" s="9">
        <f t="shared" si="6"/>
        <v>0</v>
      </c>
      <c r="G77" s="9">
        <f t="shared" si="1"/>
        <v>8.8999999999999999E-3</v>
      </c>
      <c r="H77" s="9"/>
      <c r="I77" s="9"/>
      <c r="J77" s="9"/>
      <c r="K77" s="9"/>
    </row>
    <row r="78" spans="1:11" x14ac:dyDescent="0.2">
      <c r="A78" s="2" t="s">
        <v>52</v>
      </c>
      <c r="B78" s="2" t="s">
        <v>138</v>
      </c>
      <c r="C78" s="2">
        <v>3</v>
      </c>
      <c r="D78" s="2">
        <v>0.89200000000000002</v>
      </c>
      <c r="E78" s="9"/>
      <c r="F78" s="9">
        <f t="shared" si="6"/>
        <v>0</v>
      </c>
      <c r="G78" s="9">
        <f t="shared" si="1"/>
        <v>8.8999999999999999E-3</v>
      </c>
      <c r="H78" s="9"/>
      <c r="I78" s="9"/>
      <c r="J78" s="9"/>
      <c r="K78" s="9"/>
    </row>
    <row r="79" spans="1:11" x14ac:dyDescent="0.2">
      <c r="A79" s="2" t="s">
        <v>53</v>
      </c>
      <c r="B79" s="2" t="s">
        <v>139</v>
      </c>
      <c r="C79" s="2">
        <v>1</v>
      </c>
      <c r="D79" s="2">
        <v>0.437</v>
      </c>
      <c r="E79" s="9">
        <f t="shared" ref="E79" si="19">AVERAGE(D79:D81)</f>
        <v>0.43366666666666664</v>
      </c>
      <c r="F79" s="9">
        <f>E79-E34</f>
        <v>0.30699999999999994</v>
      </c>
      <c r="G79" s="9">
        <f t="shared" si="1"/>
        <v>0.41309619999999991</v>
      </c>
      <c r="H79" s="9">
        <v>3</v>
      </c>
      <c r="I79" s="9">
        <f t="shared" ref="I79" si="20">G79*3</f>
        <v>1.2392885999999996</v>
      </c>
      <c r="J79" s="9">
        <f t="shared" ref="J79:J94" si="21">100/I79</f>
        <v>80.691454758802777</v>
      </c>
      <c r="K79" s="9">
        <f t="shared" ref="K79" si="22">100-J79</f>
        <v>19.308545241197223</v>
      </c>
    </row>
    <row r="80" spans="1:11" x14ac:dyDescent="0.2">
      <c r="A80" s="2" t="s">
        <v>54</v>
      </c>
      <c r="B80" s="2" t="s">
        <v>139</v>
      </c>
      <c r="C80" s="2">
        <v>2</v>
      </c>
      <c r="D80" s="2">
        <v>0.438</v>
      </c>
      <c r="E80" s="9"/>
      <c r="F80" s="9">
        <f t="shared" si="6"/>
        <v>0</v>
      </c>
      <c r="G80" s="9">
        <f t="shared" si="1"/>
        <v>8.8999999999999999E-3</v>
      </c>
      <c r="H80" s="9"/>
      <c r="I80" s="9"/>
      <c r="J80" s="9"/>
      <c r="K80" s="9"/>
    </row>
    <row r="81" spans="1:11" x14ac:dyDescent="0.2">
      <c r="A81" s="2" t="s">
        <v>55</v>
      </c>
      <c r="B81" s="2" t="s">
        <v>139</v>
      </c>
      <c r="C81" s="2">
        <v>3</v>
      </c>
      <c r="D81" s="2">
        <v>0.42599999999999999</v>
      </c>
      <c r="E81" s="9"/>
      <c r="F81" s="9">
        <f t="shared" si="6"/>
        <v>0</v>
      </c>
      <c r="G81" s="9">
        <f t="shared" si="1"/>
        <v>8.8999999999999999E-3</v>
      </c>
      <c r="H81" s="9"/>
      <c r="I81" s="9"/>
      <c r="J81" s="9"/>
      <c r="K81" s="9"/>
    </row>
    <row r="82" spans="1:11" x14ac:dyDescent="0.2">
      <c r="A82" s="2" t="s">
        <v>56</v>
      </c>
      <c r="B82" s="2" t="s">
        <v>140</v>
      </c>
      <c r="C82" s="2">
        <v>1</v>
      </c>
      <c r="D82" s="2">
        <v>0.79800000000000004</v>
      </c>
      <c r="E82" s="9">
        <f t="shared" ref="E82" si="23">AVERAGE(D82:D84)</f>
        <v>0.76100000000000001</v>
      </c>
      <c r="F82" s="9">
        <f>E82-E34</f>
        <v>0.6343333333333333</v>
      </c>
      <c r="G82" s="9">
        <f t="shared" si="1"/>
        <v>0.84406326666666665</v>
      </c>
      <c r="H82" s="9">
        <v>3</v>
      </c>
      <c r="I82" s="9">
        <f t="shared" ref="I82" si="24">G82*3</f>
        <v>2.5321897999999998</v>
      </c>
      <c r="J82" s="9">
        <f t="shared" si="21"/>
        <v>39.491510470502647</v>
      </c>
      <c r="K82" s="9">
        <f t="shared" ref="K82" si="25">100-J82</f>
        <v>60.508489529497353</v>
      </c>
    </row>
    <row r="83" spans="1:11" x14ac:dyDescent="0.2">
      <c r="A83" s="2" t="s">
        <v>57</v>
      </c>
      <c r="B83" s="2" t="s">
        <v>140</v>
      </c>
      <c r="C83" s="2">
        <v>2</v>
      </c>
      <c r="D83" s="2">
        <v>0.82</v>
      </c>
      <c r="E83" s="9"/>
      <c r="F83" s="9">
        <f t="shared" si="6"/>
        <v>0</v>
      </c>
      <c r="G83" s="9">
        <f t="shared" si="1"/>
        <v>8.8999999999999999E-3</v>
      </c>
      <c r="H83" s="9"/>
      <c r="I83" s="9"/>
      <c r="J83" s="9"/>
      <c r="K83" s="9"/>
    </row>
    <row r="84" spans="1:11" x14ac:dyDescent="0.2">
      <c r="A84" s="2" t="s">
        <v>58</v>
      </c>
      <c r="B84" s="2" t="s">
        <v>140</v>
      </c>
      <c r="C84" s="2">
        <v>3</v>
      </c>
      <c r="D84" s="2">
        <v>0.66500000000000004</v>
      </c>
      <c r="E84" s="9"/>
      <c r="F84" s="9">
        <f t="shared" si="6"/>
        <v>0</v>
      </c>
      <c r="G84" s="9">
        <f t="shared" si="1"/>
        <v>8.8999999999999999E-3</v>
      </c>
      <c r="H84" s="9"/>
      <c r="I84" s="9"/>
      <c r="J84" s="9"/>
      <c r="K84" s="9"/>
    </row>
    <row r="85" spans="1:11" x14ac:dyDescent="0.2">
      <c r="A85" s="2" t="s">
        <v>59</v>
      </c>
      <c r="B85" s="2" t="s">
        <v>141</v>
      </c>
      <c r="C85" s="2">
        <v>1</v>
      </c>
      <c r="D85" s="2">
        <v>0.125</v>
      </c>
      <c r="E85" s="9">
        <f t="shared" ref="E85" si="26">AVERAGE(D85:D87)</f>
        <v>0.12933333333333333</v>
      </c>
      <c r="F85" s="9">
        <f>E85-E34</f>
        <v>2.6666666666666505E-3</v>
      </c>
      <c r="G85" s="9">
        <f t="shared" si="1"/>
        <v>1.2410933333333311E-2</v>
      </c>
      <c r="H85" s="9">
        <v>3</v>
      </c>
      <c r="I85" s="9">
        <f t="shared" ref="I85" si="27">G85*3</f>
        <v>3.7232799999999934E-2</v>
      </c>
      <c r="J85" s="9">
        <v>100</v>
      </c>
      <c r="K85" s="9">
        <v>0</v>
      </c>
    </row>
    <row r="86" spans="1:11" x14ac:dyDescent="0.2">
      <c r="A86" s="2" t="s">
        <v>60</v>
      </c>
      <c r="B86" s="2" t="s">
        <v>141</v>
      </c>
      <c r="C86" s="2">
        <v>2</v>
      </c>
      <c r="D86" s="2">
        <v>0.13</v>
      </c>
      <c r="E86" s="9"/>
      <c r="F86" s="9">
        <f t="shared" si="6"/>
        <v>0</v>
      </c>
      <c r="G86" s="9">
        <f t="shared" si="1"/>
        <v>8.8999999999999999E-3</v>
      </c>
      <c r="H86" s="9"/>
      <c r="I86" s="9"/>
      <c r="J86" s="9"/>
      <c r="K86" s="9"/>
    </row>
    <row r="87" spans="1:11" x14ac:dyDescent="0.2">
      <c r="A87" s="2" t="s">
        <v>61</v>
      </c>
      <c r="B87" s="2" t="s">
        <v>141</v>
      </c>
      <c r="C87" s="2">
        <v>3</v>
      </c>
      <c r="D87" s="2">
        <v>0.13300000000000001</v>
      </c>
      <c r="E87" s="9"/>
      <c r="F87" s="9">
        <f t="shared" si="6"/>
        <v>0</v>
      </c>
      <c r="G87" s="9">
        <f t="shared" si="1"/>
        <v>8.8999999999999999E-3</v>
      </c>
      <c r="H87" s="9"/>
      <c r="I87" s="9"/>
      <c r="J87" s="9"/>
      <c r="K87" s="9"/>
    </row>
    <row r="88" spans="1:11" x14ac:dyDescent="0.2">
      <c r="A88" s="2" t="s">
        <v>62</v>
      </c>
      <c r="B88" s="2" t="s">
        <v>142</v>
      </c>
      <c r="C88" s="2">
        <v>1</v>
      </c>
      <c r="D88" s="2">
        <v>1.6559999999999999</v>
      </c>
      <c r="E88" s="9">
        <f t="shared" ref="E88" si="28">AVERAGE(D88:D90)</f>
        <v>1.6236666666666666</v>
      </c>
      <c r="F88" s="9">
        <f>E88-E34</f>
        <v>1.4969999999999999</v>
      </c>
      <c r="G88" s="9">
        <f t="shared" si="1"/>
        <v>1.9798501999999998</v>
      </c>
      <c r="H88" s="9">
        <v>3</v>
      </c>
      <c r="I88" s="9">
        <f t="shared" ref="I88:I106" si="29">G88*3</f>
        <v>5.9395505999999996</v>
      </c>
      <c r="J88" s="9">
        <f t="shared" si="21"/>
        <v>16.836290610942857</v>
      </c>
      <c r="K88" s="9">
        <f t="shared" ref="K88:K97" si="30">100-J88</f>
        <v>83.163709389057146</v>
      </c>
    </row>
    <row r="89" spans="1:11" x14ac:dyDescent="0.2">
      <c r="A89" s="2" t="s">
        <v>63</v>
      </c>
      <c r="B89" s="2" t="s">
        <v>142</v>
      </c>
      <c r="C89" s="2">
        <v>2</v>
      </c>
      <c r="D89" s="2">
        <v>1.585</v>
      </c>
      <c r="E89" s="9"/>
      <c r="F89" s="9">
        <f t="shared" si="6"/>
        <v>0</v>
      </c>
      <c r="G89" s="9">
        <f t="shared" si="1"/>
        <v>8.8999999999999999E-3</v>
      </c>
      <c r="H89" s="9"/>
      <c r="I89" s="9"/>
      <c r="J89" s="9"/>
      <c r="K89" s="9"/>
    </row>
    <row r="90" spans="1:11" x14ac:dyDescent="0.2">
      <c r="A90" s="2" t="s">
        <v>64</v>
      </c>
      <c r="B90" s="2" t="s">
        <v>142</v>
      </c>
      <c r="C90" s="2">
        <v>3</v>
      </c>
      <c r="D90" s="2">
        <v>1.63</v>
      </c>
      <c r="E90" s="9"/>
      <c r="F90" s="9">
        <f t="shared" si="6"/>
        <v>0</v>
      </c>
      <c r="G90" s="9">
        <f t="shared" si="1"/>
        <v>8.8999999999999999E-3</v>
      </c>
      <c r="H90" s="9"/>
      <c r="I90" s="9"/>
      <c r="J90" s="9"/>
      <c r="K90" s="9"/>
    </row>
    <row r="91" spans="1:11" x14ac:dyDescent="0.2">
      <c r="A91" s="2" t="s">
        <v>65</v>
      </c>
      <c r="B91" s="2" t="s">
        <v>143</v>
      </c>
      <c r="C91" s="2">
        <v>1</v>
      </c>
      <c r="D91" s="2">
        <v>2.39</v>
      </c>
      <c r="E91" s="9">
        <f t="shared" ref="E91:E106" si="31">AVERAGE(D91:D93)</f>
        <v>2.4086666666666665</v>
      </c>
      <c r="F91" s="9">
        <f>E91-E34</f>
        <v>2.282</v>
      </c>
      <c r="G91" s="9">
        <f t="shared" si="1"/>
        <v>3.0133812</v>
      </c>
      <c r="H91" s="9">
        <v>3</v>
      </c>
      <c r="I91" s="9">
        <f t="shared" si="29"/>
        <v>9.0401436000000004</v>
      </c>
      <c r="J91" s="9">
        <f t="shared" si="21"/>
        <v>11.061771186909022</v>
      </c>
      <c r="K91" s="9">
        <f t="shared" si="30"/>
        <v>88.938228813090973</v>
      </c>
    </row>
    <row r="92" spans="1:11" x14ac:dyDescent="0.2">
      <c r="A92" s="2" t="s">
        <v>66</v>
      </c>
      <c r="B92" s="2" t="s">
        <v>143</v>
      </c>
      <c r="C92" s="2">
        <v>2</v>
      </c>
      <c r="D92" s="2">
        <v>2.4</v>
      </c>
      <c r="E92" s="9"/>
      <c r="F92" s="9">
        <f t="shared" si="6"/>
        <v>0</v>
      </c>
      <c r="G92" s="9">
        <f t="shared" si="1"/>
        <v>8.8999999999999999E-3</v>
      </c>
      <c r="H92" s="9"/>
      <c r="I92" s="9"/>
      <c r="J92" s="9"/>
      <c r="K92" s="9"/>
    </row>
    <row r="93" spans="1:11" x14ac:dyDescent="0.2">
      <c r="A93" s="2" t="s">
        <v>67</v>
      </c>
      <c r="B93" s="2" t="s">
        <v>143</v>
      </c>
      <c r="C93" s="2">
        <v>3</v>
      </c>
      <c r="D93" s="2">
        <v>2.4359999999999999</v>
      </c>
      <c r="E93" s="9"/>
      <c r="F93" s="9">
        <f t="shared" si="6"/>
        <v>0</v>
      </c>
      <c r="G93" s="9">
        <f t="shared" si="1"/>
        <v>8.8999999999999999E-3</v>
      </c>
      <c r="H93" s="9"/>
      <c r="I93" s="9"/>
      <c r="J93" s="9"/>
      <c r="K93" s="9"/>
    </row>
    <row r="94" spans="1:11" x14ac:dyDescent="0.2">
      <c r="A94" s="2" t="s">
        <v>68</v>
      </c>
      <c r="B94" s="2" t="s">
        <v>144</v>
      </c>
      <c r="C94" s="2">
        <v>1</v>
      </c>
      <c r="D94" s="2">
        <v>3.5289999999999999</v>
      </c>
      <c r="E94" s="9">
        <f t="shared" si="31"/>
        <v>3.5276666666666663</v>
      </c>
      <c r="F94" s="9">
        <f>E94-E34</f>
        <v>3.4009999999999998</v>
      </c>
      <c r="G94" s="9">
        <f t="shared" si="1"/>
        <v>4.486656599999999</v>
      </c>
      <c r="H94" s="9">
        <v>3</v>
      </c>
      <c r="I94" s="9">
        <f t="shared" si="29"/>
        <v>13.459969799999996</v>
      </c>
      <c r="J94" s="9">
        <f t="shared" si="21"/>
        <v>7.4294371745172878</v>
      </c>
      <c r="K94" s="9">
        <f t="shared" si="30"/>
        <v>92.57056282548271</v>
      </c>
    </row>
    <row r="95" spans="1:11" x14ac:dyDescent="0.2">
      <c r="A95" s="2" t="s">
        <v>69</v>
      </c>
      <c r="B95" s="2" t="s">
        <v>144</v>
      </c>
      <c r="C95" s="2">
        <v>2</v>
      </c>
      <c r="D95" s="2">
        <v>3.5489999999999999</v>
      </c>
      <c r="E95" s="9"/>
      <c r="F95" s="9">
        <f t="shared" si="6"/>
        <v>0</v>
      </c>
      <c r="G95" s="9">
        <f t="shared" si="1"/>
        <v>8.8999999999999999E-3</v>
      </c>
      <c r="H95" s="9"/>
      <c r="I95" s="9"/>
      <c r="J95" s="9"/>
      <c r="K95" s="9"/>
    </row>
    <row r="96" spans="1:11" x14ac:dyDescent="0.2">
      <c r="A96" s="2" t="s">
        <v>70</v>
      </c>
      <c r="B96" s="2" t="s">
        <v>144</v>
      </c>
      <c r="C96" s="2">
        <v>3</v>
      </c>
      <c r="D96" s="2">
        <v>3.5049999999999999</v>
      </c>
      <c r="E96" s="9"/>
      <c r="F96" s="9">
        <f t="shared" si="6"/>
        <v>0</v>
      </c>
      <c r="G96" s="9">
        <f t="shared" si="1"/>
        <v>8.8999999999999999E-3</v>
      </c>
      <c r="H96" s="9"/>
      <c r="I96" s="9"/>
      <c r="J96" s="9"/>
      <c r="K96" s="9"/>
    </row>
    <row r="97" spans="1:11" x14ac:dyDescent="0.2">
      <c r="A97" s="2" t="s">
        <v>114</v>
      </c>
      <c r="B97" s="2" t="s">
        <v>145</v>
      </c>
      <c r="C97" s="2">
        <v>1</v>
      </c>
      <c r="D97" s="2">
        <v>2.4209999999999998</v>
      </c>
      <c r="E97" s="9">
        <f t="shared" si="31"/>
        <v>2.4333333333333331</v>
      </c>
      <c r="F97" s="9">
        <f>E97-E34</f>
        <v>2.3066666666666666</v>
      </c>
      <c r="G97" s="9">
        <f t="shared" si="1"/>
        <v>3.0458573333333332</v>
      </c>
      <c r="H97" s="9">
        <v>3</v>
      </c>
      <c r="I97" s="9">
        <f t="shared" si="29"/>
        <v>9.1375719999999987</v>
      </c>
      <c r="J97" s="9">
        <f t="shared" ref="J97" si="32">100/I97</f>
        <v>10.943826215541723</v>
      </c>
      <c r="K97" s="9">
        <f t="shared" si="30"/>
        <v>89.056173784458281</v>
      </c>
    </row>
    <row r="98" spans="1:11" x14ac:dyDescent="0.2">
      <c r="A98" s="2" t="s">
        <v>115</v>
      </c>
      <c r="B98" s="2" t="s">
        <v>145</v>
      </c>
      <c r="C98" s="2">
        <v>2</v>
      </c>
      <c r="D98" s="2">
        <v>2.4620000000000002</v>
      </c>
      <c r="E98" s="9"/>
      <c r="F98" s="9">
        <f t="shared" si="6"/>
        <v>0</v>
      </c>
      <c r="G98" s="9">
        <f t="shared" si="1"/>
        <v>8.8999999999999999E-3</v>
      </c>
      <c r="H98" s="9"/>
      <c r="I98" s="9"/>
      <c r="J98" s="9"/>
      <c r="K98" s="9"/>
    </row>
    <row r="99" spans="1:11" x14ac:dyDescent="0.2">
      <c r="A99" s="2" t="s">
        <v>116</v>
      </c>
      <c r="B99" s="2" t="s">
        <v>145</v>
      </c>
      <c r="C99" s="2">
        <v>3</v>
      </c>
      <c r="D99" s="2">
        <v>2.4169999999999998</v>
      </c>
      <c r="E99" s="9"/>
      <c r="F99" s="9">
        <f t="shared" si="6"/>
        <v>0</v>
      </c>
      <c r="G99" s="9">
        <f t="shared" si="1"/>
        <v>8.8999999999999999E-3</v>
      </c>
      <c r="H99" s="9"/>
      <c r="I99" s="9"/>
      <c r="J99" s="9"/>
      <c r="K99" s="9"/>
    </row>
    <row r="100" spans="1:11" x14ac:dyDescent="0.2">
      <c r="A100" s="2" t="s">
        <v>71</v>
      </c>
      <c r="B100" s="2" t="s">
        <v>146</v>
      </c>
      <c r="C100" s="2">
        <v>1</v>
      </c>
      <c r="D100" s="2">
        <v>0.32300000000000001</v>
      </c>
      <c r="E100" s="9">
        <f t="shared" si="31"/>
        <v>0.32733333333333331</v>
      </c>
      <c r="F100" s="9">
        <f>E100-E34</f>
        <v>0.20066666666666663</v>
      </c>
      <c r="G100" s="9">
        <f t="shared" si="1"/>
        <v>0.27309773333333331</v>
      </c>
      <c r="H100" s="9">
        <v>3</v>
      </c>
      <c r="I100" s="9">
        <f t="shared" si="29"/>
        <v>0.81929319999999994</v>
      </c>
      <c r="J100" s="9">
        <f t="shared" ref="J100:J106" si="33">100/I100</f>
        <v>122.05642619760546</v>
      </c>
      <c r="K100" s="9">
        <f t="shared" ref="K100" si="34">100-J100</f>
        <v>-22.056426197605461</v>
      </c>
    </row>
    <row r="101" spans="1:11" x14ac:dyDescent="0.2">
      <c r="A101" s="2" t="s">
        <v>72</v>
      </c>
      <c r="B101" s="2" t="s">
        <v>146</v>
      </c>
      <c r="C101" s="2">
        <v>2</v>
      </c>
      <c r="D101" s="2">
        <v>0.34200000000000003</v>
      </c>
      <c r="E101" s="9"/>
      <c r="F101" s="9">
        <f t="shared" si="6"/>
        <v>0</v>
      </c>
      <c r="G101" s="9">
        <f t="shared" si="1"/>
        <v>8.8999999999999999E-3</v>
      </c>
      <c r="H101" s="9"/>
      <c r="I101" s="9"/>
      <c r="J101" s="9"/>
      <c r="K101" s="9"/>
    </row>
    <row r="102" spans="1:11" x14ac:dyDescent="0.2">
      <c r="A102" s="2" t="s">
        <v>73</v>
      </c>
      <c r="B102" s="2" t="s">
        <v>146</v>
      </c>
      <c r="C102" s="2">
        <v>3</v>
      </c>
      <c r="D102" s="2">
        <v>0.317</v>
      </c>
      <c r="E102" s="9"/>
      <c r="F102" s="9">
        <f t="shared" ref="F102:F106" si="35">E102-E99</f>
        <v>0</v>
      </c>
      <c r="G102" s="9">
        <f t="shared" ref="G102:G108" si="36">1.3166*(F102)+0.0089</f>
        <v>8.8999999999999999E-3</v>
      </c>
      <c r="H102" s="9"/>
      <c r="I102" s="9"/>
      <c r="J102" s="9"/>
      <c r="K102" s="9"/>
    </row>
    <row r="103" spans="1:11" x14ac:dyDescent="0.2">
      <c r="A103" s="2" t="s">
        <v>117</v>
      </c>
      <c r="B103" s="2" t="s">
        <v>147</v>
      </c>
      <c r="C103" s="2">
        <v>1</v>
      </c>
      <c r="D103" s="2">
        <v>1.3680000000000001</v>
      </c>
      <c r="E103" s="9">
        <f t="shared" si="31"/>
        <v>1.3089999999999999</v>
      </c>
      <c r="F103" s="9">
        <f>E103-E34</f>
        <v>1.1823333333333332</v>
      </c>
      <c r="G103" s="9">
        <f t="shared" si="36"/>
        <v>1.5655600666666665</v>
      </c>
      <c r="H103" s="9">
        <v>3</v>
      </c>
      <c r="I103" s="9">
        <f t="shared" si="29"/>
        <v>4.6966801999999994</v>
      </c>
      <c r="J103" s="9">
        <f t="shared" si="33"/>
        <v>21.291634887127298</v>
      </c>
      <c r="K103" s="9">
        <f t="shared" ref="K103:K106" si="37">100-J103</f>
        <v>78.708365112872698</v>
      </c>
    </row>
    <row r="104" spans="1:11" x14ac:dyDescent="0.2">
      <c r="A104" s="2" t="s">
        <v>118</v>
      </c>
      <c r="B104" s="2" t="s">
        <v>147</v>
      </c>
      <c r="C104" s="2">
        <v>2</v>
      </c>
      <c r="D104" s="2">
        <v>1.3740000000000001</v>
      </c>
      <c r="E104" s="9"/>
      <c r="F104" s="9">
        <f t="shared" si="35"/>
        <v>0</v>
      </c>
      <c r="G104" s="9">
        <f t="shared" si="36"/>
        <v>8.8999999999999999E-3</v>
      </c>
      <c r="H104" s="9"/>
      <c r="I104" s="9"/>
      <c r="J104" s="9"/>
      <c r="K104" s="9"/>
    </row>
    <row r="105" spans="1:11" x14ac:dyDescent="0.2">
      <c r="A105" s="2" t="s">
        <v>119</v>
      </c>
      <c r="B105" s="2" t="s">
        <v>147</v>
      </c>
      <c r="C105" s="2">
        <v>3</v>
      </c>
      <c r="D105" s="2">
        <v>1.1850000000000001</v>
      </c>
      <c r="E105" s="9"/>
      <c r="F105" s="9">
        <f t="shared" si="35"/>
        <v>0</v>
      </c>
      <c r="G105" s="9">
        <f t="shared" si="36"/>
        <v>8.8999999999999999E-3</v>
      </c>
      <c r="H105" s="9"/>
      <c r="I105" s="9"/>
      <c r="J105" s="9"/>
      <c r="K105" s="9"/>
    </row>
    <row r="106" spans="1:11" x14ac:dyDescent="0.2">
      <c r="A106" s="2" t="s">
        <v>120</v>
      </c>
      <c r="B106" s="2" t="s">
        <v>148</v>
      </c>
      <c r="C106" s="2">
        <v>1</v>
      </c>
      <c r="D106" s="2">
        <v>0.60499999999999998</v>
      </c>
      <c r="E106" s="9">
        <f t="shared" si="31"/>
        <v>0.60933333333333339</v>
      </c>
      <c r="F106" s="9">
        <f>E106-E34</f>
        <v>0.48266666666666669</v>
      </c>
      <c r="G106" s="9">
        <f t="shared" si="36"/>
        <v>0.6443789333333334</v>
      </c>
      <c r="H106" s="9">
        <v>3</v>
      </c>
      <c r="I106" s="9">
        <f t="shared" si="29"/>
        <v>1.9331368000000002</v>
      </c>
      <c r="J106" s="9">
        <f t="shared" si="33"/>
        <v>51.729396491753711</v>
      </c>
      <c r="K106" s="9">
        <f t="shared" si="37"/>
        <v>48.270603508246289</v>
      </c>
    </row>
    <row r="107" spans="1:11" x14ac:dyDescent="0.2">
      <c r="A107" s="2" t="s">
        <v>121</v>
      </c>
      <c r="B107" s="2" t="s">
        <v>148</v>
      </c>
      <c r="C107" s="2">
        <v>2</v>
      </c>
      <c r="D107" s="2">
        <v>0.6</v>
      </c>
      <c r="E107" s="9"/>
      <c r="F107" s="9"/>
      <c r="G107" s="9">
        <f t="shared" si="36"/>
        <v>8.8999999999999999E-3</v>
      </c>
      <c r="H107" s="9"/>
      <c r="I107" s="9"/>
      <c r="J107" s="9"/>
      <c r="K107" s="9"/>
    </row>
    <row r="108" spans="1:11" x14ac:dyDescent="0.2">
      <c r="A108" s="2" t="s">
        <v>122</v>
      </c>
      <c r="B108" s="2" t="s">
        <v>148</v>
      </c>
      <c r="C108" s="2">
        <v>3</v>
      </c>
      <c r="D108" s="2">
        <v>0.623</v>
      </c>
      <c r="E108" s="9"/>
      <c r="F108" s="9"/>
      <c r="G108" s="9">
        <f t="shared" si="36"/>
        <v>8.8999999999999999E-3</v>
      </c>
      <c r="H108" s="9"/>
      <c r="I108" s="9"/>
      <c r="J108" s="9"/>
      <c r="K108" s="9"/>
    </row>
  </sheetData>
  <phoneticPr fontId="4" type="noConversion"/>
  <pageMargins left="0.75" right="0.75" top="1" bottom="1" header="0.5" footer="0.5"/>
  <pageSetup scale="36" fitToHeight="2" orientation="landscape" horizontalDpi="4294967292" verticalDpi="429496729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zoomScale="80" zoomScaleNormal="80" zoomScalePageLayoutView="80" workbookViewId="0"/>
  </sheetViews>
  <sheetFormatPr baseColWidth="10" defaultRowHeight="16" x14ac:dyDescent="0.2"/>
  <cols>
    <col min="1" max="1" width="5" bestFit="1" customWidth="1"/>
    <col min="2" max="2" width="8" bestFit="1" customWidth="1"/>
    <col min="3" max="3" width="9" bestFit="1" customWidth="1"/>
    <col min="4" max="4" width="29" bestFit="1" customWidth="1"/>
    <col min="5" max="5" width="27" bestFit="1" customWidth="1"/>
    <col min="6" max="6" width="33.33203125" bestFit="1" customWidth="1"/>
    <col min="7" max="7" width="23.1640625" bestFit="1" customWidth="1"/>
    <col min="8" max="8" width="22.1640625" bestFit="1" customWidth="1"/>
    <col min="9" max="9" width="31.83203125" bestFit="1" customWidth="1"/>
    <col min="10" max="10" width="33.83203125" bestFit="1" customWidth="1"/>
    <col min="11" max="11" width="35.1640625" bestFit="1" customWidth="1"/>
  </cols>
  <sheetData>
    <row r="1" spans="1:11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82</v>
      </c>
      <c r="J1" t="s">
        <v>123</v>
      </c>
      <c r="K1" t="s">
        <v>16</v>
      </c>
    </row>
    <row r="2" spans="1:11" x14ac:dyDescent="0.2">
      <c r="A2" s="3" t="s">
        <v>17</v>
      </c>
      <c r="B2" s="4" t="s">
        <v>74</v>
      </c>
      <c r="C2" s="4">
        <v>1</v>
      </c>
      <c r="D2" s="4">
        <v>1.2310000000000001</v>
      </c>
      <c r="E2" s="10">
        <f>AVERAGE(D2:D4)</f>
        <v>1.2430000000000001</v>
      </c>
      <c r="F2" s="10">
        <f>(E2-E23)</f>
        <v>1.1163333333333334</v>
      </c>
      <c r="G2" s="10">
        <v>1.5</v>
      </c>
      <c r="H2" s="10">
        <v>3</v>
      </c>
      <c r="I2" s="10" t="s">
        <v>83</v>
      </c>
      <c r="J2" s="10" t="s">
        <v>83</v>
      </c>
      <c r="K2" s="12" t="s">
        <v>83</v>
      </c>
    </row>
    <row r="3" spans="1:11" x14ac:dyDescent="0.2">
      <c r="A3" s="5" t="s">
        <v>18</v>
      </c>
      <c r="B3" s="6" t="s">
        <v>74</v>
      </c>
      <c r="C3" s="6">
        <v>2</v>
      </c>
      <c r="D3" s="6">
        <v>1.2450000000000001</v>
      </c>
      <c r="E3" s="11"/>
      <c r="F3" s="11"/>
      <c r="G3" s="11"/>
      <c r="H3" s="11"/>
      <c r="I3" s="11"/>
      <c r="J3" s="11"/>
      <c r="K3" s="13"/>
    </row>
    <row r="4" spans="1:11" x14ac:dyDescent="0.2">
      <c r="A4" s="3" t="s">
        <v>19</v>
      </c>
      <c r="B4" s="4" t="s">
        <v>74</v>
      </c>
      <c r="C4" s="4">
        <v>3</v>
      </c>
      <c r="D4" s="4">
        <v>1.2529999999999999</v>
      </c>
      <c r="E4" s="10"/>
      <c r="F4" s="10"/>
      <c r="G4" s="10"/>
      <c r="H4" s="10"/>
      <c r="I4" s="10"/>
      <c r="J4" s="10"/>
      <c r="K4" s="12"/>
    </row>
    <row r="5" spans="1:11" x14ac:dyDescent="0.2">
      <c r="A5" s="5" t="s">
        <v>20</v>
      </c>
      <c r="B5" s="6" t="s">
        <v>75</v>
      </c>
      <c r="C5" s="6">
        <v>1</v>
      </c>
      <c r="D5" s="6">
        <v>0.90300000000000002</v>
      </c>
      <c r="E5" s="11">
        <f>AVERAGE(D5:D7)</f>
        <v>0.90433333333333332</v>
      </c>
      <c r="F5" s="11">
        <f>E5-E25</f>
        <v>0.90433333333333332</v>
      </c>
      <c r="G5" s="11">
        <v>1</v>
      </c>
      <c r="H5" s="11">
        <v>3</v>
      </c>
      <c r="I5" s="11" t="s">
        <v>83</v>
      </c>
      <c r="J5" s="11" t="s">
        <v>83</v>
      </c>
      <c r="K5" s="13" t="s">
        <v>83</v>
      </c>
    </row>
    <row r="6" spans="1:11" x14ac:dyDescent="0.2">
      <c r="A6" s="3" t="s">
        <v>21</v>
      </c>
      <c r="B6" s="4" t="s">
        <v>75</v>
      </c>
      <c r="C6" s="4">
        <v>2</v>
      </c>
      <c r="D6" s="4">
        <v>0.90100000000000002</v>
      </c>
      <c r="E6" s="10"/>
      <c r="F6" s="10"/>
      <c r="G6" s="10"/>
      <c r="H6" s="10"/>
      <c r="I6" s="10"/>
      <c r="J6" s="10"/>
      <c r="K6" s="12"/>
    </row>
    <row r="7" spans="1:11" x14ac:dyDescent="0.2">
      <c r="A7" s="5" t="s">
        <v>22</v>
      </c>
      <c r="B7" s="6" t="s">
        <v>75</v>
      </c>
      <c r="C7" s="6">
        <v>3</v>
      </c>
      <c r="D7" s="6">
        <v>0.90900000000000003</v>
      </c>
      <c r="E7" s="11"/>
      <c r="F7" s="11"/>
      <c r="G7" s="11"/>
      <c r="H7" s="11"/>
      <c r="I7" s="11"/>
      <c r="J7" s="11"/>
      <c r="K7" s="13"/>
    </row>
    <row r="8" spans="1:11" x14ac:dyDescent="0.2">
      <c r="A8" s="3" t="s">
        <v>23</v>
      </c>
      <c r="B8" s="4" t="s">
        <v>76</v>
      </c>
      <c r="C8" s="4">
        <v>1</v>
      </c>
      <c r="D8" s="4">
        <v>0.71299999999999997</v>
      </c>
      <c r="E8" s="10">
        <f>AVERAGE(D8:D10)</f>
        <v>0.72366666666666657</v>
      </c>
      <c r="F8" s="10">
        <f>E8-E25</f>
        <v>0.72366666666666657</v>
      </c>
      <c r="G8" s="10">
        <v>0.75</v>
      </c>
      <c r="H8" s="10">
        <v>3</v>
      </c>
      <c r="I8" s="10" t="s">
        <v>83</v>
      </c>
      <c r="J8" s="10" t="s">
        <v>83</v>
      </c>
      <c r="K8" s="12" t="s">
        <v>83</v>
      </c>
    </row>
    <row r="9" spans="1:11" x14ac:dyDescent="0.2">
      <c r="A9" s="5" t="s">
        <v>24</v>
      </c>
      <c r="B9" s="6" t="s">
        <v>76</v>
      </c>
      <c r="C9" s="6">
        <v>2</v>
      </c>
      <c r="D9" s="6">
        <v>0.73099999999999998</v>
      </c>
      <c r="E9" s="11"/>
      <c r="F9" s="11"/>
      <c r="G9" s="11"/>
      <c r="H9" s="11"/>
      <c r="I9" s="11"/>
      <c r="J9" s="11"/>
      <c r="K9" s="13"/>
    </row>
    <row r="10" spans="1:11" x14ac:dyDescent="0.2">
      <c r="A10" s="3" t="s">
        <v>25</v>
      </c>
      <c r="B10" s="4" t="s">
        <v>76</v>
      </c>
      <c r="C10" s="4">
        <v>3</v>
      </c>
      <c r="D10" s="4">
        <v>0.72699999999999998</v>
      </c>
      <c r="E10" s="10"/>
      <c r="F10" s="10"/>
      <c r="G10" s="10"/>
      <c r="H10" s="10"/>
      <c r="I10" s="10"/>
      <c r="J10" s="10"/>
      <c r="K10" s="12"/>
    </row>
    <row r="11" spans="1:11" x14ac:dyDescent="0.2">
      <c r="A11" s="5" t="s">
        <v>26</v>
      </c>
      <c r="B11" s="6" t="s">
        <v>77</v>
      </c>
      <c r="C11" s="6">
        <v>1</v>
      </c>
      <c r="D11" s="6">
        <v>0.52800000000000002</v>
      </c>
      <c r="E11" s="11">
        <f>AVERAGE(D11:D13)</f>
        <v>0.53900000000000003</v>
      </c>
      <c r="F11" s="11">
        <f>E11-E25</f>
        <v>0.53900000000000003</v>
      </c>
      <c r="G11" s="11">
        <v>0.5</v>
      </c>
      <c r="H11" s="11">
        <v>3</v>
      </c>
      <c r="I11" s="11" t="s">
        <v>83</v>
      </c>
      <c r="J11" s="11" t="s">
        <v>83</v>
      </c>
      <c r="K11" s="13" t="s">
        <v>83</v>
      </c>
    </row>
    <row r="12" spans="1:11" x14ac:dyDescent="0.2">
      <c r="A12" s="3" t="s">
        <v>27</v>
      </c>
      <c r="B12" s="4" t="s">
        <v>77</v>
      </c>
      <c r="C12" s="4">
        <v>2</v>
      </c>
      <c r="D12" s="4">
        <v>0.54400000000000004</v>
      </c>
      <c r="E12" s="10"/>
      <c r="F12" s="10"/>
      <c r="G12" s="10"/>
      <c r="H12" s="10"/>
      <c r="I12" s="10"/>
      <c r="J12" s="10"/>
      <c r="K12" s="12"/>
    </row>
    <row r="13" spans="1:11" x14ac:dyDescent="0.2">
      <c r="A13" s="5" t="s">
        <v>28</v>
      </c>
      <c r="B13" s="6" t="s">
        <v>77</v>
      </c>
      <c r="C13" s="6">
        <v>3</v>
      </c>
      <c r="D13" s="6">
        <v>0.54500000000000004</v>
      </c>
      <c r="E13" s="11"/>
      <c r="F13" s="11"/>
      <c r="G13" s="11"/>
      <c r="H13" s="11"/>
      <c r="I13" s="11"/>
      <c r="J13" s="11"/>
      <c r="K13" s="13"/>
    </row>
    <row r="14" spans="1:11" x14ac:dyDescent="0.2">
      <c r="A14" s="3" t="s">
        <v>29</v>
      </c>
      <c r="B14" s="4" t="s">
        <v>78</v>
      </c>
      <c r="C14" s="4">
        <v>1</v>
      </c>
      <c r="D14" s="4">
        <v>0.33</v>
      </c>
      <c r="E14" s="10">
        <f>AVERAGE(D14:D16)</f>
        <v>0.33366666666666672</v>
      </c>
      <c r="F14" s="10">
        <f>E14-E25</f>
        <v>0.33366666666666672</v>
      </c>
      <c r="G14" s="10">
        <v>0.25</v>
      </c>
      <c r="H14" s="10">
        <v>3</v>
      </c>
      <c r="I14" s="10" t="s">
        <v>83</v>
      </c>
      <c r="J14" s="10" t="s">
        <v>83</v>
      </c>
      <c r="K14" s="12" t="s">
        <v>83</v>
      </c>
    </row>
    <row r="15" spans="1:11" x14ac:dyDescent="0.2">
      <c r="A15" s="5" t="s">
        <v>30</v>
      </c>
      <c r="B15" s="6" t="s">
        <v>78</v>
      </c>
      <c r="C15" s="6">
        <v>2</v>
      </c>
      <c r="D15" s="6">
        <v>0.32900000000000001</v>
      </c>
      <c r="E15" s="11"/>
      <c r="F15" s="11"/>
      <c r="G15" s="11"/>
      <c r="H15" s="11"/>
      <c r="I15" s="11"/>
      <c r="J15" s="11"/>
      <c r="K15" s="13"/>
    </row>
    <row r="16" spans="1:11" x14ac:dyDescent="0.2">
      <c r="A16" s="3" t="s">
        <v>31</v>
      </c>
      <c r="B16" s="4" t="s">
        <v>78</v>
      </c>
      <c r="C16" s="4">
        <v>3</v>
      </c>
      <c r="D16" s="4">
        <v>0.34200000000000003</v>
      </c>
      <c r="E16" s="10"/>
      <c r="F16" s="10"/>
      <c r="G16" s="10"/>
      <c r="H16" s="10"/>
      <c r="I16" s="10"/>
      <c r="J16" s="10"/>
      <c r="K16" s="12"/>
    </row>
    <row r="17" spans="1:11" x14ac:dyDescent="0.2">
      <c r="A17" s="5" t="s">
        <v>32</v>
      </c>
      <c r="B17" s="6" t="s">
        <v>79</v>
      </c>
      <c r="C17" s="6">
        <v>1</v>
      </c>
      <c r="D17" s="6">
        <v>0.224</v>
      </c>
      <c r="E17" s="11">
        <f>AVERAGE(D17:D19)</f>
        <v>0.22033333333333335</v>
      </c>
      <c r="F17" s="11">
        <f>E17-E23</f>
        <v>9.3666666666666676E-2</v>
      </c>
      <c r="G17" s="11">
        <v>0.125</v>
      </c>
      <c r="H17" s="11">
        <v>3</v>
      </c>
      <c r="I17" s="11" t="s">
        <v>83</v>
      </c>
      <c r="J17" s="11" t="s">
        <v>83</v>
      </c>
      <c r="K17" s="13" t="s">
        <v>83</v>
      </c>
    </row>
    <row r="18" spans="1:11" x14ac:dyDescent="0.2">
      <c r="A18" s="3" t="s">
        <v>33</v>
      </c>
      <c r="B18" s="4" t="s">
        <v>79</v>
      </c>
      <c r="C18" s="4">
        <v>2</v>
      </c>
      <c r="D18" s="4">
        <v>0.217</v>
      </c>
      <c r="E18" s="10"/>
      <c r="F18" s="10"/>
      <c r="G18" s="10"/>
      <c r="H18" s="10"/>
      <c r="I18" s="10"/>
      <c r="J18" s="10"/>
      <c r="K18" s="12"/>
    </row>
    <row r="19" spans="1:11" x14ac:dyDescent="0.2">
      <c r="A19" s="5" t="s">
        <v>34</v>
      </c>
      <c r="B19" s="6" t="s">
        <v>79</v>
      </c>
      <c r="C19" s="6">
        <v>3</v>
      </c>
      <c r="D19" s="6">
        <v>0.22</v>
      </c>
      <c r="E19" s="11"/>
      <c r="F19" s="11"/>
      <c r="G19" s="11"/>
      <c r="H19" s="11"/>
      <c r="I19" s="11"/>
      <c r="J19" s="11"/>
      <c r="K19" s="13"/>
    </row>
    <row r="20" spans="1:11" x14ac:dyDescent="0.2">
      <c r="A20" s="3" t="s">
        <v>35</v>
      </c>
      <c r="B20" s="4" t="s">
        <v>80</v>
      </c>
      <c r="C20" s="4">
        <v>1</v>
      </c>
      <c r="D20" s="4">
        <v>0.124</v>
      </c>
      <c r="E20" s="10">
        <f>AVERAGE(D20:D22)</f>
        <v>0.12866666666666668</v>
      </c>
      <c r="F20" s="10">
        <f>E20-E24</f>
        <v>0.12866666666666668</v>
      </c>
      <c r="G20" s="10">
        <v>2.5000000000000001E-2</v>
      </c>
      <c r="H20" s="10">
        <v>3</v>
      </c>
      <c r="I20" s="10" t="s">
        <v>83</v>
      </c>
      <c r="J20" s="10" t="s">
        <v>83</v>
      </c>
      <c r="K20" s="12" t="s">
        <v>83</v>
      </c>
    </row>
    <row r="21" spans="1:11" x14ac:dyDescent="0.2">
      <c r="A21" s="5" t="s">
        <v>36</v>
      </c>
      <c r="B21" s="6" t="s">
        <v>80</v>
      </c>
      <c r="C21" s="6">
        <v>2</v>
      </c>
      <c r="D21" s="6">
        <v>0.129</v>
      </c>
      <c r="E21" s="11"/>
      <c r="F21" s="11"/>
      <c r="G21" s="11"/>
      <c r="H21" s="11"/>
      <c r="I21" s="11"/>
      <c r="J21" s="11"/>
      <c r="K21" s="13"/>
    </row>
    <row r="22" spans="1:11" x14ac:dyDescent="0.2">
      <c r="A22" s="3" t="s">
        <v>37</v>
      </c>
      <c r="B22" s="4" t="s">
        <v>80</v>
      </c>
      <c r="C22" s="4">
        <v>3</v>
      </c>
      <c r="D22" s="4">
        <v>0.13300000000000001</v>
      </c>
      <c r="E22" s="10"/>
      <c r="F22" s="10"/>
      <c r="G22" s="10"/>
      <c r="H22" s="10"/>
      <c r="I22" s="10"/>
      <c r="J22" s="10"/>
      <c r="K22" s="12"/>
    </row>
    <row r="23" spans="1:11" x14ac:dyDescent="0.2">
      <c r="A23" s="5" t="s">
        <v>38</v>
      </c>
      <c r="B23" s="6" t="s">
        <v>81</v>
      </c>
      <c r="C23" s="6">
        <v>1</v>
      </c>
      <c r="D23" s="6">
        <v>0.13100000000000001</v>
      </c>
      <c r="E23" s="11">
        <f>AVERAGE(D23:D25)</f>
        <v>0.12666666666666668</v>
      </c>
      <c r="F23" s="11">
        <f>E23-E23</f>
        <v>0</v>
      </c>
      <c r="G23" s="11">
        <v>0</v>
      </c>
      <c r="H23" s="11">
        <v>3</v>
      </c>
      <c r="I23" s="11" t="s">
        <v>83</v>
      </c>
      <c r="J23" s="11" t="s">
        <v>83</v>
      </c>
      <c r="K23" s="13" t="s">
        <v>83</v>
      </c>
    </row>
    <row r="24" spans="1:11" x14ac:dyDescent="0.2">
      <c r="A24" s="3" t="s">
        <v>39</v>
      </c>
      <c r="B24" s="4" t="s">
        <v>81</v>
      </c>
      <c r="C24" s="4">
        <v>2</v>
      </c>
      <c r="D24" s="4">
        <v>0.121</v>
      </c>
      <c r="E24" s="10"/>
      <c r="F24" s="10"/>
      <c r="G24" s="10"/>
      <c r="H24" s="10"/>
      <c r="I24" s="10"/>
      <c r="J24" s="10"/>
      <c r="K24" s="12"/>
    </row>
    <row r="25" spans="1:11" x14ac:dyDescent="0.2">
      <c r="A25" s="5" t="s">
        <v>40</v>
      </c>
      <c r="B25" s="6" t="s">
        <v>81</v>
      </c>
      <c r="C25" s="6">
        <v>3</v>
      </c>
      <c r="D25" s="6">
        <v>0.128</v>
      </c>
      <c r="E25" s="11"/>
      <c r="F25" s="11"/>
      <c r="G25" s="11"/>
      <c r="H25" s="11"/>
      <c r="I25" s="11"/>
      <c r="J25" s="11"/>
      <c r="K25" s="13"/>
    </row>
    <row r="26" spans="1:11" x14ac:dyDescent="0.2">
      <c r="A26" s="3" t="s">
        <v>84</v>
      </c>
      <c r="B26" s="4" t="s">
        <v>124</v>
      </c>
      <c r="C26" s="4">
        <v>1</v>
      </c>
      <c r="D26" s="4">
        <v>3.1970000000000001</v>
      </c>
      <c r="E26" s="10">
        <f>AVERAGE(D26:D28)</f>
        <v>3.1560000000000001</v>
      </c>
      <c r="F26" s="10">
        <f>E26-E25</f>
        <v>3.1560000000000001</v>
      </c>
      <c r="G26" s="10">
        <f>0.6633*(F26^2)+1.3975*(F26)+0.0049</f>
        <v>11.022100868800001</v>
      </c>
      <c r="H26" s="10">
        <v>3</v>
      </c>
      <c r="I26" s="10">
        <f>G26*3</f>
        <v>33.066302606400001</v>
      </c>
      <c r="J26" s="10">
        <f>100/I26</f>
        <v>3.0242268447832128</v>
      </c>
      <c r="K26" s="12">
        <f>100-J26</f>
        <v>96.975773155216785</v>
      </c>
    </row>
    <row r="27" spans="1:11" x14ac:dyDescent="0.2">
      <c r="A27" s="5" t="s">
        <v>85</v>
      </c>
      <c r="B27" s="6" t="s">
        <v>124</v>
      </c>
      <c r="C27" s="6">
        <v>2</v>
      </c>
      <c r="D27" s="6">
        <v>3.2320000000000002</v>
      </c>
      <c r="E27" s="11"/>
      <c r="F27" s="11"/>
      <c r="G27" s="11"/>
      <c r="H27" s="11"/>
      <c r="I27" s="11"/>
      <c r="J27" s="11"/>
      <c r="K27" s="13"/>
    </row>
    <row r="28" spans="1:11" x14ac:dyDescent="0.2">
      <c r="A28" s="3" t="s">
        <v>86</v>
      </c>
      <c r="B28" s="4" t="s">
        <v>124</v>
      </c>
      <c r="C28" s="4">
        <v>3</v>
      </c>
      <c r="D28" s="4">
        <v>3.0390000000000001</v>
      </c>
      <c r="E28" s="10"/>
      <c r="F28" s="10"/>
      <c r="G28" s="10"/>
      <c r="H28" s="10"/>
      <c r="I28" s="10"/>
      <c r="J28" s="10"/>
      <c r="K28" s="12"/>
    </row>
    <row r="29" spans="1:11" x14ac:dyDescent="0.2">
      <c r="A29" s="5" t="s">
        <v>87</v>
      </c>
      <c r="B29" s="6" t="s">
        <v>125</v>
      </c>
      <c r="C29" s="6">
        <v>1</v>
      </c>
      <c r="D29" s="6">
        <v>3.4260000000000002</v>
      </c>
      <c r="E29" s="11">
        <f>AVERAGE(D29:D31)</f>
        <v>3.4083333333333332</v>
      </c>
      <c r="F29" s="11">
        <f>E29-E25</f>
        <v>3.4083333333333332</v>
      </c>
      <c r="G29" s="11">
        <f>0.6633*(F29^2)+1.3975*(F29)+0.0049</f>
        <v>12.473426895833331</v>
      </c>
      <c r="H29" s="11">
        <v>3</v>
      </c>
      <c r="I29" s="11">
        <f>G29*3</f>
        <v>37.420280687499996</v>
      </c>
      <c r="J29" s="11">
        <f t="shared" ref="J29" si="0">100/I29</f>
        <v>2.6723476725123647</v>
      </c>
      <c r="K29" s="13">
        <f>100-J29</f>
        <v>97.327652327487641</v>
      </c>
    </row>
    <row r="30" spans="1:11" x14ac:dyDescent="0.2">
      <c r="A30" s="3" t="s">
        <v>88</v>
      </c>
      <c r="B30" s="4" t="s">
        <v>125</v>
      </c>
      <c r="C30" s="4">
        <v>2</v>
      </c>
      <c r="D30" s="4">
        <v>3.476</v>
      </c>
      <c r="E30" s="10"/>
      <c r="F30" s="10"/>
      <c r="G30" s="10"/>
      <c r="H30" s="10"/>
      <c r="I30" s="10"/>
      <c r="J30" s="10"/>
      <c r="K30" s="12"/>
    </row>
    <row r="31" spans="1:11" x14ac:dyDescent="0.2">
      <c r="A31" s="5" t="s">
        <v>89</v>
      </c>
      <c r="B31" s="6" t="s">
        <v>125</v>
      </c>
      <c r="C31" s="6">
        <v>3</v>
      </c>
      <c r="D31" s="6">
        <v>3.323</v>
      </c>
      <c r="E31" s="11"/>
      <c r="F31" s="11"/>
      <c r="G31" s="11"/>
      <c r="H31" s="11"/>
      <c r="I31" s="11"/>
      <c r="J31" s="11"/>
      <c r="K31" s="13"/>
    </row>
    <row r="32" spans="1:11" x14ac:dyDescent="0.2">
      <c r="A32" s="3" t="s">
        <v>90</v>
      </c>
      <c r="B32" s="4" t="s">
        <v>126</v>
      </c>
      <c r="C32" s="4">
        <v>1</v>
      </c>
      <c r="D32" s="4">
        <v>3.798</v>
      </c>
      <c r="E32" s="10">
        <f>AVERAGE(D32:D34)</f>
        <v>3.6903333333333332</v>
      </c>
      <c r="F32" s="10">
        <f>E32-E25</f>
        <v>3.6903333333333332</v>
      </c>
      <c r="G32" s="10">
        <f>0.6633*(F32^2)+1.3975*(F32)+0.0049</f>
        <v>14.195331755033331</v>
      </c>
      <c r="H32" s="10">
        <v>3</v>
      </c>
      <c r="I32" s="10">
        <f>G32*3</f>
        <v>42.585995265099996</v>
      </c>
      <c r="J32" s="10">
        <f t="shared" ref="J32" si="1">100/I32</f>
        <v>2.3481898069422797</v>
      </c>
      <c r="K32" s="12">
        <f>100-J32</f>
        <v>97.651810193057713</v>
      </c>
    </row>
    <row r="33" spans="1:11" x14ac:dyDescent="0.2">
      <c r="A33" s="5" t="s">
        <v>91</v>
      </c>
      <c r="B33" s="6" t="s">
        <v>126</v>
      </c>
      <c r="C33" s="6">
        <v>2</v>
      </c>
      <c r="D33" s="6">
        <v>3.6669999999999998</v>
      </c>
      <c r="E33" s="11"/>
      <c r="F33" s="11"/>
      <c r="G33" s="11"/>
      <c r="H33" s="11"/>
      <c r="I33" s="11"/>
      <c r="J33" s="11"/>
      <c r="K33" s="13"/>
    </row>
    <row r="34" spans="1:11" x14ac:dyDescent="0.2">
      <c r="A34" s="3" t="s">
        <v>92</v>
      </c>
      <c r="B34" s="4" t="s">
        <v>127</v>
      </c>
      <c r="C34" s="4">
        <v>3</v>
      </c>
      <c r="D34" s="4">
        <v>3.6059999999999999</v>
      </c>
      <c r="E34" s="10"/>
      <c r="F34" s="10"/>
      <c r="G34" s="10"/>
      <c r="H34" s="10"/>
      <c r="I34" s="10"/>
      <c r="J34" s="10"/>
      <c r="K34" s="12"/>
    </row>
    <row r="35" spans="1:11" x14ac:dyDescent="0.2">
      <c r="A35" s="5" t="s">
        <v>93</v>
      </c>
      <c r="B35" s="6" t="s">
        <v>128</v>
      </c>
      <c r="C35" s="6">
        <v>1</v>
      </c>
      <c r="D35" s="6">
        <v>1.966</v>
      </c>
      <c r="E35" s="11">
        <f>AVERAGE(D35:D37)</f>
        <v>1.9243333333333332</v>
      </c>
      <c r="F35" s="11">
        <f>E35-E25</f>
        <v>1.9243333333333332</v>
      </c>
      <c r="G35" s="11">
        <f>0.6633*(F35^2)+1.3975*(F35)+0.0049</f>
        <v>5.1503947206333329</v>
      </c>
      <c r="H35" s="11">
        <v>3</v>
      </c>
      <c r="I35" s="11">
        <f>G35*3</f>
        <v>15.451184161899999</v>
      </c>
      <c r="J35" s="11">
        <f t="shared" ref="J35" si="2">100/I35</f>
        <v>6.4719958646653799</v>
      </c>
      <c r="K35" s="13">
        <f>100-J35</f>
        <v>93.528004135334626</v>
      </c>
    </row>
    <row r="36" spans="1:11" x14ac:dyDescent="0.2">
      <c r="A36" s="3" t="s">
        <v>94</v>
      </c>
      <c r="B36" s="4" t="s">
        <v>128</v>
      </c>
      <c r="C36" s="4">
        <v>2</v>
      </c>
      <c r="D36" s="4">
        <v>1.944</v>
      </c>
      <c r="E36" s="10"/>
      <c r="F36" s="10"/>
      <c r="G36" s="10"/>
      <c r="H36" s="10"/>
      <c r="I36" s="10"/>
      <c r="J36" s="10"/>
      <c r="K36" s="12"/>
    </row>
    <row r="37" spans="1:11" x14ac:dyDescent="0.2">
      <c r="A37" s="5" t="s">
        <v>95</v>
      </c>
      <c r="B37" s="6" t="s">
        <v>128</v>
      </c>
      <c r="C37" s="6">
        <v>3</v>
      </c>
      <c r="D37" s="6">
        <v>1.863</v>
      </c>
      <c r="E37" s="11"/>
      <c r="F37" s="11"/>
      <c r="G37" s="11"/>
      <c r="H37" s="11"/>
      <c r="I37" s="11"/>
      <c r="J37" s="11"/>
      <c r="K37" s="13"/>
    </row>
    <row r="38" spans="1:11" x14ac:dyDescent="0.2">
      <c r="A38" s="3" t="s">
        <v>96</v>
      </c>
      <c r="B38" s="4" t="s">
        <v>129</v>
      </c>
      <c r="C38" s="4">
        <v>1</v>
      </c>
      <c r="D38" s="4">
        <v>0.22800000000000001</v>
      </c>
      <c r="E38" s="10">
        <f>AVERAGE(D38:D40)</f>
        <v>0.219</v>
      </c>
      <c r="F38" s="10">
        <f>E38-E25</f>
        <v>0.219</v>
      </c>
      <c r="G38" s="10">
        <f>0.6633*(F38^2)+1.3975*(F38)+0.0049</f>
        <v>0.34276503130000002</v>
      </c>
      <c r="H38" s="10">
        <v>3</v>
      </c>
      <c r="I38" s="10">
        <f>G38*3</f>
        <v>1.0282950939000002</v>
      </c>
      <c r="J38" s="10">
        <f t="shared" ref="J38" si="3">100/I38</f>
        <v>97.248348838008567</v>
      </c>
      <c r="K38" s="12">
        <f>100-J38</f>
        <v>2.7516511619914326</v>
      </c>
    </row>
    <row r="39" spans="1:11" x14ac:dyDescent="0.2">
      <c r="A39" s="5" t="s">
        <v>97</v>
      </c>
      <c r="B39" s="6" t="s">
        <v>129</v>
      </c>
      <c r="C39" s="6">
        <v>2</v>
      </c>
      <c r="D39" s="6">
        <v>0.23400000000000001</v>
      </c>
      <c r="E39" s="11"/>
      <c r="F39" s="11"/>
      <c r="G39" s="11"/>
      <c r="H39" s="11"/>
      <c r="I39" s="11"/>
      <c r="J39" s="11"/>
      <c r="K39" s="13"/>
    </row>
    <row r="40" spans="1:11" x14ac:dyDescent="0.2">
      <c r="A40" s="3" t="s">
        <v>98</v>
      </c>
      <c r="B40" s="4" t="s">
        <v>129</v>
      </c>
      <c r="C40" s="4">
        <v>3</v>
      </c>
      <c r="D40" s="4">
        <v>0.19500000000000001</v>
      </c>
      <c r="E40" s="10"/>
      <c r="F40" s="10"/>
      <c r="G40" s="10"/>
      <c r="H40" s="10"/>
      <c r="I40" s="10"/>
      <c r="J40" s="10"/>
      <c r="K40" s="12"/>
    </row>
    <row r="41" spans="1:11" x14ac:dyDescent="0.2">
      <c r="A41" s="5" t="s">
        <v>99</v>
      </c>
      <c r="B41" s="6" t="s">
        <v>130</v>
      </c>
      <c r="C41" s="6">
        <v>1</v>
      </c>
      <c r="D41" s="6">
        <v>4.0250000000000004</v>
      </c>
      <c r="E41" s="11">
        <f>AVERAGE(D41:D43)</f>
        <v>3.9196666666666666</v>
      </c>
      <c r="F41" s="11">
        <f>E41-E25</f>
        <v>3.9196666666666666</v>
      </c>
      <c r="G41" s="11">
        <f>0.6633*(F41^2)+1.3975*(F41)+0.0049</f>
        <v>15.673433936366665</v>
      </c>
      <c r="H41" s="11">
        <v>3</v>
      </c>
      <c r="I41" s="11">
        <f>G41*3</f>
        <v>47.020301809099998</v>
      </c>
      <c r="J41" s="11">
        <f t="shared" ref="J41" si="4">100/I41</f>
        <v>2.1267409215277868</v>
      </c>
      <c r="K41" s="13">
        <f>100-J41</f>
        <v>97.873259078472216</v>
      </c>
    </row>
    <row r="42" spans="1:11" x14ac:dyDescent="0.2">
      <c r="A42" s="3" t="s">
        <v>100</v>
      </c>
      <c r="B42" s="4" t="s">
        <v>130</v>
      </c>
      <c r="C42" s="4">
        <v>2</v>
      </c>
      <c r="D42" s="4">
        <v>3.9289999999999998</v>
      </c>
      <c r="E42" s="10"/>
      <c r="F42" s="10"/>
      <c r="G42" s="10"/>
      <c r="H42" s="10"/>
      <c r="I42" s="10"/>
      <c r="J42" s="10"/>
      <c r="K42" s="12"/>
    </row>
    <row r="43" spans="1:11" x14ac:dyDescent="0.2">
      <c r="A43" s="5" t="s">
        <v>101</v>
      </c>
      <c r="B43" s="6" t="s">
        <v>130</v>
      </c>
      <c r="C43" s="6">
        <v>3</v>
      </c>
      <c r="D43" s="6">
        <v>3.8050000000000002</v>
      </c>
      <c r="E43" s="11"/>
      <c r="F43" s="11"/>
      <c r="G43" s="11"/>
      <c r="H43" s="11"/>
      <c r="I43" s="11"/>
      <c r="J43" s="11"/>
      <c r="K43" s="13"/>
    </row>
    <row r="44" spans="1:11" x14ac:dyDescent="0.2">
      <c r="A44" s="3" t="s">
        <v>102</v>
      </c>
      <c r="B44" s="4" t="s">
        <v>131</v>
      </c>
      <c r="C44" s="4">
        <v>1</v>
      </c>
      <c r="D44" s="4">
        <v>2.7519999999999998</v>
      </c>
      <c r="E44" s="10">
        <f>AVERAGE(D44:D46)</f>
        <v>2.765333333333333</v>
      </c>
      <c r="F44" s="10">
        <f>E44-E25</f>
        <v>2.765333333333333</v>
      </c>
      <c r="G44" s="10">
        <f>0.6633*(F44^2)+1.3975*(F44)+0.0049</f>
        <v>8.9417538325333297</v>
      </c>
      <c r="H44" s="10">
        <v>3</v>
      </c>
      <c r="I44" s="10">
        <f>G44*3</f>
        <v>26.825261497599989</v>
      </c>
      <c r="J44" s="10">
        <f t="shared" ref="J44" si="5">100/I44</f>
        <v>3.7278294569075059</v>
      </c>
      <c r="K44" s="12">
        <f>100-J44</f>
        <v>96.2721705430925</v>
      </c>
    </row>
    <row r="45" spans="1:11" x14ac:dyDescent="0.2">
      <c r="A45" s="5" t="s">
        <v>103</v>
      </c>
      <c r="B45" s="6" t="s">
        <v>131</v>
      </c>
      <c r="C45" s="6">
        <v>2</v>
      </c>
      <c r="D45" s="6">
        <v>2.82</v>
      </c>
      <c r="E45" s="11"/>
      <c r="F45" s="11"/>
      <c r="G45" s="11"/>
      <c r="H45" s="11"/>
      <c r="I45" s="11"/>
      <c r="J45" s="11"/>
      <c r="K45" s="13"/>
    </row>
    <row r="46" spans="1:11" x14ac:dyDescent="0.2">
      <c r="A46" s="3" t="s">
        <v>104</v>
      </c>
      <c r="B46" s="4" t="s">
        <v>131</v>
      </c>
      <c r="C46" s="4">
        <v>3</v>
      </c>
      <c r="D46" s="4">
        <v>2.7240000000000002</v>
      </c>
      <c r="E46" s="10"/>
      <c r="F46" s="10"/>
      <c r="G46" s="10"/>
      <c r="H46" s="10"/>
      <c r="I46" s="10"/>
      <c r="J46" s="10"/>
      <c r="K46" s="12"/>
    </row>
    <row r="47" spans="1:11" x14ac:dyDescent="0.2">
      <c r="A47" s="5" t="s">
        <v>105</v>
      </c>
      <c r="B47" s="6" t="s">
        <v>132</v>
      </c>
      <c r="C47" s="6">
        <v>1</v>
      </c>
      <c r="D47" s="6">
        <v>0.35</v>
      </c>
      <c r="E47" s="11">
        <f>AVERAGE(D47:D49)</f>
        <v>0.33299999999999996</v>
      </c>
      <c r="F47" s="11">
        <f>E47-E25</f>
        <v>0.33299999999999996</v>
      </c>
      <c r="G47" s="11">
        <f>0.6633*(F47^2)+1.3975*(F47)+0.0049</f>
        <v>0.54382017369999991</v>
      </c>
      <c r="H47" s="11">
        <v>3</v>
      </c>
      <c r="I47" s="11">
        <f>G47*3</f>
        <v>1.6314605210999997</v>
      </c>
      <c r="J47" s="11">
        <f t="shared" ref="J47:J65" si="6">100/I47</f>
        <v>61.294771590657781</v>
      </c>
      <c r="K47" s="13">
        <f>100-J47</f>
        <v>38.705228409342219</v>
      </c>
    </row>
    <row r="48" spans="1:11" x14ac:dyDescent="0.2">
      <c r="A48" s="3" t="s">
        <v>106</v>
      </c>
      <c r="B48" s="4" t="s">
        <v>132</v>
      </c>
      <c r="C48" s="4">
        <v>2</v>
      </c>
      <c r="D48" s="4">
        <v>0.34200000000000003</v>
      </c>
      <c r="E48" s="10"/>
      <c r="F48" s="10"/>
      <c r="G48" s="10"/>
      <c r="H48" s="10"/>
      <c r="I48" s="10"/>
      <c r="J48" s="10"/>
      <c r="K48" s="12"/>
    </row>
    <row r="49" spans="1:11" x14ac:dyDescent="0.2">
      <c r="A49" s="5" t="s">
        <v>107</v>
      </c>
      <c r="B49" s="6" t="s">
        <v>132</v>
      </c>
      <c r="C49" s="6">
        <v>3</v>
      </c>
      <c r="D49" s="6">
        <v>0.307</v>
      </c>
      <c r="E49" s="11"/>
      <c r="F49" s="11"/>
      <c r="G49" s="11"/>
      <c r="H49" s="11"/>
      <c r="I49" s="11"/>
      <c r="J49" s="11"/>
      <c r="K49" s="13"/>
    </row>
    <row r="50" spans="1:11" x14ac:dyDescent="0.2">
      <c r="A50" s="3" t="s">
        <v>108</v>
      </c>
      <c r="B50" s="4" t="s">
        <v>133</v>
      </c>
      <c r="C50" s="4">
        <v>1</v>
      </c>
      <c r="D50" s="4">
        <v>1.369</v>
      </c>
      <c r="E50" s="10">
        <f>AVERAGE(D50:D52)</f>
        <v>1.3503333333333334</v>
      </c>
      <c r="F50" s="10">
        <f>E50-E25</f>
        <v>1.3503333333333334</v>
      </c>
      <c r="G50" s="10">
        <f>0.6633*(F50^2)+1.3975*(F50)+0.0049</f>
        <v>3.1014521270333337</v>
      </c>
      <c r="H50" s="10">
        <v>3</v>
      </c>
      <c r="I50" s="10">
        <f>G50*3</f>
        <v>9.3043563811000016</v>
      </c>
      <c r="J50" s="10">
        <f t="shared" si="6"/>
        <v>10.747653669321034</v>
      </c>
      <c r="K50" s="12">
        <f>100-J50</f>
        <v>89.252346330678961</v>
      </c>
    </row>
    <row r="51" spans="1:11" x14ac:dyDescent="0.2">
      <c r="A51" s="5" t="s">
        <v>109</v>
      </c>
      <c r="B51" s="6" t="s">
        <v>133</v>
      </c>
      <c r="C51" s="6">
        <v>2</v>
      </c>
      <c r="D51" s="6">
        <v>1.361</v>
      </c>
      <c r="E51" s="11"/>
      <c r="F51" s="11"/>
      <c r="G51" s="11"/>
      <c r="H51" s="11"/>
      <c r="I51" s="11"/>
      <c r="J51" s="11"/>
      <c r="K51" s="13"/>
    </row>
    <row r="52" spans="1:11" x14ac:dyDescent="0.2">
      <c r="A52" s="3" t="s">
        <v>110</v>
      </c>
      <c r="B52" s="4" t="s">
        <v>133</v>
      </c>
      <c r="C52" s="4">
        <v>3</v>
      </c>
      <c r="D52" s="4">
        <v>1.321</v>
      </c>
      <c r="E52" s="10"/>
      <c r="F52" s="10"/>
      <c r="G52" s="10"/>
      <c r="H52" s="10"/>
      <c r="I52" s="10"/>
      <c r="J52" s="10"/>
      <c r="K52" s="12"/>
    </row>
    <row r="53" spans="1:11" x14ac:dyDescent="0.2">
      <c r="A53" s="5" t="s">
        <v>111</v>
      </c>
      <c r="B53" s="6" t="s">
        <v>134</v>
      </c>
      <c r="C53" s="6">
        <v>1</v>
      </c>
      <c r="D53" s="6">
        <v>3.9489999999999998</v>
      </c>
      <c r="E53" s="11">
        <f>AVERAGE(D53:D55)</f>
        <v>3.2796666666666661</v>
      </c>
      <c r="F53" s="11">
        <f>E53-E25</f>
        <v>3.2796666666666661</v>
      </c>
      <c r="G53" s="11">
        <f>0.6633*(F53^2)+1.3975*(F53)+0.0049</f>
        <v>11.722830544366662</v>
      </c>
      <c r="H53" s="11">
        <v>3</v>
      </c>
      <c r="I53" s="11">
        <f>G53*3</f>
        <v>35.16849163309999</v>
      </c>
      <c r="J53" s="11">
        <f t="shared" si="6"/>
        <v>2.843454335297158</v>
      </c>
      <c r="K53" s="13">
        <f>100-J53</f>
        <v>97.156545664702847</v>
      </c>
    </row>
    <row r="54" spans="1:11" x14ac:dyDescent="0.2">
      <c r="A54" s="3" t="s">
        <v>112</v>
      </c>
      <c r="B54" s="4" t="s">
        <v>134</v>
      </c>
      <c r="C54" s="4">
        <v>2</v>
      </c>
      <c r="D54" s="4">
        <v>3.0579999999999998</v>
      </c>
      <c r="E54" s="10"/>
      <c r="F54" s="10"/>
      <c r="G54" s="10"/>
      <c r="H54" s="10"/>
      <c r="I54" s="10"/>
      <c r="J54" s="10"/>
      <c r="K54" s="12"/>
    </row>
    <row r="55" spans="1:11" x14ac:dyDescent="0.2">
      <c r="A55" s="5" t="s">
        <v>113</v>
      </c>
      <c r="B55" s="6" t="s">
        <v>134</v>
      </c>
      <c r="C55" s="6">
        <v>3</v>
      </c>
      <c r="D55" s="6">
        <v>2.8319999999999999</v>
      </c>
      <c r="E55" s="11"/>
      <c r="F55" s="11"/>
      <c r="G55" s="11"/>
      <c r="H55" s="11"/>
      <c r="I55" s="11"/>
      <c r="J55" s="11"/>
      <c r="K55" s="13"/>
    </row>
    <row r="56" spans="1:11" x14ac:dyDescent="0.2">
      <c r="A56" s="3" t="s">
        <v>41</v>
      </c>
      <c r="B56" s="4" t="s">
        <v>135</v>
      </c>
      <c r="C56" s="4">
        <v>1</v>
      </c>
      <c r="D56" s="4">
        <v>2.7669999999999999</v>
      </c>
      <c r="E56" s="10">
        <f>AVERAGE(D56:D58)</f>
        <v>2.749333333333333</v>
      </c>
      <c r="F56" s="10">
        <f>E56-E25</f>
        <v>2.749333333333333</v>
      </c>
      <c r="G56" s="10">
        <f>0.6633*(F56^2)+1.3975*(F56)+0.0049</f>
        <v>8.8608677781333309</v>
      </c>
      <c r="H56" s="10">
        <v>3</v>
      </c>
      <c r="I56" s="10">
        <f>G56*3</f>
        <v>26.582603334399991</v>
      </c>
      <c r="J56" s="10">
        <f t="shared" si="6"/>
        <v>3.7618587894509221</v>
      </c>
      <c r="K56" s="12">
        <f>100-J56</f>
        <v>96.238141210549074</v>
      </c>
    </row>
    <row r="57" spans="1:11" x14ac:dyDescent="0.2">
      <c r="A57" s="5" t="s">
        <v>42</v>
      </c>
      <c r="B57" s="6" t="s">
        <v>135</v>
      </c>
      <c r="C57" s="6">
        <v>2</v>
      </c>
      <c r="D57" s="6">
        <v>2.8119999999999998</v>
      </c>
      <c r="E57" s="11"/>
      <c r="F57" s="11"/>
      <c r="G57" s="11"/>
      <c r="H57" s="11"/>
      <c r="I57" s="11"/>
      <c r="J57" s="11"/>
      <c r="K57" s="13"/>
    </row>
    <row r="58" spans="1:11" x14ac:dyDescent="0.2">
      <c r="A58" s="3" t="s">
        <v>43</v>
      </c>
      <c r="B58" s="4" t="s">
        <v>135</v>
      </c>
      <c r="C58" s="4">
        <v>3</v>
      </c>
      <c r="D58" s="4">
        <v>2.669</v>
      </c>
      <c r="E58" s="10"/>
      <c r="F58" s="10"/>
      <c r="G58" s="10"/>
      <c r="H58" s="10"/>
      <c r="I58" s="10"/>
      <c r="J58" s="10"/>
      <c r="K58" s="12"/>
    </row>
    <row r="59" spans="1:11" x14ac:dyDescent="0.2">
      <c r="A59" s="5" t="s">
        <v>44</v>
      </c>
      <c r="B59" s="6" t="s">
        <v>136</v>
      </c>
      <c r="C59" s="6">
        <v>1</v>
      </c>
      <c r="D59" s="6">
        <v>1.4259999999999999</v>
      </c>
      <c r="E59" s="11">
        <f t="shared" ref="E59" si="7">AVERAGE(D59:D61)</f>
        <v>1.3976666666666666</v>
      </c>
      <c r="F59" s="11">
        <f t="shared" ref="F59" si="8">E59-E28</f>
        <v>1.3976666666666666</v>
      </c>
      <c r="G59" s="11">
        <f t="shared" ref="G59" si="9">0.6633*(F59^2)+1.3975*(F59)+0.0049</f>
        <v>3.2538772179666666</v>
      </c>
      <c r="H59" s="11">
        <v>3</v>
      </c>
      <c r="I59" s="11">
        <f t="shared" ref="I59" si="10">G59*3</f>
        <v>9.7616316539000003</v>
      </c>
      <c r="J59" s="11">
        <f t="shared" si="6"/>
        <v>10.244189039856638</v>
      </c>
      <c r="K59" s="13">
        <f t="shared" ref="K59" si="11">100-J59</f>
        <v>89.755810960143364</v>
      </c>
    </row>
    <row r="60" spans="1:11" x14ac:dyDescent="0.2">
      <c r="A60" s="3" t="s">
        <v>45</v>
      </c>
      <c r="B60" s="4" t="s">
        <v>136</v>
      </c>
      <c r="C60" s="4">
        <v>2</v>
      </c>
      <c r="D60" s="4">
        <v>1.3759999999999999</v>
      </c>
      <c r="E60" s="10"/>
      <c r="F60" s="10"/>
      <c r="G60" s="10"/>
      <c r="H60" s="10"/>
      <c r="I60" s="10"/>
      <c r="J60" s="10"/>
      <c r="K60" s="12"/>
    </row>
    <row r="61" spans="1:11" x14ac:dyDescent="0.2">
      <c r="A61" s="5" t="s">
        <v>46</v>
      </c>
      <c r="B61" s="6" t="s">
        <v>136</v>
      </c>
      <c r="C61" s="6">
        <v>3</v>
      </c>
      <c r="D61" s="6">
        <v>1.391</v>
      </c>
      <c r="E61" s="11"/>
      <c r="F61" s="11"/>
      <c r="G61" s="11"/>
      <c r="H61" s="11"/>
      <c r="I61" s="11"/>
      <c r="J61" s="11"/>
      <c r="K61" s="13"/>
    </row>
    <row r="62" spans="1:11" x14ac:dyDescent="0.2">
      <c r="A62" s="3" t="s">
        <v>47</v>
      </c>
      <c r="B62" s="4" t="s">
        <v>137</v>
      </c>
      <c r="C62" s="4">
        <v>1</v>
      </c>
      <c r="D62" s="4">
        <v>1.972</v>
      </c>
      <c r="E62" s="10">
        <f t="shared" ref="E62" si="12">AVERAGE(D62:D64)</f>
        <v>1.9643333333333333</v>
      </c>
      <c r="F62" s="10">
        <f t="shared" ref="F62" si="13">E62-E31</f>
        <v>1.9643333333333333</v>
      </c>
      <c r="G62" s="10">
        <f t="shared" ref="G62" si="14">0.6633*(F62^2)+1.3975*(F62)+0.0049</f>
        <v>5.309468824633333</v>
      </c>
      <c r="H62" s="10">
        <v>3</v>
      </c>
      <c r="I62" s="10">
        <f t="shared" ref="I62" si="15">G62*3</f>
        <v>15.928406473899999</v>
      </c>
      <c r="J62" s="10">
        <f t="shared" si="6"/>
        <v>6.2780919211132771</v>
      </c>
      <c r="K62" s="12">
        <f t="shared" ref="K62" si="16">100-J62</f>
        <v>93.721908078886727</v>
      </c>
    </row>
    <row r="63" spans="1:11" x14ac:dyDescent="0.2">
      <c r="A63" s="5" t="s">
        <v>48</v>
      </c>
      <c r="B63" s="6" t="s">
        <v>137</v>
      </c>
      <c r="C63" s="6">
        <v>2</v>
      </c>
      <c r="D63" s="6">
        <v>1.958</v>
      </c>
      <c r="E63" s="11"/>
      <c r="F63" s="11"/>
      <c r="G63" s="11"/>
      <c r="H63" s="11"/>
      <c r="I63" s="11"/>
      <c r="J63" s="11"/>
      <c r="K63" s="13"/>
    </row>
    <row r="64" spans="1:11" x14ac:dyDescent="0.2">
      <c r="A64" s="3" t="s">
        <v>49</v>
      </c>
      <c r="B64" s="4" t="s">
        <v>137</v>
      </c>
      <c r="C64" s="4">
        <v>3</v>
      </c>
      <c r="D64" s="4">
        <v>1.9630000000000001</v>
      </c>
      <c r="E64" s="10"/>
      <c r="F64" s="10"/>
      <c r="G64" s="10"/>
      <c r="H64" s="10"/>
      <c r="I64" s="10"/>
      <c r="J64" s="10"/>
      <c r="K64" s="12"/>
    </row>
    <row r="65" spans="1:11" x14ac:dyDescent="0.2">
      <c r="A65" s="5" t="s">
        <v>50</v>
      </c>
      <c r="B65" s="6" t="s">
        <v>138</v>
      </c>
      <c r="C65" s="6">
        <v>1</v>
      </c>
      <c r="D65" s="6">
        <v>0.91800000000000004</v>
      </c>
      <c r="E65" s="11">
        <f t="shared" ref="E65" si="17">AVERAGE(D65:D67)</f>
        <v>0.90800000000000003</v>
      </c>
      <c r="F65" s="11">
        <f t="shared" ref="F65" si="18">E65-E34</f>
        <v>0.90800000000000003</v>
      </c>
      <c r="G65" s="11">
        <f t="shared" ref="G65" si="19">0.6633*(F65^2)+1.3975*(F65)+0.0049</f>
        <v>1.8206969712000001</v>
      </c>
      <c r="H65" s="11">
        <v>3</v>
      </c>
      <c r="I65" s="11">
        <f t="shared" ref="I65" si="20">G65*3</f>
        <v>5.4620909136</v>
      </c>
      <c r="J65" s="11">
        <f t="shared" si="6"/>
        <v>18.30800724151462</v>
      </c>
      <c r="K65" s="13">
        <f t="shared" ref="K65" si="21">100-J65</f>
        <v>81.691992758485384</v>
      </c>
    </row>
    <row r="66" spans="1:11" x14ac:dyDescent="0.2">
      <c r="A66" s="3" t="s">
        <v>51</v>
      </c>
      <c r="B66" s="4" t="s">
        <v>138</v>
      </c>
      <c r="C66" s="4">
        <v>2</v>
      </c>
      <c r="D66" s="4">
        <v>0.91400000000000003</v>
      </c>
      <c r="E66" s="10"/>
      <c r="F66" s="10"/>
      <c r="G66" s="10"/>
      <c r="H66" s="10"/>
      <c r="I66" s="10"/>
      <c r="J66" s="10"/>
      <c r="K66" s="12"/>
    </row>
    <row r="67" spans="1:11" x14ac:dyDescent="0.2">
      <c r="A67" s="5" t="s">
        <v>52</v>
      </c>
      <c r="B67" s="6" t="s">
        <v>138</v>
      </c>
      <c r="C67" s="6">
        <v>3</v>
      </c>
      <c r="D67" s="6">
        <v>0.89200000000000002</v>
      </c>
      <c r="E67" s="11"/>
      <c r="F67" s="11"/>
      <c r="G67" s="11"/>
      <c r="H67" s="11"/>
      <c r="I67" s="11"/>
      <c r="J67" s="11"/>
      <c r="K67" s="13"/>
    </row>
    <row r="68" spans="1:11" x14ac:dyDescent="0.2">
      <c r="A68" s="3" t="s">
        <v>53</v>
      </c>
      <c r="B68" s="4" t="s">
        <v>139</v>
      </c>
      <c r="C68" s="4">
        <v>1</v>
      </c>
      <c r="D68" s="4">
        <v>0.437</v>
      </c>
      <c r="E68" s="10">
        <f t="shared" ref="E68" si="22">AVERAGE(D68:D70)</f>
        <v>0.43366666666666664</v>
      </c>
      <c r="F68" s="10">
        <f t="shared" ref="F68" si="23">E68-E37</f>
        <v>0.43366666666666664</v>
      </c>
      <c r="G68" s="10">
        <f t="shared" ref="G68" si="24">0.6633*(F68^2)+1.3975*(F68)+0.0049</f>
        <v>0.73569386036666662</v>
      </c>
      <c r="H68" s="10">
        <v>3</v>
      </c>
      <c r="I68" s="10">
        <f t="shared" ref="I68" si="25">G68*3</f>
        <v>2.2070815810999997</v>
      </c>
      <c r="J68" s="10">
        <f t="shared" ref="J68:J83" si="26">100/I68</f>
        <v>45.308701253426456</v>
      </c>
      <c r="K68" s="12">
        <f t="shared" ref="K68" si="27">100-J68</f>
        <v>54.691298746573544</v>
      </c>
    </row>
    <row r="69" spans="1:11" x14ac:dyDescent="0.2">
      <c r="A69" s="5" t="s">
        <v>54</v>
      </c>
      <c r="B69" s="6" t="s">
        <v>139</v>
      </c>
      <c r="C69" s="6">
        <v>2</v>
      </c>
      <c r="D69" s="6">
        <v>0.438</v>
      </c>
      <c r="E69" s="11"/>
      <c r="F69" s="11"/>
      <c r="G69" s="11"/>
      <c r="H69" s="11"/>
      <c r="I69" s="11"/>
      <c r="J69" s="11"/>
      <c r="K69" s="13"/>
    </row>
    <row r="70" spans="1:11" x14ac:dyDescent="0.2">
      <c r="A70" s="3" t="s">
        <v>55</v>
      </c>
      <c r="B70" s="4" t="s">
        <v>139</v>
      </c>
      <c r="C70" s="4">
        <v>3</v>
      </c>
      <c r="D70" s="4">
        <v>0.42599999999999999</v>
      </c>
      <c r="E70" s="10"/>
      <c r="F70" s="10"/>
      <c r="G70" s="10"/>
      <c r="H70" s="10"/>
      <c r="I70" s="10"/>
      <c r="J70" s="10"/>
      <c r="K70" s="12"/>
    </row>
    <row r="71" spans="1:11" x14ac:dyDescent="0.2">
      <c r="A71" s="5" t="s">
        <v>56</v>
      </c>
      <c r="B71" s="6" t="s">
        <v>140</v>
      </c>
      <c r="C71" s="6">
        <v>1</v>
      </c>
      <c r="D71" s="6">
        <v>0.79800000000000004</v>
      </c>
      <c r="E71" s="11">
        <f t="shared" ref="E71" si="28">AVERAGE(D71:D73)</f>
        <v>0.76100000000000001</v>
      </c>
      <c r="F71" s="11">
        <f t="shared" ref="F71" si="29">E71-E40</f>
        <v>0.76100000000000001</v>
      </c>
      <c r="G71" s="11">
        <f t="shared" ref="G71" si="30">0.6633*(F71^2)+1.3975*(F71)+0.0049</f>
        <v>1.4525284592999999</v>
      </c>
      <c r="H71" s="11">
        <v>3</v>
      </c>
      <c r="I71" s="11">
        <f t="shared" ref="I71" si="31">G71*3</f>
        <v>4.3575853778999996</v>
      </c>
      <c r="J71" s="11">
        <f t="shared" si="26"/>
        <v>22.948488974458567</v>
      </c>
      <c r="K71" s="13">
        <f t="shared" ref="K71" si="32">100-J71</f>
        <v>77.05151102554143</v>
      </c>
    </row>
    <row r="72" spans="1:11" x14ac:dyDescent="0.2">
      <c r="A72" s="3" t="s">
        <v>57</v>
      </c>
      <c r="B72" s="4" t="s">
        <v>140</v>
      </c>
      <c r="C72" s="4">
        <v>2</v>
      </c>
      <c r="D72" s="4">
        <v>0.82</v>
      </c>
      <c r="E72" s="10"/>
      <c r="F72" s="10"/>
      <c r="G72" s="10"/>
      <c r="H72" s="10"/>
      <c r="I72" s="10"/>
      <c r="J72" s="10"/>
      <c r="K72" s="12"/>
    </row>
    <row r="73" spans="1:11" x14ac:dyDescent="0.2">
      <c r="A73" s="5" t="s">
        <v>58</v>
      </c>
      <c r="B73" s="6" t="s">
        <v>140</v>
      </c>
      <c r="C73" s="6">
        <v>3</v>
      </c>
      <c r="D73" s="6">
        <v>0.66500000000000004</v>
      </c>
      <c r="E73" s="11"/>
      <c r="F73" s="11"/>
      <c r="G73" s="11"/>
      <c r="H73" s="11"/>
      <c r="I73" s="11"/>
      <c r="J73" s="11"/>
      <c r="K73" s="13"/>
    </row>
    <row r="74" spans="1:11" x14ac:dyDescent="0.2">
      <c r="A74" s="3" t="s">
        <v>59</v>
      </c>
      <c r="B74" s="4" t="s">
        <v>141</v>
      </c>
      <c r="C74" s="4">
        <v>1</v>
      </c>
      <c r="D74" s="4">
        <v>0.125</v>
      </c>
      <c r="E74" s="10">
        <f t="shared" ref="E74" si="33">AVERAGE(D74:D76)</f>
        <v>0.12933333333333333</v>
      </c>
      <c r="F74" s="10">
        <f t="shared" ref="F74" si="34">E74-E43</f>
        <v>0.12933333333333333</v>
      </c>
      <c r="G74" s="10">
        <f t="shared" ref="G74" si="35">0.6633*(F74^2)+1.3975*(F74)+0.0049</f>
        <v>0.19673842613333331</v>
      </c>
      <c r="H74" s="10">
        <v>3</v>
      </c>
      <c r="I74" s="10">
        <f t="shared" ref="I74" si="36">G74*3</f>
        <v>0.59021527839999988</v>
      </c>
      <c r="J74" s="10">
        <v>100</v>
      </c>
      <c r="K74" s="12">
        <v>0</v>
      </c>
    </row>
    <row r="75" spans="1:11" x14ac:dyDescent="0.2">
      <c r="A75" s="5" t="s">
        <v>60</v>
      </c>
      <c r="B75" s="6" t="s">
        <v>141</v>
      </c>
      <c r="C75" s="6">
        <v>2</v>
      </c>
      <c r="D75" s="6">
        <v>0.13</v>
      </c>
      <c r="E75" s="11"/>
      <c r="F75" s="11"/>
      <c r="G75" s="11"/>
      <c r="H75" s="11"/>
      <c r="I75" s="11"/>
      <c r="J75" s="11"/>
      <c r="K75" s="13"/>
    </row>
    <row r="76" spans="1:11" x14ac:dyDescent="0.2">
      <c r="A76" s="3" t="s">
        <v>61</v>
      </c>
      <c r="B76" s="4" t="s">
        <v>141</v>
      </c>
      <c r="C76" s="4">
        <v>3</v>
      </c>
      <c r="D76" s="4">
        <v>0.13300000000000001</v>
      </c>
      <c r="E76" s="10"/>
      <c r="F76" s="10"/>
      <c r="G76" s="10"/>
      <c r="H76" s="10"/>
      <c r="I76" s="10"/>
      <c r="J76" s="10"/>
      <c r="K76" s="12"/>
    </row>
    <row r="77" spans="1:11" x14ac:dyDescent="0.2">
      <c r="A77" s="5" t="s">
        <v>62</v>
      </c>
      <c r="B77" s="6" t="s">
        <v>142</v>
      </c>
      <c r="C77" s="6">
        <v>1</v>
      </c>
      <c r="D77" s="6">
        <v>1.6559999999999999</v>
      </c>
      <c r="E77" s="11">
        <f t="shared" ref="E77" si="37">AVERAGE(D77:D79)</f>
        <v>1.6236666666666666</v>
      </c>
      <c r="F77" s="11">
        <f t="shared" ref="F77:F95" si="38">E77-E46</f>
        <v>1.6236666666666666</v>
      </c>
      <c r="G77" s="11">
        <f t="shared" ref="G77" si="39">0.6633*(F77^2)+1.3975*(F77)+0.0049</f>
        <v>4.0226276083666663</v>
      </c>
      <c r="H77" s="11">
        <v>3</v>
      </c>
      <c r="I77" s="11">
        <f t="shared" ref="I77:I95" si="40">G77*3</f>
        <v>12.0678828251</v>
      </c>
      <c r="J77" s="11">
        <f t="shared" si="26"/>
        <v>8.2864576536996122</v>
      </c>
      <c r="K77" s="13">
        <f t="shared" ref="K77:K86" si="41">100-J77</f>
        <v>91.713542346300386</v>
      </c>
    </row>
    <row r="78" spans="1:11" x14ac:dyDescent="0.2">
      <c r="A78" s="3" t="s">
        <v>63</v>
      </c>
      <c r="B78" s="4" t="s">
        <v>142</v>
      </c>
      <c r="C78" s="4">
        <v>2</v>
      </c>
      <c r="D78" s="4">
        <v>1.585</v>
      </c>
      <c r="E78" s="10"/>
      <c r="F78" s="10"/>
      <c r="G78" s="10"/>
      <c r="H78" s="10"/>
      <c r="I78" s="10"/>
      <c r="J78" s="10"/>
      <c r="K78" s="12"/>
    </row>
    <row r="79" spans="1:11" x14ac:dyDescent="0.2">
      <c r="A79" s="5" t="s">
        <v>64</v>
      </c>
      <c r="B79" s="6" t="s">
        <v>142</v>
      </c>
      <c r="C79" s="6">
        <v>3</v>
      </c>
      <c r="D79" s="6">
        <v>1.63</v>
      </c>
      <c r="E79" s="11"/>
      <c r="F79" s="11"/>
      <c r="G79" s="11"/>
      <c r="H79" s="11"/>
      <c r="I79" s="11"/>
      <c r="J79" s="11"/>
      <c r="K79" s="13"/>
    </row>
    <row r="80" spans="1:11" x14ac:dyDescent="0.2">
      <c r="A80" s="3" t="s">
        <v>65</v>
      </c>
      <c r="B80" s="4" t="s">
        <v>143</v>
      </c>
      <c r="C80" s="4">
        <v>1</v>
      </c>
      <c r="D80" s="4">
        <v>2.39</v>
      </c>
      <c r="E80" s="10">
        <f t="shared" ref="E80:E95" si="42">AVERAGE(D80:D82)</f>
        <v>2.4086666666666665</v>
      </c>
      <c r="F80" s="10">
        <f t="shared" si="38"/>
        <v>2.4086666666666665</v>
      </c>
      <c r="G80" s="10">
        <f t="shared" ref="G80" si="43">0.6633*(F80^2)+1.3975*(F80)+0.0049</f>
        <v>7.2192627678666659</v>
      </c>
      <c r="H80" s="10">
        <v>3</v>
      </c>
      <c r="I80" s="10">
        <f t="shared" si="40"/>
        <v>21.657788303599997</v>
      </c>
      <c r="J80" s="10">
        <f t="shared" si="26"/>
        <v>4.6172766396178053</v>
      </c>
      <c r="K80" s="12">
        <f t="shared" si="41"/>
        <v>95.382723360382201</v>
      </c>
    </row>
    <row r="81" spans="1:11" x14ac:dyDescent="0.2">
      <c r="A81" s="5" t="s">
        <v>66</v>
      </c>
      <c r="B81" s="6" t="s">
        <v>143</v>
      </c>
      <c r="C81" s="6">
        <v>2</v>
      </c>
      <c r="D81" s="6">
        <v>2.4</v>
      </c>
      <c r="E81" s="11"/>
      <c r="F81" s="11"/>
      <c r="G81" s="11"/>
      <c r="H81" s="11"/>
      <c r="I81" s="11"/>
      <c r="J81" s="11"/>
      <c r="K81" s="13"/>
    </row>
    <row r="82" spans="1:11" x14ac:dyDescent="0.2">
      <c r="A82" s="3" t="s">
        <v>67</v>
      </c>
      <c r="B82" s="4" t="s">
        <v>143</v>
      </c>
      <c r="C82" s="4">
        <v>3</v>
      </c>
      <c r="D82" s="4">
        <v>2.4359999999999999</v>
      </c>
      <c r="E82" s="10"/>
      <c r="F82" s="10"/>
      <c r="G82" s="10"/>
      <c r="H82" s="10"/>
      <c r="I82" s="10"/>
      <c r="J82" s="10"/>
      <c r="K82" s="12"/>
    </row>
    <row r="83" spans="1:11" x14ac:dyDescent="0.2">
      <c r="A83" s="5" t="s">
        <v>68</v>
      </c>
      <c r="B83" s="6" t="s">
        <v>144</v>
      </c>
      <c r="C83" s="6">
        <v>1</v>
      </c>
      <c r="D83" s="6">
        <v>3.5289999999999999</v>
      </c>
      <c r="E83" s="11">
        <f t="shared" si="42"/>
        <v>3.5276666666666663</v>
      </c>
      <c r="F83" s="11">
        <f t="shared" si="38"/>
        <v>3.5276666666666663</v>
      </c>
      <c r="G83" s="11">
        <f t="shared" ref="G83" si="44">0.6633*(F83^2)+1.3975*(F83)+0.0049</f>
        <v>13.189205985966664</v>
      </c>
      <c r="H83" s="11">
        <v>3</v>
      </c>
      <c r="I83" s="11">
        <f t="shared" si="40"/>
        <v>39.567617957899991</v>
      </c>
      <c r="J83" s="11">
        <f t="shared" si="26"/>
        <v>2.5273191857644846</v>
      </c>
      <c r="K83" s="13">
        <f t="shared" si="41"/>
        <v>97.472680814235517</v>
      </c>
    </row>
    <row r="84" spans="1:11" x14ac:dyDescent="0.2">
      <c r="A84" s="3" t="s">
        <v>69</v>
      </c>
      <c r="B84" s="4" t="s">
        <v>144</v>
      </c>
      <c r="C84" s="4">
        <v>2</v>
      </c>
      <c r="D84" s="4">
        <v>3.5489999999999999</v>
      </c>
      <c r="E84" s="10"/>
      <c r="F84" s="10"/>
      <c r="G84" s="10"/>
      <c r="H84" s="10"/>
      <c r="I84" s="10"/>
      <c r="J84" s="10"/>
      <c r="K84" s="12"/>
    </row>
    <row r="85" spans="1:11" x14ac:dyDescent="0.2">
      <c r="A85" s="5" t="s">
        <v>70</v>
      </c>
      <c r="B85" s="6" t="s">
        <v>144</v>
      </c>
      <c r="C85" s="6">
        <v>3</v>
      </c>
      <c r="D85" s="6">
        <v>3.5049999999999999</v>
      </c>
      <c r="E85" s="11"/>
      <c r="F85" s="11"/>
      <c r="G85" s="11"/>
      <c r="H85" s="11"/>
      <c r="I85" s="11"/>
      <c r="J85" s="11"/>
      <c r="K85" s="13"/>
    </row>
    <row r="86" spans="1:11" x14ac:dyDescent="0.2">
      <c r="A86" s="3" t="s">
        <v>114</v>
      </c>
      <c r="B86" s="4" t="s">
        <v>145</v>
      </c>
      <c r="C86" s="4">
        <v>1</v>
      </c>
      <c r="D86" s="4">
        <v>2.4209999999999998</v>
      </c>
      <c r="E86" s="10">
        <f t="shared" si="42"/>
        <v>2.4333333333333331</v>
      </c>
      <c r="F86" s="10">
        <f t="shared" si="38"/>
        <v>2.4333333333333331</v>
      </c>
      <c r="G86" s="10">
        <f t="shared" ref="G86:G95" si="45">0.6633*(F86^2)+1.3975*(F86)+0.0049</f>
        <v>7.3329563333333327</v>
      </c>
      <c r="H86" s="10">
        <v>3</v>
      </c>
      <c r="I86" s="10">
        <f t="shared" si="40"/>
        <v>21.998868999999999</v>
      </c>
      <c r="J86" s="10">
        <f t="shared" ref="J86" si="46">100/I86</f>
        <v>4.5456882351542713</v>
      </c>
      <c r="K86" s="12">
        <f t="shared" si="41"/>
        <v>95.454311764845727</v>
      </c>
    </row>
    <row r="87" spans="1:11" x14ac:dyDescent="0.2">
      <c r="A87" s="5" t="s">
        <v>115</v>
      </c>
      <c r="B87" s="6" t="s">
        <v>145</v>
      </c>
      <c r="C87" s="6">
        <v>2</v>
      </c>
      <c r="D87" s="6">
        <v>2.4620000000000002</v>
      </c>
      <c r="E87" s="11"/>
      <c r="F87" s="11"/>
      <c r="G87" s="11"/>
      <c r="H87" s="11"/>
      <c r="I87" s="11"/>
      <c r="J87" s="11"/>
      <c r="K87" s="13"/>
    </row>
    <row r="88" spans="1:11" x14ac:dyDescent="0.2">
      <c r="A88" s="3" t="s">
        <v>116</v>
      </c>
      <c r="B88" s="4" t="s">
        <v>145</v>
      </c>
      <c r="C88" s="4">
        <v>3</v>
      </c>
      <c r="D88" s="4">
        <v>2.4169999999999998</v>
      </c>
      <c r="E88" s="10"/>
      <c r="F88" s="10"/>
      <c r="G88" s="10"/>
      <c r="H88" s="10"/>
      <c r="I88" s="10"/>
      <c r="J88" s="10"/>
      <c r="K88" s="12"/>
    </row>
    <row r="89" spans="1:11" x14ac:dyDescent="0.2">
      <c r="A89" s="5" t="s">
        <v>71</v>
      </c>
      <c r="B89" s="6" t="s">
        <v>146</v>
      </c>
      <c r="C89" s="6">
        <v>1</v>
      </c>
      <c r="D89" s="6">
        <v>0.32300000000000001</v>
      </c>
      <c r="E89" s="11">
        <f t="shared" si="42"/>
        <v>0.32733333333333331</v>
      </c>
      <c r="F89" s="11">
        <f t="shared" si="38"/>
        <v>0.32733333333333331</v>
      </c>
      <c r="G89" s="11">
        <f t="shared" si="45"/>
        <v>0.53341901213333331</v>
      </c>
      <c r="H89" s="11">
        <v>3</v>
      </c>
      <c r="I89" s="11">
        <f t="shared" si="40"/>
        <v>1.6002570363999999</v>
      </c>
      <c r="J89" s="11">
        <f t="shared" ref="J89:J95" si="47">100/I89</f>
        <v>62.489961128347147</v>
      </c>
      <c r="K89" s="13">
        <f t="shared" ref="K89" si="48">100-J89</f>
        <v>37.510038871652853</v>
      </c>
    </row>
    <row r="90" spans="1:11" x14ac:dyDescent="0.2">
      <c r="A90" s="3" t="s">
        <v>72</v>
      </c>
      <c r="B90" s="4" t="s">
        <v>146</v>
      </c>
      <c r="C90" s="4">
        <v>2</v>
      </c>
      <c r="D90" s="4">
        <v>0.34200000000000003</v>
      </c>
      <c r="E90" s="10"/>
      <c r="F90" s="10"/>
      <c r="G90" s="10"/>
      <c r="H90" s="10"/>
      <c r="I90" s="10"/>
      <c r="J90" s="10"/>
      <c r="K90" s="12"/>
    </row>
    <row r="91" spans="1:11" x14ac:dyDescent="0.2">
      <c r="A91" s="5" t="s">
        <v>73</v>
      </c>
      <c r="B91" s="6" t="s">
        <v>146</v>
      </c>
      <c r="C91" s="6">
        <v>3</v>
      </c>
      <c r="D91" s="6">
        <v>0.317</v>
      </c>
      <c r="E91" s="11"/>
      <c r="F91" s="11"/>
      <c r="G91" s="11"/>
      <c r="H91" s="11"/>
      <c r="I91" s="11"/>
      <c r="J91" s="11"/>
      <c r="K91" s="13"/>
    </row>
    <row r="92" spans="1:11" x14ac:dyDescent="0.2">
      <c r="A92" s="3" t="s">
        <v>117</v>
      </c>
      <c r="B92" s="4" t="s">
        <v>147</v>
      </c>
      <c r="C92" s="4">
        <v>1</v>
      </c>
      <c r="D92" s="4">
        <v>1.3680000000000001</v>
      </c>
      <c r="E92" s="10">
        <f t="shared" si="42"/>
        <v>1.3089999999999999</v>
      </c>
      <c r="F92" s="10">
        <f t="shared" si="38"/>
        <v>1.3089999999999999</v>
      </c>
      <c r="G92" s="10">
        <f t="shared" si="45"/>
        <v>2.9707794473</v>
      </c>
      <c r="H92" s="10">
        <v>3</v>
      </c>
      <c r="I92" s="10">
        <f t="shared" si="40"/>
        <v>8.9123383419</v>
      </c>
      <c r="J92" s="10">
        <f t="shared" si="47"/>
        <v>11.220399873046251</v>
      </c>
      <c r="K92" s="12">
        <f t="shared" ref="K92:K95" si="49">100-J92</f>
        <v>88.779600126953753</v>
      </c>
    </row>
    <row r="93" spans="1:11" x14ac:dyDescent="0.2">
      <c r="A93" s="5" t="s">
        <v>118</v>
      </c>
      <c r="B93" s="6" t="s">
        <v>147</v>
      </c>
      <c r="C93" s="6">
        <v>2</v>
      </c>
      <c r="D93" s="6">
        <v>1.3740000000000001</v>
      </c>
      <c r="E93" s="11"/>
      <c r="F93" s="11"/>
      <c r="G93" s="11"/>
      <c r="H93" s="11"/>
      <c r="I93" s="11"/>
      <c r="J93" s="11"/>
      <c r="K93" s="13"/>
    </row>
    <row r="94" spans="1:11" x14ac:dyDescent="0.2">
      <c r="A94" s="3" t="s">
        <v>119</v>
      </c>
      <c r="B94" s="4" t="s">
        <v>147</v>
      </c>
      <c r="C94" s="4">
        <v>3</v>
      </c>
      <c r="D94" s="4">
        <v>1.1850000000000001</v>
      </c>
      <c r="E94" s="10"/>
      <c r="F94" s="10"/>
      <c r="G94" s="10"/>
      <c r="H94" s="10"/>
      <c r="I94" s="10"/>
      <c r="J94" s="10"/>
      <c r="K94" s="12"/>
    </row>
    <row r="95" spans="1:11" x14ac:dyDescent="0.2">
      <c r="A95" s="5" t="s">
        <v>120</v>
      </c>
      <c r="B95" s="6" t="s">
        <v>148</v>
      </c>
      <c r="C95" s="6">
        <v>1</v>
      </c>
      <c r="D95" s="6">
        <v>0.60499999999999998</v>
      </c>
      <c r="E95" s="11">
        <f t="shared" si="42"/>
        <v>0.60933333333333339</v>
      </c>
      <c r="F95" s="11">
        <f t="shared" si="38"/>
        <v>0.60933333333333339</v>
      </c>
      <c r="G95" s="11">
        <f t="shared" si="45"/>
        <v>1.1027180741333333</v>
      </c>
      <c r="H95" s="11">
        <v>3</v>
      </c>
      <c r="I95" s="11">
        <f t="shared" si="40"/>
        <v>3.3081542223999998</v>
      </c>
      <c r="J95" s="11">
        <f t="shared" si="47"/>
        <v>30.228336793637148</v>
      </c>
      <c r="K95" s="13">
        <f t="shared" si="49"/>
        <v>69.771663206362859</v>
      </c>
    </row>
    <row r="96" spans="1:11" x14ac:dyDescent="0.2">
      <c r="A96" s="3" t="s">
        <v>121</v>
      </c>
      <c r="B96" s="4" t="s">
        <v>148</v>
      </c>
      <c r="C96" s="4">
        <v>2</v>
      </c>
      <c r="D96" s="4">
        <v>0.6</v>
      </c>
      <c r="E96" s="10"/>
      <c r="F96" s="10"/>
      <c r="G96" s="10"/>
      <c r="H96" s="10"/>
      <c r="I96" s="10"/>
      <c r="J96" s="10"/>
      <c r="K96" s="12"/>
    </row>
    <row r="97" spans="1:11" x14ac:dyDescent="0.2">
      <c r="A97" s="7" t="s">
        <v>122</v>
      </c>
      <c r="B97" s="8" t="s">
        <v>148</v>
      </c>
      <c r="C97" s="8">
        <v>3</v>
      </c>
      <c r="D97" s="8">
        <v>0.623</v>
      </c>
      <c r="E97" s="14"/>
      <c r="F97" s="14"/>
      <c r="G97" s="14"/>
      <c r="H97" s="14"/>
      <c r="I97" s="14"/>
      <c r="J97" s="14"/>
      <c r="K97" s="15"/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Plate1</vt:lpstr>
      <vt:lpstr>Sheet2</vt:lpstr>
      <vt:lpstr>Chart1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Yaamini Venkataraman</dc:creator>
  <cp:lastModifiedBy>Microsoft Office User</cp:lastModifiedBy>
  <cp:lastPrinted>2017-05-26T15:59:51Z</cp:lastPrinted>
  <dcterms:created xsi:type="dcterms:W3CDTF">2016-12-12T23:06:02Z</dcterms:created>
  <dcterms:modified xsi:type="dcterms:W3CDTF">2017-05-26T17:25:16Z</dcterms:modified>
</cp:coreProperties>
</file>