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yaaminivenkataraman/Desktop/"/>
    </mc:Choice>
  </mc:AlternateContent>
  <bookViews>
    <workbookView xWindow="10000" yWindow="460" windowWidth="15600" windowHeight="145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2" i="1"/>
  <c r="R2" i="1"/>
  <c r="R3" i="1"/>
  <c r="R4" i="1"/>
  <c r="R5" i="1"/>
  <c r="R6" i="1"/>
  <c r="R7" i="1"/>
  <c r="R8" i="1"/>
  <c r="R9" i="1"/>
  <c r="R10" i="1"/>
  <c r="R11" i="1"/>
  <c r="R12" i="1"/>
  <c r="R13" i="1"/>
  <c r="L3" i="1"/>
  <c r="L4" i="1"/>
  <c r="L5" i="1"/>
  <c r="L6" i="1"/>
  <c r="L7" i="1"/>
  <c r="L8" i="1"/>
  <c r="L9" i="1"/>
  <c r="L10" i="1"/>
  <c r="L11" i="1"/>
  <c r="L2" i="1"/>
  <c r="H3" i="1"/>
  <c r="H4" i="1"/>
  <c r="H5" i="1"/>
  <c r="H6" i="1"/>
  <c r="H7" i="1"/>
  <c r="H8" i="1"/>
  <c r="H9" i="1"/>
  <c r="H11" i="1"/>
  <c r="H2" i="1"/>
  <c r="F11" i="1"/>
  <c r="F3" i="1"/>
  <c r="F4" i="1"/>
  <c r="F5" i="1"/>
  <c r="F6" i="1"/>
  <c r="F7" i="1"/>
  <c r="F8" i="1"/>
  <c r="F9" i="1"/>
  <c r="F2" i="1"/>
  <c r="O3" i="1"/>
  <c r="P3" i="1"/>
  <c r="Q3" i="1"/>
  <c r="O5" i="1"/>
  <c r="P5" i="1"/>
  <c r="Q5" i="1"/>
  <c r="O6" i="1"/>
  <c r="P6" i="1"/>
  <c r="Q6" i="1"/>
  <c r="O8" i="1"/>
  <c r="P8" i="1"/>
  <c r="Q8" i="1"/>
  <c r="O9" i="1"/>
  <c r="P9" i="1"/>
  <c r="Q9" i="1"/>
  <c r="O10" i="1"/>
  <c r="P10" i="1"/>
  <c r="Q10" i="1"/>
  <c r="O11" i="1"/>
  <c r="P11" i="1"/>
  <c r="Q11" i="1"/>
  <c r="O2" i="1"/>
  <c r="P2" i="1"/>
  <c r="Q2" i="1"/>
  <c r="O4" i="1"/>
  <c r="P4" i="1"/>
  <c r="Q4" i="1"/>
  <c r="O7" i="1"/>
  <c r="P7" i="1"/>
  <c r="Q7" i="1"/>
  <c r="N3" i="1"/>
  <c r="N4" i="1"/>
  <c r="N5" i="1"/>
  <c r="N6" i="1"/>
  <c r="N7" i="1"/>
  <c r="N8" i="1"/>
  <c r="N9" i="1"/>
  <c r="N10" i="1"/>
  <c r="N11" i="1"/>
  <c r="N2" i="1"/>
  <c r="J3" i="1"/>
  <c r="J4" i="1"/>
  <c r="J5" i="1"/>
  <c r="J6" i="1"/>
  <c r="J7" i="1"/>
  <c r="J8" i="1"/>
  <c r="J9" i="1"/>
  <c r="J10" i="1"/>
  <c r="J11" i="1"/>
  <c r="J2" i="1"/>
  <c r="I3" i="1"/>
  <c r="I4" i="1"/>
  <c r="I5" i="1"/>
  <c r="I6" i="1"/>
  <c r="I7" i="1"/>
  <c r="I8" i="1"/>
  <c r="I9" i="1"/>
  <c r="I10" i="1"/>
  <c r="I11" i="1"/>
  <c r="I2" i="1"/>
  <c r="G10" i="1"/>
  <c r="K3" i="1"/>
  <c r="K5" i="1"/>
  <c r="K6" i="1"/>
  <c r="K8" i="1"/>
  <c r="K9" i="1"/>
  <c r="K10" i="1"/>
  <c r="K11" i="1"/>
  <c r="K2" i="1"/>
  <c r="K7" i="1"/>
  <c r="K4" i="1"/>
  <c r="D3" i="1"/>
  <c r="E3" i="1"/>
  <c r="D4" i="1"/>
  <c r="E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2" i="1"/>
  <c r="E2" i="1"/>
</calcChain>
</file>

<file path=xl/sharedStrings.xml><?xml version="1.0" encoding="utf-8"?>
<sst xmlns="http://schemas.openxmlformats.org/spreadsheetml/2006/main" count="20" uniqueCount="19">
  <si>
    <t>Sample</t>
  </si>
  <si>
    <t>Original Concentration (ng/µL)</t>
  </si>
  <si>
    <t>DNA (ng)</t>
  </si>
  <si>
    <t>DNA (µg)</t>
  </si>
  <si>
    <t>Volume Dynabeads (µL)</t>
  </si>
  <si>
    <t>Volume MBD-Biotin Protein (µL)</t>
  </si>
  <si>
    <t>DNA used in reactions (µg)</t>
  </si>
  <si>
    <t>Volume Sample Needed (µL)</t>
  </si>
  <si>
    <t>Volume 1X Bind/Wash Buffer for Initial Bead Wash Step 3 (µL)</t>
  </si>
  <si>
    <t>Volume 1X Bind/Wash Buffer for Initial Bead Wash Step 7 (µL)</t>
  </si>
  <si>
    <t>Total Volume 1X Bind/Wash Buffer per Sample for Bead Wash (µL)</t>
  </si>
  <si>
    <t>Volume 1X Bind/Wash Buffer for Coupling Step 2 (µL)</t>
  </si>
  <si>
    <t>Volume 1X Bind/Wash Buffer for Post-Coupling Wash Step 3 (µL)</t>
  </si>
  <si>
    <t>Total 1X Bind/Wash Buffer for Post-Coupling Wash Step 3 (µL)</t>
  </si>
  <si>
    <t>Volume 1X Bind/Wash Buffer for Post-Coupling Wash Step 8 (µL)</t>
  </si>
  <si>
    <t>Total Volume 1X Bind/Wash Buffer needed (µL)</t>
  </si>
  <si>
    <t>Initial Volume (µL)</t>
  </si>
  <si>
    <t>Volume for 25 ng/µL concentration (µL)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</si>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</sst>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tabSelected="1" topLeftCell="I1" workbookViewId="0">
      <selection activeCell="M2" sqref="M2:M11"/>
    </sheetView>
  </sheetViews>
  <sheetFormatPr baseColWidth="10" defaultRowHeight="16" x14ac:dyDescent="0.2"/>
  <cols>
    <col min="2" max="2" width="18.1640625" bestFit="1" customWidth="1"/>
    <col min="6" max="6" width="12.83203125" customWidth="1"/>
    <col min="9" max="9" width="20.83203125" bestFit="1" customWidth="1"/>
    <col min="10" max="10" width="28" bestFit="1" customWidth="1"/>
  </cols>
  <sheetData>
    <row r="1" spans="1:18" s="2" customFormat="1" ht="112" x14ac:dyDescent="0.2">
      <c r="A1" s="1" t="s">
        <v>0</v>
      </c>
      <c r="B1" s="1" t="s">
        <v>1</v>
      </c>
      <c r="C1" s="1" t="s">
        <v>16</v>
      </c>
      <c r="D1" s="1" t="s">
        <v>2</v>
      </c>
      <c r="E1" s="1" t="s">
        <v>3</v>
      </c>
      <c r="F1" s="1" t="s">
        <v>17</v>
      </c>
      <c r="G1" s="1" t="s">
        <v>6</v>
      </c>
      <c r="H1" s="2" t="s">
        <v>7</v>
      </c>
      <c r="I1" s="1" t="s">
        <v>4</v>
      </c>
      <c r="J1" s="1" t="s">
        <v>5</v>
      </c>
      <c r="K1" s="1" t="s">
        <v>8</v>
      </c>
      <c r="L1" s="1" t="s">
        <v>9</v>
      </c>
      <c r="M1" s="1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</row>
    <row r="2" spans="1:18" x14ac:dyDescent="0.2">
      <c r="A2">
        <v>31</v>
      </c>
      <c r="B2">
        <v>40.1</v>
      </c>
      <c r="C2">
        <v>100</v>
      </c>
      <c r="D2">
        <f>B2*C2</f>
        <v>4010</v>
      </c>
      <c r="E2">
        <f>0.001*D2</f>
        <v>4.01</v>
      </c>
      <c r="F2">
        <f>(B2*C2)/25</f>
        <v>160.4</v>
      </c>
      <c r="G2">
        <v>4</v>
      </c>
      <c r="H2">
        <f>(G2*F2)/E2</f>
        <v>160</v>
      </c>
      <c r="I2">
        <f>G2*10</f>
        <v>40</v>
      </c>
      <c r="J2">
        <f>G2*7</f>
        <v>28</v>
      </c>
      <c r="K2">
        <f>100-I2</f>
        <v>60</v>
      </c>
      <c r="L2">
        <f>100</f>
        <v>100</v>
      </c>
      <c r="M2">
        <f>K2+2*L2</f>
        <v>260</v>
      </c>
      <c r="N2">
        <f>200-J2</f>
        <v>172</v>
      </c>
      <c r="O2">
        <f>L2</f>
        <v>100</v>
      </c>
      <c r="P2">
        <f>3*O2</f>
        <v>300</v>
      </c>
      <c r="Q2">
        <f>O2</f>
        <v>100</v>
      </c>
      <c r="R2">
        <f>SUM(M2,N2,P2,Q2)</f>
        <v>832</v>
      </c>
    </row>
    <row r="3" spans="1:18" x14ac:dyDescent="0.2">
      <c r="A3">
        <v>32</v>
      </c>
      <c r="B3">
        <v>40.299999999999997</v>
      </c>
      <c r="C3">
        <v>100</v>
      </c>
      <c r="D3">
        <f t="shared" ref="D3:D11" si="0">B3*C3</f>
        <v>4029.9999999999995</v>
      </c>
      <c r="E3">
        <f t="shared" ref="E3:E11" si="1">0.001*D3</f>
        <v>4.0299999999999994</v>
      </c>
      <c r="F3">
        <f t="shared" ref="F3:F11" si="2">(B3*C3)/25</f>
        <v>161.19999999999999</v>
      </c>
      <c r="G3">
        <v>4</v>
      </c>
      <c r="H3">
        <f t="shared" ref="H3:H11" si="3">(G3*F3)/E3</f>
        <v>160</v>
      </c>
      <c r="I3">
        <f t="shared" ref="I3:I11" si="4">G3*10</f>
        <v>40</v>
      </c>
      <c r="J3">
        <f t="shared" ref="J3:J11" si="5">G3*7</f>
        <v>28</v>
      </c>
      <c r="K3">
        <f>100-I3</f>
        <v>60</v>
      </c>
      <c r="L3">
        <f>100</f>
        <v>100</v>
      </c>
      <c r="M3">
        <f t="shared" ref="M3:M11" si="6">K3+2*L3</f>
        <v>260</v>
      </c>
      <c r="N3">
        <f t="shared" ref="N3:N11" si="7">200-J3</f>
        <v>172</v>
      </c>
      <c r="O3">
        <f t="shared" ref="O3:O11" si="8">L3</f>
        <v>100</v>
      </c>
      <c r="P3">
        <f t="shared" ref="P3:P11" si="9">3*O3</f>
        <v>300</v>
      </c>
      <c r="Q3">
        <f t="shared" ref="Q3:Q11" si="10">O3</f>
        <v>100</v>
      </c>
      <c r="R3">
        <f t="shared" ref="R3:R11" si="11">SUM(M3,N3,P3,Q3)</f>
        <v>832</v>
      </c>
    </row>
    <row r="4" spans="1:18" x14ac:dyDescent="0.2">
      <c r="A4">
        <v>33</v>
      </c>
      <c r="B4">
        <v>153</v>
      </c>
      <c r="C4">
        <v>100</v>
      </c>
      <c r="D4">
        <f t="shared" si="0"/>
        <v>15300</v>
      </c>
      <c r="E4">
        <f t="shared" si="1"/>
        <v>15.3</v>
      </c>
      <c r="F4">
        <f t="shared" si="2"/>
        <v>612</v>
      </c>
      <c r="G4">
        <v>4</v>
      </c>
      <c r="H4">
        <f t="shared" si="3"/>
        <v>160</v>
      </c>
      <c r="I4">
        <f t="shared" si="4"/>
        <v>40</v>
      </c>
      <c r="J4">
        <f t="shared" si="5"/>
        <v>28</v>
      </c>
      <c r="K4">
        <f>0</f>
        <v>0</v>
      </c>
      <c r="L4">
        <f>100</f>
        <v>100</v>
      </c>
      <c r="M4">
        <f t="shared" si="6"/>
        <v>200</v>
      </c>
      <c r="N4">
        <f t="shared" si="7"/>
        <v>172</v>
      </c>
      <c r="O4">
        <f t="shared" si="8"/>
        <v>100</v>
      </c>
      <c r="P4">
        <f t="shared" si="9"/>
        <v>300</v>
      </c>
      <c r="Q4">
        <f t="shared" si="10"/>
        <v>100</v>
      </c>
      <c r="R4">
        <f t="shared" si="11"/>
        <v>772</v>
      </c>
    </row>
    <row r="5" spans="1:18" x14ac:dyDescent="0.2">
      <c r="A5">
        <v>35</v>
      </c>
      <c r="B5">
        <v>85.6</v>
      </c>
      <c r="C5">
        <v>100</v>
      </c>
      <c r="D5">
        <f t="shared" si="0"/>
        <v>8560</v>
      </c>
      <c r="E5">
        <f t="shared" si="1"/>
        <v>8.56</v>
      </c>
      <c r="F5">
        <f t="shared" si="2"/>
        <v>342.4</v>
      </c>
      <c r="G5">
        <v>4</v>
      </c>
      <c r="H5">
        <f t="shared" si="3"/>
        <v>159.99999999999997</v>
      </c>
      <c r="I5">
        <f t="shared" si="4"/>
        <v>40</v>
      </c>
      <c r="J5">
        <f t="shared" si="5"/>
        <v>28</v>
      </c>
      <c r="K5">
        <f>100-I5</f>
        <v>60</v>
      </c>
      <c r="L5">
        <f>100</f>
        <v>100</v>
      </c>
      <c r="M5">
        <f t="shared" si="6"/>
        <v>260</v>
      </c>
      <c r="N5">
        <f t="shared" si="7"/>
        <v>172</v>
      </c>
      <c r="O5">
        <f t="shared" si="8"/>
        <v>100</v>
      </c>
      <c r="P5">
        <f t="shared" si="9"/>
        <v>300</v>
      </c>
      <c r="Q5">
        <f t="shared" si="10"/>
        <v>100</v>
      </c>
      <c r="R5">
        <f t="shared" si="11"/>
        <v>832</v>
      </c>
    </row>
    <row r="6" spans="1:18" x14ac:dyDescent="0.2">
      <c r="A6">
        <v>36</v>
      </c>
      <c r="B6">
        <v>87.6</v>
      </c>
      <c r="C6">
        <v>100</v>
      </c>
      <c r="D6">
        <f t="shared" si="0"/>
        <v>8760</v>
      </c>
      <c r="E6">
        <f t="shared" si="1"/>
        <v>8.76</v>
      </c>
      <c r="F6">
        <f t="shared" si="2"/>
        <v>350.4</v>
      </c>
      <c r="G6">
        <v>4</v>
      </c>
      <c r="H6">
        <f t="shared" si="3"/>
        <v>160</v>
      </c>
      <c r="I6">
        <f t="shared" si="4"/>
        <v>40</v>
      </c>
      <c r="J6">
        <f t="shared" si="5"/>
        <v>28</v>
      </c>
      <c r="K6">
        <f>100-I6</f>
        <v>60</v>
      </c>
      <c r="L6">
        <f>100</f>
        <v>100</v>
      </c>
      <c r="M6">
        <f t="shared" si="6"/>
        <v>260</v>
      </c>
      <c r="N6">
        <f t="shared" si="7"/>
        <v>172</v>
      </c>
      <c r="O6">
        <f t="shared" si="8"/>
        <v>100</v>
      </c>
      <c r="P6">
        <f t="shared" si="9"/>
        <v>300</v>
      </c>
      <c r="Q6">
        <f t="shared" si="10"/>
        <v>100</v>
      </c>
      <c r="R6">
        <f t="shared" si="11"/>
        <v>832</v>
      </c>
    </row>
    <row r="7" spans="1:18" x14ac:dyDescent="0.2">
      <c r="A7">
        <v>103</v>
      </c>
      <c r="B7">
        <v>157</v>
      </c>
      <c r="C7">
        <v>100</v>
      </c>
      <c r="D7">
        <f t="shared" si="0"/>
        <v>15700</v>
      </c>
      <c r="E7">
        <f t="shared" si="1"/>
        <v>15.700000000000001</v>
      </c>
      <c r="F7">
        <f t="shared" si="2"/>
        <v>628</v>
      </c>
      <c r="G7">
        <v>4</v>
      </c>
      <c r="H7">
        <f t="shared" si="3"/>
        <v>160</v>
      </c>
      <c r="I7">
        <f t="shared" si="4"/>
        <v>40</v>
      </c>
      <c r="J7">
        <f t="shared" si="5"/>
        <v>28</v>
      </c>
      <c r="K7">
        <f>0</f>
        <v>0</v>
      </c>
      <c r="L7">
        <f>100</f>
        <v>100</v>
      </c>
      <c r="M7">
        <f t="shared" si="6"/>
        <v>200</v>
      </c>
      <c r="N7">
        <f t="shared" si="7"/>
        <v>172</v>
      </c>
      <c r="O7">
        <f t="shared" si="8"/>
        <v>100</v>
      </c>
      <c r="P7">
        <f t="shared" si="9"/>
        <v>300</v>
      </c>
      <c r="Q7">
        <f t="shared" si="10"/>
        <v>100</v>
      </c>
      <c r="R7">
        <f t="shared" si="11"/>
        <v>772</v>
      </c>
    </row>
    <row r="8" spans="1:18" x14ac:dyDescent="0.2">
      <c r="A8">
        <v>104</v>
      </c>
      <c r="B8">
        <v>99.9</v>
      </c>
      <c r="C8">
        <v>100</v>
      </c>
      <c r="D8">
        <f t="shared" si="0"/>
        <v>9990</v>
      </c>
      <c r="E8">
        <f t="shared" si="1"/>
        <v>9.99</v>
      </c>
      <c r="F8">
        <f t="shared" si="2"/>
        <v>399.6</v>
      </c>
      <c r="G8">
        <v>4</v>
      </c>
      <c r="H8">
        <f t="shared" si="3"/>
        <v>160</v>
      </c>
      <c r="I8">
        <f t="shared" si="4"/>
        <v>40</v>
      </c>
      <c r="J8">
        <f t="shared" si="5"/>
        <v>28</v>
      </c>
      <c r="K8">
        <f>100-I8</f>
        <v>60</v>
      </c>
      <c r="L8">
        <f>100</f>
        <v>100</v>
      </c>
      <c r="M8">
        <f t="shared" si="6"/>
        <v>260</v>
      </c>
      <c r="N8">
        <f t="shared" si="7"/>
        <v>172</v>
      </c>
      <c r="O8">
        <f t="shared" si="8"/>
        <v>100</v>
      </c>
      <c r="P8">
        <f t="shared" si="9"/>
        <v>300</v>
      </c>
      <c r="Q8">
        <f t="shared" si="10"/>
        <v>100</v>
      </c>
      <c r="R8">
        <f t="shared" si="11"/>
        <v>832</v>
      </c>
    </row>
    <row r="9" spans="1:18" x14ac:dyDescent="0.2">
      <c r="A9">
        <v>105</v>
      </c>
      <c r="B9">
        <v>98.8</v>
      </c>
      <c r="C9">
        <v>100</v>
      </c>
      <c r="D9">
        <f t="shared" si="0"/>
        <v>9880</v>
      </c>
      <c r="E9">
        <f t="shared" si="1"/>
        <v>9.8800000000000008</v>
      </c>
      <c r="F9">
        <f t="shared" si="2"/>
        <v>395.2</v>
      </c>
      <c r="G9">
        <v>4</v>
      </c>
      <c r="H9">
        <f t="shared" si="3"/>
        <v>159.99999999999997</v>
      </c>
      <c r="I9">
        <f t="shared" si="4"/>
        <v>40</v>
      </c>
      <c r="J9">
        <f t="shared" si="5"/>
        <v>28</v>
      </c>
      <c r="K9">
        <f t="shared" ref="K9:K11" si="12">100-I9</f>
        <v>60</v>
      </c>
      <c r="L9">
        <f>100</f>
        <v>100</v>
      </c>
      <c r="M9">
        <f t="shared" si="6"/>
        <v>260</v>
      </c>
      <c r="N9">
        <f t="shared" si="7"/>
        <v>172</v>
      </c>
      <c r="O9">
        <f t="shared" si="8"/>
        <v>100</v>
      </c>
      <c r="P9">
        <f t="shared" si="9"/>
        <v>300</v>
      </c>
      <c r="Q9">
        <f t="shared" si="10"/>
        <v>100</v>
      </c>
      <c r="R9">
        <f t="shared" si="11"/>
        <v>832</v>
      </c>
    </row>
    <row r="10" spans="1:18" x14ac:dyDescent="0.2">
      <c r="A10">
        <v>106</v>
      </c>
      <c r="B10">
        <v>12.8</v>
      </c>
      <c r="C10">
        <v>100</v>
      </c>
      <c r="D10">
        <f t="shared" si="0"/>
        <v>1280</v>
      </c>
      <c r="E10">
        <f t="shared" si="1"/>
        <v>1.28</v>
      </c>
      <c r="F10" t="s">
        <v>18</v>
      </c>
      <c r="G10">
        <f>E10</f>
        <v>1.28</v>
      </c>
      <c r="H10" t="s">
        <v>18</v>
      </c>
      <c r="I10">
        <f t="shared" si="4"/>
        <v>12.8</v>
      </c>
      <c r="J10">
        <f t="shared" si="5"/>
        <v>8.9600000000000009</v>
      </c>
      <c r="K10">
        <f t="shared" si="12"/>
        <v>87.2</v>
      </c>
      <c r="L10">
        <f>100</f>
        <v>100</v>
      </c>
      <c r="M10">
        <f t="shared" si="6"/>
        <v>287.2</v>
      </c>
      <c r="N10">
        <f t="shared" si="7"/>
        <v>191.04</v>
      </c>
      <c r="O10">
        <f t="shared" si="8"/>
        <v>100</v>
      </c>
      <c r="P10">
        <f t="shared" si="9"/>
        <v>300</v>
      </c>
      <c r="Q10">
        <f t="shared" si="10"/>
        <v>100</v>
      </c>
      <c r="R10">
        <f t="shared" si="11"/>
        <v>878.24</v>
      </c>
    </row>
    <row r="11" spans="1:18" x14ac:dyDescent="0.2">
      <c r="A11">
        <v>108</v>
      </c>
      <c r="B11">
        <v>43.3</v>
      </c>
      <c r="C11">
        <v>100</v>
      </c>
      <c r="D11">
        <f t="shared" si="0"/>
        <v>4330</v>
      </c>
      <c r="E11">
        <f t="shared" si="1"/>
        <v>4.33</v>
      </c>
      <c r="F11">
        <f t="shared" si="2"/>
        <v>173.2</v>
      </c>
      <c r="G11">
        <v>4</v>
      </c>
      <c r="H11">
        <f t="shared" si="3"/>
        <v>160</v>
      </c>
      <c r="I11">
        <f t="shared" si="4"/>
        <v>40</v>
      </c>
      <c r="J11">
        <f t="shared" si="5"/>
        <v>28</v>
      </c>
      <c r="K11">
        <f t="shared" si="12"/>
        <v>60</v>
      </c>
      <c r="L11">
        <f>100</f>
        <v>100</v>
      </c>
      <c r="M11">
        <f t="shared" si="6"/>
        <v>260</v>
      </c>
      <c r="N11">
        <f t="shared" si="7"/>
        <v>172</v>
      </c>
      <c r="O11">
        <f t="shared" si="8"/>
        <v>100</v>
      </c>
      <c r="P11">
        <f t="shared" si="9"/>
        <v>300</v>
      </c>
      <c r="Q11">
        <f t="shared" si="10"/>
        <v>100</v>
      </c>
      <c r="R11">
        <f t="shared" si="11"/>
        <v>832</v>
      </c>
    </row>
    <row r="12" spans="1:18" x14ac:dyDescent="0.2">
      <c r="R12">
        <f>SUM(R2:R11)</f>
        <v>8246.24</v>
      </c>
    </row>
    <row r="13" spans="1:18" x14ac:dyDescent="0.2">
      <c r="R13">
        <f>R12*0.001</f>
        <v>8.2462400000000002</v>
      </c>
    </row>
  </sheetData>
  <pageMargins left="0.7" right="0.7" top="0.75" bottom="0.75" header="0.3" footer="0.3"/>
  <ignoredErrors>
    <ignoredError sqref="K4 K7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2018-01-23T17:06:28Z</dcterms:created>
  <dcterms:modified xsi:type="dcterms:W3CDTF">2018-01-23T18:24:16Z</dcterms:modified>
</cp:coreProperties>
</file>